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Proyects\ProvidersSystem\resources\DEVOLUCION\"/>
    </mc:Choice>
  </mc:AlternateContent>
  <xr:revisionPtr revIDLastSave="0" documentId="13_ncr:1_{1F62B3B3-FB0B-4464-A3C7-EBEBA70995F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AGOS" sheetId="5" r:id="rId1"/>
    <sheet name="IVA BENJAMIN" sheetId="7" r:id="rId2"/>
    <sheet name="TXT" sheetId="6" r:id="rId3"/>
    <sheet name="Hoja1" sheetId="8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C17" i="7"/>
  <c r="F3" i="7"/>
  <c r="F4" i="7"/>
  <c r="F5" i="7"/>
  <c r="F6" i="7"/>
  <c r="F7" i="7"/>
  <c r="F8" i="7"/>
  <c r="F9" i="7"/>
  <c r="F10" i="7"/>
  <c r="F2" i="7"/>
  <c r="B17" i="7"/>
  <c r="F17" i="7" l="1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M973" i="5"/>
  <c r="N973" i="5"/>
  <c r="M972" i="5"/>
  <c r="N972" i="5"/>
  <c r="M971" i="5"/>
  <c r="N971" i="5"/>
  <c r="M970" i="5"/>
  <c r="N970" i="5"/>
  <c r="M969" i="5"/>
  <c r="N969" i="5"/>
  <c r="M964" i="5"/>
  <c r="M965" i="5"/>
  <c r="M966" i="5"/>
  <c r="M967" i="5"/>
  <c r="M968" i="5"/>
  <c r="N964" i="5"/>
  <c r="N965" i="5"/>
  <c r="N966" i="5"/>
  <c r="N967" i="5"/>
  <c r="N968" i="5"/>
  <c r="M955" i="5"/>
  <c r="M956" i="5"/>
  <c r="M957" i="5"/>
  <c r="M958" i="5"/>
  <c r="M959" i="5"/>
  <c r="M960" i="5"/>
  <c r="M961" i="5"/>
  <c r="M962" i="5"/>
  <c r="M963" i="5"/>
  <c r="N955" i="5"/>
  <c r="N956" i="5"/>
  <c r="N957" i="5"/>
  <c r="N958" i="5"/>
  <c r="N959" i="5"/>
  <c r="N960" i="5"/>
  <c r="N961" i="5"/>
  <c r="N962" i="5"/>
  <c r="N963" i="5"/>
  <c r="M954" i="5"/>
  <c r="N954" i="5"/>
  <c r="M953" i="5"/>
  <c r="N953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M928" i="5"/>
  <c r="N928" i="5"/>
  <c r="M927" i="5"/>
  <c r="N927" i="5"/>
  <c r="M926" i="5"/>
  <c r="N926" i="5"/>
  <c r="M921" i="5"/>
  <c r="M922" i="5"/>
  <c r="M923" i="5"/>
  <c r="M924" i="5"/>
  <c r="M925" i="5"/>
  <c r="N921" i="5"/>
  <c r="N922" i="5"/>
  <c r="N923" i="5"/>
  <c r="N924" i="5"/>
  <c r="N925" i="5"/>
  <c r="M919" i="5"/>
  <c r="M920" i="5"/>
  <c r="N919" i="5"/>
  <c r="N920" i="5"/>
  <c r="M918" i="5"/>
  <c r="N918" i="5"/>
  <c r="M916" i="5"/>
  <c r="M917" i="5"/>
  <c r="N916" i="5"/>
  <c r="N917" i="5"/>
  <c r="M914" i="5"/>
  <c r="M915" i="5"/>
  <c r="N914" i="5"/>
  <c r="N915" i="5"/>
  <c r="M912" i="5" l="1"/>
  <c r="M913" i="5"/>
  <c r="N912" i="5"/>
  <c r="N913" i="5"/>
  <c r="M911" i="5"/>
  <c r="N911" i="5"/>
  <c r="M910" i="5"/>
  <c r="N910" i="5"/>
  <c r="B3" i="6" l="1"/>
  <c r="D3" i="6"/>
  <c r="M899" i="5" l="1"/>
  <c r="M900" i="5"/>
  <c r="M901" i="5"/>
  <c r="M902" i="5"/>
  <c r="M903" i="5"/>
  <c r="M904" i="5"/>
  <c r="M905" i="5"/>
  <c r="M906" i="5"/>
  <c r="M907" i="5"/>
  <c r="M908" i="5"/>
  <c r="M909" i="5"/>
  <c r="N899" i="5"/>
  <c r="N900" i="5"/>
  <c r="N901" i="5"/>
  <c r="N902" i="5"/>
  <c r="N903" i="5"/>
  <c r="N904" i="5"/>
  <c r="N905" i="5"/>
  <c r="N906" i="5"/>
  <c r="N907" i="5"/>
  <c r="N908" i="5"/>
  <c r="N909" i="5"/>
  <c r="M897" i="5"/>
  <c r="M898" i="5"/>
  <c r="N897" i="5"/>
  <c r="N898" i="5"/>
  <c r="M896" i="5"/>
  <c r="N896" i="5"/>
  <c r="M850" i="5" l="1"/>
  <c r="N850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M807" i="5"/>
  <c r="M827" i="5"/>
  <c r="M828" i="5"/>
  <c r="N807" i="5"/>
  <c r="N827" i="5"/>
  <c r="N828" i="5"/>
  <c r="M806" i="5" l="1"/>
  <c r="N806" i="5"/>
  <c r="I2811" i="6" l="1"/>
  <c r="O2811" i="6" s="1"/>
  <c r="J2806" i="6"/>
  <c r="P2806" i="6" s="1"/>
  <c r="J2810" i="6"/>
  <c r="P2810" i="6" s="1"/>
  <c r="J2811" i="6" l="1"/>
  <c r="P2811" i="6" s="1"/>
  <c r="I2810" i="6"/>
  <c r="O2810" i="6" s="1"/>
  <c r="E2811" i="6"/>
  <c r="K2811" i="6" s="1"/>
  <c r="R2811" i="6" s="1"/>
  <c r="E2810" i="6"/>
  <c r="K2810" i="6" s="1"/>
  <c r="R2810" i="6" s="1"/>
  <c r="E2819" i="6"/>
  <c r="K2819" i="6" s="1"/>
  <c r="R2819" i="6" s="1"/>
  <c r="I2806" i="6"/>
  <c r="O2806" i="6" s="1"/>
  <c r="G2811" i="6"/>
  <c r="M2811" i="6" s="1"/>
  <c r="J2803" i="6"/>
  <c r="P2803" i="6" s="1"/>
  <c r="I5" i="6"/>
  <c r="O5" i="6" s="1"/>
  <c r="H2810" i="6"/>
  <c r="N2810" i="6" s="1"/>
  <c r="H2805" i="6"/>
  <c r="N2805" i="6" s="1"/>
  <c r="G2810" i="6"/>
  <c r="M2810" i="6" s="1"/>
  <c r="G2806" i="6"/>
  <c r="M2806" i="6" s="1"/>
  <c r="F2811" i="6"/>
  <c r="L2811" i="6" s="1"/>
  <c r="F2806" i="6"/>
  <c r="L2806" i="6" s="1"/>
  <c r="E2807" i="6"/>
  <c r="K2807" i="6" s="1"/>
  <c r="R2807" i="6" s="1"/>
  <c r="E2803" i="6"/>
  <c r="K2803" i="6" s="1"/>
  <c r="R2803" i="6" s="1"/>
  <c r="J2816" i="6"/>
  <c r="P2816" i="6" s="1"/>
  <c r="I2818" i="6"/>
  <c r="O2818" i="6" s="1"/>
  <c r="H2819" i="6"/>
  <c r="N2819" i="6" s="1"/>
  <c r="H2814" i="6"/>
  <c r="N2814" i="6" s="1"/>
  <c r="G2816" i="6"/>
  <c r="M2816" i="6" s="1"/>
  <c r="F2818" i="6"/>
  <c r="L2818" i="6" s="1"/>
  <c r="E2816" i="6"/>
  <c r="K2816" i="6" s="1"/>
  <c r="R2816" i="6" s="1"/>
  <c r="F2817" i="6"/>
  <c r="L2817" i="6" s="1"/>
  <c r="F2813" i="6"/>
  <c r="L2813" i="6" s="1"/>
  <c r="H2811" i="6"/>
  <c r="N2811" i="6" s="1"/>
  <c r="H2806" i="6"/>
  <c r="N2806" i="6" s="1"/>
  <c r="J5" i="6"/>
  <c r="P5" i="6" s="1"/>
  <c r="I2805" i="6"/>
  <c r="O2805" i="6" s="1"/>
  <c r="J2807" i="6"/>
  <c r="P2807" i="6" s="1"/>
  <c r="I2812" i="6"/>
  <c r="O2812" i="6" s="1"/>
  <c r="I2808" i="6"/>
  <c r="O2808" i="6" s="1"/>
  <c r="I2804" i="6"/>
  <c r="O2804" i="6" s="1"/>
  <c r="H5" i="6"/>
  <c r="N5" i="6" s="1"/>
  <c r="H2803" i="6"/>
  <c r="N2803" i="6" s="1"/>
  <c r="G2805" i="6"/>
  <c r="M2805" i="6" s="1"/>
  <c r="F2810" i="6"/>
  <c r="L2810" i="6" s="1"/>
  <c r="F2805" i="6"/>
  <c r="L2805" i="6" s="1"/>
  <c r="E2806" i="6"/>
  <c r="K2806" i="6" s="1"/>
  <c r="R2806" i="6" s="1"/>
  <c r="F2812" i="6"/>
  <c r="L2812" i="6" s="1"/>
  <c r="F2808" i="6"/>
  <c r="L2808" i="6" s="1"/>
  <c r="J2815" i="6"/>
  <c r="P2815" i="6" s="1"/>
  <c r="I2816" i="6"/>
  <c r="O2816" i="6" s="1"/>
  <c r="H2818" i="6"/>
  <c r="N2818" i="6" s="1"/>
  <c r="G2819" i="6"/>
  <c r="M2819" i="6" s="1"/>
  <c r="G2815" i="6"/>
  <c r="M2815" i="6" s="1"/>
  <c r="F2816" i="6"/>
  <c r="L2816" i="6" s="1"/>
  <c r="E2815" i="6"/>
  <c r="K2815" i="6" s="1"/>
  <c r="R2815" i="6" s="1"/>
  <c r="I2807" i="6"/>
  <c r="O2807" i="6" s="1"/>
  <c r="I2803" i="6"/>
  <c r="O2803" i="6" s="1"/>
  <c r="H2807" i="6"/>
  <c r="N2807" i="6" s="1"/>
  <c r="G2812" i="6"/>
  <c r="M2812" i="6" s="1"/>
  <c r="G2808" i="6"/>
  <c r="M2808" i="6" s="1"/>
  <c r="F5" i="6"/>
  <c r="L5" i="6" s="1"/>
  <c r="F2803" i="6"/>
  <c r="L2803" i="6" s="1"/>
  <c r="E2805" i="6"/>
  <c r="K2805" i="6" s="1"/>
  <c r="R2805" i="6" s="1"/>
  <c r="F2804" i="6"/>
  <c r="L2804" i="6" s="1"/>
  <c r="J2819" i="6"/>
  <c r="P2819" i="6" s="1"/>
  <c r="J2814" i="6"/>
  <c r="P2814" i="6" s="1"/>
  <c r="I2815" i="6"/>
  <c r="O2815" i="6" s="1"/>
  <c r="H2816" i="6"/>
  <c r="N2816" i="6" s="1"/>
  <c r="G2818" i="6"/>
  <c r="M2818" i="6" s="1"/>
  <c r="G2814" i="6"/>
  <c r="M2814" i="6" s="1"/>
  <c r="F2814" i="6"/>
  <c r="L2814" i="6" s="1"/>
  <c r="F2819" i="6"/>
  <c r="L2819" i="6" s="1"/>
  <c r="F2815" i="6"/>
  <c r="L2815" i="6" s="1"/>
  <c r="J2805" i="6"/>
  <c r="P2805" i="6" s="1"/>
  <c r="G2807" i="6"/>
  <c r="M2807" i="6" s="1"/>
  <c r="G2803" i="6"/>
  <c r="M2803" i="6" s="1"/>
  <c r="F2807" i="6"/>
  <c r="L2807" i="6" s="1"/>
  <c r="E2812" i="6"/>
  <c r="K2812" i="6" s="1"/>
  <c r="R2812" i="6" s="1"/>
  <c r="E2808" i="6"/>
  <c r="K2808" i="6" s="1"/>
  <c r="R2808" i="6" s="1"/>
  <c r="J2818" i="6"/>
  <c r="P2818" i="6" s="1"/>
  <c r="I2819" i="6"/>
  <c r="O2819" i="6" s="1"/>
  <c r="I2814" i="6"/>
  <c r="O2814" i="6" s="1"/>
  <c r="H2815" i="6"/>
  <c r="N2815" i="6" s="1"/>
  <c r="G2817" i="6"/>
  <c r="M2817" i="6" s="1"/>
  <c r="G2813" i="6"/>
  <c r="M2813" i="6" s="1"/>
  <c r="E2818" i="6"/>
  <c r="K2818" i="6" s="1"/>
  <c r="R2818" i="6" s="1"/>
  <c r="E2814" i="6"/>
  <c r="K2814" i="6" s="1"/>
  <c r="R2814" i="6" s="1"/>
  <c r="H2817" i="6"/>
  <c r="N2817" i="6" s="1"/>
  <c r="H2813" i="6"/>
  <c r="N2813" i="6" s="1"/>
  <c r="I2817" i="6"/>
  <c r="O2817" i="6" s="1"/>
  <c r="I2813" i="6"/>
  <c r="O2813" i="6" s="1"/>
  <c r="E2817" i="6"/>
  <c r="K2817" i="6" s="1"/>
  <c r="R2817" i="6" s="1"/>
  <c r="E2813" i="6"/>
  <c r="K2813" i="6" s="1"/>
  <c r="R2813" i="6" s="1"/>
  <c r="J2817" i="6"/>
  <c r="P2817" i="6" s="1"/>
  <c r="J2813" i="6"/>
  <c r="P2813" i="6" s="1"/>
  <c r="J2812" i="6"/>
  <c r="P2812" i="6" s="1"/>
  <c r="J2808" i="6"/>
  <c r="P2808" i="6" s="1"/>
  <c r="J2804" i="6"/>
  <c r="P2804" i="6" s="1"/>
  <c r="H2812" i="6"/>
  <c r="N2812" i="6" s="1"/>
  <c r="H2808" i="6"/>
  <c r="N2808" i="6" s="1"/>
  <c r="H2804" i="6"/>
  <c r="N2804" i="6" s="1"/>
  <c r="M12" i="5"/>
  <c r="M174" i="5"/>
  <c r="M175" i="5"/>
  <c r="M59" i="5"/>
  <c r="M178" i="5"/>
  <c r="M181" i="5"/>
  <c r="M60" i="5"/>
  <c r="M182" i="5"/>
  <c r="M177" i="5"/>
  <c r="M180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12" i="5"/>
  <c r="M213" i="5"/>
  <c r="M215" i="5"/>
  <c r="M214" i="5"/>
  <c r="M454" i="5"/>
  <c r="M817" i="5"/>
  <c r="M210" i="5"/>
  <c r="M216" i="5"/>
  <c r="M217" i="5"/>
  <c r="M218" i="5"/>
  <c r="M219" i="5"/>
  <c r="M220" i="5"/>
  <c r="M221" i="5"/>
  <c r="M222" i="5"/>
  <c r="M223" i="5"/>
  <c r="M224" i="5"/>
  <c r="M225" i="5"/>
  <c r="M231" i="5"/>
  <c r="M230" i="5"/>
  <c r="M228" i="5"/>
  <c r="M229" i="5"/>
  <c r="M464" i="5"/>
  <c r="M554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5" i="5"/>
  <c r="M276" i="5"/>
  <c r="M281" i="5"/>
  <c r="M280" i="5"/>
  <c r="M277" i="5"/>
  <c r="M278" i="5"/>
  <c r="M279" i="5"/>
  <c r="M852" i="5"/>
  <c r="M23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137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209" i="5"/>
  <c r="M455" i="5"/>
  <c r="M456" i="5"/>
  <c r="M457" i="5"/>
  <c r="M458" i="5"/>
  <c r="M459" i="5"/>
  <c r="M460" i="5"/>
  <c r="M461" i="5"/>
  <c r="M462" i="5"/>
  <c r="M463" i="5"/>
  <c r="M35" i="5"/>
  <c r="M465" i="5"/>
  <c r="M466" i="5"/>
  <c r="M467" i="5"/>
  <c r="M468" i="5"/>
  <c r="M469" i="5"/>
  <c r="M470" i="5"/>
  <c r="M471" i="5"/>
  <c r="M472" i="5"/>
  <c r="M473" i="5"/>
  <c r="M474" i="5"/>
  <c r="M475" i="5"/>
  <c r="M11" i="5"/>
  <c r="M477" i="5"/>
  <c r="M478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273" i="5"/>
  <c r="M524" i="5"/>
  <c r="M525" i="5"/>
  <c r="M526" i="5"/>
  <c r="M58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179" i="5"/>
  <c r="M544" i="5"/>
  <c r="M545" i="5"/>
  <c r="M546" i="5"/>
  <c r="M547" i="5"/>
  <c r="M548" i="5"/>
  <c r="M549" i="5"/>
  <c r="M550" i="5"/>
  <c r="M551" i="5"/>
  <c r="M552" i="5"/>
  <c r="M553" i="5"/>
  <c r="M479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274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13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8" i="5"/>
  <c r="M13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51" i="5"/>
  <c r="M55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2" i="5"/>
  <c r="M3" i="5"/>
  <c r="M4" i="5"/>
  <c r="M5" i="5"/>
  <c r="M6" i="5"/>
  <c r="M7" i="5"/>
  <c r="M226" i="5"/>
  <c r="M9" i="5"/>
  <c r="M10" i="5"/>
  <c r="M808" i="5"/>
  <c r="M809" i="5"/>
  <c r="M810" i="5"/>
  <c r="M811" i="5"/>
  <c r="M812" i="5"/>
  <c r="M813" i="5"/>
  <c r="M814" i="5"/>
  <c r="M815" i="5"/>
  <c r="M816" i="5"/>
  <c r="M211" i="5"/>
  <c r="M818" i="5"/>
  <c r="M819" i="5"/>
  <c r="M820" i="5"/>
  <c r="M821" i="5"/>
  <c r="M822" i="5"/>
  <c r="M823" i="5"/>
  <c r="M824" i="5"/>
  <c r="M825" i="5"/>
  <c r="M826" i="5"/>
  <c r="N174" i="5"/>
  <c r="N175" i="5"/>
  <c r="N59" i="5"/>
  <c r="N178" i="5"/>
  <c r="N181" i="5"/>
  <c r="N60" i="5"/>
  <c r="N182" i="5"/>
  <c r="N177" i="5"/>
  <c r="N180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12" i="5"/>
  <c r="N213" i="5"/>
  <c r="N215" i="5"/>
  <c r="N214" i="5"/>
  <c r="N454" i="5"/>
  <c r="N817" i="5"/>
  <c r="N210" i="5"/>
  <c r="N216" i="5"/>
  <c r="N217" i="5"/>
  <c r="N218" i="5"/>
  <c r="N219" i="5"/>
  <c r="N220" i="5"/>
  <c r="N221" i="5"/>
  <c r="N222" i="5"/>
  <c r="N223" i="5"/>
  <c r="N224" i="5"/>
  <c r="N225" i="5"/>
  <c r="N231" i="5"/>
  <c r="N230" i="5"/>
  <c r="N228" i="5"/>
  <c r="N229" i="5"/>
  <c r="N464" i="5"/>
  <c r="N554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5" i="5"/>
  <c r="N276" i="5"/>
  <c r="N281" i="5"/>
  <c r="N280" i="5"/>
  <c r="N277" i="5"/>
  <c r="N278" i="5"/>
  <c r="N279" i="5"/>
  <c r="N852" i="5"/>
  <c r="N23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137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209" i="5"/>
  <c r="N455" i="5"/>
  <c r="N456" i="5"/>
  <c r="N457" i="5"/>
  <c r="N458" i="5"/>
  <c r="N459" i="5"/>
  <c r="N460" i="5"/>
  <c r="N461" i="5"/>
  <c r="N462" i="5"/>
  <c r="N463" i="5"/>
  <c r="N35" i="5"/>
  <c r="N465" i="5"/>
  <c r="N466" i="5"/>
  <c r="N467" i="5"/>
  <c r="N468" i="5"/>
  <c r="N469" i="5"/>
  <c r="N470" i="5"/>
  <c r="N471" i="5"/>
  <c r="N472" i="5"/>
  <c r="N473" i="5"/>
  <c r="N474" i="5"/>
  <c r="N475" i="5"/>
  <c r="N11" i="5"/>
  <c r="N477" i="5"/>
  <c r="N478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273" i="5"/>
  <c r="N524" i="5"/>
  <c r="N525" i="5"/>
  <c r="N526" i="5"/>
  <c r="N58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179" i="5"/>
  <c r="N544" i="5"/>
  <c r="N545" i="5"/>
  <c r="N546" i="5"/>
  <c r="N547" i="5"/>
  <c r="N548" i="5"/>
  <c r="N549" i="5"/>
  <c r="N550" i="5"/>
  <c r="N551" i="5"/>
  <c r="N552" i="5"/>
  <c r="N553" i="5"/>
  <c r="N479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274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13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8" i="5"/>
  <c r="N13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51" i="5"/>
  <c r="N55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2" i="5"/>
  <c r="N3" i="5"/>
  <c r="N4" i="5"/>
  <c r="N5" i="5"/>
  <c r="N6" i="5"/>
  <c r="N7" i="5"/>
  <c r="N226" i="5"/>
  <c r="N9" i="5"/>
  <c r="N10" i="5"/>
  <c r="N808" i="5"/>
  <c r="N809" i="5"/>
  <c r="N810" i="5"/>
  <c r="N811" i="5"/>
  <c r="N812" i="5"/>
  <c r="N813" i="5"/>
  <c r="N814" i="5"/>
  <c r="N815" i="5"/>
  <c r="N816" i="5"/>
  <c r="N211" i="5"/>
  <c r="N818" i="5"/>
  <c r="N819" i="5"/>
  <c r="N820" i="5"/>
  <c r="N821" i="5"/>
  <c r="N822" i="5"/>
  <c r="N823" i="5"/>
  <c r="N824" i="5"/>
  <c r="N825" i="5"/>
  <c r="N826" i="5"/>
  <c r="E2804" i="6" l="1"/>
  <c r="K2804" i="6" s="1"/>
  <c r="R2804" i="6" s="1"/>
  <c r="G2804" i="6"/>
  <c r="M2804" i="6" s="1"/>
  <c r="M227" i="5"/>
  <c r="F1147" i="6" l="1"/>
  <c r="L1147" i="6" s="1"/>
  <c r="H1147" i="6"/>
  <c r="N1147" i="6" s="1"/>
  <c r="I1147" i="6"/>
  <c r="O1147" i="6" s="1"/>
  <c r="J1147" i="6"/>
  <c r="P1147" i="6" s="1"/>
  <c r="E1202" i="6" l="1"/>
  <c r="E967" i="6"/>
  <c r="E808" i="6"/>
  <c r="E2633" i="6"/>
  <c r="E1360" i="6"/>
  <c r="E721" i="6"/>
  <c r="E2243" i="6"/>
  <c r="E772" i="6"/>
  <c r="E1250" i="6"/>
  <c r="E342" i="6"/>
  <c r="E605" i="6"/>
  <c r="E478" i="6"/>
  <c r="E529" i="6"/>
  <c r="E54" i="6"/>
  <c r="E898" i="6"/>
  <c r="E939" i="6"/>
  <c r="E445" i="6"/>
  <c r="E57" i="6"/>
  <c r="E676" i="6"/>
  <c r="E947" i="6"/>
  <c r="E945" i="6"/>
  <c r="E746" i="6"/>
  <c r="E24" i="6"/>
  <c r="E955" i="6"/>
  <c r="E1147" i="6"/>
  <c r="N227" i="5"/>
  <c r="N12" i="5"/>
  <c r="E2574" i="6" s="1"/>
  <c r="N13" i="5"/>
  <c r="E1284" i="6" s="1"/>
  <c r="N14" i="5"/>
  <c r="N15" i="5"/>
  <c r="N16" i="5"/>
  <c r="N17" i="5"/>
  <c r="N18" i="5"/>
  <c r="N19" i="5"/>
  <c r="N20" i="5"/>
  <c r="N21" i="5"/>
  <c r="E324" i="6" s="1"/>
  <c r="N22" i="5"/>
  <c r="N523" i="5"/>
  <c r="N24" i="5"/>
  <c r="N25" i="5"/>
  <c r="E90" i="6" s="1"/>
  <c r="N26" i="5"/>
  <c r="N27" i="5"/>
  <c r="N28" i="5"/>
  <c r="N29" i="5"/>
  <c r="N30" i="5"/>
  <c r="E663" i="6" s="1"/>
  <c r="N31" i="5"/>
  <c r="N32" i="5"/>
  <c r="N33" i="5"/>
  <c r="N34" i="5"/>
  <c r="N476" i="5"/>
  <c r="N36" i="5"/>
  <c r="N37" i="5"/>
  <c r="E1180" i="6" s="1"/>
  <c r="N38" i="5"/>
  <c r="N39" i="5"/>
  <c r="N40" i="5"/>
  <c r="N41" i="5"/>
  <c r="N42" i="5"/>
  <c r="N43" i="5"/>
  <c r="N44" i="5"/>
  <c r="N45" i="5"/>
  <c r="E1322" i="6" s="1"/>
  <c r="N46" i="5"/>
  <c r="N47" i="5"/>
  <c r="N48" i="5"/>
  <c r="N49" i="5"/>
  <c r="N50" i="5"/>
  <c r="N51" i="5"/>
  <c r="N52" i="5"/>
  <c r="N53" i="5"/>
  <c r="N54" i="5"/>
  <c r="N610" i="5"/>
  <c r="E356" i="6" s="1"/>
  <c r="N56" i="5"/>
  <c r="N57" i="5"/>
  <c r="N527" i="5"/>
  <c r="N543" i="5"/>
  <c r="E1204" i="6" s="1"/>
  <c r="N65" i="5"/>
  <c r="E2080" i="6" s="1"/>
  <c r="N61" i="5"/>
  <c r="E1763" i="6" s="1"/>
  <c r="N62" i="5"/>
  <c r="N63" i="5"/>
  <c r="E241" i="6" s="1"/>
  <c r="N64" i="5"/>
  <c r="N176" i="5"/>
  <c r="N66" i="5"/>
  <c r="N67" i="5"/>
  <c r="N68" i="5"/>
  <c r="N69" i="5"/>
  <c r="N70" i="5"/>
  <c r="E941" i="6" s="1"/>
  <c r="N71" i="5"/>
  <c r="E2045" i="6" s="1"/>
  <c r="N72" i="5"/>
  <c r="N73" i="5"/>
  <c r="E754" i="6" s="1"/>
  <c r="N74" i="5"/>
  <c r="N75" i="5"/>
  <c r="N76" i="5"/>
  <c r="N77" i="5"/>
  <c r="N78" i="5"/>
  <c r="N79" i="5"/>
  <c r="N80" i="5"/>
  <c r="N81" i="5"/>
  <c r="N82" i="5"/>
  <c r="E926" i="6" s="1"/>
  <c r="N83" i="5"/>
  <c r="N84" i="5"/>
  <c r="N85" i="5"/>
  <c r="E239" i="6" s="1"/>
  <c r="N86" i="5"/>
  <c r="E1300" i="6" s="1"/>
  <c r="N87" i="5"/>
  <c r="N88" i="5"/>
  <c r="E1229" i="6" s="1"/>
  <c r="N89" i="5"/>
  <c r="N90" i="5"/>
  <c r="N91" i="5"/>
  <c r="E1478" i="6" s="1"/>
  <c r="N92" i="5"/>
  <c r="N93" i="5"/>
  <c r="N94" i="5"/>
  <c r="N95" i="5"/>
  <c r="N96" i="5"/>
  <c r="N97" i="5"/>
  <c r="E579" i="6" s="1"/>
  <c r="N98" i="5"/>
  <c r="N99" i="5"/>
  <c r="E2779" i="6" s="1"/>
  <c r="N100" i="5"/>
  <c r="N101" i="5"/>
  <c r="E1028" i="6" s="1"/>
  <c r="N102" i="5"/>
  <c r="E1258" i="6" s="1"/>
  <c r="N103" i="5"/>
  <c r="E1026" i="6" s="1"/>
  <c r="N104" i="5"/>
  <c r="N105" i="5"/>
  <c r="N106" i="5"/>
  <c r="N107" i="5"/>
  <c r="N108" i="5"/>
  <c r="N109" i="5"/>
  <c r="N110" i="5"/>
  <c r="N111" i="5"/>
  <c r="N112" i="5"/>
  <c r="N113" i="5"/>
  <c r="E1196" i="6" s="1"/>
  <c r="N114" i="5"/>
  <c r="N115" i="5"/>
  <c r="N116" i="5"/>
  <c r="N117" i="5"/>
  <c r="N118" i="5"/>
  <c r="N119" i="5"/>
  <c r="N120" i="5"/>
  <c r="N121" i="5"/>
  <c r="N122" i="5"/>
  <c r="E809" i="6" s="1"/>
  <c r="N123" i="5"/>
  <c r="N124" i="5"/>
  <c r="E333" i="6" s="1"/>
  <c r="N125" i="5"/>
  <c r="N126" i="5"/>
  <c r="N127" i="5"/>
  <c r="N128" i="5"/>
  <c r="N129" i="5"/>
  <c r="E526" i="6" s="1"/>
  <c r="N130" i="5"/>
  <c r="N131" i="5"/>
  <c r="N132" i="5"/>
  <c r="E1753" i="6" s="1"/>
  <c r="E498" i="6"/>
  <c r="N674" i="5"/>
  <c r="N135" i="5"/>
  <c r="N133" i="5"/>
  <c r="N138" i="5"/>
  <c r="N139" i="5"/>
  <c r="N140" i="5"/>
  <c r="E752" i="6" s="1"/>
  <c r="N141" i="5"/>
  <c r="N142" i="5"/>
  <c r="N143" i="5"/>
  <c r="E729" i="6" s="1"/>
  <c r="N144" i="5"/>
  <c r="N145" i="5"/>
  <c r="N146" i="5"/>
  <c r="N147" i="5"/>
  <c r="N148" i="5"/>
  <c r="N149" i="5"/>
  <c r="N150" i="5"/>
  <c r="E786" i="6" s="1"/>
  <c r="N151" i="5"/>
  <c r="N152" i="5"/>
  <c r="E1279" i="6" s="1"/>
  <c r="N153" i="5"/>
  <c r="N154" i="5"/>
  <c r="N155" i="5"/>
  <c r="E1396" i="6" s="1"/>
  <c r="N156" i="5"/>
  <c r="N157" i="5"/>
  <c r="N158" i="5"/>
  <c r="E834" i="6" s="1"/>
  <c r="N159" i="5"/>
  <c r="N160" i="5"/>
  <c r="N161" i="5"/>
  <c r="N162" i="5"/>
  <c r="N163" i="5"/>
  <c r="E969" i="6" s="1"/>
  <c r="N164" i="5"/>
  <c r="N165" i="5"/>
  <c r="N166" i="5"/>
  <c r="N167" i="5"/>
  <c r="N168" i="5"/>
  <c r="N169" i="5"/>
  <c r="N170" i="5"/>
  <c r="N171" i="5"/>
  <c r="N172" i="5"/>
  <c r="E931" i="6" s="1"/>
  <c r="N173" i="5"/>
  <c r="G1147" i="6"/>
  <c r="M1147" i="6" s="1"/>
  <c r="M13" i="5"/>
  <c r="M14" i="5"/>
  <c r="M15" i="5"/>
  <c r="M16" i="5"/>
  <c r="M17" i="5"/>
  <c r="M18" i="5"/>
  <c r="M19" i="5"/>
  <c r="M20" i="5"/>
  <c r="M21" i="5"/>
  <c r="M22" i="5"/>
  <c r="M523" i="5"/>
  <c r="M24" i="5"/>
  <c r="M25" i="5"/>
  <c r="M26" i="5"/>
  <c r="M27" i="5"/>
  <c r="M28" i="5"/>
  <c r="M29" i="5"/>
  <c r="M30" i="5"/>
  <c r="M31" i="5"/>
  <c r="M32" i="5"/>
  <c r="M33" i="5"/>
  <c r="M34" i="5"/>
  <c r="M476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610" i="5"/>
  <c r="M56" i="5"/>
  <c r="M57" i="5"/>
  <c r="M527" i="5"/>
  <c r="M543" i="5"/>
  <c r="M65" i="5"/>
  <c r="M61" i="5"/>
  <c r="M62" i="5"/>
  <c r="M63" i="5"/>
  <c r="M64" i="5"/>
  <c r="M176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674" i="5"/>
  <c r="M135" i="5"/>
  <c r="M133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E3" i="6"/>
  <c r="K3" i="6" s="1"/>
  <c r="E7" i="6"/>
  <c r="E9" i="6"/>
  <c r="E10" i="6"/>
  <c r="E11" i="6"/>
  <c r="E12" i="6"/>
  <c r="E13" i="6"/>
  <c r="E14" i="6"/>
  <c r="E15" i="6"/>
  <c r="E17" i="6"/>
  <c r="E18" i="6"/>
  <c r="E19" i="6"/>
  <c r="E20" i="6"/>
  <c r="E21" i="6"/>
  <c r="E22" i="6"/>
  <c r="E23" i="6"/>
  <c r="E25" i="6"/>
  <c r="E27" i="6"/>
  <c r="E29" i="6"/>
  <c r="E30" i="6"/>
  <c r="E31" i="6"/>
  <c r="E32" i="6"/>
  <c r="E34" i="6"/>
  <c r="E35" i="6"/>
  <c r="E36" i="6"/>
  <c r="E37" i="6"/>
  <c r="E38" i="6"/>
  <c r="E39" i="6"/>
  <c r="E40" i="6"/>
  <c r="E42" i="6"/>
  <c r="E43" i="6"/>
  <c r="E44" i="6"/>
  <c r="E46" i="6"/>
  <c r="E47" i="6"/>
  <c r="E48" i="6"/>
  <c r="E49" i="6"/>
  <c r="E50" i="6"/>
  <c r="E51" i="6"/>
  <c r="E52" i="6"/>
  <c r="E53" i="6"/>
  <c r="E55" i="6"/>
  <c r="E56" i="6"/>
  <c r="E59" i="6"/>
  <c r="E60" i="6"/>
  <c r="E61" i="6"/>
  <c r="E62" i="6"/>
  <c r="E65" i="6"/>
  <c r="E66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1" i="6"/>
  <c r="E92" i="6"/>
  <c r="E95" i="6"/>
  <c r="E97" i="6"/>
  <c r="E98" i="6"/>
  <c r="E99" i="6"/>
  <c r="E100" i="6"/>
  <c r="E101" i="6"/>
  <c r="E102" i="6"/>
  <c r="E103" i="6"/>
  <c r="E105" i="6"/>
  <c r="E106" i="6"/>
  <c r="E107" i="6"/>
  <c r="E108" i="6"/>
  <c r="E109" i="6"/>
  <c r="E111" i="6"/>
  <c r="E112" i="6"/>
  <c r="E114" i="6"/>
  <c r="E115" i="6"/>
  <c r="E116" i="6"/>
  <c r="E117" i="6"/>
  <c r="E118" i="6"/>
  <c r="E119" i="6"/>
  <c r="E121" i="6"/>
  <c r="E122" i="6"/>
  <c r="E123" i="6"/>
  <c r="E124" i="6"/>
  <c r="E125" i="6"/>
  <c r="E126" i="6"/>
  <c r="E127" i="6"/>
  <c r="E128" i="6"/>
  <c r="E129" i="6"/>
  <c r="E130" i="6"/>
  <c r="E131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6" i="6"/>
  <c r="E157" i="6"/>
  <c r="E158" i="6"/>
  <c r="E159" i="6"/>
  <c r="E160" i="6"/>
  <c r="E161" i="6"/>
  <c r="E162" i="6"/>
  <c r="E163" i="6"/>
  <c r="E164" i="6"/>
  <c r="E165" i="6"/>
  <c r="E166" i="6"/>
  <c r="E169" i="6"/>
  <c r="E170" i="6"/>
  <c r="E171" i="6"/>
  <c r="E172" i="6"/>
  <c r="E173" i="6"/>
  <c r="E174" i="6"/>
  <c r="E175" i="6"/>
  <c r="E176" i="6"/>
  <c r="E178" i="6"/>
  <c r="E182" i="6"/>
  <c r="E183" i="6"/>
  <c r="E184" i="6"/>
  <c r="E188" i="6"/>
  <c r="E190" i="6"/>
  <c r="E191" i="6"/>
  <c r="E192" i="6"/>
  <c r="E193" i="6"/>
  <c r="E194" i="6"/>
  <c r="E196" i="6"/>
  <c r="E197" i="6"/>
  <c r="E198" i="6"/>
  <c r="E199" i="6"/>
  <c r="E201" i="6"/>
  <c r="E204" i="6"/>
  <c r="E205" i="6"/>
  <c r="E207" i="6"/>
  <c r="E208" i="6"/>
  <c r="E209" i="6"/>
  <c r="E210" i="6"/>
  <c r="E211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30" i="6"/>
  <c r="E231" i="6"/>
  <c r="E232" i="6"/>
  <c r="E233" i="6"/>
  <c r="E845" i="6"/>
  <c r="E235" i="6"/>
  <c r="E236" i="6"/>
  <c r="E237" i="6"/>
  <c r="E238" i="6"/>
  <c r="E240" i="6"/>
  <c r="E2525" i="6"/>
  <c r="E242" i="6"/>
  <c r="E243" i="6"/>
  <c r="E244" i="6"/>
  <c r="E245" i="6"/>
  <c r="E246" i="6"/>
  <c r="E247" i="6"/>
  <c r="E248" i="6"/>
  <c r="E249" i="6"/>
  <c r="E250" i="6"/>
  <c r="E251" i="6"/>
  <c r="E252" i="6"/>
  <c r="E2352" i="6"/>
  <c r="E254" i="6"/>
  <c r="E255" i="6"/>
  <c r="E256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9" i="6"/>
  <c r="E280" i="6"/>
  <c r="E281" i="6"/>
  <c r="E282" i="6"/>
  <c r="E283" i="6"/>
  <c r="E284" i="6"/>
  <c r="E285" i="6"/>
  <c r="E286" i="6"/>
  <c r="E287" i="6"/>
  <c r="E288" i="6"/>
  <c r="E289" i="6"/>
  <c r="E291" i="6"/>
  <c r="E292" i="6"/>
  <c r="E293" i="6"/>
  <c r="E294" i="6"/>
  <c r="E296" i="6"/>
  <c r="E297" i="6"/>
  <c r="E298" i="6"/>
  <c r="E300" i="6"/>
  <c r="E301" i="6"/>
  <c r="E302" i="6"/>
  <c r="E303" i="6"/>
  <c r="E304" i="6"/>
  <c r="E305" i="6"/>
  <c r="E306" i="6"/>
  <c r="E307" i="6"/>
  <c r="E308" i="6"/>
  <c r="E309" i="6"/>
  <c r="E311" i="6"/>
  <c r="E312" i="6"/>
  <c r="E313" i="6"/>
  <c r="E314" i="6"/>
  <c r="E315" i="6"/>
  <c r="E317" i="6"/>
  <c r="E2318" i="6"/>
  <c r="E319" i="6"/>
  <c r="E320" i="6"/>
  <c r="E322" i="6"/>
  <c r="E323" i="6"/>
  <c r="E325" i="6"/>
  <c r="E326" i="6"/>
  <c r="E327" i="6"/>
  <c r="E328" i="6"/>
  <c r="E329" i="6"/>
  <c r="E331" i="6"/>
  <c r="E332" i="6"/>
  <c r="E334" i="6"/>
  <c r="E335" i="6"/>
  <c r="E336" i="6"/>
  <c r="E337" i="6"/>
  <c r="E340" i="6"/>
  <c r="E341" i="6"/>
  <c r="E343" i="6"/>
  <c r="E344" i="6"/>
  <c r="E346" i="6"/>
  <c r="E347" i="6"/>
  <c r="E348" i="6"/>
  <c r="E349" i="6"/>
  <c r="E352" i="6"/>
  <c r="E353" i="6"/>
  <c r="E354" i="6"/>
  <c r="E355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8" i="6"/>
  <c r="E409" i="6"/>
  <c r="E410" i="6"/>
  <c r="E411" i="6"/>
  <c r="E412" i="6"/>
  <c r="E413" i="6"/>
  <c r="E414" i="6"/>
  <c r="E416" i="6"/>
  <c r="E417" i="6"/>
  <c r="E420" i="6"/>
  <c r="E422" i="6"/>
  <c r="E424" i="6"/>
  <c r="E425" i="6"/>
  <c r="E426" i="6"/>
  <c r="E427" i="6"/>
  <c r="E428" i="6"/>
  <c r="E429" i="6"/>
  <c r="E430" i="6"/>
  <c r="E432" i="6"/>
  <c r="E433" i="6"/>
  <c r="E434" i="6"/>
  <c r="E435" i="6"/>
  <c r="E436" i="6"/>
  <c r="E437" i="6"/>
  <c r="E438" i="6"/>
  <c r="E440" i="6"/>
  <c r="E441" i="6"/>
  <c r="E442" i="6"/>
  <c r="E443" i="6"/>
  <c r="E444" i="6"/>
  <c r="E446" i="6"/>
  <c r="E447" i="6"/>
  <c r="E449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7" i="6"/>
  <c r="E468" i="6"/>
  <c r="E471" i="6"/>
  <c r="E472" i="6"/>
  <c r="E473" i="6"/>
  <c r="E474" i="6"/>
  <c r="E475" i="6"/>
  <c r="E477" i="6"/>
  <c r="E480" i="6"/>
  <c r="E493" i="6"/>
  <c r="E482" i="6"/>
  <c r="E483" i="6"/>
  <c r="E1214" i="6"/>
  <c r="E485" i="6"/>
  <c r="E486" i="6"/>
  <c r="E487" i="6"/>
  <c r="E490" i="6"/>
  <c r="E492" i="6"/>
  <c r="E195" i="6"/>
  <c r="E495" i="6"/>
  <c r="E496" i="6"/>
  <c r="E497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7" i="6"/>
  <c r="E528" i="6"/>
  <c r="E530" i="6"/>
  <c r="E531" i="6"/>
  <c r="E532" i="6"/>
  <c r="E533" i="6"/>
  <c r="E534" i="6"/>
  <c r="E535" i="6"/>
  <c r="E537" i="6"/>
  <c r="E538" i="6"/>
  <c r="E539" i="6"/>
  <c r="E540" i="6"/>
  <c r="E541" i="6"/>
  <c r="E554" i="6"/>
  <c r="E543" i="6"/>
  <c r="E544" i="6"/>
  <c r="E545" i="6"/>
  <c r="E546" i="6"/>
  <c r="E547" i="6"/>
  <c r="E548" i="6"/>
  <c r="E549" i="6"/>
  <c r="E551" i="6"/>
  <c r="E552" i="6"/>
  <c r="E555" i="6"/>
  <c r="E556" i="6"/>
  <c r="E557" i="6"/>
  <c r="E558" i="6"/>
  <c r="E559" i="6"/>
  <c r="E560" i="6"/>
  <c r="E561" i="6"/>
  <c r="E562" i="6"/>
  <c r="E564" i="6"/>
  <c r="E565" i="6"/>
  <c r="E566" i="6"/>
  <c r="E567" i="6"/>
  <c r="E568" i="6"/>
  <c r="E569" i="6"/>
  <c r="E570" i="6"/>
  <c r="E571" i="6"/>
  <c r="E1083" i="6"/>
  <c r="E573" i="6"/>
  <c r="E574" i="6"/>
  <c r="E577" i="6"/>
  <c r="E578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4" i="6"/>
  <c r="E595" i="6"/>
  <c r="E596" i="6"/>
  <c r="E597" i="6"/>
  <c r="E598" i="6"/>
  <c r="E599" i="6"/>
  <c r="E600" i="6"/>
  <c r="E601" i="6"/>
  <c r="E602" i="6"/>
  <c r="E603" i="6"/>
  <c r="E93" i="6"/>
  <c r="E607" i="6"/>
  <c r="E609" i="6"/>
  <c r="E610" i="6"/>
  <c r="E611" i="6"/>
  <c r="E613" i="6"/>
  <c r="E614" i="6"/>
  <c r="E615" i="6"/>
  <c r="E616" i="6"/>
  <c r="E617" i="6"/>
  <c r="E618" i="6"/>
  <c r="E619" i="6"/>
  <c r="E620" i="6"/>
  <c r="E621" i="6"/>
  <c r="E622" i="6"/>
  <c r="E2757" i="6"/>
  <c r="E624" i="6"/>
  <c r="E625" i="6"/>
  <c r="E628" i="6"/>
  <c r="E630" i="6"/>
  <c r="E631" i="6"/>
  <c r="E632" i="6"/>
  <c r="E633" i="6"/>
  <c r="E634" i="6"/>
  <c r="E636" i="6"/>
  <c r="E638" i="6"/>
  <c r="E639" i="6"/>
  <c r="E641" i="6"/>
  <c r="E642" i="6"/>
  <c r="E643" i="6"/>
  <c r="E644" i="6"/>
  <c r="E645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4" i="6"/>
  <c r="E665" i="6"/>
  <c r="E666" i="6"/>
  <c r="E667" i="6"/>
  <c r="E669" i="6"/>
  <c r="E670" i="6"/>
  <c r="E673" i="6"/>
  <c r="E674" i="6"/>
  <c r="E675" i="6"/>
  <c r="E677" i="6"/>
  <c r="E678" i="6"/>
  <c r="E679" i="6"/>
  <c r="E680" i="6"/>
  <c r="E1082" i="6"/>
  <c r="E682" i="6"/>
  <c r="E683" i="6"/>
  <c r="E684" i="6"/>
  <c r="E685" i="6"/>
  <c r="E686" i="6"/>
  <c r="E687" i="6"/>
  <c r="E688" i="6"/>
  <c r="E690" i="6"/>
  <c r="E691" i="6"/>
  <c r="E692" i="6"/>
  <c r="E693" i="6"/>
  <c r="E694" i="6"/>
  <c r="E695" i="6"/>
  <c r="E697" i="6"/>
  <c r="E698" i="6"/>
  <c r="E699" i="6"/>
  <c r="E700" i="6"/>
  <c r="E701" i="6"/>
  <c r="E702" i="6"/>
  <c r="E704" i="6"/>
  <c r="E705" i="6"/>
  <c r="E706" i="6"/>
  <c r="E707" i="6"/>
  <c r="E708" i="6"/>
  <c r="E709" i="6"/>
  <c r="E711" i="6"/>
  <c r="E712" i="6"/>
  <c r="E713" i="6"/>
  <c r="E716" i="6"/>
  <c r="E718" i="6"/>
  <c r="E593" i="6"/>
  <c r="E722" i="6"/>
  <c r="E724" i="6"/>
  <c r="E725" i="6"/>
  <c r="E726" i="6"/>
  <c r="E727" i="6"/>
  <c r="E728" i="6"/>
  <c r="E731" i="6"/>
  <c r="E732" i="6"/>
  <c r="E733" i="6"/>
  <c r="E734" i="6"/>
  <c r="E735" i="6"/>
  <c r="E737" i="6"/>
  <c r="E550" i="6"/>
  <c r="E1960" i="6"/>
  <c r="E742" i="6"/>
  <c r="E743" i="6"/>
  <c r="E745" i="6"/>
  <c r="E747" i="6"/>
  <c r="E748" i="6"/>
  <c r="E749" i="6"/>
  <c r="E750" i="6"/>
  <c r="E751" i="6"/>
  <c r="E739" i="6"/>
  <c r="E755" i="6"/>
  <c r="E756" i="6"/>
  <c r="E759" i="6"/>
  <c r="E760" i="6"/>
  <c r="E761" i="6"/>
  <c r="E762" i="6"/>
  <c r="E763" i="6"/>
  <c r="E764" i="6"/>
  <c r="E765" i="6"/>
  <c r="E767" i="6"/>
  <c r="E768" i="6"/>
  <c r="E769" i="6"/>
  <c r="E770" i="6"/>
  <c r="E773" i="6"/>
  <c r="E774" i="6"/>
  <c r="E775" i="6"/>
  <c r="E776" i="6"/>
  <c r="E777" i="6"/>
  <c r="E778" i="6"/>
  <c r="E2480" i="6"/>
  <c r="E780" i="6"/>
  <c r="E781" i="6"/>
  <c r="E782" i="6"/>
  <c r="E784" i="6"/>
  <c r="E787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5" i="6"/>
  <c r="E806" i="6"/>
  <c r="E807" i="6"/>
  <c r="E810" i="6"/>
  <c r="E811" i="6"/>
  <c r="E812" i="6"/>
  <c r="E813" i="6"/>
  <c r="E814" i="6"/>
  <c r="E815" i="6"/>
  <c r="E817" i="6"/>
  <c r="E819" i="6"/>
  <c r="E820" i="6"/>
  <c r="E822" i="6"/>
  <c r="E823" i="6"/>
  <c r="E824" i="6"/>
  <c r="E825" i="6"/>
  <c r="E826" i="6"/>
  <c r="E827" i="6"/>
  <c r="E829" i="6"/>
  <c r="E830" i="6"/>
  <c r="E831" i="6"/>
  <c r="E832" i="6"/>
  <c r="E833" i="6"/>
  <c r="E836" i="6"/>
  <c r="E837" i="6"/>
  <c r="E839" i="6"/>
  <c r="E840" i="6"/>
  <c r="E841" i="6"/>
  <c r="E842" i="6"/>
  <c r="E843" i="6"/>
  <c r="E844" i="6"/>
  <c r="E846" i="6"/>
  <c r="E847" i="6"/>
  <c r="E848" i="6"/>
  <c r="E849" i="6"/>
  <c r="E850" i="6"/>
  <c r="E851" i="6"/>
  <c r="E853" i="6"/>
  <c r="E854" i="6"/>
  <c r="E857" i="6"/>
  <c r="E859" i="6"/>
  <c r="E860" i="6"/>
  <c r="E771" i="6"/>
  <c r="E862" i="6"/>
  <c r="E863" i="6"/>
  <c r="E864" i="6"/>
  <c r="E865" i="6"/>
  <c r="E866" i="6"/>
  <c r="E867" i="6"/>
  <c r="E869" i="6"/>
  <c r="E870" i="6"/>
  <c r="E871" i="6"/>
  <c r="E872" i="6"/>
  <c r="E873" i="6"/>
  <c r="E874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2668" i="6"/>
  <c r="E890" i="6"/>
  <c r="E891" i="6"/>
  <c r="E2372" i="6"/>
  <c r="E893" i="6"/>
  <c r="E894" i="6"/>
  <c r="E2561" i="6"/>
  <c r="E899" i="6"/>
  <c r="E900" i="6"/>
  <c r="E902" i="6"/>
  <c r="E903" i="6"/>
  <c r="E904" i="6"/>
  <c r="E905" i="6"/>
  <c r="E907" i="6"/>
  <c r="E908" i="6"/>
  <c r="E909" i="6"/>
  <c r="E910" i="6"/>
  <c r="E911" i="6"/>
  <c r="E912" i="6"/>
  <c r="E318" i="6"/>
  <c r="E914" i="6"/>
  <c r="E915" i="6"/>
  <c r="E917" i="6"/>
  <c r="E918" i="6"/>
  <c r="E1235" i="6"/>
  <c r="E920" i="6"/>
  <c r="E921" i="6"/>
  <c r="E923" i="6"/>
  <c r="E1057" i="6"/>
  <c r="E925" i="6"/>
  <c r="E927" i="6"/>
  <c r="E928" i="6"/>
  <c r="E929" i="6"/>
  <c r="E922" i="6"/>
  <c r="E932" i="6"/>
  <c r="E933" i="6"/>
  <c r="E934" i="6"/>
  <c r="E935" i="6"/>
  <c r="E936" i="6"/>
  <c r="E937" i="6"/>
  <c r="E938" i="6"/>
  <c r="E943" i="6"/>
  <c r="E944" i="6"/>
  <c r="E948" i="6"/>
  <c r="E949" i="6"/>
  <c r="E950" i="6"/>
  <c r="E1065" i="6"/>
  <c r="E952" i="6"/>
  <c r="E953" i="6"/>
  <c r="E954" i="6"/>
  <c r="E956" i="6"/>
  <c r="E957" i="6"/>
  <c r="E958" i="6"/>
  <c r="E959" i="6"/>
  <c r="E960" i="6"/>
  <c r="E961" i="6"/>
  <c r="E962" i="6"/>
  <c r="E963" i="6"/>
  <c r="E964" i="6"/>
  <c r="E965" i="6"/>
  <c r="E2422" i="6"/>
  <c r="E1244" i="6"/>
  <c r="E972" i="6"/>
  <c r="E973" i="6"/>
  <c r="E974" i="6"/>
  <c r="E975" i="6"/>
  <c r="E976" i="6"/>
  <c r="E978" i="6"/>
  <c r="E64" i="6"/>
  <c r="E672" i="6"/>
  <c r="E981" i="6"/>
  <c r="E982" i="6"/>
  <c r="E983" i="6"/>
  <c r="E984" i="6"/>
  <c r="E985" i="6"/>
  <c r="E986" i="6"/>
  <c r="E988" i="6"/>
  <c r="E989" i="6"/>
  <c r="E990" i="6"/>
  <c r="E991" i="6"/>
  <c r="E993" i="6"/>
  <c r="E994" i="6"/>
  <c r="E1470" i="6"/>
  <c r="E996" i="6"/>
  <c r="E1493" i="6"/>
  <c r="E1000" i="6"/>
  <c r="E1001" i="6"/>
  <c r="E1002" i="6"/>
  <c r="E1003" i="6"/>
  <c r="E1004" i="6"/>
  <c r="E1005" i="6"/>
  <c r="E1006" i="6"/>
  <c r="E1007" i="6"/>
  <c r="E1008" i="6"/>
  <c r="E1209" i="6"/>
  <c r="E1010" i="6"/>
  <c r="E1011" i="6"/>
  <c r="E1012" i="6"/>
  <c r="E1013" i="6"/>
  <c r="E1014" i="6"/>
  <c r="E1015" i="6"/>
  <c r="E1016" i="6"/>
  <c r="E1017" i="6"/>
  <c r="E1018" i="6"/>
  <c r="E2558" i="6"/>
  <c r="E1020" i="6"/>
  <c r="E2809" i="6"/>
  <c r="K2809" i="6" s="1"/>
  <c r="R2809" i="6" s="1"/>
  <c r="E1022" i="6"/>
  <c r="E1023" i="6"/>
  <c r="E1024" i="6"/>
  <c r="E1025" i="6"/>
  <c r="E1027" i="6"/>
  <c r="E1029" i="6"/>
  <c r="E1030" i="6"/>
  <c r="E1032" i="6"/>
  <c r="E2756" i="6"/>
  <c r="E2563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868" i="6"/>
  <c r="E1058" i="6"/>
  <c r="E1059" i="6"/>
  <c r="E1060" i="6"/>
  <c r="E1061" i="6"/>
  <c r="E1062" i="6"/>
  <c r="E1063" i="6"/>
  <c r="E1064" i="6"/>
  <c r="E1256" i="6"/>
  <c r="E1068" i="6"/>
  <c r="E2306" i="6"/>
  <c r="E1070" i="6"/>
  <c r="E1071" i="6"/>
  <c r="E1934" i="6"/>
  <c r="E1074" i="6"/>
  <c r="E1075" i="6"/>
  <c r="E1076" i="6"/>
  <c r="E1077" i="6"/>
  <c r="E1078" i="6"/>
  <c r="E1079" i="6"/>
  <c r="E1080" i="6"/>
  <c r="E1081" i="6"/>
  <c r="E212" i="6"/>
  <c r="E1084" i="6"/>
  <c r="E1085" i="6"/>
  <c r="E1086" i="6"/>
  <c r="E1087" i="6"/>
  <c r="E1088" i="6"/>
  <c r="E1089" i="6"/>
  <c r="E1090" i="6"/>
  <c r="E2252" i="6"/>
  <c r="E1092" i="6"/>
  <c r="E1093" i="6"/>
  <c r="E1094" i="6"/>
  <c r="E1095" i="6"/>
  <c r="E1096" i="6"/>
  <c r="E1238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5" i="6"/>
  <c r="E1894" i="6"/>
  <c r="E719" i="6"/>
  <c r="E1119" i="6"/>
  <c r="E1120" i="6"/>
  <c r="E1121" i="6"/>
  <c r="E1122" i="6"/>
  <c r="E1124" i="6"/>
  <c r="E1125" i="6"/>
  <c r="E1126" i="6"/>
  <c r="E1127" i="6"/>
  <c r="E1128" i="6"/>
  <c r="E1129" i="6"/>
  <c r="E1130" i="6"/>
  <c r="E1131" i="6"/>
  <c r="E1132" i="6"/>
  <c r="E1134" i="6"/>
  <c r="E1135" i="6"/>
  <c r="E1136" i="6"/>
  <c r="E1138" i="6"/>
  <c r="E1139" i="6"/>
  <c r="E1141" i="6"/>
  <c r="E1142" i="6"/>
  <c r="E1143" i="6"/>
  <c r="E1144" i="6"/>
  <c r="E1145" i="6"/>
  <c r="E1146" i="6"/>
  <c r="E1148" i="6"/>
  <c r="E1149" i="6"/>
  <c r="E1150" i="6"/>
  <c r="E1151" i="6"/>
  <c r="E1152" i="6"/>
  <c r="E1153" i="6"/>
  <c r="E1154" i="6"/>
  <c r="E1157" i="6"/>
  <c r="E1158" i="6"/>
  <c r="E1159" i="6"/>
  <c r="E1160" i="6"/>
  <c r="E1161" i="6"/>
  <c r="E1162" i="6"/>
  <c r="E1164" i="6"/>
  <c r="E1165" i="6"/>
  <c r="E1166" i="6"/>
  <c r="E1167" i="6"/>
  <c r="E1168" i="6"/>
  <c r="E736" i="6"/>
  <c r="E1170" i="6"/>
  <c r="E1171" i="6"/>
  <c r="E2079" i="6"/>
  <c r="E1173" i="6"/>
  <c r="E1174" i="6"/>
  <c r="E1175" i="6"/>
  <c r="E1176" i="6"/>
  <c r="E758" i="6"/>
  <c r="E1178" i="6"/>
  <c r="E1179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7" i="6"/>
  <c r="E1198" i="6"/>
  <c r="E1199" i="6"/>
  <c r="E1200" i="6"/>
  <c r="E1201" i="6"/>
  <c r="E1205" i="6"/>
  <c r="E1206" i="6"/>
  <c r="E1207" i="6"/>
  <c r="E1208" i="6"/>
  <c r="E1210" i="6"/>
  <c r="E1211" i="6"/>
  <c r="E1212" i="6"/>
  <c r="E1213" i="6"/>
  <c r="E1215" i="6"/>
  <c r="E1216" i="6"/>
  <c r="E1217" i="6"/>
  <c r="E1218" i="6"/>
  <c r="E1219" i="6"/>
  <c r="E2716" i="6"/>
  <c r="E1221" i="6"/>
  <c r="E1222" i="6"/>
  <c r="E1223" i="6"/>
  <c r="E1224" i="6"/>
  <c r="E1225" i="6"/>
  <c r="E1226" i="6"/>
  <c r="E1227" i="6"/>
  <c r="E1228" i="6"/>
  <c r="E1230" i="6"/>
  <c r="E1231" i="6"/>
  <c r="E1232" i="6"/>
  <c r="E1233" i="6"/>
  <c r="E1234" i="6"/>
  <c r="E2590" i="6"/>
  <c r="E1116" i="6"/>
  <c r="E1237" i="6"/>
  <c r="E96" i="6"/>
  <c r="E1239" i="6"/>
  <c r="E1241" i="6"/>
  <c r="E1242" i="6"/>
  <c r="E1243" i="6"/>
  <c r="E1245" i="6"/>
  <c r="E1246" i="6"/>
  <c r="E1247" i="6"/>
  <c r="E1091" i="6"/>
  <c r="E1251" i="6"/>
  <c r="E1252" i="6"/>
  <c r="E1253" i="6"/>
  <c r="E1254" i="6"/>
  <c r="E1255" i="6"/>
  <c r="E1257" i="6"/>
  <c r="E2209" i="6"/>
  <c r="E1259" i="6"/>
  <c r="E1260" i="6"/>
  <c r="E1261" i="6"/>
  <c r="E1262" i="6"/>
  <c r="E1263" i="6"/>
  <c r="E1264" i="6"/>
  <c r="E1265" i="6"/>
  <c r="E1266" i="6"/>
  <c r="E1267" i="6"/>
  <c r="E1268" i="6"/>
  <c r="E1269" i="6"/>
  <c r="E1113" i="6"/>
  <c r="E1271" i="6"/>
  <c r="E1272" i="6"/>
  <c r="E1273" i="6"/>
  <c r="E1274" i="6"/>
  <c r="E1275" i="6"/>
  <c r="E1276" i="6"/>
  <c r="E1277" i="6"/>
  <c r="E1278" i="6"/>
  <c r="E1280" i="6"/>
  <c r="E1281" i="6"/>
  <c r="E1282" i="6"/>
  <c r="E1283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069" i="6"/>
  <c r="E1301" i="6"/>
  <c r="E1302" i="6"/>
  <c r="E1303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1" i="6"/>
  <c r="E1362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2503" i="6"/>
  <c r="E1388" i="6"/>
  <c r="E1389" i="6"/>
  <c r="E1390" i="6"/>
  <c r="E1391" i="6"/>
  <c r="E1392" i="6"/>
  <c r="E1393" i="6"/>
  <c r="E1394" i="6"/>
  <c r="E1395" i="6"/>
  <c r="E1397" i="6"/>
  <c r="E1398" i="6"/>
  <c r="E1399" i="6"/>
  <c r="E1400" i="6"/>
  <c r="E1401" i="6"/>
  <c r="E1402" i="6"/>
  <c r="E1403" i="6"/>
  <c r="E1404" i="6"/>
  <c r="E1405" i="6"/>
  <c r="E1406" i="6"/>
  <c r="E1407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2018" i="6"/>
  <c r="E1471" i="6"/>
  <c r="E1472" i="6"/>
  <c r="E1473" i="6"/>
  <c r="E1474" i="6"/>
  <c r="E1475" i="6"/>
  <c r="E1476" i="6"/>
  <c r="E1477" i="6"/>
  <c r="E1479" i="6"/>
  <c r="E1480" i="6"/>
  <c r="E1481" i="6"/>
  <c r="E1482" i="6"/>
  <c r="E1484" i="6"/>
  <c r="E1485" i="6"/>
  <c r="E1486" i="6"/>
  <c r="E1487" i="6"/>
  <c r="E1488" i="6"/>
  <c r="E1489" i="6"/>
  <c r="E1490" i="6"/>
  <c r="E1491" i="6"/>
  <c r="E1492" i="6"/>
  <c r="E1494" i="6"/>
  <c r="E1495" i="6"/>
  <c r="E1496" i="6"/>
  <c r="E1498" i="6"/>
  <c r="E1499" i="6"/>
  <c r="E1500" i="6"/>
  <c r="E1501" i="6"/>
  <c r="E1502" i="6"/>
  <c r="E2158" i="6"/>
  <c r="E1504" i="6"/>
  <c r="E1505" i="6"/>
  <c r="E1506" i="6"/>
  <c r="E1507" i="6"/>
  <c r="E1508" i="6"/>
  <c r="E1509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2198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998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563" i="6"/>
  <c r="E1845" i="6"/>
  <c r="E1624" i="6"/>
  <c r="E1625" i="6"/>
  <c r="E1626" i="6"/>
  <c r="E1627" i="6"/>
  <c r="E1628" i="6"/>
  <c r="E1629" i="6"/>
  <c r="E1630" i="6"/>
  <c r="E689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019" i="6"/>
  <c r="E1659" i="6"/>
  <c r="E1660" i="6"/>
  <c r="E1661" i="6"/>
  <c r="E1662" i="6"/>
  <c r="E1663" i="6"/>
  <c r="E1664" i="6"/>
  <c r="E2731" i="6"/>
  <c r="E1666" i="6"/>
  <c r="E1667" i="6"/>
  <c r="E1668" i="6"/>
  <c r="E1669" i="6"/>
  <c r="E1670" i="6"/>
  <c r="E1671" i="6"/>
  <c r="E1672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606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4" i="6"/>
  <c r="E1755" i="6"/>
  <c r="E1756" i="6"/>
  <c r="E1757" i="6"/>
  <c r="E1758" i="6"/>
  <c r="E1759" i="6"/>
  <c r="E1760" i="6"/>
  <c r="E1761" i="6"/>
  <c r="E1762" i="6"/>
  <c r="E992" i="6"/>
  <c r="E1764" i="6"/>
  <c r="E1765" i="6"/>
  <c r="E1766" i="6"/>
  <c r="E1034" i="6"/>
  <c r="E1768" i="6"/>
  <c r="E1769" i="6"/>
  <c r="E1770" i="6"/>
  <c r="E1771" i="6"/>
  <c r="E67" i="6"/>
  <c r="E1773" i="6"/>
  <c r="E1774" i="6"/>
  <c r="E1775" i="6"/>
  <c r="E1776" i="6"/>
  <c r="E1777" i="6"/>
  <c r="E1778" i="6"/>
  <c r="E1631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767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804" i="6"/>
  <c r="E1866" i="6"/>
  <c r="E1867" i="6"/>
  <c r="E1868" i="6"/>
  <c r="E1869" i="6"/>
  <c r="E1870" i="6"/>
  <c r="E1871" i="6"/>
  <c r="E1872" i="6"/>
  <c r="E2441" i="6"/>
  <c r="E1874" i="6"/>
  <c r="E1875" i="6"/>
  <c r="E852" i="6"/>
  <c r="E1877" i="6"/>
  <c r="E1878" i="6"/>
  <c r="E1879" i="6"/>
  <c r="E1880" i="6"/>
  <c r="E2523" i="6"/>
  <c r="E1882" i="6"/>
  <c r="E966" i="6"/>
  <c r="E1884" i="6"/>
  <c r="E1885" i="6"/>
  <c r="E1886" i="6"/>
  <c r="E1887" i="6"/>
  <c r="E1888" i="6"/>
  <c r="E1889" i="6"/>
  <c r="E1890" i="6"/>
  <c r="E1891" i="6"/>
  <c r="E1892" i="6"/>
  <c r="E1893" i="6"/>
  <c r="E971" i="6"/>
  <c r="E1895" i="6"/>
  <c r="E1896" i="6"/>
  <c r="E1897" i="6"/>
  <c r="E1898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5" i="6"/>
  <c r="E1936" i="6"/>
  <c r="E1937" i="6"/>
  <c r="E1938" i="6"/>
  <c r="E1939" i="6"/>
  <c r="E1940" i="6"/>
  <c r="E1941" i="6"/>
  <c r="E1942" i="6"/>
  <c r="E1943" i="6"/>
  <c r="E1944" i="6"/>
  <c r="E1945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140" i="6"/>
  <c r="E1961" i="6"/>
  <c r="E1962" i="6"/>
  <c r="E1963" i="6"/>
  <c r="E1964" i="6"/>
  <c r="E1965" i="6"/>
  <c r="E1966" i="6"/>
  <c r="E1967" i="6"/>
  <c r="E1968" i="6"/>
  <c r="E861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479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4" i="6"/>
  <c r="E2015" i="6"/>
  <c r="E2016" i="6"/>
  <c r="E2017" i="6"/>
  <c r="E2197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6" i="6"/>
  <c r="E2047" i="6"/>
  <c r="E2048" i="6"/>
  <c r="E2049" i="6"/>
  <c r="E2050" i="6"/>
  <c r="E2051" i="6"/>
  <c r="E2052" i="6"/>
  <c r="E2458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110" i="6"/>
  <c r="E2072" i="6"/>
  <c r="E2073" i="6"/>
  <c r="E2074" i="6"/>
  <c r="E2075" i="6"/>
  <c r="E2076" i="6"/>
  <c r="E2077" i="6"/>
  <c r="E2078" i="6"/>
  <c r="E740" i="6"/>
  <c r="E179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1021" i="6"/>
  <c r="E2099" i="6"/>
  <c r="E2100" i="6"/>
  <c r="E2101" i="6"/>
  <c r="E2102" i="6"/>
  <c r="E2103" i="6"/>
  <c r="E2104" i="6"/>
  <c r="E2105" i="6"/>
  <c r="E2762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1881" i="6"/>
  <c r="E2138" i="6"/>
  <c r="E2139" i="6"/>
  <c r="E2369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979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738" i="6"/>
  <c r="E2796" i="6"/>
  <c r="K2796" i="6" s="1"/>
  <c r="R2796" i="6" s="1"/>
  <c r="E2199" i="6"/>
  <c r="E2200" i="6"/>
  <c r="E2201" i="6"/>
  <c r="E2202" i="6"/>
  <c r="E2203" i="6"/>
  <c r="E2204" i="6"/>
  <c r="E2205" i="6"/>
  <c r="E2206" i="6"/>
  <c r="E2207" i="6"/>
  <c r="E2208" i="6"/>
  <c r="E77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186" i="6"/>
  <c r="E1240" i="6"/>
  <c r="E2224" i="6"/>
  <c r="E2225" i="6"/>
  <c r="E2226" i="6"/>
  <c r="E2227" i="6"/>
  <c r="E2228" i="6"/>
  <c r="E2229" i="6"/>
  <c r="E2230" i="6"/>
  <c r="E2231" i="6"/>
  <c r="E2232" i="6"/>
  <c r="E2053" i="6"/>
  <c r="E2234" i="6"/>
  <c r="E2235" i="6"/>
  <c r="E2236" i="6"/>
  <c r="E2237" i="6"/>
  <c r="E2238" i="6"/>
  <c r="E2239" i="6"/>
  <c r="E2240" i="6"/>
  <c r="E2241" i="6"/>
  <c r="E2242" i="6"/>
  <c r="E189" i="6"/>
  <c r="E2244" i="6"/>
  <c r="E2245" i="6"/>
  <c r="E1993" i="6"/>
  <c r="E2247" i="6"/>
  <c r="E2248" i="6"/>
  <c r="E1220" i="6"/>
  <c r="E2250" i="6"/>
  <c r="E2251" i="6"/>
  <c r="E1169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345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892" i="6"/>
  <c r="E2307" i="6"/>
  <c r="E2308" i="6"/>
  <c r="E2309" i="6"/>
  <c r="E2310" i="6"/>
  <c r="E2311" i="6"/>
  <c r="E2312" i="6"/>
  <c r="E2313" i="6"/>
  <c r="E2314" i="6"/>
  <c r="E2315" i="6"/>
  <c r="E2316" i="6"/>
  <c r="E2317" i="6"/>
  <c r="E2412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1622" i="6"/>
  <c r="E2346" i="6"/>
  <c r="E2347" i="6"/>
  <c r="E2348" i="6"/>
  <c r="E2349" i="6"/>
  <c r="E2350" i="6"/>
  <c r="E2351" i="6"/>
  <c r="E6" i="6"/>
  <c r="E2353" i="6"/>
  <c r="E2354" i="6"/>
  <c r="E2355" i="6"/>
  <c r="E2356" i="6"/>
  <c r="E2357" i="6"/>
  <c r="E2358" i="6"/>
  <c r="E2359" i="6"/>
  <c r="E2360" i="6"/>
  <c r="E2361" i="6"/>
  <c r="E2362" i="6"/>
  <c r="E2363" i="6"/>
  <c r="E2071" i="6"/>
  <c r="E744" i="6"/>
  <c r="E2366" i="6"/>
  <c r="E2367" i="6"/>
  <c r="E2368" i="6"/>
  <c r="E155" i="6"/>
  <c r="E2370" i="6"/>
  <c r="E2371" i="6"/>
  <c r="E766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977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098" i="6"/>
  <c r="E1155" i="6"/>
  <c r="E2414" i="6"/>
  <c r="E2415" i="6"/>
  <c r="E2416" i="6"/>
  <c r="E2417" i="6"/>
  <c r="E2418" i="6"/>
  <c r="E2419" i="6"/>
  <c r="E2420" i="6"/>
  <c r="E2421" i="6"/>
  <c r="E1605" i="6"/>
  <c r="E2222" i="6"/>
  <c r="E2424" i="6"/>
  <c r="E2425" i="6"/>
  <c r="E2426" i="6"/>
  <c r="E2427" i="6"/>
  <c r="E2428" i="6"/>
  <c r="E2429" i="6"/>
  <c r="E2430" i="6"/>
  <c r="E2431" i="6"/>
  <c r="E2432" i="6"/>
  <c r="E2433" i="6"/>
  <c r="E2434" i="6"/>
  <c r="E995" i="6"/>
  <c r="E2436" i="6"/>
  <c r="E2706" i="6"/>
  <c r="E2438" i="6"/>
  <c r="E2439" i="6"/>
  <c r="E2440" i="6"/>
  <c r="E875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137" i="6"/>
  <c r="E2459" i="6"/>
  <c r="E2460" i="6"/>
  <c r="E2461" i="6"/>
  <c r="E2462" i="6"/>
  <c r="E2463" i="6"/>
  <c r="E1156" i="6"/>
  <c r="E2465" i="6"/>
  <c r="E2466" i="6"/>
  <c r="E2467" i="6"/>
  <c r="E2468" i="6"/>
  <c r="E2469" i="6"/>
  <c r="E448" i="6"/>
  <c r="E2471" i="6"/>
  <c r="E2472" i="6"/>
  <c r="E2473" i="6"/>
  <c r="E2474" i="6"/>
  <c r="E2475" i="6"/>
  <c r="E2476" i="6"/>
  <c r="E2477" i="6"/>
  <c r="E2478" i="6"/>
  <c r="E2479" i="6"/>
  <c r="E1118" i="6"/>
  <c r="E2481" i="6"/>
  <c r="E2482" i="6"/>
  <c r="E2483" i="6"/>
  <c r="E2484" i="6"/>
  <c r="E2485" i="6"/>
  <c r="E2486" i="6"/>
  <c r="E2487" i="6"/>
  <c r="E481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1730" i="6"/>
  <c r="E2502" i="6"/>
  <c r="E1035" i="6"/>
  <c r="E2504" i="6"/>
  <c r="E2505" i="6"/>
  <c r="E2506" i="6"/>
  <c r="E99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788" i="6"/>
  <c r="E2524" i="6"/>
  <c r="E1181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896" i="6"/>
  <c r="E2559" i="6"/>
  <c r="E2560" i="6"/>
  <c r="E491" i="6"/>
  <c r="E2562" i="6"/>
  <c r="E1249" i="6"/>
  <c r="E2564" i="6"/>
  <c r="E2565" i="6"/>
  <c r="E2566" i="6"/>
  <c r="E2567" i="6"/>
  <c r="E2568" i="6"/>
  <c r="E2569" i="6"/>
  <c r="E2570" i="6"/>
  <c r="E2571" i="6"/>
  <c r="E2572" i="6"/>
  <c r="E2573" i="6"/>
  <c r="E542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338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71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484" i="6"/>
  <c r="E2663" i="6"/>
  <c r="E2664" i="6"/>
  <c r="E2665" i="6"/>
  <c r="E2666" i="6"/>
  <c r="E2667" i="6"/>
  <c r="E1270" i="6"/>
  <c r="E2669" i="6"/>
  <c r="E2670" i="6"/>
  <c r="E1248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507" i="6"/>
  <c r="E2435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553" i="6"/>
  <c r="E2707" i="6"/>
  <c r="E2708" i="6"/>
  <c r="E2709" i="6"/>
  <c r="E2710" i="6"/>
  <c r="E2711" i="6"/>
  <c r="E2712" i="6"/>
  <c r="E2713" i="6"/>
  <c r="E2714" i="6"/>
  <c r="E2715" i="6"/>
  <c r="E1544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1236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99" i="6"/>
  <c r="E2787" i="6"/>
  <c r="E2758" i="6"/>
  <c r="E2759" i="6"/>
  <c r="E2760" i="6"/>
  <c r="E2761" i="6"/>
  <c r="E681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1873" i="6"/>
  <c r="E2780" i="6"/>
  <c r="E2781" i="6"/>
  <c r="E2782" i="6"/>
  <c r="E2783" i="6"/>
  <c r="E2784" i="6"/>
  <c r="E2785" i="6"/>
  <c r="E2786" i="6"/>
  <c r="E640" i="6"/>
  <c r="E2788" i="6"/>
  <c r="E2789" i="6"/>
  <c r="E2790" i="6"/>
  <c r="E2791" i="6"/>
  <c r="E2792" i="6"/>
  <c r="E2793" i="6"/>
  <c r="E2464" i="6"/>
  <c r="E2795" i="6"/>
  <c r="K2795" i="6" s="1"/>
  <c r="R2795" i="6" s="1"/>
  <c r="E200" i="6"/>
  <c r="E2797" i="6"/>
  <c r="K2797" i="6" s="1"/>
  <c r="R2797" i="6" s="1"/>
  <c r="E2798" i="6"/>
  <c r="K2798" i="6" s="1"/>
  <c r="R2798" i="6" s="1"/>
  <c r="E2799" i="6"/>
  <c r="K2799" i="6" s="1"/>
  <c r="R2799" i="6" s="1"/>
  <c r="E2800" i="6"/>
  <c r="K2800" i="6" s="1"/>
  <c r="R2800" i="6" s="1"/>
  <c r="E2801" i="6"/>
  <c r="K2801" i="6" s="1"/>
  <c r="R2801" i="6" s="1"/>
  <c r="E2802" i="6"/>
  <c r="K2802" i="6" s="1"/>
  <c r="R2802" i="6" s="1"/>
  <c r="E1133" i="6" l="1"/>
  <c r="E339" i="6"/>
  <c r="E2470" i="6"/>
  <c r="E714" i="6"/>
  <c r="K714" i="6" s="1"/>
  <c r="R714" i="6" s="1"/>
  <c r="E1876" i="6"/>
  <c r="E889" i="6"/>
  <c r="E185" i="6"/>
  <c r="K185" i="6" s="1"/>
  <c r="R185" i="6" s="1"/>
  <c r="E2013" i="6"/>
  <c r="K2013" i="6" s="1"/>
  <c r="R2013" i="6" s="1"/>
  <c r="E431" i="6"/>
  <c r="E41" i="6"/>
  <c r="K41" i="6" s="1"/>
  <c r="R41" i="6" s="1"/>
  <c r="E730" i="6"/>
  <c r="K730" i="6" s="1"/>
  <c r="R730" i="6" s="1"/>
  <c r="E646" i="6"/>
  <c r="E1408" i="6"/>
  <c r="K1408" i="6" s="1"/>
  <c r="R1408" i="6" s="1"/>
  <c r="E489" i="6"/>
  <c r="K489" i="6" s="1"/>
  <c r="R489" i="6" s="1"/>
  <c r="G5" i="6"/>
  <c r="M5" i="6" s="1"/>
  <c r="E604" i="6"/>
  <c r="K604" i="6" s="1"/>
  <c r="R604" i="6" s="1"/>
  <c r="E2233" i="6"/>
  <c r="K2233" i="6" s="1"/>
  <c r="R2233" i="6" s="1"/>
  <c r="E5" i="6"/>
  <c r="K5" i="6" s="1"/>
  <c r="R5" i="6" s="1"/>
  <c r="E1483" i="6"/>
  <c r="K1483" i="6" s="1"/>
  <c r="R1483" i="6" s="1"/>
  <c r="E2413" i="6"/>
  <c r="K2413" i="6" s="1"/>
  <c r="R2413" i="6" s="1"/>
  <c r="E28" i="6"/>
  <c r="K28" i="6" s="1"/>
  <c r="R28" i="6" s="1"/>
  <c r="E350" i="6"/>
  <c r="K350" i="6" s="1"/>
  <c r="R350" i="6" s="1"/>
  <c r="E2140" i="6"/>
  <c r="K2140" i="6" s="1"/>
  <c r="R2140" i="6" s="1"/>
  <c r="E1117" i="6"/>
  <c r="K1117" i="6" s="1"/>
  <c r="R1117" i="6" s="1"/>
  <c r="E389" i="6"/>
  <c r="K389" i="6" s="1"/>
  <c r="R389" i="6" s="1"/>
  <c r="E345" i="6"/>
  <c r="K345" i="6" s="1"/>
  <c r="R345" i="6" s="1"/>
  <c r="E476" i="6"/>
  <c r="K476" i="6" s="1"/>
  <c r="R476" i="6" s="1"/>
  <c r="E1345" i="6"/>
  <c r="K1345" i="6" s="1"/>
  <c r="R1345" i="6" s="1"/>
  <c r="E901" i="6"/>
  <c r="K901" i="6" s="1"/>
  <c r="R901" i="6" s="1"/>
  <c r="E2662" i="6"/>
  <c r="K2662" i="6" s="1"/>
  <c r="R2662" i="6" s="1"/>
  <c r="E45" i="6"/>
  <c r="K45" i="6" s="1"/>
  <c r="R45" i="6" s="1"/>
  <c r="E1673" i="6"/>
  <c r="K1673" i="6" s="1"/>
  <c r="R1673" i="6" s="1"/>
  <c r="E2246" i="6"/>
  <c r="K2246" i="6" s="1"/>
  <c r="R2246" i="6" s="1"/>
  <c r="E1097" i="6"/>
  <c r="K1097" i="6" s="1"/>
  <c r="R1097" i="6" s="1"/>
  <c r="E789" i="6"/>
  <c r="K789" i="6" s="1"/>
  <c r="R789" i="6" s="1"/>
  <c r="E720" i="6"/>
  <c r="K720" i="6" s="1"/>
  <c r="R720" i="6" s="1"/>
  <c r="E897" i="6"/>
  <c r="K897" i="6" s="1"/>
  <c r="R897" i="6" s="1"/>
  <c r="E895" i="6"/>
  <c r="K895" i="6" s="1"/>
  <c r="R895" i="6" s="1"/>
  <c r="E906" i="6"/>
  <c r="K906" i="6" s="1"/>
  <c r="R906" i="6" s="1"/>
  <c r="E757" i="6"/>
  <c r="K757" i="6" s="1"/>
  <c r="R757" i="6" s="1"/>
  <c r="E855" i="6"/>
  <c r="K855" i="6" s="1"/>
  <c r="R855" i="6" s="1"/>
  <c r="E1623" i="6"/>
  <c r="K1623" i="6" s="1"/>
  <c r="R1623" i="6" s="1"/>
  <c r="E623" i="6"/>
  <c r="K623" i="6" s="1"/>
  <c r="R623" i="6" s="1"/>
  <c r="E113" i="6"/>
  <c r="K113" i="6" s="1"/>
  <c r="R113" i="6" s="1"/>
  <c r="E924" i="6"/>
  <c r="K924" i="6" s="1"/>
  <c r="R924" i="6" s="1"/>
  <c r="E132" i="6"/>
  <c r="K132" i="6" s="1"/>
  <c r="R132" i="6" s="1"/>
  <c r="E2287" i="6"/>
  <c r="K2287" i="6" s="1"/>
  <c r="R2287" i="6" s="1"/>
  <c r="E1137" i="6"/>
  <c r="K1137" i="6" s="1"/>
  <c r="R1137" i="6" s="1"/>
  <c r="E608" i="6"/>
  <c r="K608" i="6" s="1"/>
  <c r="R608" i="6" s="1"/>
  <c r="E1073" i="6"/>
  <c r="K1073" i="6" s="1"/>
  <c r="R1073" i="6" s="1"/>
  <c r="E4" i="6"/>
  <c r="K4" i="6" s="1"/>
  <c r="R4" i="6" s="1"/>
  <c r="E58" i="6"/>
  <c r="K58" i="6" s="1"/>
  <c r="R58" i="6" s="1"/>
  <c r="E407" i="6"/>
  <c r="K407" i="6" s="1"/>
  <c r="R407" i="6" s="1"/>
  <c r="E1865" i="6"/>
  <c r="K1865" i="6" s="1"/>
  <c r="R1865" i="6" s="1"/>
  <c r="E1114" i="6"/>
  <c r="K1114" i="6" s="1"/>
  <c r="R1114" i="6" s="1"/>
  <c r="E1969" i="6"/>
  <c r="K1969" i="6" s="1"/>
  <c r="R1969" i="6" s="1"/>
  <c r="E635" i="6"/>
  <c r="K635" i="6" s="1"/>
  <c r="R635" i="6" s="1"/>
  <c r="E916" i="6"/>
  <c r="K916" i="6" s="1"/>
  <c r="R916" i="6" s="1"/>
  <c r="E33" i="6"/>
  <c r="K33" i="6" s="1"/>
  <c r="R33" i="6" s="1"/>
  <c r="K2793" i="6"/>
  <c r="R2793" i="6" s="1"/>
  <c r="K2777" i="6"/>
  <c r="R2777" i="6" s="1"/>
  <c r="K2761" i="6"/>
  <c r="R2761" i="6" s="1"/>
  <c r="K2745" i="6"/>
  <c r="R2745" i="6" s="1"/>
  <c r="K2729" i="6"/>
  <c r="R2729" i="6" s="1"/>
  <c r="K2713" i="6"/>
  <c r="R2713" i="6" s="1"/>
  <c r="K2697" i="6"/>
  <c r="R2697" i="6" s="1"/>
  <c r="K2681" i="6"/>
  <c r="R2681" i="6" s="1"/>
  <c r="K2661" i="6"/>
  <c r="R2661" i="6" s="1"/>
  <c r="K2645" i="6"/>
  <c r="R2645" i="6" s="1"/>
  <c r="K2629" i="6"/>
  <c r="R2629" i="6" s="1"/>
  <c r="K2613" i="6"/>
  <c r="R2613" i="6" s="1"/>
  <c r="K2597" i="6"/>
  <c r="R2597" i="6" s="1"/>
  <c r="K2581" i="6"/>
  <c r="R2581" i="6" s="1"/>
  <c r="K2565" i="6"/>
  <c r="R2565" i="6" s="1"/>
  <c r="K2549" i="6"/>
  <c r="R2549" i="6" s="1"/>
  <c r="K2533" i="6"/>
  <c r="R2533" i="6" s="1"/>
  <c r="K2513" i="6"/>
  <c r="R2513" i="6" s="1"/>
  <c r="K2497" i="6"/>
  <c r="R2497" i="6" s="1"/>
  <c r="K2481" i="6"/>
  <c r="R2481" i="6" s="1"/>
  <c r="K2465" i="6"/>
  <c r="R2465" i="6" s="1"/>
  <c r="K2449" i="6"/>
  <c r="R2449" i="6" s="1"/>
  <c r="K2433" i="6"/>
  <c r="R2433" i="6" s="1"/>
  <c r="K2417" i="6"/>
  <c r="R2417" i="6" s="1"/>
  <c r="K2401" i="6"/>
  <c r="R2401" i="6" s="1"/>
  <c r="K2385" i="6"/>
  <c r="R2385" i="6" s="1"/>
  <c r="K155" i="6"/>
  <c r="R155" i="6" s="1"/>
  <c r="K2353" i="6"/>
  <c r="R2353" i="6" s="1"/>
  <c r="K2333" i="6"/>
  <c r="R2333" i="6" s="1"/>
  <c r="K2317" i="6"/>
  <c r="R2317" i="6" s="1"/>
  <c r="K2301" i="6"/>
  <c r="R2301" i="6" s="1"/>
  <c r="K2285" i="6"/>
  <c r="R2285" i="6" s="1"/>
  <c r="K2269" i="6"/>
  <c r="R2269" i="6" s="1"/>
  <c r="K1220" i="6"/>
  <c r="R1220" i="6" s="1"/>
  <c r="K2053" i="6"/>
  <c r="R2053" i="6" s="1"/>
  <c r="K2217" i="6"/>
  <c r="R2217" i="6" s="1"/>
  <c r="K2201" i="6"/>
  <c r="R2201" i="6" s="1"/>
  <c r="K2185" i="6"/>
  <c r="R2185" i="6" s="1"/>
  <c r="K2173" i="6"/>
  <c r="R2173" i="6" s="1"/>
  <c r="K2165" i="6"/>
  <c r="R2165" i="6" s="1"/>
  <c r="K2157" i="6"/>
  <c r="R2157" i="6" s="1"/>
  <c r="K2149" i="6"/>
  <c r="R2149" i="6" s="1"/>
  <c r="K1881" i="6"/>
  <c r="R1881" i="6" s="1"/>
  <c r="K2129" i="6"/>
  <c r="R2129" i="6" s="1"/>
  <c r="K2121" i="6"/>
  <c r="R2121" i="6" s="1"/>
  <c r="K2113" i="6"/>
  <c r="R2113" i="6" s="1"/>
  <c r="K2105" i="6"/>
  <c r="R2105" i="6" s="1"/>
  <c r="K2097" i="6"/>
  <c r="R2097" i="6" s="1"/>
  <c r="K2089" i="6"/>
  <c r="R2089" i="6" s="1"/>
  <c r="K2081" i="6"/>
  <c r="R2081" i="6" s="1"/>
  <c r="K2073" i="6"/>
  <c r="R2073" i="6" s="1"/>
  <c r="K2065" i="6"/>
  <c r="R2065" i="6" s="1"/>
  <c r="K2057" i="6"/>
  <c r="R2057" i="6" s="1"/>
  <c r="K754" i="6"/>
  <c r="R754" i="6" s="1"/>
  <c r="K2037" i="6"/>
  <c r="R2037" i="6" s="1"/>
  <c r="K2029" i="6"/>
  <c r="R2029" i="6" s="1"/>
  <c r="K2021" i="6"/>
  <c r="R2021" i="6" s="1"/>
  <c r="K2005" i="6"/>
  <c r="R2005" i="6" s="1"/>
  <c r="K1997" i="6"/>
  <c r="R1997" i="6" s="1"/>
  <c r="K1989" i="6"/>
  <c r="R1989" i="6" s="1"/>
  <c r="K1981" i="6"/>
  <c r="R1981" i="6" s="1"/>
  <c r="K1973" i="6"/>
  <c r="R1973" i="6" s="1"/>
  <c r="K1965" i="6"/>
  <c r="R1965" i="6" s="1"/>
  <c r="K1957" i="6"/>
  <c r="R1957" i="6" s="1"/>
  <c r="K1949" i="6"/>
  <c r="R1949" i="6" s="1"/>
  <c r="K1941" i="6"/>
  <c r="R1941" i="6" s="1"/>
  <c r="K1929" i="6"/>
  <c r="R1929" i="6" s="1"/>
  <c r="K1921" i="6"/>
  <c r="R1921" i="6" s="1"/>
  <c r="K1913" i="6"/>
  <c r="R1913" i="6" s="1"/>
  <c r="K1905" i="6"/>
  <c r="R1905" i="6" s="1"/>
  <c r="K1896" i="6"/>
  <c r="R1896" i="6" s="1"/>
  <c r="K1892" i="6"/>
  <c r="R1892" i="6" s="1"/>
  <c r="K1888" i="6"/>
  <c r="R1888" i="6" s="1"/>
  <c r="K1884" i="6"/>
  <c r="R1884" i="6" s="1"/>
  <c r="K1880" i="6"/>
  <c r="R1880" i="6" s="1"/>
  <c r="K852" i="6"/>
  <c r="R852" i="6" s="1"/>
  <c r="K1872" i="6"/>
  <c r="R1872" i="6" s="1"/>
  <c r="K1868" i="6"/>
  <c r="R1868" i="6" s="1"/>
  <c r="K1864" i="6"/>
  <c r="R1864" i="6" s="1"/>
  <c r="K1860" i="6"/>
  <c r="R1860" i="6" s="1"/>
  <c r="K1856" i="6"/>
  <c r="R1856" i="6" s="1"/>
  <c r="K1852" i="6"/>
  <c r="R1852" i="6" s="1"/>
  <c r="K1848" i="6"/>
  <c r="R1848" i="6" s="1"/>
  <c r="K1844" i="6"/>
  <c r="R1844" i="6" s="1"/>
  <c r="K1840" i="6"/>
  <c r="R1840" i="6" s="1"/>
  <c r="K1836" i="6"/>
  <c r="R1836" i="6" s="1"/>
  <c r="K1832" i="6"/>
  <c r="R1832" i="6" s="1"/>
  <c r="K1828" i="6"/>
  <c r="R1828" i="6" s="1"/>
  <c r="K1824" i="6"/>
  <c r="R1824" i="6" s="1"/>
  <c r="K1820" i="6"/>
  <c r="R1820" i="6" s="1"/>
  <c r="K1816" i="6"/>
  <c r="R1816" i="6" s="1"/>
  <c r="K1812" i="6"/>
  <c r="R1812" i="6" s="1"/>
  <c r="K1808" i="6"/>
  <c r="R1808" i="6" s="1"/>
  <c r="K1804" i="6"/>
  <c r="R1804" i="6" s="1"/>
  <c r="K1800" i="6"/>
  <c r="R1800" i="6" s="1"/>
  <c r="K1796" i="6"/>
  <c r="R1796" i="6" s="1"/>
  <c r="K1792" i="6"/>
  <c r="R1792" i="6" s="1"/>
  <c r="K1788" i="6"/>
  <c r="R1788" i="6" s="1"/>
  <c r="K1784" i="6"/>
  <c r="R1784" i="6" s="1"/>
  <c r="K1780" i="6"/>
  <c r="R1780" i="6" s="1"/>
  <c r="K1776" i="6"/>
  <c r="R1776" i="6" s="1"/>
  <c r="K67" i="6"/>
  <c r="R67" i="6" s="1"/>
  <c r="K1768" i="6"/>
  <c r="R1768" i="6" s="1"/>
  <c r="K1764" i="6"/>
  <c r="R1764" i="6" s="1"/>
  <c r="K1760" i="6"/>
  <c r="R1760" i="6" s="1"/>
  <c r="K1756" i="6"/>
  <c r="R1756" i="6" s="1"/>
  <c r="K1752" i="6"/>
  <c r="R1752" i="6" s="1"/>
  <c r="K1748" i="6"/>
  <c r="R1748" i="6" s="1"/>
  <c r="K1744" i="6"/>
  <c r="R1744" i="6" s="1"/>
  <c r="K1740" i="6"/>
  <c r="R1740" i="6" s="1"/>
  <c r="K1736" i="6"/>
  <c r="R1736" i="6" s="1"/>
  <c r="K1732" i="6"/>
  <c r="R1732" i="6" s="1"/>
  <c r="K1728" i="6"/>
  <c r="R1728" i="6" s="1"/>
  <c r="K1724" i="6"/>
  <c r="R1724" i="6" s="1"/>
  <c r="K1720" i="6"/>
  <c r="R1720" i="6" s="1"/>
  <c r="K1716" i="6"/>
  <c r="R1716" i="6" s="1"/>
  <c r="K1712" i="6"/>
  <c r="R1712" i="6" s="1"/>
  <c r="K1708" i="6"/>
  <c r="R1708" i="6" s="1"/>
  <c r="K1704" i="6"/>
  <c r="R1704" i="6" s="1"/>
  <c r="K1700" i="6"/>
  <c r="R1700" i="6" s="1"/>
  <c r="K1696" i="6"/>
  <c r="R1696" i="6" s="1"/>
  <c r="K1692" i="6"/>
  <c r="R1692" i="6" s="1"/>
  <c r="K1688" i="6"/>
  <c r="R1688" i="6" s="1"/>
  <c r="K1684" i="6"/>
  <c r="R1684" i="6" s="1"/>
  <c r="K1680" i="6"/>
  <c r="R1680" i="6" s="1"/>
  <c r="K1676" i="6"/>
  <c r="R1676" i="6" s="1"/>
  <c r="K1672" i="6"/>
  <c r="R1672" i="6" s="1"/>
  <c r="K1668" i="6"/>
  <c r="R1668" i="6" s="1"/>
  <c r="K1664" i="6"/>
  <c r="R1664" i="6" s="1"/>
  <c r="K1660" i="6"/>
  <c r="R1660" i="6" s="1"/>
  <c r="K1656" i="6"/>
  <c r="R1656" i="6" s="1"/>
  <c r="K1652" i="6"/>
  <c r="R1652" i="6" s="1"/>
  <c r="K1648" i="6"/>
  <c r="R1648" i="6" s="1"/>
  <c r="K1644" i="6"/>
  <c r="R1644" i="6" s="1"/>
  <c r="K1640" i="6"/>
  <c r="R1640" i="6" s="1"/>
  <c r="K1636" i="6"/>
  <c r="R1636" i="6" s="1"/>
  <c r="K1632" i="6"/>
  <c r="R1632" i="6" s="1"/>
  <c r="K1628" i="6"/>
  <c r="R1628" i="6" s="1"/>
  <c r="K1624" i="6"/>
  <c r="R1624" i="6" s="1"/>
  <c r="K1620" i="6"/>
  <c r="R1620" i="6" s="1"/>
  <c r="K1616" i="6"/>
  <c r="R1616" i="6" s="1"/>
  <c r="K1612" i="6"/>
  <c r="R1612" i="6" s="1"/>
  <c r="K1608" i="6"/>
  <c r="R1608" i="6" s="1"/>
  <c r="K1604" i="6"/>
  <c r="R1604" i="6" s="1"/>
  <c r="K1600" i="6"/>
  <c r="R1600" i="6" s="1"/>
  <c r="K1596" i="6"/>
  <c r="R1596" i="6" s="1"/>
  <c r="K1592" i="6"/>
  <c r="R1592" i="6" s="1"/>
  <c r="K2781" i="6"/>
  <c r="R2781" i="6" s="1"/>
  <c r="K2765" i="6"/>
  <c r="R2765" i="6" s="1"/>
  <c r="K2749" i="6"/>
  <c r="R2749" i="6" s="1"/>
  <c r="K2733" i="6"/>
  <c r="R2733" i="6" s="1"/>
  <c r="K2717" i="6"/>
  <c r="R2717" i="6" s="1"/>
  <c r="K2701" i="6"/>
  <c r="R2701" i="6" s="1"/>
  <c r="K2685" i="6"/>
  <c r="R2685" i="6" s="1"/>
  <c r="K2669" i="6"/>
  <c r="R2669" i="6" s="1"/>
  <c r="K2653" i="6"/>
  <c r="R2653" i="6" s="1"/>
  <c r="K2637" i="6"/>
  <c r="R2637" i="6" s="1"/>
  <c r="K2621" i="6"/>
  <c r="R2621" i="6" s="1"/>
  <c r="K2609" i="6"/>
  <c r="R2609" i="6" s="1"/>
  <c r="K2593" i="6"/>
  <c r="R2593" i="6" s="1"/>
  <c r="K2577" i="6"/>
  <c r="R2577" i="6" s="1"/>
  <c r="K491" i="6"/>
  <c r="R491" i="6" s="1"/>
  <c r="K2545" i="6"/>
  <c r="R2545" i="6" s="1"/>
  <c r="K2529" i="6"/>
  <c r="R2529" i="6" s="1"/>
  <c r="K2517" i="6"/>
  <c r="R2517" i="6" s="1"/>
  <c r="K1730" i="6"/>
  <c r="R1730" i="6" s="1"/>
  <c r="K2485" i="6"/>
  <c r="R2485" i="6" s="1"/>
  <c r="K2469" i="6"/>
  <c r="R2469" i="6" s="1"/>
  <c r="K2453" i="6"/>
  <c r="R2453" i="6" s="1"/>
  <c r="K2706" i="6"/>
  <c r="R2706" i="6" s="1"/>
  <c r="K2421" i="6"/>
  <c r="R2421" i="6" s="1"/>
  <c r="K2405" i="6"/>
  <c r="R2405" i="6" s="1"/>
  <c r="K2393" i="6"/>
  <c r="R2393" i="6" s="1"/>
  <c r="K2377" i="6"/>
  <c r="R2377" i="6" s="1"/>
  <c r="K2361" i="6"/>
  <c r="R2361" i="6" s="1"/>
  <c r="K2349" i="6"/>
  <c r="R2349" i="6" s="1"/>
  <c r="K2337" i="6"/>
  <c r="R2337" i="6" s="1"/>
  <c r="K2321" i="6"/>
  <c r="R2321" i="6" s="1"/>
  <c r="K2305" i="6"/>
  <c r="R2305" i="6" s="1"/>
  <c r="K2289" i="6"/>
  <c r="R2289" i="6" s="1"/>
  <c r="K2273" i="6"/>
  <c r="R2273" i="6" s="1"/>
  <c r="K2257" i="6"/>
  <c r="R2257" i="6" s="1"/>
  <c r="K2241" i="6"/>
  <c r="R2241" i="6" s="1"/>
  <c r="K2225" i="6"/>
  <c r="R2225" i="6" s="1"/>
  <c r="K779" i="6"/>
  <c r="R779" i="6" s="1"/>
  <c r="K2193" i="6"/>
  <c r="R2193" i="6" s="1"/>
  <c r="K2177" i="6"/>
  <c r="R2177" i="6" s="1"/>
  <c r="K2169" i="6"/>
  <c r="R2169" i="6" s="1"/>
  <c r="K2161" i="6"/>
  <c r="R2161" i="6" s="1"/>
  <c r="K2153" i="6"/>
  <c r="R2153" i="6" s="1"/>
  <c r="K2145" i="6"/>
  <c r="R2145" i="6" s="1"/>
  <c r="K2141" i="6"/>
  <c r="R2141" i="6" s="1"/>
  <c r="K2133" i="6"/>
  <c r="R2133" i="6" s="1"/>
  <c r="K2125" i="6"/>
  <c r="R2125" i="6" s="1"/>
  <c r="K2117" i="6"/>
  <c r="R2117" i="6" s="1"/>
  <c r="K2109" i="6"/>
  <c r="R2109" i="6" s="1"/>
  <c r="K2101" i="6"/>
  <c r="R2101" i="6" s="1"/>
  <c r="K2093" i="6"/>
  <c r="R2093" i="6" s="1"/>
  <c r="K2085" i="6"/>
  <c r="R2085" i="6" s="1"/>
  <c r="K2077" i="6"/>
  <c r="R2077" i="6" s="1"/>
  <c r="K2069" i="6"/>
  <c r="R2069" i="6" s="1"/>
  <c r="K2061" i="6"/>
  <c r="R2061" i="6" s="1"/>
  <c r="K2458" i="6"/>
  <c r="R2458" i="6" s="1"/>
  <c r="K2049" i="6"/>
  <c r="R2049" i="6" s="1"/>
  <c r="K2041" i="6"/>
  <c r="R2041" i="6" s="1"/>
  <c r="K2033" i="6"/>
  <c r="R2033" i="6" s="1"/>
  <c r="K2025" i="6"/>
  <c r="R2025" i="6" s="1"/>
  <c r="K2017" i="6"/>
  <c r="R2017" i="6" s="1"/>
  <c r="K2009" i="6"/>
  <c r="R2009" i="6" s="1"/>
  <c r="K2001" i="6"/>
  <c r="R2001" i="6" s="1"/>
  <c r="K479" i="6"/>
  <c r="R479" i="6" s="1"/>
  <c r="K1985" i="6"/>
  <c r="R1985" i="6" s="1"/>
  <c r="K1977" i="6"/>
  <c r="R1977" i="6" s="1"/>
  <c r="K861" i="6"/>
  <c r="R861" i="6" s="1"/>
  <c r="K1961" i="6"/>
  <c r="R1961" i="6" s="1"/>
  <c r="K1953" i="6"/>
  <c r="R1953" i="6" s="1"/>
  <c r="K1945" i="6"/>
  <c r="R1945" i="6" s="1"/>
  <c r="K1937" i="6"/>
  <c r="R1937" i="6" s="1"/>
  <c r="K1933" i="6"/>
  <c r="R1933" i="6" s="1"/>
  <c r="K1925" i="6"/>
  <c r="R1925" i="6" s="1"/>
  <c r="K1917" i="6"/>
  <c r="R1917" i="6" s="1"/>
  <c r="K1909" i="6"/>
  <c r="R1909" i="6" s="1"/>
  <c r="K1901" i="6"/>
  <c r="R1901" i="6" s="1"/>
  <c r="K200" i="6"/>
  <c r="R200" i="6" s="1"/>
  <c r="K2792" i="6"/>
  <c r="R2792" i="6" s="1"/>
  <c r="K2788" i="6"/>
  <c r="R2788" i="6" s="1"/>
  <c r="K2784" i="6"/>
  <c r="R2784" i="6" s="1"/>
  <c r="K2780" i="6"/>
  <c r="R2780" i="6" s="1"/>
  <c r="K2776" i="6"/>
  <c r="R2776" i="6" s="1"/>
  <c r="K2772" i="6"/>
  <c r="R2772" i="6" s="1"/>
  <c r="K2768" i="6"/>
  <c r="R2768" i="6" s="1"/>
  <c r="K2764" i="6"/>
  <c r="R2764" i="6" s="1"/>
  <c r="K2760" i="6"/>
  <c r="R2760" i="6" s="1"/>
  <c r="K299" i="6"/>
  <c r="R299" i="6" s="1"/>
  <c r="K2752" i="6"/>
  <c r="R2752" i="6" s="1"/>
  <c r="K2748" i="6"/>
  <c r="R2748" i="6" s="1"/>
  <c r="K2744" i="6"/>
  <c r="R2744" i="6" s="1"/>
  <c r="K2740" i="6"/>
  <c r="R2740" i="6" s="1"/>
  <c r="K2736" i="6"/>
  <c r="R2736" i="6" s="1"/>
  <c r="K2732" i="6"/>
  <c r="R2732" i="6" s="1"/>
  <c r="K2728" i="6"/>
  <c r="R2728" i="6" s="1"/>
  <c r="K2724" i="6"/>
  <c r="R2724" i="6" s="1"/>
  <c r="K2720" i="6"/>
  <c r="R2720" i="6" s="1"/>
  <c r="K1544" i="6"/>
  <c r="R1544" i="6" s="1"/>
  <c r="K2712" i="6"/>
  <c r="R2712" i="6" s="1"/>
  <c r="K2708" i="6"/>
  <c r="R2708" i="6" s="1"/>
  <c r="K2704" i="6"/>
  <c r="R2704" i="6" s="1"/>
  <c r="K2700" i="6"/>
  <c r="R2700" i="6" s="1"/>
  <c r="K2696" i="6"/>
  <c r="R2696" i="6" s="1"/>
  <c r="K2692" i="6"/>
  <c r="R2692" i="6" s="1"/>
  <c r="K2507" i="6"/>
  <c r="R2507" i="6" s="1"/>
  <c r="K2684" i="6"/>
  <c r="R2684" i="6" s="1"/>
  <c r="K2680" i="6"/>
  <c r="R2680" i="6" s="1"/>
  <c r="K2676" i="6"/>
  <c r="R2676" i="6" s="1"/>
  <c r="K2672" i="6"/>
  <c r="R2672" i="6" s="1"/>
  <c r="K1270" i="6"/>
  <c r="R1270" i="6" s="1"/>
  <c r="K2664" i="6"/>
  <c r="R2664" i="6" s="1"/>
  <c r="K2660" i="6"/>
  <c r="R2660" i="6" s="1"/>
  <c r="K2656" i="6"/>
  <c r="R2656" i="6" s="1"/>
  <c r="K2652" i="6"/>
  <c r="R2652" i="6" s="1"/>
  <c r="K2648" i="6"/>
  <c r="R2648" i="6" s="1"/>
  <c r="K2644" i="6"/>
  <c r="R2644" i="6" s="1"/>
  <c r="K2640" i="6"/>
  <c r="R2640" i="6" s="1"/>
  <c r="K2636" i="6"/>
  <c r="R2636" i="6" s="1"/>
  <c r="K2632" i="6"/>
  <c r="R2632" i="6" s="1"/>
  <c r="K2628" i="6"/>
  <c r="R2628" i="6" s="1"/>
  <c r="K2624" i="6"/>
  <c r="R2624" i="6" s="1"/>
  <c r="K2620" i="6"/>
  <c r="R2620" i="6" s="1"/>
  <c r="K2616" i="6"/>
  <c r="R2616" i="6" s="1"/>
  <c r="K2612" i="6"/>
  <c r="R2612" i="6" s="1"/>
  <c r="K2608" i="6"/>
  <c r="R2608" i="6" s="1"/>
  <c r="K2604" i="6"/>
  <c r="R2604" i="6" s="1"/>
  <c r="K2600" i="6"/>
  <c r="R2600" i="6" s="1"/>
  <c r="K2596" i="6"/>
  <c r="R2596" i="6" s="1"/>
  <c r="K2592" i="6"/>
  <c r="R2592" i="6" s="1"/>
  <c r="K2588" i="6"/>
  <c r="R2588" i="6" s="1"/>
  <c r="K2584" i="6"/>
  <c r="R2584" i="6" s="1"/>
  <c r="K2580" i="6"/>
  <c r="R2580" i="6" s="1"/>
  <c r="K2576" i="6"/>
  <c r="R2576" i="6" s="1"/>
  <c r="K2572" i="6"/>
  <c r="R2572" i="6" s="1"/>
  <c r="K2568" i="6"/>
  <c r="R2568" i="6" s="1"/>
  <c r="K2564" i="6"/>
  <c r="R2564" i="6" s="1"/>
  <c r="K2560" i="6"/>
  <c r="R2560" i="6" s="1"/>
  <c r="K2556" i="6"/>
  <c r="R2556" i="6" s="1"/>
  <c r="K2552" i="6"/>
  <c r="R2552" i="6" s="1"/>
  <c r="K2548" i="6"/>
  <c r="R2548" i="6" s="1"/>
  <c r="K2544" i="6"/>
  <c r="R2544" i="6" s="1"/>
  <c r="K2540" i="6"/>
  <c r="R2540" i="6" s="1"/>
  <c r="K2536" i="6"/>
  <c r="R2536" i="6" s="1"/>
  <c r="K2532" i="6"/>
  <c r="R2532" i="6" s="1"/>
  <c r="K2528" i="6"/>
  <c r="R2528" i="6" s="1"/>
  <c r="K2524" i="6"/>
  <c r="R2524" i="6" s="1"/>
  <c r="K2520" i="6"/>
  <c r="R2520" i="6" s="1"/>
  <c r="K2516" i="6"/>
  <c r="R2516" i="6" s="1"/>
  <c r="K2512" i="6"/>
  <c r="R2512" i="6" s="1"/>
  <c r="K2508" i="6"/>
  <c r="R2508" i="6" s="1"/>
  <c r="K2504" i="6"/>
  <c r="R2504" i="6" s="1"/>
  <c r="K2500" i="6"/>
  <c r="R2500" i="6" s="1"/>
  <c r="K2496" i="6"/>
  <c r="R2496" i="6" s="1"/>
  <c r="K2492" i="6"/>
  <c r="R2492" i="6" s="1"/>
  <c r="K481" i="6"/>
  <c r="R481" i="6" s="1"/>
  <c r="K2484" i="6"/>
  <c r="R2484" i="6" s="1"/>
  <c r="K1118" i="6"/>
  <c r="R1118" i="6" s="1"/>
  <c r="K2476" i="6"/>
  <c r="R2476" i="6" s="1"/>
  <c r="K2472" i="6"/>
  <c r="R2472" i="6" s="1"/>
  <c r="K2468" i="6"/>
  <c r="R2468" i="6" s="1"/>
  <c r="K1156" i="6"/>
  <c r="R1156" i="6" s="1"/>
  <c r="K2460" i="6"/>
  <c r="R2460" i="6" s="1"/>
  <c r="K2785" i="6"/>
  <c r="R2785" i="6" s="1"/>
  <c r="K2769" i="6"/>
  <c r="R2769" i="6" s="1"/>
  <c r="K2753" i="6"/>
  <c r="R2753" i="6" s="1"/>
  <c r="K2737" i="6"/>
  <c r="R2737" i="6" s="1"/>
  <c r="K2721" i="6"/>
  <c r="R2721" i="6" s="1"/>
  <c r="K2709" i="6"/>
  <c r="R2709" i="6" s="1"/>
  <c r="K2693" i="6"/>
  <c r="R2693" i="6" s="1"/>
  <c r="K2677" i="6"/>
  <c r="R2677" i="6" s="1"/>
  <c r="K2665" i="6"/>
  <c r="R2665" i="6" s="1"/>
  <c r="K2649" i="6"/>
  <c r="R2649" i="6" s="1"/>
  <c r="K2671" i="6"/>
  <c r="R2671" i="6" s="1"/>
  <c r="K2617" i="6"/>
  <c r="R2617" i="6" s="1"/>
  <c r="K2601" i="6"/>
  <c r="R2601" i="6" s="1"/>
  <c r="K2585" i="6"/>
  <c r="R2585" i="6" s="1"/>
  <c r="K2569" i="6"/>
  <c r="R2569" i="6" s="1"/>
  <c r="K2553" i="6"/>
  <c r="R2553" i="6" s="1"/>
  <c r="K2537" i="6"/>
  <c r="R2537" i="6" s="1"/>
  <c r="K2521" i="6"/>
  <c r="R2521" i="6" s="1"/>
  <c r="K2505" i="6"/>
  <c r="R2505" i="6" s="1"/>
  <c r="K2489" i="6"/>
  <c r="R2489" i="6" s="1"/>
  <c r="K2473" i="6"/>
  <c r="R2473" i="6" s="1"/>
  <c r="K2457" i="6"/>
  <c r="R2457" i="6" s="1"/>
  <c r="K2445" i="6"/>
  <c r="R2445" i="6" s="1"/>
  <c r="K2429" i="6"/>
  <c r="R2429" i="6" s="1"/>
  <c r="K1155" i="6"/>
  <c r="R1155" i="6" s="1"/>
  <c r="K2397" i="6"/>
  <c r="R2397" i="6" s="1"/>
  <c r="K977" i="6"/>
  <c r="R977" i="6" s="1"/>
  <c r="K2373" i="6"/>
  <c r="R2373" i="6" s="1"/>
  <c r="K2357" i="6"/>
  <c r="R2357" i="6" s="1"/>
  <c r="K2341" i="6"/>
  <c r="R2341" i="6" s="1"/>
  <c r="K2325" i="6"/>
  <c r="R2325" i="6" s="1"/>
  <c r="K2309" i="6"/>
  <c r="R2309" i="6" s="1"/>
  <c r="K2293" i="6"/>
  <c r="R2293" i="6" s="1"/>
  <c r="K2277" i="6"/>
  <c r="R2277" i="6" s="1"/>
  <c r="K2261" i="6"/>
  <c r="R2261" i="6" s="1"/>
  <c r="K2253" i="6"/>
  <c r="R2253" i="6" s="1"/>
  <c r="K2237" i="6"/>
  <c r="R2237" i="6" s="1"/>
  <c r="K2221" i="6"/>
  <c r="R2221" i="6" s="1"/>
  <c r="K2205" i="6"/>
  <c r="R2205" i="6" s="1"/>
  <c r="K2189" i="6"/>
  <c r="R2189" i="6" s="1"/>
  <c r="K2791" i="6"/>
  <c r="R2791" i="6" s="1"/>
  <c r="K2783" i="6"/>
  <c r="R2783" i="6" s="1"/>
  <c r="K2775" i="6"/>
  <c r="R2775" i="6" s="1"/>
  <c r="K2767" i="6"/>
  <c r="R2767" i="6" s="1"/>
  <c r="K2759" i="6"/>
  <c r="R2759" i="6" s="1"/>
  <c r="K2751" i="6"/>
  <c r="R2751" i="6" s="1"/>
  <c r="K2747" i="6"/>
  <c r="R2747" i="6" s="1"/>
  <c r="K2743" i="6"/>
  <c r="R2743" i="6" s="1"/>
  <c r="K2739" i="6"/>
  <c r="R2739" i="6" s="1"/>
  <c r="K2735" i="6"/>
  <c r="R2735" i="6" s="1"/>
  <c r="K1236" i="6"/>
  <c r="R1236" i="6" s="1"/>
  <c r="K2727" i="6"/>
  <c r="R2727" i="6" s="1"/>
  <c r="K2723" i="6"/>
  <c r="R2723" i="6" s="1"/>
  <c r="K2719" i="6"/>
  <c r="R2719" i="6" s="1"/>
  <c r="K2715" i="6"/>
  <c r="R2715" i="6" s="1"/>
  <c r="K2711" i="6"/>
  <c r="R2711" i="6" s="1"/>
  <c r="K2707" i="6"/>
  <c r="R2707" i="6" s="1"/>
  <c r="K2703" i="6"/>
  <c r="R2703" i="6" s="1"/>
  <c r="K2699" i="6"/>
  <c r="R2699" i="6" s="1"/>
  <c r="K2695" i="6"/>
  <c r="R2695" i="6" s="1"/>
  <c r="K2691" i="6"/>
  <c r="R2691" i="6" s="1"/>
  <c r="K2687" i="6"/>
  <c r="R2687" i="6" s="1"/>
  <c r="K2683" i="6"/>
  <c r="R2683" i="6" s="1"/>
  <c r="K2679" i="6"/>
  <c r="R2679" i="6" s="1"/>
  <c r="K2675" i="6"/>
  <c r="R2675" i="6" s="1"/>
  <c r="K1248" i="6"/>
  <c r="R1248" i="6" s="1"/>
  <c r="K2667" i="6"/>
  <c r="R2667" i="6" s="1"/>
  <c r="K2663" i="6"/>
  <c r="R2663" i="6" s="1"/>
  <c r="K2659" i="6"/>
  <c r="R2659" i="6" s="1"/>
  <c r="K2655" i="6"/>
  <c r="R2655" i="6" s="1"/>
  <c r="K2651" i="6"/>
  <c r="R2651" i="6" s="1"/>
  <c r="K2647" i="6"/>
  <c r="R2647" i="6" s="1"/>
  <c r="K2643" i="6"/>
  <c r="R2643" i="6" s="1"/>
  <c r="K2639" i="6"/>
  <c r="R2639" i="6" s="1"/>
  <c r="K2635" i="6"/>
  <c r="R2635" i="6" s="1"/>
  <c r="K2631" i="6"/>
  <c r="R2631" i="6" s="1"/>
  <c r="K2627" i="6"/>
  <c r="R2627" i="6" s="1"/>
  <c r="K2623" i="6"/>
  <c r="R2623" i="6" s="1"/>
  <c r="K2619" i="6"/>
  <c r="R2619" i="6" s="1"/>
  <c r="K2615" i="6"/>
  <c r="R2615" i="6" s="1"/>
  <c r="K2611" i="6"/>
  <c r="R2611" i="6" s="1"/>
  <c r="K2607" i="6"/>
  <c r="R2607" i="6" s="1"/>
  <c r="K2603" i="6"/>
  <c r="R2603" i="6" s="1"/>
  <c r="K2599" i="6"/>
  <c r="R2599" i="6" s="1"/>
  <c r="K2595" i="6"/>
  <c r="R2595" i="6" s="1"/>
  <c r="K2591" i="6"/>
  <c r="R2591" i="6" s="1"/>
  <c r="K2587" i="6"/>
  <c r="R2587" i="6" s="1"/>
  <c r="K2583" i="6"/>
  <c r="R2583" i="6" s="1"/>
  <c r="K2579" i="6"/>
  <c r="R2579" i="6" s="1"/>
  <c r="K2575" i="6"/>
  <c r="R2575" i="6" s="1"/>
  <c r="K2571" i="6"/>
  <c r="R2571" i="6" s="1"/>
  <c r="K2567" i="6"/>
  <c r="R2567" i="6" s="1"/>
  <c r="K1249" i="6"/>
  <c r="R1249" i="6" s="1"/>
  <c r="K2559" i="6"/>
  <c r="R2559" i="6" s="1"/>
  <c r="K2555" i="6"/>
  <c r="R2555" i="6" s="1"/>
  <c r="K2551" i="6"/>
  <c r="R2551" i="6" s="1"/>
  <c r="K2547" i="6"/>
  <c r="R2547" i="6" s="1"/>
  <c r="K2543" i="6"/>
  <c r="R2543" i="6" s="1"/>
  <c r="K2539" i="6"/>
  <c r="R2539" i="6" s="1"/>
  <c r="K2535" i="6"/>
  <c r="R2535" i="6" s="1"/>
  <c r="K2531" i="6"/>
  <c r="R2531" i="6" s="1"/>
  <c r="K2527" i="6"/>
  <c r="R2527" i="6" s="1"/>
  <c r="K788" i="6"/>
  <c r="R788" i="6" s="1"/>
  <c r="K2519" i="6"/>
  <c r="R2519" i="6" s="1"/>
  <c r="K2515" i="6"/>
  <c r="R2515" i="6" s="1"/>
  <c r="K2511" i="6"/>
  <c r="R2511" i="6" s="1"/>
  <c r="K997" i="6"/>
  <c r="R997" i="6" s="1"/>
  <c r="K1035" i="6"/>
  <c r="R1035" i="6" s="1"/>
  <c r="K2499" i="6"/>
  <c r="R2499" i="6" s="1"/>
  <c r="K2495" i="6"/>
  <c r="R2495" i="6" s="1"/>
  <c r="K2491" i="6"/>
  <c r="R2491" i="6" s="1"/>
  <c r="K2487" i="6"/>
  <c r="R2487" i="6" s="1"/>
  <c r="K2483" i="6"/>
  <c r="R2483" i="6" s="1"/>
  <c r="K2479" i="6"/>
  <c r="R2479" i="6" s="1"/>
  <c r="K2475" i="6"/>
  <c r="R2475" i="6" s="1"/>
  <c r="K2471" i="6"/>
  <c r="R2471" i="6" s="1"/>
  <c r="K2467" i="6"/>
  <c r="R2467" i="6" s="1"/>
  <c r="K2463" i="6"/>
  <c r="R2463" i="6" s="1"/>
  <c r="K2459" i="6"/>
  <c r="R2459" i="6" s="1"/>
  <c r="K2455" i="6"/>
  <c r="R2455" i="6" s="1"/>
  <c r="K2451" i="6"/>
  <c r="R2451" i="6" s="1"/>
  <c r="K2447" i="6"/>
  <c r="R2447" i="6" s="1"/>
  <c r="K2443" i="6"/>
  <c r="R2443" i="6" s="1"/>
  <c r="K2439" i="6"/>
  <c r="R2439" i="6" s="1"/>
  <c r="K995" i="6"/>
  <c r="R995" i="6" s="1"/>
  <c r="K2431" i="6"/>
  <c r="R2431" i="6" s="1"/>
  <c r="K2427" i="6"/>
  <c r="R2427" i="6" s="1"/>
  <c r="K2222" i="6"/>
  <c r="R2222" i="6" s="1"/>
  <c r="K2419" i="6"/>
  <c r="R2419" i="6" s="1"/>
  <c r="K2415" i="6"/>
  <c r="R2415" i="6" s="1"/>
  <c r="K2411" i="6"/>
  <c r="R2411" i="6" s="1"/>
  <c r="K2407" i="6"/>
  <c r="R2407" i="6" s="1"/>
  <c r="K2403" i="6"/>
  <c r="R2403" i="6" s="1"/>
  <c r="K2399" i="6"/>
  <c r="R2399" i="6" s="1"/>
  <c r="K2395" i="6"/>
  <c r="R2395" i="6" s="1"/>
  <c r="K2391" i="6"/>
  <c r="R2391" i="6" s="1"/>
  <c r="K2387" i="6"/>
  <c r="R2387" i="6" s="1"/>
  <c r="K2383" i="6"/>
  <c r="R2383" i="6" s="1"/>
  <c r="K2379" i="6"/>
  <c r="R2379" i="6" s="1"/>
  <c r="K2375" i="6"/>
  <c r="R2375" i="6" s="1"/>
  <c r="K2371" i="6"/>
  <c r="R2371" i="6" s="1"/>
  <c r="K2367" i="6"/>
  <c r="R2367" i="6" s="1"/>
  <c r="K2363" i="6"/>
  <c r="R2363" i="6" s="1"/>
  <c r="K2359" i="6"/>
  <c r="R2359" i="6" s="1"/>
  <c r="K2355" i="6"/>
  <c r="R2355" i="6" s="1"/>
  <c r="K2351" i="6"/>
  <c r="R2351" i="6" s="1"/>
  <c r="K2347" i="6"/>
  <c r="R2347" i="6" s="1"/>
  <c r="K2343" i="6"/>
  <c r="R2343" i="6" s="1"/>
  <c r="K2339" i="6"/>
  <c r="R2339" i="6" s="1"/>
  <c r="K2335" i="6"/>
  <c r="R2335" i="6" s="1"/>
  <c r="K2331" i="6"/>
  <c r="R2331" i="6" s="1"/>
  <c r="K2327" i="6"/>
  <c r="R2327" i="6" s="1"/>
  <c r="K2323" i="6"/>
  <c r="R2323" i="6" s="1"/>
  <c r="K2319" i="6"/>
  <c r="R2319" i="6" s="1"/>
  <c r="K2315" i="6"/>
  <c r="R2315" i="6" s="1"/>
  <c r="K2311" i="6"/>
  <c r="R2311" i="6" s="1"/>
  <c r="K2307" i="6"/>
  <c r="R2307" i="6" s="1"/>
  <c r="K2303" i="6"/>
  <c r="R2303" i="6" s="1"/>
  <c r="K2299" i="6"/>
  <c r="R2299" i="6" s="1"/>
  <c r="K2295" i="6"/>
  <c r="R2295" i="6" s="1"/>
  <c r="K2291" i="6"/>
  <c r="R2291" i="6" s="1"/>
  <c r="K2345" i="6"/>
  <c r="R2345" i="6" s="1"/>
  <c r="K2789" i="6"/>
  <c r="R2789" i="6" s="1"/>
  <c r="K2773" i="6"/>
  <c r="R2773" i="6" s="1"/>
  <c r="K2787" i="6"/>
  <c r="R2787" i="6" s="1"/>
  <c r="K2741" i="6"/>
  <c r="R2741" i="6" s="1"/>
  <c r="K2725" i="6"/>
  <c r="R2725" i="6" s="1"/>
  <c r="K2705" i="6"/>
  <c r="R2705" i="6" s="1"/>
  <c r="K2435" i="6"/>
  <c r="R2435" i="6" s="1"/>
  <c r="K2673" i="6"/>
  <c r="R2673" i="6" s="1"/>
  <c r="K2657" i="6"/>
  <c r="R2657" i="6" s="1"/>
  <c r="K2641" i="6"/>
  <c r="R2641" i="6" s="1"/>
  <c r="K2625" i="6"/>
  <c r="R2625" i="6" s="1"/>
  <c r="K2605" i="6"/>
  <c r="R2605" i="6" s="1"/>
  <c r="K2589" i="6"/>
  <c r="R2589" i="6" s="1"/>
  <c r="K2573" i="6"/>
  <c r="R2573" i="6" s="1"/>
  <c r="K2557" i="6"/>
  <c r="R2557" i="6" s="1"/>
  <c r="K2541" i="6"/>
  <c r="R2541" i="6" s="1"/>
  <c r="K1181" i="6"/>
  <c r="R1181" i="6" s="1"/>
  <c r="K2509" i="6"/>
  <c r="R2509" i="6" s="1"/>
  <c r="K2493" i="6"/>
  <c r="R2493" i="6" s="1"/>
  <c r="K2477" i="6"/>
  <c r="R2477" i="6" s="1"/>
  <c r="K2461" i="6"/>
  <c r="R2461" i="6" s="1"/>
  <c r="K875" i="6"/>
  <c r="R875" i="6" s="1"/>
  <c r="K2425" i="6"/>
  <c r="R2425" i="6" s="1"/>
  <c r="K2409" i="6"/>
  <c r="R2409" i="6" s="1"/>
  <c r="K2381" i="6"/>
  <c r="R2381" i="6" s="1"/>
  <c r="K744" i="6"/>
  <c r="R744" i="6" s="1"/>
  <c r="K1622" i="6"/>
  <c r="R1622" i="6" s="1"/>
  <c r="K2329" i="6"/>
  <c r="R2329" i="6" s="1"/>
  <c r="K2313" i="6"/>
  <c r="R2313" i="6" s="1"/>
  <c r="K2297" i="6"/>
  <c r="R2297" i="6" s="1"/>
  <c r="K2281" i="6"/>
  <c r="R2281" i="6" s="1"/>
  <c r="K2265" i="6"/>
  <c r="R2265" i="6" s="1"/>
  <c r="K2245" i="6"/>
  <c r="R2245" i="6" s="1"/>
  <c r="K2229" i="6"/>
  <c r="R2229" i="6" s="1"/>
  <c r="K2213" i="6"/>
  <c r="R2213" i="6" s="1"/>
  <c r="K738" i="6"/>
  <c r="R738" i="6" s="1"/>
  <c r="K2181" i="6"/>
  <c r="R2181" i="6" s="1"/>
  <c r="K640" i="6"/>
  <c r="R640" i="6" s="1"/>
  <c r="K1873" i="6"/>
  <c r="R1873" i="6" s="1"/>
  <c r="K2771" i="6"/>
  <c r="R2771" i="6" s="1"/>
  <c r="K2763" i="6"/>
  <c r="R2763" i="6" s="1"/>
  <c r="K2755" i="6"/>
  <c r="R2755" i="6" s="1"/>
  <c r="K2464" i="6"/>
  <c r="R2464" i="6" s="1"/>
  <c r="K2790" i="6"/>
  <c r="R2790" i="6" s="1"/>
  <c r="K2786" i="6"/>
  <c r="R2786" i="6" s="1"/>
  <c r="K2782" i="6"/>
  <c r="R2782" i="6" s="1"/>
  <c r="K2778" i="6"/>
  <c r="R2778" i="6" s="1"/>
  <c r="K2774" i="6"/>
  <c r="R2774" i="6" s="1"/>
  <c r="K2770" i="6"/>
  <c r="R2770" i="6" s="1"/>
  <c r="K2766" i="6"/>
  <c r="R2766" i="6" s="1"/>
  <c r="K681" i="6"/>
  <c r="R681" i="6" s="1"/>
  <c r="K2758" i="6"/>
  <c r="R2758" i="6" s="1"/>
  <c r="K2754" i="6"/>
  <c r="R2754" i="6" s="1"/>
  <c r="K2750" i="6"/>
  <c r="R2750" i="6" s="1"/>
  <c r="K2746" i="6"/>
  <c r="R2746" i="6" s="1"/>
  <c r="K2742" i="6"/>
  <c r="R2742" i="6" s="1"/>
  <c r="K2738" i="6"/>
  <c r="R2738" i="6" s="1"/>
  <c r="K2734" i="6"/>
  <c r="R2734" i="6" s="1"/>
  <c r="K2730" i="6"/>
  <c r="R2730" i="6" s="1"/>
  <c r="K2726" i="6"/>
  <c r="R2726" i="6" s="1"/>
  <c r="K2722" i="6"/>
  <c r="R2722" i="6" s="1"/>
  <c r="K2718" i="6"/>
  <c r="R2718" i="6" s="1"/>
  <c r="K2714" i="6"/>
  <c r="R2714" i="6" s="1"/>
  <c r="K2710" i="6"/>
  <c r="R2710" i="6" s="1"/>
  <c r="K553" i="6"/>
  <c r="R553" i="6" s="1"/>
  <c r="K2702" i="6"/>
  <c r="R2702" i="6" s="1"/>
  <c r="K2698" i="6"/>
  <c r="R2698" i="6" s="1"/>
  <c r="K2694" i="6"/>
  <c r="R2694" i="6" s="1"/>
  <c r="K2690" i="6"/>
  <c r="R2690" i="6" s="1"/>
  <c r="K2686" i="6"/>
  <c r="R2686" i="6" s="1"/>
  <c r="K2682" i="6"/>
  <c r="R2682" i="6" s="1"/>
  <c r="K2678" i="6"/>
  <c r="R2678" i="6" s="1"/>
  <c r="K2674" i="6"/>
  <c r="R2674" i="6" s="1"/>
  <c r="K2670" i="6"/>
  <c r="R2670" i="6" s="1"/>
  <c r="K2666" i="6"/>
  <c r="R2666" i="6" s="1"/>
  <c r="K484" i="6"/>
  <c r="R484" i="6" s="1"/>
  <c r="K2658" i="6"/>
  <c r="R2658" i="6" s="1"/>
  <c r="K2654" i="6"/>
  <c r="R2654" i="6" s="1"/>
  <c r="K2650" i="6"/>
  <c r="R2650" i="6" s="1"/>
  <c r="K2646" i="6"/>
  <c r="R2646" i="6" s="1"/>
  <c r="K2642" i="6"/>
  <c r="R2642" i="6" s="1"/>
  <c r="K2638" i="6"/>
  <c r="R2638" i="6" s="1"/>
  <c r="K2634" i="6"/>
  <c r="R2634" i="6" s="1"/>
  <c r="K2630" i="6"/>
  <c r="R2630" i="6" s="1"/>
  <c r="K2626" i="6"/>
  <c r="R2626" i="6" s="1"/>
  <c r="K2622" i="6"/>
  <c r="R2622" i="6" s="1"/>
  <c r="K2618" i="6"/>
  <c r="R2618" i="6" s="1"/>
  <c r="K2614" i="6"/>
  <c r="R2614" i="6" s="1"/>
  <c r="K2610" i="6"/>
  <c r="R2610" i="6" s="1"/>
  <c r="K2606" i="6"/>
  <c r="R2606" i="6" s="1"/>
  <c r="K2602" i="6"/>
  <c r="R2602" i="6" s="1"/>
  <c r="K2598" i="6"/>
  <c r="R2598" i="6" s="1"/>
  <c r="K2594" i="6"/>
  <c r="R2594" i="6" s="1"/>
  <c r="K338" i="6"/>
  <c r="R338" i="6" s="1"/>
  <c r="K2586" i="6"/>
  <c r="R2586" i="6" s="1"/>
  <c r="K2582" i="6"/>
  <c r="R2582" i="6" s="1"/>
  <c r="K2578" i="6"/>
  <c r="R2578" i="6" s="1"/>
  <c r="K542" i="6"/>
  <c r="R542" i="6" s="1"/>
  <c r="K2570" i="6"/>
  <c r="R2570" i="6" s="1"/>
  <c r="K2566" i="6"/>
  <c r="R2566" i="6" s="1"/>
  <c r="K2562" i="6"/>
  <c r="R2562" i="6" s="1"/>
  <c r="K896" i="6"/>
  <c r="R896" i="6" s="1"/>
  <c r="K2554" i="6"/>
  <c r="R2554" i="6" s="1"/>
  <c r="K2550" i="6"/>
  <c r="R2550" i="6" s="1"/>
  <c r="K2546" i="6"/>
  <c r="R2546" i="6" s="1"/>
  <c r="K2542" i="6"/>
  <c r="R2542" i="6" s="1"/>
  <c r="K2538" i="6"/>
  <c r="R2538" i="6" s="1"/>
  <c r="K2534" i="6"/>
  <c r="R2534" i="6" s="1"/>
  <c r="K2530" i="6"/>
  <c r="R2530" i="6" s="1"/>
  <c r="K2526" i="6"/>
  <c r="R2526" i="6" s="1"/>
  <c r="K2522" i="6"/>
  <c r="R2522" i="6" s="1"/>
  <c r="K2518" i="6"/>
  <c r="R2518" i="6" s="1"/>
  <c r="K2514" i="6"/>
  <c r="R2514" i="6" s="1"/>
  <c r="K2510" i="6"/>
  <c r="R2510" i="6" s="1"/>
  <c r="K2506" i="6"/>
  <c r="R2506" i="6" s="1"/>
  <c r="K2502" i="6"/>
  <c r="R2502" i="6" s="1"/>
  <c r="K2498" i="6"/>
  <c r="R2498" i="6" s="1"/>
  <c r="K2494" i="6"/>
  <c r="R2494" i="6" s="1"/>
  <c r="K2490" i="6"/>
  <c r="R2490" i="6" s="1"/>
  <c r="K2486" i="6"/>
  <c r="R2486" i="6" s="1"/>
  <c r="K2482" i="6"/>
  <c r="R2482" i="6" s="1"/>
  <c r="K2478" i="6"/>
  <c r="R2478" i="6" s="1"/>
  <c r="K2474" i="6"/>
  <c r="R2474" i="6" s="1"/>
  <c r="K448" i="6"/>
  <c r="R448" i="6" s="1"/>
  <c r="K2466" i="6"/>
  <c r="R2466" i="6" s="1"/>
  <c r="K2462" i="6"/>
  <c r="R2462" i="6" s="1"/>
  <c r="K2137" i="6"/>
  <c r="R2137" i="6" s="1"/>
  <c r="K2454" i="6"/>
  <c r="R2454" i="6" s="1"/>
  <c r="K2450" i="6"/>
  <c r="R2450" i="6" s="1"/>
  <c r="K2446" i="6"/>
  <c r="R2446" i="6" s="1"/>
  <c r="K2442" i="6"/>
  <c r="R2442" i="6" s="1"/>
  <c r="K2438" i="6"/>
  <c r="R2438" i="6" s="1"/>
  <c r="K2434" i="6"/>
  <c r="R2434" i="6" s="1"/>
  <c r="K2430" i="6"/>
  <c r="R2430" i="6" s="1"/>
  <c r="K2426" i="6"/>
  <c r="R2426" i="6" s="1"/>
  <c r="K1605" i="6"/>
  <c r="R1605" i="6" s="1"/>
  <c r="K2418" i="6"/>
  <c r="R2418" i="6" s="1"/>
  <c r="K2414" i="6"/>
  <c r="R2414" i="6" s="1"/>
  <c r="K2410" i="6"/>
  <c r="R2410" i="6" s="1"/>
  <c r="K2406" i="6"/>
  <c r="R2406" i="6" s="1"/>
  <c r="K2402" i="6"/>
  <c r="R2402" i="6" s="1"/>
  <c r="K2398" i="6"/>
  <c r="R2398" i="6" s="1"/>
  <c r="K2394" i="6"/>
  <c r="R2394" i="6" s="1"/>
  <c r="K2390" i="6"/>
  <c r="R2390" i="6" s="1"/>
  <c r="K2386" i="6"/>
  <c r="R2386" i="6" s="1"/>
  <c r="K2382" i="6"/>
  <c r="R2382" i="6" s="1"/>
  <c r="K2378" i="6"/>
  <c r="R2378" i="6" s="1"/>
  <c r="K1588" i="6"/>
  <c r="R1588" i="6" s="1"/>
  <c r="K1584" i="6"/>
  <c r="R1584" i="6" s="1"/>
  <c r="K1580" i="6"/>
  <c r="R1580" i="6" s="1"/>
  <c r="K1576" i="6"/>
  <c r="R1576" i="6" s="1"/>
  <c r="K1572" i="6"/>
  <c r="R1572" i="6" s="1"/>
  <c r="K1568" i="6"/>
  <c r="R1568" i="6" s="1"/>
  <c r="K1564" i="6"/>
  <c r="R1564" i="6" s="1"/>
  <c r="K1560" i="6"/>
  <c r="R1560" i="6" s="1"/>
  <c r="K1555" i="6"/>
  <c r="R1555" i="6" s="1"/>
  <c r="K1551" i="6"/>
  <c r="R1551" i="6" s="1"/>
  <c r="K1547" i="6"/>
  <c r="R1547" i="6" s="1"/>
  <c r="K1543" i="6"/>
  <c r="R1543" i="6" s="1"/>
  <c r="K1539" i="6"/>
  <c r="R1539" i="6" s="1"/>
  <c r="K1535" i="6"/>
  <c r="R1535" i="6" s="1"/>
  <c r="K1531" i="6"/>
  <c r="R1531" i="6" s="1"/>
  <c r="K1527" i="6"/>
  <c r="R1527" i="6" s="1"/>
  <c r="K1523" i="6"/>
  <c r="R1523" i="6" s="1"/>
  <c r="K1519" i="6"/>
  <c r="R1519" i="6" s="1"/>
  <c r="K1515" i="6"/>
  <c r="R1515" i="6" s="1"/>
  <c r="K1511" i="6"/>
  <c r="R1511" i="6" s="1"/>
  <c r="K1507" i="6"/>
  <c r="R1507" i="6" s="1"/>
  <c r="K2158" i="6"/>
  <c r="R2158" i="6" s="1"/>
  <c r="K1499" i="6"/>
  <c r="R1499" i="6" s="1"/>
  <c r="K1494" i="6"/>
  <c r="R1494" i="6" s="1"/>
  <c r="K1489" i="6"/>
  <c r="R1489" i="6" s="1"/>
  <c r="K1485" i="6"/>
  <c r="R1485" i="6" s="1"/>
  <c r="K1480" i="6"/>
  <c r="R1480" i="6" s="1"/>
  <c r="K1476" i="6"/>
  <c r="R1476" i="6" s="1"/>
  <c r="K1472" i="6"/>
  <c r="R1472" i="6" s="1"/>
  <c r="K1468" i="6"/>
  <c r="R1468" i="6" s="1"/>
  <c r="K1464" i="6"/>
  <c r="R1464" i="6" s="1"/>
  <c r="K1460" i="6"/>
  <c r="R1460" i="6" s="1"/>
  <c r="K1456" i="6"/>
  <c r="R1456" i="6" s="1"/>
  <c r="K1452" i="6"/>
  <c r="R1452" i="6" s="1"/>
  <c r="K1448" i="6"/>
  <c r="R1448" i="6" s="1"/>
  <c r="K1444" i="6"/>
  <c r="R1444" i="6" s="1"/>
  <c r="K1440" i="6"/>
  <c r="R1440" i="6" s="1"/>
  <c r="K1436" i="6"/>
  <c r="R1436" i="6" s="1"/>
  <c r="K1432" i="6"/>
  <c r="R1432" i="6" s="1"/>
  <c r="K1428" i="6"/>
  <c r="R1428" i="6" s="1"/>
  <c r="K1424" i="6"/>
  <c r="R1424" i="6" s="1"/>
  <c r="K1420" i="6"/>
  <c r="R1420" i="6" s="1"/>
  <c r="K1416" i="6"/>
  <c r="R1416" i="6" s="1"/>
  <c r="K1412" i="6"/>
  <c r="R1412" i="6" s="1"/>
  <c r="K1404" i="6"/>
  <c r="R1404" i="6" s="1"/>
  <c r="K1400" i="6"/>
  <c r="R1400" i="6" s="1"/>
  <c r="K1396" i="6"/>
  <c r="R1396" i="6" s="1"/>
  <c r="K1392" i="6"/>
  <c r="R1392" i="6" s="1"/>
  <c r="K1388" i="6"/>
  <c r="R1388" i="6" s="1"/>
  <c r="K1384" i="6"/>
  <c r="R1384" i="6" s="1"/>
  <c r="K1380" i="6"/>
  <c r="R1380" i="6" s="1"/>
  <c r="K1376" i="6"/>
  <c r="R1376" i="6" s="1"/>
  <c r="K1372" i="6"/>
  <c r="R1372" i="6" s="1"/>
  <c r="K1368" i="6"/>
  <c r="R1368" i="6" s="1"/>
  <c r="K1364" i="6"/>
  <c r="R1364" i="6" s="1"/>
  <c r="K1358" i="6"/>
  <c r="R1358" i="6" s="1"/>
  <c r="K1354" i="6"/>
  <c r="R1354" i="6" s="1"/>
  <c r="K1350" i="6"/>
  <c r="R1350" i="6" s="1"/>
  <c r="K1346" i="6"/>
  <c r="R1346" i="6" s="1"/>
  <c r="K1342" i="6"/>
  <c r="R1342" i="6" s="1"/>
  <c r="K1338" i="6"/>
  <c r="R1338" i="6" s="1"/>
  <c r="K1334" i="6"/>
  <c r="R1334" i="6" s="1"/>
  <c r="K1330" i="6"/>
  <c r="R1330" i="6" s="1"/>
  <c r="K1326" i="6"/>
  <c r="R1326" i="6" s="1"/>
  <c r="K1322" i="6"/>
  <c r="R1322" i="6" s="1"/>
  <c r="K1318" i="6"/>
  <c r="R1318" i="6" s="1"/>
  <c r="K1314" i="6"/>
  <c r="R1314" i="6" s="1"/>
  <c r="K1310" i="6"/>
  <c r="R1310" i="6" s="1"/>
  <c r="K1306" i="6"/>
  <c r="R1306" i="6" s="1"/>
  <c r="K1301" i="6"/>
  <c r="R1301" i="6" s="1"/>
  <c r="K1297" i="6"/>
  <c r="R1297" i="6" s="1"/>
  <c r="K1293" i="6"/>
  <c r="R1293" i="6" s="1"/>
  <c r="K1289" i="6"/>
  <c r="R1289" i="6" s="1"/>
  <c r="K1285" i="6"/>
  <c r="R1285" i="6" s="1"/>
  <c r="K1281" i="6"/>
  <c r="R1281" i="6" s="1"/>
  <c r="K1277" i="6"/>
  <c r="R1277" i="6" s="1"/>
  <c r="K1273" i="6"/>
  <c r="R1273" i="6" s="1"/>
  <c r="K1269" i="6"/>
  <c r="R1269" i="6" s="1"/>
  <c r="K1265" i="6"/>
  <c r="R1265" i="6" s="1"/>
  <c r="K1261" i="6"/>
  <c r="R1261" i="6" s="1"/>
  <c r="K1257" i="6"/>
  <c r="R1257" i="6" s="1"/>
  <c r="K1253" i="6"/>
  <c r="R1253" i="6" s="1"/>
  <c r="K1245" i="6"/>
  <c r="R1245" i="6" s="1"/>
  <c r="K1241" i="6"/>
  <c r="R1241" i="6" s="1"/>
  <c r="K1237" i="6"/>
  <c r="R1237" i="6" s="1"/>
  <c r="K1233" i="6"/>
  <c r="R1233" i="6" s="1"/>
  <c r="K1228" i="6"/>
  <c r="R1228" i="6" s="1"/>
  <c r="K1224" i="6"/>
  <c r="R1224" i="6" s="1"/>
  <c r="K2716" i="6"/>
  <c r="R2716" i="6" s="1"/>
  <c r="K1216" i="6"/>
  <c r="R1216" i="6" s="1"/>
  <c r="K1211" i="6"/>
  <c r="R1211" i="6" s="1"/>
  <c r="K1207" i="6"/>
  <c r="R1207" i="6" s="1"/>
  <c r="K1201" i="6"/>
  <c r="R1201" i="6" s="1"/>
  <c r="K1197" i="6"/>
  <c r="R1197" i="6" s="1"/>
  <c r="K1193" i="6"/>
  <c r="R1193" i="6" s="1"/>
  <c r="K1189" i="6"/>
  <c r="R1189" i="6" s="1"/>
  <c r="K1185" i="6"/>
  <c r="R1185" i="6" s="1"/>
  <c r="K758" i="6"/>
  <c r="R758" i="6" s="1"/>
  <c r="K1173" i="6"/>
  <c r="R1173" i="6" s="1"/>
  <c r="K736" i="6"/>
  <c r="R736" i="6" s="1"/>
  <c r="K1165" i="6"/>
  <c r="R1165" i="6" s="1"/>
  <c r="K1161" i="6"/>
  <c r="R1161" i="6" s="1"/>
  <c r="K1157" i="6"/>
  <c r="R1157" i="6" s="1"/>
  <c r="K1152" i="6"/>
  <c r="R1152" i="6" s="1"/>
  <c r="K1148" i="6"/>
  <c r="R1148" i="6" s="1"/>
  <c r="K1143" i="6"/>
  <c r="R1143" i="6" s="1"/>
  <c r="K1138" i="6"/>
  <c r="R1138" i="6" s="1"/>
  <c r="K1134" i="6"/>
  <c r="R1134" i="6" s="1"/>
  <c r="K1130" i="6"/>
  <c r="R1130" i="6" s="1"/>
  <c r="K1126" i="6"/>
  <c r="R1126" i="6" s="1"/>
  <c r="K1121" i="6"/>
  <c r="R1121" i="6" s="1"/>
  <c r="K1112" i="6"/>
  <c r="R1112" i="6" s="1"/>
  <c r="K1108" i="6"/>
  <c r="R1108" i="6" s="1"/>
  <c r="K1104" i="6"/>
  <c r="R1104" i="6" s="1"/>
  <c r="K1100" i="6"/>
  <c r="R1100" i="6" s="1"/>
  <c r="K1096" i="6"/>
  <c r="R1096" i="6" s="1"/>
  <c r="K1092" i="6"/>
  <c r="R1092" i="6" s="1"/>
  <c r="K1088" i="6"/>
  <c r="R1088" i="6" s="1"/>
  <c r="K1084" i="6"/>
  <c r="R1084" i="6" s="1"/>
  <c r="K1079" i="6"/>
  <c r="R1079" i="6" s="1"/>
  <c r="K1075" i="6"/>
  <c r="R1075" i="6" s="1"/>
  <c r="K1070" i="6"/>
  <c r="R1070" i="6" s="1"/>
  <c r="K1256" i="6"/>
  <c r="R1256" i="6" s="1"/>
  <c r="K1061" i="6"/>
  <c r="R1061" i="6" s="1"/>
  <c r="K868" i="6"/>
  <c r="R868" i="6" s="1"/>
  <c r="K1053" i="6"/>
  <c r="R1053" i="6" s="1"/>
  <c r="K1049" i="6"/>
  <c r="R1049" i="6" s="1"/>
  <c r="K1045" i="6"/>
  <c r="R1045" i="6" s="1"/>
  <c r="K1041" i="6"/>
  <c r="R1041" i="6" s="1"/>
  <c r="K1037" i="6"/>
  <c r="R1037" i="6" s="1"/>
  <c r="K1032" i="6"/>
  <c r="R1032" i="6" s="1"/>
  <c r="K1027" i="6"/>
  <c r="R1027" i="6" s="1"/>
  <c r="K1023" i="6"/>
  <c r="R1023" i="6" s="1"/>
  <c r="K2558" i="6"/>
  <c r="R2558" i="6" s="1"/>
  <c r="K1015" i="6"/>
  <c r="R1015" i="6" s="1"/>
  <c r="K1011" i="6"/>
  <c r="R1011" i="6" s="1"/>
  <c r="K1007" i="6"/>
  <c r="R1007" i="6" s="1"/>
  <c r="K1003" i="6"/>
  <c r="R1003" i="6" s="1"/>
  <c r="K1493" i="6"/>
  <c r="R1493" i="6" s="1"/>
  <c r="K994" i="6"/>
  <c r="R994" i="6" s="1"/>
  <c r="K990" i="6"/>
  <c r="R990" i="6" s="1"/>
  <c r="K986" i="6"/>
  <c r="R986" i="6" s="1"/>
  <c r="K982" i="6"/>
  <c r="R982" i="6" s="1"/>
  <c r="K978" i="6"/>
  <c r="R978" i="6" s="1"/>
  <c r="K973" i="6"/>
  <c r="R973" i="6" s="1"/>
  <c r="K965" i="6"/>
  <c r="R965" i="6" s="1"/>
  <c r="K961" i="6"/>
  <c r="R961" i="6" s="1"/>
  <c r="K957" i="6"/>
  <c r="R957" i="6" s="1"/>
  <c r="K952" i="6"/>
  <c r="R952" i="6" s="1"/>
  <c r="K948" i="6"/>
  <c r="R948" i="6" s="1"/>
  <c r="K937" i="6"/>
  <c r="R937" i="6" s="1"/>
  <c r="K933" i="6"/>
  <c r="R933" i="6" s="1"/>
  <c r="K928" i="6"/>
  <c r="R928" i="6" s="1"/>
  <c r="K923" i="6"/>
  <c r="R923" i="6" s="1"/>
  <c r="K918" i="6"/>
  <c r="R918" i="6" s="1"/>
  <c r="K318" i="6"/>
  <c r="R318" i="6" s="1"/>
  <c r="K909" i="6"/>
  <c r="R909" i="6" s="1"/>
  <c r="K904" i="6"/>
  <c r="R904" i="6" s="1"/>
  <c r="K900" i="6"/>
  <c r="R900" i="6" s="1"/>
  <c r="K889" i="6"/>
  <c r="R889" i="6" s="1"/>
  <c r="K891" i="6"/>
  <c r="R891" i="6" s="1"/>
  <c r="K886" i="6"/>
  <c r="R886" i="6" s="1"/>
  <c r="K882" i="6"/>
  <c r="R882" i="6" s="1"/>
  <c r="K878" i="6"/>
  <c r="R878" i="6" s="1"/>
  <c r="K873" i="6"/>
  <c r="R873" i="6" s="1"/>
  <c r="K869" i="6"/>
  <c r="R869" i="6" s="1"/>
  <c r="K864" i="6"/>
  <c r="R864" i="6" s="1"/>
  <c r="K860" i="6"/>
  <c r="R860" i="6" s="1"/>
  <c r="K853" i="6"/>
  <c r="R853" i="6" s="1"/>
  <c r="K848" i="6"/>
  <c r="R848" i="6" s="1"/>
  <c r="K843" i="6"/>
  <c r="R843" i="6" s="1"/>
  <c r="K839" i="6"/>
  <c r="R839" i="6" s="1"/>
  <c r="K832" i="6"/>
  <c r="R832" i="6" s="1"/>
  <c r="K827" i="6"/>
  <c r="R827" i="6" s="1"/>
  <c r="K823" i="6"/>
  <c r="R823" i="6" s="1"/>
  <c r="K817" i="6"/>
  <c r="R817" i="6" s="1"/>
  <c r="K812" i="6"/>
  <c r="R812" i="6" s="1"/>
  <c r="K806" i="6"/>
  <c r="R806" i="6" s="1"/>
  <c r="K801" i="6"/>
  <c r="R801" i="6" s="1"/>
  <c r="K797" i="6"/>
  <c r="R797" i="6" s="1"/>
  <c r="K793" i="6"/>
  <c r="R793" i="6" s="1"/>
  <c r="K782" i="6"/>
  <c r="R782" i="6" s="1"/>
  <c r="K778" i="6"/>
  <c r="R778" i="6" s="1"/>
  <c r="K774" i="6"/>
  <c r="R774" i="6" s="1"/>
  <c r="K768" i="6"/>
  <c r="R768" i="6" s="1"/>
  <c r="K763" i="6"/>
  <c r="R763" i="6" s="1"/>
  <c r="K759" i="6"/>
  <c r="R759" i="6" s="1"/>
  <c r="K739" i="6"/>
  <c r="R739" i="6" s="1"/>
  <c r="K748" i="6"/>
  <c r="R748" i="6" s="1"/>
  <c r="K743" i="6"/>
  <c r="R743" i="6" s="1"/>
  <c r="K737" i="6"/>
  <c r="R737" i="6" s="1"/>
  <c r="K732" i="6"/>
  <c r="R732" i="6" s="1"/>
  <c r="K726" i="6"/>
  <c r="R726" i="6" s="1"/>
  <c r="K188" i="6"/>
  <c r="R188" i="6" s="1"/>
  <c r="K178" i="6"/>
  <c r="R178" i="6" s="1"/>
  <c r="K173" i="6"/>
  <c r="R173" i="6" s="1"/>
  <c r="K169" i="6"/>
  <c r="R169" i="6" s="1"/>
  <c r="K163" i="6"/>
  <c r="R163" i="6" s="1"/>
  <c r="K159" i="6"/>
  <c r="R159" i="6" s="1"/>
  <c r="K154" i="6"/>
  <c r="R154" i="6" s="1"/>
  <c r="K150" i="6"/>
  <c r="R150" i="6" s="1"/>
  <c r="K146" i="6"/>
  <c r="R146" i="6" s="1"/>
  <c r="K142" i="6"/>
  <c r="R142" i="6" s="1"/>
  <c r="K138" i="6"/>
  <c r="R138" i="6" s="1"/>
  <c r="K134" i="6"/>
  <c r="R134" i="6" s="1"/>
  <c r="K129" i="6"/>
  <c r="R129" i="6" s="1"/>
  <c r="K125" i="6"/>
  <c r="R125" i="6" s="1"/>
  <c r="K121" i="6"/>
  <c r="R121" i="6" s="1"/>
  <c r="K116" i="6"/>
  <c r="R116" i="6" s="1"/>
  <c r="K111" i="6"/>
  <c r="R111" i="6" s="1"/>
  <c r="K106" i="6"/>
  <c r="R106" i="6" s="1"/>
  <c r="K101" i="6"/>
  <c r="R101" i="6" s="1"/>
  <c r="K97" i="6"/>
  <c r="R97" i="6" s="1"/>
  <c r="K89" i="6"/>
  <c r="R89" i="6" s="1"/>
  <c r="K85" i="6"/>
  <c r="R85" i="6" s="1"/>
  <c r="K81" i="6"/>
  <c r="R81" i="6" s="1"/>
  <c r="K77" i="6"/>
  <c r="R77" i="6" s="1"/>
  <c r="K73" i="6"/>
  <c r="R73" i="6" s="1"/>
  <c r="K69" i="6"/>
  <c r="R69" i="6" s="1"/>
  <c r="K62" i="6"/>
  <c r="R62" i="6" s="1"/>
  <c r="K56" i="6"/>
  <c r="R56" i="6" s="1"/>
  <c r="K51" i="6"/>
  <c r="R51" i="6" s="1"/>
  <c r="K47" i="6"/>
  <c r="R47" i="6" s="1"/>
  <c r="K42" i="6"/>
  <c r="R42" i="6" s="1"/>
  <c r="K38" i="6"/>
  <c r="R38" i="6" s="1"/>
  <c r="K34" i="6"/>
  <c r="R34" i="6" s="1"/>
  <c r="K29" i="6"/>
  <c r="R29" i="6" s="1"/>
  <c r="K22" i="6"/>
  <c r="R22" i="6" s="1"/>
  <c r="K18" i="6"/>
  <c r="R18" i="6" s="1"/>
  <c r="K13" i="6"/>
  <c r="R13" i="6" s="1"/>
  <c r="K9" i="6"/>
  <c r="R9" i="6" s="1"/>
  <c r="K931" i="6"/>
  <c r="R931" i="6" s="1"/>
  <c r="E466" i="6"/>
  <c r="E1772" i="6"/>
  <c r="K1763" i="6"/>
  <c r="R1763" i="6" s="1"/>
  <c r="E104" i="6"/>
  <c r="K1147" i="6"/>
  <c r="R1147" i="6" s="1"/>
  <c r="K746" i="6"/>
  <c r="R746" i="6" s="1"/>
  <c r="K939" i="6"/>
  <c r="R939" i="6" s="1"/>
  <c r="K54" i="6"/>
  <c r="R54" i="6" s="1"/>
  <c r="K342" i="6"/>
  <c r="R342" i="6" s="1"/>
  <c r="K663" i="6"/>
  <c r="R663" i="6" s="1"/>
  <c r="K2574" i="6"/>
  <c r="R2574" i="6" s="1"/>
  <c r="K2456" i="6"/>
  <c r="R2456" i="6" s="1"/>
  <c r="K2452" i="6"/>
  <c r="R2452" i="6" s="1"/>
  <c r="K2448" i="6"/>
  <c r="R2448" i="6" s="1"/>
  <c r="K2444" i="6"/>
  <c r="R2444" i="6" s="1"/>
  <c r="K2440" i="6"/>
  <c r="R2440" i="6" s="1"/>
  <c r="K2436" i="6"/>
  <c r="R2436" i="6" s="1"/>
  <c r="K2432" i="6"/>
  <c r="R2432" i="6" s="1"/>
  <c r="K2428" i="6"/>
  <c r="R2428" i="6" s="1"/>
  <c r="K2424" i="6"/>
  <c r="R2424" i="6" s="1"/>
  <c r="K2420" i="6"/>
  <c r="R2420" i="6" s="1"/>
  <c r="K2416" i="6"/>
  <c r="R2416" i="6" s="1"/>
  <c r="K2098" i="6"/>
  <c r="R2098" i="6" s="1"/>
  <c r="K2408" i="6"/>
  <c r="R2408" i="6" s="1"/>
  <c r="K2404" i="6"/>
  <c r="R2404" i="6" s="1"/>
  <c r="K2400" i="6"/>
  <c r="R2400" i="6" s="1"/>
  <c r="K2396" i="6"/>
  <c r="R2396" i="6" s="1"/>
  <c r="K2392" i="6"/>
  <c r="R2392" i="6" s="1"/>
  <c r="K2388" i="6"/>
  <c r="R2388" i="6" s="1"/>
  <c r="K2384" i="6"/>
  <c r="R2384" i="6" s="1"/>
  <c r="K2380" i="6"/>
  <c r="R2380" i="6" s="1"/>
  <c r="K2376" i="6"/>
  <c r="R2376" i="6" s="1"/>
  <c r="K766" i="6"/>
  <c r="R766" i="6" s="1"/>
  <c r="K2368" i="6"/>
  <c r="R2368" i="6" s="1"/>
  <c r="K2071" i="6"/>
  <c r="R2071" i="6" s="1"/>
  <c r="K2360" i="6"/>
  <c r="R2360" i="6" s="1"/>
  <c r="K2356" i="6"/>
  <c r="R2356" i="6" s="1"/>
  <c r="K6" i="6"/>
  <c r="R6" i="6" s="1"/>
  <c r="K2348" i="6"/>
  <c r="R2348" i="6" s="1"/>
  <c r="K2344" i="6"/>
  <c r="R2344" i="6" s="1"/>
  <c r="K2340" i="6"/>
  <c r="R2340" i="6" s="1"/>
  <c r="K2336" i="6"/>
  <c r="R2336" i="6" s="1"/>
  <c r="K2332" i="6"/>
  <c r="R2332" i="6" s="1"/>
  <c r="K2328" i="6"/>
  <c r="R2328" i="6" s="1"/>
  <c r="K2324" i="6"/>
  <c r="R2324" i="6" s="1"/>
  <c r="K2320" i="6"/>
  <c r="R2320" i="6" s="1"/>
  <c r="K2316" i="6"/>
  <c r="R2316" i="6" s="1"/>
  <c r="K2312" i="6"/>
  <c r="R2312" i="6" s="1"/>
  <c r="K2308" i="6"/>
  <c r="R2308" i="6" s="1"/>
  <c r="K2304" i="6"/>
  <c r="R2304" i="6" s="1"/>
  <c r="K2300" i="6"/>
  <c r="R2300" i="6" s="1"/>
  <c r="K2296" i="6"/>
  <c r="R2296" i="6" s="1"/>
  <c r="K2292" i="6"/>
  <c r="R2292" i="6" s="1"/>
  <c r="K2288" i="6"/>
  <c r="R2288" i="6" s="1"/>
  <c r="K2284" i="6"/>
  <c r="R2284" i="6" s="1"/>
  <c r="K2280" i="6"/>
  <c r="R2280" i="6" s="1"/>
  <c r="K2276" i="6"/>
  <c r="R2276" i="6" s="1"/>
  <c r="K2272" i="6"/>
  <c r="R2272" i="6" s="1"/>
  <c r="K2268" i="6"/>
  <c r="R2268" i="6" s="1"/>
  <c r="K2264" i="6"/>
  <c r="R2264" i="6" s="1"/>
  <c r="K2260" i="6"/>
  <c r="R2260" i="6" s="1"/>
  <c r="K2256" i="6"/>
  <c r="R2256" i="6" s="1"/>
  <c r="K1169" i="6"/>
  <c r="R1169" i="6" s="1"/>
  <c r="K2248" i="6"/>
  <c r="R2248" i="6" s="1"/>
  <c r="K2244" i="6"/>
  <c r="R2244" i="6" s="1"/>
  <c r="K2240" i="6"/>
  <c r="R2240" i="6" s="1"/>
  <c r="K2236" i="6"/>
  <c r="R2236" i="6" s="1"/>
  <c r="K2232" i="6"/>
  <c r="R2232" i="6" s="1"/>
  <c r="K2228" i="6"/>
  <c r="R2228" i="6" s="1"/>
  <c r="K2224" i="6"/>
  <c r="R2224" i="6" s="1"/>
  <c r="K2220" i="6"/>
  <c r="R2220" i="6" s="1"/>
  <c r="K2216" i="6"/>
  <c r="R2216" i="6" s="1"/>
  <c r="K2212" i="6"/>
  <c r="R2212" i="6" s="1"/>
  <c r="K2208" i="6"/>
  <c r="R2208" i="6" s="1"/>
  <c r="K2204" i="6"/>
  <c r="R2204" i="6" s="1"/>
  <c r="K2200" i="6"/>
  <c r="R2200" i="6" s="1"/>
  <c r="K2196" i="6"/>
  <c r="R2196" i="6" s="1"/>
  <c r="K2192" i="6"/>
  <c r="R2192" i="6" s="1"/>
  <c r="K2188" i="6"/>
  <c r="R2188" i="6" s="1"/>
  <c r="K2184" i="6"/>
  <c r="R2184" i="6" s="1"/>
  <c r="K2180" i="6"/>
  <c r="R2180" i="6" s="1"/>
  <c r="K2176" i="6"/>
  <c r="R2176" i="6" s="1"/>
  <c r="K2172" i="6"/>
  <c r="R2172" i="6" s="1"/>
  <c r="K2168" i="6"/>
  <c r="R2168" i="6" s="1"/>
  <c r="K2164" i="6"/>
  <c r="R2164" i="6" s="1"/>
  <c r="K2160" i="6"/>
  <c r="R2160" i="6" s="1"/>
  <c r="K2156" i="6"/>
  <c r="R2156" i="6" s="1"/>
  <c r="K2152" i="6"/>
  <c r="R2152" i="6" s="1"/>
  <c r="K2148" i="6"/>
  <c r="R2148" i="6" s="1"/>
  <c r="K2144" i="6"/>
  <c r="R2144" i="6" s="1"/>
  <c r="K2369" i="6"/>
  <c r="R2369" i="6" s="1"/>
  <c r="K2136" i="6"/>
  <c r="R2136" i="6" s="1"/>
  <c r="K2132" i="6"/>
  <c r="R2132" i="6" s="1"/>
  <c r="K2128" i="6"/>
  <c r="R2128" i="6" s="1"/>
  <c r="K2124" i="6"/>
  <c r="R2124" i="6" s="1"/>
  <c r="K2120" i="6"/>
  <c r="R2120" i="6" s="1"/>
  <c r="K2116" i="6"/>
  <c r="R2116" i="6" s="1"/>
  <c r="K2112" i="6"/>
  <c r="R2112" i="6" s="1"/>
  <c r="K2108" i="6"/>
  <c r="R2108" i="6" s="1"/>
  <c r="K2104" i="6"/>
  <c r="R2104" i="6" s="1"/>
  <c r="K2100" i="6"/>
  <c r="R2100" i="6" s="1"/>
  <c r="K2096" i="6"/>
  <c r="R2096" i="6" s="1"/>
  <c r="K2092" i="6"/>
  <c r="R2092" i="6" s="1"/>
  <c r="K2088" i="6"/>
  <c r="R2088" i="6" s="1"/>
  <c r="K2084" i="6"/>
  <c r="R2084" i="6" s="1"/>
  <c r="K179" i="6"/>
  <c r="R179" i="6" s="1"/>
  <c r="K2076" i="6"/>
  <c r="R2076" i="6" s="1"/>
  <c r="K2072" i="6"/>
  <c r="R2072" i="6" s="1"/>
  <c r="K2068" i="6"/>
  <c r="R2068" i="6" s="1"/>
  <c r="K2064" i="6"/>
  <c r="R2064" i="6" s="1"/>
  <c r="K2060" i="6"/>
  <c r="R2060" i="6" s="1"/>
  <c r="K2056" i="6"/>
  <c r="R2056" i="6" s="1"/>
  <c r="K2052" i="6"/>
  <c r="R2052" i="6" s="1"/>
  <c r="K2048" i="6"/>
  <c r="R2048" i="6" s="1"/>
  <c r="K2044" i="6"/>
  <c r="R2044" i="6" s="1"/>
  <c r="K2040" i="6"/>
  <c r="R2040" i="6" s="1"/>
  <c r="K2036" i="6"/>
  <c r="R2036" i="6" s="1"/>
  <c r="K2032" i="6"/>
  <c r="R2032" i="6" s="1"/>
  <c r="K2028" i="6"/>
  <c r="R2028" i="6" s="1"/>
  <c r="K2024" i="6"/>
  <c r="R2024" i="6" s="1"/>
  <c r="K2020" i="6"/>
  <c r="R2020" i="6" s="1"/>
  <c r="K2016" i="6"/>
  <c r="R2016" i="6" s="1"/>
  <c r="K2012" i="6"/>
  <c r="R2012" i="6" s="1"/>
  <c r="K2008" i="6"/>
  <c r="R2008" i="6" s="1"/>
  <c r="K2004" i="6"/>
  <c r="R2004" i="6" s="1"/>
  <c r="K2000" i="6"/>
  <c r="R2000" i="6" s="1"/>
  <c r="K1996" i="6"/>
  <c r="R1996" i="6" s="1"/>
  <c r="K1992" i="6"/>
  <c r="R1992" i="6" s="1"/>
  <c r="K1988" i="6"/>
  <c r="R1988" i="6" s="1"/>
  <c r="K1984" i="6"/>
  <c r="R1984" i="6" s="1"/>
  <c r="K1980" i="6"/>
  <c r="R1980" i="6" s="1"/>
  <c r="K1976" i="6"/>
  <c r="R1976" i="6" s="1"/>
  <c r="K1972" i="6"/>
  <c r="R1972" i="6" s="1"/>
  <c r="K1968" i="6"/>
  <c r="R1968" i="6" s="1"/>
  <c r="K1964" i="6"/>
  <c r="R1964" i="6" s="1"/>
  <c r="K1140" i="6"/>
  <c r="R1140" i="6" s="1"/>
  <c r="K1956" i="6"/>
  <c r="R1956" i="6" s="1"/>
  <c r="K1952" i="6"/>
  <c r="R1952" i="6" s="1"/>
  <c r="K1948" i="6"/>
  <c r="R1948" i="6" s="1"/>
  <c r="K1944" i="6"/>
  <c r="R1944" i="6" s="1"/>
  <c r="K1940" i="6"/>
  <c r="R1940" i="6" s="1"/>
  <c r="K1936" i="6"/>
  <c r="R1936" i="6" s="1"/>
  <c r="K1932" i="6"/>
  <c r="R1932" i="6" s="1"/>
  <c r="K1928" i="6"/>
  <c r="R1928" i="6" s="1"/>
  <c r="K1924" i="6"/>
  <c r="R1924" i="6" s="1"/>
  <c r="K1920" i="6"/>
  <c r="R1920" i="6" s="1"/>
  <c r="K1916" i="6"/>
  <c r="R1916" i="6" s="1"/>
  <c r="K1912" i="6"/>
  <c r="R1912" i="6" s="1"/>
  <c r="K1908" i="6"/>
  <c r="R1908" i="6" s="1"/>
  <c r="K1904" i="6"/>
  <c r="R1904" i="6" s="1"/>
  <c r="K1900" i="6"/>
  <c r="R1900" i="6" s="1"/>
  <c r="K1895" i="6"/>
  <c r="R1895" i="6" s="1"/>
  <c r="K1891" i="6"/>
  <c r="R1891" i="6" s="1"/>
  <c r="K1887" i="6"/>
  <c r="R1887" i="6" s="1"/>
  <c r="K966" i="6"/>
  <c r="R966" i="6" s="1"/>
  <c r="K1879" i="6"/>
  <c r="R1879" i="6" s="1"/>
  <c r="K1875" i="6"/>
  <c r="R1875" i="6" s="1"/>
  <c r="K1871" i="6"/>
  <c r="R1871" i="6" s="1"/>
  <c r="K1867" i="6"/>
  <c r="R1867" i="6" s="1"/>
  <c r="K1863" i="6"/>
  <c r="R1863" i="6" s="1"/>
  <c r="K1859" i="6"/>
  <c r="R1859" i="6" s="1"/>
  <c r="K1855" i="6"/>
  <c r="R1855" i="6" s="1"/>
  <c r="K1851" i="6"/>
  <c r="R1851" i="6" s="1"/>
  <c r="K1847" i="6"/>
  <c r="R1847" i="6" s="1"/>
  <c r="K1843" i="6"/>
  <c r="R1843" i="6" s="1"/>
  <c r="K1839" i="6"/>
  <c r="R1839" i="6" s="1"/>
  <c r="K1835" i="6"/>
  <c r="R1835" i="6" s="1"/>
  <c r="K1831" i="6"/>
  <c r="R1831" i="6" s="1"/>
  <c r="K1827" i="6"/>
  <c r="R1827" i="6" s="1"/>
  <c r="K1823" i="6"/>
  <c r="R1823" i="6" s="1"/>
  <c r="K1819" i="6"/>
  <c r="R1819" i="6" s="1"/>
  <c r="K1815" i="6"/>
  <c r="R1815" i="6" s="1"/>
  <c r="K1811" i="6"/>
  <c r="R1811" i="6" s="1"/>
  <c r="K1807" i="6"/>
  <c r="R1807" i="6" s="1"/>
  <c r="K1803" i="6"/>
  <c r="R1803" i="6" s="1"/>
  <c r="K1799" i="6"/>
  <c r="R1799" i="6" s="1"/>
  <c r="K1795" i="6"/>
  <c r="R1795" i="6" s="1"/>
  <c r="K1791" i="6"/>
  <c r="R1791" i="6" s="1"/>
  <c r="K1787" i="6"/>
  <c r="R1787" i="6" s="1"/>
  <c r="K1783" i="6"/>
  <c r="R1783" i="6" s="1"/>
  <c r="K1631" i="6"/>
  <c r="R1631" i="6" s="1"/>
  <c r="K1775" i="6"/>
  <c r="R1775" i="6" s="1"/>
  <c r="K1771" i="6"/>
  <c r="R1771" i="6" s="1"/>
  <c r="K1034" i="6"/>
  <c r="R1034" i="6" s="1"/>
  <c r="K992" i="6"/>
  <c r="R992" i="6" s="1"/>
  <c r="K1759" i="6"/>
  <c r="R1759" i="6" s="1"/>
  <c r="K1755" i="6"/>
  <c r="R1755" i="6" s="1"/>
  <c r="K1751" i="6"/>
  <c r="R1751" i="6" s="1"/>
  <c r="K1747" i="6"/>
  <c r="R1747" i="6" s="1"/>
  <c r="K1743" i="6"/>
  <c r="R1743" i="6" s="1"/>
  <c r="K1739" i="6"/>
  <c r="R1739" i="6" s="1"/>
  <c r="K1735" i="6"/>
  <c r="R1735" i="6" s="1"/>
  <c r="K1731" i="6"/>
  <c r="R1731" i="6" s="1"/>
  <c r="K1727" i="6"/>
  <c r="R1727" i="6" s="1"/>
  <c r="K1723" i="6"/>
  <c r="R1723" i="6" s="1"/>
  <c r="K1719" i="6"/>
  <c r="R1719" i="6" s="1"/>
  <c r="K1715" i="6"/>
  <c r="R1715" i="6" s="1"/>
  <c r="K1711" i="6"/>
  <c r="R1711" i="6" s="1"/>
  <c r="K1707" i="6"/>
  <c r="R1707" i="6" s="1"/>
  <c r="K1703" i="6"/>
  <c r="R1703" i="6" s="1"/>
  <c r="K1699" i="6"/>
  <c r="R1699" i="6" s="1"/>
  <c r="K1695" i="6"/>
  <c r="R1695" i="6" s="1"/>
  <c r="K1691" i="6"/>
  <c r="R1691" i="6" s="1"/>
  <c r="K1687" i="6"/>
  <c r="R1687" i="6" s="1"/>
  <c r="K1683" i="6"/>
  <c r="R1683" i="6" s="1"/>
  <c r="K1679" i="6"/>
  <c r="R1679" i="6" s="1"/>
  <c r="K1675" i="6"/>
  <c r="R1675" i="6" s="1"/>
  <c r="K1671" i="6"/>
  <c r="R1671" i="6" s="1"/>
  <c r="K1667" i="6"/>
  <c r="R1667" i="6" s="1"/>
  <c r="K1663" i="6"/>
  <c r="R1663" i="6" s="1"/>
  <c r="K1659" i="6"/>
  <c r="R1659" i="6" s="1"/>
  <c r="K1655" i="6"/>
  <c r="R1655" i="6" s="1"/>
  <c r="K1651" i="6"/>
  <c r="R1651" i="6" s="1"/>
  <c r="K1647" i="6"/>
  <c r="R1647" i="6" s="1"/>
  <c r="K1643" i="6"/>
  <c r="R1643" i="6" s="1"/>
  <c r="K1639" i="6"/>
  <c r="R1639" i="6" s="1"/>
  <c r="K1635" i="6"/>
  <c r="R1635" i="6" s="1"/>
  <c r="K689" i="6"/>
  <c r="R689" i="6" s="1"/>
  <c r="K1627" i="6"/>
  <c r="R1627" i="6" s="1"/>
  <c r="K1845" i="6"/>
  <c r="R1845" i="6" s="1"/>
  <c r="K1619" i="6"/>
  <c r="R1619" i="6" s="1"/>
  <c r="K1615" i="6"/>
  <c r="R1615" i="6" s="1"/>
  <c r="K1611" i="6"/>
  <c r="R1611" i="6" s="1"/>
  <c r="K1607" i="6"/>
  <c r="R1607" i="6" s="1"/>
  <c r="K1603" i="6"/>
  <c r="R1603" i="6" s="1"/>
  <c r="K1599" i="6"/>
  <c r="R1599" i="6" s="1"/>
  <c r="K1595" i="6"/>
  <c r="R1595" i="6" s="1"/>
  <c r="K1591" i="6"/>
  <c r="R1591" i="6" s="1"/>
  <c r="K1587" i="6"/>
  <c r="R1587" i="6" s="1"/>
  <c r="K1583" i="6"/>
  <c r="R1583" i="6" s="1"/>
  <c r="K1579" i="6"/>
  <c r="R1579" i="6" s="1"/>
  <c r="K1575" i="6"/>
  <c r="R1575" i="6" s="1"/>
  <c r="K1571" i="6"/>
  <c r="R1571" i="6" s="1"/>
  <c r="K1567" i="6"/>
  <c r="R1567" i="6" s="1"/>
  <c r="K1563" i="6"/>
  <c r="R1563" i="6" s="1"/>
  <c r="K1559" i="6"/>
  <c r="R1559" i="6" s="1"/>
  <c r="K1554" i="6"/>
  <c r="R1554" i="6" s="1"/>
  <c r="K1550" i="6"/>
  <c r="R1550" i="6" s="1"/>
  <c r="K1546" i="6"/>
  <c r="R1546" i="6" s="1"/>
  <c r="K1542" i="6"/>
  <c r="R1542" i="6" s="1"/>
  <c r="K1538" i="6"/>
  <c r="R1538" i="6" s="1"/>
  <c r="K1534" i="6"/>
  <c r="R1534" i="6" s="1"/>
  <c r="K1530" i="6"/>
  <c r="R1530" i="6" s="1"/>
  <c r="K1526" i="6"/>
  <c r="R1526" i="6" s="1"/>
  <c r="K1522" i="6"/>
  <c r="R1522" i="6" s="1"/>
  <c r="K1518" i="6"/>
  <c r="R1518" i="6" s="1"/>
  <c r="K1514" i="6"/>
  <c r="R1514" i="6" s="1"/>
  <c r="K2470" i="6"/>
  <c r="R2470" i="6" s="1"/>
  <c r="K1506" i="6"/>
  <c r="R1506" i="6" s="1"/>
  <c r="K1502" i="6"/>
  <c r="R1502" i="6" s="1"/>
  <c r="K1498" i="6"/>
  <c r="R1498" i="6" s="1"/>
  <c r="K1492" i="6"/>
  <c r="R1492" i="6" s="1"/>
  <c r="K1488" i="6"/>
  <c r="R1488" i="6" s="1"/>
  <c r="K1484" i="6"/>
  <c r="R1484" i="6" s="1"/>
  <c r="K1479" i="6"/>
  <c r="R1479" i="6" s="1"/>
  <c r="K1475" i="6"/>
  <c r="R1475" i="6" s="1"/>
  <c r="K1471" i="6"/>
  <c r="R1471" i="6" s="1"/>
  <c r="K1467" i="6"/>
  <c r="R1467" i="6" s="1"/>
  <c r="K1463" i="6"/>
  <c r="R1463" i="6" s="1"/>
  <c r="K1459" i="6"/>
  <c r="R1459" i="6" s="1"/>
  <c r="K1455" i="6"/>
  <c r="R1455" i="6" s="1"/>
  <c r="K1451" i="6"/>
  <c r="R1451" i="6" s="1"/>
  <c r="K1447" i="6"/>
  <c r="R1447" i="6" s="1"/>
  <c r="K1443" i="6"/>
  <c r="R1443" i="6" s="1"/>
  <c r="K1439" i="6"/>
  <c r="R1439" i="6" s="1"/>
  <c r="K1435" i="6"/>
  <c r="R1435" i="6" s="1"/>
  <c r="K1431" i="6"/>
  <c r="R1431" i="6" s="1"/>
  <c r="K1427" i="6"/>
  <c r="R1427" i="6" s="1"/>
  <c r="K1423" i="6"/>
  <c r="R1423" i="6" s="1"/>
  <c r="K1419" i="6"/>
  <c r="R1419" i="6" s="1"/>
  <c r="K1415" i="6"/>
  <c r="R1415" i="6" s="1"/>
  <c r="K1411" i="6"/>
  <c r="R1411" i="6" s="1"/>
  <c r="K1407" i="6"/>
  <c r="R1407" i="6" s="1"/>
  <c r="K1403" i="6"/>
  <c r="R1403" i="6" s="1"/>
  <c r="K1399" i="6"/>
  <c r="R1399" i="6" s="1"/>
  <c r="K1395" i="6"/>
  <c r="R1395" i="6" s="1"/>
  <c r="K1391" i="6"/>
  <c r="R1391" i="6" s="1"/>
  <c r="K2503" i="6"/>
  <c r="R2503" i="6" s="1"/>
  <c r="K1383" i="6"/>
  <c r="R1383" i="6" s="1"/>
  <c r="K1379" i="6"/>
  <c r="R1379" i="6" s="1"/>
  <c r="K1375" i="6"/>
  <c r="R1375" i="6" s="1"/>
  <c r="K1371" i="6"/>
  <c r="R1371" i="6" s="1"/>
  <c r="K1367" i="6"/>
  <c r="R1367" i="6" s="1"/>
  <c r="K1362" i="6"/>
  <c r="R1362" i="6" s="1"/>
  <c r="K1357" i="6"/>
  <c r="R1357" i="6" s="1"/>
  <c r="K1353" i="6"/>
  <c r="R1353" i="6" s="1"/>
  <c r="K1349" i="6"/>
  <c r="R1349" i="6" s="1"/>
  <c r="K1341" i="6"/>
  <c r="R1341" i="6" s="1"/>
  <c r="K1337" i="6"/>
  <c r="R1337" i="6" s="1"/>
  <c r="K1333" i="6"/>
  <c r="R1333" i="6" s="1"/>
  <c r="K1329" i="6"/>
  <c r="R1329" i="6" s="1"/>
  <c r="K1325" i="6"/>
  <c r="R1325" i="6" s="1"/>
  <c r="K1321" i="6"/>
  <c r="R1321" i="6" s="1"/>
  <c r="K1317" i="6"/>
  <c r="R1317" i="6" s="1"/>
  <c r="K1313" i="6"/>
  <c r="R1313" i="6" s="1"/>
  <c r="K1309" i="6"/>
  <c r="R1309" i="6" s="1"/>
  <c r="K1305" i="6"/>
  <c r="R1305" i="6" s="1"/>
  <c r="K1069" i="6"/>
  <c r="R1069" i="6" s="1"/>
  <c r="K1296" i="6"/>
  <c r="R1296" i="6" s="1"/>
  <c r="K1292" i="6"/>
  <c r="R1292" i="6" s="1"/>
  <c r="K1288" i="6"/>
  <c r="R1288" i="6" s="1"/>
  <c r="K1284" i="6"/>
  <c r="R1284" i="6" s="1"/>
  <c r="K1280" i="6"/>
  <c r="R1280" i="6" s="1"/>
  <c r="K1276" i="6"/>
  <c r="R1276" i="6" s="1"/>
  <c r="K1272" i="6"/>
  <c r="R1272" i="6" s="1"/>
  <c r="K1268" i="6"/>
  <c r="R1268" i="6" s="1"/>
  <c r="K1264" i="6"/>
  <c r="R1264" i="6" s="1"/>
  <c r="K1260" i="6"/>
  <c r="R1260" i="6" s="1"/>
  <c r="K1252" i="6"/>
  <c r="R1252" i="6" s="1"/>
  <c r="K1091" i="6"/>
  <c r="R1091" i="6" s="1"/>
  <c r="K1876" i="6"/>
  <c r="R1876" i="6" s="1"/>
  <c r="K1116" i="6"/>
  <c r="R1116" i="6" s="1"/>
  <c r="K1232" i="6"/>
  <c r="R1232" i="6" s="1"/>
  <c r="K1227" i="6"/>
  <c r="R1227" i="6" s="1"/>
  <c r="K1223" i="6"/>
  <c r="R1223" i="6" s="1"/>
  <c r="K1219" i="6"/>
  <c r="R1219" i="6" s="1"/>
  <c r="K1215" i="6"/>
  <c r="R1215" i="6" s="1"/>
  <c r="K1210" i="6"/>
  <c r="R1210" i="6" s="1"/>
  <c r="K1206" i="6"/>
  <c r="R1206" i="6" s="1"/>
  <c r="K1200" i="6"/>
  <c r="R1200" i="6" s="1"/>
  <c r="K1196" i="6"/>
  <c r="R1196" i="6" s="1"/>
  <c r="K1192" i="6"/>
  <c r="R1192" i="6" s="1"/>
  <c r="K1188" i="6"/>
  <c r="R1188" i="6" s="1"/>
  <c r="K1184" i="6"/>
  <c r="R1184" i="6" s="1"/>
  <c r="K1180" i="6"/>
  <c r="R1180" i="6" s="1"/>
  <c r="K1176" i="6"/>
  <c r="R1176" i="6" s="1"/>
  <c r="K2079" i="6"/>
  <c r="R2079" i="6" s="1"/>
  <c r="K1168" i="6"/>
  <c r="R1168" i="6" s="1"/>
  <c r="K1164" i="6"/>
  <c r="R1164" i="6" s="1"/>
  <c r="K1160" i="6"/>
  <c r="R1160" i="6" s="1"/>
  <c r="K2779" i="6"/>
  <c r="R2779" i="6" s="1"/>
  <c r="K1151" i="6"/>
  <c r="R1151" i="6" s="1"/>
  <c r="K1146" i="6"/>
  <c r="R1146" i="6" s="1"/>
  <c r="K1142" i="6"/>
  <c r="R1142" i="6" s="1"/>
  <c r="K1133" i="6"/>
  <c r="R1133" i="6" s="1"/>
  <c r="K1129" i="6"/>
  <c r="R1129" i="6" s="1"/>
  <c r="K1125" i="6"/>
  <c r="R1125" i="6" s="1"/>
  <c r="K1120" i="6"/>
  <c r="R1120" i="6" s="1"/>
  <c r="K1894" i="6"/>
  <c r="R1894" i="6" s="1"/>
  <c r="K1111" i="6"/>
  <c r="R1111" i="6" s="1"/>
  <c r="K1107" i="6"/>
  <c r="R1107" i="6" s="1"/>
  <c r="K1103" i="6"/>
  <c r="R1103" i="6" s="1"/>
  <c r="K1099" i="6"/>
  <c r="R1099" i="6" s="1"/>
  <c r="K1095" i="6"/>
  <c r="R1095" i="6" s="1"/>
  <c r="K2252" i="6"/>
  <c r="R2252" i="6" s="1"/>
  <c r="K1087" i="6"/>
  <c r="R1087" i="6" s="1"/>
  <c r="K212" i="6"/>
  <c r="R212" i="6" s="1"/>
  <c r="K1078" i="6"/>
  <c r="R1078" i="6" s="1"/>
  <c r="K1074" i="6"/>
  <c r="R1074" i="6" s="1"/>
  <c r="K336" i="6"/>
  <c r="R336" i="6" s="1"/>
  <c r="K332" i="6"/>
  <c r="R332" i="6" s="1"/>
  <c r="K327" i="6"/>
  <c r="R327" i="6" s="1"/>
  <c r="K323" i="6"/>
  <c r="R323" i="6" s="1"/>
  <c r="K2318" i="6"/>
  <c r="R2318" i="6" s="1"/>
  <c r="K313" i="6"/>
  <c r="R313" i="6" s="1"/>
  <c r="K308" i="6"/>
  <c r="R308" i="6" s="1"/>
  <c r="K304" i="6"/>
  <c r="R304" i="6" s="1"/>
  <c r="K300" i="6"/>
  <c r="R300" i="6" s="1"/>
  <c r="K294" i="6"/>
  <c r="R294" i="6" s="1"/>
  <c r="K289" i="6"/>
  <c r="R289" i="6" s="1"/>
  <c r="K285" i="6"/>
  <c r="R285" i="6" s="1"/>
  <c r="K281" i="6"/>
  <c r="R281" i="6" s="1"/>
  <c r="K276" i="6"/>
  <c r="R276" i="6" s="1"/>
  <c r="K272" i="6"/>
  <c r="R272" i="6" s="1"/>
  <c r="K268" i="6"/>
  <c r="R268" i="6" s="1"/>
  <c r="K264" i="6"/>
  <c r="R264" i="6" s="1"/>
  <c r="K260" i="6"/>
  <c r="R260" i="6" s="1"/>
  <c r="K255" i="6"/>
  <c r="R255" i="6" s="1"/>
  <c r="K251" i="6"/>
  <c r="R251" i="6" s="1"/>
  <c r="K247" i="6"/>
  <c r="R247" i="6" s="1"/>
  <c r="K243" i="6"/>
  <c r="R243" i="6" s="1"/>
  <c r="K239" i="6"/>
  <c r="R239" i="6" s="1"/>
  <c r="K235" i="6"/>
  <c r="R235" i="6" s="1"/>
  <c r="K231" i="6"/>
  <c r="R231" i="6" s="1"/>
  <c r="K226" i="6"/>
  <c r="R226" i="6" s="1"/>
  <c r="K222" i="6"/>
  <c r="R222" i="6" s="1"/>
  <c r="K218" i="6"/>
  <c r="R218" i="6" s="1"/>
  <c r="K214" i="6"/>
  <c r="R214" i="6" s="1"/>
  <c r="K209" i="6"/>
  <c r="R209" i="6" s="1"/>
  <c r="K204" i="6"/>
  <c r="R204" i="6" s="1"/>
  <c r="K197" i="6"/>
  <c r="R197" i="6" s="1"/>
  <c r="K192" i="6"/>
  <c r="R192" i="6" s="1"/>
  <c r="K2283" i="6"/>
  <c r="R2283" i="6" s="1"/>
  <c r="K2279" i="6"/>
  <c r="R2279" i="6" s="1"/>
  <c r="K2275" i="6"/>
  <c r="R2275" i="6" s="1"/>
  <c r="K2271" i="6"/>
  <c r="R2271" i="6" s="1"/>
  <c r="K2267" i="6"/>
  <c r="R2267" i="6" s="1"/>
  <c r="K2263" i="6"/>
  <c r="R2263" i="6" s="1"/>
  <c r="K2259" i="6"/>
  <c r="R2259" i="6" s="1"/>
  <c r="K2255" i="6"/>
  <c r="R2255" i="6" s="1"/>
  <c r="K2251" i="6"/>
  <c r="R2251" i="6" s="1"/>
  <c r="K2247" i="6"/>
  <c r="R2247" i="6" s="1"/>
  <c r="K189" i="6"/>
  <c r="R189" i="6" s="1"/>
  <c r="K2239" i="6"/>
  <c r="R2239" i="6" s="1"/>
  <c r="K2235" i="6"/>
  <c r="R2235" i="6" s="1"/>
  <c r="K2231" i="6"/>
  <c r="R2231" i="6" s="1"/>
  <c r="K2227" i="6"/>
  <c r="R2227" i="6" s="1"/>
  <c r="K1240" i="6"/>
  <c r="R1240" i="6" s="1"/>
  <c r="K2219" i="6"/>
  <c r="R2219" i="6" s="1"/>
  <c r="K2215" i="6"/>
  <c r="R2215" i="6" s="1"/>
  <c r="K2211" i="6"/>
  <c r="R2211" i="6" s="1"/>
  <c r="K2207" i="6"/>
  <c r="R2207" i="6" s="1"/>
  <c r="K2203" i="6"/>
  <c r="R2203" i="6" s="1"/>
  <c r="K2199" i="6"/>
  <c r="R2199" i="6" s="1"/>
  <c r="K2195" i="6"/>
  <c r="R2195" i="6" s="1"/>
  <c r="K2191" i="6"/>
  <c r="R2191" i="6" s="1"/>
  <c r="K2187" i="6"/>
  <c r="R2187" i="6" s="1"/>
  <c r="K2183" i="6"/>
  <c r="R2183" i="6" s="1"/>
  <c r="K2179" i="6"/>
  <c r="R2179" i="6" s="1"/>
  <c r="K2175" i="6"/>
  <c r="R2175" i="6" s="1"/>
  <c r="K2171" i="6"/>
  <c r="R2171" i="6" s="1"/>
  <c r="K2167" i="6"/>
  <c r="R2167" i="6" s="1"/>
  <c r="K2163" i="6"/>
  <c r="R2163" i="6" s="1"/>
  <c r="K2159" i="6"/>
  <c r="R2159" i="6" s="1"/>
  <c r="K2155" i="6"/>
  <c r="R2155" i="6" s="1"/>
  <c r="K2151" i="6"/>
  <c r="R2151" i="6" s="1"/>
  <c r="K2147" i="6"/>
  <c r="R2147" i="6" s="1"/>
  <c r="K2143" i="6"/>
  <c r="R2143" i="6" s="1"/>
  <c r="K2139" i="6"/>
  <c r="R2139" i="6" s="1"/>
  <c r="K2135" i="6"/>
  <c r="R2135" i="6" s="1"/>
  <c r="K2131" i="6"/>
  <c r="R2131" i="6" s="1"/>
  <c r="K2127" i="6"/>
  <c r="R2127" i="6" s="1"/>
  <c r="K2123" i="6"/>
  <c r="R2123" i="6" s="1"/>
  <c r="K2119" i="6"/>
  <c r="R2119" i="6" s="1"/>
  <c r="K2115" i="6"/>
  <c r="R2115" i="6" s="1"/>
  <c r="K2111" i="6"/>
  <c r="R2111" i="6" s="1"/>
  <c r="K2107" i="6"/>
  <c r="R2107" i="6" s="1"/>
  <c r="K2103" i="6"/>
  <c r="R2103" i="6" s="1"/>
  <c r="K2099" i="6"/>
  <c r="R2099" i="6" s="1"/>
  <c r="K2095" i="6"/>
  <c r="R2095" i="6" s="1"/>
  <c r="K2091" i="6"/>
  <c r="R2091" i="6" s="1"/>
  <c r="K2087" i="6"/>
  <c r="R2087" i="6" s="1"/>
  <c r="K2083" i="6"/>
  <c r="R2083" i="6" s="1"/>
  <c r="K740" i="6"/>
  <c r="R740" i="6" s="1"/>
  <c r="K2075" i="6"/>
  <c r="R2075" i="6" s="1"/>
  <c r="K110" i="6"/>
  <c r="R110" i="6" s="1"/>
  <c r="K2067" i="6"/>
  <c r="R2067" i="6" s="1"/>
  <c r="K2063" i="6"/>
  <c r="R2063" i="6" s="1"/>
  <c r="K2059" i="6"/>
  <c r="R2059" i="6" s="1"/>
  <c r="K2055" i="6"/>
  <c r="R2055" i="6" s="1"/>
  <c r="K2051" i="6"/>
  <c r="R2051" i="6" s="1"/>
  <c r="K2047" i="6"/>
  <c r="R2047" i="6" s="1"/>
  <c r="K2043" i="6"/>
  <c r="R2043" i="6" s="1"/>
  <c r="K2039" i="6"/>
  <c r="R2039" i="6" s="1"/>
  <c r="K2035" i="6"/>
  <c r="R2035" i="6" s="1"/>
  <c r="K2031" i="6"/>
  <c r="R2031" i="6" s="1"/>
  <c r="K2027" i="6"/>
  <c r="R2027" i="6" s="1"/>
  <c r="K2023" i="6"/>
  <c r="R2023" i="6" s="1"/>
  <c r="K2019" i="6"/>
  <c r="R2019" i="6" s="1"/>
  <c r="K2015" i="6"/>
  <c r="R2015" i="6" s="1"/>
  <c r="K2011" i="6"/>
  <c r="R2011" i="6" s="1"/>
  <c r="K2007" i="6"/>
  <c r="R2007" i="6" s="1"/>
  <c r="K2003" i="6"/>
  <c r="R2003" i="6" s="1"/>
  <c r="K1999" i="6"/>
  <c r="R1999" i="6" s="1"/>
  <c r="K1995" i="6"/>
  <c r="R1995" i="6" s="1"/>
  <c r="K1991" i="6"/>
  <c r="R1991" i="6" s="1"/>
  <c r="K1987" i="6"/>
  <c r="R1987" i="6" s="1"/>
  <c r="K1983" i="6"/>
  <c r="R1983" i="6" s="1"/>
  <c r="K1979" i="6"/>
  <c r="R1979" i="6" s="1"/>
  <c r="K1975" i="6"/>
  <c r="R1975" i="6" s="1"/>
  <c r="K1971" i="6"/>
  <c r="R1971" i="6" s="1"/>
  <c r="K1967" i="6"/>
  <c r="R1967" i="6" s="1"/>
  <c r="K1963" i="6"/>
  <c r="R1963" i="6" s="1"/>
  <c r="K1959" i="6"/>
  <c r="R1959" i="6" s="1"/>
  <c r="K1955" i="6"/>
  <c r="R1955" i="6" s="1"/>
  <c r="K1951" i="6"/>
  <c r="R1951" i="6" s="1"/>
  <c r="K1947" i="6"/>
  <c r="R1947" i="6" s="1"/>
  <c r="K1943" i="6"/>
  <c r="R1943" i="6" s="1"/>
  <c r="K1939" i="6"/>
  <c r="R1939" i="6" s="1"/>
  <c r="K1935" i="6"/>
  <c r="R1935" i="6" s="1"/>
  <c r="K1931" i="6"/>
  <c r="R1931" i="6" s="1"/>
  <c r="K1927" i="6"/>
  <c r="R1927" i="6" s="1"/>
  <c r="K1923" i="6"/>
  <c r="R1923" i="6" s="1"/>
  <c r="K1919" i="6"/>
  <c r="R1919" i="6" s="1"/>
  <c r="K1915" i="6"/>
  <c r="R1915" i="6" s="1"/>
  <c r="K1911" i="6"/>
  <c r="R1911" i="6" s="1"/>
  <c r="K1907" i="6"/>
  <c r="R1907" i="6" s="1"/>
  <c r="K1903" i="6"/>
  <c r="R1903" i="6" s="1"/>
  <c r="K1898" i="6"/>
  <c r="R1898" i="6" s="1"/>
  <c r="K971" i="6"/>
  <c r="R971" i="6" s="1"/>
  <c r="K1890" i="6"/>
  <c r="R1890" i="6" s="1"/>
  <c r="K1886" i="6"/>
  <c r="R1886" i="6" s="1"/>
  <c r="K1882" i="6"/>
  <c r="R1882" i="6" s="1"/>
  <c r="K1878" i="6"/>
  <c r="R1878" i="6" s="1"/>
  <c r="K1874" i="6"/>
  <c r="R1874" i="6" s="1"/>
  <c r="K1870" i="6"/>
  <c r="R1870" i="6" s="1"/>
  <c r="K1866" i="6"/>
  <c r="R1866" i="6" s="1"/>
  <c r="K1862" i="6"/>
  <c r="R1862" i="6" s="1"/>
  <c r="K1858" i="6"/>
  <c r="R1858" i="6" s="1"/>
  <c r="K1854" i="6"/>
  <c r="R1854" i="6" s="1"/>
  <c r="K1850" i="6"/>
  <c r="R1850" i="6" s="1"/>
  <c r="K1846" i="6"/>
  <c r="R1846" i="6" s="1"/>
  <c r="K1842" i="6"/>
  <c r="R1842" i="6" s="1"/>
  <c r="K1838" i="6"/>
  <c r="R1838" i="6" s="1"/>
  <c r="K1834" i="6"/>
  <c r="R1834" i="6" s="1"/>
  <c r="K1830" i="6"/>
  <c r="R1830" i="6" s="1"/>
  <c r="K1826" i="6"/>
  <c r="R1826" i="6" s="1"/>
  <c r="K1822" i="6"/>
  <c r="R1822" i="6" s="1"/>
  <c r="K1818" i="6"/>
  <c r="R1818" i="6" s="1"/>
  <c r="K1814" i="6"/>
  <c r="R1814" i="6" s="1"/>
  <c r="K1810" i="6"/>
  <c r="R1810" i="6" s="1"/>
  <c r="K1806" i="6"/>
  <c r="R1806" i="6" s="1"/>
  <c r="K1802" i="6"/>
  <c r="R1802" i="6" s="1"/>
  <c r="K1798" i="6"/>
  <c r="R1798" i="6" s="1"/>
  <c r="K1794" i="6"/>
  <c r="R1794" i="6" s="1"/>
  <c r="K1790" i="6"/>
  <c r="R1790" i="6" s="1"/>
  <c r="K1786" i="6"/>
  <c r="R1786" i="6" s="1"/>
  <c r="K1782" i="6"/>
  <c r="R1782" i="6" s="1"/>
  <c r="K1778" i="6"/>
  <c r="R1778" i="6" s="1"/>
  <c r="K1774" i="6"/>
  <c r="R1774" i="6" s="1"/>
  <c r="K1770" i="6"/>
  <c r="R1770" i="6" s="1"/>
  <c r="K1766" i="6"/>
  <c r="R1766" i="6" s="1"/>
  <c r="K1762" i="6"/>
  <c r="R1762" i="6" s="1"/>
  <c r="K1758" i="6"/>
  <c r="R1758" i="6" s="1"/>
  <c r="K1754" i="6"/>
  <c r="R1754" i="6" s="1"/>
  <c r="K1750" i="6"/>
  <c r="R1750" i="6" s="1"/>
  <c r="K1746" i="6"/>
  <c r="R1746" i="6" s="1"/>
  <c r="K1742" i="6"/>
  <c r="R1742" i="6" s="1"/>
  <c r="K1738" i="6"/>
  <c r="R1738" i="6" s="1"/>
  <c r="K1734" i="6"/>
  <c r="R1734" i="6" s="1"/>
  <c r="K606" i="6"/>
  <c r="R606" i="6" s="1"/>
  <c r="K1726" i="6"/>
  <c r="R1726" i="6" s="1"/>
  <c r="K1722" i="6"/>
  <c r="R1722" i="6" s="1"/>
  <c r="K1718" i="6"/>
  <c r="R1718" i="6" s="1"/>
  <c r="K1714" i="6"/>
  <c r="R1714" i="6" s="1"/>
  <c r="K1710" i="6"/>
  <c r="R1710" i="6" s="1"/>
  <c r="K1706" i="6"/>
  <c r="R1706" i="6" s="1"/>
  <c r="K1702" i="6"/>
  <c r="R1702" i="6" s="1"/>
  <c r="K1698" i="6"/>
  <c r="R1698" i="6" s="1"/>
  <c r="K1694" i="6"/>
  <c r="R1694" i="6" s="1"/>
  <c r="K1690" i="6"/>
  <c r="R1690" i="6" s="1"/>
  <c r="K1686" i="6"/>
  <c r="R1686" i="6" s="1"/>
  <c r="K1682" i="6"/>
  <c r="R1682" i="6" s="1"/>
  <c r="K1678" i="6"/>
  <c r="R1678" i="6" s="1"/>
  <c r="K1674" i="6"/>
  <c r="R1674" i="6" s="1"/>
  <c r="K1670" i="6"/>
  <c r="R1670" i="6" s="1"/>
  <c r="K1666" i="6"/>
  <c r="R1666" i="6" s="1"/>
  <c r="K1662" i="6"/>
  <c r="R1662" i="6" s="1"/>
  <c r="K1019" i="6"/>
  <c r="R1019" i="6" s="1"/>
  <c r="K1654" i="6"/>
  <c r="R1654" i="6" s="1"/>
  <c r="K1650" i="6"/>
  <c r="R1650" i="6" s="1"/>
  <c r="K1646" i="6"/>
  <c r="R1646" i="6" s="1"/>
  <c r="K1642" i="6"/>
  <c r="R1642" i="6" s="1"/>
  <c r="K1638" i="6"/>
  <c r="R1638" i="6" s="1"/>
  <c r="K1634" i="6"/>
  <c r="R1634" i="6" s="1"/>
  <c r="K1630" i="6"/>
  <c r="R1630" i="6" s="1"/>
  <c r="K1626" i="6"/>
  <c r="R1626" i="6" s="1"/>
  <c r="K563" i="6"/>
  <c r="R563" i="6" s="1"/>
  <c r="K1618" i="6"/>
  <c r="R1618" i="6" s="1"/>
  <c r="K1614" i="6"/>
  <c r="R1614" i="6" s="1"/>
  <c r="K1610" i="6"/>
  <c r="R1610" i="6" s="1"/>
  <c r="K1606" i="6"/>
  <c r="R1606" i="6" s="1"/>
  <c r="K1602" i="6"/>
  <c r="R1602" i="6" s="1"/>
  <c r="K1598" i="6"/>
  <c r="R1598" i="6" s="1"/>
  <c r="K1594" i="6"/>
  <c r="R1594" i="6" s="1"/>
  <c r="K1590" i="6"/>
  <c r="R1590" i="6" s="1"/>
  <c r="K1586" i="6"/>
  <c r="R1586" i="6" s="1"/>
  <c r="K1582" i="6"/>
  <c r="R1582" i="6" s="1"/>
  <c r="K1578" i="6"/>
  <c r="R1578" i="6" s="1"/>
  <c r="K1574" i="6"/>
  <c r="R1574" i="6" s="1"/>
  <c r="K1570" i="6"/>
  <c r="R1570" i="6" s="1"/>
  <c r="K1566" i="6"/>
  <c r="R1566" i="6" s="1"/>
  <c r="K1562" i="6"/>
  <c r="R1562" i="6" s="1"/>
  <c r="K1558" i="6"/>
  <c r="R1558" i="6" s="1"/>
  <c r="K1553" i="6"/>
  <c r="R1553" i="6" s="1"/>
  <c r="K1549" i="6"/>
  <c r="R1549" i="6" s="1"/>
  <c r="K1545" i="6"/>
  <c r="R1545" i="6" s="1"/>
  <c r="K1541" i="6"/>
  <c r="R1541" i="6" s="1"/>
  <c r="K1537" i="6"/>
  <c r="R1537" i="6" s="1"/>
  <c r="K1533" i="6"/>
  <c r="R1533" i="6" s="1"/>
  <c r="K1529" i="6"/>
  <c r="R1529" i="6" s="1"/>
  <c r="K1525" i="6"/>
  <c r="R1525" i="6" s="1"/>
  <c r="K1521" i="6"/>
  <c r="R1521" i="6" s="1"/>
  <c r="K1517" i="6"/>
  <c r="R1517" i="6" s="1"/>
  <c r="K1513" i="6"/>
  <c r="R1513" i="6" s="1"/>
  <c r="K1509" i="6"/>
  <c r="R1509" i="6" s="1"/>
  <c r="K1505" i="6"/>
  <c r="R1505" i="6" s="1"/>
  <c r="K1501" i="6"/>
  <c r="R1501" i="6" s="1"/>
  <c r="K1496" i="6"/>
  <c r="R1496" i="6" s="1"/>
  <c r="K1491" i="6"/>
  <c r="R1491" i="6" s="1"/>
  <c r="K1487" i="6"/>
  <c r="R1487" i="6" s="1"/>
  <c r="K1482" i="6"/>
  <c r="R1482" i="6" s="1"/>
  <c r="K1478" i="6"/>
  <c r="R1478" i="6" s="1"/>
  <c r="K1474" i="6"/>
  <c r="R1474" i="6" s="1"/>
  <c r="K2018" i="6"/>
  <c r="R2018" i="6" s="1"/>
  <c r="K1466" i="6"/>
  <c r="R1466" i="6" s="1"/>
  <c r="K1462" i="6"/>
  <c r="R1462" i="6" s="1"/>
  <c r="K1458" i="6"/>
  <c r="R1458" i="6" s="1"/>
  <c r="K1454" i="6"/>
  <c r="R1454" i="6" s="1"/>
  <c r="K1450" i="6"/>
  <c r="R1450" i="6" s="1"/>
  <c r="K1446" i="6"/>
  <c r="R1446" i="6" s="1"/>
  <c r="K1442" i="6"/>
  <c r="R1442" i="6" s="1"/>
  <c r="K1438" i="6"/>
  <c r="R1438" i="6" s="1"/>
  <c r="K1434" i="6"/>
  <c r="R1434" i="6" s="1"/>
  <c r="K1430" i="6"/>
  <c r="R1430" i="6" s="1"/>
  <c r="K1426" i="6"/>
  <c r="R1426" i="6" s="1"/>
  <c r="K1422" i="6"/>
  <c r="R1422" i="6" s="1"/>
  <c r="K1418" i="6"/>
  <c r="R1418" i="6" s="1"/>
  <c r="K1414" i="6"/>
  <c r="R1414" i="6" s="1"/>
  <c r="K1410" i="6"/>
  <c r="R1410" i="6" s="1"/>
  <c r="K1406" i="6"/>
  <c r="R1406" i="6" s="1"/>
  <c r="K1402" i="6"/>
  <c r="R1402" i="6" s="1"/>
  <c r="K1398" i="6"/>
  <c r="R1398" i="6" s="1"/>
  <c r="K1394" i="6"/>
  <c r="R1394" i="6" s="1"/>
  <c r="K1390" i="6"/>
  <c r="R1390" i="6" s="1"/>
  <c r="K1386" i="6"/>
  <c r="R1386" i="6" s="1"/>
  <c r="K1382" i="6"/>
  <c r="R1382" i="6" s="1"/>
  <c r="K1378" i="6"/>
  <c r="R1378" i="6" s="1"/>
  <c r="K1374" i="6"/>
  <c r="R1374" i="6" s="1"/>
  <c r="K1370" i="6"/>
  <c r="R1370" i="6" s="1"/>
  <c r="K1366" i="6"/>
  <c r="R1366" i="6" s="1"/>
  <c r="K1361" i="6"/>
  <c r="R1361" i="6" s="1"/>
  <c r="K1356" i="6"/>
  <c r="R1356" i="6" s="1"/>
  <c r="K1352" i="6"/>
  <c r="R1352" i="6" s="1"/>
  <c r="K1348" i="6"/>
  <c r="R1348" i="6" s="1"/>
  <c r="K1344" i="6"/>
  <c r="R1344" i="6" s="1"/>
  <c r="K1340" i="6"/>
  <c r="R1340" i="6" s="1"/>
  <c r="K1336" i="6"/>
  <c r="R1336" i="6" s="1"/>
  <c r="K1332" i="6"/>
  <c r="R1332" i="6" s="1"/>
  <c r="K1328" i="6"/>
  <c r="R1328" i="6" s="1"/>
  <c r="K1324" i="6"/>
  <c r="R1324" i="6" s="1"/>
  <c r="K1320" i="6"/>
  <c r="R1320" i="6" s="1"/>
  <c r="K1316" i="6"/>
  <c r="R1316" i="6" s="1"/>
  <c r="K1312" i="6"/>
  <c r="R1312" i="6" s="1"/>
  <c r="K1308" i="6"/>
  <c r="R1308" i="6" s="1"/>
  <c r="K1303" i="6"/>
  <c r="R1303" i="6" s="1"/>
  <c r="K1299" i="6"/>
  <c r="R1299" i="6" s="1"/>
  <c r="K1295" i="6"/>
  <c r="R1295" i="6" s="1"/>
  <c r="K1291" i="6"/>
  <c r="R1291" i="6" s="1"/>
  <c r="K1287" i="6"/>
  <c r="R1287" i="6" s="1"/>
  <c r="K1283" i="6"/>
  <c r="R1283" i="6" s="1"/>
  <c r="K1279" i="6"/>
  <c r="R1279" i="6" s="1"/>
  <c r="K1275" i="6"/>
  <c r="R1275" i="6" s="1"/>
  <c r="K1271" i="6"/>
  <c r="R1271" i="6" s="1"/>
  <c r="K1267" i="6"/>
  <c r="R1267" i="6" s="1"/>
  <c r="K1263" i="6"/>
  <c r="R1263" i="6" s="1"/>
  <c r="K1259" i="6"/>
  <c r="R1259" i="6" s="1"/>
  <c r="K1255" i="6"/>
  <c r="R1255" i="6" s="1"/>
  <c r="K1251" i="6"/>
  <c r="R1251" i="6" s="1"/>
  <c r="K1247" i="6"/>
  <c r="R1247" i="6" s="1"/>
  <c r="K1243" i="6"/>
  <c r="R1243" i="6" s="1"/>
  <c r="K1239" i="6"/>
  <c r="R1239" i="6" s="1"/>
  <c r="K2590" i="6"/>
  <c r="R2590" i="6" s="1"/>
  <c r="K1231" i="6"/>
  <c r="R1231" i="6" s="1"/>
  <c r="K1226" i="6"/>
  <c r="R1226" i="6" s="1"/>
  <c r="K1222" i="6"/>
  <c r="R1222" i="6" s="1"/>
  <c r="K1218" i="6"/>
  <c r="R1218" i="6" s="1"/>
  <c r="K1213" i="6"/>
  <c r="R1213" i="6" s="1"/>
  <c r="K1205" i="6"/>
  <c r="R1205" i="6" s="1"/>
  <c r="K1199" i="6"/>
  <c r="R1199" i="6" s="1"/>
  <c r="K1195" i="6"/>
  <c r="R1195" i="6" s="1"/>
  <c r="K1191" i="6"/>
  <c r="R1191" i="6" s="1"/>
  <c r="K1187" i="6"/>
  <c r="R1187" i="6" s="1"/>
  <c r="K1183" i="6"/>
  <c r="R1183" i="6" s="1"/>
  <c r="K1179" i="6"/>
  <c r="R1179" i="6" s="1"/>
  <c r="K1175" i="6"/>
  <c r="R1175" i="6" s="1"/>
  <c r="K1171" i="6"/>
  <c r="R1171" i="6" s="1"/>
  <c r="K1167" i="6"/>
  <c r="R1167" i="6" s="1"/>
  <c r="K339" i="6"/>
  <c r="R339" i="6" s="1"/>
  <c r="K1159" i="6"/>
  <c r="R1159" i="6" s="1"/>
  <c r="K1154" i="6"/>
  <c r="R1154" i="6" s="1"/>
  <c r="K1150" i="6"/>
  <c r="R1150" i="6" s="1"/>
  <c r="K1145" i="6"/>
  <c r="R1145" i="6" s="1"/>
  <c r="K1141" i="6"/>
  <c r="R1141" i="6" s="1"/>
  <c r="K1136" i="6"/>
  <c r="R1136" i="6" s="1"/>
  <c r="K1132" i="6"/>
  <c r="R1132" i="6" s="1"/>
  <c r="K1128" i="6"/>
  <c r="R1128" i="6" s="1"/>
  <c r="K1124" i="6"/>
  <c r="R1124" i="6" s="1"/>
  <c r="K1119" i="6"/>
  <c r="R1119" i="6" s="1"/>
  <c r="K1115" i="6"/>
  <c r="R1115" i="6" s="1"/>
  <c r="K1110" i="6"/>
  <c r="R1110" i="6" s="1"/>
  <c r="K607" i="6"/>
  <c r="R607" i="6" s="1"/>
  <c r="K601" i="6"/>
  <c r="R601" i="6" s="1"/>
  <c r="K597" i="6"/>
  <c r="R597" i="6" s="1"/>
  <c r="K592" i="6"/>
  <c r="R592" i="6" s="1"/>
  <c r="K588" i="6"/>
  <c r="R588" i="6" s="1"/>
  <c r="K584" i="6"/>
  <c r="R584" i="6" s="1"/>
  <c r="K580" i="6"/>
  <c r="R580" i="6" s="1"/>
  <c r="K573" i="6"/>
  <c r="R573" i="6" s="1"/>
  <c r="K569" i="6"/>
  <c r="R569" i="6" s="1"/>
  <c r="K565" i="6"/>
  <c r="R565" i="6" s="1"/>
  <c r="K560" i="6"/>
  <c r="R560" i="6" s="1"/>
  <c r="K556" i="6"/>
  <c r="R556" i="6" s="1"/>
  <c r="K551" i="6"/>
  <c r="R551" i="6" s="1"/>
  <c r="K546" i="6"/>
  <c r="R546" i="6" s="1"/>
  <c r="K554" i="6"/>
  <c r="R554" i="6" s="1"/>
  <c r="K538" i="6"/>
  <c r="R538" i="6" s="1"/>
  <c r="K533" i="6"/>
  <c r="R533" i="6" s="1"/>
  <c r="K528" i="6"/>
  <c r="R528" i="6" s="1"/>
  <c r="K524" i="6"/>
  <c r="R524" i="6" s="1"/>
  <c r="K520" i="6"/>
  <c r="R520" i="6" s="1"/>
  <c r="K516" i="6"/>
  <c r="R516" i="6" s="1"/>
  <c r="K511" i="6"/>
  <c r="R511" i="6" s="1"/>
  <c r="K507" i="6"/>
  <c r="R507" i="6" s="1"/>
  <c r="K503" i="6"/>
  <c r="R503" i="6" s="1"/>
  <c r="K498" i="6"/>
  <c r="R498" i="6" s="1"/>
  <c r="K195" i="6"/>
  <c r="R195" i="6" s="1"/>
  <c r="K487" i="6"/>
  <c r="R487" i="6" s="1"/>
  <c r="K483" i="6"/>
  <c r="R483" i="6" s="1"/>
  <c r="K477" i="6"/>
  <c r="R477" i="6" s="1"/>
  <c r="K473" i="6"/>
  <c r="R473" i="6" s="1"/>
  <c r="K467" i="6"/>
  <c r="R467" i="6" s="1"/>
  <c r="K462" i="6"/>
  <c r="R462" i="6" s="1"/>
  <c r="K458" i="6"/>
  <c r="R458" i="6" s="1"/>
  <c r="K454" i="6"/>
  <c r="R454" i="6" s="1"/>
  <c r="K449" i="6"/>
  <c r="R449" i="6" s="1"/>
  <c r="K443" i="6"/>
  <c r="R443" i="6" s="1"/>
  <c r="K438" i="6"/>
  <c r="R438" i="6" s="1"/>
  <c r="K434" i="6"/>
  <c r="R434" i="6" s="1"/>
  <c r="K430" i="6"/>
  <c r="R430" i="6" s="1"/>
  <c r="K426" i="6"/>
  <c r="R426" i="6" s="1"/>
  <c r="K420" i="6"/>
  <c r="R420" i="6" s="1"/>
  <c r="K413" i="6"/>
  <c r="R413" i="6" s="1"/>
  <c r="K409" i="6"/>
  <c r="R409" i="6" s="1"/>
  <c r="K404" i="6"/>
  <c r="R404" i="6" s="1"/>
  <c r="K400" i="6"/>
  <c r="R400" i="6" s="1"/>
  <c r="K396" i="6"/>
  <c r="R396" i="6" s="1"/>
  <c r="K392" i="6"/>
  <c r="R392" i="6" s="1"/>
  <c r="K387" i="6"/>
  <c r="R387" i="6" s="1"/>
  <c r="K383" i="6"/>
  <c r="R383" i="6" s="1"/>
  <c r="K379" i="6"/>
  <c r="R379" i="6" s="1"/>
  <c r="K375" i="6"/>
  <c r="R375" i="6" s="1"/>
  <c r="K371" i="6"/>
  <c r="R371" i="6" s="1"/>
  <c r="K367" i="6"/>
  <c r="R367" i="6" s="1"/>
  <c r="K363" i="6"/>
  <c r="R363" i="6" s="1"/>
  <c r="K359" i="6"/>
  <c r="R359" i="6" s="1"/>
  <c r="K355" i="6"/>
  <c r="R355" i="6" s="1"/>
  <c r="K346" i="6"/>
  <c r="R346" i="6" s="1"/>
  <c r="K341" i="6"/>
  <c r="R341" i="6" s="1"/>
  <c r="K2374" i="6"/>
  <c r="R2374" i="6" s="1"/>
  <c r="K2370" i="6"/>
  <c r="R2370" i="6" s="1"/>
  <c r="K2366" i="6"/>
  <c r="R2366" i="6" s="1"/>
  <c r="K2362" i="6"/>
  <c r="R2362" i="6" s="1"/>
  <c r="K2358" i="6"/>
  <c r="R2358" i="6" s="1"/>
  <c r="K2354" i="6"/>
  <c r="R2354" i="6" s="1"/>
  <c r="K2350" i="6"/>
  <c r="R2350" i="6" s="1"/>
  <c r="K2346" i="6"/>
  <c r="R2346" i="6" s="1"/>
  <c r="K2342" i="6"/>
  <c r="R2342" i="6" s="1"/>
  <c r="K2338" i="6"/>
  <c r="R2338" i="6" s="1"/>
  <c r="K2334" i="6"/>
  <c r="R2334" i="6" s="1"/>
  <c r="K2330" i="6"/>
  <c r="R2330" i="6" s="1"/>
  <c r="K2326" i="6"/>
  <c r="R2326" i="6" s="1"/>
  <c r="K2322" i="6"/>
  <c r="R2322" i="6" s="1"/>
  <c r="K2412" i="6"/>
  <c r="R2412" i="6" s="1"/>
  <c r="K2314" i="6"/>
  <c r="R2314" i="6" s="1"/>
  <c r="K2310" i="6"/>
  <c r="R2310" i="6" s="1"/>
  <c r="K892" i="6"/>
  <c r="R892" i="6" s="1"/>
  <c r="K2302" i="6"/>
  <c r="R2302" i="6" s="1"/>
  <c r="K2298" i="6"/>
  <c r="R2298" i="6" s="1"/>
  <c r="K2294" i="6"/>
  <c r="R2294" i="6" s="1"/>
  <c r="K2290" i="6"/>
  <c r="R2290" i="6" s="1"/>
  <c r="K2286" i="6"/>
  <c r="R2286" i="6" s="1"/>
  <c r="K2282" i="6"/>
  <c r="R2282" i="6" s="1"/>
  <c r="K2278" i="6"/>
  <c r="R2278" i="6" s="1"/>
  <c r="K2274" i="6"/>
  <c r="R2274" i="6" s="1"/>
  <c r="K2270" i="6"/>
  <c r="R2270" i="6" s="1"/>
  <c r="K2266" i="6"/>
  <c r="R2266" i="6" s="1"/>
  <c r="K2262" i="6"/>
  <c r="R2262" i="6" s="1"/>
  <c r="K2258" i="6"/>
  <c r="R2258" i="6" s="1"/>
  <c r="K2254" i="6"/>
  <c r="R2254" i="6" s="1"/>
  <c r="K2250" i="6"/>
  <c r="R2250" i="6" s="1"/>
  <c r="K1993" i="6"/>
  <c r="R1993" i="6" s="1"/>
  <c r="K2242" i="6"/>
  <c r="R2242" i="6" s="1"/>
  <c r="K2238" i="6"/>
  <c r="R2238" i="6" s="1"/>
  <c r="K2234" i="6"/>
  <c r="R2234" i="6" s="1"/>
  <c r="K2230" i="6"/>
  <c r="R2230" i="6" s="1"/>
  <c r="K2226" i="6"/>
  <c r="R2226" i="6" s="1"/>
  <c r="K186" i="6"/>
  <c r="R186" i="6" s="1"/>
  <c r="K2218" i="6"/>
  <c r="R2218" i="6" s="1"/>
  <c r="K2214" i="6"/>
  <c r="R2214" i="6" s="1"/>
  <c r="K2210" i="6"/>
  <c r="R2210" i="6" s="1"/>
  <c r="K2206" i="6"/>
  <c r="R2206" i="6" s="1"/>
  <c r="K2202" i="6"/>
  <c r="R2202" i="6" s="1"/>
  <c r="K2194" i="6"/>
  <c r="R2194" i="6" s="1"/>
  <c r="K2190" i="6"/>
  <c r="R2190" i="6" s="1"/>
  <c r="K2186" i="6"/>
  <c r="R2186" i="6" s="1"/>
  <c r="K2182" i="6"/>
  <c r="R2182" i="6" s="1"/>
  <c r="K2178" i="6"/>
  <c r="R2178" i="6" s="1"/>
  <c r="K2174" i="6"/>
  <c r="R2174" i="6" s="1"/>
  <c r="K2170" i="6"/>
  <c r="R2170" i="6" s="1"/>
  <c r="K2166" i="6"/>
  <c r="R2166" i="6" s="1"/>
  <c r="K2162" i="6"/>
  <c r="R2162" i="6" s="1"/>
  <c r="K979" i="6"/>
  <c r="R979" i="6" s="1"/>
  <c r="K2154" i="6"/>
  <c r="R2154" i="6" s="1"/>
  <c r="K2150" i="6"/>
  <c r="R2150" i="6" s="1"/>
  <c r="K2146" i="6"/>
  <c r="R2146" i="6" s="1"/>
  <c r="K2142" i="6"/>
  <c r="R2142" i="6" s="1"/>
  <c r="K2138" i="6"/>
  <c r="R2138" i="6" s="1"/>
  <c r="K2134" i="6"/>
  <c r="R2134" i="6" s="1"/>
  <c r="K2130" i="6"/>
  <c r="R2130" i="6" s="1"/>
  <c r="K2126" i="6"/>
  <c r="R2126" i="6" s="1"/>
  <c r="K2122" i="6"/>
  <c r="R2122" i="6" s="1"/>
  <c r="K2118" i="6"/>
  <c r="R2118" i="6" s="1"/>
  <c r="K2114" i="6"/>
  <c r="R2114" i="6" s="1"/>
  <c r="K2110" i="6"/>
  <c r="R2110" i="6" s="1"/>
  <c r="K2762" i="6"/>
  <c r="R2762" i="6" s="1"/>
  <c r="K2102" i="6"/>
  <c r="R2102" i="6" s="1"/>
  <c r="K1021" i="6"/>
  <c r="R1021" i="6" s="1"/>
  <c r="K2094" i="6"/>
  <c r="R2094" i="6" s="1"/>
  <c r="K2090" i="6"/>
  <c r="R2090" i="6" s="1"/>
  <c r="K2086" i="6"/>
  <c r="R2086" i="6" s="1"/>
  <c r="K2082" i="6"/>
  <c r="R2082" i="6" s="1"/>
  <c r="K2078" i="6"/>
  <c r="R2078" i="6" s="1"/>
  <c r="K2074" i="6"/>
  <c r="R2074" i="6" s="1"/>
  <c r="K2070" i="6"/>
  <c r="R2070" i="6" s="1"/>
  <c r="K2066" i="6"/>
  <c r="R2066" i="6" s="1"/>
  <c r="K2062" i="6"/>
  <c r="R2062" i="6" s="1"/>
  <c r="K2058" i="6"/>
  <c r="R2058" i="6" s="1"/>
  <c r="K2054" i="6"/>
  <c r="R2054" i="6" s="1"/>
  <c r="K2050" i="6"/>
  <c r="R2050" i="6" s="1"/>
  <c r="K2046" i="6"/>
  <c r="R2046" i="6" s="1"/>
  <c r="K2042" i="6"/>
  <c r="R2042" i="6" s="1"/>
  <c r="K2038" i="6"/>
  <c r="R2038" i="6" s="1"/>
  <c r="K2034" i="6"/>
  <c r="R2034" i="6" s="1"/>
  <c r="K2030" i="6"/>
  <c r="R2030" i="6" s="1"/>
  <c r="K2026" i="6"/>
  <c r="R2026" i="6" s="1"/>
  <c r="K2022" i="6"/>
  <c r="R2022" i="6" s="1"/>
  <c r="K2197" i="6"/>
  <c r="R2197" i="6" s="1"/>
  <c r="K2014" i="6"/>
  <c r="R2014" i="6" s="1"/>
  <c r="K2010" i="6"/>
  <c r="R2010" i="6" s="1"/>
  <c r="K2006" i="6"/>
  <c r="R2006" i="6" s="1"/>
  <c r="K2002" i="6"/>
  <c r="R2002" i="6" s="1"/>
  <c r="K1998" i="6"/>
  <c r="R1998" i="6" s="1"/>
  <c r="K1994" i="6"/>
  <c r="R1994" i="6" s="1"/>
  <c r="K1990" i="6"/>
  <c r="R1990" i="6" s="1"/>
  <c r="K1986" i="6"/>
  <c r="R1986" i="6" s="1"/>
  <c r="K1982" i="6"/>
  <c r="R1982" i="6" s="1"/>
  <c r="K1978" i="6"/>
  <c r="R1978" i="6" s="1"/>
  <c r="K1974" i="6"/>
  <c r="R1974" i="6" s="1"/>
  <c r="K1970" i="6"/>
  <c r="R1970" i="6" s="1"/>
  <c r="K1966" i="6"/>
  <c r="R1966" i="6" s="1"/>
  <c r="K1962" i="6"/>
  <c r="R1962" i="6" s="1"/>
  <c r="K1958" i="6"/>
  <c r="R1958" i="6" s="1"/>
  <c r="K1954" i="6"/>
  <c r="R1954" i="6" s="1"/>
  <c r="K1950" i="6"/>
  <c r="R1950" i="6" s="1"/>
  <c r="K786" i="6"/>
  <c r="R786" i="6" s="1"/>
  <c r="K1942" i="6"/>
  <c r="R1942" i="6" s="1"/>
  <c r="K1938" i="6"/>
  <c r="R1938" i="6" s="1"/>
  <c r="K241" i="6"/>
  <c r="R241" i="6" s="1"/>
  <c r="K1930" i="6"/>
  <c r="R1930" i="6" s="1"/>
  <c r="K1926" i="6"/>
  <c r="R1926" i="6" s="1"/>
  <c r="K1922" i="6"/>
  <c r="R1922" i="6" s="1"/>
  <c r="K1918" i="6"/>
  <c r="R1918" i="6" s="1"/>
  <c r="K1914" i="6"/>
  <c r="R1914" i="6" s="1"/>
  <c r="K1910" i="6"/>
  <c r="R1910" i="6" s="1"/>
  <c r="K1906" i="6"/>
  <c r="R1906" i="6" s="1"/>
  <c r="K1902" i="6"/>
  <c r="R1902" i="6" s="1"/>
  <c r="K1897" i="6"/>
  <c r="R1897" i="6" s="1"/>
  <c r="K1893" i="6"/>
  <c r="R1893" i="6" s="1"/>
  <c r="K1889" i="6"/>
  <c r="R1889" i="6" s="1"/>
  <c r="K1885" i="6"/>
  <c r="R1885" i="6" s="1"/>
  <c r="K2523" i="6"/>
  <c r="R2523" i="6" s="1"/>
  <c r="K1877" i="6"/>
  <c r="R1877" i="6" s="1"/>
  <c r="K2441" i="6"/>
  <c r="R2441" i="6" s="1"/>
  <c r="K1869" i="6"/>
  <c r="R1869" i="6" s="1"/>
  <c r="K804" i="6"/>
  <c r="R804" i="6" s="1"/>
  <c r="K1861" i="6"/>
  <c r="R1861" i="6" s="1"/>
  <c r="K1857" i="6"/>
  <c r="R1857" i="6" s="1"/>
  <c r="K1853" i="6"/>
  <c r="R1853" i="6" s="1"/>
  <c r="K1849" i="6"/>
  <c r="R1849" i="6" s="1"/>
  <c r="K1767" i="6"/>
  <c r="R1767" i="6" s="1"/>
  <c r="K1841" i="6"/>
  <c r="R1841" i="6" s="1"/>
  <c r="K1837" i="6"/>
  <c r="R1837" i="6" s="1"/>
  <c r="K1833" i="6"/>
  <c r="R1833" i="6" s="1"/>
  <c r="K1829" i="6"/>
  <c r="R1829" i="6" s="1"/>
  <c r="K1825" i="6"/>
  <c r="R1825" i="6" s="1"/>
  <c r="K1821" i="6"/>
  <c r="R1821" i="6" s="1"/>
  <c r="K1817" i="6"/>
  <c r="R1817" i="6" s="1"/>
  <c r="K1813" i="6"/>
  <c r="R1813" i="6" s="1"/>
  <c r="K1809" i="6"/>
  <c r="R1809" i="6" s="1"/>
  <c r="K1805" i="6"/>
  <c r="R1805" i="6" s="1"/>
  <c r="K1801" i="6"/>
  <c r="R1801" i="6" s="1"/>
  <c r="K1797" i="6"/>
  <c r="R1797" i="6" s="1"/>
  <c r="K1793" i="6"/>
  <c r="R1793" i="6" s="1"/>
  <c r="K1789" i="6"/>
  <c r="R1789" i="6" s="1"/>
  <c r="K1785" i="6"/>
  <c r="R1785" i="6" s="1"/>
  <c r="K1781" i="6"/>
  <c r="R1781" i="6" s="1"/>
  <c r="K1777" i="6"/>
  <c r="R1777" i="6" s="1"/>
  <c r="K1773" i="6"/>
  <c r="R1773" i="6" s="1"/>
  <c r="K1769" i="6"/>
  <c r="R1769" i="6" s="1"/>
  <c r="K1765" i="6"/>
  <c r="R1765" i="6" s="1"/>
  <c r="K1761" i="6"/>
  <c r="R1761" i="6" s="1"/>
  <c r="K1757" i="6"/>
  <c r="R1757" i="6" s="1"/>
  <c r="K1753" i="6"/>
  <c r="R1753" i="6" s="1"/>
  <c r="K1749" i="6"/>
  <c r="R1749" i="6" s="1"/>
  <c r="K1745" i="6"/>
  <c r="R1745" i="6" s="1"/>
  <c r="K1741" i="6"/>
  <c r="R1741" i="6" s="1"/>
  <c r="K1737" i="6"/>
  <c r="R1737" i="6" s="1"/>
  <c r="K1733" i="6"/>
  <c r="R1733" i="6" s="1"/>
  <c r="K1729" i="6"/>
  <c r="R1729" i="6" s="1"/>
  <c r="K1725" i="6"/>
  <c r="R1725" i="6" s="1"/>
  <c r="K1721" i="6"/>
  <c r="R1721" i="6" s="1"/>
  <c r="K1717" i="6"/>
  <c r="R1717" i="6" s="1"/>
  <c r="K1713" i="6"/>
  <c r="R1713" i="6" s="1"/>
  <c r="K1709" i="6"/>
  <c r="R1709" i="6" s="1"/>
  <c r="K1705" i="6"/>
  <c r="R1705" i="6" s="1"/>
  <c r="K1701" i="6"/>
  <c r="R1701" i="6" s="1"/>
  <c r="K1697" i="6"/>
  <c r="R1697" i="6" s="1"/>
  <c r="K1693" i="6"/>
  <c r="R1693" i="6" s="1"/>
  <c r="K1689" i="6"/>
  <c r="R1689" i="6" s="1"/>
  <c r="K1685" i="6"/>
  <c r="R1685" i="6" s="1"/>
  <c r="K1681" i="6"/>
  <c r="R1681" i="6" s="1"/>
  <c r="K1677" i="6"/>
  <c r="R1677" i="6" s="1"/>
  <c r="K1669" i="6"/>
  <c r="R1669" i="6" s="1"/>
  <c r="K2731" i="6"/>
  <c r="R2731" i="6" s="1"/>
  <c r="K1661" i="6"/>
  <c r="R1661" i="6" s="1"/>
  <c r="K1657" i="6"/>
  <c r="R1657" i="6" s="1"/>
  <c r="K1653" i="6"/>
  <c r="R1653" i="6" s="1"/>
  <c r="K1649" i="6"/>
  <c r="R1649" i="6" s="1"/>
  <c r="K1645" i="6"/>
  <c r="R1645" i="6" s="1"/>
  <c r="K1641" i="6"/>
  <c r="R1641" i="6" s="1"/>
  <c r="K1637" i="6"/>
  <c r="R1637" i="6" s="1"/>
  <c r="K1633" i="6"/>
  <c r="R1633" i="6" s="1"/>
  <c r="K1629" i="6"/>
  <c r="R1629" i="6" s="1"/>
  <c r="K1625" i="6"/>
  <c r="R1625" i="6" s="1"/>
  <c r="K1621" i="6"/>
  <c r="R1621" i="6" s="1"/>
  <c r="K1617" i="6"/>
  <c r="R1617" i="6" s="1"/>
  <c r="K1613" i="6"/>
  <c r="R1613" i="6" s="1"/>
  <c r="K1609" i="6"/>
  <c r="R1609" i="6" s="1"/>
  <c r="K998" i="6"/>
  <c r="R998" i="6" s="1"/>
  <c r="K1601" i="6"/>
  <c r="R1601" i="6" s="1"/>
  <c r="K1597" i="6"/>
  <c r="R1597" i="6" s="1"/>
  <c r="K1593" i="6"/>
  <c r="R1593" i="6" s="1"/>
  <c r="K1589" i="6"/>
  <c r="R1589" i="6" s="1"/>
  <c r="K1585" i="6"/>
  <c r="R1585" i="6" s="1"/>
  <c r="K1581" i="6"/>
  <c r="R1581" i="6" s="1"/>
  <c r="K1577" i="6"/>
  <c r="R1577" i="6" s="1"/>
  <c r="K1573" i="6"/>
  <c r="R1573" i="6" s="1"/>
  <c r="K1569" i="6"/>
  <c r="R1569" i="6" s="1"/>
  <c r="K1565" i="6"/>
  <c r="R1565" i="6" s="1"/>
  <c r="K1561" i="6"/>
  <c r="R1561" i="6" s="1"/>
  <c r="K1556" i="6"/>
  <c r="R1556" i="6" s="1"/>
  <c r="K1552" i="6"/>
  <c r="R1552" i="6" s="1"/>
  <c r="K1548" i="6"/>
  <c r="R1548" i="6" s="1"/>
  <c r="K2198" i="6"/>
  <c r="R2198" i="6" s="1"/>
  <c r="K1540" i="6"/>
  <c r="R1540" i="6" s="1"/>
  <c r="K1536" i="6"/>
  <c r="R1536" i="6" s="1"/>
  <c r="K1532" i="6"/>
  <c r="R1532" i="6" s="1"/>
  <c r="K1528" i="6"/>
  <c r="R1528" i="6" s="1"/>
  <c r="K1524" i="6"/>
  <c r="R1524" i="6" s="1"/>
  <c r="K1520" i="6"/>
  <c r="R1520" i="6" s="1"/>
  <c r="K1516" i="6"/>
  <c r="R1516" i="6" s="1"/>
  <c r="K1512" i="6"/>
  <c r="R1512" i="6" s="1"/>
  <c r="K1508" i="6"/>
  <c r="R1508" i="6" s="1"/>
  <c r="K1504" i="6"/>
  <c r="R1504" i="6" s="1"/>
  <c r="K1500" i="6"/>
  <c r="R1500" i="6" s="1"/>
  <c r="K1495" i="6"/>
  <c r="R1495" i="6" s="1"/>
  <c r="K1490" i="6"/>
  <c r="R1490" i="6" s="1"/>
  <c r="K1486" i="6"/>
  <c r="R1486" i="6" s="1"/>
  <c r="K1481" i="6"/>
  <c r="R1481" i="6" s="1"/>
  <c r="K1477" i="6"/>
  <c r="R1477" i="6" s="1"/>
  <c r="K1473" i="6"/>
  <c r="R1473" i="6" s="1"/>
  <c r="K1469" i="6"/>
  <c r="R1469" i="6" s="1"/>
  <c r="K1465" i="6"/>
  <c r="R1465" i="6" s="1"/>
  <c r="K1461" i="6"/>
  <c r="R1461" i="6" s="1"/>
  <c r="K1457" i="6"/>
  <c r="R1457" i="6" s="1"/>
  <c r="K1453" i="6"/>
  <c r="R1453" i="6" s="1"/>
  <c r="K1449" i="6"/>
  <c r="R1449" i="6" s="1"/>
  <c r="K1445" i="6"/>
  <c r="R1445" i="6" s="1"/>
  <c r="K1441" i="6"/>
  <c r="R1441" i="6" s="1"/>
  <c r="K1437" i="6"/>
  <c r="R1437" i="6" s="1"/>
  <c r="K1433" i="6"/>
  <c r="R1433" i="6" s="1"/>
  <c r="K1429" i="6"/>
  <c r="R1429" i="6" s="1"/>
  <c r="K1425" i="6"/>
  <c r="R1425" i="6" s="1"/>
  <c r="K1421" i="6"/>
  <c r="R1421" i="6" s="1"/>
  <c r="K1417" i="6"/>
  <c r="R1417" i="6" s="1"/>
  <c r="K1413" i="6"/>
  <c r="R1413" i="6" s="1"/>
  <c r="K1409" i="6"/>
  <c r="R1409" i="6" s="1"/>
  <c r="K1405" i="6"/>
  <c r="R1405" i="6" s="1"/>
  <c r="K1401" i="6"/>
  <c r="R1401" i="6" s="1"/>
  <c r="K1397" i="6"/>
  <c r="R1397" i="6" s="1"/>
  <c r="K1393" i="6"/>
  <c r="R1393" i="6" s="1"/>
  <c r="K1389" i="6"/>
  <c r="R1389" i="6" s="1"/>
  <c r="K1385" i="6"/>
  <c r="R1385" i="6" s="1"/>
  <c r="K1381" i="6"/>
  <c r="R1381" i="6" s="1"/>
  <c r="K1377" i="6"/>
  <c r="R1377" i="6" s="1"/>
  <c r="K1373" i="6"/>
  <c r="R1373" i="6" s="1"/>
  <c r="K1369" i="6"/>
  <c r="R1369" i="6" s="1"/>
  <c r="K1365" i="6"/>
  <c r="R1365" i="6" s="1"/>
  <c r="K1359" i="6"/>
  <c r="R1359" i="6" s="1"/>
  <c r="K1355" i="6"/>
  <c r="R1355" i="6" s="1"/>
  <c r="K1351" i="6"/>
  <c r="R1351" i="6" s="1"/>
  <c r="K1347" i="6"/>
  <c r="R1347" i="6" s="1"/>
  <c r="K1343" i="6"/>
  <c r="R1343" i="6" s="1"/>
  <c r="K1339" i="6"/>
  <c r="R1339" i="6" s="1"/>
  <c r="K1335" i="6"/>
  <c r="R1335" i="6" s="1"/>
  <c r="K1331" i="6"/>
  <c r="R1331" i="6" s="1"/>
  <c r="K1327" i="6"/>
  <c r="R1327" i="6" s="1"/>
  <c r="K1323" i="6"/>
  <c r="R1323" i="6" s="1"/>
  <c r="K1319" i="6"/>
  <c r="R1319" i="6" s="1"/>
  <c r="K1315" i="6"/>
  <c r="R1315" i="6" s="1"/>
  <c r="K1311" i="6"/>
  <c r="R1311" i="6" s="1"/>
  <c r="K1307" i="6"/>
  <c r="R1307" i="6" s="1"/>
  <c r="K1302" i="6"/>
  <c r="R1302" i="6" s="1"/>
  <c r="K1298" i="6"/>
  <c r="R1298" i="6" s="1"/>
  <c r="K1294" i="6"/>
  <c r="R1294" i="6" s="1"/>
  <c r="K1290" i="6"/>
  <c r="R1290" i="6" s="1"/>
  <c r="K1286" i="6"/>
  <c r="R1286" i="6" s="1"/>
  <c r="K1282" i="6"/>
  <c r="R1282" i="6" s="1"/>
  <c r="K1278" i="6"/>
  <c r="R1278" i="6" s="1"/>
  <c r="K1274" i="6"/>
  <c r="R1274" i="6" s="1"/>
  <c r="K1113" i="6"/>
  <c r="R1113" i="6" s="1"/>
  <c r="K1266" i="6"/>
  <c r="R1266" i="6" s="1"/>
  <c r="K1262" i="6"/>
  <c r="R1262" i="6" s="1"/>
  <c r="K2209" i="6"/>
  <c r="R2209" i="6" s="1"/>
  <c r="K1254" i="6"/>
  <c r="R1254" i="6" s="1"/>
  <c r="K1246" i="6"/>
  <c r="R1246" i="6" s="1"/>
  <c r="K1242" i="6"/>
  <c r="R1242" i="6" s="1"/>
  <c r="K96" i="6"/>
  <c r="R96" i="6" s="1"/>
  <c r="K1234" i="6"/>
  <c r="R1234" i="6" s="1"/>
  <c r="K1230" i="6"/>
  <c r="R1230" i="6" s="1"/>
  <c r="K1225" i="6"/>
  <c r="R1225" i="6" s="1"/>
  <c r="K1221" i="6"/>
  <c r="R1221" i="6" s="1"/>
  <c r="K1217" i="6"/>
  <c r="R1217" i="6" s="1"/>
  <c r="K1212" i="6"/>
  <c r="R1212" i="6" s="1"/>
  <c r="K1208" i="6"/>
  <c r="R1208" i="6" s="1"/>
  <c r="K1204" i="6"/>
  <c r="R1204" i="6" s="1"/>
  <c r="K1198" i="6"/>
  <c r="R1198" i="6" s="1"/>
  <c r="K1194" i="6"/>
  <c r="R1194" i="6" s="1"/>
  <c r="K1190" i="6"/>
  <c r="R1190" i="6" s="1"/>
  <c r="K1186" i="6"/>
  <c r="R1186" i="6" s="1"/>
  <c r="K1182" i="6"/>
  <c r="R1182" i="6" s="1"/>
  <c r="K1178" i="6"/>
  <c r="R1178" i="6" s="1"/>
  <c r="K1174" i="6"/>
  <c r="R1174" i="6" s="1"/>
  <c r="K1170" i="6"/>
  <c r="R1170" i="6" s="1"/>
  <c r="K1166" i="6"/>
  <c r="R1166" i="6" s="1"/>
  <c r="K1162" i="6"/>
  <c r="R1162" i="6" s="1"/>
  <c r="K1158" i="6"/>
  <c r="R1158" i="6" s="1"/>
  <c r="K1153" i="6"/>
  <c r="R1153" i="6" s="1"/>
  <c r="K1149" i="6"/>
  <c r="R1149" i="6" s="1"/>
  <c r="K1144" i="6"/>
  <c r="R1144" i="6" s="1"/>
  <c r="K1139" i="6"/>
  <c r="R1139" i="6" s="1"/>
  <c r="K1135" i="6"/>
  <c r="R1135" i="6" s="1"/>
  <c r="K1131" i="6"/>
  <c r="R1131" i="6" s="1"/>
  <c r="K1127" i="6"/>
  <c r="R1127" i="6" s="1"/>
  <c r="K1122" i="6"/>
  <c r="R1122" i="6" s="1"/>
  <c r="K719" i="6"/>
  <c r="R719" i="6" s="1"/>
  <c r="K1109" i="6"/>
  <c r="R1109" i="6" s="1"/>
  <c r="K1105" i="6"/>
  <c r="R1105" i="6" s="1"/>
  <c r="K1101" i="6"/>
  <c r="R1101" i="6" s="1"/>
  <c r="K1238" i="6"/>
  <c r="R1238" i="6" s="1"/>
  <c r="K1093" i="6"/>
  <c r="R1093" i="6" s="1"/>
  <c r="K1071" i="6"/>
  <c r="R1071" i="6" s="1"/>
  <c r="K1062" i="6"/>
  <c r="R1062" i="6" s="1"/>
  <c r="K1058" i="6"/>
  <c r="R1058" i="6" s="1"/>
  <c r="K1054" i="6"/>
  <c r="R1054" i="6" s="1"/>
  <c r="K1050" i="6"/>
  <c r="R1050" i="6" s="1"/>
  <c r="K1046" i="6"/>
  <c r="R1046" i="6" s="1"/>
  <c r="K1042" i="6"/>
  <c r="R1042" i="6" s="1"/>
  <c r="K1038" i="6"/>
  <c r="R1038" i="6" s="1"/>
  <c r="K2756" i="6"/>
  <c r="R2756" i="6" s="1"/>
  <c r="K1028" i="6"/>
  <c r="R1028" i="6" s="1"/>
  <c r="K1024" i="6"/>
  <c r="R1024" i="6" s="1"/>
  <c r="K1020" i="6"/>
  <c r="R1020" i="6" s="1"/>
  <c r="K1016" i="6"/>
  <c r="R1016" i="6" s="1"/>
  <c r="K1012" i="6"/>
  <c r="R1012" i="6" s="1"/>
  <c r="K1008" i="6"/>
  <c r="R1008" i="6" s="1"/>
  <c r="K1004" i="6"/>
  <c r="R1004" i="6" s="1"/>
  <c r="K1000" i="6"/>
  <c r="R1000" i="6" s="1"/>
  <c r="K1470" i="6"/>
  <c r="R1470" i="6" s="1"/>
  <c r="K991" i="6"/>
  <c r="R991" i="6" s="1"/>
  <c r="K983" i="6"/>
  <c r="R983" i="6" s="1"/>
  <c r="K64" i="6"/>
  <c r="R64" i="6" s="1"/>
  <c r="K974" i="6"/>
  <c r="R974" i="6" s="1"/>
  <c r="K2422" i="6"/>
  <c r="R2422" i="6" s="1"/>
  <c r="K962" i="6"/>
  <c r="R962" i="6" s="1"/>
  <c r="K958" i="6"/>
  <c r="R958" i="6" s="1"/>
  <c r="K953" i="6"/>
  <c r="R953" i="6" s="1"/>
  <c r="K949" i="6"/>
  <c r="R949" i="6" s="1"/>
  <c r="K938" i="6"/>
  <c r="R938" i="6" s="1"/>
  <c r="K934" i="6"/>
  <c r="R934" i="6" s="1"/>
  <c r="K929" i="6"/>
  <c r="R929" i="6" s="1"/>
  <c r="K1057" i="6"/>
  <c r="R1057" i="6" s="1"/>
  <c r="K1235" i="6"/>
  <c r="R1235" i="6" s="1"/>
  <c r="K914" i="6"/>
  <c r="R914" i="6" s="1"/>
  <c r="K910" i="6"/>
  <c r="R910" i="6" s="1"/>
  <c r="K905" i="6"/>
  <c r="R905" i="6" s="1"/>
  <c r="K2372" i="6"/>
  <c r="R2372" i="6" s="1"/>
  <c r="K887" i="6"/>
  <c r="R887" i="6" s="1"/>
  <c r="K883" i="6"/>
  <c r="R883" i="6" s="1"/>
  <c r="K879" i="6"/>
  <c r="R879" i="6" s="1"/>
  <c r="K874" i="6"/>
  <c r="R874" i="6" s="1"/>
  <c r="K870" i="6"/>
  <c r="R870" i="6" s="1"/>
  <c r="K865" i="6"/>
  <c r="R865" i="6" s="1"/>
  <c r="K722" i="6"/>
  <c r="R722" i="6" s="1"/>
  <c r="K716" i="6"/>
  <c r="R716" i="6" s="1"/>
  <c r="K711" i="6"/>
  <c r="R711" i="6" s="1"/>
  <c r="K706" i="6"/>
  <c r="R706" i="6" s="1"/>
  <c r="K701" i="6"/>
  <c r="R701" i="6" s="1"/>
  <c r="K697" i="6"/>
  <c r="R697" i="6" s="1"/>
  <c r="K692" i="6"/>
  <c r="R692" i="6" s="1"/>
  <c r="K688" i="6"/>
  <c r="R688" i="6" s="1"/>
  <c r="K684" i="6"/>
  <c r="R684" i="6" s="1"/>
  <c r="K680" i="6"/>
  <c r="R680" i="6" s="1"/>
  <c r="K675" i="6"/>
  <c r="R675" i="6" s="1"/>
  <c r="K669" i="6"/>
  <c r="R669" i="6" s="1"/>
  <c r="K664" i="6"/>
  <c r="R664" i="6" s="1"/>
  <c r="K659" i="6"/>
  <c r="R659" i="6" s="1"/>
  <c r="K655" i="6"/>
  <c r="R655" i="6" s="1"/>
  <c r="K651" i="6"/>
  <c r="R651" i="6" s="1"/>
  <c r="K645" i="6"/>
  <c r="R645" i="6" s="1"/>
  <c r="K641" i="6"/>
  <c r="R641" i="6" s="1"/>
  <c r="K636" i="6"/>
  <c r="R636" i="6" s="1"/>
  <c r="K631" i="6"/>
  <c r="R631" i="6" s="1"/>
  <c r="K624" i="6"/>
  <c r="R624" i="6" s="1"/>
  <c r="K620" i="6"/>
  <c r="R620" i="6" s="1"/>
  <c r="K616" i="6"/>
  <c r="R616" i="6" s="1"/>
  <c r="K611" i="6"/>
  <c r="R611" i="6" s="1"/>
  <c r="K1106" i="6"/>
  <c r="R1106" i="6" s="1"/>
  <c r="K1102" i="6"/>
  <c r="R1102" i="6" s="1"/>
  <c r="K1098" i="6"/>
  <c r="R1098" i="6" s="1"/>
  <c r="K1094" i="6"/>
  <c r="R1094" i="6" s="1"/>
  <c r="K1090" i="6"/>
  <c r="R1090" i="6" s="1"/>
  <c r="K1086" i="6"/>
  <c r="R1086" i="6" s="1"/>
  <c r="K1081" i="6"/>
  <c r="R1081" i="6" s="1"/>
  <c r="K1077" i="6"/>
  <c r="R1077" i="6" s="1"/>
  <c r="K2306" i="6"/>
  <c r="R2306" i="6" s="1"/>
  <c r="K1064" i="6"/>
  <c r="R1064" i="6" s="1"/>
  <c r="K1060" i="6"/>
  <c r="R1060" i="6" s="1"/>
  <c r="K1056" i="6"/>
  <c r="R1056" i="6" s="1"/>
  <c r="K1052" i="6"/>
  <c r="R1052" i="6" s="1"/>
  <c r="K1048" i="6"/>
  <c r="R1048" i="6" s="1"/>
  <c r="K1044" i="6"/>
  <c r="R1044" i="6" s="1"/>
  <c r="K1040" i="6"/>
  <c r="R1040" i="6" s="1"/>
  <c r="K1036" i="6"/>
  <c r="R1036" i="6" s="1"/>
  <c r="K1030" i="6"/>
  <c r="R1030" i="6" s="1"/>
  <c r="K1026" i="6"/>
  <c r="R1026" i="6" s="1"/>
  <c r="K1022" i="6"/>
  <c r="R1022" i="6" s="1"/>
  <c r="K1018" i="6"/>
  <c r="R1018" i="6" s="1"/>
  <c r="K1014" i="6"/>
  <c r="R1014" i="6" s="1"/>
  <c r="K1010" i="6"/>
  <c r="R1010" i="6" s="1"/>
  <c r="K1006" i="6"/>
  <c r="R1006" i="6" s="1"/>
  <c r="K1002" i="6"/>
  <c r="R1002" i="6" s="1"/>
  <c r="K993" i="6"/>
  <c r="R993" i="6" s="1"/>
  <c r="K989" i="6"/>
  <c r="R989" i="6" s="1"/>
  <c r="K985" i="6"/>
  <c r="R985" i="6" s="1"/>
  <c r="K981" i="6"/>
  <c r="R981" i="6" s="1"/>
  <c r="K976" i="6"/>
  <c r="R976" i="6" s="1"/>
  <c r="K972" i="6"/>
  <c r="R972" i="6" s="1"/>
  <c r="K964" i="6"/>
  <c r="R964" i="6" s="1"/>
  <c r="K960" i="6"/>
  <c r="R960" i="6" s="1"/>
  <c r="K956" i="6"/>
  <c r="R956" i="6" s="1"/>
  <c r="K1065" i="6"/>
  <c r="R1065" i="6" s="1"/>
  <c r="K944" i="6"/>
  <c r="R944" i="6" s="1"/>
  <c r="K936" i="6"/>
  <c r="R936" i="6" s="1"/>
  <c r="K932" i="6"/>
  <c r="R932" i="6" s="1"/>
  <c r="K927" i="6"/>
  <c r="R927" i="6" s="1"/>
  <c r="K921" i="6"/>
  <c r="R921" i="6" s="1"/>
  <c r="K917" i="6"/>
  <c r="R917" i="6" s="1"/>
  <c r="K912" i="6"/>
  <c r="R912" i="6" s="1"/>
  <c r="K908" i="6"/>
  <c r="R908" i="6" s="1"/>
  <c r="K903" i="6"/>
  <c r="R903" i="6" s="1"/>
  <c r="K899" i="6"/>
  <c r="R899" i="6" s="1"/>
  <c r="K894" i="6"/>
  <c r="R894" i="6" s="1"/>
  <c r="K890" i="6"/>
  <c r="R890" i="6" s="1"/>
  <c r="K885" i="6"/>
  <c r="R885" i="6" s="1"/>
  <c r="K881" i="6"/>
  <c r="R881" i="6" s="1"/>
  <c r="K877" i="6"/>
  <c r="R877" i="6" s="1"/>
  <c r="K872" i="6"/>
  <c r="R872" i="6" s="1"/>
  <c r="K867" i="6"/>
  <c r="R867" i="6" s="1"/>
  <c r="K863" i="6"/>
  <c r="R863" i="6" s="1"/>
  <c r="K859" i="6"/>
  <c r="R859" i="6" s="1"/>
  <c r="K851" i="6"/>
  <c r="R851" i="6" s="1"/>
  <c r="K847" i="6"/>
  <c r="R847" i="6" s="1"/>
  <c r="K842" i="6"/>
  <c r="R842" i="6" s="1"/>
  <c r="K837" i="6"/>
  <c r="R837" i="6" s="1"/>
  <c r="K831" i="6"/>
  <c r="R831" i="6" s="1"/>
  <c r="K826" i="6"/>
  <c r="R826" i="6" s="1"/>
  <c r="K822" i="6"/>
  <c r="R822" i="6" s="1"/>
  <c r="K815" i="6"/>
  <c r="R815" i="6" s="1"/>
  <c r="K811" i="6"/>
  <c r="R811" i="6" s="1"/>
  <c r="K805" i="6"/>
  <c r="R805" i="6" s="1"/>
  <c r="K800" i="6"/>
  <c r="R800" i="6" s="1"/>
  <c r="K796" i="6"/>
  <c r="R796" i="6" s="1"/>
  <c r="K792" i="6"/>
  <c r="R792" i="6" s="1"/>
  <c r="K787" i="6"/>
  <c r="R787" i="6" s="1"/>
  <c r="K781" i="6"/>
  <c r="R781" i="6" s="1"/>
  <c r="K777" i="6"/>
  <c r="R777" i="6" s="1"/>
  <c r="K773" i="6"/>
  <c r="R773" i="6" s="1"/>
  <c r="K767" i="6"/>
  <c r="R767" i="6" s="1"/>
  <c r="K762" i="6"/>
  <c r="R762" i="6" s="1"/>
  <c r="K751" i="6"/>
  <c r="R751" i="6" s="1"/>
  <c r="K747" i="6"/>
  <c r="R747" i="6" s="1"/>
  <c r="K742" i="6"/>
  <c r="R742" i="6" s="1"/>
  <c r="K735" i="6"/>
  <c r="R735" i="6" s="1"/>
  <c r="K731" i="6"/>
  <c r="R731" i="6" s="1"/>
  <c r="K725" i="6"/>
  <c r="R725" i="6" s="1"/>
  <c r="K709" i="6"/>
  <c r="R709" i="6" s="1"/>
  <c r="K705" i="6"/>
  <c r="R705" i="6" s="1"/>
  <c r="K700" i="6"/>
  <c r="R700" i="6" s="1"/>
  <c r="K695" i="6"/>
  <c r="R695" i="6" s="1"/>
  <c r="K691" i="6"/>
  <c r="R691" i="6" s="1"/>
  <c r="K687" i="6"/>
  <c r="R687" i="6" s="1"/>
  <c r="K683" i="6"/>
  <c r="R683" i="6" s="1"/>
  <c r="K679" i="6"/>
  <c r="R679" i="6" s="1"/>
  <c r="K674" i="6"/>
  <c r="R674" i="6" s="1"/>
  <c r="K667" i="6"/>
  <c r="R667" i="6" s="1"/>
  <c r="K662" i="6"/>
  <c r="R662" i="6" s="1"/>
  <c r="K658" i="6"/>
  <c r="R658" i="6" s="1"/>
  <c r="K654" i="6"/>
  <c r="R654" i="6" s="1"/>
  <c r="K650" i="6"/>
  <c r="R650" i="6" s="1"/>
  <c r="K644" i="6"/>
  <c r="R644" i="6" s="1"/>
  <c r="K634" i="6"/>
  <c r="R634" i="6" s="1"/>
  <c r="K630" i="6"/>
  <c r="R630" i="6" s="1"/>
  <c r="K2757" i="6"/>
  <c r="R2757" i="6" s="1"/>
  <c r="K619" i="6"/>
  <c r="R619" i="6" s="1"/>
  <c r="K615" i="6"/>
  <c r="R615" i="6" s="1"/>
  <c r="K610" i="6"/>
  <c r="R610" i="6" s="1"/>
  <c r="K93" i="6"/>
  <c r="R93" i="6" s="1"/>
  <c r="K600" i="6"/>
  <c r="R600" i="6" s="1"/>
  <c r="K596" i="6"/>
  <c r="R596" i="6" s="1"/>
  <c r="K591" i="6"/>
  <c r="R591" i="6" s="1"/>
  <c r="K587" i="6"/>
  <c r="R587" i="6" s="1"/>
  <c r="K583" i="6"/>
  <c r="R583" i="6" s="1"/>
  <c r="K578" i="6"/>
  <c r="R578" i="6" s="1"/>
  <c r="K1083" i="6"/>
  <c r="R1083" i="6" s="1"/>
  <c r="K568" i="6"/>
  <c r="R568" i="6" s="1"/>
  <c r="K564" i="6"/>
  <c r="R564" i="6" s="1"/>
  <c r="K559" i="6"/>
  <c r="R559" i="6" s="1"/>
  <c r="K555" i="6"/>
  <c r="R555" i="6" s="1"/>
  <c r="K549" i="6"/>
  <c r="R549" i="6" s="1"/>
  <c r="K545" i="6"/>
  <c r="R545" i="6" s="1"/>
  <c r="K541" i="6"/>
  <c r="R541" i="6" s="1"/>
  <c r="K537" i="6"/>
  <c r="R537" i="6" s="1"/>
  <c r="K532" i="6"/>
  <c r="R532" i="6" s="1"/>
  <c r="K527" i="6"/>
  <c r="R527" i="6" s="1"/>
  <c r="K523" i="6"/>
  <c r="R523" i="6" s="1"/>
  <c r="K519" i="6"/>
  <c r="R519" i="6" s="1"/>
  <c r="K515" i="6"/>
  <c r="R515" i="6" s="1"/>
  <c r="K510" i="6"/>
  <c r="R510" i="6" s="1"/>
  <c r="K506" i="6"/>
  <c r="R506" i="6" s="1"/>
  <c r="K502" i="6"/>
  <c r="R502" i="6" s="1"/>
  <c r="K497" i="6"/>
  <c r="R497" i="6" s="1"/>
  <c r="K492" i="6"/>
  <c r="R492" i="6" s="1"/>
  <c r="K486" i="6"/>
  <c r="R486" i="6" s="1"/>
  <c r="K482" i="6"/>
  <c r="R482" i="6" s="1"/>
  <c r="K472" i="6"/>
  <c r="R472" i="6" s="1"/>
  <c r="K465" i="6"/>
  <c r="R465" i="6" s="1"/>
  <c r="K461" i="6"/>
  <c r="R461" i="6" s="1"/>
  <c r="K457" i="6"/>
  <c r="R457" i="6" s="1"/>
  <c r="K453" i="6"/>
  <c r="R453" i="6" s="1"/>
  <c r="K447" i="6"/>
  <c r="R447" i="6" s="1"/>
  <c r="K442" i="6"/>
  <c r="R442" i="6" s="1"/>
  <c r="K437" i="6"/>
  <c r="R437" i="6" s="1"/>
  <c r="K433" i="6"/>
  <c r="R433" i="6" s="1"/>
  <c r="K429" i="6"/>
  <c r="R429" i="6" s="1"/>
  <c r="K425" i="6"/>
  <c r="R425" i="6" s="1"/>
  <c r="K417" i="6"/>
  <c r="R417" i="6" s="1"/>
  <c r="K412" i="6"/>
  <c r="R412" i="6" s="1"/>
  <c r="K408" i="6"/>
  <c r="R408" i="6" s="1"/>
  <c r="K403" i="6"/>
  <c r="R403" i="6" s="1"/>
  <c r="K399" i="6"/>
  <c r="R399" i="6" s="1"/>
  <c r="K395" i="6"/>
  <c r="R395" i="6" s="1"/>
  <c r="K391" i="6"/>
  <c r="R391" i="6" s="1"/>
  <c r="K386" i="6"/>
  <c r="R386" i="6" s="1"/>
  <c r="K382" i="6"/>
  <c r="R382" i="6" s="1"/>
  <c r="K378" i="6"/>
  <c r="R378" i="6" s="1"/>
  <c r="K374" i="6"/>
  <c r="R374" i="6" s="1"/>
  <c r="K370" i="6"/>
  <c r="R370" i="6" s="1"/>
  <c r="K366" i="6"/>
  <c r="R366" i="6" s="1"/>
  <c r="K362" i="6"/>
  <c r="R362" i="6" s="1"/>
  <c r="K358" i="6"/>
  <c r="R358" i="6" s="1"/>
  <c r="K354" i="6"/>
  <c r="R354" i="6" s="1"/>
  <c r="K349" i="6"/>
  <c r="R349" i="6" s="1"/>
  <c r="K340" i="6"/>
  <c r="R340" i="6" s="1"/>
  <c r="K335" i="6"/>
  <c r="R335" i="6" s="1"/>
  <c r="K331" i="6"/>
  <c r="R331" i="6" s="1"/>
  <c r="K326" i="6"/>
  <c r="R326" i="6" s="1"/>
  <c r="K322" i="6"/>
  <c r="R322" i="6" s="1"/>
  <c r="K317" i="6"/>
  <c r="R317" i="6" s="1"/>
  <c r="K312" i="6"/>
  <c r="R312" i="6" s="1"/>
  <c r="K307" i="6"/>
  <c r="R307" i="6" s="1"/>
  <c r="K303" i="6"/>
  <c r="R303" i="6" s="1"/>
  <c r="K298" i="6"/>
  <c r="R298" i="6" s="1"/>
  <c r="K293" i="6"/>
  <c r="R293" i="6" s="1"/>
  <c r="K288" i="6"/>
  <c r="R288" i="6" s="1"/>
  <c r="K284" i="6"/>
  <c r="R284" i="6" s="1"/>
  <c r="K280" i="6"/>
  <c r="R280" i="6" s="1"/>
  <c r="K275" i="6"/>
  <c r="R275" i="6" s="1"/>
  <c r="K271" i="6"/>
  <c r="R271" i="6" s="1"/>
  <c r="K267" i="6"/>
  <c r="R267" i="6" s="1"/>
  <c r="K263" i="6"/>
  <c r="R263" i="6" s="1"/>
  <c r="K259" i="6"/>
  <c r="R259" i="6" s="1"/>
  <c r="K254" i="6"/>
  <c r="R254" i="6" s="1"/>
  <c r="K250" i="6"/>
  <c r="R250" i="6" s="1"/>
  <c r="K246" i="6"/>
  <c r="R246" i="6" s="1"/>
  <c r="K242" i="6"/>
  <c r="R242" i="6" s="1"/>
  <c r="K238" i="6"/>
  <c r="R238" i="6" s="1"/>
  <c r="K845" i="6"/>
  <c r="R845" i="6" s="1"/>
  <c r="K230" i="6"/>
  <c r="R230" i="6" s="1"/>
  <c r="K225" i="6"/>
  <c r="R225" i="6" s="1"/>
  <c r="K221" i="6"/>
  <c r="R221" i="6" s="1"/>
  <c r="K217" i="6"/>
  <c r="R217" i="6" s="1"/>
  <c r="K213" i="6"/>
  <c r="R213" i="6" s="1"/>
  <c r="K208" i="6"/>
  <c r="R208" i="6" s="1"/>
  <c r="K201" i="6"/>
  <c r="R201" i="6" s="1"/>
  <c r="K196" i="6"/>
  <c r="R196" i="6" s="1"/>
  <c r="K191" i="6"/>
  <c r="R191" i="6" s="1"/>
  <c r="K184" i="6"/>
  <c r="R184" i="6" s="1"/>
  <c r="K176" i="6"/>
  <c r="R176" i="6" s="1"/>
  <c r="K172" i="6"/>
  <c r="R172" i="6" s="1"/>
  <c r="K166" i="6"/>
  <c r="R166" i="6" s="1"/>
  <c r="K162" i="6"/>
  <c r="R162" i="6" s="1"/>
  <c r="K158" i="6"/>
  <c r="R158" i="6" s="1"/>
  <c r="K153" i="6"/>
  <c r="R153" i="6" s="1"/>
  <c r="K149" i="6"/>
  <c r="R149" i="6" s="1"/>
  <c r="K145" i="6"/>
  <c r="R145" i="6" s="1"/>
  <c r="K141" i="6"/>
  <c r="R141" i="6" s="1"/>
  <c r="K137" i="6"/>
  <c r="R137" i="6" s="1"/>
  <c r="K133" i="6"/>
  <c r="R133" i="6" s="1"/>
  <c r="K128" i="6"/>
  <c r="R128" i="6" s="1"/>
  <c r="K124" i="6"/>
  <c r="R124" i="6" s="1"/>
  <c r="K119" i="6"/>
  <c r="R119" i="6" s="1"/>
  <c r="K115" i="6"/>
  <c r="R115" i="6" s="1"/>
  <c r="K109" i="6"/>
  <c r="R109" i="6" s="1"/>
  <c r="K105" i="6"/>
  <c r="R105" i="6" s="1"/>
  <c r="K100" i="6"/>
  <c r="R100" i="6" s="1"/>
  <c r="K95" i="6"/>
  <c r="R95" i="6" s="1"/>
  <c r="K88" i="6"/>
  <c r="R88" i="6" s="1"/>
  <c r="K84" i="6"/>
  <c r="R84" i="6" s="1"/>
  <c r="K80" i="6"/>
  <c r="R80" i="6" s="1"/>
  <c r="K76" i="6"/>
  <c r="R76" i="6" s="1"/>
  <c r="K72" i="6"/>
  <c r="R72" i="6" s="1"/>
  <c r="K68" i="6"/>
  <c r="R68" i="6" s="1"/>
  <c r="K61" i="6"/>
  <c r="R61" i="6" s="1"/>
  <c r="K55" i="6"/>
  <c r="R55" i="6" s="1"/>
  <c r="K50" i="6"/>
  <c r="R50" i="6" s="1"/>
  <c r="K46" i="6"/>
  <c r="R46" i="6" s="1"/>
  <c r="K37" i="6"/>
  <c r="R37" i="6" s="1"/>
  <c r="K32" i="6"/>
  <c r="R32" i="6" s="1"/>
  <c r="K27" i="6"/>
  <c r="R27" i="6" s="1"/>
  <c r="K21" i="6"/>
  <c r="R21" i="6" s="1"/>
  <c r="K17" i="6"/>
  <c r="R17" i="6" s="1"/>
  <c r="K12" i="6"/>
  <c r="R12" i="6" s="1"/>
  <c r="K7" i="6"/>
  <c r="R7" i="6" s="1"/>
  <c r="K969" i="6"/>
  <c r="R969" i="6" s="1"/>
  <c r="K646" i="6"/>
  <c r="R646" i="6" s="1"/>
  <c r="K2080" i="6"/>
  <c r="R2080" i="6" s="1"/>
  <c r="K90" i="6"/>
  <c r="R90" i="6" s="1"/>
  <c r="K834" i="6"/>
  <c r="R834" i="6" s="1"/>
  <c r="K945" i="6"/>
  <c r="R945" i="6" s="1"/>
  <c r="K898" i="6"/>
  <c r="R898" i="6" s="1"/>
  <c r="K529" i="6"/>
  <c r="R529" i="6" s="1"/>
  <c r="K1250" i="6"/>
  <c r="R1250" i="6" s="1"/>
  <c r="K721" i="6"/>
  <c r="R721" i="6" s="1"/>
  <c r="K808" i="6"/>
  <c r="R808" i="6" s="1"/>
  <c r="K1089" i="6"/>
  <c r="R1089" i="6" s="1"/>
  <c r="K1085" i="6"/>
  <c r="R1085" i="6" s="1"/>
  <c r="K1080" i="6"/>
  <c r="R1080" i="6" s="1"/>
  <c r="K1076" i="6"/>
  <c r="R1076" i="6" s="1"/>
  <c r="K1934" i="6"/>
  <c r="R1934" i="6" s="1"/>
  <c r="K1068" i="6"/>
  <c r="R1068" i="6" s="1"/>
  <c r="K1063" i="6"/>
  <c r="R1063" i="6" s="1"/>
  <c r="K1059" i="6"/>
  <c r="R1059" i="6" s="1"/>
  <c r="K1055" i="6"/>
  <c r="R1055" i="6" s="1"/>
  <c r="K1051" i="6"/>
  <c r="R1051" i="6" s="1"/>
  <c r="K1047" i="6"/>
  <c r="R1047" i="6" s="1"/>
  <c r="K1043" i="6"/>
  <c r="R1043" i="6" s="1"/>
  <c r="K1039" i="6"/>
  <c r="R1039" i="6" s="1"/>
  <c r="K2563" i="6"/>
  <c r="R2563" i="6" s="1"/>
  <c r="K1029" i="6"/>
  <c r="R1029" i="6" s="1"/>
  <c r="K1025" i="6"/>
  <c r="R1025" i="6" s="1"/>
  <c r="K1017" i="6"/>
  <c r="R1017" i="6" s="1"/>
  <c r="K1013" i="6"/>
  <c r="R1013" i="6" s="1"/>
  <c r="K1209" i="6"/>
  <c r="R1209" i="6" s="1"/>
  <c r="K1005" i="6"/>
  <c r="R1005" i="6" s="1"/>
  <c r="K1001" i="6"/>
  <c r="R1001" i="6" s="1"/>
  <c r="K996" i="6"/>
  <c r="R996" i="6" s="1"/>
  <c r="K988" i="6"/>
  <c r="R988" i="6" s="1"/>
  <c r="K984" i="6"/>
  <c r="R984" i="6" s="1"/>
  <c r="K672" i="6"/>
  <c r="R672" i="6" s="1"/>
  <c r="K975" i="6"/>
  <c r="R975" i="6" s="1"/>
  <c r="K1244" i="6"/>
  <c r="R1244" i="6" s="1"/>
  <c r="K963" i="6"/>
  <c r="R963" i="6" s="1"/>
  <c r="K959" i="6"/>
  <c r="R959" i="6" s="1"/>
  <c r="K954" i="6"/>
  <c r="R954" i="6" s="1"/>
  <c r="K950" i="6"/>
  <c r="R950" i="6" s="1"/>
  <c r="K943" i="6"/>
  <c r="R943" i="6" s="1"/>
  <c r="K935" i="6"/>
  <c r="R935" i="6" s="1"/>
  <c r="K922" i="6"/>
  <c r="R922" i="6" s="1"/>
  <c r="K925" i="6"/>
  <c r="R925" i="6" s="1"/>
  <c r="K920" i="6"/>
  <c r="R920" i="6" s="1"/>
  <c r="K915" i="6"/>
  <c r="R915" i="6" s="1"/>
  <c r="K911" i="6"/>
  <c r="R911" i="6" s="1"/>
  <c r="K907" i="6"/>
  <c r="R907" i="6" s="1"/>
  <c r="K902" i="6"/>
  <c r="R902" i="6" s="1"/>
  <c r="K2561" i="6"/>
  <c r="R2561" i="6" s="1"/>
  <c r="K893" i="6"/>
  <c r="R893" i="6" s="1"/>
  <c r="K2668" i="6"/>
  <c r="R2668" i="6" s="1"/>
  <c r="K884" i="6"/>
  <c r="R884" i="6" s="1"/>
  <c r="K880" i="6"/>
  <c r="R880" i="6" s="1"/>
  <c r="K876" i="6"/>
  <c r="R876" i="6" s="1"/>
  <c r="K871" i="6"/>
  <c r="R871" i="6" s="1"/>
  <c r="K866" i="6"/>
  <c r="R866" i="6" s="1"/>
  <c r="K862" i="6"/>
  <c r="R862" i="6" s="1"/>
  <c r="K857" i="6"/>
  <c r="R857" i="6" s="1"/>
  <c r="K850" i="6"/>
  <c r="R850" i="6" s="1"/>
  <c r="K846" i="6"/>
  <c r="R846" i="6" s="1"/>
  <c r="K841" i="6"/>
  <c r="R841" i="6" s="1"/>
  <c r="K836" i="6"/>
  <c r="R836" i="6" s="1"/>
  <c r="K830" i="6"/>
  <c r="R830" i="6" s="1"/>
  <c r="K825" i="6"/>
  <c r="R825" i="6" s="1"/>
  <c r="K820" i="6"/>
  <c r="R820" i="6" s="1"/>
  <c r="K814" i="6"/>
  <c r="R814" i="6" s="1"/>
  <c r="K810" i="6"/>
  <c r="R810" i="6" s="1"/>
  <c r="K803" i="6"/>
  <c r="R803" i="6" s="1"/>
  <c r="K799" i="6"/>
  <c r="R799" i="6" s="1"/>
  <c r="K795" i="6"/>
  <c r="R795" i="6" s="1"/>
  <c r="K791" i="6"/>
  <c r="R791" i="6" s="1"/>
  <c r="K784" i="6"/>
  <c r="R784" i="6" s="1"/>
  <c r="K780" i="6"/>
  <c r="R780" i="6" s="1"/>
  <c r="K776" i="6"/>
  <c r="R776" i="6" s="1"/>
  <c r="K770" i="6"/>
  <c r="R770" i="6" s="1"/>
  <c r="K765" i="6"/>
  <c r="R765" i="6" s="1"/>
  <c r="K761" i="6"/>
  <c r="R761" i="6" s="1"/>
  <c r="K756" i="6"/>
  <c r="R756" i="6" s="1"/>
  <c r="K750" i="6"/>
  <c r="R750" i="6" s="1"/>
  <c r="K745" i="6"/>
  <c r="R745" i="6" s="1"/>
  <c r="K1960" i="6"/>
  <c r="R1960" i="6" s="1"/>
  <c r="K734" i="6"/>
  <c r="R734" i="6" s="1"/>
  <c r="K728" i="6"/>
  <c r="R728" i="6" s="1"/>
  <c r="K724" i="6"/>
  <c r="R724" i="6" s="1"/>
  <c r="K593" i="6"/>
  <c r="R593" i="6" s="1"/>
  <c r="K713" i="6"/>
  <c r="R713" i="6" s="1"/>
  <c r="K708" i="6"/>
  <c r="R708" i="6" s="1"/>
  <c r="K704" i="6"/>
  <c r="R704" i="6" s="1"/>
  <c r="K699" i="6"/>
  <c r="R699" i="6" s="1"/>
  <c r="K694" i="6"/>
  <c r="R694" i="6" s="1"/>
  <c r="K690" i="6"/>
  <c r="R690" i="6" s="1"/>
  <c r="K686" i="6"/>
  <c r="R686" i="6" s="1"/>
  <c r="K682" i="6"/>
  <c r="R682" i="6" s="1"/>
  <c r="K678" i="6"/>
  <c r="R678" i="6" s="1"/>
  <c r="K673" i="6"/>
  <c r="R673" i="6" s="1"/>
  <c r="K666" i="6"/>
  <c r="R666" i="6" s="1"/>
  <c r="K661" i="6"/>
  <c r="R661" i="6" s="1"/>
  <c r="K657" i="6"/>
  <c r="R657" i="6" s="1"/>
  <c r="K653" i="6"/>
  <c r="R653" i="6" s="1"/>
  <c r="K649" i="6"/>
  <c r="R649" i="6" s="1"/>
  <c r="K643" i="6"/>
  <c r="R643" i="6" s="1"/>
  <c r="K639" i="6"/>
  <c r="R639" i="6" s="1"/>
  <c r="K633" i="6"/>
  <c r="R633" i="6" s="1"/>
  <c r="K628" i="6"/>
  <c r="R628" i="6" s="1"/>
  <c r="K622" i="6"/>
  <c r="R622" i="6" s="1"/>
  <c r="K618" i="6"/>
  <c r="R618" i="6" s="1"/>
  <c r="K614" i="6"/>
  <c r="R614" i="6" s="1"/>
  <c r="K609" i="6"/>
  <c r="R609" i="6" s="1"/>
  <c r="K603" i="6"/>
  <c r="R603" i="6" s="1"/>
  <c r="K599" i="6"/>
  <c r="R599" i="6" s="1"/>
  <c r="K595" i="6"/>
  <c r="R595" i="6" s="1"/>
  <c r="K590" i="6"/>
  <c r="R590" i="6" s="1"/>
  <c r="K586" i="6"/>
  <c r="R586" i="6" s="1"/>
  <c r="K582" i="6"/>
  <c r="R582" i="6" s="1"/>
  <c r="K577" i="6"/>
  <c r="R577" i="6" s="1"/>
  <c r="K571" i="6"/>
  <c r="R571" i="6" s="1"/>
  <c r="K567" i="6"/>
  <c r="R567" i="6" s="1"/>
  <c r="K562" i="6"/>
  <c r="R562" i="6" s="1"/>
  <c r="K558" i="6"/>
  <c r="R558" i="6" s="1"/>
  <c r="K752" i="6"/>
  <c r="R752" i="6" s="1"/>
  <c r="K548" i="6"/>
  <c r="R548" i="6" s="1"/>
  <c r="K544" i="6"/>
  <c r="R544" i="6" s="1"/>
  <c r="K540" i="6"/>
  <c r="R540" i="6" s="1"/>
  <c r="K535" i="6"/>
  <c r="R535" i="6" s="1"/>
  <c r="K531" i="6"/>
  <c r="R531" i="6" s="1"/>
  <c r="K526" i="6"/>
  <c r="R526" i="6" s="1"/>
  <c r="K522" i="6"/>
  <c r="R522" i="6" s="1"/>
  <c r="K518" i="6"/>
  <c r="R518" i="6" s="1"/>
  <c r="K514" i="6"/>
  <c r="R514" i="6" s="1"/>
  <c r="K509" i="6"/>
  <c r="R509" i="6" s="1"/>
  <c r="K505" i="6"/>
  <c r="R505" i="6" s="1"/>
  <c r="K501" i="6"/>
  <c r="R501" i="6" s="1"/>
  <c r="K496" i="6"/>
  <c r="R496" i="6" s="1"/>
  <c r="K490" i="6"/>
  <c r="R490" i="6" s="1"/>
  <c r="K485" i="6"/>
  <c r="R485" i="6" s="1"/>
  <c r="K493" i="6"/>
  <c r="R493" i="6" s="1"/>
  <c r="K475" i="6"/>
  <c r="R475" i="6" s="1"/>
  <c r="K471" i="6"/>
  <c r="R471" i="6" s="1"/>
  <c r="K464" i="6"/>
  <c r="R464" i="6" s="1"/>
  <c r="K460" i="6"/>
  <c r="R460" i="6" s="1"/>
  <c r="K456" i="6"/>
  <c r="R456" i="6" s="1"/>
  <c r="K452" i="6"/>
  <c r="R452" i="6" s="1"/>
  <c r="K446" i="6"/>
  <c r="R446" i="6" s="1"/>
  <c r="K441" i="6"/>
  <c r="R441" i="6" s="1"/>
  <c r="K436" i="6"/>
  <c r="R436" i="6" s="1"/>
  <c r="K432" i="6"/>
  <c r="R432" i="6" s="1"/>
  <c r="K428" i="6"/>
  <c r="R428" i="6" s="1"/>
  <c r="K424" i="6"/>
  <c r="R424" i="6" s="1"/>
  <c r="K416" i="6"/>
  <c r="R416" i="6" s="1"/>
  <c r="K411" i="6"/>
  <c r="R411" i="6" s="1"/>
  <c r="K406" i="6"/>
  <c r="R406" i="6" s="1"/>
  <c r="K402" i="6"/>
  <c r="R402" i="6" s="1"/>
  <c r="K398" i="6"/>
  <c r="R398" i="6" s="1"/>
  <c r="K394" i="6"/>
  <c r="R394" i="6" s="1"/>
  <c r="K390" i="6"/>
  <c r="R390" i="6" s="1"/>
  <c r="K385" i="6"/>
  <c r="R385" i="6" s="1"/>
  <c r="K381" i="6"/>
  <c r="R381" i="6" s="1"/>
  <c r="K377" i="6"/>
  <c r="R377" i="6" s="1"/>
  <c r="K373" i="6"/>
  <c r="R373" i="6" s="1"/>
  <c r="K369" i="6"/>
  <c r="R369" i="6" s="1"/>
  <c r="K365" i="6"/>
  <c r="R365" i="6" s="1"/>
  <c r="K361" i="6"/>
  <c r="R361" i="6" s="1"/>
  <c r="K357" i="6"/>
  <c r="R357" i="6" s="1"/>
  <c r="K353" i="6"/>
  <c r="R353" i="6" s="1"/>
  <c r="K348" i="6"/>
  <c r="R348" i="6" s="1"/>
  <c r="K344" i="6"/>
  <c r="R344" i="6" s="1"/>
  <c r="K334" i="6"/>
  <c r="R334" i="6" s="1"/>
  <c r="K329" i="6"/>
  <c r="R329" i="6" s="1"/>
  <c r="K325" i="6"/>
  <c r="R325" i="6" s="1"/>
  <c r="K320" i="6"/>
  <c r="R320" i="6" s="1"/>
  <c r="K315" i="6"/>
  <c r="R315" i="6" s="1"/>
  <c r="K311" i="6"/>
  <c r="R311" i="6" s="1"/>
  <c r="K306" i="6"/>
  <c r="R306" i="6" s="1"/>
  <c r="K302" i="6"/>
  <c r="R302" i="6" s="1"/>
  <c r="K297" i="6"/>
  <c r="R297" i="6" s="1"/>
  <c r="K292" i="6"/>
  <c r="R292" i="6" s="1"/>
  <c r="K287" i="6"/>
  <c r="R287" i="6" s="1"/>
  <c r="K283" i="6"/>
  <c r="R283" i="6" s="1"/>
  <c r="K279" i="6"/>
  <c r="R279" i="6" s="1"/>
  <c r="K274" i="6"/>
  <c r="R274" i="6" s="1"/>
  <c r="K270" i="6"/>
  <c r="R270" i="6" s="1"/>
  <c r="K266" i="6"/>
  <c r="R266" i="6" s="1"/>
  <c r="K262" i="6"/>
  <c r="R262" i="6" s="1"/>
  <c r="K258" i="6"/>
  <c r="R258" i="6" s="1"/>
  <c r="K2352" i="6"/>
  <c r="R2352" i="6" s="1"/>
  <c r="K249" i="6"/>
  <c r="R249" i="6" s="1"/>
  <c r="K245" i="6"/>
  <c r="R245" i="6" s="1"/>
  <c r="K2525" i="6"/>
  <c r="R2525" i="6" s="1"/>
  <c r="K237" i="6"/>
  <c r="R237" i="6" s="1"/>
  <c r="K233" i="6"/>
  <c r="R233" i="6" s="1"/>
  <c r="K228" i="6"/>
  <c r="R228" i="6" s="1"/>
  <c r="K224" i="6"/>
  <c r="R224" i="6" s="1"/>
  <c r="K220" i="6"/>
  <c r="R220" i="6" s="1"/>
  <c r="K216" i="6"/>
  <c r="R216" i="6" s="1"/>
  <c r="K211" i="6"/>
  <c r="R211" i="6" s="1"/>
  <c r="K207" i="6"/>
  <c r="R207" i="6" s="1"/>
  <c r="K199" i="6"/>
  <c r="R199" i="6" s="1"/>
  <c r="K194" i="6"/>
  <c r="R194" i="6" s="1"/>
  <c r="K190" i="6"/>
  <c r="R190" i="6" s="1"/>
  <c r="K183" i="6"/>
  <c r="R183" i="6" s="1"/>
  <c r="K175" i="6"/>
  <c r="R175" i="6" s="1"/>
  <c r="K171" i="6"/>
  <c r="R171" i="6" s="1"/>
  <c r="K165" i="6"/>
  <c r="R165" i="6" s="1"/>
  <c r="K161" i="6"/>
  <c r="R161" i="6" s="1"/>
  <c r="K157" i="6"/>
  <c r="R157" i="6" s="1"/>
  <c r="K152" i="6"/>
  <c r="R152" i="6" s="1"/>
  <c r="K148" i="6"/>
  <c r="R148" i="6" s="1"/>
  <c r="K144" i="6"/>
  <c r="R144" i="6" s="1"/>
  <c r="K140" i="6"/>
  <c r="R140" i="6" s="1"/>
  <c r="K136" i="6"/>
  <c r="R136" i="6" s="1"/>
  <c r="K131" i="6"/>
  <c r="R131" i="6" s="1"/>
  <c r="K127" i="6"/>
  <c r="R127" i="6" s="1"/>
  <c r="K123" i="6"/>
  <c r="R123" i="6" s="1"/>
  <c r="K118" i="6"/>
  <c r="R118" i="6" s="1"/>
  <c r="K114" i="6"/>
  <c r="R114" i="6" s="1"/>
  <c r="K108" i="6"/>
  <c r="R108" i="6" s="1"/>
  <c r="K103" i="6"/>
  <c r="R103" i="6" s="1"/>
  <c r="K99" i="6"/>
  <c r="R99" i="6" s="1"/>
  <c r="K92" i="6"/>
  <c r="R92" i="6" s="1"/>
  <c r="K87" i="6"/>
  <c r="R87" i="6" s="1"/>
  <c r="K83" i="6"/>
  <c r="R83" i="6" s="1"/>
  <c r="K79" i="6"/>
  <c r="R79" i="6" s="1"/>
  <c r="K75" i="6"/>
  <c r="R75" i="6" s="1"/>
  <c r="K71" i="6"/>
  <c r="R71" i="6" s="1"/>
  <c r="K66" i="6"/>
  <c r="R66" i="6" s="1"/>
  <c r="K60" i="6"/>
  <c r="R60" i="6" s="1"/>
  <c r="K53" i="6"/>
  <c r="R53" i="6" s="1"/>
  <c r="K49" i="6"/>
  <c r="R49" i="6" s="1"/>
  <c r="K44" i="6"/>
  <c r="R44" i="6" s="1"/>
  <c r="K40" i="6"/>
  <c r="R40" i="6" s="1"/>
  <c r="K36" i="6"/>
  <c r="R36" i="6" s="1"/>
  <c r="K31" i="6"/>
  <c r="R31" i="6" s="1"/>
  <c r="K25" i="6"/>
  <c r="R25" i="6" s="1"/>
  <c r="K20" i="6"/>
  <c r="R20" i="6" s="1"/>
  <c r="K15" i="6"/>
  <c r="R15" i="6" s="1"/>
  <c r="K11" i="6"/>
  <c r="R11" i="6" s="1"/>
  <c r="K729" i="6"/>
  <c r="R729" i="6" s="1"/>
  <c r="K2045" i="6"/>
  <c r="R2045" i="6" s="1"/>
  <c r="K955" i="6"/>
  <c r="R955" i="6" s="1"/>
  <c r="K947" i="6"/>
  <c r="R947" i="6" s="1"/>
  <c r="K57" i="6"/>
  <c r="R57" i="6" s="1"/>
  <c r="K478" i="6"/>
  <c r="R478" i="6" s="1"/>
  <c r="K772" i="6"/>
  <c r="R772" i="6" s="1"/>
  <c r="K1360" i="6"/>
  <c r="R1360" i="6" s="1"/>
  <c r="K967" i="6"/>
  <c r="R967" i="6" s="1"/>
  <c r="K771" i="6"/>
  <c r="R771" i="6" s="1"/>
  <c r="K854" i="6"/>
  <c r="R854" i="6" s="1"/>
  <c r="K849" i="6"/>
  <c r="R849" i="6" s="1"/>
  <c r="K844" i="6"/>
  <c r="R844" i="6" s="1"/>
  <c r="K840" i="6"/>
  <c r="R840" i="6" s="1"/>
  <c r="K833" i="6"/>
  <c r="R833" i="6" s="1"/>
  <c r="K829" i="6"/>
  <c r="R829" i="6" s="1"/>
  <c r="K824" i="6"/>
  <c r="R824" i="6" s="1"/>
  <c r="K819" i="6"/>
  <c r="R819" i="6" s="1"/>
  <c r="K813" i="6"/>
  <c r="R813" i="6" s="1"/>
  <c r="K807" i="6"/>
  <c r="R807" i="6" s="1"/>
  <c r="K802" i="6"/>
  <c r="R802" i="6" s="1"/>
  <c r="K798" i="6"/>
  <c r="R798" i="6" s="1"/>
  <c r="K794" i="6"/>
  <c r="R794" i="6" s="1"/>
  <c r="K790" i="6"/>
  <c r="R790" i="6" s="1"/>
  <c r="K2480" i="6"/>
  <c r="R2480" i="6" s="1"/>
  <c r="K775" i="6"/>
  <c r="R775" i="6" s="1"/>
  <c r="K769" i="6"/>
  <c r="R769" i="6" s="1"/>
  <c r="K764" i="6"/>
  <c r="R764" i="6" s="1"/>
  <c r="K760" i="6"/>
  <c r="R760" i="6" s="1"/>
  <c r="K755" i="6"/>
  <c r="R755" i="6" s="1"/>
  <c r="K749" i="6"/>
  <c r="R749" i="6" s="1"/>
  <c r="K550" i="6"/>
  <c r="R550" i="6" s="1"/>
  <c r="K733" i="6"/>
  <c r="R733" i="6" s="1"/>
  <c r="K727" i="6"/>
  <c r="R727" i="6" s="1"/>
  <c r="K718" i="6"/>
  <c r="R718" i="6" s="1"/>
  <c r="K712" i="6"/>
  <c r="R712" i="6" s="1"/>
  <c r="K707" i="6"/>
  <c r="R707" i="6" s="1"/>
  <c r="K702" i="6"/>
  <c r="R702" i="6" s="1"/>
  <c r="K698" i="6"/>
  <c r="R698" i="6" s="1"/>
  <c r="K693" i="6"/>
  <c r="R693" i="6" s="1"/>
  <c r="K685" i="6"/>
  <c r="R685" i="6" s="1"/>
  <c r="K1082" i="6"/>
  <c r="R1082" i="6" s="1"/>
  <c r="K677" i="6"/>
  <c r="R677" i="6" s="1"/>
  <c r="K670" i="6"/>
  <c r="R670" i="6" s="1"/>
  <c r="K665" i="6"/>
  <c r="R665" i="6" s="1"/>
  <c r="K660" i="6"/>
  <c r="R660" i="6" s="1"/>
  <c r="K656" i="6"/>
  <c r="R656" i="6" s="1"/>
  <c r="K652" i="6"/>
  <c r="R652" i="6" s="1"/>
  <c r="K648" i="6"/>
  <c r="R648" i="6" s="1"/>
  <c r="K642" i="6"/>
  <c r="R642" i="6" s="1"/>
  <c r="K638" i="6"/>
  <c r="R638" i="6" s="1"/>
  <c r="K632" i="6"/>
  <c r="R632" i="6" s="1"/>
  <c r="K625" i="6"/>
  <c r="R625" i="6" s="1"/>
  <c r="K621" i="6"/>
  <c r="R621" i="6" s="1"/>
  <c r="K617" i="6"/>
  <c r="R617" i="6" s="1"/>
  <c r="K613" i="6"/>
  <c r="R613" i="6" s="1"/>
  <c r="K602" i="6"/>
  <c r="R602" i="6" s="1"/>
  <c r="K598" i="6"/>
  <c r="R598" i="6" s="1"/>
  <c r="K594" i="6"/>
  <c r="R594" i="6" s="1"/>
  <c r="K589" i="6"/>
  <c r="R589" i="6" s="1"/>
  <c r="K585" i="6"/>
  <c r="R585" i="6" s="1"/>
  <c r="K581" i="6"/>
  <c r="R581" i="6" s="1"/>
  <c r="K574" i="6"/>
  <c r="R574" i="6" s="1"/>
  <c r="K570" i="6"/>
  <c r="R570" i="6" s="1"/>
  <c r="K566" i="6"/>
  <c r="R566" i="6" s="1"/>
  <c r="K561" i="6"/>
  <c r="R561" i="6" s="1"/>
  <c r="K557" i="6"/>
  <c r="R557" i="6" s="1"/>
  <c r="K552" i="6"/>
  <c r="R552" i="6" s="1"/>
  <c r="K547" i="6"/>
  <c r="R547" i="6" s="1"/>
  <c r="K543" i="6"/>
  <c r="R543" i="6" s="1"/>
  <c r="K539" i="6"/>
  <c r="R539" i="6" s="1"/>
  <c r="K534" i="6"/>
  <c r="R534" i="6" s="1"/>
  <c r="K530" i="6"/>
  <c r="R530" i="6" s="1"/>
  <c r="K525" i="6"/>
  <c r="R525" i="6" s="1"/>
  <c r="K521" i="6"/>
  <c r="R521" i="6" s="1"/>
  <c r="K517" i="6"/>
  <c r="R517" i="6" s="1"/>
  <c r="K513" i="6"/>
  <c r="R513" i="6" s="1"/>
  <c r="K508" i="6"/>
  <c r="R508" i="6" s="1"/>
  <c r="K504" i="6"/>
  <c r="R504" i="6" s="1"/>
  <c r="K500" i="6"/>
  <c r="R500" i="6" s="1"/>
  <c r="K495" i="6"/>
  <c r="R495" i="6" s="1"/>
  <c r="K579" i="6"/>
  <c r="R579" i="6" s="1"/>
  <c r="K1214" i="6"/>
  <c r="R1214" i="6" s="1"/>
  <c r="K480" i="6"/>
  <c r="R480" i="6" s="1"/>
  <c r="K474" i="6"/>
  <c r="R474" i="6" s="1"/>
  <c r="K468" i="6"/>
  <c r="R468" i="6" s="1"/>
  <c r="K463" i="6"/>
  <c r="R463" i="6" s="1"/>
  <c r="K459" i="6"/>
  <c r="R459" i="6" s="1"/>
  <c r="K455" i="6"/>
  <c r="R455" i="6" s="1"/>
  <c r="K451" i="6"/>
  <c r="R451" i="6" s="1"/>
  <c r="K444" i="6"/>
  <c r="R444" i="6" s="1"/>
  <c r="K440" i="6"/>
  <c r="R440" i="6" s="1"/>
  <c r="K435" i="6"/>
  <c r="R435" i="6" s="1"/>
  <c r="K431" i="6"/>
  <c r="R431" i="6" s="1"/>
  <c r="K427" i="6"/>
  <c r="R427" i="6" s="1"/>
  <c r="K422" i="6"/>
  <c r="R422" i="6" s="1"/>
  <c r="K414" i="6"/>
  <c r="R414" i="6" s="1"/>
  <c r="K410" i="6"/>
  <c r="R410" i="6" s="1"/>
  <c r="K405" i="6"/>
  <c r="R405" i="6" s="1"/>
  <c r="K401" i="6"/>
  <c r="R401" i="6" s="1"/>
  <c r="K397" i="6"/>
  <c r="R397" i="6" s="1"/>
  <c r="K393" i="6"/>
  <c r="R393" i="6" s="1"/>
  <c r="K388" i="6"/>
  <c r="R388" i="6" s="1"/>
  <c r="K384" i="6"/>
  <c r="R384" i="6" s="1"/>
  <c r="K380" i="6"/>
  <c r="R380" i="6" s="1"/>
  <c r="K376" i="6"/>
  <c r="R376" i="6" s="1"/>
  <c r="K372" i="6"/>
  <c r="R372" i="6" s="1"/>
  <c r="K368" i="6"/>
  <c r="R368" i="6" s="1"/>
  <c r="K364" i="6"/>
  <c r="R364" i="6" s="1"/>
  <c r="K360" i="6"/>
  <c r="R360" i="6" s="1"/>
  <c r="K356" i="6"/>
  <c r="R356" i="6" s="1"/>
  <c r="K352" i="6"/>
  <c r="R352" i="6" s="1"/>
  <c r="K347" i="6"/>
  <c r="R347" i="6" s="1"/>
  <c r="K343" i="6"/>
  <c r="R343" i="6" s="1"/>
  <c r="K337" i="6"/>
  <c r="R337" i="6" s="1"/>
  <c r="K333" i="6"/>
  <c r="R333" i="6" s="1"/>
  <c r="K328" i="6"/>
  <c r="R328" i="6" s="1"/>
  <c r="K324" i="6"/>
  <c r="R324" i="6" s="1"/>
  <c r="K319" i="6"/>
  <c r="R319" i="6" s="1"/>
  <c r="K314" i="6"/>
  <c r="R314" i="6" s="1"/>
  <c r="K309" i="6"/>
  <c r="R309" i="6" s="1"/>
  <c r="K305" i="6"/>
  <c r="R305" i="6" s="1"/>
  <c r="K301" i="6"/>
  <c r="R301" i="6" s="1"/>
  <c r="K296" i="6"/>
  <c r="R296" i="6" s="1"/>
  <c r="K291" i="6"/>
  <c r="R291" i="6" s="1"/>
  <c r="K286" i="6"/>
  <c r="R286" i="6" s="1"/>
  <c r="K282" i="6"/>
  <c r="R282" i="6" s="1"/>
  <c r="K277" i="6"/>
  <c r="R277" i="6" s="1"/>
  <c r="K273" i="6"/>
  <c r="R273" i="6" s="1"/>
  <c r="K269" i="6"/>
  <c r="R269" i="6" s="1"/>
  <c r="K265" i="6"/>
  <c r="R265" i="6" s="1"/>
  <c r="K261" i="6"/>
  <c r="R261" i="6" s="1"/>
  <c r="K256" i="6"/>
  <c r="R256" i="6" s="1"/>
  <c r="K252" i="6"/>
  <c r="R252" i="6" s="1"/>
  <c r="K248" i="6"/>
  <c r="R248" i="6" s="1"/>
  <c r="K244" i="6"/>
  <c r="R244" i="6" s="1"/>
  <c r="K240" i="6"/>
  <c r="R240" i="6" s="1"/>
  <c r="K236" i="6"/>
  <c r="R236" i="6" s="1"/>
  <c r="K232" i="6"/>
  <c r="R232" i="6" s="1"/>
  <c r="K227" i="6"/>
  <c r="R227" i="6" s="1"/>
  <c r="K223" i="6"/>
  <c r="R223" i="6" s="1"/>
  <c r="K219" i="6"/>
  <c r="R219" i="6" s="1"/>
  <c r="K215" i="6"/>
  <c r="R215" i="6" s="1"/>
  <c r="K210" i="6"/>
  <c r="R210" i="6" s="1"/>
  <c r="K205" i="6"/>
  <c r="R205" i="6" s="1"/>
  <c r="K198" i="6"/>
  <c r="R198" i="6" s="1"/>
  <c r="K193" i="6"/>
  <c r="R193" i="6" s="1"/>
  <c r="K182" i="6"/>
  <c r="R182" i="6" s="1"/>
  <c r="K174" i="6"/>
  <c r="R174" i="6" s="1"/>
  <c r="K170" i="6"/>
  <c r="R170" i="6" s="1"/>
  <c r="K164" i="6"/>
  <c r="R164" i="6" s="1"/>
  <c r="K160" i="6"/>
  <c r="R160" i="6" s="1"/>
  <c r="K156" i="6"/>
  <c r="R156" i="6" s="1"/>
  <c r="K151" i="6"/>
  <c r="R151" i="6" s="1"/>
  <c r="K147" i="6"/>
  <c r="R147" i="6" s="1"/>
  <c r="K143" i="6"/>
  <c r="R143" i="6" s="1"/>
  <c r="K139" i="6"/>
  <c r="R139" i="6" s="1"/>
  <c r="K135" i="6"/>
  <c r="R135" i="6" s="1"/>
  <c r="K130" i="6"/>
  <c r="R130" i="6" s="1"/>
  <c r="K126" i="6"/>
  <c r="R126" i="6" s="1"/>
  <c r="K122" i="6"/>
  <c r="R122" i="6" s="1"/>
  <c r="K117" i="6"/>
  <c r="R117" i="6" s="1"/>
  <c r="K112" i="6"/>
  <c r="R112" i="6" s="1"/>
  <c r="K107" i="6"/>
  <c r="R107" i="6" s="1"/>
  <c r="K102" i="6"/>
  <c r="R102" i="6" s="1"/>
  <c r="K98" i="6"/>
  <c r="R98" i="6" s="1"/>
  <c r="K91" i="6"/>
  <c r="R91" i="6" s="1"/>
  <c r="K86" i="6"/>
  <c r="R86" i="6" s="1"/>
  <c r="K82" i="6"/>
  <c r="R82" i="6" s="1"/>
  <c r="K78" i="6"/>
  <c r="R78" i="6" s="1"/>
  <c r="K74" i="6"/>
  <c r="R74" i="6" s="1"/>
  <c r="K70" i="6"/>
  <c r="R70" i="6" s="1"/>
  <c r="K65" i="6"/>
  <c r="R65" i="6" s="1"/>
  <c r="K59" i="6"/>
  <c r="R59" i="6" s="1"/>
  <c r="K52" i="6"/>
  <c r="R52" i="6" s="1"/>
  <c r="K48" i="6"/>
  <c r="R48" i="6" s="1"/>
  <c r="K43" i="6"/>
  <c r="R43" i="6" s="1"/>
  <c r="K39" i="6"/>
  <c r="R39" i="6" s="1"/>
  <c r="K35" i="6"/>
  <c r="R35" i="6" s="1"/>
  <c r="K30" i="6"/>
  <c r="R30" i="6" s="1"/>
  <c r="K23" i="6"/>
  <c r="R23" i="6" s="1"/>
  <c r="K19" i="6"/>
  <c r="R19" i="6" s="1"/>
  <c r="K14" i="6"/>
  <c r="R14" i="6" s="1"/>
  <c r="K10" i="6"/>
  <c r="R10" i="6" s="1"/>
  <c r="K809" i="6"/>
  <c r="R809" i="6" s="1"/>
  <c r="K1258" i="6"/>
  <c r="R1258" i="6" s="1"/>
  <c r="K1300" i="6"/>
  <c r="R1300" i="6" s="1"/>
  <c r="K926" i="6"/>
  <c r="R926" i="6" s="1"/>
  <c r="K941" i="6"/>
  <c r="R941" i="6" s="1"/>
  <c r="K24" i="6"/>
  <c r="R24" i="6" s="1"/>
  <c r="K676" i="6"/>
  <c r="R676" i="6" s="1"/>
  <c r="K445" i="6"/>
  <c r="R445" i="6" s="1"/>
  <c r="K1229" i="6"/>
  <c r="R1229" i="6" s="1"/>
  <c r="K605" i="6"/>
  <c r="R605" i="6" s="1"/>
  <c r="K2243" i="6"/>
  <c r="R2243" i="6" s="1"/>
  <c r="K2633" i="6"/>
  <c r="R2633" i="6" s="1"/>
  <c r="K1202" i="6"/>
  <c r="R1202" i="6" s="1"/>
  <c r="E951" i="6"/>
  <c r="E512" i="6"/>
  <c r="E470" i="6"/>
  <c r="E8" i="6"/>
  <c r="E499" i="6"/>
  <c r="E418" i="6"/>
  <c r="E968" i="6"/>
  <c r="E2389" i="6"/>
  <c r="E439" i="6"/>
  <c r="E253" i="6"/>
  <c r="E290" i="6"/>
  <c r="E838" i="6"/>
  <c r="E415" i="6"/>
  <c r="E310" i="6"/>
  <c r="E295" i="6"/>
  <c r="E203" i="6"/>
  <c r="E858" i="6"/>
  <c r="E2365" i="6"/>
  <c r="E999" i="6"/>
  <c r="E919" i="6"/>
  <c r="E1899" i="6"/>
  <c r="E717" i="6"/>
  <c r="E818" i="6"/>
  <c r="E1883" i="6"/>
  <c r="E970" i="6"/>
  <c r="E16" i="6"/>
  <c r="E741" i="6"/>
  <c r="E821" i="6"/>
  <c r="E2794" i="6"/>
  <c r="E1172" i="6"/>
  <c r="E1033" i="6"/>
  <c r="E202" i="6"/>
  <c r="E703" i="6"/>
  <c r="E1177" i="6"/>
  <c r="E710" i="6"/>
  <c r="E450" i="6"/>
  <c r="E423" i="6"/>
  <c r="E180" i="6"/>
  <c r="E181" i="6"/>
  <c r="E930" i="6"/>
  <c r="E576" i="6"/>
  <c r="E1557" i="6"/>
  <c r="E1658" i="6"/>
  <c r="E783" i="6"/>
  <c r="E63" i="6"/>
  <c r="E785" i="6"/>
  <c r="E637" i="6"/>
  <c r="E2688" i="6"/>
  <c r="E1387" i="6"/>
  <c r="E2223" i="6"/>
  <c r="E856" i="6"/>
  <c r="E536" i="6"/>
  <c r="E1503" i="6"/>
  <c r="E888" i="6"/>
  <c r="E835" i="6"/>
  <c r="E626" i="6"/>
  <c r="E488" i="6"/>
  <c r="E257" i="6"/>
  <c r="E696" i="6"/>
  <c r="E2488" i="6"/>
  <c r="E1066" i="6"/>
  <c r="E120" i="6"/>
  <c r="E647" i="6"/>
  <c r="E987" i="6"/>
  <c r="E1665" i="6"/>
  <c r="E828" i="6"/>
  <c r="E942" i="6"/>
  <c r="E1067" i="6"/>
  <c r="E229" i="6"/>
  <c r="E946" i="6"/>
  <c r="E1946" i="6"/>
  <c r="E671" i="6"/>
  <c r="E1009" i="6"/>
  <c r="E2249" i="6"/>
  <c r="E627" i="6"/>
  <c r="E2106" i="6"/>
  <c r="E234" i="6"/>
  <c r="E278" i="6"/>
  <c r="E668" i="6"/>
  <c r="E2689" i="6"/>
  <c r="E575" i="6"/>
  <c r="E2423" i="6"/>
  <c r="E1203" i="6"/>
  <c r="E94" i="6"/>
  <c r="E316" i="6"/>
  <c r="E612" i="6"/>
  <c r="E351" i="6"/>
  <c r="E572" i="6"/>
  <c r="E2501" i="6"/>
  <c r="E1363" i="6"/>
  <c r="E816" i="6"/>
  <c r="E1163" i="6"/>
  <c r="E1510" i="6"/>
  <c r="E494" i="6"/>
  <c r="E167" i="6"/>
  <c r="E1304" i="6"/>
  <c r="E206" i="6"/>
  <c r="E1031" i="6"/>
  <c r="E980" i="6"/>
  <c r="E1497" i="6"/>
  <c r="E421" i="6"/>
  <c r="E168" i="6"/>
  <c r="E419" i="6"/>
  <c r="E940" i="6"/>
  <c r="E2364" i="6"/>
  <c r="E629" i="6"/>
  <c r="E913" i="6"/>
  <c r="E1123" i="6"/>
  <c r="E1072" i="6"/>
  <c r="E753" i="6"/>
  <c r="E715" i="6"/>
  <c r="E177" i="6"/>
  <c r="E469" i="6"/>
  <c r="E723" i="6"/>
  <c r="E26" i="6"/>
  <c r="E1779" i="6"/>
  <c r="E321" i="6"/>
  <c r="E330" i="6"/>
  <c r="E187" i="6"/>
  <c r="E2437" i="6"/>
  <c r="G310" i="6"/>
  <c r="M310" i="6" s="1"/>
  <c r="G608" i="6"/>
  <c r="M608" i="6" s="1"/>
  <c r="G629" i="6"/>
  <c r="M629" i="6" s="1"/>
  <c r="G647" i="6"/>
  <c r="M647" i="6" s="1"/>
  <c r="G741" i="6"/>
  <c r="M741" i="6" s="1"/>
  <c r="G1082" i="6"/>
  <c r="M1082" i="6" s="1"/>
  <c r="G713" i="6"/>
  <c r="M713" i="6" s="1"/>
  <c r="G715" i="6"/>
  <c r="M715" i="6" s="1"/>
  <c r="G720" i="6"/>
  <c r="M720" i="6" s="1"/>
  <c r="G536" i="6"/>
  <c r="M536" i="6" s="1"/>
  <c r="G737" i="6"/>
  <c r="M737" i="6" s="1"/>
  <c r="G1946" i="6"/>
  <c r="M1946" i="6" s="1"/>
  <c r="G1960" i="6"/>
  <c r="M1960" i="6" s="1"/>
  <c r="G1203" i="6"/>
  <c r="M1203" i="6" s="1"/>
  <c r="G755" i="6"/>
  <c r="M755" i="6" s="1"/>
  <c r="G777" i="6"/>
  <c r="M777" i="6" s="1"/>
  <c r="G605" i="6"/>
  <c r="M605" i="6" s="1"/>
  <c r="G796" i="6"/>
  <c r="M796" i="6" s="1"/>
  <c r="G805" i="6"/>
  <c r="M805" i="6" s="1"/>
  <c r="G816" i="6"/>
  <c r="M816" i="6" s="1"/>
  <c r="G821" i="6"/>
  <c r="M821" i="6" s="1"/>
  <c r="G980" i="6"/>
  <c r="M980" i="6" s="1"/>
  <c r="G849" i="6"/>
  <c r="M849" i="6" s="1"/>
  <c r="G668" i="6"/>
  <c r="M668" i="6" s="1"/>
  <c r="G856" i="6"/>
  <c r="M856" i="6" s="1"/>
  <c r="G863" i="6"/>
  <c r="M863" i="6" s="1"/>
  <c r="G512" i="6"/>
  <c r="M512" i="6" s="1"/>
  <c r="G1865" i="6"/>
  <c r="M1865" i="6" s="1"/>
  <c r="G879" i="6"/>
  <c r="M879" i="6" s="1"/>
  <c r="G2668" i="6"/>
  <c r="M2668" i="6" s="1"/>
  <c r="G891" i="6"/>
  <c r="M891" i="6" s="1"/>
  <c r="G893" i="6"/>
  <c r="M893" i="6" s="1"/>
  <c r="G889" i="6"/>
  <c r="M889" i="6" s="1"/>
  <c r="G2561" i="6"/>
  <c r="M2561" i="6" s="1"/>
  <c r="G900" i="6"/>
  <c r="M900" i="6" s="1"/>
  <c r="G901" i="6"/>
  <c r="M901" i="6" s="1"/>
  <c r="G909" i="6"/>
  <c r="M909" i="6" s="1"/>
  <c r="G940" i="6"/>
  <c r="M940" i="6" s="1"/>
  <c r="G1065" i="6"/>
  <c r="M1065" i="6" s="1"/>
  <c r="G488" i="6"/>
  <c r="M488" i="6" s="1"/>
  <c r="G389" i="6"/>
  <c r="M389" i="6" s="1"/>
  <c r="G1073" i="6"/>
  <c r="M1073" i="6" s="1"/>
  <c r="G1238" i="6"/>
  <c r="M1238" i="6" s="1"/>
  <c r="G1123" i="6"/>
  <c r="M1123" i="6" s="1"/>
  <c r="G1127" i="6"/>
  <c r="M1127" i="6" s="1"/>
  <c r="G1201" i="6"/>
  <c r="M1201" i="6" s="1"/>
  <c r="G1229" i="6"/>
  <c r="M1229" i="6" s="1"/>
  <c r="G1261" i="6"/>
  <c r="M1261" i="6" s="1"/>
  <c r="G1263" i="6"/>
  <c r="M1263" i="6" s="1"/>
  <c r="G1271" i="6"/>
  <c r="M1271" i="6" s="1"/>
  <c r="G1069" i="6"/>
  <c r="M1069" i="6" s="1"/>
  <c r="G1304" i="6"/>
  <c r="M1304" i="6" s="1"/>
  <c r="G1345" i="6"/>
  <c r="M1345" i="6" s="1"/>
  <c r="G1360" i="6"/>
  <c r="M1360" i="6" s="1"/>
  <c r="G1380" i="6"/>
  <c r="M1380" i="6" s="1"/>
  <c r="G1382" i="6"/>
  <c r="M1382" i="6" s="1"/>
  <c r="G1391" i="6"/>
  <c r="M1391" i="6" s="1"/>
  <c r="G1434" i="6"/>
  <c r="M1434" i="6" s="1"/>
  <c r="G2018" i="6"/>
  <c r="M2018" i="6" s="1"/>
  <c r="G1483" i="6"/>
  <c r="M1483" i="6" s="1"/>
  <c r="G942" i="6"/>
  <c r="M942" i="6" s="1"/>
  <c r="G1497" i="6"/>
  <c r="M1497" i="6" s="1"/>
  <c r="G1548" i="6"/>
  <c r="M1548" i="6" s="1"/>
  <c r="G998" i="6"/>
  <c r="M998" i="6" s="1"/>
  <c r="G563" i="6"/>
  <c r="M563" i="6" s="1"/>
  <c r="G1845" i="6"/>
  <c r="M1845" i="6" s="1"/>
  <c r="G689" i="6"/>
  <c r="M689" i="6" s="1"/>
  <c r="G1654" i="6"/>
  <c r="M1654" i="6" s="1"/>
  <c r="G1673" i="6"/>
  <c r="M1673" i="6" s="1"/>
  <c r="G1709" i="6"/>
  <c r="M1709" i="6" s="1"/>
  <c r="G606" i="6"/>
  <c r="M606" i="6" s="1"/>
  <c r="G1631" i="6"/>
  <c r="M1631" i="6" s="1"/>
  <c r="G1784" i="6"/>
  <c r="M1784" i="6" s="1"/>
  <c r="G1791" i="6"/>
  <c r="M1791" i="6" s="1"/>
  <c r="G1799" i="6"/>
  <c r="M1799" i="6" s="1"/>
  <c r="G1874" i="6"/>
  <c r="M1874" i="6" s="1"/>
  <c r="G1879" i="6"/>
  <c r="M1879" i="6" s="1"/>
  <c r="G971" i="6"/>
  <c r="M971" i="6" s="1"/>
  <c r="G1896" i="6"/>
  <c r="M1896" i="6" s="1"/>
  <c r="G1900" i="6"/>
  <c r="M1900" i="6" s="1"/>
  <c r="G1908" i="6"/>
  <c r="M1908" i="6" s="1"/>
  <c r="G1935" i="6"/>
  <c r="M1935" i="6" s="1"/>
  <c r="G1937" i="6"/>
  <c r="M1937" i="6" s="1"/>
  <c r="G1947" i="6"/>
  <c r="M1947" i="6" s="1"/>
  <c r="G479" i="6"/>
  <c r="M479" i="6" s="1"/>
  <c r="G2013" i="6"/>
  <c r="M2013" i="6" s="1"/>
  <c r="G2075" i="6"/>
  <c r="M2075" i="6" s="1"/>
  <c r="G2099" i="6"/>
  <c r="M2099" i="6" s="1"/>
  <c r="G2100" i="6"/>
  <c r="M2100" i="6" s="1"/>
  <c r="G2121" i="6"/>
  <c r="M2121" i="6" s="1"/>
  <c r="G1881" i="6"/>
  <c r="M1881" i="6" s="1"/>
  <c r="G979" i="6"/>
  <c r="M979" i="6" s="1"/>
  <c r="G2168" i="6"/>
  <c r="M2168" i="6" s="1"/>
  <c r="G2796" i="6"/>
  <c r="M2796" i="6" s="1"/>
  <c r="G779" i="6"/>
  <c r="M779" i="6" s="1"/>
  <c r="G2213" i="6"/>
  <c r="M2213" i="6" s="1"/>
  <c r="G186" i="6"/>
  <c r="M186" i="6" s="1"/>
  <c r="G1240" i="6"/>
  <c r="M1240" i="6" s="1"/>
  <c r="G2238" i="6"/>
  <c r="M2238" i="6" s="1"/>
  <c r="G1993" i="6"/>
  <c r="M1993" i="6" s="1"/>
  <c r="G1169" i="6"/>
  <c r="M1169" i="6" s="1"/>
  <c r="G892" i="6"/>
  <c r="M892" i="6" s="1"/>
  <c r="G2327" i="6"/>
  <c r="M2327" i="6" s="1"/>
  <c r="G6" i="6"/>
  <c r="M6" i="6" s="1"/>
  <c r="G2071" i="6"/>
  <c r="M2071" i="6" s="1"/>
  <c r="G744" i="6"/>
  <c r="M744" i="6" s="1"/>
  <c r="G2378" i="6"/>
  <c r="M2378" i="6" s="1"/>
  <c r="G2417" i="6"/>
  <c r="M2417" i="6" s="1"/>
  <c r="G2420" i="6"/>
  <c r="M2420" i="6" s="1"/>
  <c r="G995" i="6"/>
  <c r="M995" i="6" s="1"/>
  <c r="G875" i="6"/>
  <c r="M875" i="6" s="1"/>
  <c r="G2137" i="6"/>
  <c r="M2137" i="6" s="1"/>
  <c r="G2463" i="6"/>
  <c r="M2463" i="6" s="1"/>
  <c r="G2465" i="6"/>
  <c r="M2465" i="6" s="1"/>
  <c r="G2474" i="6"/>
  <c r="M2474" i="6" s="1"/>
  <c r="G1118" i="6"/>
  <c r="M1118" i="6" s="1"/>
  <c r="G1730" i="6"/>
  <c r="M1730" i="6" s="1"/>
  <c r="G1035" i="6"/>
  <c r="M1035" i="6" s="1"/>
  <c r="G2514" i="6"/>
  <c r="M2514" i="6" s="1"/>
  <c r="G2533" i="6"/>
  <c r="M2533" i="6" s="1"/>
  <c r="G896" i="6"/>
  <c r="M896" i="6" s="1"/>
  <c r="G1249" i="6"/>
  <c r="M1249" i="6" s="1"/>
  <c r="G542" i="6"/>
  <c r="M542" i="6" s="1"/>
  <c r="G2583" i="6"/>
  <c r="M2583" i="6" s="1"/>
  <c r="G2604" i="6"/>
  <c r="M2604" i="6" s="1"/>
  <c r="G2632" i="6"/>
  <c r="M2632" i="6" s="1"/>
  <c r="G2643" i="6"/>
  <c r="M2643" i="6" s="1"/>
  <c r="G2677" i="6"/>
  <c r="M2677" i="6" s="1"/>
  <c r="G553" i="6"/>
  <c r="M553" i="6" s="1"/>
  <c r="G2732" i="6"/>
  <c r="M2732" i="6" s="1"/>
  <c r="G2738" i="6"/>
  <c r="M2738" i="6" s="1"/>
  <c r="G2743" i="6"/>
  <c r="M2743" i="6" s="1"/>
  <c r="G2758" i="6"/>
  <c r="M2758" i="6" s="1"/>
  <c r="G2767" i="6"/>
  <c r="M2767" i="6" s="1"/>
  <c r="G2773" i="6"/>
  <c r="M2773" i="6" s="1"/>
  <c r="G1873" i="6"/>
  <c r="M1873" i="6" s="1"/>
  <c r="G640" i="6"/>
  <c r="M640" i="6" s="1"/>
  <c r="G2795" i="6"/>
  <c r="M2795" i="6" s="1"/>
  <c r="G229" i="6"/>
  <c r="M229" i="6" s="1"/>
  <c r="G38" i="6"/>
  <c r="M38" i="6" s="1"/>
  <c r="G415" i="6"/>
  <c r="M415" i="6" s="1"/>
  <c r="G4" i="6"/>
  <c r="M4" i="6" s="1"/>
  <c r="G2662" i="6"/>
  <c r="M2662" i="6" s="1"/>
  <c r="G1072" i="6"/>
  <c r="M1072" i="6" s="1"/>
  <c r="G2365" i="6"/>
  <c r="M2365" i="6" s="1"/>
  <c r="G2501" i="6"/>
  <c r="M2501" i="6" s="1"/>
  <c r="G156" i="6"/>
  <c r="M156" i="6" s="1"/>
  <c r="G165" i="6"/>
  <c r="M165" i="6" s="1"/>
  <c r="G167" i="6"/>
  <c r="M167" i="6" s="1"/>
  <c r="G168" i="6"/>
  <c r="M168" i="6" s="1"/>
  <c r="G177" i="6"/>
  <c r="M177" i="6" s="1"/>
  <c r="G494" i="6"/>
  <c r="M494" i="6" s="1"/>
  <c r="G785" i="6"/>
  <c r="M785" i="6" s="1"/>
  <c r="G931" i="6"/>
  <c r="M931" i="6" s="1"/>
  <c r="G478" i="6"/>
  <c r="M478" i="6" s="1"/>
  <c r="G202" i="6"/>
  <c r="M202" i="6" s="1"/>
  <c r="G1300" i="6"/>
  <c r="M1300" i="6" s="1"/>
  <c r="G1503" i="6"/>
  <c r="M1503" i="6" s="1"/>
  <c r="G1114" i="6"/>
  <c r="M1114" i="6" s="1"/>
  <c r="G845" i="6"/>
  <c r="M845" i="6" s="1"/>
  <c r="G239" i="6"/>
  <c r="M239" i="6" s="1"/>
  <c r="G252" i="6"/>
  <c r="M252" i="6" s="1"/>
  <c r="G270" i="6"/>
  <c r="M270" i="6" s="1"/>
  <c r="G723" i="6"/>
  <c r="M723" i="6" s="1"/>
  <c r="G285" i="6"/>
  <c r="M285" i="6" s="1"/>
  <c r="G291" i="6"/>
  <c r="M291" i="6" s="1"/>
  <c r="G2249" i="6"/>
  <c r="M2249" i="6" s="1"/>
  <c r="G300" i="6"/>
  <c r="M300" i="6" s="1"/>
  <c r="G316" i="6"/>
  <c r="M316" i="6" s="1"/>
  <c r="G320" i="6"/>
  <c r="M320" i="6" s="1"/>
  <c r="G326" i="6"/>
  <c r="M326" i="6" s="1"/>
  <c r="G333" i="6"/>
  <c r="M333" i="6" s="1"/>
  <c r="G340" i="6"/>
  <c r="M340" i="6" s="1"/>
  <c r="G342" i="6"/>
  <c r="M342" i="6" s="1"/>
  <c r="G356" i="6"/>
  <c r="M356" i="6" s="1"/>
  <c r="G368" i="6"/>
  <c r="M368" i="6" s="1"/>
  <c r="G2364" i="6"/>
  <c r="M2364" i="6" s="1"/>
  <c r="G257" i="6"/>
  <c r="M257" i="6" s="1"/>
  <c r="G417" i="6"/>
  <c r="M417" i="6" s="1"/>
  <c r="G421" i="6"/>
  <c r="M421" i="6" s="1"/>
  <c r="G429" i="6"/>
  <c r="M429" i="6" s="1"/>
  <c r="G439" i="6"/>
  <c r="M439" i="6" s="1"/>
  <c r="G445" i="6"/>
  <c r="M445" i="6" s="1"/>
  <c r="G456" i="6"/>
  <c r="M456" i="6" s="1"/>
  <c r="G1214" i="6"/>
  <c r="M1214" i="6" s="1"/>
  <c r="G913" i="6"/>
  <c r="M913" i="6" s="1"/>
  <c r="G498" i="6"/>
  <c r="M498" i="6" s="1"/>
  <c r="G2233" i="6"/>
  <c r="M2233" i="6" s="1"/>
  <c r="G516" i="6"/>
  <c r="M516" i="6" s="1"/>
  <c r="G520" i="6"/>
  <c r="M520" i="6" s="1"/>
  <c r="G2223" i="6"/>
  <c r="M2223" i="6" s="1"/>
  <c r="G253" i="6"/>
  <c r="M253" i="6" s="1"/>
  <c r="G752" i="6"/>
  <c r="M752" i="6" s="1"/>
  <c r="G1083" i="6"/>
  <c r="M1083" i="6" s="1"/>
  <c r="G576" i="6"/>
  <c r="M576" i="6" s="1"/>
  <c r="G588" i="6"/>
  <c r="M588" i="6" s="1"/>
  <c r="G1163" i="6"/>
  <c r="M1163" i="6" s="1"/>
  <c r="G2080" i="6"/>
  <c r="M2080" i="6" s="1"/>
  <c r="G783" i="6"/>
  <c r="M783" i="6" s="1"/>
  <c r="G16" i="6"/>
  <c r="M16" i="6" s="1"/>
  <c r="K321" i="6" l="1"/>
  <c r="R321" i="6" s="1"/>
  <c r="K469" i="6"/>
  <c r="R469" i="6" s="1"/>
  <c r="K1072" i="6"/>
  <c r="R1072" i="6" s="1"/>
  <c r="K2364" i="6"/>
  <c r="R2364" i="6" s="1"/>
  <c r="K421" i="6"/>
  <c r="R421" i="6" s="1"/>
  <c r="K206" i="6"/>
  <c r="R206" i="6" s="1"/>
  <c r="K1510" i="6"/>
  <c r="R1510" i="6" s="1"/>
  <c r="K2501" i="6"/>
  <c r="R2501" i="6" s="1"/>
  <c r="K316" i="6"/>
  <c r="R316" i="6" s="1"/>
  <c r="K575" i="6"/>
  <c r="R575" i="6" s="1"/>
  <c r="K234" i="6"/>
  <c r="R234" i="6" s="1"/>
  <c r="K1009" i="6"/>
  <c r="R1009" i="6" s="1"/>
  <c r="K229" i="6"/>
  <c r="R229" i="6" s="1"/>
  <c r="K1665" i="6"/>
  <c r="R1665" i="6" s="1"/>
  <c r="K1066" i="6"/>
  <c r="R1066" i="6" s="1"/>
  <c r="K488" i="6"/>
  <c r="R488" i="6" s="1"/>
  <c r="K1503" i="6"/>
  <c r="R1503" i="6" s="1"/>
  <c r="K1387" i="6"/>
  <c r="R1387" i="6" s="1"/>
  <c r="K63" i="6"/>
  <c r="R63" i="6" s="1"/>
  <c r="K576" i="6"/>
  <c r="R576" i="6" s="1"/>
  <c r="K423" i="6"/>
  <c r="R423" i="6" s="1"/>
  <c r="K703" i="6"/>
  <c r="R703" i="6" s="1"/>
  <c r="K2794" i="6"/>
  <c r="R2794" i="6" s="1"/>
  <c r="K970" i="6"/>
  <c r="R970" i="6" s="1"/>
  <c r="K1899" i="6"/>
  <c r="R1899" i="6" s="1"/>
  <c r="K858" i="6"/>
  <c r="R858" i="6" s="1"/>
  <c r="K415" i="6"/>
  <c r="R415" i="6" s="1"/>
  <c r="K439" i="6"/>
  <c r="R439" i="6" s="1"/>
  <c r="K499" i="6"/>
  <c r="R499" i="6" s="1"/>
  <c r="K951" i="6"/>
  <c r="R951" i="6" s="1"/>
  <c r="K1772" i="6"/>
  <c r="R1772" i="6" s="1"/>
  <c r="K2437" i="6"/>
  <c r="R2437" i="6" s="1"/>
  <c r="K1779" i="6"/>
  <c r="R1779" i="6" s="1"/>
  <c r="K177" i="6"/>
  <c r="R177" i="6" s="1"/>
  <c r="K1123" i="6"/>
  <c r="R1123" i="6" s="1"/>
  <c r="K940" i="6"/>
  <c r="R940" i="6" s="1"/>
  <c r="K1497" i="6"/>
  <c r="R1497" i="6" s="1"/>
  <c r="K1304" i="6"/>
  <c r="R1304" i="6" s="1"/>
  <c r="K1163" i="6"/>
  <c r="R1163" i="6" s="1"/>
  <c r="K572" i="6"/>
  <c r="R572" i="6" s="1"/>
  <c r="K94" i="6"/>
  <c r="R94" i="6" s="1"/>
  <c r="K2689" i="6"/>
  <c r="R2689" i="6" s="1"/>
  <c r="K2106" i="6"/>
  <c r="R2106" i="6" s="1"/>
  <c r="K671" i="6"/>
  <c r="R671" i="6" s="1"/>
  <c r="K1067" i="6"/>
  <c r="R1067" i="6" s="1"/>
  <c r="K987" i="6"/>
  <c r="R987" i="6" s="1"/>
  <c r="K2488" i="6"/>
  <c r="R2488" i="6" s="1"/>
  <c r="K626" i="6"/>
  <c r="R626" i="6" s="1"/>
  <c r="K536" i="6"/>
  <c r="R536" i="6" s="1"/>
  <c r="K2688" i="6"/>
  <c r="R2688" i="6" s="1"/>
  <c r="K783" i="6"/>
  <c r="R783" i="6" s="1"/>
  <c r="K930" i="6"/>
  <c r="R930" i="6" s="1"/>
  <c r="K450" i="6"/>
  <c r="R450" i="6" s="1"/>
  <c r="K202" i="6"/>
  <c r="R202" i="6" s="1"/>
  <c r="K821" i="6"/>
  <c r="R821" i="6" s="1"/>
  <c r="K1883" i="6"/>
  <c r="R1883" i="6" s="1"/>
  <c r="K919" i="6"/>
  <c r="R919" i="6" s="1"/>
  <c r="K203" i="6"/>
  <c r="R203" i="6" s="1"/>
  <c r="K838" i="6"/>
  <c r="R838" i="6" s="1"/>
  <c r="K2389" i="6"/>
  <c r="R2389" i="6" s="1"/>
  <c r="K8" i="6"/>
  <c r="R8" i="6" s="1"/>
  <c r="K104" i="6"/>
  <c r="R104" i="6" s="1"/>
  <c r="K466" i="6"/>
  <c r="R466" i="6" s="1"/>
  <c r="K187" i="6"/>
  <c r="R187" i="6" s="1"/>
  <c r="K26" i="6"/>
  <c r="R26" i="6" s="1"/>
  <c r="K715" i="6"/>
  <c r="R715" i="6" s="1"/>
  <c r="K913" i="6"/>
  <c r="R913" i="6" s="1"/>
  <c r="K419" i="6"/>
  <c r="R419" i="6" s="1"/>
  <c r="K980" i="6"/>
  <c r="R980" i="6" s="1"/>
  <c r="K167" i="6"/>
  <c r="R167" i="6" s="1"/>
  <c r="K816" i="6"/>
  <c r="R816" i="6" s="1"/>
  <c r="K351" i="6"/>
  <c r="R351" i="6" s="1"/>
  <c r="K1203" i="6"/>
  <c r="R1203" i="6" s="1"/>
  <c r="K668" i="6"/>
  <c r="R668" i="6" s="1"/>
  <c r="K627" i="6"/>
  <c r="R627" i="6" s="1"/>
  <c r="K1946" i="6"/>
  <c r="R1946" i="6" s="1"/>
  <c r="K942" i="6"/>
  <c r="R942" i="6" s="1"/>
  <c r="K647" i="6"/>
  <c r="R647" i="6" s="1"/>
  <c r="K696" i="6"/>
  <c r="R696" i="6" s="1"/>
  <c r="K835" i="6"/>
  <c r="R835" i="6" s="1"/>
  <c r="K856" i="6"/>
  <c r="R856" i="6" s="1"/>
  <c r="K637" i="6"/>
  <c r="R637" i="6" s="1"/>
  <c r="K1658" i="6"/>
  <c r="R1658" i="6" s="1"/>
  <c r="K181" i="6"/>
  <c r="R181" i="6" s="1"/>
  <c r="K710" i="6"/>
  <c r="R710" i="6" s="1"/>
  <c r="K1033" i="6"/>
  <c r="R1033" i="6" s="1"/>
  <c r="K741" i="6"/>
  <c r="R741" i="6" s="1"/>
  <c r="K818" i="6"/>
  <c r="R818" i="6" s="1"/>
  <c r="K999" i="6"/>
  <c r="R999" i="6" s="1"/>
  <c r="K295" i="6"/>
  <c r="R295" i="6" s="1"/>
  <c r="K290" i="6"/>
  <c r="R290" i="6" s="1"/>
  <c r="K968" i="6"/>
  <c r="R968" i="6" s="1"/>
  <c r="K470" i="6"/>
  <c r="R470" i="6" s="1"/>
  <c r="K330" i="6"/>
  <c r="R330" i="6" s="1"/>
  <c r="K723" i="6"/>
  <c r="R723" i="6" s="1"/>
  <c r="K753" i="6"/>
  <c r="R753" i="6" s="1"/>
  <c r="K629" i="6"/>
  <c r="R629" i="6" s="1"/>
  <c r="K168" i="6"/>
  <c r="R168" i="6" s="1"/>
  <c r="K1031" i="6"/>
  <c r="R1031" i="6" s="1"/>
  <c r="K494" i="6"/>
  <c r="R494" i="6" s="1"/>
  <c r="K1363" i="6"/>
  <c r="R1363" i="6" s="1"/>
  <c r="K612" i="6"/>
  <c r="R612" i="6" s="1"/>
  <c r="K2423" i="6"/>
  <c r="R2423" i="6" s="1"/>
  <c r="K278" i="6"/>
  <c r="R278" i="6" s="1"/>
  <c r="K2249" i="6"/>
  <c r="R2249" i="6" s="1"/>
  <c r="K946" i="6"/>
  <c r="R946" i="6" s="1"/>
  <c r="K828" i="6"/>
  <c r="R828" i="6" s="1"/>
  <c r="K120" i="6"/>
  <c r="R120" i="6" s="1"/>
  <c r="K257" i="6"/>
  <c r="R257" i="6" s="1"/>
  <c r="K888" i="6"/>
  <c r="R888" i="6" s="1"/>
  <c r="K2223" i="6"/>
  <c r="R2223" i="6" s="1"/>
  <c r="K785" i="6"/>
  <c r="R785" i="6" s="1"/>
  <c r="K1557" i="6"/>
  <c r="R1557" i="6" s="1"/>
  <c r="K180" i="6"/>
  <c r="R180" i="6" s="1"/>
  <c r="K1177" i="6"/>
  <c r="R1177" i="6" s="1"/>
  <c r="K1172" i="6"/>
  <c r="R1172" i="6" s="1"/>
  <c r="K16" i="6"/>
  <c r="R16" i="6" s="1"/>
  <c r="K717" i="6"/>
  <c r="R717" i="6" s="1"/>
  <c r="K2365" i="6"/>
  <c r="R2365" i="6" s="1"/>
  <c r="K310" i="6"/>
  <c r="R310" i="6" s="1"/>
  <c r="K253" i="6"/>
  <c r="R253" i="6" s="1"/>
  <c r="K418" i="6"/>
  <c r="R418" i="6" s="1"/>
  <c r="K512" i="6"/>
  <c r="R512" i="6" s="1"/>
  <c r="J1262" i="6"/>
  <c r="P1262" i="6" s="1"/>
  <c r="I1262" i="6"/>
  <c r="O1262" i="6" s="1"/>
  <c r="H1262" i="6"/>
  <c r="N1262" i="6" s="1"/>
  <c r="G1262" i="6"/>
  <c r="M1262" i="6" s="1"/>
  <c r="F1262" i="6"/>
  <c r="L1262" i="6" s="1"/>
  <c r="J2209" i="6"/>
  <c r="P2209" i="6" s="1"/>
  <c r="I2209" i="6"/>
  <c r="O2209" i="6" s="1"/>
  <c r="H2209" i="6"/>
  <c r="N2209" i="6" s="1"/>
  <c r="G2209" i="6"/>
  <c r="M2209" i="6" s="1"/>
  <c r="F2209" i="6"/>
  <c r="L2209" i="6" s="1"/>
  <c r="J1254" i="6"/>
  <c r="P1254" i="6" s="1"/>
  <c r="I1254" i="6"/>
  <c r="O1254" i="6" s="1"/>
  <c r="H1254" i="6"/>
  <c r="N1254" i="6" s="1"/>
  <c r="F1254" i="6"/>
  <c r="L1254" i="6" s="1"/>
  <c r="G1254" i="6"/>
  <c r="M1254" i="6" s="1"/>
  <c r="J906" i="6"/>
  <c r="P906" i="6" s="1"/>
  <c r="I906" i="6"/>
  <c r="O906" i="6" s="1"/>
  <c r="H906" i="6"/>
  <c r="N906" i="6" s="1"/>
  <c r="G906" i="6"/>
  <c r="M906" i="6" s="1"/>
  <c r="F906" i="6"/>
  <c r="L906" i="6" s="1"/>
  <c r="J1246" i="6"/>
  <c r="P1246" i="6" s="1"/>
  <c r="I1246" i="6"/>
  <c r="O1246" i="6" s="1"/>
  <c r="H1246" i="6"/>
  <c r="N1246" i="6" s="1"/>
  <c r="G1246" i="6"/>
  <c r="M1246" i="6" s="1"/>
  <c r="F1246" i="6"/>
  <c r="L1246" i="6" s="1"/>
  <c r="J1242" i="6"/>
  <c r="P1242" i="6" s="1"/>
  <c r="I1242" i="6"/>
  <c r="O1242" i="6" s="1"/>
  <c r="H1242" i="6"/>
  <c r="N1242" i="6" s="1"/>
  <c r="G1242" i="6"/>
  <c r="M1242" i="6" s="1"/>
  <c r="F1242" i="6"/>
  <c r="L1242" i="6" s="1"/>
  <c r="J96" i="6"/>
  <c r="P96" i="6" s="1"/>
  <c r="I96" i="6"/>
  <c r="O96" i="6" s="1"/>
  <c r="H96" i="6"/>
  <c r="N96" i="6" s="1"/>
  <c r="F96" i="6"/>
  <c r="L96" i="6" s="1"/>
  <c r="G96" i="6"/>
  <c r="M96" i="6" s="1"/>
  <c r="J1234" i="6"/>
  <c r="P1234" i="6" s="1"/>
  <c r="I1234" i="6"/>
  <c r="O1234" i="6" s="1"/>
  <c r="H1234" i="6"/>
  <c r="N1234" i="6" s="1"/>
  <c r="G1234" i="6"/>
  <c r="M1234" i="6" s="1"/>
  <c r="F1234" i="6"/>
  <c r="L1234" i="6" s="1"/>
  <c r="J1230" i="6"/>
  <c r="P1230" i="6" s="1"/>
  <c r="I1230" i="6"/>
  <c r="O1230" i="6" s="1"/>
  <c r="H1230" i="6"/>
  <c r="N1230" i="6" s="1"/>
  <c r="G1230" i="6"/>
  <c r="M1230" i="6" s="1"/>
  <c r="F1230" i="6"/>
  <c r="L1230" i="6" s="1"/>
  <c r="J1226" i="6"/>
  <c r="P1226" i="6" s="1"/>
  <c r="H1226" i="6"/>
  <c r="N1226" i="6" s="1"/>
  <c r="I1226" i="6"/>
  <c r="O1226" i="6" s="1"/>
  <c r="G1226" i="6"/>
  <c r="M1226" i="6" s="1"/>
  <c r="F1226" i="6"/>
  <c r="L1226" i="6" s="1"/>
  <c r="J1222" i="6"/>
  <c r="P1222" i="6" s="1"/>
  <c r="I1222" i="6"/>
  <c r="O1222" i="6" s="1"/>
  <c r="G1222" i="6"/>
  <c r="M1222" i="6" s="1"/>
  <c r="H1222" i="6"/>
  <c r="N1222" i="6" s="1"/>
  <c r="F1222" i="6"/>
  <c r="L1222" i="6" s="1"/>
  <c r="J1218" i="6"/>
  <c r="P1218" i="6" s="1"/>
  <c r="I1218" i="6"/>
  <c r="O1218" i="6" s="1"/>
  <c r="H1218" i="6"/>
  <c r="N1218" i="6" s="1"/>
  <c r="G1218" i="6"/>
  <c r="M1218" i="6" s="1"/>
  <c r="F1218" i="6"/>
  <c r="L1218" i="6" s="1"/>
  <c r="J2243" i="6"/>
  <c r="P2243" i="6" s="1"/>
  <c r="I2243" i="6"/>
  <c r="O2243" i="6" s="1"/>
  <c r="H2243" i="6"/>
  <c r="N2243" i="6" s="1"/>
  <c r="F2243" i="6"/>
  <c r="L2243" i="6" s="1"/>
  <c r="J1210" i="6"/>
  <c r="P1210" i="6" s="1"/>
  <c r="H1210" i="6"/>
  <c r="N1210" i="6" s="1"/>
  <c r="I1210" i="6"/>
  <c r="O1210" i="6" s="1"/>
  <c r="G1210" i="6"/>
  <c r="M1210" i="6" s="1"/>
  <c r="F1210" i="6"/>
  <c r="L1210" i="6" s="1"/>
  <c r="J1206" i="6"/>
  <c r="P1206" i="6" s="1"/>
  <c r="I1206" i="6"/>
  <c r="O1206" i="6" s="1"/>
  <c r="G1206" i="6"/>
  <c r="M1206" i="6" s="1"/>
  <c r="F1206" i="6"/>
  <c r="L1206" i="6" s="1"/>
  <c r="H1206" i="6"/>
  <c r="N1206" i="6" s="1"/>
  <c r="J1202" i="6"/>
  <c r="P1202" i="6" s="1"/>
  <c r="I1202" i="6"/>
  <c r="O1202" i="6" s="1"/>
  <c r="H1202" i="6"/>
  <c r="N1202" i="6" s="1"/>
  <c r="F1202" i="6"/>
  <c r="L1202" i="6" s="1"/>
  <c r="J1198" i="6"/>
  <c r="P1198" i="6" s="1"/>
  <c r="I1198" i="6"/>
  <c r="O1198" i="6" s="1"/>
  <c r="G1198" i="6"/>
  <c r="M1198" i="6" s="1"/>
  <c r="H1198" i="6"/>
  <c r="N1198" i="6" s="1"/>
  <c r="F1198" i="6"/>
  <c r="L1198" i="6" s="1"/>
  <c r="J1194" i="6"/>
  <c r="P1194" i="6" s="1"/>
  <c r="I1194" i="6"/>
  <c r="O1194" i="6" s="1"/>
  <c r="H1194" i="6"/>
  <c r="N1194" i="6" s="1"/>
  <c r="G1194" i="6"/>
  <c r="M1194" i="6" s="1"/>
  <c r="F1194" i="6"/>
  <c r="L1194" i="6" s="1"/>
  <c r="J1190" i="6"/>
  <c r="P1190" i="6" s="1"/>
  <c r="I1190" i="6"/>
  <c r="O1190" i="6" s="1"/>
  <c r="G1190" i="6"/>
  <c r="M1190" i="6" s="1"/>
  <c r="H1190" i="6"/>
  <c r="N1190" i="6" s="1"/>
  <c r="F1190" i="6"/>
  <c r="L1190" i="6" s="1"/>
  <c r="J1186" i="6"/>
  <c r="P1186" i="6" s="1"/>
  <c r="I1186" i="6"/>
  <c r="O1186" i="6" s="1"/>
  <c r="H1186" i="6"/>
  <c r="N1186" i="6" s="1"/>
  <c r="G1186" i="6"/>
  <c r="M1186" i="6" s="1"/>
  <c r="F1186" i="6"/>
  <c r="L1186" i="6" s="1"/>
  <c r="J1182" i="6"/>
  <c r="P1182" i="6" s="1"/>
  <c r="I1182" i="6"/>
  <c r="O1182" i="6" s="1"/>
  <c r="H1182" i="6"/>
  <c r="N1182" i="6" s="1"/>
  <c r="G1182" i="6"/>
  <c r="M1182" i="6" s="1"/>
  <c r="F1182" i="6"/>
  <c r="L1182" i="6" s="1"/>
  <c r="J1178" i="6"/>
  <c r="P1178" i="6" s="1"/>
  <c r="I1178" i="6"/>
  <c r="O1178" i="6" s="1"/>
  <c r="H1178" i="6"/>
  <c r="N1178" i="6" s="1"/>
  <c r="G1178" i="6"/>
  <c r="M1178" i="6" s="1"/>
  <c r="F1178" i="6"/>
  <c r="L1178" i="6" s="1"/>
  <c r="J1174" i="6"/>
  <c r="P1174" i="6" s="1"/>
  <c r="I1174" i="6"/>
  <c r="O1174" i="6" s="1"/>
  <c r="G1174" i="6"/>
  <c r="M1174" i="6" s="1"/>
  <c r="H1174" i="6"/>
  <c r="N1174" i="6" s="1"/>
  <c r="F1174" i="6"/>
  <c r="L1174" i="6" s="1"/>
  <c r="J1170" i="6"/>
  <c r="P1170" i="6" s="1"/>
  <c r="I1170" i="6"/>
  <c r="O1170" i="6" s="1"/>
  <c r="H1170" i="6"/>
  <c r="N1170" i="6" s="1"/>
  <c r="G1170" i="6"/>
  <c r="M1170" i="6" s="1"/>
  <c r="F1170" i="6"/>
  <c r="L1170" i="6" s="1"/>
  <c r="J1166" i="6"/>
  <c r="P1166" i="6" s="1"/>
  <c r="I1166" i="6"/>
  <c r="O1166" i="6" s="1"/>
  <c r="G1166" i="6"/>
  <c r="M1166" i="6" s="1"/>
  <c r="H1166" i="6"/>
  <c r="N1166" i="6" s="1"/>
  <c r="F1166" i="6"/>
  <c r="L1166" i="6" s="1"/>
  <c r="J1162" i="6"/>
  <c r="P1162" i="6" s="1"/>
  <c r="H1162" i="6"/>
  <c r="N1162" i="6" s="1"/>
  <c r="G1162" i="6"/>
  <c r="M1162" i="6" s="1"/>
  <c r="I1162" i="6"/>
  <c r="O1162" i="6" s="1"/>
  <c r="F1162" i="6"/>
  <c r="L1162" i="6" s="1"/>
  <c r="J1158" i="6"/>
  <c r="P1158" i="6" s="1"/>
  <c r="I1158" i="6"/>
  <c r="O1158" i="6" s="1"/>
  <c r="H1158" i="6"/>
  <c r="N1158" i="6" s="1"/>
  <c r="G1158" i="6"/>
  <c r="M1158" i="6" s="1"/>
  <c r="F1158" i="6"/>
  <c r="L1158" i="6" s="1"/>
  <c r="J1154" i="6"/>
  <c r="P1154" i="6" s="1"/>
  <c r="I1154" i="6"/>
  <c r="O1154" i="6" s="1"/>
  <c r="H1154" i="6"/>
  <c r="N1154" i="6" s="1"/>
  <c r="G1154" i="6"/>
  <c r="M1154" i="6" s="1"/>
  <c r="F1154" i="6"/>
  <c r="L1154" i="6" s="1"/>
  <c r="J1150" i="6"/>
  <c r="P1150" i="6" s="1"/>
  <c r="I1150" i="6"/>
  <c r="O1150" i="6" s="1"/>
  <c r="H1150" i="6"/>
  <c r="N1150" i="6" s="1"/>
  <c r="G1150" i="6"/>
  <c r="M1150" i="6" s="1"/>
  <c r="F1150" i="6"/>
  <c r="L1150" i="6" s="1"/>
  <c r="J1146" i="6"/>
  <c r="P1146" i="6" s="1"/>
  <c r="I1146" i="6"/>
  <c r="O1146" i="6" s="1"/>
  <c r="H1146" i="6"/>
  <c r="N1146" i="6" s="1"/>
  <c r="G1146" i="6"/>
  <c r="M1146" i="6" s="1"/>
  <c r="F1146" i="6"/>
  <c r="L1146" i="6" s="1"/>
  <c r="J1142" i="6"/>
  <c r="P1142" i="6" s="1"/>
  <c r="I1142" i="6"/>
  <c r="O1142" i="6" s="1"/>
  <c r="G1142" i="6"/>
  <c r="M1142" i="6" s="1"/>
  <c r="H1142" i="6"/>
  <c r="N1142" i="6" s="1"/>
  <c r="F1142" i="6"/>
  <c r="L1142" i="6" s="1"/>
  <c r="J1138" i="6"/>
  <c r="P1138" i="6" s="1"/>
  <c r="I1138" i="6"/>
  <c r="O1138" i="6" s="1"/>
  <c r="H1138" i="6"/>
  <c r="N1138" i="6" s="1"/>
  <c r="G1138" i="6"/>
  <c r="M1138" i="6" s="1"/>
  <c r="F1138" i="6"/>
  <c r="L1138" i="6" s="1"/>
  <c r="J1134" i="6"/>
  <c r="P1134" i="6" s="1"/>
  <c r="I1134" i="6"/>
  <c r="O1134" i="6" s="1"/>
  <c r="H1134" i="6"/>
  <c r="N1134" i="6" s="1"/>
  <c r="G1134" i="6"/>
  <c r="M1134" i="6" s="1"/>
  <c r="F1134" i="6"/>
  <c r="L1134" i="6" s="1"/>
  <c r="J1130" i="6"/>
  <c r="P1130" i="6" s="1"/>
  <c r="I1130" i="6"/>
  <c r="O1130" i="6" s="1"/>
  <c r="H1130" i="6"/>
  <c r="N1130" i="6" s="1"/>
  <c r="G1130" i="6"/>
  <c r="M1130" i="6" s="1"/>
  <c r="F1130" i="6"/>
  <c r="L1130" i="6" s="1"/>
  <c r="J1126" i="6"/>
  <c r="P1126" i="6" s="1"/>
  <c r="I1126" i="6"/>
  <c r="O1126" i="6" s="1"/>
  <c r="G1126" i="6"/>
  <c r="M1126" i="6" s="1"/>
  <c r="H1126" i="6"/>
  <c r="N1126" i="6" s="1"/>
  <c r="F1126" i="6"/>
  <c r="L1126" i="6" s="1"/>
  <c r="J1122" i="6"/>
  <c r="P1122" i="6" s="1"/>
  <c r="I1122" i="6"/>
  <c r="O1122" i="6" s="1"/>
  <c r="H1122" i="6"/>
  <c r="N1122" i="6" s="1"/>
  <c r="G1122" i="6"/>
  <c r="M1122" i="6" s="1"/>
  <c r="F1122" i="6"/>
  <c r="L1122" i="6" s="1"/>
  <c r="J719" i="6"/>
  <c r="P719" i="6" s="1"/>
  <c r="I719" i="6"/>
  <c r="O719" i="6" s="1"/>
  <c r="H719" i="6"/>
  <c r="N719" i="6" s="1"/>
  <c r="G719" i="6"/>
  <c r="M719" i="6" s="1"/>
  <c r="F719" i="6"/>
  <c r="L719" i="6" s="1"/>
  <c r="J987" i="6"/>
  <c r="P987" i="6" s="1"/>
  <c r="I987" i="6"/>
  <c r="O987" i="6" s="1"/>
  <c r="H987" i="6"/>
  <c r="N987" i="6" s="1"/>
  <c r="F987" i="6"/>
  <c r="L987" i="6" s="1"/>
  <c r="J1110" i="6"/>
  <c r="P1110" i="6" s="1"/>
  <c r="I1110" i="6"/>
  <c r="O1110" i="6" s="1"/>
  <c r="G1110" i="6"/>
  <c r="M1110" i="6" s="1"/>
  <c r="H1110" i="6"/>
  <c r="N1110" i="6" s="1"/>
  <c r="F1110" i="6"/>
  <c r="L1110" i="6" s="1"/>
  <c r="J1106" i="6"/>
  <c r="P1106" i="6" s="1"/>
  <c r="I1106" i="6"/>
  <c r="O1106" i="6" s="1"/>
  <c r="H1106" i="6"/>
  <c r="N1106" i="6" s="1"/>
  <c r="G1106" i="6"/>
  <c r="M1106" i="6" s="1"/>
  <c r="F1106" i="6"/>
  <c r="L1106" i="6" s="1"/>
  <c r="J1102" i="6"/>
  <c r="P1102" i="6" s="1"/>
  <c r="I1102" i="6"/>
  <c r="O1102" i="6" s="1"/>
  <c r="H1102" i="6"/>
  <c r="N1102" i="6" s="1"/>
  <c r="G1102" i="6"/>
  <c r="M1102" i="6" s="1"/>
  <c r="F1102" i="6"/>
  <c r="L1102" i="6" s="1"/>
  <c r="J1098" i="6"/>
  <c r="P1098" i="6" s="1"/>
  <c r="I1098" i="6"/>
  <c r="O1098" i="6" s="1"/>
  <c r="H1098" i="6"/>
  <c r="N1098" i="6" s="1"/>
  <c r="F1098" i="6"/>
  <c r="L1098" i="6" s="1"/>
  <c r="J1094" i="6"/>
  <c r="P1094" i="6" s="1"/>
  <c r="I1094" i="6"/>
  <c r="O1094" i="6" s="1"/>
  <c r="G1094" i="6"/>
  <c r="M1094" i="6" s="1"/>
  <c r="H1094" i="6"/>
  <c r="N1094" i="6" s="1"/>
  <c r="F1094" i="6"/>
  <c r="L1094" i="6" s="1"/>
  <c r="J1090" i="6"/>
  <c r="P1090" i="6" s="1"/>
  <c r="I1090" i="6"/>
  <c r="O1090" i="6" s="1"/>
  <c r="H1090" i="6"/>
  <c r="N1090" i="6" s="1"/>
  <c r="G1090" i="6"/>
  <c r="M1090" i="6" s="1"/>
  <c r="F1090" i="6"/>
  <c r="L1090" i="6" s="1"/>
  <c r="J1086" i="6"/>
  <c r="P1086" i="6" s="1"/>
  <c r="I1086" i="6"/>
  <c r="O1086" i="6" s="1"/>
  <c r="H1086" i="6"/>
  <c r="N1086" i="6" s="1"/>
  <c r="G1086" i="6"/>
  <c r="M1086" i="6" s="1"/>
  <c r="F1086" i="6"/>
  <c r="L1086" i="6" s="1"/>
  <c r="J2633" i="6"/>
  <c r="P2633" i="6" s="1"/>
  <c r="I2633" i="6"/>
  <c r="O2633" i="6" s="1"/>
  <c r="H2633" i="6"/>
  <c r="N2633" i="6" s="1"/>
  <c r="G2633" i="6"/>
  <c r="M2633" i="6" s="1"/>
  <c r="F2633" i="6"/>
  <c r="L2633" i="6" s="1"/>
  <c r="J1078" i="6"/>
  <c r="P1078" i="6" s="1"/>
  <c r="I1078" i="6"/>
  <c r="O1078" i="6" s="1"/>
  <c r="H1078" i="6"/>
  <c r="N1078" i="6" s="1"/>
  <c r="G1078" i="6"/>
  <c r="M1078" i="6" s="1"/>
  <c r="F1078" i="6"/>
  <c r="L1078" i="6" s="1"/>
  <c r="J1074" i="6"/>
  <c r="P1074" i="6" s="1"/>
  <c r="I1074" i="6"/>
  <c r="O1074" i="6" s="1"/>
  <c r="H1074" i="6"/>
  <c r="N1074" i="6" s="1"/>
  <c r="G1074" i="6"/>
  <c r="M1074" i="6" s="1"/>
  <c r="F1074" i="6"/>
  <c r="L1074" i="6" s="1"/>
  <c r="J1070" i="6"/>
  <c r="P1070" i="6" s="1"/>
  <c r="I1070" i="6"/>
  <c r="O1070" i="6" s="1"/>
  <c r="G1070" i="6"/>
  <c r="M1070" i="6" s="1"/>
  <c r="F1070" i="6"/>
  <c r="L1070" i="6" s="1"/>
  <c r="H1070" i="6"/>
  <c r="N1070" i="6" s="1"/>
  <c r="J1066" i="6"/>
  <c r="P1066" i="6" s="1"/>
  <c r="I1066" i="6"/>
  <c r="O1066" i="6" s="1"/>
  <c r="H1066" i="6"/>
  <c r="N1066" i="6" s="1"/>
  <c r="F1066" i="6"/>
  <c r="L1066" i="6" s="1"/>
  <c r="J1062" i="6"/>
  <c r="P1062" i="6" s="1"/>
  <c r="I1062" i="6"/>
  <c r="O1062" i="6" s="1"/>
  <c r="H1062" i="6"/>
  <c r="N1062" i="6" s="1"/>
  <c r="G1062" i="6"/>
  <c r="M1062" i="6" s="1"/>
  <c r="F1062" i="6"/>
  <c r="L1062" i="6" s="1"/>
  <c r="J1058" i="6"/>
  <c r="P1058" i="6" s="1"/>
  <c r="I1058" i="6"/>
  <c r="O1058" i="6" s="1"/>
  <c r="H1058" i="6"/>
  <c r="N1058" i="6" s="1"/>
  <c r="G1058" i="6"/>
  <c r="M1058" i="6" s="1"/>
  <c r="F1058" i="6"/>
  <c r="L1058" i="6" s="1"/>
  <c r="J1054" i="6"/>
  <c r="P1054" i="6" s="1"/>
  <c r="I1054" i="6"/>
  <c r="O1054" i="6" s="1"/>
  <c r="H1054" i="6"/>
  <c r="N1054" i="6" s="1"/>
  <c r="G1054" i="6"/>
  <c r="M1054" i="6" s="1"/>
  <c r="F1054" i="6"/>
  <c r="L1054" i="6" s="1"/>
  <c r="J1050" i="6"/>
  <c r="P1050" i="6" s="1"/>
  <c r="I1050" i="6"/>
  <c r="O1050" i="6" s="1"/>
  <c r="H1050" i="6"/>
  <c r="N1050" i="6" s="1"/>
  <c r="G1050" i="6"/>
  <c r="M1050" i="6" s="1"/>
  <c r="F1050" i="6"/>
  <c r="L1050" i="6" s="1"/>
  <c r="J1046" i="6"/>
  <c r="P1046" i="6" s="1"/>
  <c r="I1046" i="6"/>
  <c r="O1046" i="6" s="1"/>
  <c r="H1046" i="6"/>
  <c r="N1046" i="6" s="1"/>
  <c r="G1046" i="6"/>
  <c r="M1046" i="6" s="1"/>
  <c r="F1046" i="6"/>
  <c r="L1046" i="6" s="1"/>
  <c r="J1042" i="6"/>
  <c r="P1042" i="6" s="1"/>
  <c r="I1042" i="6"/>
  <c r="O1042" i="6" s="1"/>
  <c r="H1042" i="6"/>
  <c r="N1042" i="6" s="1"/>
  <c r="G1042" i="6"/>
  <c r="M1042" i="6" s="1"/>
  <c r="F1042" i="6"/>
  <c r="L1042" i="6" s="1"/>
  <c r="J1038" i="6"/>
  <c r="P1038" i="6" s="1"/>
  <c r="I1038" i="6"/>
  <c r="O1038" i="6" s="1"/>
  <c r="H1038" i="6"/>
  <c r="N1038" i="6" s="1"/>
  <c r="G1038" i="6"/>
  <c r="M1038" i="6" s="1"/>
  <c r="F1038" i="6"/>
  <c r="L1038" i="6" s="1"/>
  <c r="J2756" i="6"/>
  <c r="P2756" i="6" s="1"/>
  <c r="I2756" i="6"/>
  <c r="O2756" i="6" s="1"/>
  <c r="H2756" i="6"/>
  <c r="N2756" i="6" s="1"/>
  <c r="G2756" i="6"/>
  <c r="M2756" i="6" s="1"/>
  <c r="F2756" i="6"/>
  <c r="L2756" i="6" s="1"/>
  <c r="J1030" i="6"/>
  <c r="P1030" i="6" s="1"/>
  <c r="I1030" i="6"/>
  <c r="O1030" i="6" s="1"/>
  <c r="H1030" i="6"/>
  <c r="N1030" i="6" s="1"/>
  <c r="G1030" i="6"/>
  <c r="M1030" i="6" s="1"/>
  <c r="F1030" i="6"/>
  <c r="L1030" i="6" s="1"/>
  <c r="J1026" i="6"/>
  <c r="P1026" i="6" s="1"/>
  <c r="I1026" i="6"/>
  <c r="O1026" i="6" s="1"/>
  <c r="H1026" i="6"/>
  <c r="N1026" i="6" s="1"/>
  <c r="G1026" i="6"/>
  <c r="M1026" i="6" s="1"/>
  <c r="F1026" i="6"/>
  <c r="L1026" i="6" s="1"/>
  <c r="J1022" i="6"/>
  <c r="P1022" i="6" s="1"/>
  <c r="I1022" i="6"/>
  <c r="O1022" i="6" s="1"/>
  <c r="H1022" i="6"/>
  <c r="N1022" i="6" s="1"/>
  <c r="G1022" i="6"/>
  <c r="M1022" i="6" s="1"/>
  <c r="F1022" i="6"/>
  <c r="L1022" i="6" s="1"/>
  <c r="J1018" i="6"/>
  <c r="P1018" i="6" s="1"/>
  <c r="I1018" i="6"/>
  <c r="O1018" i="6" s="1"/>
  <c r="H1018" i="6"/>
  <c r="N1018" i="6" s="1"/>
  <c r="G1018" i="6"/>
  <c r="M1018" i="6" s="1"/>
  <c r="F1018" i="6"/>
  <c r="L1018" i="6" s="1"/>
  <c r="J1014" i="6"/>
  <c r="P1014" i="6" s="1"/>
  <c r="I1014" i="6"/>
  <c r="O1014" i="6" s="1"/>
  <c r="H1014" i="6"/>
  <c r="N1014" i="6" s="1"/>
  <c r="G1014" i="6"/>
  <c r="M1014" i="6" s="1"/>
  <c r="F1014" i="6"/>
  <c r="L1014" i="6" s="1"/>
  <c r="J1010" i="6"/>
  <c r="P1010" i="6" s="1"/>
  <c r="I1010" i="6"/>
  <c r="O1010" i="6" s="1"/>
  <c r="H1010" i="6"/>
  <c r="N1010" i="6" s="1"/>
  <c r="G1010" i="6"/>
  <c r="M1010" i="6" s="1"/>
  <c r="F1010" i="6"/>
  <c r="L1010" i="6" s="1"/>
  <c r="J1006" i="6"/>
  <c r="P1006" i="6" s="1"/>
  <c r="I1006" i="6"/>
  <c r="O1006" i="6" s="1"/>
  <c r="G1006" i="6"/>
  <c r="M1006" i="6" s="1"/>
  <c r="H1006" i="6"/>
  <c r="N1006" i="6" s="1"/>
  <c r="F1006" i="6"/>
  <c r="L1006" i="6" s="1"/>
  <c r="J1002" i="6"/>
  <c r="P1002" i="6" s="1"/>
  <c r="I1002" i="6"/>
  <c r="O1002" i="6" s="1"/>
  <c r="H1002" i="6"/>
  <c r="N1002" i="6" s="1"/>
  <c r="G1002" i="6"/>
  <c r="M1002" i="6" s="1"/>
  <c r="F1002" i="6"/>
  <c r="L1002" i="6" s="1"/>
  <c r="J1493" i="6"/>
  <c r="P1493" i="6" s="1"/>
  <c r="I1493" i="6"/>
  <c r="O1493" i="6" s="1"/>
  <c r="H1493" i="6"/>
  <c r="N1493" i="6" s="1"/>
  <c r="G1493" i="6"/>
  <c r="M1493" i="6" s="1"/>
  <c r="F1493" i="6"/>
  <c r="L1493" i="6" s="1"/>
  <c r="J994" i="6"/>
  <c r="P994" i="6" s="1"/>
  <c r="I994" i="6"/>
  <c r="O994" i="6" s="1"/>
  <c r="H994" i="6"/>
  <c r="N994" i="6" s="1"/>
  <c r="G994" i="6"/>
  <c r="M994" i="6" s="1"/>
  <c r="F994" i="6"/>
  <c r="L994" i="6" s="1"/>
  <c r="J990" i="6"/>
  <c r="P990" i="6" s="1"/>
  <c r="I990" i="6"/>
  <c r="O990" i="6" s="1"/>
  <c r="H990" i="6"/>
  <c r="N990" i="6" s="1"/>
  <c r="G990" i="6"/>
  <c r="M990" i="6" s="1"/>
  <c r="F990" i="6"/>
  <c r="L990" i="6" s="1"/>
  <c r="J986" i="6"/>
  <c r="P986" i="6" s="1"/>
  <c r="I986" i="6"/>
  <c r="O986" i="6" s="1"/>
  <c r="H986" i="6"/>
  <c r="N986" i="6" s="1"/>
  <c r="G986" i="6"/>
  <c r="M986" i="6" s="1"/>
  <c r="F986" i="6"/>
  <c r="L986" i="6" s="1"/>
  <c r="J982" i="6"/>
  <c r="P982" i="6" s="1"/>
  <c r="I982" i="6"/>
  <c r="O982" i="6" s="1"/>
  <c r="H982" i="6"/>
  <c r="N982" i="6" s="1"/>
  <c r="G982" i="6"/>
  <c r="M982" i="6" s="1"/>
  <c r="F982" i="6"/>
  <c r="L982" i="6" s="1"/>
  <c r="J978" i="6"/>
  <c r="P978" i="6" s="1"/>
  <c r="I978" i="6"/>
  <c r="O978" i="6" s="1"/>
  <c r="H978" i="6"/>
  <c r="N978" i="6" s="1"/>
  <c r="G978" i="6"/>
  <c r="M978" i="6" s="1"/>
  <c r="F978" i="6"/>
  <c r="L978" i="6" s="1"/>
  <c r="J974" i="6"/>
  <c r="P974" i="6" s="1"/>
  <c r="I974" i="6"/>
  <c r="O974" i="6" s="1"/>
  <c r="H974" i="6"/>
  <c r="N974" i="6" s="1"/>
  <c r="G974" i="6"/>
  <c r="M974" i="6" s="1"/>
  <c r="F974" i="6"/>
  <c r="L974" i="6" s="1"/>
  <c r="J970" i="6"/>
  <c r="P970" i="6" s="1"/>
  <c r="I970" i="6"/>
  <c r="O970" i="6" s="1"/>
  <c r="H970" i="6"/>
  <c r="N970" i="6" s="1"/>
  <c r="G970" i="6"/>
  <c r="M970" i="6" s="1"/>
  <c r="F970" i="6"/>
  <c r="L970" i="6" s="1"/>
  <c r="J2422" i="6"/>
  <c r="P2422" i="6" s="1"/>
  <c r="I2422" i="6"/>
  <c r="O2422" i="6" s="1"/>
  <c r="H2422" i="6"/>
  <c r="N2422" i="6" s="1"/>
  <c r="G2422" i="6"/>
  <c r="M2422" i="6" s="1"/>
  <c r="F2422" i="6"/>
  <c r="L2422" i="6" s="1"/>
  <c r="J962" i="6"/>
  <c r="P962" i="6" s="1"/>
  <c r="I962" i="6"/>
  <c r="O962" i="6" s="1"/>
  <c r="H962" i="6"/>
  <c r="N962" i="6" s="1"/>
  <c r="G962" i="6"/>
  <c r="M962" i="6" s="1"/>
  <c r="F962" i="6"/>
  <c r="L962" i="6" s="1"/>
  <c r="J958" i="6"/>
  <c r="P958" i="6" s="1"/>
  <c r="I958" i="6"/>
  <c r="O958" i="6" s="1"/>
  <c r="H958" i="6"/>
  <c r="N958" i="6" s="1"/>
  <c r="G958" i="6"/>
  <c r="M958" i="6" s="1"/>
  <c r="F958" i="6"/>
  <c r="L958" i="6" s="1"/>
  <c r="J954" i="6"/>
  <c r="P954" i="6" s="1"/>
  <c r="I954" i="6"/>
  <c r="O954" i="6" s="1"/>
  <c r="H954" i="6"/>
  <c r="N954" i="6" s="1"/>
  <c r="G954" i="6"/>
  <c r="M954" i="6" s="1"/>
  <c r="F954" i="6"/>
  <c r="L954" i="6" s="1"/>
  <c r="J950" i="6"/>
  <c r="P950" i="6" s="1"/>
  <c r="I950" i="6"/>
  <c r="O950" i="6" s="1"/>
  <c r="H950" i="6"/>
  <c r="N950" i="6" s="1"/>
  <c r="G950" i="6"/>
  <c r="M950" i="6" s="1"/>
  <c r="F950" i="6"/>
  <c r="L950" i="6" s="1"/>
  <c r="I946" i="6"/>
  <c r="O946" i="6" s="1"/>
  <c r="J946" i="6"/>
  <c r="P946" i="6" s="1"/>
  <c r="H946" i="6"/>
  <c r="N946" i="6" s="1"/>
  <c r="G946" i="6"/>
  <c r="M946" i="6" s="1"/>
  <c r="F946" i="6"/>
  <c r="L946" i="6" s="1"/>
  <c r="J132" i="6"/>
  <c r="P132" i="6" s="1"/>
  <c r="I132" i="6"/>
  <c r="O132" i="6" s="1"/>
  <c r="H132" i="6"/>
  <c r="N132" i="6" s="1"/>
  <c r="F132" i="6"/>
  <c r="L132" i="6" s="1"/>
  <c r="J938" i="6"/>
  <c r="P938" i="6" s="1"/>
  <c r="I938" i="6"/>
  <c r="O938" i="6" s="1"/>
  <c r="H938" i="6"/>
  <c r="N938" i="6" s="1"/>
  <c r="G938" i="6"/>
  <c r="M938" i="6" s="1"/>
  <c r="F938" i="6"/>
  <c r="L938" i="6" s="1"/>
  <c r="J934" i="6"/>
  <c r="P934" i="6" s="1"/>
  <c r="I934" i="6"/>
  <c r="O934" i="6" s="1"/>
  <c r="H934" i="6"/>
  <c r="N934" i="6" s="1"/>
  <c r="G934" i="6"/>
  <c r="M934" i="6" s="1"/>
  <c r="F934" i="6"/>
  <c r="L934" i="6" s="1"/>
  <c r="J930" i="6"/>
  <c r="P930" i="6" s="1"/>
  <c r="I930" i="6"/>
  <c r="O930" i="6" s="1"/>
  <c r="H930" i="6"/>
  <c r="N930" i="6" s="1"/>
  <c r="G930" i="6"/>
  <c r="M930" i="6" s="1"/>
  <c r="F930" i="6"/>
  <c r="L930" i="6" s="1"/>
  <c r="I926" i="6"/>
  <c r="O926" i="6" s="1"/>
  <c r="J926" i="6"/>
  <c r="P926" i="6" s="1"/>
  <c r="G926" i="6"/>
  <c r="M926" i="6" s="1"/>
  <c r="H926" i="6"/>
  <c r="N926" i="6" s="1"/>
  <c r="F926" i="6"/>
  <c r="L926" i="6" s="1"/>
  <c r="J1250" i="6"/>
  <c r="P1250" i="6" s="1"/>
  <c r="I1250" i="6"/>
  <c r="O1250" i="6" s="1"/>
  <c r="H1250" i="6"/>
  <c r="N1250" i="6" s="1"/>
  <c r="G1250" i="6"/>
  <c r="M1250" i="6" s="1"/>
  <c r="F1250" i="6"/>
  <c r="L1250" i="6" s="1"/>
  <c r="J918" i="6"/>
  <c r="P918" i="6" s="1"/>
  <c r="I918" i="6"/>
  <c r="O918" i="6" s="1"/>
  <c r="H918" i="6"/>
  <c r="N918" i="6" s="1"/>
  <c r="G918" i="6"/>
  <c r="M918" i="6" s="1"/>
  <c r="F918" i="6"/>
  <c r="L918" i="6" s="1"/>
  <c r="J914" i="6"/>
  <c r="P914" i="6" s="1"/>
  <c r="I914" i="6"/>
  <c r="O914" i="6" s="1"/>
  <c r="H914" i="6"/>
  <c r="N914" i="6" s="1"/>
  <c r="G914" i="6"/>
  <c r="M914" i="6" s="1"/>
  <c r="F914" i="6"/>
  <c r="L914" i="6" s="1"/>
  <c r="J910" i="6"/>
  <c r="P910" i="6" s="1"/>
  <c r="I910" i="6"/>
  <c r="O910" i="6" s="1"/>
  <c r="G910" i="6"/>
  <c r="M910" i="6" s="1"/>
  <c r="H910" i="6"/>
  <c r="N910" i="6" s="1"/>
  <c r="F910" i="6"/>
  <c r="L910" i="6" s="1"/>
  <c r="J1172" i="6"/>
  <c r="P1172" i="6" s="1"/>
  <c r="I1172" i="6"/>
  <c r="O1172" i="6" s="1"/>
  <c r="H1172" i="6"/>
  <c r="N1172" i="6" s="1"/>
  <c r="G1172" i="6"/>
  <c r="M1172" i="6" s="1"/>
  <c r="F1172" i="6"/>
  <c r="L1172" i="6" s="1"/>
  <c r="J902" i="6"/>
  <c r="P902" i="6" s="1"/>
  <c r="I902" i="6"/>
  <c r="O902" i="6" s="1"/>
  <c r="H902" i="6"/>
  <c r="N902" i="6" s="1"/>
  <c r="G902" i="6"/>
  <c r="M902" i="6" s="1"/>
  <c r="F902" i="6"/>
  <c r="L902" i="6" s="1"/>
  <c r="J898" i="6"/>
  <c r="P898" i="6" s="1"/>
  <c r="I898" i="6"/>
  <c r="O898" i="6" s="1"/>
  <c r="H898" i="6"/>
  <c r="N898" i="6" s="1"/>
  <c r="F898" i="6"/>
  <c r="L898" i="6" s="1"/>
  <c r="J894" i="6"/>
  <c r="P894" i="6" s="1"/>
  <c r="I894" i="6"/>
  <c r="O894" i="6" s="1"/>
  <c r="H894" i="6"/>
  <c r="N894" i="6" s="1"/>
  <c r="G894" i="6"/>
  <c r="M894" i="6" s="1"/>
  <c r="F894" i="6"/>
  <c r="L894" i="6" s="1"/>
  <c r="J890" i="6"/>
  <c r="P890" i="6" s="1"/>
  <c r="I890" i="6"/>
  <c r="O890" i="6" s="1"/>
  <c r="H890" i="6"/>
  <c r="N890" i="6" s="1"/>
  <c r="G890" i="6"/>
  <c r="M890" i="6" s="1"/>
  <c r="F890" i="6"/>
  <c r="L890" i="6" s="1"/>
  <c r="J886" i="6"/>
  <c r="P886" i="6" s="1"/>
  <c r="I886" i="6"/>
  <c r="O886" i="6" s="1"/>
  <c r="H886" i="6"/>
  <c r="N886" i="6" s="1"/>
  <c r="F886" i="6"/>
  <c r="L886" i="6" s="1"/>
  <c r="J882" i="6"/>
  <c r="P882" i="6" s="1"/>
  <c r="I882" i="6"/>
  <c r="O882" i="6" s="1"/>
  <c r="H882" i="6"/>
  <c r="N882" i="6" s="1"/>
  <c r="G882" i="6"/>
  <c r="M882" i="6" s="1"/>
  <c r="F882" i="6"/>
  <c r="L882" i="6" s="1"/>
  <c r="J878" i="6"/>
  <c r="P878" i="6" s="1"/>
  <c r="I878" i="6"/>
  <c r="O878" i="6" s="1"/>
  <c r="G878" i="6"/>
  <c r="M878" i="6" s="1"/>
  <c r="H878" i="6"/>
  <c r="N878" i="6" s="1"/>
  <c r="F878" i="6"/>
  <c r="L878" i="6" s="1"/>
  <c r="J874" i="6"/>
  <c r="P874" i="6" s="1"/>
  <c r="I874" i="6"/>
  <c r="O874" i="6" s="1"/>
  <c r="H874" i="6"/>
  <c r="N874" i="6" s="1"/>
  <c r="G874" i="6"/>
  <c r="M874" i="6" s="1"/>
  <c r="F874" i="6"/>
  <c r="L874" i="6" s="1"/>
  <c r="J870" i="6"/>
  <c r="P870" i="6" s="1"/>
  <c r="I870" i="6"/>
  <c r="O870" i="6" s="1"/>
  <c r="H870" i="6"/>
  <c r="N870" i="6" s="1"/>
  <c r="G870" i="6"/>
  <c r="M870" i="6" s="1"/>
  <c r="F870" i="6"/>
  <c r="L870" i="6" s="1"/>
  <c r="J866" i="6"/>
  <c r="P866" i="6" s="1"/>
  <c r="I866" i="6"/>
  <c r="O866" i="6" s="1"/>
  <c r="H866" i="6"/>
  <c r="N866" i="6" s="1"/>
  <c r="G866" i="6"/>
  <c r="M866" i="6" s="1"/>
  <c r="F866" i="6"/>
  <c r="L866" i="6" s="1"/>
  <c r="J862" i="6"/>
  <c r="P862" i="6" s="1"/>
  <c r="I862" i="6"/>
  <c r="O862" i="6" s="1"/>
  <c r="H862" i="6"/>
  <c r="N862" i="6" s="1"/>
  <c r="G862" i="6"/>
  <c r="M862" i="6" s="1"/>
  <c r="F862" i="6"/>
  <c r="L862" i="6" s="1"/>
  <c r="J858" i="6"/>
  <c r="P858" i="6" s="1"/>
  <c r="I858" i="6"/>
  <c r="O858" i="6" s="1"/>
  <c r="H858" i="6"/>
  <c r="N858" i="6" s="1"/>
  <c r="F858" i="6"/>
  <c r="L858" i="6" s="1"/>
  <c r="J854" i="6"/>
  <c r="P854" i="6" s="1"/>
  <c r="I854" i="6"/>
  <c r="O854" i="6" s="1"/>
  <c r="H854" i="6"/>
  <c r="N854" i="6" s="1"/>
  <c r="G854" i="6"/>
  <c r="M854" i="6" s="1"/>
  <c r="F854" i="6"/>
  <c r="L854" i="6" s="1"/>
  <c r="J850" i="6"/>
  <c r="P850" i="6" s="1"/>
  <c r="I850" i="6"/>
  <c r="O850" i="6" s="1"/>
  <c r="H850" i="6"/>
  <c r="N850" i="6" s="1"/>
  <c r="G850" i="6"/>
  <c r="M850" i="6" s="1"/>
  <c r="F850" i="6"/>
  <c r="L850" i="6" s="1"/>
  <c r="J846" i="6"/>
  <c r="P846" i="6" s="1"/>
  <c r="I846" i="6"/>
  <c r="O846" i="6" s="1"/>
  <c r="G846" i="6"/>
  <c r="M846" i="6" s="1"/>
  <c r="H846" i="6"/>
  <c r="N846" i="6" s="1"/>
  <c r="F846" i="6"/>
  <c r="L846" i="6" s="1"/>
  <c r="J842" i="6"/>
  <c r="P842" i="6" s="1"/>
  <c r="I842" i="6"/>
  <c r="O842" i="6" s="1"/>
  <c r="H842" i="6"/>
  <c r="N842" i="6" s="1"/>
  <c r="G842" i="6"/>
  <c r="M842" i="6" s="1"/>
  <c r="F842" i="6"/>
  <c r="L842" i="6" s="1"/>
  <c r="J2423" i="6"/>
  <c r="P2423" i="6" s="1"/>
  <c r="I2423" i="6"/>
  <c r="O2423" i="6" s="1"/>
  <c r="H2423" i="6"/>
  <c r="N2423" i="6" s="1"/>
  <c r="G2423" i="6"/>
  <c r="M2423" i="6" s="1"/>
  <c r="F2423" i="6"/>
  <c r="L2423" i="6" s="1"/>
  <c r="J1658" i="6"/>
  <c r="P1658" i="6" s="1"/>
  <c r="I1658" i="6"/>
  <c r="O1658" i="6" s="1"/>
  <c r="H1658" i="6"/>
  <c r="N1658" i="6" s="1"/>
  <c r="F1658" i="6"/>
  <c r="L1658" i="6" s="1"/>
  <c r="J830" i="6"/>
  <c r="P830" i="6" s="1"/>
  <c r="I830" i="6"/>
  <c r="O830" i="6" s="1"/>
  <c r="G830" i="6"/>
  <c r="M830" i="6" s="1"/>
  <c r="H830" i="6"/>
  <c r="N830" i="6" s="1"/>
  <c r="F830" i="6"/>
  <c r="L830" i="6" s="1"/>
  <c r="J826" i="6"/>
  <c r="P826" i="6" s="1"/>
  <c r="I826" i="6"/>
  <c r="O826" i="6" s="1"/>
  <c r="G826" i="6"/>
  <c r="M826" i="6" s="1"/>
  <c r="H826" i="6"/>
  <c r="N826" i="6" s="1"/>
  <c r="F826" i="6"/>
  <c r="L826" i="6" s="1"/>
  <c r="J822" i="6"/>
  <c r="P822" i="6" s="1"/>
  <c r="I822" i="6"/>
  <c r="O822" i="6" s="1"/>
  <c r="H822" i="6"/>
  <c r="N822" i="6" s="1"/>
  <c r="G822" i="6"/>
  <c r="M822" i="6" s="1"/>
  <c r="F822" i="6"/>
  <c r="L822" i="6" s="1"/>
  <c r="J818" i="6"/>
  <c r="P818" i="6" s="1"/>
  <c r="I818" i="6"/>
  <c r="O818" i="6" s="1"/>
  <c r="H818" i="6"/>
  <c r="N818" i="6" s="1"/>
  <c r="F818" i="6"/>
  <c r="L818" i="6" s="1"/>
  <c r="J814" i="6"/>
  <c r="P814" i="6" s="1"/>
  <c r="I814" i="6"/>
  <c r="O814" i="6" s="1"/>
  <c r="H814" i="6"/>
  <c r="N814" i="6" s="1"/>
  <c r="F814" i="6"/>
  <c r="L814" i="6" s="1"/>
  <c r="J810" i="6"/>
  <c r="P810" i="6" s="1"/>
  <c r="I810" i="6"/>
  <c r="O810" i="6" s="1"/>
  <c r="H810" i="6"/>
  <c r="N810" i="6" s="1"/>
  <c r="F810" i="6"/>
  <c r="L810" i="6" s="1"/>
  <c r="J806" i="6"/>
  <c r="P806" i="6" s="1"/>
  <c r="I806" i="6"/>
  <c r="O806" i="6" s="1"/>
  <c r="H806" i="6"/>
  <c r="N806" i="6" s="1"/>
  <c r="G806" i="6"/>
  <c r="M806" i="6" s="1"/>
  <c r="F806" i="6"/>
  <c r="L806" i="6" s="1"/>
  <c r="J802" i="6"/>
  <c r="P802" i="6" s="1"/>
  <c r="I802" i="6"/>
  <c r="O802" i="6" s="1"/>
  <c r="H802" i="6"/>
  <c r="N802" i="6" s="1"/>
  <c r="G802" i="6"/>
  <c r="M802" i="6" s="1"/>
  <c r="F802" i="6"/>
  <c r="L802" i="6" s="1"/>
  <c r="J798" i="6"/>
  <c r="P798" i="6" s="1"/>
  <c r="I798" i="6"/>
  <c r="O798" i="6" s="1"/>
  <c r="G798" i="6"/>
  <c r="M798" i="6" s="1"/>
  <c r="H798" i="6"/>
  <c r="N798" i="6" s="1"/>
  <c r="F798" i="6"/>
  <c r="L798" i="6" s="1"/>
  <c r="J794" i="6"/>
  <c r="P794" i="6" s="1"/>
  <c r="I794" i="6"/>
  <c r="O794" i="6" s="1"/>
  <c r="H794" i="6"/>
  <c r="N794" i="6" s="1"/>
  <c r="G794" i="6"/>
  <c r="M794" i="6" s="1"/>
  <c r="F794" i="6"/>
  <c r="L794" i="6" s="1"/>
  <c r="J790" i="6"/>
  <c r="P790" i="6" s="1"/>
  <c r="I790" i="6"/>
  <c r="O790" i="6" s="1"/>
  <c r="H790" i="6"/>
  <c r="N790" i="6" s="1"/>
  <c r="F790" i="6"/>
  <c r="L790" i="6" s="1"/>
  <c r="J234" i="6"/>
  <c r="P234" i="6" s="1"/>
  <c r="I234" i="6"/>
  <c r="O234" i="6" s="1"/>
  <c r="H234" i="6"/>
  <c r="N234" i="6" s="1"/>
  <c r="F234" i="6"/>
  <c r="L234" i="6" s="1"/>
  <c r="J782" i="6"/>
  <c r="P782" i="6" s="1"/>
  <c r="I782" i="6"/>
  <c r="O782" i="6" s="1"/>
  <c r="H782" i="6"/>
  <c r="N782" i="6" s="1"/>
  <c r="G782" i="6"/>
  <c r="M782" i="6" s="1"/>
  <c r="F782" i="6"/>
  <c r="L782" i="6" s="1"/>
  <c r="J778" i="6"/>
  <c r="P778" i="6" s="1"/>
  <c r="I778" i="6"/>
  <c r="O778" i="6" s="1"/>
  <c r="H778" i="6"/>
  <c r="N778" i="6" s="1"/>
  <c r="G778" i="6"/>
  <c r="M778" i="6" s="1"/>
  <c r="F778" i="6"/>
  <c r="L778" i="6" s="1"/>
  <c r="J774" i="6"/>
  <c r="P774" i="6" s="1"/>
  <c r="I774" i="6"/>
  <c r="O774" i="6" s="1"/>
  <c r="H774" i="6"/>
  <c r="N774" i="6" s="1"/>
  <c r="F774" i="6"/>
  <c r="L774" i="6" s="1"/>
  <c r="J770" i="6"/>
  <c r="P770" i="6" s="1"/>
  <c r="I770" i="6"/>
  <c r="O770" i="6" s="1"/>
  <c r="H770" i="6"/>
  <c r="N770" i="6" s="1"/>
  <c r="G770" i="6"/>
  <c r="M770" i="6" s="1"/>
  <c r="F770" i="6"/>
  <c r="L770" i="6" s="1"/>
  <c r="J2689" i="6"/>
  <c r="P2689" i="6" s="1"/>
  <c r="I2689" i="6"/>
  <c r="O2689" i="6" s="1"/>
  <c r="H2689" i="6"/>
  <c r="N2689" i="6" s="1"/>
  <c r="F2689" i="6"/>
  <c r="L2689" i="6" s="1"/>
  <c r="J762" i="6"/>
  <c r="P762" i="6" s="1"/>
  <c r="I762" i="6"/>
  <c r="O762" i="6" s="1"/>
  <c r="H762" i="6"/>
  <c r="N762" i="6" s="1"/>
  <c r="G762" i="6"/>
  <c r="M762" i="6" s="1"/>
  <c r="F762" i="6"/>
  <c r="L762" i="6" s="1"/>
  <c r="J1883" i="6"/>
  <c r="P1883" i="6" s="1"/>
  <c r="I1883" i="6"/>
  <c r="O1883" i="6" s="1"/>
  <c r="H1883" i="6"/>
  <c r="N1883" i="6" s="1"/>
  <c r="F1883" i="6"/>
  <c r="L1883" i="6" s="1"/>
  <c r="J1258" i="6"/>
  <c r="P1258" i="6" s="1"/>
  <c r="I1258" i="6"/>
  <c r="O1258" i="6" s="1"/>
  <c r="H1258" i="6"/>
  <c r="N1258" i="6" s="1"/>
  <c r="F1258" i="6"/>
  <c r="L1258" i="6" s="1"/>
  <c r="J750" i="6"/>
  <c r="P750" i="6" s="1"/>
  <c r="I750" i="6"/>
  <c r="O750" i="6" s="1"/>
  <c r="G750" i="6"/>
  <c r="M750" i="6" s="1"/>
  <c r="H750" i="6"/>
  <c r="N750" i="6" s="1"/>
  <c r="F750" i="6"/>
  <c r="L750" i="6" s="1"/>
  <c r="J746" i="6"/>
  <c r="P746" i="6" s="1"/>
  <c r="I746" i="6"/>
  <c r="O746" i="6" s="1"/>
  <c r="G746" i="6"/>
  <c r="M746" i="6" s="1"/>
  <c r="H746" i="6"/>
  <c r="N746" i="6" s="1"/>
  <c r="F746" i="6"/>
  <c r="L746" i="6" s="1"/>
  <c r="J742" i="6"/>
  <c r="P742" i="6" s="1"/>
  <c r="I742" i="6"/>
  <c r="O742" i="6" s="1"/>
  <c r="H742" i="6"/>
  <c r="N742" i="6" s="1"/>
  <c r="G742" i="6"/>
  <c r="M742" i="6" s="1"/>
  <c r="F742" i="6"/>
  <c r="L742" i="6" s="1"/>
  <c r="J550" i="6"/>
  <c r="P550" i="6" s="1"/>
  <c r="I550" i="6"/>
  <c r="O550" i="6" s="1"/>
  <c r="H550" i="6"/>
  <c r="N550" i="6" s="1"/>
  <c r="G550" i="6"/>
  <c r="M550" i="6" s="1"/>
  <c r="F550" i="6"/>
  <c r="L550" i="6" s="1"/>
  <c r="J734" i="6"/>
  <c r="P734" i="6" s="1"/>
  <c r="I734" i="6"/>
  <c r="O734" i="6" s="1"/>
  <c r="H734" i="6"/>
  <c r="N734" i="6" s="1"/>
  <c r="G734" i="6"/>
  <c r="M734" i="6" s="1"/>
  <c r="F734" i="6"/>
  <c r="L734" i="6" s="1"/>
  <c r="J730" i="6"/>
  <c r="P730" i="6" s="1"/>
  <c r="I730" i="6"/>
  <c r="O730" i="6" s="1"/>
  <c r="H730" i="6"/>
  <c r="N730" i="6" s="1"/>
  <c r="G730" i="6"/>
  <c r="M730" i="6" s="1"/>
  <c r="F730" i="6"/>
  <c r="L730" i="6" s="1"/>
  <c r="J726" i="6"/>
  <c r="P726" i="6" s="1"/>
  <c r="I726" i="6"/>
  <c r="O726" i="6" s="1"/>
  <c r="H726" i="6"/>
  <c r="N726" i="6" s="1"/>
  <c r="G726" i="6"/>
  <c r="M726" i="6" s="1"/>
  <c r="F726" i="6"/>
  <c r="L726" i="6" s="1"/>
  <c r="J722" i="6"/>
  <c r="P722" i="6" s="1"/>
  <c r="I722" i="6"/>
  <c r="O722" i="6" s="1"/>
  <c r="H722" i="6"/>
  <c r="N722" i="6" s="1"/>
  <c r="G722" i="6"/>
  <c r="M722" i="6" s="1"/>
  <c r="F722" i="6"/>
  <c r="L722" i="6" s="1"/>
  <c r="J718" i="6"/>
  <c r="P718" i="6" s="1"/>
  <c r="I718" i="6"/>
  <c r="O718" i="6" s="1"/>
  <c r="G718" i="6"/>
  <c r="M718" i="6" s="1"/>
  <c r="H718" i="6"/>
  <c r="N718" i="6" s="1"/>
  <c r="F718" i="6"/>
  <c r="L718" i="6" s="1"/>
  <c r="J714" i="6"/>
  <c r="P714" i="6" s="1"/>
  <c r="I714" i="6"/>
  <c r="O714" i="6" s="1"/>
  <c r="H714" i="6"/>
  <c r="N714" i="6" s="1"/>
  <c r="G714" i="6"/>
  <c r="M714" i="6" s="1"/>
  <c r="F714" i="6"/>
  <c r="L714" i="6" s="1"/>
  <c r="J710" i="6"/>
  <c r="P710" i="6" s="1"/>
  <c r="I710" i="6"/>
  <c r="O710" i="6" s="1"/>
  <c r="H710" i="6"/>
  <c r="N710" i="6" s="1"/>
  <c r="G710" i="6"/>
  <c r="M710" i="6" s="1"/>
  <c r="F710" i="6"/>
  <c r="L710" i="6" s="1"/>
  <c r="J706" i="6"/>
  <c r="P706" i="6" s="1"/>
  <c r="I706" i="6"/>
  <c r="O706" i="6" s="1"/>
  <c r="H706" i="6"/>
  <c r="N706" i="6" s="1"/>
  <c r="G706" i="6"/>
  <c r="M706" i="6" s="1"/>
  <c r="F706" i="6"/>
  <c r="L706" i="6" s="1"/>
  <c r="J702" i="6"/>
  <c r="P702" i="6" s="1"/>
  <c r="I702" i="6"/>
  <c r="O702" i="6" s="1"/>
  <c r="G702" i="6"/>
  <c r="M702" i="6" s="1"/>
  <c r="H702" i="6"/>
  <c r="N702" i="6" s="1"/>
  <c r="F702" i="6"/>
  <c r="L702" i="6" s="1"/>
  <c r="J698" i="6"/>
  <c r="P698" i="6" s="1"/>
  <c r="I698" i="6"/>
  <c r="O698" i="6" s="1"/>
  <c r="H698" i="6"/>
  <c r="N698" i="6" s="1"/>
  <c r="G698" i="6"/>
  <c r="M698" i="6" s="1"/>
  <c r="F698" i="6"/>
  <c r="L698" i="6" s="1"/>
  <c r="J694" i="6"/>
  <c r="P694" i="6" s="1"/>
  <c r="I694" i="6"/>
  <c r="O694" i="6" s="1"/>
  <c r="H694" i="6"/>
  <c r="N694" i="6" s="1"/>
  <c r="G694" i="6"/>
  <c r="M694" i="6" s="1"/>
  <c r="F694" i="6"/>
  <c r="L694" i="6" s="1"/>
  <c r="J690" i="6"/>
  <c r="P690" i="6" s="1"/>
  <c r="I690" i="6"/>
  <c r="O690" i="6" s="1"/>
  <c r="H690" i="6"/>
  <c r="N690" i="6" s="1"/>
  <c r="G690" i="6"/>
  <c r="M690" i="6" s="1"/>
  <c r="F690" i="6"/>
  <c r="L690" i="6" s="1"/>
  <c r="J686" i="6"/>
  <c r="P686" i="6" s="1"/>
  <c r="I686" i="6"/>
  <c r="O686" i="6" s="1"/>
  <c r="H686" i="6"/>
  <c r="N686" i="6" s="1"/>
  <c r="F686" i="6"/>
  <c r="L686" i="6" s="1"/>
  <c r="J682" i="6"/>
  <c r="P682" i="6" s="1"/>
  <c r="I682" i="6"/>
  <c r="O682" i="6" s="1"/>
  <c r="H682" i="6"/>
  <c r="N682" i="6" s="1"/>
  <c r="F682" i="6"/>
  <c r="L682" i="6" s="1"/>
  <c r="J678" i="6"/>
  <c r="P678" i="6" s="1"/>
  <c r="I678" i="6"/>
  <c r="O678" i="6" s="1"/>
  <c r="H678" i="6"/>
  <c r="N678" i="6" s="1"/>
  <c r="G678" i="6"/>
  <c r="M678" i="6" s="1"/>
  <c r="F678" i="6"/>
  <c r="L678" i="6" s="1"/>
  <c r="J674" i="6"/>
  <c r="P674" i="6" s="1"/>
  <c r="I674" i="6"/>
  <c r="O674" i="6" s="1"/>
  <c r="H674" i="6"/>
  <c r="N674" i="6" s="1"/>
  <c r="G674" i="6"/>
  <c r="M674" i="6" s="1"/>
  <c r="F674" i="6"/>
  <c r="L674" i="6" s="1"/>
  <c r="J670" i="6"/>
  <c r="P670" i="6" s="1"/>
  <c r="I670" i="6"/>
  <c r="O670" i="6" s="1"/>
  <c r="G670" i="6"/>
  <c r="M670" i="6" s="1"/>
  <c r="H670" i="6"/>
  <c r="N670" i="6" s="1"/>
  <c r="F670" i="6"/>
  <c r="L670" i="6" s="1"/>
  <c r="J666" i="6"/>
  <c r="P666" i="6" s="1"/>
  <c r="I666" i="6"/>
  <c r="O666" i="6" s="1"/>
  <c r="H666" i="6"/>
  <c r="N666" i="6" s="1"/>
  <c r="G666" i="6"/>
  <c r="M666" i="6" s="1"/>
  <c r="F666" i="6"/>
  <c r="L666" i="6" s="1"/>
  <c r="J662" i="6"/>
  <c r="P662" i="6" s="1"/>
  <c r="I662" i="6"/>
  <c r="O662" i="6" s="1"/>
  <c r="H662" i="6"/>
  <c r="N662" i="6" s="1"/>
  <c r="G662" i="6"/>
  <c r="M662" i="6" s="1"/>
  <c r="F662" i="6"/>
  <c r="L662" i="6" s="1"/>
  <c r="J658" i="6"/>
  <c r="P658" i="6" s="1"/>
  <c r="I658" i="6"/>
  <c r="O658" i="6" s="1"/>
  <c r="H658" i="6"/>
  <c r="N658" i="6" s="1"/>
  <c r="G658" i="6"/>
  <c r="M658" i="6" s="1"/>
  <c r="F658" i="6"/>
  <c r="L658" i="6" s="1"/>
  <c r="J654" i="6"/>
  <c r="P654" i="6" s="1"/>
  <c r="I654" i="6"/>
  <c r="O654" i="6" s="1"/>
  <c r="G654" i="6"/>
  <c r="M654" i="6" s="1"/>
  <c r="H654" i="6"/>
  <c r="N654" i="6" s="1"/>
  <c r="F654" i="6"/>
  <c r="L654" i="6" s="1"/>
  <c r="J650" i="6"/>
  <c r="P650" i="6" s="1"/>
  <c r="I650" i="6"/>
  <c r="O650" i="6" s="1"/>
  <c r="H650" i="6"/>
  <c r="N650" i="6" s="1"/>
  <c r="G650" i="6"/>
  <c r="M650" i="6" s="1"/>
  <c r="F650" i="6"/>
  <c r="L650" i="6" s="1"/>
  <c r="J646" i="6"/>
  <c r="P646" i="6" s="1"/>
  <c r="I646" i="6"/>
  <c r="O646" i="6" s="1"/>
  <c r="H646" i="6"/>
  <c r="N646" i="6" s="1"/>
  <c r="F646" i="6"/>
  <c r="L646" i="6" s="1"/>
  <c r="J642" i="6"/>
  <c r="P642" i="6" s="1"/>
  <c r="I642" i="6"/>
  <c r="O642" i="6" s="1"/>
  <c r="H642" i="6"/>
  <c r="N642" i="6" s="1"/>
  <c r="G642" i="6"/>
  <c r="M642" i="6" s="1"/>
  <c r="F642" i="6"/>
  <c r="L642" i="6" s="1"/>
  <c r="J638" i="6"/>
  <c r="P638" i="6" s="1"/>
  <c r="I638" i="6"/>
  <c r="O638" i="6" s="1"/>
  <c r="H638" i="6"/>
  <c r="N638" i="6" s="1"/>
  <c r="G638" i="6"/>
  <c r="M638" i="6" s="1"/>
  <c r="F638" i="6"/>
  <c r="L638" i="6" s="1"/>
  <c r="J634" i="6"/>
  <c r="P634" i="6" s="1"/>
  <c r="I634" i="6"/>
  <c r="O634" i="6" s="1"/>
  <c r="H634" i="6"/>
  <c r="N634" i="6" s="1"/>
  <c r="G634" i="6"/>
  <c r="M634" i="6" s="1"/>
  <c r="F634" i="6"/>
  <c r="L634" i="6" s="1"/>
  <c r="J630" i="6"/>
  <c r="P630" i="6" s="1"/>
  <c r="I630" i="6"/>
  <c r="O630" i="6" s="1"/>
  <c r="H630" i="6"/>
  <c r="N630" i="6" s="1"/>
  <c r="G630" i="6"/>
  <c r="M630" i="6" s="1"/>
  <c r="F630" i="6"/>
  <c r="L630" i="6" s="1"/>
  <c r="J626" i="6"/>
  <c r="P626" i="6" s="1"/>
  <c r="I626" i="6"/>
  <c r="O626" i="6" s="1"/>
  <c r="H626" i="6"/>
  <c r="N626" i="6" s="1"/>
  <c r="F626" i="6"/>
  <c r="L626" i="6" s="1"/>
  <c r="J622" i="6"/>
  <c r="P622" i="6" s="1"/>
  <c r="I622" i="6"/>
  <c r="O622" i="6" s="1"/>
  <c r="G622" i="6"/>
  <c r="M622" i="6" s="1"/>
  <c r="H622" i="6"/>
  <c r="N622" i="6" s="1"/>
  <c r="F622" i="6"/>
  <c r="L622" i="6" s="1"/>
  <c r="J618" i="6"/>
  <c r="P618" i="6" s="1"/>
  <c r="I618" i="6"/>
  <c r="O618" i="6" s="1"/>
  <c r="H618" i="6"/>
  <c r="N618" i="6" s="1"/>
  <c r="G618" i="6"/>
  <c r="M618" i="6" s="1"/>
  <c r="F618" i="6"/>
  <c r="L618" i="6" s="1"/>
  <c r="J614" i="6"/>
  <c r="P614" i="6" s="1"/>
  <c r="I614" i="6"/>
  <c r="O614" i="6" s="1"/>
  <c r="H614" i="6"/>
  <c r="N614" i="6" s="1"/>
  <c r="G614" i="6"/>
  <c r="M614" i="6" s="1"/>
  <c r="F614" i="6"/>
  <c r="L614" i="6" s="1"/>
  <c r="J610" i="6"/>
  <c r="P610" i="6" s="1"/>
  <c r="I610" i="6"/>
  <c r="O610" i="6" s="1"/>
  <c r="H610" i="6"/>
  <c r="N610" i="6" s="1"/>
  <c r="G610" i="6"/>
  <c r="M610" i="6" s="1"/>
  <c r="F610" i="6"/>
  <c r="L610" i="6" s="1"/>
  <c r="J93" i="6"/>
  <c r="P93" i="6" s="1"/>
  <c r="I93" i="6"/>
  <c r="O93" i="6" s="1"/>
  <c r="G93" i="6"/>
  <c r="M93" i="6" s="1"/>
  <c r="H93" i="6"/>
  <c r="N93" i="6" s="1"/>
  <c r="F93" i="6"/>
  <c r="L93" i="6" s="1"/>
  <c r="J602" i="6"/>
  <c r="P602" i="6" s="1"/>
  <c r="I602" i="6"/>
  <c r="O602" i="6" s="1"/>
  <c r="H602" i="6"/>
  <c r="N602" i="6" s="1"/>
  <c r="G602" i="6"/>
  <c r="M602" i="6" s="1"/>
  <c r="F602" i="6"/>
  <c r="L602" i="6" s="1"/>
  <c r="J2801" i="6"/>
  <c r="P2801" i="6" s="1"/>
  <c r="I2801" i="6"/>
  <c r="O2801" i="6" s="1"/>
  <c r="G2801" i="6"/>
  <c r="M2801" i="6" s="1"/>
  <c r="F2801" i="6"/>
  <c r="L2801" i="6" s="1"/>
  <c r="H2801" i="6"/>
  <c r="N2801" i="6" s="1"/>
  <c r="G1202" i="6"/>
  <c r="M1202" i="6" s="1"/>
  <c r="G818" i="6"/>
  <c r="M818" i="6" s="1"/>
  <c r="G2689" i="6"/>
  <c r="M2689" i="6" s="1"/>
  <c r="G886" i="6"/>
  <c r="M886" i="6" s="1"/>
  <c r="G1883" i="6"/>
  <c r="M1883" i="6" s="1"/>
  <c r="J2586" i="6"/>
  <c r="P2586" i="6" s="1"/>
  <c r="H2586" i="6"/>
  <c r="N2586" i="6" s="1"/>
  <c r="I2586" i="6"/>
  <c r="O2586" i="6" s="1"/>
  <c r="F2586" i="6"/>
  <c r="L2586" i="6" s="1"/>
  <c r="J2582" i="6"/>
  <c r="P2582" i="6" s="1"/>
  <c r="H2582" i="6"/>
  <c r="N2582" i="6" s="1"/>
  <c r="I2582" i="6"/>
  <c r="O2582" i="6" s="1"/>
  <c r="G2582" i="6"/>
  <c r="M2582" i="6" s="1"/>
  <c r="F2582" i="6"/>
  <c r="L2582" i="6" s="1"/>
  <c r="J2578" i="6"/>
  <c r="P2578" i="6" s="1"/>
  <c r="I2578" i="6"/>
  <c r="O2578" i="6" s="1"/>
  <c r="H2578" i="6"/>
  <c r="N2578" i="6" s="1"/>
  <c r="G2578" i="6"/>
  <c r="M2578" i="6" s="1"/>
  <c r="F2578" i="6"/>
  <c r="L2578" i="6" s="1"/>
  <c r="J542" i="6"/>
  <c r="P542" i="6" s="1"/>
  <c r="H542" i="6"/>
  <c r="N542" i="6" s="1"/>
  <c r="I542" i="6"/>
  <c r="O542" i="6" s="1"/>
  <c r="F542" i="6"/>
  <c r="L542" i="6" s="1"/>
  <c r="J2570" i="6"/>
  <c r="P2570" i="6" s="1"/>
  <c r="H2570" i="6"/>
  <c r="N2570" i="6" s="1"/>
  <c r="I2570" i="6"/>
  <c r="O2570" i="6" s="1"/>
  <c r="G2570" i="6"/>
  <c r="M2570" i="6" s="1"/>
  <c r="F2570" i="6"/>
  <c r="L2570" i="6" s="1"/>
  <c r="J2566" i="6"/>
  <c r="P2566" i="6" s="1"/>
  <c r="H2566" i="6"/>
  <c r="N2566" i="6" s="1"/>
  <c r="I2566" i="6"/>
  <c r="O2566" i="6" s="1"/>
  <c r="G2566" i="6"/>
  <c r="M2566" i="6" s="1"/>
  <c r="F2566" i="6"/>
  <c r="L2566" i="6" s="1"/>
  <c r="J2562" i="6"/>
  <c r="P2562" i="6" s="1"/>
  <c r="I2562" i="6"/>
  <c r="O2562" i="6" s="1"/>
  <c r="H2562" i="6"/>
  <c r="N2562" i="6" s="1"/>
  <c r="G2562" i="6"/>
  <c r="M2562" i="6" s="1"/>
  <c r="F2562" i="6"/>
  <c r="L2562" i="6" s="1"/>
  <c r="J896" i="6"/>
  <c r="P896" i="6" s="1"/>
  <c r="H896" i="6"/>
  <c r="N896" i="6" s="1"/>
  <c r="I896" i="6"/>
  <c r="O896" i="6" s="1"/>
  <c r="F896" i="6"/>
  <c r="L896" i="6" s="1"/>
  <c r="J2554" i="6"/>
  <c r="P2554" i="6" s="1"/>
  <c r="H2554" i="6"/>
  <c r="N2554" i="6" s="1"/>
  <c r="I2554" i="6"/>
  <c r="O2554" i="6" s="1"/>
  <c r="G2554" i="6"/>
  <c r="M2554" i="6" s="1"/>
  <c r="F2554" i="6"/>
  <c r="L2554" i="6" s="1"/>
  <c r="J2550" i="6"/>
  <c r="P2550" i="6" s="1"/>
  <c r="H2550" i="6"/>
  <c r="N2550" i="6" s="1"/>
  <c r="I2550" i="6"/>
  <c r="O2550" i="6" s="1"/>
  <c r="G2550" i="6"/>
  <c r="M2550" i="6" s="1"/>
  <c r="F2550" i="6"/>
  <c r="L2550" i="6" s="1"/>
  <c r="J2450" i="6"/>
  <c r="P2450" i="6" s="1"/>
  <c r="I2450" i="6"/>
  <c r="O2450" i="6" s="1"/>
  <c r="H2450" i="6"/>
  <c r="N2450" i="6" s="1"/>
  <c r="G2450" i="6"/>
  <c r="M2450" i="6" s="1"/>
  <c r="F2450" i="6"/>
  <c r="L2450" i="6" s="1"/>
  <c r="J2446" i="6"/>
  <c r="P2446" i="6" s="1"/>
  <c r="H2446" i="6"/>
  <c r="N2446" i="6" s="1"/>
  <c r="G2446" i="6"/>
  <c r="M2446" i="6" s="1"/>
  <c r="I2446" i="6"/>
  <c r="O2446" i="6" s="1"/>
  <c r="F2446" i="6"/>
  <c r="L2446" i="6" s="1"/>
  <c r="J2442" i="6"/>
  <c r="P2442" i="6" s="1"/>
  <c r="H2442" i="6"/>
  <c r="N2442" i="6" s="1"/>
  <c r="I2442" i="6"/>
  <c r="O2442" i="6" s="1"/>
  <c r="G2442" i="6"/>
  <c r="M2442" i="6" s="1"/>
  <c r="F2442" i="6"/>
  <c r="L2442" i="6" s="1"/>
  <c r="J2438" i="6"/>
  <c r="P2438" i="6" s="1"/>
  <c r="H2438" i="6"/>
  <c r="N2438" i="6" s="1"/>
  <c r="I2438" i="6"/>
  <c r="O2438" i="6" s="1"/>
  <c r="G2438" i="6"/>
  <c r="M2438" i="6" s="1"/>
  <c r="F2438" i="6"/>
  <c r="L2438" i="6" s="1"/>
  <c r="J2434" i="6"/>
  <c r="P2434" i="6" s="1"/>
  <c r="I2434" i="6"/>
  <c r="O2434" i="6" s="1"/>
  <c r="H2434" i="6"/>
  <c r="N2434" i="6" s="1"/>
  <c r="G2434" i="6"/>
  <c r="M2434" i="6" s="1"/>
  <c r="F2434" i="6"/>
  <c r="L2434" i="6" s="1"/>
  <c r="J2430" i="6"/>
  <c r="P2430" i="6" s="1"/>
  <c r="H2430" i="6"/>
  <c r="N2430" i="6" s="1"/>
  <c r="I2430" i="6"/>
  <c r="O2430" i="6" s="1"/>
  <c r="G2430" i="6"/>
  <c r="M2430" i="6" s="1"/>
  <c r="F2430" i="6"/>
  <c r="L2430" i="6" s="1"/>
  <c r="J2426" i="6"/>
  <c r="P2426" i="6" s="1"/>
  <c r="H2426" i="6"/>
  <c r="N2426" i="6" s="1"/>
  <c r="I2426" i="6"/>
  <c r="O2426" i="6" s="1"/>
  <c r="G2426" i="6"/>
  <c r="M2426" i="6" s="1"/>
  <c r="F2426" i="6"/>
  <c r="L2426" i="6" s="1"/>
  <c r="J1605" i="6"/>
  <c r="P1605" i="6" s="1"/>
  <c r="H1605" i="6"/>
  <c r="N1605" i="6" s="1"/>
  <c r="I1605" i="6"/>
  <c r="O1605" i="6" s="1"/>
  <c r="G1605" i="6"/>
  <c r="M1605" i="6" s="1"/>
  <c r="F1605" i="6"/>
  <c r="L1605" i="6" s="1"/>
  <c r="J2418" i="6"/>
  <c r="P2418" i="6" s="1"/>
  <c r="I2418" i="6"/>
  <c r="O2418" i="6" s="1"/>
  <c r="H2418" i="6"/>
  <c r="N2418" i="6" s="1"/>
  <c r="G2418" i="6"/>
  <c r="M2418" i="6" s="1"/>
  <c r="F2418" i="6"/>
  <c r="L2418" i="6" s="1"/>
  <c r="H2414" i="6"/>
  <c r="N2414" i="6" s="1"/>
  <c r="J2414" i="6"/>
  <c r="P2414" i="6" s="1"/>
  <c r="I2414" i="6"/>
  <c r="O2414" i="6" s="1"/>
  <c r="G2414" i="6"/>
  <c r="M2414" i="6" s="1"/>
  <c r="F2414" i="6"/>
  <c r="L2414" i="6" s="1"/>
  <c r="J2410" i="6"/>
  <c r="P2410" i="6" s="1"/>
  <c r="H2410" i="6"/>
  <c r="N2410" i="6" s="1"/>
  <c r="I2410" i="6"/>
  <c r="O2410" i="6" s="1"/>
  <c r="G2410" i="6"/>
  <c r="M2410" i="6" s="1"/>
  <c r="F2410" i="6"/>
  <c r="L2410" i="6" s="1"/>
  <c r="J2406" i="6"/>
  <c r="P2406" i="6" s="1"/>
  <c r="H2406" i="6"/>
  <c r="N2406" i="6" s="1"/>
  <c r="I2406" i="6"/>
  <c r="O2406" i="6" s="1"/>
  <c r="G2406" i="6"/>
  <c r="M2406" i="6" s="1"/>
  <c r="F2406" i="6"/>
  <c r="L2406" i="6" s="1"/>
  <c r="J2402" i="6"/>
  <c r="P2402" i="6" s="1"/>
  <c r="I2402" i="6"/>
  <c r="O2402" i="6" s="1"/>
  <c r="H2402" i="6"/>
  <c r="N2402" i="6" s="1"/>
  <c r="G2402" i="6"/>
  <c r="M2402" i="6" s="1"/>
  <c r="F2402" i="6"/>
  <c r="L2402" i="6" s="1"/>
  <c r="J2398" i="6"/>
  <c r="P2398" i="6" s="1"/>
  <c r="H2398" i="6"/>
  <c r="N2398" i="6" s="1"/>
  <c r="G2398" i="6"/>
  <c r="M2398" i="6" s="1"/>
  <c r="I2398" i="6"/>
  <c r="O2398" i="6" s="1"/>
  <c r="F2398" i="6"/>
  <c r="L2398" i="6" s="1"/>
  <c r="J2394" i="6"/>
  <c r="P2394" i="6" s="1"/>
  <c r="H2394" i="6"/>
  <c r="N2394" i="6" s="1"/>
  <c r="I2394" i="6"/>
  <c r="O2394" i="6" s="1"/>
  <c r="G2394" i="6"/>
  <c r="M2394" i="6" s="1"/>
  <c r="F2394" i="6"/>
  <c r="L2394" i="6" s="1"/>
  <c r="J2390" i="6"/>
  <c r="P2390" i="6" s="1"/>
  <c r="H2390" i="6"/>
  <c r="N2390" i="6" s="1"/>
  <c r="I2390" i="6"/>
  <c r="O2390" i="6" s="1"/>
  <c r="G2390" i="6"/>
  <c r="M2390" i="6" s="1"/>
  <c r="F2390" i="6"/>
  <c r="L2390" i="6" s="1"/>
  <c r="J2386" i="6"/>
  <c r="P2386" i="6" s="1"/>
  <c r="I2386" i="6"/>
  <c r="O2386" i="6" s="1"/>
  <c r="H2386" i="6"/>
  <c r="N2386" i="6" s="1"/>
  <c r="G2386" i="6"/>
  <c r="M2386" i="6" s="1"/>
  <c r="F2386" i="6"/>
  <c r="L2386" i="6" s="1"/>
  <c r="J2382" i="6"/>
  <c r="P2382" i="6" s="1"/>
  <c r="H2382" i="6"/>
  <c r="N2382" i="6" s="1"/>
  <c r="G2382" i="6"/>
  <c r="M2382" i="6" s="1"/>
  <c r="I2382" i="6"/>
  <c r="O2382" i="6" s="1"/>
  <c r="F2382" i="6"/>
  <c r="L2382" i="6" s="1"/>
  <c r="J2242" i="6"/>
  <c r="P2242" i="6" s="1"/>
  <c r="I2242" i="6"/>
  <c r="O2242" i="6" s="1"/>
  <c r="H2242" i="6"/>
  <c r="N2242" i="6" s="1"/>
  <c r="G2242" i="6"/>
  <c r="M2242" i="6" s="1"/>
  <c r="F2242" i="6"/>
  <c r="L2242" i="6" s="1"/>
  <c r="J2238" i="6"/>
  <c r="P2238" i="6" s="1"/>
  <c r="H2238" i="6"/>
  <c r="N2238" i="6" s="1"/>
  <c r="I2238" i="6"/>
  <c r="O2238" i="6" s="1"/>
  <c r="F2238" i="6"/>
  <c r="L2238" i="6" s="1"/>
  <c r="J2226" i="6"/>
  <c r="P2226" i="6" s="1"/>
  <c r="I2226" i="6"/>
  <c r="O2226" i="6" s="1"/>
  <c r="H2226" i="6"/>
  <c r="N2226" i="6" s="1"/>
  <c r="G2226" i="6"/>
  <c r="M2226" i="6" s="1"/>
  <c r="F2226" i="6"/>
  <c r="L2226" i="6" s="1"/>
  <c r="J22" i="6"/>
  <c r="P22" i="6" s="1"/>
  <c r="I22" i="6"/>
  <c r="O22" i="6" s="1"/>
  <c r="H22" i="6"/>
  <c r="N22" i="6" s="1"/>
  <c r="F22" i="6"/>
  <c r="L22" i="6" s="1"/>
  <c r="G22" i="6"/>
  <c r="M22" i="6" s="1"/>
  <c r="J18" i="6"/>
  <c r="P18" i="6" s="1"/>
  <c r="I18" i="6"/>
  <c r="O18" i="6" s="1"/>
  <c r="H18" i="6"/>
  <c r="N18" i="6" s="1"/>
  <c r="F18" i="6"/>
  <c r="L18" i="6" s="1"/>
  <c r="G18" i="6"/>
  <c r="M18" i="6" s="1"/>
  <c r="J14" i="6"/>
  <c r="P14" i="6" s="1"/>
  <c r="I14" i="6"/>
  <c r="O14" i="6" s="1"/>
  <c r="G14" i="6"/>
  <c r="M14" i="6" s="1"/>
  <c r="H14" i="6"/>
  <c r="N14" i="6" s="1"/>
  <c r="F14" i="6"/>
  <c r="L14" i="6" s="1"/>
  <c r="J10" i="6"/>
  <c r="P10" i="6" s="1"/>
  <c r="I10" i="6"/>
  <c r="O10" i="6" s="1"/>
  <c r="G10" i="6"/>
  <c r="M10" i="6" s="1"/>
  <c r="H10" i="6"/>
  <c r="N10" i="6" s="1"/>
  <c r="F10" i="6"/>
  <c r="L10" i="6" s="1"/>
  <c r="J2437" i="6"/>
  <c r="P2437" i="6" s="1"/>
  <c r="I2437" i="6"/>
  <c r="O2437" i="6" s="1"/>
  <c r="H2437" i="6"/>
  <c r="N2437" i="6" s="1"/>
  <c r="F2437" i="6"/>
  <c r="L2437" i="6" s="1"/>
  <c r="J598" i="6"/>
  <c r="P598" i="6" s="1"/>
  <c r="I598" i="6"/>
  <c r="O598" i="6" s="1"/>
  <c r="H598" i="6"/>
  <c r="N598" i="6" s="1"/>
  <c r="G598" i="6"/>
  <c r="M598" i="6" s="1"/>
  <c r="F598" i="6"/>
  <c r="L598" i="6" s="1"/>
  <c r="J594" i="6"/>
  <c r="P594" i="6" s="1"/>
  <c r="I594" i="6"/>
  <c r="O594" i="6" s="1"/>
  <c r="H594" i="6"/>
  <c r="N594" i="6" s="1"/>
  <c r="G594" i="6"/>
  <c r="M594" i="6" s="1"/>
  <c r="F594" i="6"/>
  <c r="L594" i="6" s="1"/>
  <c r="J590" i="6"/>
  <c r="P590" i="6" s="1"/>
  <c r="I590" i="6"/>
  <c r="O590" i="6" s="1"/>
  <c r="H590" i="6"/>
  <c r="N590" i="6" s="1"/>
  <c r="G590" i="6"/>
  <c r="M590" i="6" s="1"/>
  <c r="F590" i="6"/>
  <c r="L590" i="6" s="1"/>
  <c r="J586" i="6"/>
  <c r="P586" i="6" s="1"/>
  <c r="I586" i="6"/>
  <c r="O586" i="6" s="1"/>
  <c r="G586" i="6"/>
  <c r="M586" i="6" s="1"/>
  <c r="H586" i="6"/>
  <c r="N586" i="6" s="1"/>
  <c r="F586" i="6"/>
  <c r="L586" i="6" s="1"/>
  <c r="J582" i="6"/>
  <c r="P582" i="6" s="1"/>
  <c r="I582" i="6"/>
  <c r="O582" i="6" s="1"/>
  <c r="G582" i="6"/>
  <c r="M582" i="6" s="1"/>
  <c r="H582" i="6"/>
  <c r="N582" i="6" s="1"/>
  <c r="F582" i="6"/>
  <c r="L582" i="6" s="1"/>
  <c r="J578" i="6"/>
  <c r="P578" i="6" s="1"/>
  <c r="I578" i="6"/>
  <c r="O578" i="6" s="1"/>
  <c r="H578" i="6"/>
  <c r="N578" i="6" s="1"/>
  <c r="G578" i="6"/>
  <c r="M578" i="6" s="1"/>
  <c r="F578" i="6"/>
  <c r="L578" i="6" s="1"/>
  <c r="J574" i="6"/>
  <c r="P574" i="6" s="1"/>
  <c r="I574" i="6"/>
  <c r="O574" i="6" s="1"/>
  <c r="G574" i="6"/>
  <c r="M574" i="6" s="1"/>
  <c r="H574" i="6"/>
  <c r="N574" i="6" s="1"/>
  <c r="F574" i="6"/>
  <c r="L574" i="6" s="1"/>
  <c r="J570" i="6"/>
  <c r="P570" i="6" s="1"/>
  <c r="I570" i="6"/>
  <c r="O570" i="6" s="1"/>
  <c r="H570" i="6"/>
  <c r="N570" i="6" s="1"/>
  <c r="G570" i="6"/>
  <c r="M570" i="6" s="1"/>
  <c r="F570" i="6"/>
  <c r="L570" i="6" s="1"/>
  <c r="J566" i="6"/>
  <c r="P566" i="6" s="1"/>
  <c r="I566" i="6"/>
  <c r="O566" i="6" s="1"/>
  <c r="H566" i="6"/>
  <c r="N566" i="6" s="1"/>
  <c r="G566" i="6"/>
  <c r="M566" i="6" s="1"/>
  <c r="F566" i="6"/>
  <c r="L566" i="6" s="1"/>
  <c r="J562" i="6"/>
  <c r="P562" i="6" s="1"/>
  <c r="I562" i="6"/>
  <c r="O562" i="6" s="1"/>
  <c r="H562" i="6"/>
  <c r="N562" i="6" s="1"/>
  <c r="G562" i="6"/>
  <c r="M562" i="6" s="1"/>
  <c r="F562" i="6"/>
  <c r="L562" i="6" s="1"/>
  <c r="J558" i="6"/>
  <c r="P558" i="6" s="1"/>
  <c r="I558" i="6"/>
  <c r="O558" i="6" s="1"/>
  <c r="G558" i="6"/>
  <c r="M558" i="6" s="1"/>
  <c r="F558" i="6"/>
  <c r="L558" i="6" s="1"/>
  <c r="H558" i="6"/>
  <c r="N558" i="6" s="1"/>
  <c r="J2688" i="6"/>
  <c r="P2688" i="6" s="1"/>
  <c r="I2688" i="6"/>
  <c r="O2688" i="6" s="1"/>
  <c r="H2688" i="6"/>
  <c r="N2688" i="6" s="1"/>
  <c r="F2688" i="6"/>
  <c r="L2688" i="6" s="1"/>
  <c r="J253" i="6"/>
  <c r="P253" i="6" s="1"/>
  <c r="I253" i="6"/>
  <c r="O253" i="6" s="1"/>
  <c r="H253" i="6"/>
  <c r="N253" i="6" s="1"/>
  <c r="F253" i="6"/>
  <c r="L253" i="6" s="1"/>
  <c r="J546" i="6"/>
  <c r="P546" i="6" s="1"/>
  <c r="I546" i="6"/>
  <c r="O546" i="6" s="1"/>
  <c r="H546" i="6"/>
  <c r="N546" i="6" s="1"/>
  <c r="F546" i="6"/>
  <c r="L546" i="6" s="1"/>
  <c r="J554" i="6"/>
  <c r="P554" i="6" s="1"/>
  <c r="I554" i="6"/>
  <c r="O554" i="6" s="1"/>
  <c r="H554" i="6"/>
  <c r="N554" i="6" s="1"/>
  <c r="F554" i="6"/>
  <c r="L554" i="6" s="1"/>
  <c r="J538" i="6"/>
  <c r="P538" i="6" s="1"/>
  <c r="I538" i="6"/>
  <c r="O538" i="6" s="1"/>
  <c r="G538" i="6"/>
  <c r="M538" i="6" s="1"/>
  <c r="H538" i="6"/>
  <c r="N538" i="6" s="1"/>
  <c r="F538" i="6"/>
  <c r="L538" i="6" s="1"/>
  <c r="J534" i="6"/>
  <c r="P534" i="6" s="1"/>
  <c r="I534" i="6"/>
  <c r="O534" i="6" s="1"/>
  <c r="H534" i="6"/>
  <c r="N534" i="6" s="1"/>
  <c r="G534" i="6"/>
  <c r="M534" i="6" s="1"/>
  <c r="F534" i="6"/>
  <c r="L534" i="6" s="1"/>
  <c r="J530" i="6"/>
  <c r="P530" i="6" s="1"/>
  <c r="I530" i="6"/>
  <c r="O530" i="6" s="1"/>
  <c r="H530" i="6"/>
  <c r="N530" i="6" s="1"/>
  <c r="G530" i="6"/>
  <c r="M530" i="6" s="1"/>
  <c r="F530" i="6"/>
  <c r="L530" i="6" s="1"/>
  <c r="J526" i="6"/>
  <c r="P526" i="6" s="1"/>
  <c r="I526" i="6"/>
  <c r="O526" i="6" s="1"/>
  <c r="G526" i="6"/>
  <c r="M526" i="6" s="1"/>
  <c r="H526" i="6"/>
  <c r="N526" i="6" s="1"/>
  <c r="F526" i="6"/>
  <c r="L526" i="6" s="1"/>
  <c r="J522" i="6"/>
  <c r="P522" i="6" s="1"/>
  <c r="I522" i="6"/>
  <c r="O522" i="6" s="1"/>
  <c r="G522" i="6"/>
  <c r="M522" i="6" s="1"/>
  <c r="H522" i="6"/>
  <c r="N522" i="6" s="1"/>
  <c r="F522" i="6"/>
  <c r="L522" i="6" s="1"/>
  <c r="J518" i="6"/>
  <c r="P518" i="6" s="1"/>
  <c r="I518" i="6"/>
  <c r="O518" i="6" s="1"/>
  <c r="H518" i="6"/>
  <c r="N518" i="6" s="1"/>
  <c r="G518" i="6"/>
  <c r="M518" i="6" s="1"/>
  <c r="F518" i="6"/>
  <c r="L518" i="6" s="1"/>
  <c r="J514" i="6"/>
  <c r="P514" i="6" s="1"/>
  <c r="I514" i="6"/>
  <c r="O514" i="6" s="1"/>
  <c r="H514" i="6"/>
  <c r="N514" i="6" s="1"/>
  <c r="G514" i="6"/>
  <c r="M514" i="6" s="1"/>
  <c r="F514" i="6"/>
  <c r="L514" i="6" s="1"/>
  <c r="J510" i="6"/>
  <c r="P510" i="6" s="1"/>
  <c r="I510" i="6"/>
  <c r="O510" i="6" s="1"/>
  <c r="G510" i="6"/>
  <c r="M510" i="6" s="1"/>
  <c r="H510" i="6"/>
  <c r="N510" i="6" s="1"/>
  <c r="F510" i="6"/>
  <c r="L510" i="6" s="1"/>
  <c r="J506" i="6"/>
  <c r="P506" i="6" s="1"/>
  <c r="I506" i="6"/>
  <c r="O506" i="6" s="1"/>
  <c r="G506" i="6"/>
  <c r="M506" i="6" s="1"/>
  <c r="H506" i="6"/>
  <c r="N506" i="6" s="1"/>
  <c r="F506" i="6"/>
  <c r="L506" i="6" s="1"/>
  <c r="J502" i="6"/>
  <c r="P502" i="6" s="1"/>
  <c r="I502" i="6"/>
  <c r="O502" i="6" s="1"/>
  <c r="H502" i="6"/>
  <c r="N502" i="6" s="1"/>
  <c r="G502" i="6"/>
  <c r="M502" i="6" s="1"/>
  <c r="F502" i="6"/>
  <c r="L502" i="6" s="1"/>
  <c r="J498" i="6"/>
  <c r="P498" i="6" s="1"/>
  <c r="I498" i="6"/>
  <c r="O498" i="6" s="1"/>
  <c r="H498" i="6"/>
  <c r="N498" i="6" s="1"/>
  <c r="F498" i="6"/>
  <c r="L498" i="6" s="1"/>
  <c r="J195" i="6"/>
  <c r="P195" i="6" s="1"/>
  <c r="I195" i="6"/>
  <c r="O195" i="6" s="1"/>
  <c r="G195" i="6"/>
  <c r="M195" i="6" s="1"/>
  <c r="H195" i="6"/>
  <c r="N195" i="6" s="1"/>
  <c r="F195" i="6"/>
  <c r="L195" i="6" s="1"/>
  <c r="J490" i="6"/>
  <c r="P490" i="6" s="1"/>
  <c r="I490" i="6"/>
  <c r="O490" i="6" s="1"/>
  <c r="G490" i="6"/>
  <c r="M490" i="6" s="1"/>
  <c r="H490" i="6"/>
  <c r="N490" i="6" s="1"/>
  <c r="F490" i="6"/>
  <c r="L490" i="6" s="1"/>
  <c r="J486" i="6"/>
  <c r="P486" i="6" s="1"/>
  <c r="I486" i="6"/>
  <c r="O486" i="6" s="1"/>
  <c r="H486" i="6"/>
  <c r="N486" i="6" s="1"/>
  <c r="G486" i="6"/>
  <c r="M486" i="6" s="1"/>
  <c r="F486" i="6"/>
  <c r="L486" i="6" s="1"/>
  <c r="J482" i="6"/>
  <c r="P482" i="6" s="1"/>
  <c r="I482" i="6"/>
  <c r="O482" i="6" s="1"/>
  <c r="H482" i="6"/>
  <c r="N482" i="6" s="1"/>
  <c r="G482" i="6"/>
  <c r="M482" i="6" s="1"/>
  <c r="F482" i="6"/>
  <c r="L482" i="6" s="1"/>
  <c r="J2488" i="6"/>
  <c r="P2488" i="6" s="1"/>
  <c r="I2488" i="6"/>
  <c r="O2488" i="6" s="1"/>
  <c r="H2488" i="6"/>
  <c r="N2488" i="6" s="1"/>
  <c r="F2488" i="6"/>
  <c r="L2488" i="6" s="1"/>
  <c r="J474" i="6"/>
  <c r="P474" i="6" s="1"/>
  <c r="I474" i="6"/>
  <c r="O474" i="6" s="1"/>
  <c r="G474" i="6"/>
  <c r="M474" i="6" s="1"/>
  <c r="H474" i="6"/>
  <c r="N474" i="6" s="1"/>
  <c r="F474" i="6"/>
  <c r="L474" i="6" s="1"/>
  <c r="J1067" i="6"/>
  <c r="P1067" i="6" s="1"/>
  <c r="I1067" i="6"/>
  <c r="O1067" i="6" s="1"/>
  <c r="H1067" i="6"/>
  <c r="N1067" i="6" s="1"/>
  <c r="F1067" i="6"/>
  <c r="L1067" i="6" s="1"/>
  <c r="J466" i="6"/>
  <c r="P466" i="6" s="1"/>
  <c r="I466" i="6"/>
  <c r="O466" i="6" s="1"/>
  <c r="H466" i="6"/>
  <c r="N466" i="6" s="1"/>
  <c r="F466" i="6"/>
  <c r="L466" i="6" s="1"/>
  <c r="J462" i="6"/>
  <c r="P462" i="6" s="1"/>
  <c r="I462" i="6"/>
  <c r="O462" i="6" s="1"/>
  <c r="H462" i="6"/>
  <c r="N462" i="6" s="1"/>
  <c r="F462" i="6"/>
  <c r="L462" i="6" s="1"/>
  <c r="G462" i="6"/>
  <c r="M462" i="6" s="1"/>
  <c r="J458" i="6"/>
  <c r="P458" i="6" s="1"/>
  <c r="I458" i="6"/>
  <c r="O458" i="6" s="1"/>
  <c r="H458" i="6"/>
  <c r="N458" i="6" s="1"/>
  <c r="G458" i="6"/>
  <c r="M458" i="6" s="1"/>
  <c r="F458" i="6"/>
  <c r="L458" i="6" s="1"/>
  <c r="J454" i="6"/>
  <c r="P454" i="6" s="1"/>
  <c r="I454" i="6"/>
  <c r="O454" i="6" s="1"/>
  <c r="G454" i="6"/>
  <c r="M454" i="6" s="1"/>
  <c r="H454" i="6"/>
  <c r="N454" i="6" s="1"/>
  <c r="F454" i="6"/>
  <c r="L454" i="6" s="1"/>
  <c r="J450" i="6"/>
  <c r="P450" i="6" s="1"/>
  <c r="I450" i="6"/>
  <c r="O450" i="6" s="1"/>
  <c r="H450" i="6"/>
  <c r="N450" i="6" s="1"/>
  <c r="F450" i="6"/>
  <c r="L450" i="6" s="1"/>
  <c r="J446" i="6"/>
  <c r="P446" i="6" s="1"/>
  <c r="I446" i="6"/>
  <c r="O446" i="6" s="1"/>
  <c r="G446" i="6"/>
  <c r="M446" i="6" s="1"/>
  <c r="H446" i="6"/>
  <c r="N446" i="6" s="1"/>
  <c r="F446" i="6"/>
  <c r="L446" i="6" s="1"/>
  <c r="J2543" i="6"/>
  <c r="P2543" i="6" s="1"/>
  <c r="I2543" i="6"/>
  <c r="O2543" i="6" s="1"/>
  <c r="H2543" i="6"/>
  <c r="N2543" i="6" s="1"/>
  <c r="F2543" i="6"/>
  <c r="L2543" i="6" s="1"/>
  <c r="G2543" i="6"/>
  <c r="M2543" i="6" s="1"/>
  <c r="J2539" i="6"/>
  <c r="P2539" i="6" s="1"/>
  <c r="I2539" i="6"/>
  <c r="O2539" i="6" s="1"/>
  <c r="H2539" i="6"/>
  <c r="N2539" i="6" s="1"/>
  <c r="F2539" i="6"/>
  <c r="L2539" i="6" s="1"/>
  <c r="J2535" i="6"/>
  <c r="P2535" i="6" s="1"/>
  <c r="I2535" i="6"/>
  <c r="O2535" i="6" s="1"/>
  <c r="H2535" i="6"/>
  <c r="N2535" i="6" s="1"/>
  <c r="F2535" i="6"/>
  <c r="L2535" i="6" s="1"/>
  <c r="J2531" i="6"/>
  <c r="P2531" i="6" s="1"/>
  <c r="I2531" i="6"/>
  <c r="O2531" i="6" s="1"/>
  <c r="H2531" i="6"/>
  <c r="N2531" i="6" s="1"/>
  <c r="G2531" i="6"/>
  <c r="M2531" i="6" s="1"/>
  <c r="F2531" i="6"/>
  <c r="L2531" i="6" s="1"/>
  <c r="J2527" i="6"/>
  <c r="P2527" i="6" s="1"/>
  <c r="I2527" i="6"/>
  <c r="O2527" i="6" s="1"/>
  <c r="H2527" i="6"/>
  <c r="N2527" i="6" s="1"/>
  <c r="G2527" i="6"/>
  <c r="M2527" i="6" s="1"/>
  <c r="F2527" i="6"/>
  <c r="L2527" i="6" s="1"/>
  <c r="J788" i="6"/>
  <c r="P788" i="6" s="1"/>
  <c r="I788" i="6"/>
  <c r="O788" i="6" s="1"/>
  <c r="H788" i="6"/>
  <c r="N788" i="6" s="1"/>
  <c r="F788" i="6"/>
  <c r="L788" i="6" s="1"/>
  <c r="J2519" i="6"/>
  <c r="P2519" i="6" s="1"/>
  <c r="I2519" i="6"/>
  <c r="O2519" i="6" s="1"/>
  <c r="H2519" i="6"/>
  <c r="N2519" i="6" s="1"/>
  <c r="G2519" i="6"/>
  <c r="M2519" i="6" s="1"/>
  <c r="F2519" i="6"/>
  <c r="L2519" i="6" s="1"/>
  <c r="J2515" i="6"/>
  <c r="P2515" i="6" s="1"/>
  <c r="I2515" i="6"/>
  <c r="O2515" i="6" s="1"/>
  <c r="H2515" i="6"/>
  <c r="N2515" i="6" s="1"/>
  <c r="G2515" i="6"/>
  <c r="M2515" i="6" s="1"/>
  <c r="F2515" i="6"/>
  <c r="L2515" i="6" s="1"/>
  <c r="J2511" i="6"/>
  <c r="P2511" i="6" s="1"/>
  <c r="I2511" i="6"/>
  <c r="O2511" i="6" s="1"/>
  <c r="H2511" i="6"/>
  <c r="N2511" i="6" s="1"/>
  <c r="G2511" i="6"/>
  <c r="M2511" i="6" s="1"/>
  <c r="F2511" i="6"/>
  <c r="L2511" i="6" s="1"/>
  <c r="J997" i="6"/>
  <c r="P997" i="6" s="1"/>
  <c r="I997" i="6"/>
  <c r="O997" i="6" s="1"/>
  <c r="H997" i="6"/>
  <c r="N997" i="6" s="1"/>
  <c r="F997" i="6"/>
  <c r="L997" i="6" s="1"/>
  <c r="J1035" i="6"/>
  <c r="P1035" i="6" s="1"/>
  <c r="I1035" i="6"/>
  <c r="O1035" i="6" s="1"/>
  <c r="H1035" i="6"/>
  <c r="N1035" i="6" s="1"/>
  <c r="F1035" i="6"/>
  <c r="L1035" i="6" s="1"/>
  <c r="J2499" i="6"/>
  <c r="P2499" i="6" s="1"/>
  <c r="I2499" i="6"/>
  <c r="O2499" i="6" s="1"/>
  <c r="H2499" i="6"/>
  <c r="N2499" i="6" s="1"/>
  <c r="G2499" i="6"/>
  <c r="M2499" i="6" s="1"/>
  <c r="F2499" i="6"/>
  <c r="L2499" i="6" s="1"/>
  <c r="J2495" i="6"/>
  <c r="P2495" i="6" s="1"/>
  <c r="I2495" i="6"/>
  <c r="O2495" i="6" s="1"/>
  <c r="H2495" i="6"/>
  <c r="N2495" i="6" s="1"/>
  <c r="G2495" i="6"/>
  <c r="M2495" i="6" s="1"/>
  <c r="F2495" i="6"/>
  <c r="L2495" i="6" s="1"/>
  <c r="J2491" i="6"/>
  <c r="P2491" i="6" s="1"/>
  <c r="I2491" i="6"/>
  <c r="O2491" i="6" s="1"/>
  <c r="H2491" i="6"/>
  <c r="N2491" i="6" s="1"/>
  <c r="G2491" i="6"/>
  <c r="M2491" i="6" s="1"/>
  <c r="F2491" i="6"/>
  <c r="L2491" i="6" s="1"/>
  <c r="J2487" i="6"/>
  <c r="P2487" i="6" s="1"/>
  <c r="I2487" i="6"/>
  <c r="O2487" i="6" s="1"/>
  <c r="H2487" i="6"/>
  <c r="N2487" i="6" s="1"/>
  <c r="G2487" i="6"/>
  <c r="M2487" i="6" s="1"/>
  <c r="F2487" i="6"/>
  <c r="L2487" i="6" s="1"/>
  <c r="J2483" i="6"/>
  <c r="P2483" i="6" s="1"/>
  <c r="I2483" i="6"/>
  <c r="O2483" i="6" s="1"/>
  <c r="H2483" i="6"/>
  <c r="N2483" i="6" s="1"/>
  <c r="G2483" i="6"/>
  <c r="M2483" i="6" s="1"/>
  <c r="F2483" i="6"/>
  <c r="L2483" i="6" s="1"/>
  <c r="J2479" i="6"/>
  <c r="P2479" i="6" s="1"/>
  <c r="I2479" i="6"/>
  <c r="O2479" i="6" s="1"/>
  <c r="H2479" i="6"/>
  <c r="N2479" i="6" s="1"/>
  <c r="F2479" i="6"/>
  <c r="L2479" i="6" s="1"/>
  <c r="G2479" i="6"/>
  <c r="M2479" i="6" s="1"/>
  <c r="J2439" i="6"/>
  <c r="P2439" i="6" s="1"/>
  <c r="I2439" i="6"/>
  <c r="O2439" i="6" s="1"/>
  <c r="H2439" i="6"/>
  <c r="N2439" i="6" s="1"/>
  <c r="G2439" i="6"/>
  <c r="M2439" i="6" s="1"/>
  <c r="F2439" i="6"/>
  <c r="L2439" i="6" s="1"/>
  <c r="J995" i="6"/>
  <c r="P995" i="6" s="1"/>
  <c r="I995" i="6"/>
  <c r="O995" i="6" s="1"/>
  <c r="H995" i="6"/>
  <c r="N995" i="6" s="1"/>
  <c r="F995" i="6"/>
  <c r="L995" i="6" s="1"/>
  <c r="J2431" i="6"/>
  <c r="P2431" i="6" s="1"/>
  <c r="I2431" i="6"/>
  <c r="O2431" i="6" s="1"/>
  <c r="H2431" i="6"/>
  <c r="N2431" i="6" s="1"/>
  <c r="G2431" i="6"/>
  <c r="M2431" i="6" s="1"/>
  <c r="F2431" i="6"/>
  <c r="L2431" i="6" s="1"/>
  <c r="J2427" i="6"/>
  <c r="P2427" i="6" s="1"/>
  <c r="I2427" i="6"/>
  <c r="O2427" i="6" s="1"/>
  <c r="H2427" i="6"/>
  <c r="N2427" i="6" s="1"/>
  <c r="F2427" i="6"/>
  <c r="L2427" i="6" s="1"/>
  <c r="G2427" i="6"/>
  <c r="M2427" i="6" s="1"/>
  <c r="J2222" i="6"/>
  <c r="P2222" i="6" s="1"/>
  <c r="I2222" i="6"/>
  <c r="O2222" i="6" s="1"/>
  <c r="H2222" i="6"/>
  <c r="N2222" i="6" s="1"/>
  <c r="F2222" i="6"/>
  <c r="L2222" i="6" s="1"/>
  <c r="G2222" i="6"/>
  <c r="M2222" i="6" s="1"/>
  <c r="J2295" i="6"/>
  <c r="P2295" i="6" s="1"/>
  <c r="I2295" i="6"/>
  <c r="O2295" i="6" s="1"/>
  <c r="H2295" i="6"/>
  <c r="N2295" i="6" s="1"/>
  <c r="G2295" i="6"/>
  <c r="M2295" i="6" s="1"/>
  <c r="F2295" i="6"/>
  <c r="L2295" i="6" s="1"/>
  <c r="J2139" i="6"/>
  <c r="P2139" i="6" s="1"/>
  <c r="I2139" i="6"/>
  <c r="O2139" i="6" s="1"/>
  <c r="H2139" i="6"/>
  <c r="N2139" i="6" s="1"/>
  <c r="G2139" i="6"/>
  <c r="M2139" i="6" s="1"/>
  <c r="F2139" i="6"/>
  <c r="L2139" i="6" s="1"/>
  <c r="J2135" i="6"/>
  <c r="P2135" i="6" s="1"/>
  <c r="I2135" i="6"/>
  <c r="O2135" i="6" s="1"/>
  <c r="H2135" i="6"/>
  <c r="N2135" i="6" s="1"/>
  <c r="F2135" i="6"/>
  <c r="L2135" i="6" s="1"/>
  <c r="G2135" i="6"/>
  <c r="M2135" i="6" s="1"/>
  <c r="J2067" i="6"/>
  <c r="P2067" i="6" s="1"/>
  <c r="I2067" i="6"/>
  <c r="O2067" i="6" s="1"/>
  <c r="H2067" i="6"/>
  <c r="N2067" i="6" s="1"/>
  <c r="G2067" i="6"/>
  <c r="M2067" i="6" s="1"/>
  <c r="F2067" i="6"/>
  <c r="L2067" i="6" s="1"/>
  <c r="J2063" i="6"/>
  <c r="P2063" i="6" s="1"/>
  <c r="I2063" i="6"/>
  <c r="O2063" i="6" s="1"/>
  <c r="H2063" i="6"/>
  <c r="N2063" i="6" s="1"/>
  <c r="F2063" i="6"/>
  <c r="L2063" i="6" s="1"/>
  <c r="G2063" i="6"/>
  <c r="M2063" i="6" s="1"/>
  <c r="J2059" i="6"/>
  <c r="P2059" i="6" s="1"/>
  <c r="I2059" i="6"/>
  <c r="O2059" i="6" s="1"/>
  <c r="H2059" i="6"/>
  <c r="N2059" i="6" s="1"/>
  <c r="G2059" i="6"/>
  <c r="M2059" i="6" s="1"/>
  <c r="F2059" i="6"/>
  <c r="L2059" i="6" s="1"/>
  <c r="J2055" i="6"/>
  <c r="P2055" i="6" s="1"/>
  <c r="I2055" i="6"/>
  <c r="O2055" i="6" s="1"/>
  <c r="H2055" i="6"/>
  <c r="N2055" i="6" s="1"/>
  <c r="F2055" i="6"/>
  <c r="L2055" i="6" s="1"/>
  <c r="G2055" i="6"/>
  <c r="M2055" i="6" s="1"/>
  <c r="J2051" i="6"/>
  <c r="P2051" i="6" s="1"/>
  <c r="I2051" i="6"/>
  <c r="O2051" i="6" s="1"/>
  <c r="H2051" i="6"/>
  <c r="N2051" i="6" s="1"/>
  <c r="F2051" i="6"/>
  <c r="L2051" i="6" s="1"/>
  <c r="G2051" i="6"/>
  <c r="M2051" i="6" s="1"/>
  <c r="J2047" i="6"/>
  <c r="P2047" i="6" s="1"/>
  <c r="I2047" i="6"/>
  <c r="O2047" i="6" s="1"/>
  <c r="H2047" i="6"/>
  <c r="N2047" i="6" s="1"/>
  <c r="F2047" i="6"/>
  <c r="L2047" i="6" s="1"/>
  <c r="G2047" i="6"/>
  <c r="M2047" i="6" s="1"/>
  <c r="J2043" i="6"/>
  <c r="P2043" i="6" s="1"/>
  <c r="I2043" i="6"/>
  <c r="O2043" i="6" s="1"/>
  <c r="H2043" i="6"/>
  <c r="N2043" i="6" s="1"/>
  <c r="G2043" i="6"/>
  <c r="M2043" i="6" s="1"/>
  <c r="F2043" i="6"/>
  <c r="L2043" i="6" s="1"/>
  <c r="J2039" i="6"/>
  <c r="P2039" i="6" s="1"/>
  <c r="I2039" i="6"/>
  <c r="O2039" i="6" s="1"/>
  <c r="H2039" i="6"/>
  <c r="N2039" i="6" s="1"/>
  <c r="G2039" i="6"/>
  <c r="M2039" i="6" s="1"/>
  <c r="F2039" i="6"/>
  <c r="L2039" i="6" s="1"/>
  <c r="J2035" i="6"/>
  <c r="P2035" i="6" s="1"/>
  <c r="I2035" i="6"/>
  <c r="O2035" i="6" s="1"/>
  <c r="H2035" i="6"/>
  <c r="N2035" i="6" s="1"/>
  <c r="G2035" i="6"/>
  <c r="M2035" i="6" s="1"/>
  <c r="F2035" i="6"/>
  <c r="L2035" i="6" s="1"/>
  <c r="J2031" i="6"/>
  <c r="P2031" i="6" s="1"/>
  <c r="I2031" i="6"/>
  <c r="O2031" i="6" s="1"/>
  <c r="H2031" i="6"/>
  <c r="N2031" i="6" s="1"/>
  <c r="G2031" i="6"/>
  <c r="M2031" i="6" s="1"/>
  <c r="F2031" i="6"/>
  <c r="L2031" i="6" s="1"/>
  <c r="J2023" i="6"/>
  <c r="P2023" i="6" s="1"/>
  <c r="I2023" i="6"/>
  <c r="O2023" i="6" s="1"/>
  <c r="H2023" i="6"/>
  <c r="N2023" i="6" s="1"/>
  <c r="G2023" i="6"/>
  <c r="M2023" i="6" s="1"/>
  <c r="F2023" i="6"/>
  <c r="L2023" i="6" s="1"/>
  <c r="J2019" i="6"/>
  <c r="P2019" i="6" s="1"/>
  <c r="I2019" i="6"/>
  <c r="O2019" i="6" s="1"/>
  <c r="H2019" i="6"/>
  <c r="N2019" i="6" s="1"/>
  <c r="G2019" i="6"/>
  <c r="M2019" i="6" s="1"/>
  <c r="F2019" i="6"/>
  <c r="L2019" i="6" s="1"/>
  <c r="J2015" i="6"/>
  <c r="P2015" i="6" s="1"/>
  <c r="I2015" i="6"/>
  <c r="O2015" i="6" s="1"/>
  <c r="H2015" i="6"/>
  <c r="N2015" i="6" s="1"/>
  <c r="G2015" i="6"/>
  <c r="M2015" i="6" s="1"/>
  <c r="F2015" i="6"/>
  <c r="L2015" i="6" s="1"/>
  <c r="J2011" i="6"/>
  <c r="P2011" i="6" s="1"/>
  <c r="I2011" i="6"/>
  <c r="O2011" i="6" s="1"/>
  <c r="H2011" i="6"/>
  <c r="N2011" i="6" s="1"/>
  <c r="G2011" i="6"/>
  <c r="M2011" i="6" s="1"/>
  <c r="F2011" i="6"/>
  <c r="L2011" i="6" s="1"/>
  <c r="J2007" i="6"/>
  <c r="P2007" i="6" s="1"/>
  <c r="I2007" i="6"/>
  <c r="O2007" i="6" s="1"/>
  <c r="H2007" i="6"/>
  <c r="N2007" i="6" s="1"/>
  <c r="G2007" i="6"/>
  <c r="M2007" i="6" s="1"/>
  <c r="F2007" i="6"/>
  <c r="L2007" i="6" s="1"/>
  <c r="J2003" i="6"/>
  <c r="P2003" i="6" s="1"/>
  <c r="I2003" i="6"/>
  <c r="O2003" i="6" s="1"/>
  <c r="H2003" i="6"/>
  <c r="N2003" i="6" s="1"/>
  <c r="G2003" i="6"/>
  <c r="M2003" i="6" s="1"/>
  <c r="F2003" i="6"/>
  <c r="L2003" i="6" s="1"/>
  <c r="J1999" i="6"/>
  <c r="P1999" i="6" s="1"/>
  <c r="I1999" i="6"/>
  <c r="O1999" i="6" s="1"/>
  <c r="H1999" i="6"/>
  <c r="N1999" i="6" s="1"/>
  <c r="G1999" i="6"/>
  <c r="M1999" i="6" s="1"/>
  <c r="F1999" i="6"/>
  <c r="L1999" i="6" s="1"/>
  <c r="J1995" i="6"/>
  <c r="P1995" i="6" s="1"/>
  <c r="I1995" i="6"/>
  <c r="O1995" i="6" s="1"/>
  <c r="H1995" i="6"/>
  <c r="N1995" i="6" s="1"/>
  <c r="G1995" i="6"/>
  <c r="M1995" i="6" s="1"/>
  <c r="F1995" i="6"/>
  <c r="L1995" i="6" s="1"/>
  <c r="J1991" i="6"/>
  <c r="P1991" i="6" s="1"/>
  <c r="I1991" i="6"/>
  <c r="O1991" i="6" s="1"/>
  <c r="H1991" i="6"/>
  <c r="N1991" i="6" s="1"/>
  <c r="G1991" i="6"/>
  <c r="M1991" i="6" s="1"/>
  <c r="F1991" i="6"/>
  <c r="L1991" i="6" s="1"/>
  <c r="J1987" i="6"/>
  <c r="P1987" i="6" s="1"/>
  <c r="I1987" i="6"/>
  <c r="O1987" i="6" s="1"/>
  <c r="H1987" i="6"/>
  <c r="N1987" i="6" s="1"/>
  <c r="F1987" i="6"/>
  <c r="L1987" i="6" s="1"/>
  <c r="G1987" i="6"/>
  <c r="M1987" i="6" s="1"/>
  <c r="J1983" i="6"/>
  <c r="P1983" i="6" s="1"/>
  <c r="I1983" i="6"/>
  <c r="O1983" i="6" s="1"/>
  <c r="H1983" i="6"/>
  <c r="N1983" i="6" s="1"/>
  <c r="F1983" i="6"/>
  <c r="L1983" i="6" s="1"/>
  <c r="G1983" i="6"/>
  <c r="M1983" i="6" s="1"/>
  <c r="J1979" i="6"/>
  <c r="P1979" i="6" s="1"/>
  <c r="I1979" i="6"/>
  <c r="O1979" i="6" s="1"/>
  <c r="H1979" i="6"/>
  <c r="N1979" i="6" s="1"/>
  <c r="F1979" i="6"/>
  <c r="L1979" i="6" s="1"/>
  <c r="G1979" i="6"/>
  <c r="M1979" i="6" s="1"/>
  <c r="J1975" i="6"/>
  <c r="P1975" i="6" s="1"/>
  <c r="I1975" i="6"/>
  <c r="O1975" i="6" s="1"/>
  <c r="H1975" i="6"/>
  <c r="N1975" i="6" s="1"/>
  <c r="G1975" i="6"/>
  <c r="M1975" i="6" s="1"/>
  <c r="F1975" i="6"/>
  <c r="L1975" i="6" s="1"/>
  <c r="J1971" i="6"/>
  <c r="P1971" i="6" s="1"/>
  <c r="I1971" i="6"/>
  <c r="O1971" i="6" s="1"/>
  <c r="H1971" i="6"/>
  <c r="N1971" i="6" s="1"/>
  <c r="F1971" i="6"/>
  <c r="L1971" i="6" s="1"/>
  <c r="G1971" i="6"/>
  <c r="M1971" i="6" s="1"/>
  <c r="J1967" i="6"/>
  <c r="P1967" i="6" s="1"/>
  <c r="I1967" i="6"/>
  <c r="O1967" i="6" s="1"/>
  <c r="H1967" i="6"/>
  <c r="N1967" i="6" s="1"/>
  <c r="G1967" i="6"/>
  <c r="M1967" i="6" s="1"/>
  <c r="F1967" i="6"/>
  <c r="L1967" i="6" s="1"/>
  <c r="J1963" i="6"/>
  <c r="P1963" i="6" s="1"/>
  <c r="I1963" i="6"/>
  <c r="O1963" i="6" s="1"/>
  <c r="H1963" i="6"/>
  <c r="N1963" i="6" s="1"/>
  <c r="G1963" i="6"/>
  <c r="M1963" i="6" s="1"/>
  <c r="F1963" i="6"/>
  <c r="L1963" i="6" s="1"/>
  <c r="J1959" i="6"/>
  <c r="P1959" i="6" s="1"/>
  <c r="I1959" i="6"/>
  <c r="O1959" i="6" s="1"/>
  <c r="H1959" i="6"/>
  <c r="N1959" i="6" s="1"/>
  <c r="G1959" i="6"/>
  <c r="M1959" i="6" s="1"/>
  <c r="F1959" i="6"/>
  <c r="L1959" i="6" s="1"/>
  <c r="J1955" i="6"/>
  <c r="P1955" i="6" s="1"/>
  <c r="I1955" i="6"/>
  <c r="O1955" i="6" s="1"/>
  <c r="H1955" i="6"/>
  <c r="N1955" i="6" s="1"/>
  <c r="G1955" i="6"/>
  <c r="M1955" i="6" s="1"/>
  <c r="F1955" i="6"/>
  <c r="L1955" i="6" s="1"/>
  <c r="J1811" i="6"/>
  <c r="P1811" i="6" s="1"/>
  <c r="I1811" i="6"/>
  <c r="O1811" i="6" s="1"/>
  <c r="H1811" i="6"/>
  <c r="N1811" i="6" s="1"/>
  <c r="G1811" i="6"/>
  <c r="M1811" i="6" s="1"/>
  <c r="F1811" i="6"/>
  <c r="L1811" i="6" s="1"/>
  <c r="J1807" i="6"/>
  <c r="P1807" i="6" s="1"/>
  <c r="I1807" i="6"/>
  <c r="O1807" i="6" s="1"/>
  <c r="H1807" i="6"/>
  <c r="N1807" i="6" s="1"/>
  <c r="G1807" i="6"/>
  <c r="M1807" i="6" s="1"/>
  <c r="F1807" i="6"/>
  <c r="L1807" i="6" s="1"/>
  <c r="J1803" i="6"/>
  <c r="P1803" i="6" s="1"/>
  <c r="I1803" i="6"/>
  <c r="O1803" i="6" s="1"/>
  <c r="H1803" i="6"/>
  <c r="N1803" i="6" s="1"/>
  <c r="G1803" i="6"/>
  <c r="M1803" i="6" s="1"/>
  <c r="F1803" i="6"/>
  <c r="L1803" i="6" s="1"/>
  <c r="J1795" i="6"/>
  <c r="P1795" i="6" s="1"/>
  <c r="I1795" i="6"/>
  <c r="O1795" i="6" s="1"/>
  <c r="H1795" i="6"/>
  <c r="N1795" i="6" s="1"/>
  <c r="G1795" i="6"/>
  <c r="M1795" i="6" s="1"/>
  <c r="F1795" i="6"/>
  <c r="L1795" i="6" s="1"/>
  <c r="J1791" i="6"/>
  <c r="P1791" i="6" s="1"/>
  <c r="I1791" i="6"/>
  <c r="O1791" i="6" s="1"/>
  <c r="H1791" i="6"/>
  <c r="N1791" i="6" s="1"/>
  <c r="F1791" i="6"/>
  <c r="L1791" i="6" s="1"/>
  <c r="J1787" i="6"/>
  <c r="P1787" i="6" s="1"/>
  <c r="I1787" i="6"/>
  <c r="O1787" i="6" s="1"/>
  <c r="H1787" i="6"/>
  <c r="N1787" i="6" s="1"/>
  <c r="F1787" i="6"/>
  <c r="L1787" i="6" s="1"/>
  <c r="G1787" i="6"/>
  <c r="M1787" i="6" s="1"/>
  <c r="J1783" i="6"/>
  <c r="P1783" i="6" s="1"/>
  <c r="I1783" i="6"/>
  <c r="O1783" i="6" s="1"/>
  <c r="H1783" i="6"/>
  <c r="N1783" i="6" s="1"/>
  <c r="G1783" i="6"/>
  <c r="M1783" i="6" s="1"/>
  <c r="F1783" i="6"/>
  <c r="L1783" i="6" s="1"/>
  <c r="J1631" i="6"/>
  <c r="P1631" i="6" s="1"/>
  <c r="I1631" i="6"/>
  <c r="O1631" i="6" s="1"/>
  <c r="H1631" i="6"/>
  <c r="N1631" i="6" s="1"/>
  <c r="F1631" i="6"/>
  <c r="L1631" i="6" s="1"/>
  <c r="J1775" i="6"/>
  <c r="P1775" i="6" s="1"/>
  <c r="I1775" i="6"/>
  <c r="O1775" i="6" s="1"/>
  <c r="H1775" i="6"/>
  <c r="N1775" i="6" s="1"/>
  <c r="G1775" i="6"/>
  <c r="M1775" i="6" s="1"/>
  <c r="F1775" i="6"/>
  <c r="L1775" i="6" s="1"/>
  <c r="J1771" i="6"/>
  <c r="P1771" i="6" s="1"/>
  <c r="I1771" i="6"/>
  <c r="O1771" i="6" s="1"/>
  <c r="H1771" i="6"/>
  <c r="N1771" i="6" s="1"/>
  <c r="G1771" i="6"/>
  <c r="M1771" i="6" s="1"/>
  <c r="F1771" i="6"/>
  <c r="L1771" i="6" s="1"/>
  <c r="J1034" i="6"/>
  <c r="P1034" i="6" s="1"/>
  <c r="I1034" i="6"/>
  <c r="O1034" i="6" s="1"/>
  <c r="H1034" i="6"/>
  <c r="N1034" i="6" s="1"/>
  <c r="F1034" i="6"/>
  <c r="L1034" i="6" s="1"/>
  <c r="J1735" i="6"/>
  <c r="P1735" i="6" s="1"/>
  <c r="I1735" i="6"/>
  <c r="O1735" i="6" s="1"/>
  <c r="H1735" i="6"/>
  <c r="N1735" i="6" s="1"/>
  <c r="G1735" i="6"/>
  <c r="M1735" i="6" s="1"/>
  <c r="F1735" i="6"/>
  <c r="L1735" i="6" s="1"/>
  <c r="J1723" i="6"/>
  <c r="P1723" i="6" s="1"/>
  <c r="I1723" i="6"/>
  <c r="O1723" i="6" s="1"/>
  <c r="H1723" i="6"/>
  <c r="N1723" i="6" s="1"/>
  <c r="G1723" i="6"/>
  <c r="M1723" i="6" s="1"/>
  <c r="F1723" i="6"/>
  <c r="L1723" i="6" s="1"/>
  <c r="I1719" i="6"/>
  <c r="O1719" i="6" s="1"/>
  <c r="J1719" i="6"/>
  <c r="P1719" i="6" s="1"/>
  <c r="H1719" i="6"/>
  <c r="N1719" i="6" s="1"/>
  <c r="G1719" i="6"/>
  <c r="M1719" i="6" s="1"/>
  <c r="F1719" i="6"/>
  <c r="L1719" i="6" s="1"/>
  <c r="J1695" i="6"/>
  <c r="P1695" i="6" s="1"/>
  <c r="I1695" i="6"/>
  <c r="O1695" i="6" s="1"/>
  <c r="H1695" i="6"/>
  <c r="N1695" i="6" s="1"/>
  <c r="G1695" i="6"/>
  <c r="M1695" i="6" s="1"/>
  <c r="F1695" i="6"/>
  <c r="L1695" i="6" s="1"/>
  <c r="J1691" i="6"/>
  <c r="P1691" i="6" s="1"/>
  <c r="I1691" i="6"/>
  <c r="O1691" i="6" s="1"/>
  <c r="H1691" i="6"/>
  <c r="N1691" i="6" s="1"/>
  <c r="G1691" i="6"/>
  <c r="M1691" i="6" s="1"/>
  <c r="F1691" i="6"/>
  <c r="L1691" i="6" s="1"/>
  <c r="J1687" i="6"/>
  <c r="P1687" i="6" s="1"/>
  <c r="I1687" i="6"/>
  <c r="O1687" i="6" s="1"/>
  <c r="H1687" i="6"/>
  <c r="N1687" i="6" s="1"/>
  <c r="G1687" i="6"/>
  <c r="M1687" i="6" s="1"/>
  <c r="F1687" i="6"/>
  <c r="L1687" i="6" s="1"/>
  <c r="J1683" i="6"/>
  <c r="P1683" i="6" s="1"/>
  <c r="I1683" i="6"/>
  <c r="O1683" i="6" s="1"/>
  <c r="H1683" i="6"/>
  <c r="N1683" i="6" s="1"/>
  <c r="G1683" i="6"/>
  <c r="M1683" i="6" s="1"/>
  <c r="F1683" i="6"/>
  <c r="L1683" i="6" s="1"/>
  <c r="J1679" i="6"/>
  <c r="P1679" i="6" s="1"/>
  <c r="I1679" i="6"/>
  <c r="O1679" i="6" s="1"/>
  <c r="H1679" i="6"/>
  <c r="N1679" i="6" s="1"/>
  <c r="G1679" i="6"/>
  <c r="M1679" i="6" s="1"/>
  <c r="F1679" i="6"/>
  <c r="L1679" i="6" s="1"/>
  <c r="J1675" i="6"/>
  <c r="P1675" i="6" s="1"/>
  <c r="I1675" i="6"/>
  <c r="O1675" i="6" s="1"/>
  <c r="H1675" i="6"/>
  <c r="N1675" i="6" s="1"/>
  <c r="G1675" i="6"/>
  <c r="M1675" i="6" s="1"/>
  <c r="F1675" i="6"/>
  <c r="L1675" i="6" s="1"/>
  <c r="J1671" i="6"/>
  <c r="P1671" i="6" s="1"/>
  <c r="I1671" i="6"/>
  <c r="O1671" i="6" s="1"/>
  <c r="H1671" i="6"/>
  <c r="N1671" i="6" s="1"/>
  <c r="G1671" i="6"/>
  <c r="M1671" i="6" s="1"/>
  <c r="F1671" i="6"/>
  <c r="L1671" i="6" s="1"/>
  <c r="J1667" i="6"/>
  <c r="P1667" i="6" s="1"/>
  <c r="I1667" i="6"/>
  <c r="O1667" i="6" s="1"/>
  <c r="H1667" i="6"/>
  <c r="N1667" i="6" s="1"/>
  <c r="G1667" i="6"/>
  <c r="M1667" i="6" s="1"/>
  <c r="F1667" i="6"/>
  <c r="L1667" i="6" s="1"/>
  <c r="J1663" i="6"/>
  <c r="P1663" i="6" s="1"/>
  <c r="I1663" i="6"/>
  <c r="O1663" i="6" s="1"/>
  <c r="H1663" i="6"/>
  <c r="N1663" i="6" s="1"/>
  <c r="G1663" i="6"/>
  <c r="M1663" i="6" s="1"/>
  <c r="F1663" i="6"/>
  <c r="L1663" i="6" s="1"/>
  <c r="J1659" i="6"/>
  <c r="P1659" i="6" s="1"/>
  <c r="I1659" i="6"/>
  <c r="O1659" i="6" s="1"/>
  <c r="H1659" i="6"/>
  <c r="N1659" i="6" s="1"/>
  <c r="G1659" i="6"/>
  <c r="M1659" i="6" s="1"/>
  <c r="F1659" i="6"/>
  <c r="L1659" i="6" s="1"/>
  <c r="J1655" i="6"/>
  <c r="P1655" i="6" s="1"/>
  <c r="I1655" i="6"/>
  <c r="O1655" i="6" s="1"/>
  <c r="H1655" i="6"/>
  <c r="N1655" i="6" s="1"/>
  <c r="G1655" i="6"/>
  <c r="M1655" i="6" s="1"/>
  <c r="F1655" i="6"/>
  <c r="L1655" i="6" s="1"/>
  <c r="J1651" i="6"/>
  <c r="P1651" i="6" s="1"/>
  <c r="I1651" i="6"/>
  <c r="O1651" i="6" s="1"/>
  <c r="H1651" i="6"/>
  <c r="N1651" i="6" s="1"/>
  <c r="F1651" i="6"/>
  <c r="L1651" i="6" s="1"/>
  <c r="G1651" i="6"/>
  <c r="M1651" i="6" s="1"/>
  <c r="J1647" i="6"/>
  <c r="P1647" i="6" s="1"/>
  <c r="I1647" i="6"/>
  <c r="O1647" i="6" s="1"/>
  <c r="H1647" i="6"/>
  <c r="N1647" i="6" s="1"/>
  <c r="F1647" i="6"/>
  <c r="L1647" i="6" s="1"/>
  <c r="G1647" i="6"/>
  <c r="M1647" i="6" s="1"/>
  <c r="J1643" i="6"/>
  <c r="P1643" i="6" s="1"/>
  <c r="I1643" i="6"/>
  <c r="O1643" i="6" s="1"/>
  <c r="H1643" i="6"/>
  <c r="N1643" i="6" s="1"/>
  <c r="F1643" i="6"/>
  <c r="L1643" i="6" s="1"/>
  <c r="G1643" i="6"/>
  <c r="M1643" i="6" s="1"/>
  <c r="J1639" i="6"/>
  <c r="P1639" i="6" s="1"/>
  <c r="I1639" i="6"/>
  <c r="O1639" i="6" s="1"/>
  <c r="H1639" i="6"/>
  <c r="N1639" i="6" s="1"/>
  <c r="G1639" i="6"/>
  <c r="M1639" i="6" s="1"/>
  <c r="F1639" i="6"/>
  <c r="L1639" i="6" s="1"/>
  <c r="J1635" i="6"/>
  <c r="P1635" i="6" s="1"/>
  <c r="I1635" i="6"/>
  <c r="O1635" i="6" s="1"/>
  <c r="H1635" i="6"/>
  <c r="N1635" i="6" s="1"/>
  <c r="G1635" i="6"/>
  <c r="M1635" i="6" s="1"/>
  <c r="F1635" i="6"/>
  <c r="L1635" i="6" s="1"/>
  <c r="J689" i="6"/>
  <c r="P689" i="6" s="1"/>
  <c r="I689" i="6"/>
  <c r="O689" i="6" s="1"/>
  <c r="H689" i="6"/>
  <c r="N689" i="6" s="1"/>
  <c r="F689" i="6"/>
  <c r="L689" i="6" s="1"/>
  <c r="J1627" i="6"/>
  <c r="P1627" i="6" s="1"/>
  <c r="I1627" i="6"/>
  <c r="O1627" i="6" s="1"/>
  <c r="H1627" i="6"/>
  <c r="N1627" i="6" s="1"/>
  <c r="G1627" i="6"/>
  <c r="M1627" i="6" s="1"/>
  <c r="F1627" i="6"/>
  <c r="L1627" i="6" s="1"/>
  <c r="J1845" i="6"/>
  <c r="P1845" i="6" s="1"/>
  <c r="I1845" i="6"/>
  <c r="O1845" i="6" s="1"/>
  <c r="H1845" i="6"/>
  <c r="N1845" i="6" s="1"/>
  <c r="F1845" i="6"/>
  <c r="L1845" i="6" s="1"/>
  <c r="J1619" i="6"/>
  <c r="P1619" i="6" s="1"/>
  <c r="I1619" i="6"/>
  <c r="O1619" i="6" s="1"/>
  <c r="H1619" i="6"/>
  <c r="N1619" i="6" s="1"/>
  <c r="G1619" i="6"/>
  <c r="M1619" i="6" s="1"/>
  <c r="F1619" i="6"/>
  <c r="L1619" i="6" s="1"/>
  <c r="J1615" i="6"/>
  <c r="P1615" i="6" s="1"/>
  <c r="I1615" i="6"/>
  <c r="O1615" i="6" s="1"/>
  <c r="H1615" i="6"/>
  <c r="N1615" i="6" s="1"/>
  <c r="F1615" i="6"/>
  <c r="L1615" i="6" s="1"/>
  <c r="G1615" i="6"/>
  <c r="M1615" i="6" s="1"/>
  <c r="J1603" i="6"/>
  <c r="P1603" i="6" s="1"/>
  <c r="I1603" i="6"/>
  <c r="O1603" i="6" s="1"/>
  <c r="H1603" i="6"/>
  <c r="N1603" i="6" s="1"/>
  <c r="G1603" i="6"/>
  <c r="M1603" i="6" s="1"/>
  <c r="F1603" i="6"/>
  <c r="L1603" i="6" s="1"/>
  <c r="J1599" i="6"/>
  <c r="P1599" i="6" s="1"/>
  <c r="I1599" i="6"/>
  <c r="O1599" i="6" s="1"/>
  <c r="H1599" i="6"/>
  <c r="N1599" i="6" s="1"/>
  <c r="G1599" i="6"/>
  <c r="M1599" i="6" s="1"/>
  <c r="F1599" i="6"/>
  <c r="L1599" i="6" s="1"/>
  <c r="J1583" i="6"/>
  <c r="P1583" i="6" s="1"/>
  <c r="I1583" i="6"/>
  <c r="O1583" i="6" s="1"/>
  <c r="H1583" i="6"/>
  <c r="N1583" i="6" s="1"/>
  <c r="G1583" i="6"/>
  <c r="M1583" i="6" s="1"/>
  <c r="F1583" i="6"/>
  <c r="L1583" i="6" s="1"/>
  <c r="J1579" i="6"/>
  <c r="P1579" i="6" s="1"/>
  <c r="I1579" i="6"/>
  <c r="O1579" i="6" s="1"/>
  <c r="H1579" i="6"/>
  <c r="N1579" i="6" s="1"/>
  <c r="G1579" i="6"/>
  <c r="M1579" i="6" s="1"/>
  <c r="F1579" i="6"/>
  <c r="L1579" i="6" s="1"/>
  <c r="J1575" i="6"/>
  <c r="P1575" i="6" s="1"/>
  <c r="I1575" i="6"/>
  <c r="O1575" i="6" s="1"/>
  <c r="H1575" i="6"/>
  <c r="N1575" i="6" s="1"/>
  <c r="G1575" i="6"/>
  <c r="M1575" i="6" s="1"/>
  <c r="F1575" i="6"/>
  <c r="L1575" i="6" s="1"/>
  <c r="J1571" i="6"/>
  <c r="P1571" i="6" s="1"/>
  <c r="I1571" i="6"/>
  <c r="O1571" i="6" s="1"/>
  <c r="H1571" i="6"/>
  <c r="N1571" i="6" s="1"/>
  <c r="G1571" i="6"/>
  <c r="M1571" i="6" s="1"/>
  <c r="F1571" i="6"/>
  <c r="L1571" i="6" s="1"/>
  <c r="J1519" i="6"/>
  <c r="P1519" i="6" s="1"/>
  <c r="I1519" i="6"/>
  <c r="O1519" i="6" s="1"/>
  <c r="H1519" i="6"/>
  <c r="N1519" i="6" s="1"/>
  <c r="G1519" i="6"/>
  <c r="M1519" i="6" s="1"/>
  <c r="F1519" i="6"/>
  <c r="L1519" i="6" s="1"/>
  <c r="J1499" i="6"/>
  <c r="P1499" i="6" s="1"/>
  <c r="I1499" i="6"/>
  <c r="O1499" i="6" s="1"/>
  <c r="H1499" i="6"/>
  <c r="N1499" i="6" s="1"/>
  <c r="G1499" i="6"/>
  <c r="M1499" i="6" s="1"/>
  <c r="F1499" i="6"/>
  <c r="L1499" i="6" s="1"/>
  <c r="J1495" i="6"/>
  <c r="P1495" i="6" s="1"/>
  <c r="I1495" i="6"/>
  <c r="O1495" i="6" s="1"/>
  <c r="H1495" i="6"/>
  <c r="N1495" i="6" s="1"/>
  <c r="F1495" i="6"/>
  <c r="L1495" i="6" s="1"/>
  <c r="G1495" i="6"/>
  <c r="M1495" i="6" s="1"/>
  <c r="J1491" i="6"/>
  <c r="P1491" i="6" s="1"/>
  <c r="I1491" i="6"/>
  <c r="O1491" i="6" s="1"/>
  <c r="H1491" i="6"/>
  <c r="N1491" i="6" s="1"/>
  <c r="G1491" i="6"/>
  <c r="M1491" i="6" s="1"/>
  <c r="F1491" i="6"/>
  <c r="L1491" i="6" s="1"/>
  <c r="J1435" i="6"/>
  <c r="P1435" i="6" s="1"/>
  <c r="I1435" i="6"/>
  <c r="O1435" i="6" s="1"/>
  <c r="H1435" i="6"/>
  <c r="N1435" i="6" s="1"/>
  <c r="G1435" i="6"/>
  <c r="M1435" i="6" s="1"/>
  <c r="F1435" i="6"/>
  <c r="L1435" i="6" s="1"/>
  <c r="J1415" i="6"/>
  <c r="P1415" i="6" s="1"/>
  <c r="I1415" i="6"/>
  <c r="O1415" i="6" s="1"/>
  <c r="H1415" i="6"/>
  <c r="N1415" i="6" s="1"/>
  <c r="G1415" i="6"/>
  <c r="M1415" i="6" s="1"/>
  <c r="F1415" i="6"/>
  <c r="L1415" i="6" s="1"/>
  <c r="J1411" i="6"/>
  <c r="P1411" i="6" s="1"/>
  <c r="I1411" i="6"/>
  <c r="O1411" i="6" s="1"/>
  <c r="H1411" i="6"/>
  <c r="N1411" i="6" s="1"/>
  <c r="F1411" i="6"/>
  <c r="L1411" i="6" s="1"/>
  <c r="G1411" i="6"/>
  <c r="M1411" i="6" s="1"/>
  <c r="J2503" i="6"/>
  <c r="P2503" i="6" s="1"/>
  <c r="I2503" i="6"/>
  <c r="O2503" i="6" s="1"/>
  <c r="H2503" i="6"/>
  <c r="N2503" i="6" s="1"/>
  <c r="F2503" i="6"/>
  <c r="L2503" i="6" s="1"/>
  <c r="J1383" i="6"/>
  <c r="P1383" i="6" s="1"/>
  <c r="I1383" i="6"/>
  <c r="O1383" i="6" s="1"/>
  <c r="H1383" i="6"/>
  <c r="N1383" i="6" s="1"/>
  <c r="G1383" i="6"/>
  <c r="M1383" i="6" s="1"/>
  <c r="F1383" i="6"/>
  <c r="L1383" i="6" s="1"/>
  <c r="J1379" i="6"/>
  <c r="P1379" i="6" s="1"/>
  <c r="I1379" i="6"/>
  <c r="O1379" i="6" s="1"/>
  <c r="H1379" i="6"/>
  <c r="N1379" i="6" s="1"/>
  <c r="G1379" i="6"/>
  <c r="M1379" i="6" s="1"/>
  <c r="F1379" i="6"/>
  <c r="L1379" i="6" s="1"/>
  <c r="J1243" i="6"/>
  <c r="P1243" i="6" s="1"/>
  <c r="I1243" i="6"/>
  <c r="O1243" i="6" s="1"/>
  <c r="H1243" i="6"/>
  <c r="N1243" i="6" s="1"/>
  <c r="G1243" i="6"/>
  <c r="M1243" i="6" s="1"/>
  <c r="F1243" i="6"/>
  <c r="L1243" i="6" s="1"/>
  <c r="J278" i="6"/>
  <c r="P278" i="6" s="1"/>
  <c r="I278" i="6"/>
  <c r="O278" i="6" s="1"/>
  <c r="H278" i="6"/>
  <c r="N278" i="6" s="1"/>
  <c r="F278" i="6"/>
  <c r="L278" i="6" s="1"/>
  <c r="J1199" i="6"/>
  <c r="P1199" i="6" s="1"/>
  <c r="I1199" i="6"/>
  <c r="O1199" i="6" s="1"/>
  <c r="H1199" i="6"/>
  <c r="N1199" i="6" s="1"/>
  <c r="G1199" i="6"/>
  <c r="M1199" i="6" s="1"/>
  <c r="F1199" i="6"/>
  <c r="L1199" i="6" s="1"/>
  <c r="J1195" i="6"/>
  <c r="P1195" i="6" s="1"/>
  <c r="I1195" i="6"/>
  <c r="O1195" i="6" s="1"/>
  <c r="H1195" i="6"/>
  <c r="N1195" i="6" s="1"/>
  <c r="G1195" i="6"/>
  <c r="M1195" i="6" s="1"/>
  <c r="F1195" i="6"/>
  <c r="L1195" i="6" s="1"/>
  <c r="J1191" i="6"/>
  <c r="P1191" i="6" s="1"/>
  <c r="I1191" i="6"/>
  <c r="O1191" i="6" s="1"/>
  <c r="H1191" i="6"/>
  <c r="N1191" i="6" s="1"/>
  <c r="G1191" i="6"/>
  <c r="M1191" i="6" s="1"/>
  <c r="F1191" i="6"/>
  <c r="L1191" i="6" s="1"/>
  <c r="J1179" i="6"/>
  <c r="P1179" i="6" s="1"/>
  <c r="I1179" i="6"/>
  <c r="O1179" i="6" s="1"/>
  <c r="H1179" i="6"/>
  <c r="N1179" i="6" s="1"/>
  <c r="G1179" i="6"/>
  <c r="M1179" i="6" s="1"/>
  <c r="F1179" i="6"/>
  <c r="L1179" i="6" s="1"/>
  <c r="J1665" i="6"/>
  <c r="P1665" i="6" s="1"/>
  <c r="I1665" i="6"/>
  <c r="O1665" i="6" s="1"/>
  <c r="H1665" i="6"/>
  <c r="N1665" i="6" s="1"/>
  <c r="F1665" i="6"/>
  <c r="L1665" i="6" s="1"/>
  <c r="J1131" i="6"/>
  <c r="P1131" i="6" s="1"/>
  <c r="I1131" i="6"/>
  <c r="O1131" i="6" s="1"/>
  <c r="H1131" i="6"/>
  <c r="N1131" i="6" s="1"/>
  <c r="G1131" i="6"/>
  <c r="M1131" i="6" s="1"/>
  <c r="F1131" i="6"/>
  <c r="L1131" i="6" s="1"/>
  <c r="J1115" i="6"/>
  <c r="P1115" i="6" s="1"/>
  <c r="I1115" i="6"/>
  <c r="O1115" i="6" s="1"/>
  <c r="H1115" i="6"/>
  <c r="N1115" i="6" s="1"/>
  <c r="G1115" i="6"/>
  <c r="M1115" i="6" s="1"/>
  <c r="F1115" i="6"/>
  <c r="L1115" i="6" s="1"/>
  <c r="J1111" i="6"/>
  <c r="P1111" i="6" s="1"/>
  <c r="I1111" i="6"/>
  <c r="O1111" i="6" s="1"/>
  <c r="H1111" i="6"/>
  <c r="N1111" i="6" s="1"/>
  <c r="F1111" i="6"/>
  <c r="L1111" i="6" s="1"/>
  <c r="G1111" i="6"/>
  <c r="M1111" i="6" s="1"/>
  <c r="J1107" i="6"/>
  <c r="P1107" i="6" s="1"/>
  <c r="I1107" i="6"/>
  <c r="O1107" i="6" s="1"/>
  <c r="H1107" i="6"/>
  <c r="N1107" i="6" s="1"/>
  <c r="F1107" i="6"/>
  <c r="L1107" i="6" s="1"/>
  <c r="G1107" i="6"/>
  <c r="M1107" i="6" s="1"/>
  <c r="J1103" i="6"/>
  <c r="P1103" i="6" s="1"/>
  <c r="I1103" i="6"/>
  <c r="O1103" i="6" s="1"/>
  <c r="H1103" i="6"/>
  <c r="N1103" i="6" s="1"/>
  <c r="G1103" i="6"/>
  <c r="M1103" i="6" s="1"/>
  <c r="F1103" i="6"/>
  <c r="L1103" i="6" s="1"/>
  <c r="J1099" i="6"/>
  <c r="P1099" i="6" s="1"/>
  <c r="I1099" i="6"/>
  <c r="O1099" i="6" s="1"/>
  <c r="H1099" i="6"/>
  <c r="N1099" i="6" s="1"/>
  <c r="F1099" i="6"/>
  <c r="L1099" i="6" s="1"/>
  <c r="G1099" i="6"/>
  <c r="M1099" i="6" s="1"/>
  <c r="J1095" i="6"/>
  <c r="P1095" i="6" s="1"/>
  <c r="I1095" i="6"/>
  <c r="O1095" i="6" s="1"/>
  <c r="H1095" i="6"/>
  <c r="N1095" i="6" s="1"/>
  <c r="G1095" i="6"/>
  <c r="M1095" i="6" s="1"/>
  <c r="F1095" i="6"/>
  <c r="L1095" i="6" s="1"/>
  <c r="J212" i="6"/>
  <c r="P212" i="6" s="1"/>
  <c r="I212" i="6"/>
  <c r="O212" i="6" s="1"/>
  <c r="H212" i="6"/>
  <c r="N212" i="6" s="1"/>
  <c r="G212" i="6"/>
  <c r="M212" i="6" s="1"/>
  <c r="F212" i="6"/>
  <c r="L212" i="6" s="1"/>
  <c r="J1079" i="6"/>
  <c r="P1079" i="6" s="1"/>
  <c r="I1079" i="6"/>
  <c r="O1079" i="6" s="1"/>
  <c r="H1079" i="6"/>
  <c r="N1079" i="6" s="1"/>
  <c r="G1079" i="6"/>
  <c r="M1079" i="6" s="1"/>
  <c r="F1079" i="6"/>
  <c r="L1079" i="6" s="1"/>
  <c r="J1075" i="6"/>
  <c r="P1075" i="6" s="1"/>
  <c r="I1075" i="6"/>
  <c r="O1075" i="6" s="1"/>
  <c r="H1075" i="6"/>
  <c r="N1075" i="6" s="1"/>
  <c r="G1075" i="6"/>
  <c r="M1075" i="6" s="1"/>
  <c r="F1075" i="6"/>
  <c r="L1075" i="6" s="1"/>
  <c r="J1071" i="6"/>
  <c r="P1071" i="6" s="1"/>
  <c r="I1071" i="6"/>
  <c r="O1071" i="6" s="1"/>
  <c r="H1071" i="6"/>
  <c r="N1071" i="6" s="1"/>
  <c r="G1071" i="6"/>
  <c r="M1071" i="6" s="1"/>
  <c r="F1071" i="6"/>
  <c r="L1071" i="6" s="1"/>
  <c r="J1623" i="6"/>
  <c r="P1623" i="6" s="1"/>
  <c r="I1623" i="6"/>
  <c r="O1623" i="6" s="1"/>
  <c r="H1623" i="6"/>
  <c r="N1623" i="6" s="1"/>
  <c r="G1623" i="6"/>
  <c r="M1623" i="6" s="1"/>
  <c r="F1623" i="6"/>
  <c r="L1623" i="6" s="1"/>
  <c r="J1063" i="6"/>
  <c r="P1063" i="6" s="1"/>
  <c r="I1063" i="6"/>
  <c r="O1063" i="6" s="1"/>
  <c r="H1063" i="6"/>
  <c r="N1063" i="6" s="1"/>
  <c r="F1063" i="6"/>
  <c r="L1063" i="6" s="1"/>
  <c r="G1063" i="6"/>
  <c r="M1063" i="6" s="1"/>
  <c r="J1003" i="6"/>
  <c r="P1003" i="6" s="1"/>
  <c r="I1003" i="6"/>
  <c r="O1003" i="6" s="1"/>
  <c r="H1003" i="6"/>
  <c r="N1003" i="6" s="1"/>
  <c r="G1003" i="6"/>
  <c r="M1003" i="6" s="1"/>
  <c r="F1003" i="6"/>
  <c r="L1003" i="6" s="1"/>
  <c r="J999" i="6"/>
  <c r="P999" i="6" s="1"/>
  <c r="I999" i="6"/>
  <c r="O999" i="6" s="1"/>
  <c r="H999" i="6"/>
  <c r="N999" i="6" s="1"/>
  <c r="G999" i="6"/>
  <c r="M999" i="6" s="1"/>
  <c r="F999" i="6"/>
  <c r="L999" i="6" s="1"/>
  <c r="J1470" i="6"/>
  <c r="P1470" i="6" s="1"/>
  <c r="I1470" i="6"/>
  <c r="O1470" i="6" s="1"/>
  <c r="H1470" i="6"/>
  <c r="N1470" i="6" s="1"/>
  <c r="F1470" i="6"/>
  <c r="L1470" i="6" s="1"/>
  <c r="G1470" i="6"/>
  <c r="M1470" i="6" s="1"/>
  <c r="J991" i="6"/>
  <c r="P991" i="6" s="1"/>
  <c r="I991" i="6"/>
  <c r="O991" i="6" s="1"/>
  <c r="H991" i="6"/>
  <c r="N991" i="6" s="1"/>
  <c r="F991" i="6"/>
  <c r="L991" i="6" s="1"/>
  <c r="G991" i="6"/>
  <c r="M991" i="6" s="1"/>
  <c r="J33" i="6"/>
  <c r="P33" i="6" s="1"/>
  <c r="I33" i="6"/>
  <c r="O33" i="6" s="1"/>
  <c r="H33" i="6"/>
  <c r="N33" i="6" s="1"/>
  <c r="F33" i="6"/>
  <c r="L33" i="6" s="1"/>
  <c r="G33" i="6"/>
  <c r="M33" i="6" s="1"/>
  <c r="J975" i="6"/>
  <c r="P975" i="6" s="1"/>
  <c r="I975" i="6"/>
  <c r="O975" i="6" s="1"/>
  <c r="H975" i="6"/>
  <c r="N975" i="6" s="1"/>
  <c r="G975" i="6"/>
  <c r="M975" i="6" s="1"/>
  <c r="F975" i="6"/>
  <c r="L975" i="6" s="1"/>
  <c r="J967" i="6"/>
  <c r="P967" i="6" s="1"/>
  <c r="I967" i="6"/>
  <c r="O967" i="6" s="1"/>
  <c r="H967" i="6"/>
  <c r="N967" i="6" s="1"/>
  <c r="G967" i="6"/>
  <c r="M967" i="6" s="1"/>
  <c r="F967" i="6"/>
  <c r="L967" i="6" s="1"/>
  <c r="J1065" i="6"/>
  <c r="P1065" i="6" s="1"/>
  <c r="I1065" i="6"/>
  <c r="O1065" i="6" s="1"/>
  <c r="H1065" i="6"/>
  <c r="N1065" i="6" s="1"/>
  <c r="F1065" i="6"/>
  <c r="L1065" i="6" s="1"/>
  <c r="J939" i="6"/>
  <c r="P939" i="6" s="1"/>
  <c r="I939" i="6"/>
  <c r="O939" i="6" s="1"/>
  <c r="H939" i="6"/>
  <c r="N939" i="6" s="1"/>
  <c r="G939" i="6"/>
  <c r="M939" i="6" s="1"/>
  <c r="F939" i="6"/>
  <c r="L939" i="6" s="1"/>
  <c r="J922" i="6"/>
  <c r="P922" i="6" s="1"/>
  <c r="I922" i="6"/>
  <c r="O922" i="6" s="1"/>
  <c r="H922" i="6"/>
  <c r="N922" i="6" s="1"/>
  <c r="F922" i="6"/>
  <c r="L922" i="6" s="1"/>
  <c r="J927" i="6"/>
  <c r="P927" i="6" s="1"/>
  <c r="I927" i="6"/>
  <c r="O927" i="6" s="1"/>
  <c r="H927" i="6"/>
  <c r="N927" i="6" s="1"/>
  <c r="G927" i="6"/>
  <c r="M927" i="6" s="1"/>
  <c r="F927" i="6"/>
  <c r="L927" i="6" s="1"/>
  <c r="J923" i="6"/>
  <c r="P923" i="6" s="1"/>
  <c r="I923" i="6"/>
  <c r="O923" i="6" s="1"/>
  <c r="H923" i="6"/>
  <c r="N923" i="6" s="1"/>
  <c r="G923" i="6"/>
  <c r="M923" i="6" s="1"/>
  <c r="F923" i="6"/>
  <c r="L923" i="6" s="1"/>
  <c r="J915" i="6"/>
  <c r="P915" i="6" s="1"/>
  <c r="I915" i="6"/>
  <c r="O915" i="6" s="1"/>
  <c r="H915" i="6"/>
  <c r="N915" i="6" s="1"/>
  <c r="G915" i="6"/>
  <c r="M915" i="6" s="1"/>
  <c r="F915" i="6"/>
  <c r="L915" i="6" s="1"/>
  <c r="J907" i="6"/>
  <c r="P907" i="6" s="1"/>
  <c r="I907" i="6"/>
  <c r="O907" i="6" s="1"/>
  <c r="H907" i="6"/>
  <c r="N907" i="6" s="1"/>
  <c r="F907" i="6"/>
  <c r="L907" i="6" s="1"/>
  <c r="J903" i="6"/>
  <c r="P903" i="6" s="1"/>
  <c r="I903" i="6"/>
  <c r="O903" i="6" s="1"/>
  <c r="H903" i="6"/>
  <c r="N903" i="6" s="1"/>
  <c r="F903" i="6"/>
  <c r="L903" i="6" s="1"/>
  <c r="J899" i="6"/>
  <c r="P899" i="6" s="1"/>
  <c r="I899" i="6"/>
  <c r="O899" i="6" s="1"/>
  <c r="H899" i="6"/>
  <c r="N899" i="6" s="1"/>
  <c r="F899" i="6"/>
  <c r="L899" i="6" s="1"/>
  <c r="G899" i="6"/>
  <c r="M899" i="6" s="1"/>
  <c r="J891" i="6"/>
  <c r="P891" i="6" s="1"/>
  <c r="I891" i="6"/>
  <c r="O891" i="6" s="1"/>
  <c r="H891" i="6"/>
  <c r="N891" i="6" s="1"/>
  <c r="F891" i="6"/>
  <c r="L891" i="6" s="1"/>
  <c r="J887" i="6"/>
  <c r="P887" i="6" s="1"/>
  <c r="I887" i="6"/>
  <c r="O887" i="6" s="1"/>
  <c r="H887" i="6"/>
  <c r="N887" i="6" s="1"/>
  <c r="G887" i="6"/>
  <c r="M887" i="6" s="1"/>
  <c r="F887" i="6"/>
  <c r="L887" i="6" s="1"/>
  <c r="J1865" i="6"/>
  <c r="P1865" i="6" s="1"/>
  <c r="I1865" i="6"/>
  <c r="O1865" i="6" s="1"/>
  <c r="H1865" i="6"/>
  <c r="N1865" i="6" s="1"/>
  <c r="F1865" i="6"/>
  <c r="L1865" i="6" s="1"/>
  <c r="J871" i="6"/>
  <c r="P871" i="6" s="1"/>
  <c r="I871" i="6"/>
  <c r="O871" i="6" s="1"/>
  <c r="H871" i="6"/>
  <c r="N871" i="6" s="1"/>
  <c r="G871" i="6"/>
  <c r="M871" i="6" s="1"/>
  <c r="F871" i="6"/>
  <c r="L871" i="6" s="1"/>
  <c r="J2106" i="6"/>
  <c r="P2106" i="6" s="1"/>
  <c r="I2106" i="6"/>
  <c r="O2106" i="6" s="1"/>
  <c r="H2106" i="6"/>
  <c r="N2106" i="6" s="1"/>
  <c r="F2106" i="6"/>
  <c r="L2106" i="6" s="1"/>
  <c r="J851" i="6"/>
  <c r="P851" i="6" s="1"/>
  <c r="I851" i="6"/>
  <c r="O851" i="6" s="1"/>
  <c r="H851" i="6"/>
  <c r="N851" i="6" s="1"/>
  <c r="G851" i="6"/>
  <c r="M851" i="6" s="1"/>
  <c r="F851" i="6"/>
  <c r="L851" i="6" s="1"/>
  <c r="J843" i="6"/>
  <c r="P843" i="6" s="1"/>
  <c r="I843" i="6"/>
  <c r="O843" i="6" s="1"/>
  <c r="H843" i="6"/>
  <c r="N843" i="6" s="1"/>
  <c r="G843" i="6"/>
  <c r="M843" i="6" s="1"/>
  <c r="F843" i="6"/>
  <c r="L843" i="6" s="1"/>
  <c r="J831" i="6"/>
  <c r="P831" i="6" s="1"/>
  <c r="I831" i="6"/>
  <c r="O831" i="6" s="1"/>
  <c r="H831" i="6"/>
  <c r="N831" i="6" s="1"/>
  <c r="G831" i="6"/>
  <c r="M831" i="6" s="1"/>
  <c r="F831" i="6"/>
  <c r="L831" i="6" s="1"/>
  <c r="J823" i="6"/>
  <c r="P823" i="6" s="1"/>
  <c r="I823" i="6"/>
  <c r="O823" i="6" s="1"/>
  <c r="H823" i="6"/>
  <c r="N823" i="6" s="1"/>
  <c r="G823" i="6"/>
  <c r="M823" i="6" s="1"/>
  <c r="F823" i="6"/>
  <c r="L823" i="6" s="1"/>
  <c r="J803" i="6"/>
  <c r="P803" i="6" s="1"/>
  <c r="I803" i="6"/>
  <c r="O803" i="6" s="1"/>
  <c r="H803" i="6"/>
  <c r="N803" i="6" s="1"/>
  <c r="G803" i="6"/>
  <c r="M803" i="6" s="1"/>
  <c r="F803" i="6"/>
  <c r="L803" i="6" s="1"/>
  <c r="J799" i="6"/>
  <c r="P799" i="6" s="1"/>
  <c r="I799" i="6"/>
  <c r="O799" i="6" s="1"/>
  <c r="H799" i="6"/>
  <c r="N799" i="6" s="1"/>
  <c r="G799" i="6"/>
  <c r="M799" i="6" s="1"/>
  <c r="F799" i="6"/>
  <c r="L799" i="6" s="1"/>
  <c r="J787" i="6"/>
  <c r="P787" i="6" s="1"/>
  <c r="I787" i="6"/>
  <c r="O787" i="6" s="1"/>
  <c r="H787" i="6"/>
  <c r="N787" i="6" s="1"/>
  <c r="G787" i="6"/>
  <c r="M787" i="6" s="1"/>
  <c r="F787" i="6"/>
  <c r="L787" i="6" s="1"/>
  <c r="J2480" i="6"/>
  <c r="P2480" i="6" s="1"/>
  <c r="I2480" i="6"/>
  <c r="O2480" i="6" s="1"/>
  <c r="H2480" i="6"/>
  <c r="N2480" i="6" s="1"/>
  <c r="G2480" i="6"/>
  <c r="M2480" i="6" s="1"/>
  <c r="F2480" i="6"/>
  <c r="L2480" i="6" s="1"/>
  <c r="J2574" i="6"/>
  <c r="P2574" i="6" s="1"/>
  <c r="I2574" i="6"/>
  <c r="O2574" i="6" s="1"/>
  <c r="H2574" i="6"/>
  <c r="N2574" i="6" s="1"/>
  <c r="F2574" i="6"/>
  <c r="L2574" i="6" s="1"/>
  <c r="G2574" i="6"/>
  <c r="M2574" i="6" s="1"/>
  <c r="J759" i="6"/>
  <c r="P759" i="6" s="1"/>
  <c r="I759" i="6"/>
  <c r="O759" i="6" s="1"/>
  <c r="H759" i="6"/>
  <c r="N759" i="6" s="1"/>
  <c r="G759" i="6"/>
  <c r="M759" i="6" s="1"/>
  <c r="F759" i="6"/>
  <c r="L759" i="6" s="1"/>
  <c r="J755" i="6"/>
  <c r="P755" i="6" s="1"/>
  <c r="I755" i="6"/>
  <c r="O755" i="6" s="1"/>
  <c r="H755" i="6"/>
  <c r="N755" i="6" s="1"/>
  <c r="F755" i="6"/>
  <c r="L755" i="6" s="1"/>
  <c r="J751" i="6"/>
  <c r="P751" i="6" s="1"/>
  <c r="I751" i="6"/>
  <c r="O751" i="6" s="1"/>
  <c r="H751" i="6"/>
  <c r="N751" i="6" s="1"/>
  <c r="G751" i="6"/>
  <c r="M751" i="6" s="1"/>
  <c r="F751" i="6"/>
  <c r="L751" i="6" s="1"/>
  <c r="J747" i="6"/>
  <c r="P747" i="6" s="1"/>
  <c r="I747" i="6"/>
  <c r="O747" i="6" s="1"/>
  <c r="H747" i="6"/>
  <c r="N747" i="6" s="1"/>
  <c r="G747" i="6"/>
  <c r="M747" i="6" s="1"/>
  <c r="F747" i="6"/>
  <c r="L747" i="6" s="1"/>
  <c r="J743" i="6"/>
  <c r="P743" i="6" s="1"/>
  <c r="I743" i="6"/>
  <c r="O743" i="6" s="1"/>
  <c r="H743" i="6"/>
  <c r="N743" i="6" s="1"/>
  <c r="G743" i="6"/>
  <c r="M743" i="6" s="1"/>
  <c r="F743" i="6"/>
  <c r="L743" i="6" s="1"/>
  <c r="J1946" i="6"/>
  <c r="P1946" i="6" s="1"/>
  <c r="I1946" i="6"/>
  <c r="O1946" i="6" s="1"/>
  <c r="H1946" i="6"/>
  <c r="N1946" i="6" s="1"/>
  <c r="F1946" i="6"/>
  <c r="L1946" i="6" s="1"/>
  <c r="J735" i="6"/>
  <c r="P735" i="6" s="1"/>
  <c r="I735" i="6"/>
  <c r="O735" i="6" s="1"/>
  <c r="H735" i="6"/>
  <c r="N735" i="6" s="1"/>
  <c r="F735" i="6"/>
  <c r="L735" i="6" s="1"/>
  <c r="J731" i="6"/>
  <c r="P731" i="6" s="1"/>
  <c r="I731" i="6"/>
  <c r="O731" i="6" s="1"/>
  <c r="H731" i="6"/>
  <c r="N731" i="6" s="1"/>
  <c r="G731" i="6"/>
  <c r="M731" i="6" s="1"/>
  <c r="F731" i="6"/>
  <c r="L731" i="6" s="1"/>
  <c r="J727" i="6"/>
  <c r="P727" i="6" s="1"/>
  <c r="I727" i="6"/>
  <c r="O727" i="6" s="1"/>
  <c r="H727" i="6"/>
  <c r="N727" i="6" s="1"/>
  <c r="G727" i="6"/>
  <c r="M727" i="6" s="1"/>
  <c r="F727" i="6"/>
  <c r="L727" i="6" s="1"/>
  <c r="J1772" i="6"/>
  <c r="P1772" i="6" s="1"/>
  <c r="I1772" i="6"/>
  <c r="O1772" i="6" s="1"/>
  <c r="H1772" i="6"/>
  <c r="N1772" i="6" s="1"/>
  <c r="G1772" i="6"/>
  <c r="M1772" i="6" s="1"/>
  <c r="F1772" i="6"/>
  <c r="L1772" i="6" s="1"/>
  <c r="J593" i="6"/>
  <c r="P593" i="6" s="1"/>
  <c r="I593" i="6"/>
  <c r="O593" i="6" s="1"/>
  <c r="H593" i="6"/>
  <c r="N593" i="6" s="1"/>
  <c r="F593" i="6"/>
  <c r="L593" i="6" s="1"/>
  <c r="J715" i="6"/>
  <c r="P715" i="6" s="1"/>
  <c r="I715" i="6"/>
  <c r="O715" i="6" s="1"/>
  <c r="H715" i="6"/>
  <c r="N715" i="6" s="1"/>
  <c r="F715" i="6"/>
  <c r="L715" i="6" s="1"/>
  <c r="J707" i="6"/>
  <c r="P707" i="6" s="1"/>
  <c r="I707" i="6"/>
  <c r="O707" i="6" s="1"/>
  <c r="H707" i="6"/>
  <c r="N707" i="6" s="1"/>
  <c r="F707" i="6"/>
  <c r="L707" i="6" s="1"/>
  <c r="J703" i="6"/>
  <c r="P703" i="6" s="1"/>
  <c r="I703" i="6"/>
  <c r="O703" i="6" s="1"/>
  <c r="H703" i="6"/>
  <c r="N703" i="6" s="1"/>
  <c r="F703" i="6"/>
  <c r="L703" i="6" s="1"/>
  <c r="J699" i="6"/>
  <c r="P699" i="6" s="1"/>
  <c r="I699" i="6"/>
  <c r="O699" i="6" s="1"/>
  <c r="H699" i="6"/>
  <c r="N699" i="6" s="1"/>
  <c r="G699" i="6"/>
  <c r="M699" i="6" s="1"/>
  <c r="F699" i="6"/>
  <c r="L699" i="6" s="1"/>
  <c r="J695" i="6"/>
  <c r="P695" i="6" s="1"/>
  <c r="I695" i="6"/>
  <c r="O695" i="6" s="1"/>
  <c r="H695" i="6"/>
  <c r="N695" i="6" s="1"/>
  <c r="G695" i="6"/>
  <c r="M695" i="6" s="1"/>
  <c r="F695" i="6"/>
  <c r="L695" i="6" s="1"/>
  <c r="J691" i="6"/>
  <c r="P691" i="6" s="1"/>
  <c r="I691" i="6"/>
  <c r="O691" i="6" s="1"/>
  <c r="H691" i="6"/>
  <c r="N691" i="6" s="1"/>
  <c r="G691" i="6"/>
  <c r="M691" i="6" s="1"/>
  <c r="F691" i="6"/>
  <c r="L691" i="6" s="1"/>
  <c r="J687" i="6"/>
  <c r="P687" i="6" s="1"/>
  <c r="I687" i="6"/>
  <c r="O687" i="6" s="1"/>
  <c r="H687" i="6"/>
  <c r="N687" i="6" s="1"/>
  <c r="G687" i="6"/>
  <c r="M687" i="6" s="1"/>
  <c r="F687" i="6"/>
  <c r="L687" i="6" s="1"/>
  <c r="J683" i="6"/>
  <c r="P683" i="6" s="1"/>
  <c r="I683" i="6"/>
  <c r="O683" i="6" s="1"/>
  <c r="H683" i="6"/>
  <c r="N683" i="6" s="1"/>
  <c r="G683" i="6"/>
  <c r="M683" i="6" s="1"/>
  <c r="F683" i="6"/>
  <c r="L683" i="6" s="1"/>
  <c r="J679" i="6"/>
  <c r="P679" i="6" s="1"/>
  <c r="I679" i="6"/>
  <c r="O679" i="6" s="1"/>
  <c r="H679" i="6"/>
  <c r="N679" i="6" s="1"/>
  <c r="G679" i="6"/>
  <c r="M679" i="6" s="1"/>
  <c r="F679" i="6"/>
  <c r="L679" i="6" s="1"/>
  <c r="J675" i="6"/>
  <c r="P675" i="6" s="1"/>
  <c r="I675" i="6"/>
  <c r="O675" i="6" s="1"/>
  <c r="H675" i="6"/>
  <c r="N675" i="6" s="1"/>
  <c r="G675" i="6"/>
  <c r="M675" i="6" s="1"/>
  <c r="F675" i="6"/>
  <c r="L675" i="6" s="1"/>
  <c r="J671" i="6"/>
  <c r="P671" i="6" s="1"/>
  <c r="I671" i="6"/>
  <c r="O671" i="6" s="1"/>
  <c r="H671" i="6"/>
  <c r="N671" i="6" s="1"/>
  <c r="F671" i="6"/>
  <c r="L671" i="6" s="1"/>
  <c r="J667" i="6"/>
  <c r="P667" i="6" s="1"/>
  <c r="I667" i="6"/>
  <c r="O667" i="6" s="1"/>
  <c r="H667" i="6"/>
  <c r="N667" i="6" s="1"/>
  <c r="G667" i="6"/>
  <c r="M667" i="6" s="1"/>
  <c r="F667" i="6"/>
  <c r="L667" i="6" s="1"/>
  <c r="J663" i="6"/>
  <c r="P663" i="6" s="1"/>
  <c r="I663" i="6"/>
  <c r="O663" i="6" s="1"/>
  <c r="H663" i="6"/>
  <c r="N663" i="6" s="1"/>
  <c r="F663" i="6"/>
  <c r="L663" i="6" s="1"/>
  <c r="G663" i="6"/>
  <c r="M663" i="6" s="1"/>
  <c r="J659" i="6"/>
  <c r="P659" i="6" s="1"/>
  <c r="I659" i="6"/>
  <c r="O659" i="6" s="1"/>
  <c r="H659" i="6"/>
  <c r="N659" i="6" s="1"/>
  <c r="G659" i="6"/>
  <c r="M659" i="6" s="1"/>
  <c r="F659" i="6"/>
  <c r="L659" i="6" s="1"/>
  <c r="J655" i="6"/>
  <c r="P655" i="6" s="1"/>
  <c r="I655" i="6"/>
  <c r="O655" i="6" s="1"/>
  <c r="H655" i="6"/>
  <c r="N655" i="6" s="1"/>
  <c r="F655" i="6"/>
  <c r="L655" i="6" s="1"/>
  <c r="G655" i="6"/>
  <c r="M655" i="6" s="1"/>
  <c r="J651" i="6"/>
  <c r="P651" i="6" s="1"/>
  <c r="I651" i="6"/>
  <c r="O651" i="6" s="1"/>
  <c r="H651" i="6"/>
  <c r="N651" i="6" s="1"/>
  <c r="G651" i="6"/>
  <c r="M651" i="6" s="1"/>
  <c r="F651" i="6"/>
  <c r="L651" i="6" s="1"/>
  <c r="J647" i="6"/>
  <c r="P647" i="6" s="1"/>
  <c r="I647" i="6"/>
  <c r="O647" i="6" s="1"/>
  <c r="H647" i="6"/>
  <c r="N647" i="6" s="1"/>
  <c r="F647" i="6"/>
  <c r="L647" i="6" s="1"/>
  <c r="J643" i="6"/>
  <c r="P643" i="6" s="1"/>
  <c r="I643" i="6"/>
  <c r="O643" i="6" s="1"/>
  <c r="H643" i="6"/>
  <c r="N643" i="6" s="1"/>
  <c r="G643" i="6"/>
  <c r="M643" i="6" s="1"/>
  <c r="F643" i="6"/>
  <c r="L643" i="6" s="1"/>
  <c r="J639" i="6"/>
  <c r="P639" i="6" s="1"/>
  <c r="I639" i="6"/>
  <c r="O639" i="6" s="1"/>
  <c r="H639" i="6"/>
  <c r="N639" i="6" s="1"/>
  <c r="G639" i="6"/>
  <c r="M639" i="6" s="1"/>
  <c r="F639" i="6"/>
  <c r="L639" i="6" s="1"/>
  <c r="J635" i="6"/>
  <c r="P635" i="6" s="1"/>
  <c r="I635" i="6"/>
  <c r="O635" i="6" s="1"/>
  <c r="H635" i="6"/>
  <c r="N635" i="6" s="1"/>
  <c r="F635" i="6"/>
  <c r="L635" i="6" s="1"/>
  <c r="J631" i="6"/>
  <c r="P631" i="6" s="1"/>
  <c r="I631" i="6"/>
  <c r="O631" i="6" s="1"/>
  <c r="H631" i="6"/>
  <c r="N631" i="6" s="1"/>
  <c r="G631" i="6"/>
  <c r="M631" i="6" s="1"/>
  <c r="F631" i="6"/>
  <c r="L631" i="6" s="1"/>
  <c r="J627" i="6"/>
  <c r="P627" i="6" s="1"/>
  <c r="I627" i="6"/>
  <c r="O627" i="6" s="1"/>
  <c r="H627" i="6"/>
  <c r="N627" i="6" s="1"/>
  <c r="F627" i="6"/>
  <c r="L627" i="6" s="1"/>
  <c r="I2757" i="6"/>
  <c r="O2757" i="6" s="1"/>
  <c r="J2757" i="6"/>
  <c r="P2757" i="6" s="1"/>
  <c r="H2757" i="6"/>
  <c r="N2757" i="6" s="1"/>
  <c r="F2757" i="6"/>
  <c r="L2757" i="6" s="1"/>
  <c r="J619" i="6"/>
  <c r="P619" i="6" s="1"/>
  <c r="I619" i="6"/>
  <c r="O619" i="6" s="1"/>
  <c r="H619" i="6"/>
  <c r="N619" i="6" s="1"/>
  <c r="F619" i="6"/>
  <c r="L619" i="6" s="1"/>
  <c r="G619" i="6"/>
  <c r="M619" i="6" s="1"/>
  <c r="J615" i="6"/>
  <c r="P615" i="6" s="1"/>
  <c r="I615" i="6"/>
  <c r="O615" i="6" s="1"/>
  <c r="H615" i="6"/>
  <c r="N615" i="6" s="1"/>
  <c r="G615" i="6"/>
  <c r="M615" i="6" s="1"/>
  <c r="F615" i="6"/>
  <c r="L615" i="6" s="1"/>
  <c r="J611" i="6"/>
  <c r="P611" i="6" s="1"/>
  <c r="I611" i="6"/>
  <c r="O611" i="6" s="1"/>
  <c r="H611" i="6"/>
  <c r="N611" i="6" s="1"/>
  <c r="G611" i="6"/>
  <c r="M611" i="6" s="1"/>
  <c r="F611" i="6"/>
  <c r="L611" i="6" s="1"/>
  <c r="J607" i="6"/>
  <c r="P607" i="6" s="1"/>
  <c r="I607" i="6"/>
  <c r="O607" i="6" s="1"/>
  <c r="H607" i="6"/>
  <c r="N607" i="6" s="1"/>
  <c r="G607" i="6"/>
  <c r="M607" i="6" s="1"/>
  <c r="F607" i="6"/>
  <c r="L607" i="6" s="1"/>
  <c r="J603" i="6"/>
  <c r="P603" i="6" s="1"/>
  <c r="I603" i="6"/>
  <c r="O603" i="6" s="1"/>
  <c r="H603" i="6"/>
  <c r="N603" i="6" s="1"/>
  <c r="G603" i="6"/>
  <c r="M603" i="6" s="1"/>
  <c r="F603" i="6"/>
  <c r="L603" i="6" s="1"/>
  <c r="J2802" i="6"/>
  <c r="P2802" i="6" s="1"/>
  <c r="I2802" i="6"/>
  <c r="O2802" i="6" s="1"/>
  <c r="H2802" i="6"/>
  <c r="N2802" i="6" s="1"/>
  <c r="G2802" i="6"/>
  <c r="M2802" i="6" s="1"/>
  <c r="F2802" i="6"/>
  <c r="L2802" i="6" s="1"/>
  <c r="G450" i="6"/>
  <c r="M450" i="6" s="1"/>
  <c r="G1067" i="6"/>
  <c r="M1067" i="6" s="1"/>
  <c r="G987" i="6"/>
  <c r="M987" i="6" s="1"/>
  <c r="G646" i="6"/>
  <c r="M646" i="6" s="1"/>
  <c r="G922" i="6"/>
  <c r="M922" i="6" s="1"/>
  <c r="G593" i="6"/>
  <c r="M593" i="6" s="1"/>
  <c r="G1658" i="6"/>
  <c r="M1658" i="6" s="1"/>
  <c r="G234" i="6"/>
  <c r="M234" i="6" s="1"/>
  <c r="G2757" i="6"/>
  <c r="M2757" i="6" s="1"/>
  <c r="G2437" i="6"/>
  <c r="M2437" i="6" s="1"/>
  <c r="G814" i="6"/>
  <c r="M814" i="6" s="1"/>
  <c r="G774" i="6"/>
  <c r="M774" i="6" s="1"/>
  <c r="G635" i="6"/>
  <c r="M635" i="6" s="1"/>
  <c r="G810" i="6"/>
  <c r="M810" i="6" s="1"/>
  <c r="G686" i="6"/>
  <c r="M686" i="6" s="1"/>
  <c r="G682" i="6"/>
  <c r="M682" i="6" s="1"/>
  <c r="J17" i="6"/>
  <c r="P17" i="6" s="1"/>
  <c r="I17" i="6"/>
  <c r="O17" i="6" s="1"/>
  <c r="H17" i="6"/>
  <c r="N17" i="6" s="1"/>
  <c r="G17" i="6"/>
  <c r="M17" i="6" s="1"/>
  <c r="F17" i="6"/>
  <c r="L17" i="6" s="1"/>
  <c r="J13" i="6"/>
  <c r="P13" i="6" s="1"/>
  <c r="I13" i="6"/>
  <c r="O13" i="6" s="1"/>
  <c r="H13" i="6"/>
  <c r="N13" i="6" s="1"/>
  <c r="F13" i="6"/>
  <c r="L13" i="6" s="1"/>
  <c r="G13" i="6"/>
  <c r="M13" i="6" s="1"/>
  <c r="J509" i="6"/>
  <c r="P509" i="6" s="1"/>
  <c r="I509" i="6"/>
  <c r="O509" i="6" s="1"/>
  <c r="H509" i="6"/>
  <c r="N509" i="6" s="1"/>
  <c r="G509" i="6"/>
  <c r="M509" i="6" s="1"/>
  <c r="F509" i="6"/>
  <c r="L509" i="6" s="1"/>
  <c r="J501" i="6"/>
  <c r="P501" i="6" s="1"/>
  <c r="I501" i="6"/>
  <c r="O501" i="6" s="1"/>
  <c r="H501" i="6"/>
  <c r="N501" i="6" s="1"/>
  <c r="G501" i="6"/>
  <c r="M501" i="6" s="1"/>
  <c r="F501" i="6"/>
  <c r="L501" i="6" s="1"/>
  <c r="J419" i="6"/>
  <c r="P419" i="6" s="1"/>
  <c r="H419" i="6"/>
  <c r="N419" i="6" s="1"/>
  <c r="I419" i="6"/>
  <c r="O419" i="6" s="1"/>
  <c r="F419" i="6"/>
  <c r="L419" i="6" s="1"/>
  <c r="J485" i="6"/>
  <c r="P485" i="6" s="1"/>
  <c r="I485" i="6"/>
  <c r="O485" i="6" s="1"/>
  <c r="H485" i="6"/>
  <c r="N485" i="6" s="1"/>
  <c r="G485" i="6"/>
  <c r="M485" i="6" s="1"/>
  <c r="F485" i="6"/>
  <c r="L485" i="6" s="1"/>
  <c r="J477" i="6"/>
  <c r="P477" i="6" s="1"/>
  <c r="I477" i="6"/>
  <c r="O477" i="6" s="1"/>
  <c r="H477" i="6"/>
  <c r="N477" i="6" s="1"/>
  <c r="G477" i="6"/>
  <c r="M477" i="6" s="1"/>
  <c r="F477" i="6"/>
  <c r="L477" i="6" s="1"/>
  <c r="J461" i="6"/>
  <c r="P461" i="6" s="1"/>
  <c r="H461" i="6"/>
  <c r="N461" i="6" s="1"/>
  <c r="I461" i="6"/>
  <c r="O461" i="6" s="1"/>
  <c r="G461" i="6"/>
  <c r="M461" i="6" s="1"/>
  <c r="F461" i="6"/>
  <c r="L461" i="6" s="1"/>
  <c r="J457" i="6"/>
  <c r="P457" i="6" s="1"/>
  <c r="I457" i="6"/>
  <c r="O457" i="6" s="1"/>
  <c r="H457" i="6"/>
  <c r="N457" i="6" s="1"/>
  <c r="G457" i="6"/>
  <c r="M457" i="6" s="1"/>
  <c r="F457" i="6"/>
  <c r="L457" i="6" s="1"/>
  <c r="J449" i="6"/>
  <c r="P449" i="6" s="1"/>
  <c r="I449" i="6"/>
  <c r="O449" i="6" s="1"/>
  <c r="H449" i="6"/>
  <c r="N449" i="6" s="1"/>
  <c r="G449" i="6"/>
  <c r="M449" i="6" s="1"/>
  <c r="F449" i="6"/>
  <c r="L449" i="6" s="1"/>
  <c r="J441" i="6"/>
  <c r="P441" i="6" s="1"/>
  <c r="I441" i="6"/>
  <c r="O441" i="6" s="1"/>
  <c r="H441" i="6"/>
  <c r="N441" i="6" s="1"/>
  <c r="G441" i="6"/>
  <c r="M441" i="6" s="1"/>
  <c r="F441" i="6"/>
  <c r="L441" i="6" s="1"/>
  <c r="J433" i="6"/>
  <c r="P433" i="6" s="1"/>
  <c r="I433" i="6"/>
  <c r="O433" i="6" s="1"/>
  <c r="H433" i="6"/>
  <c r="N433" i="6" s="1"/>
  <c r="G433" i="6"/>
  <c r="M433" i="6" s="1"/>
  <c r="F433" i="6"/>
  <c r="L433" i="6" s="1"/>
  <c r="J425" i="6"/>
  <c r="P425" i="6" s="1"/>
  <c r="I425" i="6"/>
  <c r="O425" i="6" s="1"/>
  <c r="H425" i="6"/>
  <c r="N425" i="6" s="1"/>
  <c r="G425" i="6"/>
  <c r="M425" i="6" s="1"/>
  <c r="F425" i="6"/>
  <c r="L425" i="6" s="1"/>
  <c r="J417" i="6"/>
  <c r="P417" i="6" s="1"/>
  <c r="I417" i="6"/>
  <c r="O417" i="6" s="1"/>
  <c r="H417" i="6"/>
  <c r="N417" i="6" s="1"/>
  <c r="F417" i="6"/>
  <c r="L417" i="6" s="1"/>
  <c r="J409" i="6"/>
  <c r="P409" i="6" s="1"/>
  <c r="I409" i="6"/>
  <c r="O409" i="6" s="1"/>
  <c r="H409" i="6"/>
  <c r="N409" i="6" s="1"/>
  <c r="G409" i="6"/>
  <c r="M409" i="6" s="1"/>
  <c r="F409" i="6"/>
  <c r="L409" i="6" s="1"/>
  <c r="J401" i="6"/>
  <c r="P401" i="6" s="1"/>
  <c r="I401" i="6"/>
  <c r="O401" i="6" s="1"/>
  <c r="H401" i="6"/>
  <c r="N401" i="6" s="1"/>
  <c r="G401" i="6"/>
  <c r="M401" i="6" s="1"/>
  <c r="F401" i="6"/>
  <c r="L401" i="6" s="1"/>
  <c r="J393" i="6"/>
  <c r="P393" i="6" s="1"/>
  <c r="I393" i="6"/>
  <c r="O393" i="6" s="1"/>
  <c r="H393" i="6"/>
  <c r="N393" i="6" s="1"/>
  <c r="G393" i="6"/>
  <c r="M393" i="6" s="1"/>
  <c r="F393" i="6"/>
  <c r="L393" i="6" s="1"/>
  <c r="J385" i="6"/>
  <c r="P385" i="6" s="1"/>
  <c r="I385" i="6"/>
  <c r="O385" i="6" s="1"/>
  <c r="H385" i="6"/>
  <c r="N385" i="6" s="1"/>
  <c r="G385" i="6"/>
  <c r="M385" i="6" s="1"/>
  <c r="F385" i="6"/>
  <c r="L385" i="6" s="1"/>
  <c r="J377" i="6"/>
  <c r="P377" i="6" s="1"/>
  <c r="I377" i="6"/>
  <c r="O377" i="6" s="1"/>
  <c r="H377" i="6"/>
  <c r="N377" i="6" s="1"/>
  <c r="G377" i="6"/>
  <c r="M377" i="6" s="1"/>
  <c r="F377" i="6"/>
  <c r="L377" i="6" s="1"/>
  <c r="J373" i="6"/>
  <c r="P373" i="6" s="1"/>
  <c r="I373" i="6"/>
  <c r="O373" i="6" s="1"/>
  <c r="H373" i="6"/>
  <c r="N373" i="6" s="1"/>
  <c r="G373" i="6"/>
  <c r="M373" i="6" s="1"/>
  <c r="F373" i="6"/>
  <c r="L373" i="6" s="1"/>
  <c r="J369" i="6"/>
  <c r="P369" i="6" s="1"/>
  <c r="I369" i="6"/>
  <c r="O369" i="6" s="1"/>
  <c r="H369" i="6"/>
  <c r="N369" i="6" s="1"/>
  <c r="G369" i="6"/>
  <c r="M369" i="6" s="1"/>
  <c r="F369" i="6"/>
  <c r="L369" i="6" s="1"/>
  <c r="J361" i="6"/>
  <c r="P361" i="6" s="1"/>
  <c r="I361" i="6"/>
  <c r="O361" i="6" s="1"/>
  <c r="H361" i="6"/>
  <c r="N361" i="6" s="1"/>
  <c r="G361" i="6"/>
  <c r="M361" i="6" s="1"/>
  <c r="F361" i="6"/>
  <c r="L361" i="6" s="1"/>
  <c r="J353" i="6"/>
  <c r="P353" i="6" s="1"/>
  <c r="I353" i="6"/>
  <c r="O353" i="6" s="1"/>
  <c r="H353" i="6"/>
  <c r="N353" i="6" s="1"/>
  <c r="G353" i="6"/>
  <c r="M353" i="6" s="1"/>
  <c r="F353" i="6"/>
  <c r="L353" i="6" s="1"/>
  <c r="J349" i="6"/>
  <c r="P349" i="6" s="1"/>
  <c r="I349" i="6"/>
  <c r="O349" i="6" s="1"/>
  <c r="H349" i="6"/>
  <c r="N349" i="6" s="1"/>
  <c r="G349" i="6"/>
  <c r="M349" i="6" s="1"/>
  <c r="F349" i="6"/>
  <c r="L349" i="6" s="1"/>
  <c r="J924" i="6"/>
  <c r="P924" i="6" s="1"/>
  <c r="I924" i="6"/>
  <c r="O924" i="6" s="1"/>
  <c r="H924" i="6"/>
  <c r="N924" i="6" s="1"/>
  <c r="G924" i="6"/>
  <c r="M924" i="6" s="1"/>
  <c r="F924" i="6"/>
  <c r="L924" i="6" s="1"/>
  <c r="J333" i="6"/>
  <c r="P333" i="6" s="1"/>
  <c r="I333" i="6"/>
  <c r="O333" i="6" s="1"/>
  <c r="H333" i="6"/>
  <c r="N333" i="6" s="1"/>
  <c r="F333" i="6"/>
  <c r="L333" i="6" s="1"/>
  <c r="J325" i="6"/>
  <c r="P325" i="6" s="1"/>
  <c r="I325" i="6"/>
  <c r="O325" i="6" s="1"/>
  <c r="H325" i="6"/>
  <c r="N325" i="6" s="1"/>
  <c r="G325" i="6"/>
  <c r="M325" i="6" s="1"/>
  <c r="F325" i="6"/>
  <c r="L325" i="6" s="1"/>
  <c r="J317" i="6"/>
  <c r="P317" i="6" s="1"/>
  <c r="I317" i="6"/>
  <c r="O317" i="6" s="1"/>
  <c r="H317" i="6"/>
  <c r="N317" i="6" s="1"/>
  <c r="G317" i="6"/>
  <c r="M317" i="6" s="1"/>
  <c r="F317" i="6"/>
  <c r="L317" i="6" s="1"/>
  <c r="J313" i="6"/>
  <c r="P313" i="6" s="1"/>
  <c r="I313" i="6"/>
  <c r="O313" i="6" s="1"/>
  <c r="H313" i="6"/>
  <c r="N313" i="6" s="1"/>
  <c r="G313" i="6"/>
  <c r="M313" i="6" s="1"/>
  <c r="F313" i="6"/>
  <c r="L313" i="6" s="1"/>
  <c r="J305" i="6"/>
  <c r="P305" i="6" s="1"/>
  <c r="I305" i="6"/>
  <c r="O305" i="6" s="1"/>
  <c r="H305" i="6"/>
  <c r="N305" i="6" s="1"/>
  <c r="G305" i="6"/>
  <c r="M305" i="6" s="1"/>
  <c r="F305" i="6"/>
  <c r="L305" i="6" s="1"/>
  <c r="J297" i="6"/>
  <c r="P297" i="6" s="1"/>
  <c r="I297" i="6"/>
  <c r="O297" i="6" s="1"/>
  <c r="H297" i="6"/>
  <c r="N297" i="6" s="1"/>
  <c r="G297" i="6"/>
  <c r="M297" i="6" s="1"/>
  <c r="F297" i="6"/>
  <c r="L297" i="6" s="1"/>
  <c r="J281" i="6"/>
  <c r="P281" i="6" s="1"/>
  <c r="I281" i="6"/>
  <c r="O281" i="6" s="1"/>
  <c r="H281" i="6"/>
  <c r="N281" i="6" s="1"/>
  <c r="G281" i="6"/>
  <c r="M281" i="6" s="1"/>
  <c r="F281" i="6"/>
  <c r="L281" i="6" s="1"/>
  <c r="J273" i="6"/>
  <c r="P273" i="6" s="1"/>
  <c r="I273" i="6"/>
  <c r="O273" i="6" s="1"/>
  <c r="H273" i="6"/>
  <c r="N273" i="6" s="1"/>
  <c r="G273" i="6"/>
  <c r="M273" i="6" s="1"/>
  <c r="F273" i="6"/>
  <c r="L273" i="6" s="1"/>
  <c r="J265" i="6"/>
  <c r="P265" i="6" s="1"/>
  <c r="I265" i="6"/>
  <c r="O265" i="6" s="1"/>
  <c r="H265" i="6"/>
  <c r="N265" i="6" s="1"/>
  <c r="G265" i="6"/>
  <c r="M265" i="6" s="1"/>
  <c r="F265" i="6"/>
  <c r="L265" i="6" s="1"/>
  <c r="J1763" i="6"/>
  <c r="P1763" i="6" s="1"/>
  <c r="I1763" i="6"/>
  <c r="O1763" i="6" s="1"/>
  <c r="H1763" i="6"/>
  <c r="N1763" i="6" s="1"/>
  <c r="G1763" i="6"/>
  <c r="M1763" i="6" s="1"/>
  <c r="F1763" i="6"/>
  <c r="L1763" i="6" s="1"/>
  <c r="J249" i="6"/>
  <c r="P249" i="6" s="1"/>
  <c r="I249" i="6"/>
  <c r="O249" i="6" s="1"/>
  <c r="H249" i="6"/>
  <c r="N249" i="6" s="1"/>
  <c r="G249" i="6"/>
  <c r="M249" i="6" s="1"/>
  <c r="F249" i="6"/>
  <c r="L249" i="6" s="1"/>
  <c r="J2525" i="6"/>
  <c r="P2525" i="6" s="1"/>
  <c r="I2525" i="6"/>
  <c r="O2525" i="6" s="1"/>
  <c r="H2525" i="6"/>
  <c r="N2525" i="6" s="1"/>
  <c r="F2525" i="6"/>
  <c r="L2525" i="6" s="1"/>
  <c r="I233" i="6"/>
  <c r="O233" i="6" s="1"/>
  <c r="J233" i="6"/>
  <c r="P233" i="6" s="1"/>
  <c r="H233" i="6"/>
  <c r="N233" i="6" s="1"/>
  <c r="G233" i="6"/>
  <c r="M233" i="6" s="1"/>
  <c r="F233" i="6"/>
  <c r="L233" i="6" s="1"/>
  <c r="J217" i="6"/>
  <c r="P217" i="6" s="1"/>
  <c r="I217" i="6"/>
  <c r="O217" i="6" s="1"/>
  <c r="H217" i="6"/>
  <c r="N217" i="6" s="1"/>
  <c r="G217" i="6"/>
  <c r="M217" i="6" s="1"/>
  <c r="F217" i="6"/>
  <c r="L217" i="6" s="1"/>
  <c r="J209" i="6"/>
  <c r="P209" i="6" s="1"/>
  <c r="I209" i="6"/>
  <c r="O209" i="6" s="1"/>
  <c r="H209" i="6"/>
  <c r="N209" i="6" s="1"/>
  <c r="G209" i="6"/>
  <c r="M209" i="6" s="1"/>
  <c r="F209" i="6"/>
  <c r="L209" i="6" s="1"/>
  <c r="J201" i="6"/>
  <c r="P201" i="6" s="1"/>
  <c r="I201" i="6"/>
  <c r="O201" i="6" s="1"/>
  <c r="H201" i="6"/>
  <c r="N201" i="6" s="1"/>
  <c r="G201" i="6"/>
  <c r="M201" i="6" s="1"/>
  <c r="F201" i="6"/>
  <c r="L201" i="6" s="1"/>
  <c r="J197" i="6"/>
  <c r="P197" i="6" s="1"/>
  <c r="I197" i="6"/>
  <c r="O197" i="6" s="1"/>
  <c r="H197" i="6"/>
  <c r="N197" i="6" s="1"/>
  <c r="G197" i="6"/>
  <c r="M197" i="6" s="1"/>
  <c r="F197" i="6"/>
  <c r="L197" i="6" s="1"/>
  <c r="J193" i="6"/>
  <c r="P193" i="6" s="1"/>
  <c r="I193" i="6"/>
  <c r="O193" i="6" s="1"/>
  <c r="H193" i="6"/>
  <c r="N193" i="6" s="1"/>
  <c r="G193" i="6"/>
  <c r="M193" i="6" s="1"/>
  <c r="F193" i="6"/>
  <c r="L193" i="6" s="1"/>
  <c r="J931" i="6"/>
  <c r="P931" i="6" s="1"/>
  <c r="I931" i="6"/>
  <c r="O931" i="6" s="1"/>
  <c r="H931" i="6"/>
  <c r="N931" i="6" s="1"/>
  <c r="F931" i="6"/>
  <c r="L931" i="6" s="1"/>
  <c r="J499" i="6"/>
  <c r="P499" i="6" s="1"/>
  <c r="I499" i="6"/>
  <c r="O499" i="6" s="1"/>
  <c r="H499" i="6"/>
  <c r="N499" i="6" s="1"/>
  <c r="F499" i="6"/>
  <c r="L499" i="6" s="1"/>
  <c r="J173" i="6"/>
  <c r="P173" i="6" s="1"/>
  <c r="I173" i="6"/>
  <c r="O173" i="6" s="1"/>
  <c r="H173" i="6"/>
  <c r="N173" i="6" s="1"/>
  <c r="G173" i="6"/>
  <c r="M173" i="6" s="1"/>
  <c r="F173" i="6"/>
  <c r="L173" i="6" s="1"/>
  <c r="J169" i="6"/>
  <c r="P169" i="6" s="1"/>
  <c r="I169" i="6"/>
  <c r="O169" i="6" s="1"/>
  <c r="H169" i="6"/>
  <c r="N169" i="6" s="1"/>
  <c r="G169" i="6"/>
  <c r="M169" i="6" s="1"/>
  <c r="F169" i="6"/>
  <c r="L169" i="6" s="1"/>
  <c r="J161" i="6"/>
  <c r="P161" i="6" s="1"/>
  <c r="I161" i="6"/>
  <c r="O161" i="6" s="1"/>
  <c r="H161" i="6"/>
  <c r="N161" i="6" s="1"/>
  <c r="G161" i="6"/>
  <c r="M161" i="6" s="1"/>
  <c r="F161" i="6"/>
  <c r="L161" i="6" s="1"/>
  <c r="J153" i="6"/>
  <c r="P153" i="6" s="1"/>
  <c r="I153" i="6"/>
  <c r="O153" i="6" s="1"/>
  <c r="H153" i="6"/>
  <c r="N153" i="6" s="1"/>
  <c r="G153" i="6"/>
  <c r="M153" i="6" s="1"/>
  <c r="F153" i="6"/>
  <c r="L153" i="6" s="1"/>
  <c r="J145" i="6"/>
  <c r="P145" i="6" s="1"/>
  <c r="I145" i="6"/>
  <c r="O145" i="6" s="1"/>
  <c r="H145" i="6"/>
  <c r="N145" i="6" s="1"/>
  <c r="G145" i="6"/>
  <c r="M145" i="6" s="1"/>
  <c r="F145" i="6"/>
  <c r="L145" i="6" s="1"/>
  <c r="J137" i="6"/>
  <c r="P137" i="6" s="1"/>
  <c r="I137" i="6"/>
  <c r="O137" i="6" s="1"/>
  <c r="H137" i="6"/>
  <c r="N137" i="6" s="1"/>
  <c r="G137" i="6"/>
  <c r="M137" i="6" s="1"/>
  <c r="F137" i="6"/>
  <c r="L137" i="6" s="1"/>
  <c r="J129" i="6"/>
  <c r="P129" i="6" s="1"/>
  <c r="I129" i="6"/>
  <c r="O129" i="6" s="1"/>
  <c r="H129" i="6"/>
  <c r="N129" i="6" s="1"/>
  <c r="G129" i="6"/>
  <c r="M129" i="6" s="1"/>
  <c r="F129" i="6"/>
  <c r="L129" i="6" s="1"/>
  <c r="J117" i="6"/>
  <c r="P117" i="6" s="1"/>
  <c r="I117" i="6"/>
  <c r="O117" i="6" s="1"/>
  <c r="H117" i="6"/>
  <c r="N117" i="6" s="1"/>
  <c r="G117" i="6"/>
  <c r="M117" i="6" s="1"/>
  <c r="F117" i="6"/>
  <c r="L117" i="6" s="1"/>
  <c r="J109" i="6"/>
  <c r="P109" i="6" s="1"/>
  <c r="I109" i="6"/>
  <c r="O109" i="6" s="1"/>
  <c r="H109" i="6"/>
  <c r="N109" i="6" s="1"/>
  <c r="F109" i="6"/>
  <c r="L109" i="6" s="1"/>
  <c r="G109" i="6"/>
  <c r="M109" i="6" s="1"/>
  <c r="J97" i="6"/>
  <c r="P97" i="6" s="1"/>
  <c r="I97" i="6"/>
  <c r="O97" i="6" s="1"/>
  <c r="H97" i="6"/>
  <c r="N97" i="6" s="1"/>
  <c r="G97" i="6"/>
  <c r="M97" i="6" s="1"/>
  <c r="F97" i="6"/>
  <c r="L97" i="6" s="1"/>
  <c r="J89" i="6"/>
  <c r="P89" i="6" s="1"/>
  <c r="I89" i="6"/>
  <c r="O89" i="6" s="1"/>
  <c r="H89" i="6"/>
  <c r="N89" i="6" s="1"/>
  <c r="G89" i="6"/>
  <c r="M89" i="6" s="1"/>
  <c r="F89" i="6"/>
  <c r="L89" i="6" s="1"/>
  <c r="J77" i="6"/>
  <c r="P77" i="6" s="1"/>
  <c r="I77" i="6"/>
  <c r="O77" i="6" s="1"/>
  <c r="H77" i="6"/>
  <c r="N77" i="6" s="1"/>
  <c r="G77" i="6"/>
  <c r="M77" i="6" s="1"/>
  <c r="F77" i="6"/>
  <c r="L77" i="6" s="1"/>
  <c r="J69" i="6"/>
  <c r="P69" i="6" s="1"/>
  <c r="I69" i="6"/>
  <c r="O69" i="6" s="1"/>
  <c r="H69" i="6"/>
  <c r="N69" i="6" s="1"/>
  <c r="G69" i="6"/>
  <c r="M69" i="6" s="1"/>
  <c r="F69" i="6"/>
  <c r="L69" i="6" s="1"/>
  <c r="J53" i="6"/>
  <c r="P53" i="6" s="1"/>
  <c r="I53" i="6"/>
  <c r="O53" i="6" s="1"/>
  <c r="H53" i="6"/>
  <c r="N53" i="6" s="1"/>
  <c r="F53" i="6"/>
  <c r="L53" i="6" s="1"/>
  <c r="G53" i="6"/>
  <c r="M53" i="6" s="1"/>
  <c r="J49" i="6"/>
  <c r="P49" i="6" s="1"/>
  <c r="I49" i="6"/>
  <c r="O49" i="6" s="1"/>
  <c r="H49" i="6"/>
  <c r="N49" i="6" s="1"/>
  <c r="F49" i="6"/>
  <c r="L49" i="6" s="1"/>
  <c r="G49" i="6"/>
  <c r="M49" i="6" s="1"/>
  <c r="J41" i="6"/>
  <c r="P41" i="6" s="1"/>
  <c r="I41" i="6"/>
  <c r="O41" i="6" s="1"/>
  <c r="H41" i="6"/>
  <c r="N41" i="6" s="1"/>
  <c r="F41" i="6"/>
  <c r="L41" i="6" s="1"/>
  <c r="G41" i="6"/>
  <c r="M41" i="6" s="1"/>
  <c r="J25" i="6"/>
  <c r="P25" i="6" s="1"/>
  <c r="I25" i="6"/>
  <c r="O25" i="6" s="1"/>
  <c r="H25" i="6"/>
  <c r="N25" i="6" s="1"/>
  <c r="G25" i="6"/>
  <c r="M25" i="6" s="1"/>
  <c r="F25" i="6"/>
  <c r="L25" i="6" s="1"/>
  <c r="J2798" i="6"/>
  <c r="P2798" i="6" s="1"/>
  <c r="H2798" i="6"/>
  <c r="N2798" i="6" s="1"/>
  <c r="I2798" i="6"/>
  <c r="O2798" i="6" s="1"/>
  <c r="G2798" i="6"/>
  <c r="M2798" i="6" s="1"/>
  <c r="F2798" i="6"/>
  <c r="L2798" i="6" s="1"/>
  <c r="J2464" i="6"/>
  <c r="P2464" i="6" s="1"/>
  <c r="H2464" i="6"/>
  <c r="N2464" i="6" s="1"/>
  <c r="I2464" i="6"/>
  <c r="O2464" i="6" s="1"/>
  <c r="G2464" i="6"/>
  <c r="M2464" i="6" s="1"/>
  <c r="F2464" i="6"/>
  <c r="L2464" i="6" s="1"/>
  <c r="J2790" i="6"/>
  <c r="P2790" i="6" s="1"/>
  <c r="H2790" i="6"/>
  <c r="N2790" i="6" s="1"/>
  <c r="I2790" i="6"/>
  <c r="O2790" i="6" s="1"/>
  <c r="G2790" i="6"/>
  <c r="M2790" i="6" s="1"/>
  <c r="F2790" i="6"/>
  <c r="L2790" i="6" s="1"/>
  <c r="J2786" i="6"/>
  <c r="P2786" i="6" s="1"/>
  <c r="I2786" i="6"/>
  <c r="O2786" i="6" s="1"/>
  <c r="H2786" i="6"/>
  <c r="N2786" i="6" s="1"/>
  <c r="G2786" i="6"/>
  <c r="M2786" i="6" s="1"/>
  <c r="F2786" i="6"/>
  <c r="L2786" i="6" s="1"/>
  <c r="J2782" i="6"/>
  <c r="P2782" i="6" s="1"/>
  <c r="H2782" i="6"/>
  <c r="N2782" i="6" s="1"/>
  <c r="G2782" i="6"/>
  <c r="M2782" i="6" s="1"/>
  <c r="I2782" i="6"/>
  <c r="O2782" i="6" s="1"/>
  <c r="F2782" i="6"/>
  <c r="L2782" i="6" s="1"/>
  <c r="J2778" i="6"/>
  <c r="P2778" i="6" s="1"/>
  <c r="H2778" i="6"/>
  <c r="N2778" i="6" s="1"/>
  <c r="I2778" i="6"/>
  <c r="O2778" i="6" s="1"/>
  <c r="F2778" i="6"/>
  <c r="L2778" i="6" s="1"/>
  <c r="G2778" i="6"/>
  <c r="M2778" i="6" s="1"/>
  <c r="J2774" i="6"/>
  <c r="P2774" i="6" s="1"/>
  <c r="H2774" i="6"/>
  <c r="N2774" i="6" s="1"/>
  <c r="I2774" i="6"/>
  <c r="O2774" i="6" s="1"/>
  <c r="G2774" i="6"/>
  <c r="M2774" i="6" s="1"/>
  <c r="F2774" i="6"/>
  <c r="L2774" i="6" s="1"/>
  <c r="J2770" i="6"/>
  <c r="P2770" i="6" s="1"/>
  <c r="I2770" i="6"/>
  <c r="O2770" i="6" s="1"/>
  <c r="H2770" i="6"/>
  <c r="N2770" i="6" s="1"/>
  <c r="G2770" i="6"/>
  <c r="M2770" i="6" s="1"/>
  <c r="F2770" i="6"/>
  <c r="L2770" i="6" s="1"/>
  <c r="J2766" i="6"/>
  <c r="P2766" i="6" s="1"/>
  <c r="H2766" i="6"/>
  <c r="N2766" i="6" s="1"/>
  <c r="G2766" i="6"/>
  <c r="M2766" i="6" s="1"/>
  <c r="I2766" i="6"/>
  <c r="O2766" i="6" s="1"/>
  <c r="F2766" i="6"/>
  <c r="L2766" i="6" s="1"/>
  <c r="J681" i="6"/>
  <c r="P681" i="6" s="1"/>
  <c r="H681" i="6"/>
  <c r="N681" i="6" s="1"/>
  <c r="I681" i="6"/>
  <c r="O681" i="6" s="1"/>
  <c r="G681" i="6"/>
  <c r="M681" i="6" s="1"/>
  <c r="F681" i="6"/>
  <c r="L681" i="6" s="1"/>
  <c r="J2758" i="6"/>
  <c r="P2758" i="6" s="1"/>
  <c r="H2758" i="6"/>
  <c r="N2758" i="6" s="1"/>
  <c r="I2758" i="6"/>
  <c r="O2758" i="6" s="1"/>
  <c r="F2758" i="6"/>
  <c r="L2758" i="6" s="1"/>
  <c r="J2754" i="6"/>
  <c r="P2754" i="6" s="1"/>
  <c r="I2754" i="6"/>
  <c r="O2754" i="6" s="1"/>
  <c r="H2754" i="6"/>
  <c r="N2754" i="6" s="1"/>
  <c r="G2754" i="6"/>
  <c r="M2754" i="6" s="1"/>
  <c r="F2754" i="6"/>
  <c r="L2754" i="6" s="1"/>
  <c r="J2750" i="6"/>
  <c r="P2750" i="6" s="1"/>
  <c r="H2750" i="6"/>
  <c r="N2750" i="6" s="1"/>
  <c r="I2750" i="6"/>
  <c r="O2750" i="6" s="1"/>
  <c r="F2750" i="6"/>
  <c r="L2750" i="6" s="1"/>
  <c r="G2750" i="6"/>
  <c r="M2750" i="6" s="1"/>
  <c r="J2746" i="6"/>
  <c r="P2746" i="6" s="1"/>
  <c r="H2746" i="6"/>
  <c r="N2746" i="6" s="1"/>
  <c r="I2746" i="6"/>
  <c r="O2746" i="6" s="1"/>
  <c r="G2746" i="6"/>
  <c r="M2746" i="6" s="1"/>
  <c r="F2746" i="6"/>
  <c r="L2746" i="6" s="1"/>
  <c r="J2742" i="6"/>
  <c r="P2742" i="6" s="1"/>
  <c r="H2742" i="6"/>
  <c r="N2742" i="6" s="1"/>
  <c r="I2742" i="6"/>
  <c r="O2742" i="6" s="1"/>
  <c r="G2742" i="6"/>
  <c r="M2742" i="6" s="1"/>
  <c r="F2742" i="6"/>
  <c r="L2742" i="6" s="1"/>
  <c r="J2738" i="6"/>
  <c r="P2738" i="6" s="1"/>
  <c r="I2738" i="6"/>
  <c r="O2738" i="6" s="1"/>
  <c r="H2738" i="6"/>
  <c r="N2738" i="6" s="1"/>
  <c r="F2738" i="6"/>
  <c r="L2738" i="6" s="1"/>
  <c r="H2734" i="6"/>
  <c r="N2734" i="6" s="1"/>
  <c r="I2734" i="6"/>
  <c r="O2734" i="6" s="1"/>
  <c r="J2734" i="6"/>
  <c r="P2734" i="6" s="1"/>
  <c r="G2734" i="6"/>
  <c r="M2734" i="6" s="1"/>
  <c r="F2734" i="6"/>
  <c r="L2734" i="6" s="1"/>
  <c r="J2730" i="6"/>
  <c r="P2730" i="6" s="1"/>
  <c r="H2730" i="6"/>
  <c r="N2730" i="6" s="1"/>
  <c r="I2730" i="6"/>
  <c r="O2730" i="6" s="1"/>
  <c r="G2730" i="6"/>
  <c r="M2730" i="6" s="1"/>
  <c r="F2730" i="6"/>
  <c r="L2730" i="6" s="1"/>
  <c r="J2726" i="6"/>
  <c r="P2726" i="6" s="1"/>
  <c r="H2726" i="6"/>
  <c r="N2726" i="6" s="1"/>
  <c r="I2726" i="6"/>
  <c r="O2726" i="6" s="1"/>
  <c r="G2726" i="6"/>
  <c r="M2726" i="6" s="1"/>
  <c r="F2726" i="6"/>
  <c r="L2726" i="6" s="1"/>
  <c r="J2722" i="6"/>
  <c r="P2722" i="6" s="1"/>
  <c r="I2722" i="6"/>
  <c r="O2722" i="6" s="1"/>
  <c r="H2722" i="6"/>
  <c r="N2722" i="6" s="1"/>
  <c r="G2722" i="6"/>
  <c r="M2722" i="6" s="1"/>
  <c r="F2722" i="6"/>
  <c r="L2722" i="6" s="1"/>
  <c r="J2718" i="6"/>
  <c r="P2718" i="6" s="1"/>
  <c r="H2718" i="6"/>
  <c r="N2718" i="6" s="1"/>
  <c r="G2718" i="6"/>
  <c r="M2718" i="6" s="1"/>
  <c r="I2718" i="6"/>
  <c r="O2718" i="6" s="1"/>
  <c r="F2718" i="6"/>
  <c r="L2718" i="6" s="1"/>
  <c r="J2714" i="6"/>
  <c r="P2714" i="6" s="1"/>
  <c r="H2714" i="6"/>
  <c r="N2714" i="6" s="1"/>
  <c r="I2714" i="6"/>
  <c r="O2714" i="6" s="1"/>
  <c r="G2714" i="6"/>
  <c r="M2714" i="6" s="1"/>
  <c r="F2714" i="6"/>
  <c r="L2714" i="6" s="1"/>
  <c r="J2710" i="6"/>
  <c r="P2710" i="6" s="1"/>
  <c r="H2710" i="6"/>
  <c r="N2710" i="6" s="1"/>
  <c r="I2710" i="6"/>
  <c r="O2710" i="6" s="1"/>
  <c r="G2710" i="6"/>
  <c r="M2710" i="6" s="1"/>
  <c r="F2710" i="6"/>
  <c r="L2710" i="6" s="1"/>
  <c r="J553" i="6"/>
  <c r="P553" i="6" s="1"/>
  <c r="I553" i="6"/>
  <c r="O553" i="6" s="1"/>
  <c r="H553" i="6"/>
  <c r="N553" i="6" s="1"/>
  <c r="F553" i="6"/>
  <c r="L553" i="6" s="1"/>
  <c r="J2702" i="6"/>
  <c r="P2702" i="6" s="1"/>
  <c r="H2702" i="6"/>
  <c r="N2702" i="6" s="1"/>
  <c r="I2702" i="6"/>
  <c r="O2702" i="6" s="1"/>
  <c r="G2702" i="6"/>
  <c r="M2702" i="6" s="1"/>
  <c r="F2702" i="6"/>
  <c r="L2702" i="6" s="1"/>
  <c r="J2698" i="6"/>
  <c r="P2698" i="6" s="1"/>
  <c r="H2698" i="6"/>
  <c r="N2698" i="6" s="1"/>
  <c r="I2698" i="6"/>
  <c r="O2698" i="6" s="1"/>
  <c r="G2698" i="6"/>
  <c r="M2698" i="6" s="1"/>
  <c r="F2698" i="6"/>
  <c r="L2698" i="6" s="1"/>
  <c r="J2694" i="6"/>
  <c r="P2694" i="6" s="1"/>
  <c r="H2694" i="6"/>
  <c r="N2694" i="6" s="1"/>
  <c r="I2694" i="6"/>
  <c r="O2694" i="6" s="1"/>
  <c r="G2694" i="6"/>
  <c r="M2694" i="6" s="1"/>
  <c r="F2694" i="6"/>
  <c r="L2694" i="6" s="1"/>
  <c r="J2690" i="6"/>
  <c r="P2690" i="6" s="1"/>
  <c r="I2690" i="6"/>
  <c r="O2690" i="6" s="1"/>
  <c r="H2690" i="6"/>
  <c r="N2690" i="6" s="1"/>
  <c r="G2690" i="6"/>
  <c r="M2690" i="6" s="1"/>
  <c r="F2690" i="6"/>
  <c r="L2690" i="6" s="1"/>
  <c r="J2686" i="6"/>
  <c r="P2686" i="6" s="1"/>
  <c r="H2686" i="6"/>
  <c r="N2686" i="6" s="1"/>
  <c r="I2686" i="6"/>
  <c r="O2686" i="6" s="1"/>
  <c r="G2686" i="6"/>
  <c r="M2686" i="6" s="1"/>
  <c r="F2686" i="6"/>
  <c r="L2686" i="6" s="1"/>
  <c r="J2682" i="6"/>
  <c r="P2682" i="6" s="1"/>
  <c r="H2682" i="6"/>
  <c r="N2682" i="6" s="1"/>
  <c r="I2682" i="6"/>
  <c r="O2682" i="6" s="1"/>
  <c r="G2682" i="6"/>
  <c r="M2682" i="6" s="1"/>
  <c r="F2682" i="6"/>
  <c r="L2682" i="6" s="1"/>
  <c r="J484" i="6"/>
  <c r="P484" i="6" s="1"/>
  <c r="H484" i="6"/>
  <c r="N484" i="6" s="1"/>
  <c r="I484" i="6"/>
  <c r="O484" i="6" s="1"/>
  <c r="G484" i="6"/>
  <c r="M484" i="6" s="1"/>
  <c r="F484" i="6"/>
  <c r="L484" i="6" s="1"/>
  <c r="J2658" i="6"/>
  <c r="P2658" i="6" s="1"/>
  <c r="I2658" i="6"/>
  <c r="O2658" i="6" s="1"/>
  <c r="H2658" i="6"/>
  <c r="N2658" i="6" s="1"/>
  <c r="G2658" i="6"/>
  <c r="M2658" i="6" s="1"/>
  <c r="F2658" i="6"/>
  <c r="L2658" i="6" s="1"/>
  <c r="J2654" i="6"/>
  <c r="P2654" i="6" s="1"/>
  <c r="H2654" i="6"/>
  <c r="N2654" i="6" s="1"/>
  <c r="G2654" i="6"/>
  <c r="M2654" i="6" s="1"/>
  <c r="I2654" i="6"/>
  <c r="O2654" i="6" s="1"/>
  <c r="F2654" i="6"/>
  <c r="L2654" i="6" s="1"/>
  <c r="J2650" i="6"/>
  <c r="P2650" i="6" s="1"/>
  <c r="H2650" i="6"/>
  <c r="N2650" i="6" s="1"/>
  <c r="I2650" i="6"/>
  <c r="O2650" i="6" s="1"/>
  <c r="G2650" i="6"/>
  <c r="M2650" i="6" s="1"/>
  <c r="F2650" i="6"/>
  <c r="L2650" i="6" s="1"/>
  <c r="J2646" i="6"/>
  <c r="P2646" i="6" s="1"/>
  <c r="H2646" i="6"/>
  <c r="N2646" i="6" s="1"/>
  <c r="I2646" i="6"/>
  <c r="O2646" i="6" s="1"/>
  <c r="G2646" i="6"/>
  <c r="M2646" i="6" s="1"/>
  <c r="F2646" i="6"/>
  <c r="L2646" i="6" s="1"/>
  <c r="J2642" i="6"/>
  <c r="P2642" i="6" s="1"/>
  <c r="I2642" i="6"/>
  <c r="O2642" i="6" s="1"/>
  <c r="H2642" i="6"/>
  <c r="N2642" i="6" s="1"/>
  <c r="G2642" i="6"/>
  <c r="M2642" i="6" s="1"/>
  <c r="F2642" i="6"/>
  <c r="L2642" i="6" s="1"/>
  <c r="J2638" i="6"/>
  <c r="P2638" i="6" s="1"/>
  <c r="H2638" i="6"/>
  <c r="N2638" i="6" s="1"/>
  <c r="I2638" i="6"/>
  <c r="O2638" i="6" s="1"/>
  <c r="G2638" i="6"/>
  <c r="M2638" i="6" s="1"/>
  <c r="F2638" i="6"/>
  <c r="L2638" i="6" s="1"/>
  <c r="J2634" i="6"/>
  <c r="P2634" i="6" s="1"/>
  <c r="H2634" i="6"/>
  <c r="N2634" i="6" s="1"/>
  <c r="I2634" i="6"/>
  <c r="O2634" i="6" s="1"/>
  <c r="F2634" i="6"/>
  <c r="L2634" i="6" s="1"/>
  <c r="J2630" i="6"/>
  <c r="P2630" i="6" s="1"/>
  <c r="H2630" i="6"/>
  <c r="N2630" i="6" s="1"/>
  <c r="I2630" i="6"/>
  <c r="O2630" i="6" s="1"/>
  <c r="G2630" i="6"/>
  <c r="M2630" i="6" s="1"/>
  <c r="F2630" i="6"/>
  <c r="L2630" i="6" s="1"/>
  <c r="J2626" i="6"/>
  <c r="P2626" i="6" s="1"/>
  <c r="I2626" i="6"/>
  <c r="O2626" i="6" s="1"/>
  <c r="H2626" i="6"/>
  <c r="N2626" i="6" s="1"/>
  <c r="G2626" i="6"/>
  <c r="M2626" i="6" s="1"/>
  <c r="F2626" i="6"/>
  <c r="L2626" i="6" s="1"/>
  <c r="J2622" i="6"/>
  <c r="P2622" i="6" s="1"/>
  <c r="H2622" i="6"/>
  <c r="N2622" i="6" s="1"/>
  <c r="I2622" i="6"/>
  <c r="O2622" i="6" s="1"/>
  <c r="G2622" i="6"/>
  <c r="M2622" i="6" s="1"/>
  <c r="F2622" i="6"/>
  <c r="L2622" i="6" s="1"/>
  <c r="J2618" i="6"/>
  <c r="P2618" i="6" s="1"/>
  <c r="H2618" i="6"/>
  <c r="N2618" i="6" s="1"/>
  <c r="I2618" i="6"/>
  <c r="O2618" i="6" s="1"/>
  <c r="G2618" i="6"/>
  <c r="M2618" i="6" s="1"/>
  <c r="F2618" i="6"/>
  <c r="L2618" i="6" s="1"/>
  <c r="J2614" i="6"/>
  <c r="P2614" i="6" s="1"/>
  <c r="H2614" i="6"/>
  <c r="N2614" i="6" s="1"/>
  <c r="I2614" i="6"/>
  <c r="O2614" i="6" s="1"/>
  <c r="G2614" i="6"/>
  <c r="M2614" i="6" s="1"/>
  <c r="F2614" i="6"/>
  <c r="L2614" i="6" s="1"/>
  <c r="J2610" i="6"/>
  <c r="P2610" i="6" s="1"/>
  <c r="I2610" i="6"/>
  <c r="O2610" i="6" s="1"/>
  <c r="H2610" i="6"/>
  <c r="N2610" i="6" s="1"/>
  <c r="G2610" i="6"/>
  <c r="M2610" i="6" s="1"/>
  <c r="F2610" i="6"/>
  <c r="L2610" i="6" s="1"/>
  <c r="H2606" i="6"/>
  <c r="N2606" i="6" s="1"/>
  <c r="J2606" i="6"/>
  <c r="P2606" i="6" s="1"/>
  <c r="I2606" i="6"/>
  <c r="O2606" i="6" s="1"/>
  <c r="G2606" i="6"/>
  <c r="M2606" i="6" s="1"/>
  <c r="F2606" i="6"/>
  <c r="L2606" i="6" s="1"/>
  <c r="J2602" i="6"/>
  <c r="P2602" i="6" s="1"/>
  <c r="H2602" i="6"/>
  <c r="N2602" i="6" s="1"/>
  <c r="I2602" i="6"/>
  <c r="O2602" i="6" s="1"/>
  <c r="G2602" i="6"/>
  <c r="M2602" i="6" s="1"/>
  <c r="F2602" i="6"/>
  <c r="L2602" i="6" s="1"/>
  <c r="J2598" i="6"/>
  <c r="P2598" i="6" s="1"/>
  <c r="H2598" i="6"/>
  <c r="N2598" i="6" s="1"/>
  <c r="I2598" i="6"/>
  <c r="O2598" i="6" s="1"/>
  <c r="G2598" i="6"/>
  <c r="M2598" i="6" s="1"/>
  <c r="F2598" i="6"/>
  <c r="L2598" i="6" s="1"/>
  <c r="J2594" i="6"/>
  <c r="P2594" i="6" s="1"/>
  <c r="I2594" i="6"/>
  <c r="O2594" i="6" s="1"/>
  <c r="H2594" i="6"/>
  <c r="N2594" i="6" s="1"/>
  <c r="G2594" i="6"/>
  <c r="M2594" i="6" s="1"/>
  <c r="F2594" i="6"/>
  <c r="L2594" i="6" s="1"/>
  <c r="J338" i="6"/>
  <c r="P338" i="6" s="1"/>
  <c r="H338" i="6"/>
  <c r="N338" i="6" s="1"/>
  <c r="I338" i="6"/>
  <c r="O338" i="6" s="1"/>
  <c r="F338" i="6"/>
  <c r="L338" i="6" s="1"/>
  <c r="J2526" i="6"/>
  <c r="P2526" i="6" s="1"/>
  <c r="H2526" i="6"/>
  <c r="N2526" i="6" s="1"/>
  <c r="G2526" i="6"/>
  <c r="M2526" i="6" s="1"/>
  <c r="I2526" i="6"/>
  <c r="O2526" i="6" s="1"/>
  <c r="F2526" i="6"/>
  <c r="L2526" i="6" s="1"/>
  <c r="J2522" i="6"/>
  <c r="P2522" i="6" s="1"/>
  <c r="H2522" i="6"/>
  <c r="N2522" i="6" s="1"/>
  <c r="I2522" i="6"/>
  <c r="O2522" i="6" s="1"/>
  <c r="G2522" i="6"/>
  <c r="M2522" i="6" s="1"/>
  <c r="F2522" i="6"/>
  <c r="L2522" i="6" s="1"/>
  <c r="J2518" i="6"/>
  <c r="P2518" i="6" s="1"/>
  <c r="H2518" i="6"/>
  <c r="N2518" i="6" s="1"/>
  <c r="I2518" i="6"/>
  <c r="O2518" i="6" s="1"/>
  <c r="G2518" i="6"/>
  <c r="M2518" i="6" s="1"/>
  <c r="F2518" i="6"/>
  <c r="L2518" i="6" s="1"/>
  <c r="J2514" i="6"/>
  <c r="P2514" i="6" s="1"/>
  <c r="I2514" i="6"/>
  <c r="O2514" i="6" s="1"/>
  <c r="H2514" i="6"/>
  <c r="N2514" i="6" s="1"/>
  <c r="F2514" i="6"/>
  <c r="L2514" i="6" s="1"/>
  <c r="J2510" i="6"/>
  <c r="P2510" i="6" s="1"/>
  <c r="H2510" i="6"/>
  <c r="N2510" i="6" s="1"/>
  <c r="G2510" i="6"/>
  <c r="M2510" i="6" s="1"/>
  <c r="I2510" i="6"/>
  <c r="O2510" i="6" s="1"/>
  <c r="F2510" i="6"/>
  <c r="L2510" i="6" s="1"/>
  <c r="J2506" i="6"/>
  <c r="P2506" i="6" s="1"/>
  <c r="H2506" i="6"/>
  <c r="N2506" i="6" s="1"/>
  <c r="I2506" i="6"/>
  <c r="O2506" i="6" s="1"/>
  <c r="G2506" i="6"/>
  <c r="M2506" i="6" s="1"/>
  <c r="F2506" i="6"/>
  <c r="L2506" i="6" s="1"/>
  <c r="J2502" i="6"/>
  <c r="P2502" i="6" s="1"/>
  <c r="H2502" i="6"/>
  <c r="N2502" i="6" s="1"/>
  <c r="I2502" i="6"/>
  <c r="O2502" i="6" s="1"/>
  <c r="G2502" i="6"/>
  <c r="M2502" i="6" s="1"/>
  <c r="F2502" i="6"/>
  <c r="L2502" i="6" s="1"/>
  <c r="J2498" i="6"/>
  <c r="P2498" i="6" s="1"/>
  <c r="I2498" i="6"/>
  <c r="O2498" i="6" s="1"/>
  <c r="H2498" i="6"/>
  <c r="N2498" i="6" s="1"/>
  <c r="G2498" i="6"/>
  <c r="M2498" i="6" s="1"/>
  <c r="F2498" i="6"/>
  <c r="L2498" i="6" s="1"/>
  <c r="J2494" i="6"/>
  <c r="P2494" i="6" s="1"/>
  <c r="H2494" i="6"/>
  <c r="N2494" i="6" s="1"/>
  <c r="G2494" i="6"/>
  <c r="M2494" i="6" s="1"/>
  <c r="I2494" i="6"/>
  <c r="O2494" i="6" s="1"/>
  <c r="F2494" i="6"/>
  <c r="L2494" i="6" s="1"/>
  <c r="J2490" i="6"/>
  <c r="P2490" i="6" s="1"/>
  <c r="H2490" i="6"/>
  <c r="N2490" i="6" s="1"/>
  <c r="I2490" i="6"/>
  <c r="O2490" i="6" s="1"/>
  <c r="G2490" i="6"/>
  <c r="M2490" i="6" s="1"/>
  <c r="F2490" i="6"/>
  <c r="L2490" i="6" s="1"/>
  <c r="J2486" i="6"/>
  <c r="P2486" i="6" s="1"/>
  <c r="H2486" i="6"/>
  <c r="N2486" i="6" s="1"/>
  <c r="I2486" i="6"/>
  <c r="O2486" i="6" s="1"/>
  <c r="G2486" i="6"/>
  <c r="M2486" i="6" s="1"/>
  <c r="F2486" i="6"/>
  <c r="L2486" i="6" s="1"/>
  <c r="J2482" i="6"/>
  <c r="P2482" i="6" s="1"/>
  <c r="I2482" i="6"/>
  <c r="O2482" i="6" s="1"/>
  <c r="H2482" i="6"/>
  <c r="N2482" i="6" s="1"/>
  <c r="G2482" i="6"/>
  <c r="M2482" i="6" s="1"/>
  <c r="F2482" i="6"/>
  <c r="L2482" i="6" s="1"/>
  <c r="H2478" i="6"/>
  <c r="N2478" i="6" s="1"/>
  <c r="I2478" i="6"/>
  <c r="O2478" i="6" s="1"/>
  <c r="J2478" i="6"/>
  <c r="P2478" i="6" s="1"/>
  <c r="G2478" i="6"/>
  <c r="M2478" i="6" s="1"/>
  <c r="F2478" i="6"/>
  <c r="L2478" i="6" s="1"/>
  <c r="J2474" i="6"/>
  <c r="P2474" i="6" s="1"/>
  <c r="H2474" i="6"/>
  <c r="N2474" i="6" s="1"/>
  <c r="I2474" i="6"/>
  <c r="O2474" i="6" s="1"/>
  <c r="F2474" i="6"/>
  <c r="L2474" i="6" s="1"/>
  <c r="J448" i="6"/>
  <c r="P448" i="6" s="1"/>
  <c r="H448" i="6"/>
  <c r="N448" i="6" s="1"/>
  <c r="I448" i="6"/>
  <c r="O448" i="6" s="1"/>
  <c r="F448" i="6"/>
  <c r="L448" i="6" s="1"/>
  <c r="J2466" i="6"/>
  <c r="P2466" i="6" s="1"/>
  <c r="I2466" i="6"/>
  <c r="O2466" i="6" s="1"/>
  <c r="H2466" i="6"/>
  <c r="N2466" i="6" s="1"/>
  <c r="G2466" i="6"/>
  <c r="M2466" i="6" s="1"/>
  <c r="F2466" i="6"/>
  <c r="L2466" i="6" s="1"/>
  <c r="J2462" i="6"/>
  <c r="P2462" i="6" s="1"/>
  <c r="H2462" i="6"/>
  <c r="N2462" i="6" s="1"/>
  <c r="I2462" i="6"/>
  <c r="O2462" i="6" s="1"/>
  <c r="G2462" i="6"/>
  <c r="M2462" i="6" s="1"/>
  <c r="F2462" i="6"/>
  <c r="L2462" i="6" s="1"/>
  <c r="J2137" i="6"/>
  <c r="P2137" i="6" s="1"/>
  <c r="H2137" i="6"/>
  <c r="N2137" i="6" s="1"/>
  <c r="I2137" i="6"/>
  <c r="O2137" i="6" s="1"/>
  <c r="F2137" i="6"/>
  <c r="L2137" i="6" s="1"/>
  <c r="J2454" i="6"/>
  <c r="P2454" i="6" s="1"/>
  <c r="H2454" i="6"/>
  <c r="N2454" i="6" s="1"/>
  <c r="I2454" i="6"/>
  <c r="O2454" i="6" s="1"/>
  <c r="G2454" i="6"/>
  <c r="M2454" i="6" s="1"/>
  <c r="F2454" i="6"/>
  <c r="L2454" i="6" s="1"/>
  <c r="J2378" i="6"/>
  <c r="P2378" i="6" s="1"/>
  <c r="H2378" i="6"/>
  <c r="N2378" i="6" s="1"/>
  <c r="I2378" i="6"/>
  <c r="O2378" i="6" s="1"/>
  <c r="F2378" i="6"/>
  <c r="L2378" i="6" s="1"/>
  <c r="J2374" i="6"/>
  <c r="P2374" i="6" s="1"/>
  <c r="H2374" i="6"/>
  <c r="N2374" i="6" s="1"/>
  <c r="I2374" i="6"/>
  <c r="O2374" i="6" s="1"/>
  <c r="F2374" i="6"/>
  <c r="L2374" i="6" s="1"/>
  <c r="G2374" i="6"/>
  <c r="M2374" i="6" s="1"/>
  <c r="J2370" i="6"/>
  <c r="P2370" i="6" s="1"/>
  <c r="I2370" i="6"/>
  <c r="O2370" i="6" s="1"/>
  <c r="H2370" i="6"/>
  <c r="N2370" i="6" s="1"/>
  <c r="G2370" i="6"/>
  <c r="M2370" i="6" s="1"/>
  <c r="F2370" i="6"/>
  <c r="L2370" i="6" s="1"/>
  <c r="J2366" i="6"/>
  <c r="P2366" i="6" s="1"/>
  <c r="H2366" i="6"/>
  <c r="N2366" i="6" s="1"/>
  <c r="I2366" i="6"/>
  <c r="O2366" i="6" s="1"/>
  <c r="G2366" i="6"/>
  <c r="M2366" i="6" s="1"/>
  <c r="F2366" i="6"/>
  <c r="L2366" i="6" s="1"/>
  <c r="J2362" i="6"/>
  <c r="P2362" i="6" s="1"/>
  <c r="H2362" i="6"/>
  <c r="N2362" i="6" s="1"/>
  <c r="I2362" i="6"/>
  <c r="O2362" i="6" s="1"/>
  <c r="G2362" i="6"/>
  <c r="M2362" i="6" s="1"/>
  <c r="F2362" i="6"/>
  <c r="L2362" i="6" s="1"/>
  <c r="J2358" i="6"/>
  <c r="P2358" i="6" s="1"/>
  <c r="H2358" i="6"/>
  <c r="N2358" i="6" s="1"/>
  <c r="I2358" i="6"/>
  <c r="O2358" i="6" s="1"/>
  <c r="G2358" i="6"/>
  <c r="M2358" i="6" s="1"/>
  <c r="F2358" i="6"/>
  <c r="L2358" i="6" s="1"/>
  <c r="J2354" i="6"/>
  <c r="P2354" i="6" s="1"/>
  <c r="I2354" i="6"/>
  <c r="O2354" i="6" s="1"/>
  <c r="H2354" i="6"/>
  <c r="N2354" i="6" s="1"/>
  <c r="G2354" i="6"/>
  <c r="M2354" i="6" s="1"/>
  <c r="F2354" i="6"/>
  <c r="L2354" i="6" s="1"/>
  <c r="J2342" i="6"/>
  <c r="P2342" i="6" s="1"/>
  <c r="H2342" i="6"/>
  <c r="N2342" i="6" s="1"/>
  <c r="I2342" i="6"/>
  <c r="O2342" i="6" s="1"/>
  <c r="G2342" i="6"/>
  <c r="M2342" i="6" s="1"/>
  <c r="F2342" i="6"/>
  <c r="L2342" i="6" s="1"/>
  <c r="J2338" i="6"/>
  <c r="P2338" i="6" s="1"/>
  <c r="I2338" i="6"/>
  <c r="O2338" i="6" s="1"/>
  <c r="H2338" i="6"/>
  <c r="N2338" i="6" s="1"/>
  <c r="G2338" i="6"/>
  <c r="M2338" i="6" s="1"/>
  <c r="F2338" i="6"/>
  <c r="L2338" i="6" s="1"/>
  <c r="J2334" i="6"/>
  <c r="P2334" i="6" s="1"/>
  <c r="H2334" i="6"/>
  <c r="N2334" i="6" s="1"/>
  <c r="G2334" i="6"/>
  <c r="M2334" i="6" s="1"/>
  <c r="F2334" i="6"/>
  <c r="L2334" i="6" s="1"/>
  <c r="I2334" i="6"/>
  <c r="O2334" i="6" s="1"/>
  <c r="J2330" i="6"/>
  <c r="P2330" i="6" s="1"/>
  <c r="H2330" i="6"/>
  <c r="N2330" i="6" s="1"/>
  <c r="I2330" i="6"/>
  <c r="O2330" i="6" s="1"/>
  <c r="G2330" i="6"/>
  <c r="M2330" i="6" s="1"/>
  <c r="F2330" i="6"/>
  <c r="L2330" i="6" s="1"/>
  <c r="J2326" i="6"/>
  <c r="P2326" i="6" s="1"/>
  <c r="H2326" i="6"/>
  <c r="N2326" i="6" s="1"/>
  <c r="I2326" i="6"/>
  <c r="O2326" i="6" s="1"/>
  <c r="G2326" i="6"/>
  <c r="M2326" i="6" s="1"/>
  <c r="F2326" i="6"/>
  <c r="L2326" i="6" s="1"/>
  <c r="J2322" i="6"/>
  <c r="P2322" i="6" s="1"/>
  <c r="I2322" i="6"/>
  <c r="O2322" i="6" s="1"/>
  <c r="H2322" i="6"/>
  <c r="N2322" i="6" s="1"/>
  <c r="G2322" i="6"/>
  <c r="M2322" i="6" s="1"/>
  <c r="F2322" i="6"/>
  <c r="L2322" i="6" s="1"/>
  <c r="J2412" i="6"/>
  <c r="P2412" i="6" s="1"/>
  <c r="H2412" i="6"/>
  <c r="N2412" i="6" s="1"/>
  <c r="G2412" i="6"/>
  <c r="M2412" i="6" s="1"/>
  <c r="I2412" i="6"/>
  <c r="O2412" i="6" s="1"/>
  <c r="F2412" i="6"/>
  <c r="L2412" i="6" s="1"/>
  <c r="J2314" i="6"/>
  <c r="P2314" i="6" s="1"/>
  <c r="H2314" i="6"/>
  <c r="N2314" i="6" s="1"/>
  <c r="I2314" i="6"/>
  <c r="O2314" i="6" s="1"/>
  <c r="G2314" i="6"/>
  <c r="M2314" i="6" s="1"/>
  <c r="F2314" i="6"/>
  <c r="L2314" i="6" s="1"/>
  <c r="J2310" i="6"/>
  <c r="P2310" i="6" s="1"/>
  <c r="H2310" i="6"/>
  <c r="N2310" i="6" s="1"/>
  <c r="I2310" i="6"/>
  <c r="O2310" i="6" s="1"/>
  <c r="G2310" i="6"/>
  <c r="M2310" i="6" s="1"/>
  <c r="F2310" i="6"/>
  <c r="L2310" i="6" s="1"/>
  <c r="J2274" i="6"/>
  <c r="P2274" i="6" s="1"/>
  <c r="I2274" i="6"/>
  <c r="O2274" i="6" s="1"/>
  <c r="H2274" i="6"/>
  <c r="N2274" i="6" s="1"/>
  <c r="G2274" i="6"/>
  <c r="M2274" i="6" s="1"/>
  <c r="F2274" i="6"/>
  <c r="L2274" i="6" s="1"/>
  <c r="J2270" i="6"/>
  <c r="P2270" i="6" s="1"/>
  <c r="H2270" i="6"/>
  <c r="N2270" i="6" s="1"/>
  <c r="G2270" i="6"/>
  <c r="M2270" i="6" s="1"/>
  <c r="I2270" i="6"/>
  <c r="O2270" i="6" s="1"/>
  <c r="F2270" i="6"/>
  <c r="L2270" i="6" s="1"/>
  <c r="J2266" i="6"/>
  <c r="P2266" i="6" s="1"/>
  <c r="H2266" i="6"/>
  <c r="N2266" i="6" s="1"/>
  <c r="I2266" i="6"/>
  <c r="O2266" i="6" s="1"/>
  <c r="G2266" i="6"/>
  <c r="M2266" i="6" s="1"/>
  <c r="F2266" i="6"/>
  <c r="L2266" i="6" s="1"/>
  <c r="J2262" i="6"/>
  <c r="P2262" i="6" s="1"/>
  <c r="H2262" i="6"/>
  <c r="N2262" i="6" s="1"/>
  <c r="I2262" i="6"/>
  <c r="O2262" i="6" s="1"/>
  <c r="G2262" i="6"/>
  <c r="M2262" i="6" s="1"/>
  <c r="F2262" i="6"/>
  <c r="L2262" i="6" s="1"/>
  <c r="J2258" i="6"/>
  <c r="P2258" i="6" s="1"/>
  <c r="I2258" i="6"/>
  <c r="O2258" i="6" s="1"/>
  <c r="H2258" i="6"/>
  <c r="N2258" i="6" s="1"/>
  <c r="G2258" i="6"/>
  <c r="M2258" i="6" s="1"/>
  <c r="F2258" i="6"/>
  <c r="L2258" i="6" s="1"/>
  <c r="J2254" i="6"/>
  <c r="P2254" i="6" s="1"/>
  <c r="H2254" i="6"/>
  <c r="N2254" i="6" s="1"/>
  <c r="I2254" i="6"/>
  <c r="O2254" i="6" s="1"/>
  <c r="G2254" i="6"/>
  <c r="M2254" i="6" s="1"/>
  <c r="F2254" i="6"/>
  <c r="L2254" i="6" s="1"/>
  <c r="J2230" i="6"/>
  <c r="P2230" i="6" s="1"/>
  <c r="H2230" i="6"/>
  <c r="N2230" i="6" s="1"/>
  <c r="I2230" i="6"/>
  <c r="O2230" i="6" s="1"/>
  <c r="G2230" i="6"/>
  <c r="M2230" i="6" s="1"/>
  <c r="F2230" i="6"/>
  <c r="L2230" i="6" s="1"/>
  <c r="J2210" i="6"/>
  <c r="P2210" i="6" s="1"/>
  <c r="I2210" i="6"/>
  <c r="O2210" i="6" s="1"/>
  <c r="H2210" i="6"/>
  <c r="N2210" i="6" s="1"/>
  <c r="G2210" i="6"/>
  <c r="M2210" i="6" s="1"/>
  <c r="F2210" i="6"/>
  <c r="L2210" i="6" s="1"/>
  <c r="J2202" i="6"/>
  <c r="P2202" i="6" s="1"/>
  <c r="H2202" i="6"/>
  <c r="N2202" i="6" s="1"/>
  <c r="I2202" i="6"/>
  <c r="O2202" i="6" s="1"/>
  <c r="G2202" i="6"/>
  <c r="M2202" i="6" s="1"/>
  <c r="F2202" i="6"/>
  <c r="L2202" i="6" s="1"/>
  <c r="J2182" i="6"/>
  <c r="P2182" i="6" s="1"/>
  <c r="H2182" i="6"/>
  <c r="N2182" i="6" s="1"/>
  <c r="I2182" i="6"/>
  <c r="O2182" i="6" s="1"/>
  <c r="G2182" i="6"/>
  <c r="M2182" i="6" s="1"/>
  <c r="F2182" i="6"/>
  <c r="L2182" i="6" s="1"/>
  <c r="J2174" i="6"/>
  <c r="P2174" i="6" s="1"/>
  <c r="H2174" i="6"/>
  <c r="N2174" i="6" s="1"/>
  <c r="I2174" i="6"/>
  <c r="O2174" i="6" s="1"/>
  <c r="G2174" i="6"/>
  <c r="M2174" i="6" s="1"/>
  <c r="F2174" i="6"/>
  <c r="L2174" i="6" s="1"/>
  <c r="J2166" i="6"/>
  <c r="P2166" i="6" s="1"/>
  <c r="I2166" i="6"/>
  <c r="O2166" i="6" s="1"/>
  <c r="H2166" i="6"/>
  <c r="N2166" i="6" s="1"/>
  <c r="G2166" i="6"/>
  <c r="M2166" i="6" s="1"/>
  <c r="F2166" i="6"/>
  <c r="L2166" i="6" s="1"/>
  <c r="J2162" i="6"/>
  <c r="P2162" i="6" s="1"/>
  <c r="I2162" i="6"/>
  <c r="O2162" i="6" s="1"/>
  <c r="H2162" i="6"/>
  <c r="N2162" i="6" s="1"/>
  <c r="G2162" i="6"/>
  <c r="M2162" i="6" s="1"/>
  <c r="F2162" i="6"/>
  <c r="L2162" i="6" s="1"/>
  <c r="J2154" i="6"/>
  <c r="P2154" i="6" s="1"/>
  <c r="I2154" i="6"/>
  <c r="O2154" i="6" s="1"/>
  <c r="H2154" i="6"/>
  <c r="N2154" i="6" s="1"/>
  <c r="G2154" i="6"/>
  <c r="M2154" i="6" s="1"/>
  <c r="F2154" i="6"/>
  <c r="L2154" i="6" s="1"/>
  <c r="J2146" i="6"/>
  <c r="P2146" i="6" s="1"/>
  <c r="I2146" i="6"/>
  <c r="O2146" i="6" s="1"/>
  <c r="H2146" i="6"/>
  <c r="N2146" i="6" s="1"/>
  <c r="G2146" i="6"/>
  <c r="M2146" i="6" s="1"/>
  <c r="F2146" i="6"/>
  <c r="L2146" i="6" s="1"/>
  <c r="J2138" i="6"/>
  <c r="P2138" i="6" s="1"/>
  <c r="I2138" i="6"/>
  <c r="O2138" i="6" s="1"/>
  <c r="H2138" i="6"/>
  <c r="N2138" i="6" s="1"/>
  <c r="G2138" i="6"/>
  <c r="M2138" i="6" s="1"/>
  <c r="F2138" i="6"/>
  <c r="L2138" i="6" s="1"/>
  <c r="J2130" i="6"/>
  <c r="P2130" i="6" s="1"/>
  <c r="I2130" i="6"/>
  <c r="O2130" i="6" s="1"/>
  <c r="H2130" i="6"/>
  <c r="N2130" i="6" s="1"/>
  <c r="G2130" i="6"/>
  <c r="M2130" i="6" s="1"/>
  <c r="F2130" i="6"/>
  <c r="L2130" i="6" s="1"/>
  <c r="J2126" i="6"/>
  <c r="P2126" i="6" s="1"/>
  <c r="H2126" i="6"/>
  <c r="N2126" i="6" s="1"/>
  <c r="I2126" i="6"/>
  <c r="O2126" i="6" s="1"/>
  <c r="G2126" i="6"/>
  <c r="M2126" i="6" s="1"/>
  <c r="F2126" i="6"/>
  <c r="L2126" i="6" s="1"/>
  <c r="J2122" i="6"/>
  <c r="P2122" i="6" s="1"/>
  <c r="I2122" i="6"/>
  <c r="O2122" i="6" s="1"/>
  <c r="H2122" i="6"/>
  <c r="N2122" i="6" s="1"/>
  <c r="G2122" i="6"/>
  <c r="M2122" i="6" s="1"/>
  <c r="F2122" i="6"/>
  <c r="L2122" i="6" s="1"/>
  <c r="J2114" i="6"/>
  <c r="P2114" i="6" s="1"/>
  <c r="I2114" i="6"/>
  <c r="O2114" i="6" s="1"/>
  <c r="H2114" i="6"/>
  <c r="N2114" i="6" s="1"/>
  <c r="G2114" i="6"/>
  <c r="M2114" i="6" s="1"/>
  <c r="F2114" i="6"/>
  <c r="L2114" i="6" s="1"/>
  <c r="J2762" i="6"/>
  <c r="P2762" i="6" s="1"/>
  <c r="I2762" i="6"/>
  <c r="O2762" i="6" s="1"/>
  <c r="H2762" i="6"/>
  <c r="N2762" i="6" s="1"/>
  <c r="F2762" i="6"/>
  <c r="L2762" i="6" s="1"/>
  <c r="J1021" i="6"/>
  <c r="P1021" i="6" s="1"/>
  <c r="I1021" i="6"/>
  <c r="O1021" i="6" s="1"/>
  <c r="H1021" i="6"/>
  <c r="N1021" i="6" s="1"/>
  <c r="G1021" i="6"/>
  <c r="M1021" i="6" s="1"/>
  <c r="F1021" i="6"/>
  <c r="L1021" i="6" s="1"/>
  <c r="J2086" i="6"/>
  <c r="P2086" i="6" s="1"/>
  <c r="I2086" i="6"/>
  <c r="O2086" i="6" s="1"/>
  <c r="H2086" i="6"/>
  <c r="N2086" i="6" s="1"/>
  <c r="G2086" i="6"/>
  <c r="M2086" i="6" s="1"/>
  <c r="F2086" i="6"/>
  <c r="L2086" i="6" s="1"/>
  <c r="J2070" i="6"/>
  <c r="P2070" i="6" s="1"/>
  <c r="H2070" i="6"/>
  <c r="N2070" i="6" s="1"/>
  <c r="I2070" i="6"/>
  <c r="O2070" i="6" s="1"/>
  <c r="G2070" i="6"/>
  <c r="M2070" i="6" s="1"/>
  <c r="F2070" i="6"/>
  <c r="L2070" i="6" s="1"/>
  <c r="J2066" i="6"/>
  <c r="P2066" i="6" s="1"/>
  <c r="I2066" i="6"/>
  <c r="O2066" i="6" s="1"/>
  <c r="H2066" i="6"/>
  <c r="N2066" i="6" s="1"/>
  <c r="G2066" i="6"/>
  <c r="M2066" i="6" s="1"/>
  <c r="F2066" i="6"/>
  <c r="L2066" i="6" s="1"/>
  <c r="J2058" i="6"/>
  <c r="P2058" i="6" s="1"/>
  <c r="I2058" i="6"/>
  <c r="O2058" i="6" s="1"/>
  <c r="H2058" i="6"/>
  <c r="N2058" i="6" s="1"/>
  <c r="G2058" i="6"/>
  <c r="M2058" i="6" s="1"/>
  <c r="F2058" i="6"/>
  <c r="L2058" i="6" s="1"/>
  <c r="J2050" i="6"/>
  <c r="P2050" i="6" s="1"/>
  <c r="I2050" i="6"/>
  <c r="O2050" i="6" s="1"/>
  <c r="H2050" i="6"/>
  <c r="N2050" i="6" s="1"/>
  <c r="G2050" i="6"/>
  <c r="M2050" i="6" s="1"/>
  <c r="F2050" i="6"/>
  <c r="L2050" i="6" s="1"/>
  <c r="J2046" i="6"/>
  <c r="P2046" i="6" s="1"/>
  <c r="H2046" i="6"/>
  <c r="N2046" i="6" s="1"/>
  <c r="I2046" i="6"/>
  <c r="O2046" i="6" s="1"/>
  <c r="G2046" i="6"/>
  <c r="M2046" i="6" s="1"/>
  <c r="F2046" i="6"/>
  <c r="L2046" i="6" s="1"/>
  <c r="J2030" i="6"/>
  <c r="P2030" i="6" s="1"/>
  <c r="H2030" i="6"/>
  <c r="N2030" i="6" s="1"/>
  <c r="I2030" i="6"/>
  <c r="O2030" i="6" s="1"/>
  <c r="G2030" i="6"/>
  <c r="M2030" i="6" s="1"/>
  <c r="F2030" i="6"/>
  <c r="L2030" i="6" s="1"/>
  <c r="J2022" i="6"/>
  <c r="P2022" i="6" s="1"/>
  <c r="I2022" i="6"/>
  <c r="O2022" i="6" s="1"/>
  <c r="H2022" i="6"/>
  <c r="N2022" i="6" s="1"/>
  <c r="F2022" i="6"/>
  <c r="L2022" i="6" s="1"/>
  <c r="G2022" i="6"/>
  <c r="M2022" i="6" s="1"/>
  <c r="J2014" i="6"/>
  <c r="P2014" i="6" s="1"/>
  <c r="H2014" i="6"/>
  <c r="N2014" i="6" s="1"/>
  <c r="G2014" i="6"/>
  <c r="M2014" i="6" s="1"/>
  <c r="F2014" i="6"/>
  <c r="L2014" i="6" s="1"/>
  <c r="I2014" i="6"/>
  <c r="O2014" i="6" s="1"/>
  <c r="J2006" i="6"/>
  <c r="P2006" i="6" s="1"/>
  <c r="H2006" i="6"/>
  <c r="N2006" i="6" s="1"/>
  <c r="I2006" i="6"/>
  <c r="O2006" i="6" s="1"/>
  <c r="G2006" i="6"/>
  <c r="M2006" i="6" s="1"/>
  <c r="F2006" i="6"/>
  <c r="L2006" i="6" s="1"/>
  <c r="J2002" i="6"/>
  <c r="P2002" i="6" s="1"/>
  <c r="I2002" i="6"/>
  <c r="O2002" i="6" s="1"/>
  <c r="H2002" i="6"/>
  <c r="N2002" i="6" s="1"/>
  <c r="G2002" i="6"/>
  <c r="M2002" i="6" s="1"/>
  <c r="F2002" i="6"/>
  <c r="L2002" i="6" s="1"/>
  <c r="J1994" i="6"/>
  <c r="P1994" i="6" s="1"/>
  <c r="I1994" i="6"/>
  <c r="O1994" i="6" s="1"/>
  <c r="H1994" i="6"/>
  <c r="N1994" i="6" s="1"/>
  <c r="G1994" i="6"/>
  <c r="M1994" i="6" s="1"/>
  <c r="F1994" i="6"/>
  <c r="L1994" i="6" s="1"/>
  <c r="J1986" i="6"/>
  <c r="P1986" i="6" s="1"/>
  <c r="I1986" i="6"/>
  <c r="O1986" i="6" s="1"/>
  <c r="H1986" i="6"/>
  <c r="N1986" i="6" s="1"/>
  <c r="G1986" i="6"/>
  <c r="M1986" i="6" s="1"/>
  <c r="F1986" i="6"/>
  <c r="L1986" i="6" s="1"/>
  <c r="J1978" i="6"/>
  <c r="P1978" i="6" s="1"/>
  <c r="I1978" i="6"/>
  <c r="O1978" i="6" s="1"/>
  <c r="H1978" i="6"/>
  <c r="N1978" i="6" s="1"/>
  <c r="G1978" i="6"/>
  <c r="M1978" i="6" s="1"/>
  <c r="F1978" i="6"/>
  <c r="L1978" i="6" s="1"/>
  <c r="J1974" i="6"/>
  <c r="P1974" i="6" s="1"/>
  <c r="H1974" i="6"/>
  <c r="N1974" i="6" s="1"/>
  <c r="I1974" i="6"/>
  <c r="O1974" i="6" s="1"/>
  <c r="G1974" i="6"/>
  <c r="M1974" i="6" s="1"/>
  <c r="F1974" i="6"/>
  <c r="L1974" i="6" s="1"/>
  <c r="J1966" i="6"/>
  <c r="P1966" i="6" s="1"/>
  <c r="H1966" i="6"/>
  <c r="N1966" i="6" s="1"/>
  <c r="I1966" i="6"/>
  <c r="O1966" i="6" s="1"/>
  <c r="G1966" i="6"/>
  <c r="M1966" i="6" s="1"/>
  <c r="F1966" i="6"/>
  <c r="L1966" i="6" s="1"/>
  <c r="J1958" i="6"/>
  <c r="P1958" i="6" s="1"/>
  <c r="I1958" i="6"/>
  <c r="O1958" i="6" s="1"/>
  <c r="H1958" i="6"/>
  <c r="N1958" i="6" s="1"/>
  <c r="G1958" i="6"/>
  <c r="M1958" i="6" s="1"/>
  <c r="F1958" i="6"/>
  <c r="L1958" i="6" s="1"/>
  <c r="J1954" i="6"/>
  <c r="P1954" i="6" s="1"/>
  <c r="I1954" i="6"/>
  <c r="O1954" i="6" s="1"/>
  <c r="H1954" i="6"/>
  <c r="N1954" i="6" s="1"/>
  <c r="F1954" i="6"/>
  <c r="L1954" i="6" s="1"/>
  <c r="G1954" i="6"/>
  <c r="M1954" i="6" s="1"/>
  <c r="J786" i="6"/>
  <c r="P786" i="6" s="1"/>
  <c r="I786" i="6"/>
  <c r="O786" i="6" s="1"/>
  <c r="H786" i="6"/>
  <c r="N786" i="6" s="1"/>
  <c r="G786" i="6"/>
  <c r="M786" i="6" s="1"/>
  <c r="F786" i="6"/>
  <c r="L786" i="6" s="1"/>
  <c r="H241" i="6"/>
  <c r="N241" i="6" s="1"/>
  <c r="I241" i="6"/>
  <c r="O241" i="6" s="1"/>
  <c r="J241" i="6"/>
  <c r="P241" i="6" s="1"/>
  <c r="F241" i="6"/>
  <c r="L241" i="6" s="1"/>
  <c r="G241" i="6"/>
  <c r="M241" i="6" s="1"/>
  <c r="J1926" i="6"/>
  <c r="P1926" i="6" s="1"/>
  <c r="I1926" i="6"/>
  <c r="O1926" i="6" s="1"/>
  <c r="H1926" i="6"/>
  <c r="N1926" i="6" s="1"/>
  <c r="G1926" i="6"/>
  <c r="M1926" i="6" s="1"/>
  <c r="F1926" i="6"/>
  <c r="L1926" i="6" s="1"/>
  <c r="J1918" i="6"/>
  <c r="P1918" i="6" s="1"/>
  <c r="H1918" i="6"/>
  <c r="N1918" i="6" s="1"/>
  <c r="I1918" i="6"/>
  <c r="O1918" i="6" s="1"/>
  <c r="F1918" i="6"/>
  <c r="L1918" i="6" s="1"/>
  <c r="G1918" i="6"/>
  <c r="M1918" i="6" s="1"/>
  <c r="J1906" i="6"/>
  <c r="P1906" i="6" s="1"/>
  <c r="I1906" i="6"/>
  <c r="O1906" i="6" s="1"/>
  <c r="H1906" i="6"/>
  <c r="N1906" i="6" s="1"/>
  <c r="G1906" i="6"/>
  <c r="M1906" i="6" s="1"/>
  <c r="F1906" i="6"/>
  <c r="L1906" i="6" s="1"/>
  <c r="J1898" i="6"/>
  <c r="P1898" i="6" s="1"/>
  <c r="I1898" i="6"/>
  <c r="O1898" i="6" s="1"/>
  <c r="H1898" i="6"/>
  <c r="N1898" i="6" s="1"/>
  <c r="G1898" i="6"/>
  <c r="M1898" i="6" s="1"/>
  <c r="F1898" i="6"/>
  <c r="L1898" i="6" s="1"/>
  <c r="J1890" i="6"/>
  <c r="P1890" i="6" s="1"/>
  <c r="I1890" i="6"/>
  <c r="O1890" i="6" s="1"/>
  <c r="H1890" i="6"/>
  <c r="N1890" i="6" s="1"/>
  <c r="G1890" i="6"/>
  <c r="M1890" i="6" s="1"/>
  <c r="F1890" i="6"/>
  <c r="L1890" i="6" s="1"/>
  <c r="J1886" i="6"/>
  <c r="P1886" i="6" s="1"/>
  <c r="H1886" i="6"/>
  <c r="N1886" i="6" s="1"/>
  <c r="G1886" i="6"/>
  <c r="M1886" i="6" s="1"/>
  <c r="I1886" i="6"/>
  <c r="O1886" i="6" s="1"/>
  <c r="F1886" i="6"/>
  <c r="L1886" i="6" s="1"/>
  <c r="J1878" i="6"/>
  <c r="P1878" i="6" s="1"/>
  <c r="H1878" i="6"/>
  <c r="N1878" i="6" s="1"/>
  <c r="I1878" i="6"/>
  <c r="O1878" i="6" s="1"/>
  <c r="G1878" i="6"/>
  <c r="M1878" i="6" s="1"/>
  <c r="F1878" i="6"/>
  <c r="L1878" i="6" s="1"/>
  <c r="J1870" i="6"/>
  <c r="P1870" i="6" s="1"/>
  <c r="H1870" i="6"/>
  <c r="N1870" i="6" s="1"/>
  <c r="I1870" i="6"/>
  <c r="O1870" i="6" s="1"/>
  <c r="G1870" i="6"/>
  <c r="M1870" i="6" s="1"/>
  <c r="F1870" i="6"/>
  <c r="L1870" i="6" s="1"/>
  <c r="J1866" i="6"/>
  <c r="P1866" i="6" s="1"/>
  <c r="I1866" i="6"/>
  <c r="O1866" i="6" s="1"/>
  <c r="H1866" i="6"/>
  <c r="N1866" i="6" s="1"/>
  <c r="G1866" i="6"/>
  <c r="M1866" i="6" s="1"/>
  <c r="F1866" i="6"/>
  <c r="L1866" i="6" s="1"/>
  <c r="J1858" i="6"/>
  <c r="P1858" i="6" s="1"/>
  <c r="I1858" i="6"/>
  <c r="O1858" i="6" s="1"/>
  <c r="H1858" i="6"/>
  <c r="N1858" i="6" s="1"/>
  <c r="G1858" i="6"/>
  <c r="M1858" i="6" s="1"/>
  <c r="F1858" i="6"/>
  <c r="L1858" i="6" s="1"/>
  <c r="J1854" i="6"/>
  <c r="P1854" i="6" s="1"/>
  <c r="H1854" i="6"/>
  <c r="N1854" i="6" s="1"/>
  <c r="I1854" i="6"/>
  <c r="O1854" i="6" s="1"/>
  <c r="G1854" i="6"/>
  <c r="M1854" i="6" s="1"/>
  <c r="F1854" i="6"/>
  <c r="L1854" i="6" s="1"/>
  <c r="J1846" i="6"/>
  <c r="P1846" i="6" s="1"/>
  <c r="H1846" i="6"/>
  <c r="N1846" i="6" s="1"/>
  <c r="I1846" i="6"/>
  <c r="O1846" i="6" s="1"/>
  <c r="G1846" i="6"/>
  <c r="M1846" i="6" s="1"/>
  <c r="F1846" i="6"/>
  <c r="L1846" i="6" s="1"/>
  <c r="J1838" i="6"/>
  <c r="P1838" i="6" s="1"/>
  <c r="I1838" i="6"/>
  <c r="O1838" i="6" s="1"/>
  <c r="H1838" i="6"/>
  <c r="N1838" i="6" s="1"/>
  <c r="G1838" i="6"/>
  <c r="M1838" i="6" s="1"/>
  <c r="F1838" i="6"/>
  <c r="L1838" i="6" s="1"/>
  <c r="J1830" i="6"/>
  <c r="P1830" i="6" s="1"/>
  <c r="I1830" i="6"/>
  <c r="O1830" i="6" s="1"/>
  <c r="H1830" i="6"/>
  <c r="N1830" i="6" s="1"/>
  <c r="G1830" i="6"/>
  <c r="M1830" i="6" s="1"/>
  <c r="F1830" i="6"/>
  <c r="L1830" i="6" s="1"/>
  <c r="J1822" i="6"/>
  <c r="P1822" i="6" s="1"/>
  <c r="I1822" i="6"/>
  <c r="O1822" i="6" s="1"/>
  <c r="H1822" i="6"/>
  <c r="N1822" i="6" s="1"/>
  <c r="G1822" i="6"/>
  <c r="M1822" i="6" s="1"/>
  <c r="F1822" i="6"/>
  <c r="L1822" i="6" s="1"/>
  <c r="J1806" i="6"/>
  <c r="P1806" i="6" s="1"/>
  <c r="I1806" i="6"/>
  <c r="O1806" i="6" s="1"/>
  <c r="H1806" i="6"/>
  <c r="N1806" i="6" s="1"/>
  <c r="G1806" i="6"/>
  <c r="M1806" i="6" s="1"/>
  <c r="F1806" i="6"/>
  <c r="L1806" i="6" s="1"/>
  <c r="J1798" i="6"/>
  <c r="P1798" i="6" s="1"/>
  <c r="I1798" i="6"/>
  <c r="O1798" i="6" s="1"/>
  <c r="H1798" i="6"/>
  <c r="N1798" i="6" s="1"/>
  <c r="G1798" i="6"/>
  <c r="M1798" i="6" s="1"/>
  <c r="F1798" i="6"/>
  <c r="L1798" i="6" s="1"/>
  <c r="J1778" i="6"/>
  <c r="P1778" i="6" s="1"/>
  <c r="I1778" i="6"/>
  <c r="O1778" i="6" s="1"/>
  <c r="H1778" i="6"/>
  <c r="N1778" i="6" s="1"/>
  <c r="G1778" i="6"/>
  <c r="M1778" i="6" s="1"/>
  <c r="F1778" i="6"/>
  <c r="L1778" i="6" s="1"/>
  <c r="J1766" i="6"/>
  <c r="P1766" i="6" s="1"/>
  <c r="I1766" i="6"/>
  <c r="O1766" i="6" s="1"/>
  <c r="H1766" i="6"/>
  <c r="N1766" i="6" s="1"/>
  <c r="G1766" i="6"/>
  <c r="M1766" i="6" s="1"/>
  <c r="F1766" i="6"/>
  <c r="L1766" i="6" s="1"/>
  <c r="J1758" i="6"/>
  <c r="P1758" i="6" s="1"/>
  <c r="I1758" i="6"/>
  <c r="O1758" i="6" s="1"/>
  <c r="H1758" i="6"/>
  <c r="N1758" i="6" s="1"/>
  <c r="G1758" i="6"/>
  <c r="M1758" i="6" s="1"/>
  <c r="F1758" i="6"/>
  <c r="L1758" i="6" s="1"/>
  <c r="J1746" i="6"/>
  <c r="P1746" i="6" s="1"/>
  <c r="I1746" i="6"/>
  <c r="O1746" i="6" s="1"/>
  <c r="H1746" i="6"/>
  <c r="N1746" i="6" s="1"/>
  <c r="G1746" i="6"/>
  <c r="M1746" i="6" s="1"/>
  <c r="F1746" i="6"/>
  <c r="L1746" i="6" s="1"/>
  <c r="J1738" i="6"/>
  <c r="P1738" i="6" s="1"/>
  <c r="H1738" i="6"/>
  <c r="N1738" i="6" s="1"/>
  <c r="I1738" i="6"/>
  <c r="O1738" i="6" s="1"/>
  <c r="G1738" i="6"/>
  <c r="M1738" i="6" s="1"/>
  <c r="F1738" i="6"/>
  <c r="L1738" i="6" s="1"/>
  <c r="J606" i="6"/>
  <c r="P606" i="6" s="1"/>
  <c r="I606" i="6"/>
  <c r="O606" i="6" s="1"/>
  <c r="H606" i="6"/>
  <c r="N606" i="6" s="1"/>
  <c r="F606" i="6"/>
  <c r="L606" i="6" s="1"/>
  <c r="J1722" i="6"/>
  <c r="P1722" i="6" s="1"/>
  <c r="H1722" i="6"/>
  <c r="N1722" i="6" s="1"/>
  <c r="I1722" i="6"/>
  <c r="O1722" i="6" s="1"/>
  <c r="G1722" i="6"/>
  <c r="M1722" i="6" s="1"/>
  <c r="F1722" i="6"/>
  <c r="L1722" i="6" s="1"/>
  <c r="J1718" i="6"/>
  <c r="P1718" i="6" s="1"/>
  <c r="I1718" i="6"/>
  <c r="O1718" i="6" s="1"/>
  <c r="H1718" i="6"/>
  <c r="N1718" i="6" s="1"/>
  <c r="G1718" i="6"/>
  <c r="M1718" i="6" s="1"/>
  <c r="F1718" i="6"/>
  <c r="L1718" i="6" s="1"/>
  <c r="J1710" i="6"/>
  <c r="P1710" i="6" s="1"/>
  <c r="I1710" i="6"/>
  <c r="O1710" i="6" s="1"/>
  <c r="H1710" i="6"/>
  <c r="N1710" i="6" s="1"/>
  <c r="G1710" i="6"/>
  <c r="M1710" i="6" s="1"/>
  <c r="F1710" i="6"/>
  <c r="L1710" i="6" s="1"/>
  <c r="J1702" i="6"/>
  <c r="P1702" i="6" s="1"/>
  <c r="I1702" i="6"/>
  <c r="O1702" i="6" s="1"/>
  <c r="H1702" i="6"/>
  <c r="N1702" i="6" s="1"/>
  <c r="G1702" i="6"/>
  <c r="M1702" i="6" s="1"/>
  <c r="F1702" i="6"/>
  <c r="L1702" i="6" s="1"/>
  <c r="J1690" i="6"/>
  <c r="P1690" i="6" s="1"/>
  <c r="I1690" i="6"/>
  <c r="O1690" i="6" s="1"/>
  <c r="H1690" i="6"/>
  <c r="N1690" i="6" s="1"/>
  <c r="G1690" i="6"/>
  <c r="M1690" i="6" s="1"/>
  <c r="F1690" i="6"/>
  <c r="L1690" i="6" s="1"/>
  <c r="J1682" i="6"/>
  <c r="P1682" i="6" s="1"/>
  <c r="I1682" i="6"/>
  <c r="O1682" i="6" s="1"/>
  <c r="H1682" i="6"/>
  <c r="N1682" i="6" s="1"/>
  <c r="G1682" i="6"/>
  <c r="M1682" i="6" s="1"/>
  <c r="F1682" i="6"/>
  <c r="L1682" i="6" s="1"/>
  <c r="J1674" i="6"/>
  <c r="P1674" i="6" s="1"/>
  <c r="H1674" i="6"/>
  <c r="N1674" i="6" s="1"/>
  <c r="G1674" i="6"/>
  <c r="M1674" i="6" s="1"/>
  <c r="I1674" i="6"/>
  <c r="O1674" i="6" s="1"/>
  <c r="F1674" i="6"/>
  <c r="L1674" i="6" s="1"/>
  <c r="J1666" i="6"/>
  <c r="P1666" i="6" s="1"/>
  <c r="I1666" i="6"/>
  <c r="O1666" i="6" s="1"/>
  <c r="H1666" i="6"/>
  <c r="N1666" i="6" s="1"/>
  <c r="G1666" i="6"/>
  <c r="M1666" i="6" s="1"/>
  <c r="F1666" i="6"/>
  <c r="L1666" i="6" s="1"/>
  <c r="J1662" i="6"/>
  <c r="P1662" i="6" s="1"/>
  <c r="I1662" i="6"/>
  <c r="O1662" i="6" s="1"/>
  <c r="H1662" i="6"/>
  <c r="N1662" i="6" s="1"/>
  <c r="G1662" i="6"/>
  <c r="M1662" i="6" s="1"/>
  <c r="F1662" i="6"/>
  <c r="L1662" i="6" s="1"/>
  <c r="J1654" i="6"/>
  <c r="P1654" i="6" s="1"/>
  <c r="I1654" i="6"/>
  <c r="O1654" i="6" s="1"/>
  <c r="H1654" i="6"/>
  <c r="N1654" i="6" s="1"/>
  <c r="F1654" i="6"/>
  <c r="L1654" i="6" s="1"/>
  <c r="J1646" i="6"/>
  <c r="P1646" i="6" s="1"/>
  <c r="I1646" i="6"/>
  <c r="O1646" i="6" s="1"/>
  <c r="H1646" i="6"/>
  <c r="N1646" i="6" s="1"/>
  <c r="G1646" i="6"/>
  <c r="M1646" i="6" s="1"/>
  <c r="F1646" i="6"/>
  <c r="L1646" i="6" s="1"/>
  <c r="J1634" i="6"/>
  <c r="P1634" i="6" s="1"/>
  <c r="I1634" i="6"/>
  <c r="O1634" i="6" s="1"/>
  <c r="H1634" i="6"/>
  <c r="N1634" i="6" s="1"/>
  <c r="G1634" i="6"/>
  <c r="M1634" i="6" s="1"/>
  <c r="F1634" i="6"/>
  <c r="L1634" i="6" s="1"/>
  <c r="J1626" i="6"/>
  <c r="P1626" i="6" s="1"/>
  <c r="I1626" i="6"/>
  <c r="O1626" i="6" s="1"/>
  <c r="H1626" i="6"/>
  <c r="N1626" i="6" s="1"/>
  <c r="G1626" i="6"/>
  <c r="M1626" i="6" s="1"/>
  <c r="F1626" i="6"/>
  <c r="L1626" i="6" s="1"/>
  <c r="J1618" i="6"/>
  <c r="P1618" i="6" s="1"/>
  <c r="I1618" i="6"/>
  <c r="O1618" i="6" s="1"/>
  <c r="H1618" i="6"/>
  <c r="N1618" i="6" s="1"/>
  <c r="G1618" i="6"/>
  <c r="M1618" i="6" s="1"/>
  <c r="F1618" i="6"/>
  <c r="L1618" i="6" s="1"/>
  <c r="J1610" i="6"/>
  <c r="P1610" i="6" s="1"/>
  <c r="H1610" i="6"/>
  <c r="N1610" i="6" s="1"/>
  <c r="I1610" i="6"/>
  <c r="O1610" i="6" s="1"/>
  <c r="F1610" i="6"/>
  <c r="L1610" i="6" s="1"/>
  <c r="J1598" i="6"/>
  <c r="P1598" i="6" s="1"/>
  <c r="I1598" i="6"/>
  <c r="O1598" i="6" s="1"/>
  <c r="H1598" i="6"/>
  <c r="N1598" i="6" s="1"/>
  <c r="G1598" i="6"/>
  <c r="M1598" i="6" s="1"/>
  <c r="F1598" i="6"/>
  <c r="L1598" i="6" s="1"/>
  <c r="J1590" i="6"/>
  <c r="P1590" i="6" s="1"/>
  <c r="I1590" i="6"/>
  <c r="O1590" i="6" s="1"/>
  <c r="H1590" i="6"/>
  <c r="N1590" i="6" s="1"/>
  <c r="G1590" i="6"/>
  <c r="M1590" i="6" s="1"/>
  <c r="F1590" i="6"/>
  <c r="L1590" i="6" s="1"/>
  <c r="J1582" i="6"/>
  <c r="P1582" i="6" s="1"/>
  <c r="I1582" i="6"/>
  <c r="O1582" i="6" s="1"/>
  <c r="H1582" i="6"/>
  <c r="N1582" i="6" s="1"/>
  <c r="G1582" i="6"/>
  <c r="M1582" i="6" s="1"/>
  <c r="F1582" i="6"/>
  <c r="L1582" i="6" s="1"/>
  <c r="J1574" i="6"/>
  <c r="P1574" i="6" s="1"/>
  <c r="I1574" i="6"/>
  <c r="O1574" i="6" s="1"/>
  <c r="H1574" i="6"/>
  <c r="N1574" i="6" s="1"/>
  <c r="G1574" i="6"/>
  <c r="M1574" i="6" s="1"/>
  <c r="F1574" i="6"/>
  <c r="L1574" i="6" s="1"/>
  <c r="J1562" i="6"/>
  <c r="P1562" i="6" s="1"/>
  <c r="I1562" i="6"/>
  <c r="O1562" i="6" s="1"/>
  <c r="H1562" i="6"/>
  <c r="N1562" i="6" s="1"/>
  <c r="G1562" i="6"/>
  <c r="M1562" i="6" s="1"/>
  <c r="F1562" i="6"/>
  <c r="L1562" i="6" s="1"/>
  <c r="J1558" i="6"/>
  <c r="P1558" i="6" s="1"/>
  <c r="I1558" i="6"/>
  <c r="O1558" i="6" s="1"/>
  <c r="G1558" i="6"/>
  <c r="M1558" i="6" s="1"/>
  <c r="H1558" i="6"/>
  <c r="N1558" i="6" s="1"/>
  <c r="F1558" i="6"/>
  <c r="L1558" i="6" s="1"/>
  <c r="J1550" i="6"/>
  <c r="P1550" i="6" s="1"/>
  <c r="I1550" i="6"/>
  <c r="O1550" i="6" s="1"/>
  <c r="H1550" i="6"/>
  <c r="N1550" i="6" s="1"/>
  <c r="G1550" i="6"/>
  <c r="M1550" i="6" s="1"/>
  <c r="F1550" i="6"/>
  <c r="L1550" i="6" s="1"/>
  <c r="J1546" i="6"/>
  <c r="P1546" i="6" s="1"/>
  <c r="H1546" i="6"/>
  <c r="N1546" i="6" s="1"/>
  <c r="I1546" i="6"/>
  <c r="O1546" i="6" s="1"/>
  <c r="G1546" i="6"/>
  <c r="M1546" i="6" s="1"/>
  <c r="F1546" i="6"/>
  <c r="L1546" i="6" s="1"/>
  <c r="J1538" i="6"/>
  <c r="P1538" i="6" s="1"/>
  <c r="I1538" i="6"/>
  <c r="O1538" i="6" s="1"/>
  <c r="H1538" i="6"/>
  <c r="N1538" i="6" s="1"/>
  <c r="G1538" i="6"/>
  <c r="M1538" i="6" s="1"/>
  <c r="F1538" i="6"/>
  <c r="L1538" i="6" s="1"/>
  <c r="J1530" i="6"/>
  <c r="P1530" i="6" s="1"/>
  <c r="H1530" i="6"/>
  <c r="N1530" i="6" s="1"/>
  <c r="I1530" i="6"/>
  <c r="O1530" i="6" s="1"/>
  <c r="F1530" i="6"/>
  <c r="L1530" i="6" s="1"/>
  <c r="G1530" i="6"/>
  <c r="M1530" i="6" s="1"/>
  <c r="J1522" i="6"/>
  <c r="P1522" i="6" s="1"/>
  <c r="I1522" i="6"/>
  <c r="O1522" i="6" s="1"/>
  <c r="H1522" i="6"/>
  <c r="N1522" i="6" s="1"/>
  <c r="G1522" i="6"/>
  <c r="M1522" i="6" s="1"/>
  <c r="F1522" i="6"/>
  <c r="L1522" i="6" s="1"/>
  <c r="J1514" i="6"/>
  <c r="P1514" i="6" s="1"/>
  <c r="I1514" i="6"/>
  <c r="O1514" i="6" s="1"/>
  <c r="H1514" i="6"/>
  <c r="N1514" i="6" s="1"/>
  <c r="G1514" i="6"/>
  <c r="M1514" i="6" s="1"/>
  <c r="F1514" i="6"/>
  <c r="L1514" i="6" s="1"/>
  <c r="J2470" i="6"/>
  <c r="P2470" i="6" s="1"/>
  <c r="I2470" i="6"/>
  <c r="O2470" i="6" s="1"/>
  <c r="H2470" i="6"/>
  <c r="N2470" i="6" s="1"/>
  <c r="F2470" i="6"/>
  <c r="L2470" i="6" s="1"/>
  <c r="J1502" i="6"/>
  <c r="P1502" i="6" s="1"/>
  <c r="I1502" i="6"/>
  <c r="O1502" i="6" s="1"/>
  <c r="H1502" i="6"/>
  <c r="N1502" i="6" s="1"/>
  <c r="G1502" i="6"/>
  <c r="M1502" i="6" s="1"/>
  <c r="F1502" i="6"/>
  <c r="L1502" i="6" s="1"/>
  <c r="J1494" i="6"/>
  <c r="P1494" i="6" s="1"/>
  <c r="I1494" i="6"/>
  <c r="O1494" i="6" s="1"/>
  <c r="G1494" i="6"/>
  <c r="M1494" i="6" s="1"/>
  <c r="H1494" i="6"/>
  <c r="N1494" i="6" s="1"/>
  <c r="F1494" i="6"/>
  <c r="L1494" i="6" s="1"/>
  <c r="J1486" i="6"/>
  <c r="P1486" i="6" s="1"/>
  <c r="I1486" i="6"/>
  <c r="O1486" i="6" s="1"/>
  <c r="H1486" i="6"/>
  <c r="N1486" i="6" s="1"/>
  <c r="G1486" i="6"/>
  <c r="M1486" i="6" s="1"/>
  <c r="F1486" i="6"/>
  <c r="L1486" i="6" s="1"/>
  <c r="J1478" i="6"/>
  <c r="P1478" i="6" s="1"/>
  <c r="I1478" i="6"/>
  <c r="O1478" i="6" s="1"/>
  <c r="G1478" i="6"/>
  <c r="M1478" i="6" s="1"/>
  <c r="H1478" i="6"/>
  <c r="N1478" i="6" s="1"/>
  <c r="F1478" i="6"/>
  <c r="L1478" i="6" s="1"/>
  <c r="J2018" i="6"/>
  <c r="P2018" i="6" s="1"/>
  <c r="I2018" i="6"/>
  <c r="O2018" i="6" s="1"/>
  <c r="H2018" i="6"/>
  <c r="N2018" i="6" s="1"/>
  <c r="F2018" i="6"/>
  <c r="L2018" i="6" s="1"/>
  <c r="J1462" i="6"/>
  <c r="P1462" i="6" s="1"/>
  <c r="I1462" i="6"/>
  <c r="O1462" i="6" s="1"/>
  <c r="G1462" i="6"/>
  <c r="M1462" i="6" s="1"/>
  <c r="H1462" i="6"/>
  <c r="N1462" i="6" s="1"/>
  <c r="F1462" i="6"/>
  <c r="L1462" i="6" s="1"/>
  <c r="J1446" i="6"/>
  <c r="P1446" i="6" s="1"/>
  <c r="I1446" i="6"/>
  <c r="O1446" i="6" s="1"/>
  <c r="H1446" i="6"/>
  <c r="N1446" i="6" s="1"/>
  <c r="G1446" i="6"/>
  <c r="M1446" i="6" s="1"/>
  <c r="F1446" i="6"/>
  <c r="L1446" i="6" s="1"/>
  <c r="J1438" i="6"/>
  <c r="P1438" i="6" s="1"/>
  <c r="I1438" i="6"/>
  <c r="O1438" i="6" s="1"/>
  <c r="H1438" i="6"/>
  <c r="N1438" i="6" s="1"/>
  <c r="G1438" i="6"/>
  <c r="M1438" i="6" s="1"/>
  <c r="F1438" i="6"/>
  <c r="L1438" i="6" s="1"/>
  <c r="J1426" i="6"/>
  <c r="P1426" i="6" s="1"/>
  <c r="I1426" i="6"/>
  <c r="O1426" i="6" s="1"/>
  <c r="H1426" i="6"/>
  <c r="N1426" i="6" s="1"/>
  <c r="G1426" i="6"/>
  <c r="M1426" i="6" s="1"/>
  <c r="F1426" i="6"/>
  <c r="L1426" i="6" s="1"/>
  <c r="J1418" i="6"/>
  <c r="P1418" i="6" s="1"/>
  <c r="H1418" i="6"/>
  <c r="N1418" i="6" s="1"/>
  <c r="G1418" i="6"/>
  <c r="M1418" i="6" s="1"/>
  <c r="I1418" i="6"/>
  <c r="O1418" i="6" s="1"/>
  <c r="F1418" i="6"/>
  <c r="L1418" i="6" s="1"/>
  <c r="J1414" i="6"/>
  <c r="P1414" i="6" s="1"/>
  <c r="I1414" i="6"/>
  <c r="O1414" i="6" s="1"/>
  <c r="H1414" i="6"/>
  <c r="N1414" i="6" s="1"/>
  <c r="G1414" i="6"/>
  <c r="M1414" i="6" s="1"/>
  <c r="F1414" i="6"/>
  <c r="L1414" i="6" s="1"/>
  <c r="J1406" i="6"/>
  <c r="P1406" i="6" s="1"/>
  <c r="I1406" i="6"/>
  <c r="O1406" i="6" s="1"/>
  <c r="H1406" i="6"/>
  <c r="N1406" i="6" s="1"/>
  <c r="G1406" i="6"/>
  <c r="M1406" i="6" s="1"/>
  <c r="F1406" i="6"/>
  <c r="L1406" i="6" s="1"/>
  <c r="J1398" i="6"/>
  <c r="P1398" i="6" s="1"/>
  <c r="I1398" i="6"/>
  <c r="O1398" i="6" s="1"/>
  <c r="G1398" i="6"/>
  <c r="M1398" i="6" s="1"/>
  <c r="H1398" i="6"/>
  <c r="N1398" i="6" s="1"/>
  <c r="F1398" i="6"/>
  <c r="L1398" i="6" s="1"/>
  <c r="J1394" i="6"/>
  <c r="P1394" i="6" s="1"/>
  <c r="I1394" i="6"/>
  <c r="O1394" i="6" s="1"/>
  <c r="H1394" i="6"/>
  <c r="N1394" i="6" s="1"/>
  <c r="F1394" i="6"/>
  <c r="L1394" i="6" s="1"/>
  <c r="G1394" i="6"/>
  <c r="M1394" i="6" s="1"/>
  <c r="J1386" i="6"/>
  <c r="P1386" i="6" s="1"/>
  <c r="I1386" i="6"/>
  <c r="O1386" i="6" s="1"/>
  <c r="H1386" i="6"/>
  <c r="N1386" i="6" s="1"/>
  <c r="G1386" i="6"/>
  <c r="M1386" i="6" s="1"/>
  <c r="F1386" i="6"/>
  <c r="L1386" i="6" s="1"/>
  <c r="J1374" i="6"/>
  <c r="P1374" i="6" s="1"/>
  <c r="I1374" i="6"/>
  <c r="O1374" i="6" s="1"/>
  <c r="H1374" i="6"/>
  <c r="N1374" i="6" s="1"/>
  <c r="F1374" i="6"/>
  <c r="L1374" i="6" s="1"/>
  <c r="G1374" i="6"/>
  <c r="M1374" i="6" s="1"/>
  <c r="J1366" i="6"/>
  <c r="P1366" i="6" s="1"/>
  <c r="I1366" i="6"/>
  <c r="O1366" i="6" s="1"/>
  <c r="H1366" i="6"/>
  <c r="N1366" i="6" s="1"/>
  <c r="G1366" i="6"/>
  <c r="M1366" i="6" s="1"/>
  <c r="F1366" i="6"/>
  <c r="L1366" i="6" s="1"/>
  <c r="J1354" i="6"/>
  <c r="P1354" i="6" s="1"/>
  <c r="H1354" i="6"/>
  <c r="N1354" i="6" s="1"/>
  <c r="G1354" i="6"/>
  <c r="M1354" i="6" s="1"/>
  <c r="I1354" i="6"/>
  <c r="O1354" i="6" s="1"/>
  <c r="F1354" i="6"/>
  <c r="L1354" i="6" s="1"/>
  <c r="J1346" i="6"/>
  <c r="P1346" i="6" s="1"/>
  <c r="I1346" i="6"/>
  <c r="O1346" i="6" s="1"/>
  <c r="H1346" i="6"/>
  <c r="N1346" i="6" s="1"/>
  <c r="G1346" i="6"/>
  <c r="M1346" i="6" s="1"/>
  <c r="F1346" i="6"/>
  <c r="L1346" i="6" s="1"/>
  <c r="J1342" i="6"/>
  <c r="P1342" i="6" s="1"/>
  <c r="I1342" i="6"/>
  <c r="O1342" i="6" s="1"/>
  <c r="H1342" i="6"/>
  <c r="N1342" i="6" s="1"/>
  <c r="G1342" i="6"/>
  <c r="M1342" i="6" s="1"/>
  <c r="F1342" i="6"/>
  <c r="L1342" i="6" s="1"/>
  <c r="J1330" i="6"/>
  <c r="P1330" i="6" s="1"/>
  <c r="I1330" i="6"/>
  <c r="O1330" i="6" s="1"/>
  <c r="H1330" i="6"/>
  <c r="N1330" i="6" s="1"/>
  <c r="G1330" i="6"/>
  <c r="M1330" i="6" s="1"/>
  <c r="F1330" i="6"/>
  <c r="L1330" i="6" s="1"/>
  <c r="J1326" i="6"/>
  <c r="P1326" i="6" s="1"/>
  <c r="I1326" i="6"/>
  <c r="O1326" i="6" s="1"/>
  <c r="H1326" i="6"/>
  <c r="N1326" i="6" s="1"/>
  <c r="G1326" i="6"/>
  <c r="M1326" i="6" s="1"/>
  <c r="F1326" i="6"/>
  <c r="L1326" i="6" s="1"/>
  <c r="J1318" i="6"/>
  <c r="P1318" i="6" s="1"/>
  <c r="I1318" i="6"/>
  <c r="O1318" i="6" s="1"/>
  <c r="H1318" i="6"/>
  <c r="N1318" i="6" s="1"/>
  <c r="G1318" i="6"/>
  <c r="M1318" i="6" s="1"/>
  <c r="F1318" i="6"/>
  <c r="L1318" i="6" s="1"/>
  <c r="J1310" i="6"/>
  <c r="P1310" i="6" s="1"/>
  <c r="I1310" i="6"/>
  <c r="O1310" i="6" s="1"/>
  <c r="H1310" i="6"/>
  <c r="N1310" i="6" s="1"/>
  <c r="G1310" i="6"/>
  <c r="M1310" i="6" s="1"/>
  <c r="F1310" i="6"/>
  <c r="L1310" i="6" s="1"/>
  <c r="J1302" i="6"/>
  <c r="P1302" i="6" s="1"/>
  <c r="I1302" i="6"/>
  <c r="O1302" i="6" s="1"/>
  <c r="H1302" i="6"/>
  <c r="N1302" i="6" s="1"/>
  <c r="G1302" i="6"/>
  <c r="M1302" i="6" s="1"/>
  <c r="F1302" i="6"/>
  <c r="L1302" i="6" s="1"/>
  <c r="J1294" i="6"/>
  <c r="P1294" i="6" s="1"/>
  <c r="I1294" i="6"/>
  <c r="O1294" i="6" s="1"/>
  <c r="G1294" i="6"/>
  <c r="M1294" i="6" s="1"/>
  <c r="H1294" i="6"/>
  <c r="N1294" i="6" s="1"/>
  <c r="F1294" i="6"/>
  <c r="L1294" i="6" s="1"/>
  <c r="J1290" i="6"/>
  <c r="P1290" i="6" s="1"/>
  <c r="H1290" i="6"/>
  <c r="N1290" i="6" s="1"/>
  <c r="G1290" i="6"/>
  <c r="M1290" i="6" s="1"/>
  <c r="I1290" i="6"/>
  <c r="O1290" i="6" s="1"/>
  <c r="F1290" i="6"/>
  <c r="L1290" i="6" s="1"/>
  <c r="J1282" i="6"/>
  <c r="P1282" i="6" s="1"/>
  <c r="I1282" i="6"/>
  <c r="O1282" i="6" s="1"/>
  <c r="H1282" i="6"/>
  <c r="N1282" i="6" s="1"/>
  <c r="G1282" i="6"/>
  <c r="M1282" i="6" s="1"/>
  <c r="F1282" i="6"/>
  <c r="L1282" i="6" s="1"/>
  <c r="J1274" i="6"/>
  <c r="P1274" i="6" s="1"/>
  <c r="H1274" i="6"/>
  <c r="N1274" i="6" s="1"/>
  <c r="I1274" i="6"/>
  <c r="O1274" i="6" s="1"/>
  <c r="G1274" i="6"/>
  <c r="M1274" i="6" s="1"/>
  <c r="F1274" i="6"/>
  <c r="L1274" i="6" s="1"/>
  <c r="J1266" i="6"/>
  <c r="P1266" i="6" s="1"/>
  <c r="I1266" i="6"/>
  <c r="O1266" i="6" s="1"/>
  <c r="H1266" i="6"/>
  <c r="N1266" i="6" s="1"/>
  <c r="G1266" i="6"/>
  <c r="M1266" i="6" s="1"/>
  <c r="F1266" i="6"/>
  <c r="L1266" i="6" s="1"/>
  <c r="J442" i="6"/>
  <c r="P442" i="6" s="1"/>
  <c r="I442" i="6"/>
  <c r="O442" i="6" s="1"/>
  <c r="H442" i="6"/>
  <c r="N442" i="6" s="1"/>
  <c r="G442" i="6"/>
  <c r="M442" i="6" s="1"/>
  <c r="F442" i="6"/>
  <c r="L442" i="6" s="1"/>
  <c r="J438" i="6"/>
  <c r="P438" i="6" s="1"/>
  <c r="I438" i="6"/>
  <c r="O438" i="6" s="1"/>
  <c r="G438" i="6"/>
  <c r="M438" i="6" s="1"/>
  <c r="H438" i="6"/>
  <c r="N438" i="6" s="1"/>
  <c r="F438" i="6"/>
  <c r="L438" i="6" s="1"/>
  <c r="J434" i="6"/>
  <c r="P434" i="6" s="1"/>
  <c r="I434" i="6"/>
  <c r="O434" i="6" s="1"/>
  <c r="H434" i="6"/>
  <c r="N434" i="6" s="1"/>
  <c r="G434" i="6"/>
  <c r="M434" i="6" s="1"/>
  <c r="F434" i="6"/>
  <c r="L434" i="6" s="1"/>
  <c r="J430" i="6"/>
  <c r="P430" i="6" s="1"/>
  <c r="I430" i="6"/>
  <c r="O430" i="6" s="1"/>
  <c r="G430" i="6"/>
  <c r="M430" i="6" s="1"/>
  <c r="H430" i="6"/>
  <c r="N430" i="6" s="1"/>
  <c r="F430" i="6"/>
  <c r="L430" i="6" s="1"/>
  <c r="J426" i="6"/>
  <c r="P426" i="6" s="1"/>
  <c r="I426" i="6"/>
  <c r="O426" i="6" s="1"/>
  <c r="G426" i="6"/>
  <c r="M426" i="6" s="1"/>
  <c r="H426" i="6"/>
  <c r="N426" i="6" s="1"/>
  <c r="F426" i="6"/>
  <c r="L426" i="6" s="1"/>
  <c r="J422" i="6"/>
  <c r="P422" i="6" s="1"/>
  <c r="I422" i="6"/>
  <c r="O422" i="6" s="1"/>
  <c r="H422" i="6"/>
  <c r="N422" i="6" s="1"/>
  <c r="G422" i="6"/>
  <c r="M422" i="6" s="1"/>
  <c r="F422" i="6"/>
  <c r="L422" i="6" s="1"/>
  <c r="J418" i="6"/>
  <c r="P418" i="6" s="1"/>
  <c r="I418" i="6"/>
  <c r="O418" i="6" s="1"/>
  <c r="H418" i="6"/>
  <c r="N418" i="6" s="1"/>
  <c r="F418" i="6"/>
  <c r="L418" i="6" s="1"/>
  <c r="J414" i="6"/>
  <c r="P414" i="6" s="1"/>
  <c r="I414" i="6"/>
  <c r="O414" i="6" s="1"/>
  <c r="G414" i="6"/>
  <c r="M414" i="6" s="1"/>
  <c r="H414" i="6"/>
  <c r="N414" i="6" s="1"/>
  <c r="F414" i="6"/>
  <c r="L414" i="6" s="1"/>
  <c r="J410" i="6"/>
  <c r="P410" i="6" s="1"/>
  <c r="I410" i="6"/>
  <c r="O410" i="6" s="1"/>
  <c r="G410" i="6"/>
  <c r="M410" i="6" s="1"/>
  <c r="H410" i="6"/>
  <c r="N410" i="6" s="1"/>
  <c r="F410" i="6"/>
  <c r="L410" i="6" s="1"/>
  <c r="J406" i="6"/>
  <c r="P406" i="6" s="1"/>
  <c r="I406" i="6"/>
  <c r="O406" i="6" s="1"/>
  <c r="H406" i="6"/>
  <c r="N406" i="6" s="1"/>
  <c r="G406" i="6"/>
  <c r="M406" i="6" s="1"/>
  <c r="F406" i="6"/>
  <c r="L406" i="6" s="1"/>
  <c r="J402" i="6"/>
  <c r="P402" i="6" s="1"/>
  <c r="I402" i="6"/>
  <c r="O402" i="6" s="1"/>
  <c r="H402" i="6"/>
  <c r="N402" i="6" s="1"/>
  <c r="G402" i="6"/>
  <c r="M402" i="6" s="1"/>
  <c r="F402" i="6"/>
  <c r="L402" i="6" s="1"/>
  <c r="J398" i="6"/>
  <c r="P398" i="6" s="1"/>
  <c r="I398" i="6"/>
  <c r="O398" i="6" s="1"/>
  <c r="G398" i="6"/>
  <c r="M398" i="6" s="1"/>
  <c r="H398" i="6"/>
  <c r="N398" i="6" s="1"/>
  <c r="F398" i="6"/>
  <c r="L398" i="6" s="1"/>
  <c r="J394" i="6"/>
  <c r="P394" i="6" s="1"/>
  <c r="I394" i="6"/>
  <c r="O394" i="6" s="1"/>
  <c r="G394" i="6"/>
  <c r="M394" i="6" s="1"/>
  <c r="H394" i="6"/>
  <c r="N394" i="6" s="1"/>
  <c r="F394" i="6"/>
  <c r="L394" i="6" s="1"/>
  <c r="J390" i="6"/>
  <c r="P390" i="6" s="1"/>
  <c r="I390" i="6"/>
  <c r="O390" i="6" s="1"/>
  <c r="H390" i="6"/>
  <c r="N390" i="6" s="1"/>
  <c r="G390" i="6"/>
  <c r="M390" i="6" s="1"/>
  <c r="F390" i="6"/>
  <c r="L390" i="6" s="1"/>
  <c r="J386" i="6"/>
  <c r="P386" i="6" s="1"/>
  <c r="I386" i="6"/>
  <c r="O386" i="6" s="1"/>
  <c r="H386" i="6"/>
  <c r="N386" i="6" s="1"/>
  <c r="G386" i="6"/>
  <c r="M386" i="6" s="1"/>
  <c r="F386" i="6"/>
  <c r="L386" i="6" s="1"/>
  <c r="J382" i="6"/>
  <c r="P382" i="6" s="1"/>
  <c r="I382" i="6"/>
  <c r="O382" i="6" s="1"/>
  <c r="G382" i="6"/>
  <c r="M382" i="6" s="1"/>
  <c r="H382" i="6"/>
  <c r="N382" i="6" s="1"/>
  <c r="F382" i="6"/>
  <c r="L382" i="6" s="1"/>
  <c r="J378" i="6"/>
  <c r="P378" i="6" s="1"/>
  <c r="I378" i="6"/>
  <c r="O378" i="6" s="1"/>
  <c r="H378" i="6"/>
  <c r="N378" i="6" s="1"/>
  <c r="G378" i="6"/>
  <c r="M378" i="6" s="1"/>
  <c r="F378" i="6"/>
  <c r="L378" i="6" s="1"/>
  <c r="J374" i="6"/>
  <c r="P374" i="6" s="1"/>
  <c r="I374" i="6"/>
  <c r="O374" i="6" s="1"/>
  <c r="H374" i="6"/>
  <c r="N374" i="6" s="1"/>
  <c r="G374" i="6"/>
  <c r="M374" i="6" s="1"/>
  <c r="F374" i="6"/>
  <c r="L374" i="6" s="1"/>
  <c r="J370" i="6"/>
  <c r="P370" i="6" s="1"/>
  <c r="I370" i="6"/>
  <c r="O370" i="6" s="1"/>
  <c r="H370" i="6"/>
  <c r="N370" i="6" s="1"/>
  <c r="G370" i="6"/>
  <c r="M370" i="6" s="1"/>
  <c r="F370" i="6"/>
  <c r="L370" i="6" s="1"/>
  <c r="J366" i="6"/>
  <c r="P366" i="6" s="1"/>
  <c r="I366" i="6"/>
  <c r="O366" i="6" s="1"/>
  <c r="G366" i="6"/>
  <c r="M366" i="6" s="1"/>
  <c r="H366" i="6"/>
  <c r="N366" i="6" s="1"/>
  <c r="F366" i="6"/>
  <c r="L366" i="6" s="1"/>
  <c r="J362" i="6"/>
  <c r="P362" i="6" s="1"/>
  <c r="I362" i="6"/>
  <c r="O362" i="6" s="1"/>
  <c r="H362" i="6"/>
  <c r="N362" i="6" s="1"/>
  <c r="F362" i="6"/>
  <c r="L362" i="6" s="1"/>
  <c r="J358" i="6"/>
  <c r="P358" i="6" s="1"/>
  <c r="I358" i="6"/>
  <c r="O358" i="6" s="1"/>
  <c r="H358" i="6"/>
  <c r="N358" i="6" s="1"/>
  <c r="G358" i="6"/>
  <c r="M358" i="6" s="1"/>
  <c r="F358" i="6"/>
  <c r="L358" i="6" s="1"/>
  <c r="J354" i="6"/>
  <c r="P354" i="6" s="1"/>
  <c r="I354" i="6"/>
  <c r="O354" i="6" s="1"/>
  <c r="H354" i="6"/>
  <c r="N354" i="6" s="1"/>
  <c r="G354" i="6"/>
  <c r="M354" i="6" s="1"/>
  <c r="F354" i="6"/>
  <c r="L354" i="6" s="1"/>
  <c r="J350" i="6"/>
  <c r="P350" i="6" s="1"/>
  <c r="I350" i="6"/>
  <c r="O350" i="6" s="1"/>
  <c r="H350" i="6"/>
  <c r="N350" i="6" s="1"/>
  <c r="F350" i="6"/>
  <c r="L350" i="6" s="1"/>
  <c r="J346" i="6"/>
  <c r="P346" i="6" s="1"/>
  <c r="I346" i="6"/>
  <c r="O346" i="6" s="1"/>
  <c r="G346" i="6"/>
  <c r="M346" i="6" s="1"/>
  <c r="H346" i="6"/>
  <c r="N346" i="6" s="1"/>
  <c r="F346" i="6"/>
  <c r="L346" i="6" s="1"/>
  <c r="J342" i="6"/>
  <c r="P342" i="6" s="1"/>
  <c r="I342" i="6"/>
  <c r="O342" i="6" s="1"/>
  <c r="H342" i="6"/>
  <c r="N342" i="6" s="1"/>
  <c r="F342" i="6"/>
  <c r="L342" i="6" s="1"/>
  <c r="J104" i="6"/>
  <c r="P104" i="6" s="1"/>
  <c r="I104" i="6"/>
  <c r="O104" i="6" s="1"/>
  <c r="H104" i="6"/>
  <c r="N104" i="6" s="1"/>
  <c r="G104" i="6"/>
  <c r="M104" i="6" s="1"/>
  <c r="F104" i="6"/>
  <c r="L104" i="6" s="1"/>
  <c r="J334" i="6"/>
  <c r="P334" i="6" s="1"/>
  <c r="I334" i="6"/>
  <c r="O334" i="6" s="1"/>
  <c r="G334" i="6"/>
  <c r="M334" i="6" s="1"/>
  <c r="H334" i="6"/>
  <c r="N334" i="6" s="1"/>
  <c r="F334" i="6"/>
  <c r="L334" i="6" s="1"/>
  <c r="J330" i="6"/>
  <c r="P330" i="6" s="1"/>
  <c r="I330" i="6"/>
  <c r="O330" i="6" s="1"/>
  <c r="H330" i="6"/>
  <c r="N330" i="6" s="1"/>
  <c r="F330" i="6"/>
  <c r="L330" i="6" s="1"/>
  <c r="J322" i="6"/>
  <c r="P322" i="6" s="1"/>
  <c r="I322" i="6"/>
  <c r="O322" i="6" s="1"/>
  <c r="H322" i="6"/>
  <c r="N322" i="6" s="1"/>
  <c r="F322" i="6"/>
  <c r="L322" i="6" s="1"/>
  <c r="J2318" i="6"/>
  <c r="P2318" i="6" s="1"/>
  <c r="I2318" i="6"/>
  <c r="O2318" i="6" s="1"/>
  <c r="G2318" i="6"/>
  <c r="M2318" i="6" s="1"/>
  <c r="H2318" i="6"/>
  <c r="N2318" i="6" s="1"/>
  <c r="F2318" i="6"/>
  <c r="L2318" i="6" s="1"/>
  <c r="J314" i="6"/>
  <c r="P314" i="6" s="1"/>
  <c r="I314" i="6"/>
  <c r="O314" i="6" s="1"/>
  <c r="H314" i="6"/>
  <c r="N314" i="6" s="1"/>
  <c r="G314" i="6"/>
  <c r="M314" i="6" s="1"/>
  <c r="F314" i="6"/>
  <c r="L314" i="6" s="1"/>
  <c r="J174" i="6"/>
  <c r="P174" i="6" s="1"/>
  <c r="I174" i="6"/>
  <c r="O174" i="6" s="1"/>
  <c r="G174" i="6"/>
  <c r="M174" i="6" s="1"/>
  <c r="F174" i="6"/>
  <c r="L174" i="6" s="1"/>
  <c r="H174" i="6"/>
  <c r="N174" i="6" s="1"/>
  <c r="J170" i="6"/>
  <c r="P170" i="6" s="1"/>
  <c r="I170" i="6"/>
  <c r="O170" i="6" s="1"/>
  <c r="G170" i="6"/>
  <c r="M170" i="6" s="1"/>
  <c r="H170" i="6"/>
  <c r="N170" i="6" s="1"/>
  <c r="F170" i="6"/>
  <c r="L170" i="6" s="1"/>
  <c r="J166" i="6"/>
  <c r="P166" i="6" s="1"/>
  <c r="I166" i="6"/>
  <c r="O166" i="6" s="1"/>
  <c r="H166" i="6"/>
  <c r="N166" i="6" s="1"/>
  <c r="G166" i="6"/>
  <c r="M166" i="6" s="1"/>
  <c r="F166" i="6"/>
  <c r="L166" i="6" s="1"/>
  <c r="J162" i="6"/>
  <c r="P162" i="6" s="1"/>
  <c r="I162" i="6"/>
  <c r="O162" i="6" s="1"/>
  <c r="H162" i="6"/>
  <c r="N162" i="6" s="1"/>
  <c r="F162" i="6"/>
  <c r="L162" i="6" s="1"/>
  <c r="G162" i="6"/>
  <c r="M162" i="6" s="1"/>
  <c r="J158" i="6"/>
  <c r="P158" i="6" s="1"/>
  <c r="I158" i="6"/>
  <c r="O158" i="6" s="1"/>
  <c r="G158" i="6"/>
  <c r="M158" i="6" s="1"/>
  <c r="F158" i="6"/>
  <c r="L158" i="6" s="1"/>
  <c r="H158" i="6"/>
  <c r="N158" i="6" s="1"/>
  <c r="J154" i="6"/>
  <c r="P154" i="6" s="1"/>
  <c r="I154" i="6"/>
  <c r="O154" i="6" s="1"/>
  <c r="G154" i="6"/>
  <c r="M154" i="6" s="1"/>
  <c r="H154" i="6"/>
  <c r="N154" i="6" s="1"/>
  <c r="F154" i="6"/>
  <c r="L154" i="6" s="1"/>
  <c r="J150" i="6"/>
  <c r="P150" i="6" s="1"/>
  <c r="I150" i="6"/>
  <c r="O150" i="6" s="1"/>
  <c r="H150" i="6"/>
  <c r="N150" i="6" s="1"/>
  <c r="G150" i="6"/>
  <c r="M150" i="6" s="1"/>
  <c r="F150" i="6"/>
  <c r="L150" i="6" s="1"/>
  <c r="J146" i="6"/>
  <c r="P146" i="6" s="1"/>
  <c r="I146" i="6"/>
  <c r="O146" i="6" s="1"/>
  <c r="H146" i="6"/>
  <c r="N146" i="6" s="1"/>
  <c r="G146" i="6"/>
  <c r="M146" i="6" s="1"/>
  <c r="F146" i="6"/>
  <c r="L146" i="6" s="1"/>
  <c r="J142" i="6"/>
  <c r="P142" i="6" s="1"/>
  <c r="I142" i="6"/>
  <c r="O142" i="6" s="1"/>
  <c r="G142" i="6"/>
  <c r="M142" i="6" s="1"/>
  <c r="H142" i="6"/>
  <c r="N142" i="6" s="1"/>
  <c r="F142" i="6"/>
  <c r="L142" i="6" s="1"/>
  <c r="J138" i="6"/>
  <c r="P138" i="6" s="1"/>
  <c r="I138" i="6"/>
  <c r="O138" i="6" s="1"/>
  <c r="G138" i="6"/>
  <c r="M138" i="6" s="1"/>
  <c r="H138" i="6"/>
  <c r="N138" i="6" s="1"/>
  <c r="F138" i="6"/>
  <c r="L138" i="6" s="1"/>
  <c r="J82" i="6"/>
  <c r="P82" i="6" s="1"/>
  <c r="I82" i="6"/>
  <c r="O82" i="6" s="1"/>
  <c r="H82" i="6"/>
  <c r="N82" i="6" s="1"/>
  <c r="G82" i="6"/>
  <c r="M82" i="6" s="1"/>
  <c r="F82" i="6"/>
  <c r="L82" i="6" s="1"/>
  <c r="J78" i="6"/>
  <c r="P78" i="6" s="1"/>
  <c r="I78" i="6"/>
  <c r="O78" i="6" s="1"/>
  <c r="H78" i="6"/>
  <c r="N78" i="6" s="1"/>
  <c r="F78" i="6"/>
  <c r="L78" i="6" s="1"/>
  <c r="G78" i="6"/>
  <c r="M78" i="6" s="1"/>
  <c r="J74" i="6"/>
  <c r="P74" i="6" s="1"/>
  <c r="I74" i="6"/>
  <c r="O74" i="6" s="1"/>
  <c r="H74" i="6"/>
  <c r="N74" i="6" s="1"/>
  <c r="F74" i="6"/>
  <c r="L74" i="6" s="1"/>
  <c r="G74" i="6"/>
  <c r="M74" i="6" s="1"/>
  <c r="J70" i="6"/>
  <c r="P70" i="6" s="1"/>
  <c r="I70" i="6"/>
  <c r="O70" i="6" s="1"/>
  <c r="H70" i="6"/>
  <c r="N70" i="6" s="1"/>
  <c r="G70" i="6"/>
  <c r="M70" i="6" s="1"/>
  <c r="F70" i="6"/>
  <c r="L70" i="6" s="1"/>
  <c r="J66" i="6"/>
  <c r="P66" i="6" s="1"/>
  <c r="I66" i="6"/>
  <c r="O66" i="6" s="1"/>
  <c r="H66" i="6"/>
  <c r="N66" i="6" s="1"/>
  <c r="G66" i="6"/>
  <c r="M66" i="6" s="1"/>
  <c r="F66" i="6"/>
  <c r="L66" i="6" s="1"/>
  <c r="J62" i="6"/>
  <c r="P62" i="6" s="1"/>
  <c r="I62" i="6"/>
  <c r="O62" i="6" s="1"/>
  <c r="G62" i="6"/>
  <c r="M62" i="6" s="1"/>
  <c r="H62" i="6"/>
  <c r="N62" i="6" s="1"/>
  <c r="F62" i="6"/>
  <c r="L62" i="6" s="1"/>
  <c r="J58" i="6"/>
  <c r="P58" i="6" s="1"/>
  <c r="I58" i="6"/>
  <c r="O58" i="6" s="1"/>
  <c r="H58" i="6"/>
  <c r="N58" i="6" s="1"/>
  <c r="F58" i="6"/>
  <c r="L58" i="6" s="1"/>
  <c r="J54" i="6"/>
  <c r="P54" i="6" s="1"/>
  <c r="I54" i="6"/>
  <c r="O54" i="6" s="1"/>
  <c r="G54" i="6"/>
  <c r="M54" i="6" s="1"/>
  <c r="H54" i="6"/>
  <c r="N54" i="6" s="1"/>
  <c r="F54" i="6"/>
  <c r="L54" i="6" s="1"/>
  <c r="J50" i="6"/>
  <c r="P50" i="6" s="1"/>
  <c r="I50" i="6"/>
  <c r="O50" i="6" s="1"/>
  <c r="H50" i="6"/>
  <c r="N50" i="6" s="1"/>
  <c r="G50" i="6"/>
  <c r="M50" i="6" s="1"/>
  <c r="F50" i="6"/>
  <c r="L50" i="6" s="1"/>
  <c r="J46" i="6"/>
  <c r="P46" i="6" s="1"/>
  <c r="I46" i="6"/>
  <c r="O46" i="6" s="1"/>
  <c r="G46" i="6"/>
  <c r="M46" i="6" s="1"/>
  <c r="F46" i="6"/>
  <c r="L46" i="6" s="1"/>
  <c r="H46" i="6"/>
  <c r="N46" i="6" s="1"/>
  <c r="J42" i="6"/>
  <c r="P42" i="6" s="1"/>
  <c r="I42" i="6"/>
  <c r="O42" i="6" s="1"/>
  <c r="G42" i="6"/>
  <c r="M42" i="6" s="1"/>
  <c r="H42" i="6"/>
  <c r="N42" i="6" s="1"/>
  <c r="F42" i="6"/>
  <c r="L42" i="6" s="1"/>
  <c r="J38" i="6"/>
  <c r="P38" i="6" s="1"/>
  <c r="I38" i="6"/>
  <c r="O38" i="6" s="1"/>
  <c r="H38" i="6"/>
  <c r="N38" i="6" s="1"/>
  <c r="F38" i="6"/>
  <c r="L38" i="6" s="1"/>
  <c r="J34" i="6"/>
  <c r="P34" i="6" s="1"/>
  <c r="I34" i="6"/>
  <c r="O34" i="6" s="1"/>
  <c r="H34" i="6"/>
  <c r="N34" i="6" s="1"/>
  <c r="G34" i="6"/>
  <c r="M34" i="6" s="1"/>
  <c r="F34" i="6"/>
  <c r="L34" i="6" s="1"/>
  <c r="J30" i="6"/>
  <c r="P30" i="6" s="1"/>
  <c r="I30" i="6"/>
  <c r="O30" i="6" s="1"/>
  <c r="G30" i="6"/>
  <c r="M30" i="6" s="1"/>
  <c r="F30" i="6"/>
  <c r="L30" i="6" s="1"/>
  <c r="H30" i="6"/>
  <c r="N30" i="6" s="1"/>
  <c r="J26" i="6"/>
  <c r="P26" i="6" s="1"/>
  <c r="I26" i="6"/>
  <c r="O26" i="6" s="1"/>
  <c r="H26" i="6"/>
  <c r="N26" i="6" s="1"/>
  <c r="F26" i="6"/>
  <c r="L26" i="6" s="1"/>
  <c r="J2799" i="6"/>
  <c r="P2799" i="6" s="1"/>
  <c r="I2799" i="6"/>
  <c r="O2799" i="6" s="1"/>
  <c r="H2799" i="6"/>
  <c r="N2799" i="6" s="1"/>
  <c r="F2799" i="6"/>
  <c r="L2799" i="6" s="1"/>
  <c r="G2799" i="6"/>
  <c r="M2799" i="6" s="1"/>
  <c r="J2795" i="6"/>
  <c r="P2795" i="6" s="1"/>
  <c r="I2795" i="6"/>
  <c r="O2795" i="6" s="1"/>
  <c r="H2795" i="6"/>
  <c r="N2795" i="6" s="1"/>
  <c r="F2795" i="6"/>
  <c r="L2795" i="6" s="1"/>
  <c r="J2791" i="6"/>
  <c r="P2791" i="6" s="1"/>
  <c r="I2791" i="6"/>
  <c r="O2791" i="6" s="1"/>
  <c r="H2791" i="6"/>
  <c r="N2791" i="6" s="1"/>
  <c r="F2791" i="6"/>
  <c r="L2791" i="6" s="1"/>
  <c r="J640" i="6"/>
  <c r="P640" i="6" s="1"/>
  <c r="I640" i="6"/>
  <c r="O640" i="6" s="1"/>
  <c r="H640" i="6"/>
  <c r="N640" i="6" s="1"/>
  <c r="F640" i="6"/>
  <c r="L640" i="6" s="1"/>
  <c r="J2783" i="6"/>
  <c r="P2783" i="6" s="1"/>
  <c r="I2783" i="6"/>
  <c r="O2783" i="6" s="1"/>
  <c r="H2783" i="6"/>
  <c r="N2783" i="6" s="1"/>
  <c r="F2783" i="6"/>
  <c r="L2783" i="6" s="1"/>
  <c r="G2783" i="6"/>
  <c r="M2783" i="6" s="1"/>
  <c r="J1873" i="6"/>
  <c r="P1873" i="6" s="1"/>
  <c r="I1873" i="6"/>
  <c r="O1873" i="6" s="1"/>
  <c r="H1873" i="6"/>
  <c r="N1873" i="6" s="1"/>
  <c r="F1873" i="6"/>
  <c r="L1873" i="6" s="1"/>
  <c r="J2775" i="6"/>
  <c r="P2775" i="6" s="1"/>
  <c r="I2775" i="6"/>
  <c r="O2775" i="6" s="1"/>
  <c r="H2775" i="6"/>
  <c r="N2775" i="6" s="1"/>
  <c r="G2775" i="6"/>
  <c r="M2775" i="6" s="1"/>
  <c r="F2775" i="6"/>
  <c r="L2775" i="6" s="1"/>
  <c r="J2771" i="6"/>
  <c r="P2771" i="6" s="1"/>
  <c r="I2771" i="6"/>
  <c r="O2771" i="6" s="1"/>
  <c r="H2771" i="6"/>
  <c r="N2771" i="6" s="1"/>
  <c r="G2771" i="6"/>
  <c r="M2771" i="6" s="1"/>
  <c r="F2771" i="6"/>
  <c r="L2771" i="6" s="1"/>
  <c r="J2767" i="6"/>
  <c r="P2767" i="6" s="1"/>
  <c r="I2767" i="6"/>
  <c r="O2767" i="6" s="1"/>
  <c r="H2767" i="6"/>
  <c r="N2767" i="6" s="1"/>
  <c r="F2767" i="6"/>
  <c r="L2767" i="6" s="1"/>
  <c r="J2763" i="6"/>
  <c r="P2763" i="6" s="1"/>
  <c r="I2763" i="6"/>
  <c r="O2763" i="6" s="1"/>
  <c r="H2763" i="6"/>
  <c r="N2763" i="6" s="1"/>
  <c r="F2763" i="6"/>
  <c r="L2763" i="6" s="1"/>
  <c r="G2763" i="6"/>
  <c r="M2763" i="6" s="1"/>
  <c r="J2759" i="6"/>
  <c r="P2759" i="6" s="1"/>
  <c r="I2759" i="6"/>
  <c r="O2759" i="6" s="1"/>
  <c r="H2759" i="6"/>
  <c r="N2759" i="6" s="1"/>
  <c r="F2759" i="6"/>
  <c r="L2759" i="6" s="1"/>
  <c r="G2759" i="6"/>
  <c r="M2759" i="6" s="1"/>
  <c r="J2755" i="6"/>
  <c r="P2755" i="6" s="1"/>
  <c r="I2755" i="6"/>
  <c r="O2755" i="6" s="1"/>
  <c r="H2755" i="6"/>
  <c r="N2755" i="6" s="1"/>
  <c r="F2755" i="6"/>
  <c r="L2755" i="6" s="1"/>
  <c r="G2755" i="6"/>
  <c r="M2755" i="6" s="1"/>
  <c r="J2751" i="6"/>
  <c r="P2751" i="6" s="1"/>
  <c r="I2751" i="6"/>
  <c r="O2751" i="6" s="1"/>
  <c r="H2751" i="6"/>
  <c r="N2751" i="6" s="1"/>
  <c r="G2751" i="6"/>
  <c r="M2751" i="6" s="1"/>
  <c r="F2751" i="6"/>
  <c r="L2751" i="6" s="1"/>
  <c r="J2747" i="6"/>
  <c r="P2747" i="6" s="1"/>
  <c r="I2747" i="6"/>
  <c r="O2747" i="6" s="1"/>
  <c r="H2747" i="6"/>
  <c r="N2747" i="6" s="1"/>
  <c r="G2747" i="6"/>
  <c r="M2747" i="6" s="1"/>
  <c r="F2747" i="6"/>
  <c r="L2747" i="6" s="1"/>
  <c r="J2743" i="6"/>
  <c r="P2743" i="6" s="1"/>
  <c r="I2743" i="6"/>
  <c r="O2743" i="6" s="1"/>
  <c r="H2743" i="6"/>
  <c r="N2743" i="6" s="1"/>
  <c r="F2743" i="6"/>
  <c r="L2743" i="6" s="1"/>
  <c r="J2739" i="6"/>
  <c r="P2739" i="6" s="1"/>
  <c r="I2739" i="6"/>
  <c r="O2739" i="6" s="1"/>
  <c r="H2739" i="6"/>
  <c r="N2739" i="6" s="1"/>
  <c r="F2739" i="6"/>
  <c r="L2739" i="6" s="1"/>
  <c r="G2739" i="6"/>
  <c r="M2739" i="6" s="1"/>
  <c r="J2735" i="6"/>
  <c r="P2735" i="6" s="1"/>
  <c r="I2735" i="6"/>
  <c r="O2735" i="6" s="1"/>
  <c r="H2735" i="6"/>
  <c r="N2735" i="6" s="1"/>
  <c r="F2735" i="6"/>
  <c r="L2735" i="6" s="1"/>
  <c r="G2735" i="6"/>
  <c r="M2735" i="6" s="1"/>
  <c r="J1236" i="6"/>
  <c r="P1236" i="6" s="1"/>
  <c r="I1236" i="6"/>
  <c r="O1236" i="6" s="1"/>
  <c r="H1236" i="6"/>
  <c r="N1236" i="6" s="1"/>
  <c r="F1236" i="6"/>
  <c r="L1236" i="6" s="1"/>
  <c r="J2727" i="6"/>
  <c r="P2727" i="6" s="1"/>
  <c r="I2727" i="6"/>
  <c r="O2727" i="6" s="1"/>
  <c r="H2727" i="6"/>
  <c r="N2727" i="6" s="1"/>
  <c r="G2727" i="6"/>
  <c r="M2727" i="6" s="1"/>
  <c r="F2727" i="6"/>
  <c r="L2727" i="6" s="1"/>
  <c r="J2723" i="6"/>
  <c r="P2723" i="6" s="1"/>
  <c r="I2723" i="6"/>
  <c r="O2723" i="6" s="1"/>
  <c r="H2723" i="6"/>
  <c r="N2723" i="6" s="1"/>
  <c r="F2723" i="6"/>
  <c r="L2723" i="6" s="1"/>
  <c r="G2723" i="6"/>
  <c r="M2723" i="6" s="1"/>
  <c r="J2719" i="6"/>
  <c r="P2719" i="6" s="1"/>
  <c r="I2719" i="6"/>
  <c r="O2719" i="6" s="1"/>
  <c r="H2719" i="6"/>
  <c r="N2719" i="6" s="1"/>
  <c r="F2719" i="6"/>
  <c r="L2719" i="6" s="1"/>
  <c r="G2719" i="6"/>
  <c r="M2719" i="6" s="1"/>
  <c r="J2715" i="6"/>
  <c r="P2715" i="6" s="1"/>
  <c r="I2715" i="6"/>
  <c r="O2715" i="6" s="1"/>
  <c r="H2715" i="6"/>
  <c r="N2715" i="6" s="1"/>
  <c r="F2715" i="6"/>
  <c r="L2715" i="6" s="1"/>
  <c r="G2715" i="6"/>
  <c r="M2715" i="6" s="1"/>
  <c r="J2711" i="6"/>
  <c r="P2711" i="6" s="1"/>
  <c r="I2711" i="6"/>
  <c r="O2711" i="6" s="1"/>
  <c r="H2711" i="6"/>
  <c r="N2711" i="6" s="1"/>
  <c r="G2711" i="6"/>
  <c r="M2711" i="6" s="1"/>
  <c r="F2711" i="6"/>
  <c r="L2711" i="6" s="1"/>
  <c r="J2707" i="6"/>
  <c r="P2707" i="6" s="1"/>
  <c r="I2707" i="6"/>
  <c r="O2707" i="6" s="1"/>
  <c r="H2707" i="6"/>
  <c r="N2707" i="6" s="1"/>
  <c r="F2707" i="6"/>
  <c r="L2707" i="6" s="1"/>
  <c r="G2707" i="6"/>
  <c r="M2707" i="6" s="1"/>
  <c r="J2703" i="6"/>
  <c r="P2703" i="6" s="1"/>
  <c r="I2703" i="6"/>
  <c r="O2703" i="6" s="1"/>
  <c r="H2703" i="6"/>
  <c r="N2703" i="6" s="1"/>
  <c r="G2703" i="6"/>
  <c r="M2703" i="6" s="1"/>
  <c r="F2703" i="6"/>
  <c r="L2703" i="6" s="1"/>
  <c r="J2699" i="6"/>
  <c r="P2699" i="6" s="1"/>
  <c r="I2699" i="6"/>
  <c r="O2699" i="6" s="1"/>
  <c r="H2699" i="6"/>
  <c r="N2699" i="6" s="1"/>
  <c r="G2699" i="6"/>
  <c r="M2699" i="6" s="1"/>
  <c r="F2699" i="6"/>
  <c r="L2699" i="6" s="1"/>
  <c r="J2695" i="6"/>
  <c r="P2695" i="6" s="1"/>
  <c r="I2695" i="6"/>
  <c r="O2695" i="6" s="1"/>
  <c r="H2695" i="6"/>
  <c r="N2695" i="6" s="1"/>
  <c r="F2695" i="6"/>
  <c r="L2695" i="6" s="1"/>
  <c r="G2695" i="6"/>
  <c r="M2695" i="6" s="1"/>
  <c r="J2691" i="6"/>
  <c r="P2691" i="6" s="1"/>
  <c r="I2691" i="6"/>
  <c r="O2691" i="6" s="1"/>
  <c r="H2691" i="6"/>
  <c r="N2691" i="6" s="1"/>
  <c r="G2691" i="6"/>
  <c r="M2691" i="6" s="1"/>
  <c r="F2691" i="6"/>
  <c r="L2691" i="6" s="1"/>
  <c r="J2687" i="6"/>
  <c r="P2687" i="6" s="1"/>
  <c r="I2687" i="6"/>
  <c r="O2687" i="6" s="1"/>
  <c r="H2687" i="6"/>
  <c r="N2687" i="6" s="1"/>
  <c r="G2687" i="6"/>
  <c r="M2687" i="6" s="1"/>
  <c r="F2687" i="6"/>
  <c r="L2687" i="6" s="1"/>
  <c r="J2683" i="6"/>
  <c r="P2683" i="6" s="1"/>
  <c r="I2683" i="6"/>
  <c r="O2683" i="6" s="1"/>
  <c r="H2683" i="6"/>
  <c r="N2683" i="6" s="1"/>
  <c r="G2683" i="6"/>
  <c r="M2683" i="6" s="1"/>
  <c r="F2683" i="6"/>
  <c r="L2683" i="6" s="1"/>
  <c r="J2679" i="6"/>
  <c r="P2679" i="6" s="1"/>
  <c r="I2679" i="6"/>
  <c r="O2679" i="6" s="1"/>
  <c r="H2679" i="6"/>
  <c r="N2679" i="6" s="1"/>
  <c r="G2679" i="6"/>
  <c r="M2679" i="6" s="1"/>
  <c r="F2679" i="6"/>
  <c r="L2679" i="6" s="1"/>
  <c r="J2675" i="6"/>
  <c r="P2675" i="6" s="1"/>
  <c r="I2675" i="6"/>
  <c r="O2675" i="6" s="1"/>
  <c r="H2675" i="6"/>
  <c r="N2675" i="6" s="1"/>
  <c r="G2675" i="6"/>
  <c r="M2675" i="6" s="1"/>
  <c r="F2675" i="6"/>
  <c r="L2675" i="6" s="1"/>
  <c r="J1248" i="6"/>
  <c r="P1248" i="6" s="1"/>
  <c r="I1248" i="6"/>
  <c r="O1248" i="6" s="1"/>
  <c r="H1248" i="6"/>
  <c r="N1248" i="6" s="1"/>
  <c r="F1248" i="6"/>
  <c r="L1248" i="6" s="1"/>
  <c r="J2667" i="6"/>
  <c r="P2667" i="6" s="1"/>
  <c r="I2667" i="6"/>
  <c r="O2667" i="6" s="1"/>
  <c r="H2667" i="6"/>
  <c r="N2667" i="6" s="1"/>
  <c r="G2667" i="6"/>
  <c r="M2667" i="6" s="1"/>
  <c r="F2667" i="6"/>
  <c r="L2667" i="6" s="1"/>
  <c r="J2663" i="6"/>
  <c r="P2663" i="6" s="1"/>
  <c r="I2663" i="6"/>
  <c r="O2663" i="6" s="1"/>
  <c r="H2663" i="6"/>
  <c r="N2663" i="6" s="1"/>
  <c r="G2663" i="6"/>
  <c r="M2663" i="6" s="1"/>
  <c r="F2663" i="6"/>
  <c r="L2663" i="6" s="1"/>
  <c r="J2659" i="6"/>
  <c r="P2659" i="6" s="1"/>
  <c r="I2659" i="6"/>
  <c r="O2659" i="6" s="1"/>
  <c r="H2659" i="6"/>
  <c r="N2659" i="6" s="1"/>
  <c r="G2659" i="6"/>
  <c r="M2659" i="6" s="1"/>
  <c r="F2659" i="6"/>
  <c r="L2659" i="6" s="1"/>
  <c r="J2655" i="6"/>
  <c r="P2655" i="6" s="1"/>
  <c r="I2655" i="6"/>
  <c r="O2655" i="6" s="1"/>
  <c r="H2655" i="6"/>
  <c r="N2655" i="6" s="1"/>
  <c r="G2655" i="6"/>
  <c r="M2655" i="6" s="1"/>
  <c r="F2655" i="6"/>
  <c r="L2655" i="6" s="1"/>
  <c r="J2651" i="6"/>
  <c r="P2651" i="6" s="1"/>
  <c r="I2651" i="6"/>
  <c r="O2651" i="6" s="1"/>
  <c r="H2651" i="6"/>
  <c r="N2651" i="6" s="1"/>
  <c r="G2651" i="6"/>
  <c r="M2651" i="6" s="1"/>
  <c r="F2651" i="6"/>
  <c r="L2651" i="6" s="1"/>
  <c r="J2647" i="6"/>
  <c r="P2647" i="6" s="1"/>
  <c r="I2647" i="6"/>
  <c r="O2647" i="6" s="1"/>
  <c r="H2647" i="6"/>
  <c r="N2647" i="6" s="1"/>
  <c r="G2647" i="6"/>
  <c r="M2647" i="6" s="1"/>
  <c r="F2647" i="6"/>
  <c r="L2647" i="6" s="1"/>
  <c r="J2643" i="6"/>
  <c r="P2643" i="6" s="1"/>
  <c r="I2643" i="6"/>
  <c r="O2643" i="6" s="1"/>
  <c r="H2643" i="6"/>
  <c r="N2643" i="6" s="1"/>
  <c r="F2643" i="6"/>
  <c r="L2643" i="6" s="1"/>
  <c r="J2639" i="6"/>
  <c r="P2639" i="6" s="1"/>
  <c r="I2639" i="6"/>
  <c r="O2639" i="6" s="1"/>
  <c r="H2639" i="6"/>
  <c r="N2639" i="6" s="1"/>
  <c r="G2639" i="6"/>
  <c r="M2639" i="6" s="1"/>
  <c r="F2639" i="6"/>
  <c r="L2639" i="6" s="1"/>
  <c r="J2635" i="6"/>
  <c r="P2635" i="6" s="1"/>
  <c r="I2635" i="6"/>
  <c r="O2635" i="6" s="1"/>
  <c r="H2635" i="6"/>
  <c r="N2635" i="6" s="1"/>
  <c r="G2635" i="6"/>
  <c r="M2635" i="6" s="1"/>
  <c r="F2635" i="6"/>
  <c r="L2635" i="6" s="1"/>
  <c r="J2631" i="6"/>
  <c r="P2631" i="6" s="1"/>
  <c r="I2631" i="6"/>
  <c r="O2631" i="6" s="1"/>
  <c r="H2631" i="6"/>
  <c r="N2631" i="6" s="1"/>
  <c r="G2631" i="6"/>
  <c r="M2631" i="6" s="1"/>
  <c r="F2631" i="6"/>
  <c r="L2631" i="6" s="1"/>
  <c r="J2627" i="6"/>
  <c r="P2627" i="6" s="1"/>
  <c r="I2627" i="6"/>
  <c r="O2627" i="6" s="1"/>
  <c r="H2627" i="6"/>
  <c r="N2627" i="6" s="1"/>
  <c r="G2627" i="6"/>
  <c r="M2627" i="6" s="1"/>
  <c r="F2627" i="6"/>
  <c r="L2627" i="6" s="1"/>
  <c r="J2623" i="6"/>
  <c r="P2623" i="6" s="1"/>
  <c r="I2623" i="6"/>
  <c r="O2623" i="6" s="1"/>
  <c r="H2623" i="6"/>
  <c r="N2623" i="6" s="1"/>
  <c r="G2623" i="6"/>
  <c r="M2623" i="6" s="1"/>
  <c r="F2623" i="6"/>
  <c r="L2623" i="6" s="1"/>
  <c r="J2619" i="6"/>
  <c r="P2619" i="6" s="1"/>
  <c r="I2619" i="6"/>
  <c r="O2619" i="6" s="1"/>
  <c r="H2619" i="6"/>
  <c r="N2619" i="6" s="1"/>
  <c r="G2619" i="6"/>
  <c r="M2619" i="6" s="1"/>
  <c r="F2619" i="6"/>
  <c r="L2619" i="6" s="1"/>
  <c r="J2615" i="6"/>
  <c r="P2615" i="6" s="1"/>
  <c r="I2615" i="6"/>
  <c r="O2615" i="6" s="1"/>
  <c r="H2615" i="6"/>
  <c r="N2615" i="6" s="1"/>
  <c r="F2615" i="6"/>
  <c r="L2615" i="6" s="1"/>
  <c r="J2611" i="6"/>
  <c r="P2611" i="6" s="1"/>
  <c r="I2611" i="6"/>
  <c r="O2611" i="6" s="1"/>
  <c r="H2611" i="6"/>
  <c r="N2611" i="6" s="1"/>
  <c r="F2611" i="6"/>
  <c r="L2611" i="6" s="1"/>
  <c r="G2611" i="6"/>
  <c r="M2611" i="6" s="1"/>
  <c r="J2607" i="6"/>
  <c r="P2607" i="6" s="1"/>
  <c r="I2607" i="6"/>
  <c r="O2607" i="6" s="1"/>
  <c r="H2607" i="6"/>
  <c r="N2607" i="6" s="1"/>
  <c r="F2607" i="6"/>
  <c r="L2607" i="6" s="1"/>
  <c r="G2607" i="6"/>
  <c r="M2607" i="6" s="1"/>
  <c r="J2603" i="6"/>
  <c r="P2603" i="6" s="1"/>
  <c r="I2603" i="6"/>
  <c r="O2603" i="6" s="1"/>
  <c r="H2603" i="6"/>
  <c r="N2603" i="6" s="1"/>
  <c r="G2603" i="6"/>
  <c r="M2603" i="6" s="1"/>
  <c r="F2603" i="6"/>
  <c r="L2603" i="6" s="1"/>
  <c r="J2599" i="6"/>
  <c r="P2599" i="6" s="1"/>
  <c r="I2599" i="6"/>
  <c r="O2599" i="6" s="1"/>
  <c r="H2599" i="6"/>
  <c r="N2599" i="6" s="1"/>
  <c r="G2599" i="6"/>
  <c r="M2599" i="6" s="1"/>
  <c r="F2599" i="6"/>
  <c r="L2599" i="6" s="1"/>
  <c r="J2595" i="6"/>
  <c r="P2595" i="6" s="1"/>
  <c r="I2595" i="6"/>
  <c r="O2595" i="6" s="1"/>
  <c r="H2595" i="6"/>
  <c r="N2595" i="6" s="1"/>
  <c r="G2595" i="6"/>
  <c r="M2595" i="6" s="1"/>
  <c r="F2595" i="6"/>
  <c r="L2595" i="6" s="1"/>
  <c r="J2591" i="6"/>
  <c r="P2591" i="6" s="1"/>
  <c r="I2591" i="6"/>
  <c r="O2591" i="6" s="1"/>
  <c r="H2591" i="6"/>
  <c r="N2591" i="6" s="1"/>
  <c r="G2591" i="6"/>
  <c r="M2591" i="6" s="1"/>
  <c r="F2591" i="6"/>
  <c r="L2591" i="6" s="1"/>
  <c r="J2587" i="6"/>
  <c r="P2587" i="6" s="1"/>
  <c r="I2587" i="6"/>
  <c r="O2587" i="6" s="1"/>
  <c r="H2587" i="6"/>
  <c r="N2587" i="6" s="1"/>
  <c r="F2587" i="6"/>
  <c r="L2587" i="6" s="1"/>
  <c r="J2583" i="6"/>
  <c r="P2583" i="6" s="1"/>
  <c r="I2583" i="6"/>
  <c r="O2583" i="6" s="1"/>
  <c r="H2583" i="6"/>
  <c r="N2583" i="6" s="1"/>
  <c r="F2583" i="6"/>
  <c r="L2583" i="6" s="1"/>
  <c r="J2579" i="6"/>
  <c r="P2579" i="6" s="1"/>
  <c r="I2579" i="6"/>
  <c r="O2579" i="6" s="1"/>
  <c r="H2579" i="6"/>
  <c r="N2579" i="6" s="1"/>
  <c r="G2579" i="6"/>
  <c r="M2579" i="6" s="1"/>
  <c r="F2579" i="6"/>
  <c r="L2579" i="6" s="1"/>
  <c r="J2575" i="6"/>
  <c r="P2575" i="6" s="1"/>
  <c r="I2575" i="6"/>
  <c r="O2575" i="6" s="1"/>
  <c r="H2575" i="6"/>
  <c r="N2575" i="6" s="1"/>
  <c r="G2575" i="6"/>
  <c r="M2575" i="6" s="1"/>
  <c r="F2575" i="6"/>
  <c r="L2575" i="6" s="1"/>
  <c r="J2571" i="6"/>
  <c r="P2571" i="6" s="1"/>
  <c r="I2571" i="6"/>
  <c r="O2571" i="6" s="1"/>
  <c r="H2571" i="6"/>
  <c r="N2571" i="6" s="1"/>
  <c r="G2571" i="6"/>
  <c r="M2571" i="6" s="1"/>
  <c r="F2571" i="6"/>
  <c r="L2571" i="6" s="1"/>
  <c r="J2567" i="6"/>
  <c r="P2567" i="6" s="1"/>
  <c r="I2567" i="6"/>
  <c r="O2567" i="6" s="1"/>
  <c r="H2567" i="6"/>
  <c r="N2567" i="6" s="1"/>
  <c r="G2567" i="6"/>
  <c r="M2567" i="6" s="1"/>
  <c r="F2567" i="6"/>
  <c r="L2567" i="6" s="1"/>
  <c r="J1249" i="6"/>
  <c r="P1249" i="6" s="1"/>
  <c r="I1249" i="6"/>
  <c r="O1249" i="6" s="1"/>
  <c r="H1249" i="6"/>
  <c r="N1249" i="6" s="1"/>
  <c r="F1249" i="6"/>
  <c r="L1249" i="6" s="1"/>
  <c r="J2559" i="6"/>
  <c r="P2559" i="6" s="1"/>
  <c r="I2559" i="6"/>
  <c r="O2559" i="6" s="1"/>
  <c r="H2559" i="6"/>
  <c r="N2559" i="6" s="1"/>
  <c r="G2559" i="6"/>
  <c r="M2559" i="6" s="1"/>
  <c r="F2559" i="6"/>
  <c r="L2559" i="6" s="1"/>
  <c r="J2555" i="6"/>
  <c r="P2555" i="6" s="1"/>
  <c r="I2555" i="6"/>
  <c r="O2555" i="6" s="1"/>
  <c r="H2555" i="6"/>
  <c r="N2555" i="6" s="1"/>
  <c r="F2555" i="6"/>
  <c r="L2555" i="6" s="1"/>
  <c r="G2555" i="6"/>
  <c r="M2555" i="6" s="1"/>
  <c r="J2551" i="6"/>
  <c r="P2551" i="6" s="1"/>
  <c r="I2551" i="6"/>
  <c r="O2551" i="6" s="1"/>
  <c r="H2551" i="6"/>
  <c r="N2551" i="6" s="1"/>
  <c r="F2551" i="6"/>
  <c r="L2551" i="6" s="1"/>
  <c r="G2551" i="6"/>
  <c r="M2551" i="6" s="1"/>
  <c r="J2547" i="6"/>
  <c r="P2547" i="6" s="1"/>
  <c r="I2547" i="6"/>
  <c r="O2547" i="6" s="1"/>
  <c r="H2547" i="6"/>
  <c r="N2547" i="6" s="1"/>
  <c r="G2547" i="6"/>
  <c r="M2547" i="6" s="1"/>
  <c r="F2547" i="6"/>
  <c r="L2547" i="6" s="1"/>
  <c r="J2475" i="6"/>
  <c r="P2475" i="6" s="1"/>
  <c r="I2475" i="6"/>
  <c r="O2475" i="6" s="1"/>
  <c r="H2475" i="6"/>
  <c r="N2475" i="6" s="1"/>
  <c r="F2475" i="6"/>
  <c r="L2475" i="6" s="1"/>
  <c r="G2475" i="6"/>
  <c r="M2475" i="6" s="1"/>
  <c r="J2471" i="6"/>
  <c r="P2471" i="6" s="1"/>
  <c r="I2471" i="6"/>
  <c r="O2471" i="6" s="1"/>
  <c r="H2471" i="6"/>
  <c r="N2471" i="6" s="1"/>
  <c r="G2471" i="6"/>
  <c r="M2471" i="6" s="1"/>
  <c r="F2471" i="6"/>
  <c r="L2471" i="6" s="1"/>
  <c r="J2467" i="6"/>
  <c r="P2467" i="6" s="1"/>
  <c r="I2467" i="6"/>
  <c r="O2467" i="6" s="1"/>
  <c r="H2467" i="6"/>
  <c r="N2467" i="6" s="1"/>
  <c r="G2467" i="6"/>
  <c r="M2467" i="6" s="1"/>
  <c r="F2467" i="6"/>
  <c r="L2467" i="6" s="1"/>
  <c r="J2463" i="6"/>
  <c r="P2463" i="6" s="1"/>
  <c r="I2463" i="6"/>
  <c r="O2463" i="6" s="1"/>
  <c r="H2463" i="6"/>
  <c r="N2463" i="6" s="1"/>
  <c r="F2463" i="6"/>
  <c r="L2463" i="6" s="1"/>
  <c r="J2459" i="6"/>
  <c r="P2459" i="6" s="1"/>
  <c r="I2459" i="6"/>
  <c r="O2459" i="6" s="1"/>
  <c r="H2459" i="6"/>
  <c r="N2459" i="6" s="1"/>
  <c r="G2459" i="6"/>
  <c r="M2459" i="6" s="1"/>
  <c r="F2459" i="6"/>
  <c r="L2459" i="6" s="1"/>
  <c r="J2455" i="6"/>
  <c r="P2455" i="6" s="1"/>
  <c r="I2455" i="6"/>
  <c r="O2455" i="6" s="1"/>
  <c r="H2455" i="6"/>
  <c r="N2455" i="6" s="1"/>
  <c r="G2455" i="6"/>
  <c r="M2455" i="6" s="1"/>
  <c r="F2455" i="6"/>
  <c r="L2455" i="6" s="1"/>
  <c r="J2451" i="6"/>
  <c r="P2451" i="6" s="1"/>
  <c r="I2451" i="6"/>
  <c r="O2451" i="6" s="1"/>
  <c r="H2451" i="6"/>
  <c r="N2451" i="6" s="1"/>
  <c r="G2451" i="6"/>
  <c r="M2451" i="6" s="1"/>
  <c r="F2451" i="6"/>
  <c r="L2451" i="6" s="1"/>
  <c r="J2447" i="6"/>
  <c r="P2447" i="6" s="1"/>
  <c r="I2447" i="6"/>
  <c r="O2447" i="6" s="1"/>
  <c r="H2447" i="6"/>
  <c r="N2447" i="6" s="1"/>
  <c r="G2447" i="6"/>
  <c r="M2447" i="6" s="1"/>
  <c r="F2447" i="6"/>
  <c r="L2447" i="6" s="1"/>
  <c r="J2443" i="6"/>
  <c r="P2443" i="6" s="1"/>
  <c r="I2443" i="6"/>
  <c r="O2443" i="6" s="1"/>
  <c r="H2443" i="6"/>
  <c r="N2443" i="6" s="1"/>
  <c r="G2443" i="6"/>
  <c r="M2443" i="6" s="1"/>
  <c r="F2443" i="6"/>
  <c r="L2443" i="6" s="1"/>
  <c r="J2419" i="6"/>
  <c r="P2419" i="6" s="1"/>
  <c r="I2419" i="6"/>
  <c r="O2419" i="6" s="1"/>
  <c r="H2419" i="6"/>
  <c r="N2419" i="6" s="1"/>
  <c r="G2419" i="6"/>
  <c r="M2419" i="6" s="1"/>
  <c r="F2419" i="6"/>
  <c r="L2419" i="6" s="1"/>
  <c r="J2415" i="6"/>
  <c r="P2415" i="6" s="1"/>
  <c r="I2415" i="6"/>
  <c r="O2415" i="6" s="1"/>
  <c r="H2415" i="6"/>
  <c r="N2415" i="6" s="1"/>
  <c r="G2415" i="6"/>
  <c r="M2415" i="6" s="1"/>
  <c r="F2415" i="6"/>
  <c r="L2415" i="6" s="1"/>
  <c r="J2411" i="6"/>
  <c r="P2411" i="6" s="1"/>
  <c r="I2411" i="6"/>
  <c r="O2411" i="6" s="1"/>
  <c r="H2411" i="6"/>
  <c r="N2411" i="6" s="1"/>
  <c r="G2411" i="6"/>
  <c r="M2411" i="6" s="1"/>
  <c r="F2411" i="6"/>
  <c r="L2411" i="6" s="1"/>
  <c r="J2407" i="6"/>
  <c r="P2407" i="6" s="1"/>
  <c r="I2407" i="6"/>
  <c r="O2407" i="6" s="1"/>
  <c r="H2407" i="6"/>
  <c r="N2407" i="6" s="1"/>
  <c r="G2407" i="6"/>
  <c r="M2407" i="6" s="1"/>
  <c r="F2407" i="6"/>
  <c r="L2407" i="6" s="1"/>
  <c r="J2403" i="6"/>
  <c r="P2403" i="6" s="1"/>
  <c r="I2403" i="6"/>
  <c r="O2403" i="6" s="1"/>
  <c r="H2403" i="6"/>
  <c r="N2403" i="6" s="1"/>
  <c r="G2403" i="6"/>
  <c r="M2403" i="6" s="1"/>
  <c r="F2403" i="6"/>
  <c r="L2403" i="6" s="1"/>
  <c r="J2399" i="6"/>
  <c r="P2399" i="6" s="1"/>
  <c r="I2399" i="6"/>
  <c r="O2399" i="6" s="1"/>
  <c r="H2399" i="6"/>
  <c r="N2399" i="6" s="1"/>
  <c r="G2399" i="6"/>
  <c r="M2399" i="6" s="1"/>
  <c r="F2399" i="6"/>
  <c r="L2399" i="6" s="1"/>
  <c r="J2395" i="6"/>
  <c r="P2395" i="6" s="1"/>
  <c r="I2395" i="6"/>
  <c r="O2395" i="6" s="1"/>
  <c r="H2395" i="6"/>
  <c r="N2395" i="6" s="1"/>
  <c r="G2395" i="6"/>
  <c r="M2395" i="6" s="1"/>
  <c r="F2395" i="6"/>
  <c r="L2395" i="6" s="1"/>
  <c r="J2391" i="6"/>
  <c r="P2391" i="6" s="1"/>
  <c r="I2391" i="6"/>
  <c r="O2391" i="6" s="1"/>
  <c r="H2391" i="6"/>
  <c r="N2391" i="6" s="1"/>
  <c r="G2391" i="6"/>
  <c r="M2391" i="6" s="1"/>
  <c r="F2391" i="6"/>
  <c r="L2391" i="6" s="1"/>
  <c r="J2387" i="6"/>
  <c r="P2387" i="6" s="1"/>
  <c r="I2387" i="6"/>
  <c r="O2387" i="6" s="1"/>
  <c r="H2387" i="6"/>
  <c r="N2387" i="6" s="1"/>
  <c r="G2387" i="6"/>
  <c r="M2387" i="6" s="1"/>
  <c r="F2387" i="6"/>
  <c r="L2387" i="6" s="1"/>
  <c r="J2383" i="6"/>
  <c r="P2383" i="6" s="1"/>
  <c r="I2383" i="6"/>
  <c r="O2383" i="6" s="1"/>
  <c r="H2383" i="6"/>
  <c r="N2383" i="6" s="1"/>
  <c r="G2383" i="6"/>
  <c r="M2383" i="6" s="1"/>
  <c r="F2383" i="6"/>
  <c r="L2383" i="6" s="1"/>
  <c r="J2371" i="6"/>
  <c r="P2371" i="6" s="1"/>
  <c r="I2371" i="6"/>
  <c r="O2371" i="6" s="1"/>
  <c r="H2371" i="6"/>
  <c r="N2371" i="6" s="1"/>
  <c r="G2371" i="6"/>
  <c r="M2371" i="6" s="1"/>
  <c r="F2371" i="6"/>
  <c r="L2371" i="6" s="1"/>
  <c r="J2367" i="6"/>
  <c r="P2367" i="6" s="1"/>
  <c r="I2367" i="6"/>
  <c r="O2367" i="6" s="1"/>
  <c r="H2367" i="6"/>
  <c r="N2367" i="6" s="1"/>
  <c r="G2367" i="6"/>
  <c r="M2367" i="6" s="1"/>
  <c r="F2367" i="6"/>
  <c r="L2367" i="6" s="1"/>
  <c r="J2363" i="6"/>
  <c r="P2363" i="6" s="1"/>
  <c r="I2363" i="6"/>
  <c r="O2363" i="6" s="1"/>
  <c r="H2363" i="6"/>
  <c r="N2363" i="6" s="1"/>
  <c r="G2363" i="6"/>
  <c r="M2363" i="6" s="1"/>
  <c r="F2363" i="6"/>
  <c r="L2363" i="6" s="1"/>
  <c r="J2359" i="6"/>
  <c r="P2359" i="6" s="1"/>
  <c r="I2359" i="6"/>
  <c r="O2359" i="6" s="1"/>
  <c r="H2359" i="6"/>
  <c r="N2359" i="6" s="1"/>
  <c r="G2359" i="6"/>
  <c r="M2359" i="6" s="1"/>
  <c r="F2359" i="6"/>
  <c r="L2359" i="6" s="1"/>
  <c r="J2355" i="6"/>
  <c r="P2355" i="6" s="1"/>
  <c r="I2355" i="6"/>
  <c r="O2355" i="6" s="1"/>
  <c r="H2355" i="6"/>
  <c r="N2355" i="6" s="1"/>
  <c r="G2355" i="6"/>
  <c r="M2355" i="6" s="1"/>
  <c r="F2355" i="6"/>
  <c r="L2355" i="6" s="1"/>
  <c r="J2351" i="6"/>
  <c r="P2351" i="6" s="1"/>
  <c r="I2351" i="6"/>
  <c r="O2351" i="6" s="1"/>
  <c r="H2351" i="6"/>
  <c r="N2351" i="6" s="1"/>
  <c r="F2351" i="6"/>
  <c r="L2351" i="6" s="1"/>
  <c r="G2351" i="6"/>
  <c r="M2351" i="6" s="1"/>
  <c r="J2347" i="6"/>
  <c r="P2347" i="6" s="1"/>
  <c r="I2347" i="6"/>
  <c r="O2347" i="6" s="1"/>
  <c r="H2347" i="6"/>
  <c r="N2347" i="6" s="1"/>
  <c r="F2347" i="6"/>
  <c r="L2347" i="6" s="1"/>
  <c r="G2347" i="6"/>
  <c r="M2347" i="6" s="1"/>
  <c r="J2343" i="6"/>
  <c r="P2343" i="6" s="1"/>
  <c r="I2343" i="6"/>
  <c r="O2343" i="6" s="1"/>
  <c r="H2343" i="6"/>
  <c r="N2343" i="6" s="1"/>
  <c r="G2343" i="6"/>
  <c r="M2343" i="6" s="1"/>
  <c r="F2343" i="6"/>
  <c r="L2343" i="6" s="1"/>
  <c r="J2339" i="6"/>
  <c r="P2339" i="6" s="1"/>
  <c r="I2339" i="6"/>
  <c r="O2339" i="6" s="1"/>
  <c r="H2339" i="6"/>
  <c r="N2339" i="6" s="1"/>
  <c r="F2339" i="6"/>
  <c r="L2339" i="6" s="1"/>
  <c r="G2339" i="6"/>
  <c r="M2339" i="6" s="1"/>
  <c r="J2335" i="6"/>
  <c r="P2335" i="6" s="1"/>
  <c r="I2335" i="6"/>
  <c r="O2335" i="6" s="1"/>
  <c r="H2335" i="6"/>
  <c r="N2335" i="6" s="1"/>
  <c r="F2335" i="6"/>
  <c r="L2335" i="6" s="1"/>
  <c r="G2335" i="6"/>
  <c r="M2335" i="6" s="1"/>
  <c r="J2331" i="6"/>
  <c r="P2331" i="6" s="1"/>
  <c r="I2331" i="6"/>
  <c r="O2331" i="6" s="1"/>
  <c r="H2331" i="6"/>
  <c r="N2331" i="6" s="1"/>
  <c r="G2331" i="6"/>
  <c r="M2331" i="6" s="1"/>
  <c r="F2331" i="6"/>
  <c r="L2331" i="6" s="1"/>
  <c r="J2327" i="6"/>
  <c r="P2327" i="6" s="1"/>
  <c r="I2327" i="6"/>
  <c r="O2327" i="6" s="1"/>
  <c r="H2327" i="6"/>
  <c r="N2327" i="6" s="1"/>
  <c r="F2327" i="6"/>
  <c r="L2327" i="6" s="1"/>
  <c r="J2323" i="6"/>
  <c r="P2323" i="6" s="1"/>
  <c r="I2323" i="6"/>
  <c r="O2323" i="6" s="1"/>
  <c r="H2323" i="6"/>
  <c r="N2323" i="6" s="1"/>
  <c r="G2323" i="6"/>
  <c r="M2323" i="6" s="1"/>
  <c r="F2323" i="6"/>
  <c r="L2323" i="6" s="1"/>
  <c r="J2319" i="6"/>
  <c r="P2319" i="6" s="1"/>
  <c r="I2319" i="6"/>
  <c r="O2319" i="6" s="1"/>
  <c r="H2319" i="6"/>
  <c r="N2319" i="6" s="1"/>
  <c r="G2319" i="6"/>
  <c r="M2319" i="6" s="1"/>
  <c r="F2319" i="6"/>
  <c r="L2319" i="6" s="1"/>
  <c r="J2315" i="6"/>
  <c r="P2315" i="6" s="1"/>
  <c r="I2315" i="6"/>
  <c r="O2315" i="6" s="1"/>
  <c r="H2315" i="6"/>
  <c r="N2315" i="6" s="1"/>
  <c r="G2315" i="6"/>
  <c r="M2315" i="6" s="1"/>
  <c r="F2315" i="6"/>
  <c r="L2315" i="6" s="1"/>
  <c r="J2311" i="6"/>
  <c r="P2311" i="6" s="1"/>
  <c r="I2311" i="6"/>
  <c r="O2311" i="6" s="1"/>
  <c r="H2311" i="6"/>
  <c r="N2311" i="6" s="1"/>
  <c r="G2311" i="6"/>
  <c r="M2311" i="6" s="1"/>
  <c r="F2311" i="6"/>
  <c r="L2311" i="6" s="1"/>
  <c r="J2307" i="6"/>
  <c r="P2307" i="6" s="1"/>
  <c r="I2307" i="6"/>
  <c r="O2307" i="6" s="1"/>
  <c r="H2307" i="6"/>
  <c r="N2307" i="6" s="1"/>
  <c r="G2307" i="6"/>
  <c r="M2307" i="6" s="1"/>
  <c r="F2307" i="6"/>
  <c r="L2307" i="6" s="1"/>
  <c r="J2303" i="6"/>
  <c r="P2303" i="6" s="1"/>
  <c r="I2303" i="6"/>
  <c r="O2303" i="6" s="1"/>
  <c r="H2303" i="6"/>
  <c r="N2303" i="6" s="1"/>
  <c r="G2303" i="6"/>
  <c r="M2303" i="6" s="1"/>
  <c r="F2303" i="6"/>
  <c r="L2303" i="6" s="1"/>
  <c r="J2299" i="6"/>
  <c r="P2299" i="6" s="1"/>
  <c r="I2299" i="6"/>
  <c r="O2299" i="6" s="1"/>
  <c r="H2299" i="6"/>
  <c r="N2299" i="6" s="1"/>
  <c r="G2299" i="6"/>
  <c r="M2299" i="6" s="1"/>
  <c r="F2299" i="6"/>
  <c r="L2299" i="6" s="1"/>
  <c r="J2291" i="6"/>
  <c r="P2291" i="6" s="1"/>
  <c r="I2291" i="6"/>
  <c r="O2291" i="6" s="1"/>
  <c r="H2291" i="6"/>
  <c r="N2291" i="6" s="1"/>
  <c r="G2291" i="6"/>
  <c r="M2291" i="6" s="1"/>
  <c r="F2291" i="6"/>
  <c r="L2291" i="6" s="1"/>
  <c r="J2345" i="6"/>
  <c r="P2345" i="6" s="1"/>
  <c r="I2345" i="6"/>
  <c r="O2345" i="6" s="1"/>
  <c r="H2345" i="6"/>
  <c r="N2345" i="6" s="1"/>
  <c r="F2345" i="6"/>
  <c r="L2345" i="6" s="1"/>
  <c r="J2283" i="6"/>
  <c r="P2283" i="6" s="1"/>
  <c r="I2283" i="6"/>
  <c r="O2283" i="6" s="1"/>
  <c r="H2283" i="6"/>
  <c r="N2283" i="6" s="1"/>
  <c r="F2283" i="6"/>
  <c r="L2283" i="6" s="1"/>
  <c r="G2283" i="6"/>
  <c r="M2283" i="6" s="1"/>
  <c r="J2279" i="6"/>
  <c r="P2279" i="6" s="1"/>
  <c r="I2279" i="6"/>
  <c r="O2279" i="6" s="1"/>
  <c r="H2279" i="6"/>
  <c r="N2279" i="6" s="1"/>
  <c r="F2279" i="6"/>
  <c r="L2279" i="6" s="1"/>
  <c r="G2279" i="6"/>
  <c r="M2279" i="6" s="1"/>
  <c r="J2275" i="6"/>
  <c r="P2275" i="6" s="1"/>
  <c r="I2275" i="6"/>
  <c r="O2275" i="6" s="1"/>
  <c r="H2275" i="6"/>
  <c r="N2275" i="6" s="1"/>
  <c r="G2275" i="6"/>
  <c r="M2275" i="6" s="1"/>
  <c r="F2275" i="6"/>
  <c r="L2275" i="6" s="1"/>
  <c r="J2271" i="6"/>
  <c r="P2271" i="6" s="1"/>
  <c r="I2271" i="6"/>
  <c r="O2271" i="6" s="1"/>
  <c r="H2271" i="6"/>
  <c r="N2271" i="6" s="1"/>
  <c r="F2271" i="6"/>
  <c r="L2271" i="6" s="1"/>
  <c r="G2271" i="6"/>
  <c r="M2271" i="6" s="1"/>
  <c r="J2267" i="6"/>
  <c r="P2267" i="6" s="1"/>
  <c r="I2267" i="6"/>
  <c r="O2267" i="6" s="1"/>
  <c r="H2267" i="6"/>
  <c r="N2267" i="6" s="1"/>
  <c r="F2267" i="6"/>
  <c r="L2267" i="6" s="1"/>
  <c r="G2267" i="6"/>
  <c r="M2267" i="6" s="1"/>
  <c r="J2263" i="6"/>
  <c r="P2263" i="6" s="1"/>
  <c r="I2263" i="6"/>
  <c r="O2263" i="6" s="1"/>
  <c r="H2263" i="6"/>
  <c r="N2263" i="6" s="1"/>
  <c r="F2263" i="6"/>
  <c r="L2263" i="6" s="1"/>
  <c r="G2263" i="6"/>
  <c r="M2263" i="6" s="1"/>
  <c r="J2259" i="6"/>
  <c r="P2259" i="6" s="1"/>
  <c r="I2259" i="6"/>
  <c r="O2259" i="6" s="1"/>
  <c r="H2259" i="6"/>
  <c r="N2259" i="6" s="1"/>
  <c r="G2259" i="6"/>
  <c r="M2259" i="6" s="1"/>
  <c r="F2259" i="6"/>
  <c r="L2259" i="6" s="1"/>
  <c r="J2255" i="6"/>
  <c r="P2255" i="6" s="1"/>
  <c r="I2255" i="6"/>
  <c r="O2255" i="6" s="1"/>
  <c r="H2255" i="6"/>
  <c r="N2255" i="6" s="1"/>
  <c r="F2255" i="6"/>
  <c r="L2255" i="6" s="1"/>
  <c r="G2255" i="6"/>
  <c r="M2255" i="6" s="1"/>
  <c r="J2251" i="6"/>
  <c r="P2251" i="6" s="1"/>
  <c r="I2251" i="6"/>
  <c r="O2251" i="6" s="1"/>
  <c r="H2251" i="6"/>
  <c r="N2251" i="6" s="1"/>
  <c r="G2251" i="6"/>
  <c r="M2251" i="6" s="1"/>
  <c r="F2251" i="6"/>
  <c r="L2251" i="6" s="1"/>
  <c r="J2247" i="6"/>
  <c r="P2247" i="6" s="1"/>
  <c r="I2247" i="6"/>
  <c r="O2247" i="6" s="1"/>
  <c r="H2247" i="6"/>
  <c r="N2247" i="6" s="1"/>
  <c r="G2247" i="6"/>
  <c r="M2247" i="6" s="1"/>
  <c r="F2247" i="6"/>
  <c r="L2247" i="6" s="1"/>
  <c r="J189" i="6"/>
  <c r="P189" i="6" s="1"/>
  <c r="I189" i="6"/>
  <c r="O189" i="6" s="1"/>
  <c r="H189" i="6"/>
  <c r="N189" i="6" s="1"/>
  <c r="F189" i="6"/>
  <c r="L189" i="6" s="1"/>
  <c r="J2239" i="6"/>
  <c r="P2239" i="6" s="1"/>
  <c r="I2239" i="6"/>
  <c r="O2239" i="6" s="1"/>
  <c r="H2239" i="6"/>
  <c r="N2239" i="6" s="1"/>
  <c r="G2239" i="6"/>
  <c r="M2239" i="6" s="1"/>
  <c r="F2239" i="6"/>
  <c r="L2239" i="6" s="1"/>
  <c r="J2235" i="6"/>
  <c r="P2235" i="6" s="1"/>
  <c r="I2235" i="6"/>
  <c r="O2235" i="6" s="1"/>
  <c r="H2235" i="6"/>
  <c r="N2235" i="6" s="1"/>
  <c r="G2235" i="6"/>
  <c r="M2235" i="6" s="1"/>
  <c r="F2235" i="6"/>
  <c r="L2235" i="6" s="1"/>
  <c r="J2231" i="6"/>
  <c r="P2231" i="6" s="1"/>
  <c r="I2231" i="6"/>
  <c r="O2231" i="6" s="1"/>
  <c r="H2231" i="6"/>
  <c r="N2231" i="6" s="1"/>
  <c r="G2231" i="6"/>
  <c r="M2231" i="6" s="1"/>
  <c r="F2231" i="6"/>
  <c r="L2231" i="6" s="1"/>
  <c r="J2227" i="6"/>
  <c r="P2227" i="6" s="1"/>
  <c r="I2227" i="6"/>
  <c r="O2227" i="6" s="1"/>
  <c r="H2227" i="6"/>
  <c r="N2227" i="6" s="1"/>
  <c r="G2227" i="6"/>
  <c r="M2227" i="6" s="1"/>
  <c r="F2227" i="6"/>
  <c r="L2227" i="6" s="1"/>
  <c r="J1240" i="6"/>
  <c r="P1240" i="6" s="1"/>
  <c r="I1240" i="6"/>
  <c r="O1240" i="6" s="1"/>
  <c r="H1240" i="6"/>
  <c r="N1240" i="6" s="1"/>
  <c r="F1240" i="6"/>
  <c r="L1240" i="6" s="1"/>
  <c r="J2219" i="6"/>
  <c r="P2219" i="6" s="1"/>
  <c r="I2219" i="6"/>
  <c r="O2219" i="6" s="1"/>
  <c r="H2219" i="6"/>
  <c r="N2219" i="6" s="1"/>
  <c r="G2219" i="6"/>
  <c r="M2219" i="6" s="1"/>
  <c r="F2219" i="6"/>
  <c r="L2219" i="6" s="1"/>
  <c r="J2175" i="6"/>
  <c r="P2175" i="6" s="1"/>
  <c r="I2175" i="6"/>
  <c r="O2175" i="6" s="1"/>
  <c r="H2175" i="6"/>
  <c r="N2175" i="6" s="1"/>
  <c r="F2175" i="6"/>
  <c r="L2175" i="6" s="1"/>
  <c r="G2175" i="6"/>
  <c r="M2175" i="6" s="1"/>
  <c r="J2171" i="6"/>
  <c r="P2171" i="6" s="1"/>
  <c r="I2171" i="6"/>
  <c r="O2171" i="6" s="1"/>
  <c r="H2171" i="6"/>
  <c r="N2171" i="6" s="1"/>
  <c r="F2171" i="6"/>
  <c r="L2171" i="6" s="1"/>
  <c r="G2171" i="6"/>
  <c r="M2171" i="6" s="1"/>
  <c r="J2167" i="6"/>
  <c r="P2167" i="6" s="1"/>
  <c r="I2167" i="6"/>
  <c r="O2167" i="6" s="1"/>
  <c r="H2167" i="6"/>
  <c r="N2167" i="6" s="1"/>
  <c r="G2167" i="6"/>
  <c r="M2167" i="6" s="1"/>
  <c r="F2167" i="6"/>
  <c r="L2167" i="6" s="1"/>
  <c r="J2163" i="6"/>
  <c r="P2163" i="6" s="1"/>
  <c r="I2163" i="6"/>
  <c r="O2163" i="6" s="1"/>
  <c r="H2163" i="6"/>
  <c r="N2163" i="6" s="1"/>
  <c r="G2163" i="6"/>
  <c r="M2163" i="6" s="1"/>
  <c r="F2163" i="6"/>
  <c r="L2163" i="6" s="1"/>
  <c r="J2159" i="6"/>
  <c r="P2159" i="6" s="1"/>
  <c r="I2159" i="6"/>
  <c r="O2159" i="6" s="1"/>
  <c r="H2159" i="6"/>
  <c r="N2159" i="6" s="1"/>
  <c r="G2159" i="6"/>
  <c r="M2159" i="6" s="1"/>
  <c r="F2159" i="6"/>
  <c r="L2159" i="6" s="1"/>
  <c r="J2155" i="6"/>
  <c r="P2155" i="6" s="1"/>
  <c r="I2155" i="6"/>
  <c r="O2155" i="6" s="1"/>
  <c r="H2155" i="6"/>
  <c r="N2155" i="6" s="1"/>
  <c r="G2155" i="6"/>
  <c r="M2155" i="6" s="1"/>
  <c r="F2155" i="6"/>
  <c r="L2155" i="6" s="1"/>
  <c r="J2151" i="6"/>
  <c r="P2151" i="6" s="1"/>
  <c r="I2151" i="6"/>
  <c r="O2151" i="6" s="1"/>
  <c r="H2151" i="6"/>
  <c r="N2151" i="6" s="1"/>
  <c r="G2151" i="6"/>
  <c r="M2151" i="6" s="1"/>
  <c r="F2151" i="6"/>
  <c r="L2151" i="6" s="1"/>
  <c r="J2147" i="6"/>
  <c r="P2147" i="6" s="1"/>
  <c r="I2147" i="6"/>
  <c r="O2147" i="6" s="1"/>
  <c r="H2147" i="6"/>
  <c r="N2147" i="6" s="1"/>
  <c r="G2147" i="6"/>
  <c r="M2147" i="6" s="1"/>
  <c r="F2147" i="6"/>
  <c r="L2147" i="6" s="1"/>
  <c r="J2143" i="6"/>
  <c r="P2143" i="6" s="1"/>
  <c r="I2143" i="6"/>
  <c r="O2143" i="6" s="1"/>
  <c r="H2143" i="6"/>
  <c r="N2143" i="6" s="1"/>
  <c r="F2143" i="6"/>
  <c r="L2143" i="6" s="1"/>
  <c r="J2131" i="6"/>
  <c r="P2131" i="6" s="1"/>
  <c r="I2131" i="6"/>
  <c r="O2131" i="6" s="1"/>
  <c r="H2131" i="6"/>
  <c r="N2131" i="6" s="1"/>
  <c r="G2131" i="6"/>
  <c r="M2131" i="6" s="1"/>
  <c r="F2131" i="6"/>
  <c r="L2131" i="6" s="1"/>
  <c r="J2127" i="6"/>
  <c r="P2127" i="6" s="1"/>
  <c r="I2127" i="6"/>
  <c r="O2127" i="6" s="1"/>
  <c r="H2127" i="6"/>
  <c r="N2127" i="6" s="1"/>
  <c r="F2127" i="6"/>
  <c r="L2127" i="6" s="1"/>
  <c r="G2127" i="6"/>
  <c r="M2127" i="6" s="1"/>
  <c r="J2123" i="6"/>
  <c r="P2123" i="6" s="1"/>
  <c r="I2123" i="6"/>
  <c r="O2123" i="6" s="1"/>
  <c r="H2123" i="6"/>
  <c r="N2123" i="6" s="1"/>
  <c r="F2123" i="6"/>
  <c r="L2123" i="6" s="1"/>
  <c r="G2123" i="6"/>
  <c r="M2123" i="6" s="1"/>
  <c r="J2119" i="6"/>
  <c r="P2119" i="6" s="1"/>
  <c r="I2119" i="6"/>
  <c r="O2119" i="6" s="1"/>
  <c r="H2119" i="6"/>
  <c r="N2119" i="6" s="1"/>
  <c r="G2119" i="6"/>
  <c r="M2119" i="6" s="1"/>
  <c r="F2119" i="6"/>
  <c r="L2119" i="6" s="1"/>
  <c r="J2115" i="6"/>
  <c r="P2115" i="6" s="1"/>
  <c r="I2115" i="6"/>
  <c r="O2115" i="6" s="1"/>
  <c r="H2115" i="6"/>
  <c r="N2115" i="6" s="1"/>
  <c r="G2115" i="6"/>
  <c r="M2115" i="6" s="1"/>
  <c r="F2115" i="6"/>
  <c r="L2115" i="6" s="1"/>
  <c r="J2111" i="6"/>
  <c r="P2111" i="6" s="1"/>
  <c r="I2111" i="6"/>
  <c r="O2111" i="6" s="1"/>
  <c r="H2111" i="6"/>
  <c r="N2111" i="6" s="1"/>
  <c r="G2111" i="6"/>
  <c r="M2111" i="6" s="1"/>
  <c r="F2111" i="6"/>
  <c r="L2111" i="6" s="1"/>
  <c r="J2107" i="6"/>
  <c r="P2107" i="6" s="1"/>
  <c r="I2107" i="6"/>
  <c r="O2107" i="6" s="1"/>
  <c r="H2107" i="6"/>
  <c r="N2107" i="6" s="1"/>
  <c r="G2107" i="6"/>
  <c r="M2107" i="6" s="1"/>
  <c r="F2107" i="6"/>
  <c r="L2107" i="6" s="1"/>
  <c r="J2103" i="6"/>
  <c r="P2103" i="6" s="1"/>
  <c r="I2103" i="6"/>
  <c r="O2103" i="6" s="1"/>
  <c r="H2103" i="6"/>
  <c r="N2103" i="6" s="1"/>
  <c r="G2103" i="6"/>
  <c r="M2103" i="6" s="1"/>
  <c r="F2103" i="6"/>
  <c r="L2103" i="6" s="1"/>
  <c r="J2099" i="6"/>
  <c r="P2099" i="6" s="1"/>
  <c r="I2099" i="6"/>
  <c r="O2099" i="6" s="1"/>
  <c r="H2099" i="6"/>
  <c r="N2099" i="6" s="1"/>
  <c r="F2099" i="6"/>
  <c r="L2099" i="6" s="1"/>
  <c r="J2095" i="6"/>
  <c r="P2095" i="6" s="1"/>
  <c r="I2095" i="6"/>
  <c r="O2095" i="6" s="1"/>
  <c r="H2095" i="6"/>
  <c r="N2095" i="6" s="1"/>
  <c r="G2095" i="6"/>
  <c r="M2095" i="6" s="1"/>
  <c r="F2095" i="6"/>
  <c r="L2095" i="6" s="1"/>
  <c r="J2091" i="6"/>
  <c r="P2091" i="6" s="1"/>
  <c r="I2091" i="6"/>
  <c r="O2091" i="6" s="1"/>
  <c r="H2091" i="6"/>
  <c r="N2091" i="6" s="1"/>
  <c r="F2091" i="6"/>
  <c r="L2091" i="6" s="1"/>
  <c r="G2091" i="6"/>
  <c r="M2091" i="6" s="1"/>
  <c r="J2087" i="6"/>
  <c r="P2087" i="6" s="1"/>
  <c r="I2087" i="6"/>
  <c r="O2087" i="6" s="1"/>
  <c r="H2087" i="6"/>
  <c r="N2087" i="6" s="1"/>
  <c r="F2087" i="6"/>
  <c r="L2087" i="6" s="1"/>
  <c r="G2087" i="6"/>
  <c r="M2087" i="6" s="1"/>
  <c r="J2083" i="6"/>
  <c r="P2083" i="6" s="1"/>
  <c r="I2083" i="6"/>
  <c r="O2083" i="6" s="1"/>
  <c r="H2083" i="6"/>
  <c r="N2083" i="6" s="1"/>
  <c r="F2083" i="6"/>
  <c r="L2083" i="6" s="1"/>
  <c r="G2083" i="6"/>
  <c r="M2083" i="6" s="1"/>
  <c r="J740" i="6"/>
  <c r="P740" i="6" s="1"/>
  <c r="I740" i="6"/>
  <c r="O740" i="6" s="1"/>
  <c r="H740" i="6"/>
  <c r="N740" i="6" s="1"/>
  <c r="F740" i="6"/>
  <c r="L740" i="6" s="1"/>
  <c r="J2075" i="6"/>
  <c r="P2075" i="6" s="1"/>
  <c r="I2075" i="6"/>
  <c r="O2075" i="6" s="1"/>
  <c r="H2075" i="6"/>
  <c r="N2075" i="6" s="1"/>
  <c r="F2075" i="6"/>
  <c r="L2075" i="6" s="1"/>
  <c r="J110" i="6"/>
  <c r="P110" i="6" s="1"/>
  <c r="I110" i="6"/>
  <c r="O110" i="6" s="1"/>
  <c r="H110" i="6"/>
  <c r="N110" i="6" s="1"/>
  <c r="F110" i="6"/>
  <c r="L110" i="6" s="1"/>
  <c r="J2027" i="6"/>
  <c r="P2027" i="6" s="1"/>
  <c r="I2027" i="6"/>
  <c r="O2027" i="6" s="1"/>
  <c r="H2027" i="6"/>
  <c r="N2027" i="6" s="1"/>
  <c r="G2027" i="6"/>
  <c r="M2027" i="6" s="1"/>
  <c r="F2027" i="6"/>
  <c r="L2027" i="6" s="1"/>
  <c r="J1951" i="6"/>
  <c r="P1951" i="6" s="1"/>
  <c r="I1951" i="6"/>
  <c r="O1951" i="6" s="1"/>
  <c r="H1951" i="6"/>
  <c r="N1951" i="6" s="1"/>
  <c r="G1951" i="6"/>
  <c r="M1951" i="6" s="1"/>
  <c r="F1951" i="6"/>
  <c r="L1951" i="6" s="1"/>
  <c r="J1927" i="6"/>
  <c r="P1927" i="6" s="1"/>
  <c r="I1927" i="6"/>
  <c r="O1927" i="6" s="1"/>
  <c r="H1927" i="6"/>
  <c r="N1927" i="6" s="1"/>
  <c r="G1927" i="6"/>
  <c r="M1927" i="6" s="1"/>
  <c r="F1927" i="6"/>
  <c r="L1927" i="6" s="1"/>
  <c r="J1923" i="6"/>
  <c r="P1923" i="6" s="1"/>
  <c r="I1923" i="6"/>
  <c r="O1923" i="6" s="1"/>
  <c r="H1923" i="6"/>
  <c r="N1923" i="6" s="1"/>
  <c r="G1923" i="6"/>
  <c r="M1923" i="6" s="1"/>
  <c r="F1923" i="6"/>
  <c r="L1923" i="6" s="1"/>
  <c r="J1919" i="6"/>
  <c r="P1919" i="6" s="1"/>
  <c r="I1919" i="6"/>
  <c r="O1919" i="6" s="1"/>
  <c r="H1919" i="6"/>
  <c r="N1919" i="6" s="1"/>
  <c r="G1919" i="6"/>
  <c r="M1919" i="6" s="1"/>
  <c r="F1919" i="6"/>
  <c r="L1919" i="6" s="1"/>
  <c r="J1911" i="6"/>
  <c r="P1911" i="6" s="1"/>
  <c r="I1911" i="6"/>
  <c r="O1911" i="6" s="1"/>
  <c r="H1911" i="6"/>
  <c r="N1911" i="6" s="1"/>
  <c r="G1911" i="6"/>
  <c r="M1911" i="6" s="1"/>
  <c r="F1911" i="6"/>
  <c r="L1911" i="6" s="1"/>
  <c r="J1907" i="6"/>
  <c r="P1907" i="6" s="1"/>
  <c r="I1907" i="6"/>
  <c r="O1907" i="6" s="1"/>
  <c r="H1907" i="6"/>
  <c r="N1907" i="6" s="1"/>
  <c r="G1907" i="6"/>
  <c r="M1907" i="6" s="1"/>
  <c r="F1907" i="6"/>
  <c r="L1907" i="6" s="1"/>
  <c r="J1899" i="6"/>
  <c r="P1899" i="6" s="1"/>
  <c r="I1899" i="6"/>
  <c r="O1899" i="6" s="1"/>
  <c r="H1899" i="6"/>
  <c r="N1899" i="6" s="1"/>
  <c r="F1899" i="6"/>
  <c r="L1899" i="6" s="1"/>
  <c r="J1887" i="6"/>
  <c r="P1887" i="6" s="1"/>
  <c r="I1887" i="6"/>
  <c r="O1887" i="6" s="1"/>
  <c r="H1887" i="6"/>
  <c r="N1887" i="6" s="1"/>
  <c r="G1887" i="6"/>
  <c r="M1887" i="6" s="1"/>
  <c r="F1887" i="6"/>
  <c r="L1887" i="6" s="1"/>
  <c r="J966" i="6"/>
  <c r="P966" i="6" s="1"/>
  <c r="I966" i="6"/>
  <c r="O966" i="6" s="1"/>
  <c r="H966" i="6"/>
  <c r="N966" i="6" s="1"/>
  <c r="F966" i="6"/>
  <c r="L966" i="6" s="1"/>
  <c r="J992" i="6"/>
  <c r="P992" i="6" s="1"/>
  <c r="I992" i="6"/>
  <c r="O992" i="6" s="1"/>
  <c r="H992" i="6"/>
  <c r="N992" i="6" s="1"/>
  <c r="F992" i="6"/>
  <c r="L992" i="6" s="1"/>
  <c r="J1759" i="6"/>
  <c r="P1759" i="6" s="1"/>
  <c r="I1759" i="6"/>
  <c r="O1759" i="6" s="1"/>
  <c r="H1759" i="6"/>
  <c r="N1759" i="6" s="1"/>
  <c r="G1759" i="6"/>
  <c r="M1759" i="6" s="1"/>
  <c r="F1759" i="6"/>
  <c r="L1759" i="6" s="1"/>
  <c r="J1755" i="6"/>
  <c r="P1755" i="6" s="1"/>
  <c r="I1755" i="6"/>
  <c r="O1755" i="6" s="1"/>
  <c r="H1755" i="6"/>
  <c r="N1755" i="6" s="1"/>
  <c r="G1755" i="6"/>
  <c r="M1755" i="6" s="1"/>
  <c r="F1755" i="6"/>
  <c r="L1755" i="6" s="1"/>
  <c r="J1751" i="6"/>
  <c r="P1751" i="6" s="1"/>
  <c r="I1751" i="6"/>
  <c r="O1751" i="6" s="1"/>
  <c r="H1751" i="6"/>
  <c r="N1751" i="6" s="1"/>
  <c r="G1751" i="6"/>
  <c r="M1751" i="6" s="1"/>
  <c r="F1751" i="6"/>
  <c r="L1751" i="6" s="1"/>
  <c r="J1747" i="6"/>
  <c r="P1747" i="6" s="1"/>
  <c r="I1747" i="6"/>
  <c r="O1747" i="6" s="1"/>
  <c r="H1747" i="6"/>
  <c r="N1747" i="6" s="1"/>
  <c r="G1747" i="6"/>
  <c r="M1747" i="6" s="1"/>
  <c r="F1747" i="6"/>
  <c r="L1747" i="6" s="1"/>
  <c r="J1743" i="6"/>
  <c r="P1743" i="6" s="1"/>
  <c r="I1743" i="6"/>
  <c r="O1743" i="6" s="1"/>
  <c r="H1743" i="6"/>
  <c r="N1743" i="6" s="1"/>
  <c r="G1743" i="6"/>
  <c r="M1743" i="6" s="1"/>
  <c r="F1743" i="6"/>
  <c r="L1743" i="6" s="1"/>
  <c r="J1739" i="6"/>
  <c r="P1739" i="6" s="1"/>
  <c r="I1739" i="6"/>
  <c r="O1739" i="6" s="1"/>
  <c r="H1739" i="6"/>
  <c r="N1739" i="6" s="1"/>
  <c r="F1739" i="6"/>
  <c r="L1739" i="6" s="1"/>
  <c r="J1731" i="6"/>
  <c r="P1731" i="6" s="1"/>
  <c r="I1731" i="6"/>
  <c r="O1731" i="6" s="1"/>
  <c r="H1731" i="6"/>
  <c r="N1731" i="6" s="1"/>
  <c r="G1731" i="6"/>
  <c r="M1731" i="6" s="1"/>
  <c r="F1731" i="6"/>
  <c r="L1731" i="6" s="1"/>
  <c r="J1727" i="6"/>
  <c r="P1727" i="6" s="1"/>
  <c r="I1727" i="6"/>
  <c r="O1727" i="6" s="1"/>
  <c r="H1727" i="6"/>
  <c r="N1727" i="6" s="1"/>
  <c r="G1727" i="6"/>
  <c r="M1727" i="6" s="1"/>
  <c r="F1727" i="6"/>
  <c r="L1727" i="6" s="1"/>
  <c r="J1707" i="6"/>
  <c r="P1707" i="6" s="1"/>
  <c r="I1707" i="6"/>
  <c r="O1707" i="6" s="1"/>
  <c r="H1707" i="6"/>
  <c r="N1707" i="6" s="1"/>
  <c r="G1707" i="6"/>
  <c r="M1707" i="6" s="1"/>
  <c r="F1707" i="6"/>
  <c r="L1707" i="6" s="1"/>
  <c r="J1703" i="6"/>
  <c r="P1703" i="6" s="1"/>
  <c r="I1703" i="6"/>
  <c r="O1703" i="6" s="1"/>
  <c r="H1703" i="6"/>
  <c r="N1703" i="6" s="1"/>
  <c r="F1703" i="6"/>
  <c r="L1703" i="6" s="1"/>
  <c r="G1703" i="6"/>
  <c r="M1703" i="6" s="1"/>
  <c r="J1611" i="6"/>
  <c r="P1611" i="6" s="1"/>
  <c r="I1611" i="6"/>
  <c r="O1611" i="6" s="1"/>
  <c r="H1611" i="6"/>
  <c r="N1611" i="6" s="1"/>
  <c r="F1611" i="6"/>
  <c r="L1611" i="6" s="1"/>
  <c r="G1611" i="6"/>
  <c r="M1611" i="6" s="1"/>
  <c r="J1607" i="6"/>
  <c r="P1607" i="6" s="1"/>
  <c r="I1607" i="6"/>
  <c r="O1607" i="6" s="1"/>
  <c r="H1607" i="6"/>
  <c r="N1607" i="6" s="1"/>
  <c r="G1607" i="6"/>
  <c r="M1607" i="6" s="1"/>
  <c r="F1607" i="6"/>
  <c r="L1607" i="6" s="1"/>
  <c r="J1595" i="6"/>
  <c r="P1595" i="6" s="1"/>
  <c r="I1595" i="6"/>
  <c r="O1595" i="6" s="1"/>
  <c r="H1595" i="6"/>
  <c r="N1595" i="6" s="1"/>
  <c r="G1595" i="6"/>
  <c r="M1595" i="6" s="1"/>
  <c r="F1595" i="6"/>
  <c r="L1595" i="6" s="1"/>
  <c r="J1591" i="6"/>
  <c r="P1591" i="6" s="1"/>
  <c r="I1591" i="6"/>
  <c r="O1591" i="6" s="1"/>
  <c r="H1591" i="6"/>
  <c r="N1591" i="6" s="1"/>
  <c r="G1591" i="6"/>
  <c r="M1591" i="6" s="1"/>
  <c r="F1591" i="6"/>
  <c r="L1591" i="6" s="1"/>
  <c r="J1587" i="6"/>
  <c r="P1587" i="6" s="1"/>
  <c r="I1587" i="6"/>
  <c r="O1587" i="6" s="1"/>
  <c r="H1587" i="6"/>
  <c r="N1587" i="6" s="1"/>
  <c r="G1587" i="6"/>
  <c r="M1587" i="6" s="1"/>
  <c r="F1587" i="6"/>
  <c r="L1587" i="6" s="1"/>
  <c r="J1567" i="6"/>
  <c r="P1567" i="6" s="1"/>
  <c r="I1567" i="6"/>
  <c r="O1567" i="6" s="1"/>
  <c r="H1567" i="6"/>
  <c r="N1567" i="6" s="1"/>
  <c r="G1567" i="6"/>
  <c r="M1567" i="6" s="1"/>
  <c r="F1567" i="6"/>
  <c r="L1567" i="6" s="1"/>
  <c r="J1515" i="6"/>
  <c r="P1515" i="6" s="1"/>
  <c r="I1515" i="6"/>
  <c r="O1515" i="6" s="1"/>
  <c r="H1515" i="6"/>
  <c r="N1515" i="6" s="1"/>
  <c r="G1515" i="6"/>
  <c r="M1515" i="6" s="1"/>
  <c r="F1515" i="6"/>
  <c r="L1515" i="6" s="1"/>
  <c r="J1511" i="6"/>
  <c r="P1511" i="6" s="1"/>
  <c r="I1511" i="6"/>
  <c r="O1511" i="6" s="1"/>
  <c r="H1511" i="6"/>
  <c r="N1511" i="6" s="1"/>
  <c r="G1511" i="6"/>
  <c r="M1511" i="6" s="1"/>
  <c r="F1511" i="6"/>
  <c r="L1511" i="6" s="1"/>
  <c r="J1507" i="6"/>
  <c r="P1507" i="6" s="1"/>
  <c r="I1507" i="6"/>
  <c r="O1507" i="6" s="1"/>
  <c r="H1507" i="6"/>
  <c r="N1507" i="6" s="1"/>
  <c r="G1507" i="6"/>
  <c r="M1507" i="6" s="1"/>
  <c r="F1507" i="6"/>
  <c r="L1507" i="6" s="1"/>
  <c r="J1459" i="6"/>
  <c r="P1459" i="6" s="1"/>
  <c r="I1459" i="6"/>
  <c r="O1459" i="6" s="1"/>
  <c r="H1459" i="6"/>
  <c r="N1459" i="6" s="1"/>
  <c r="G1459" i="6"/>
  <c r="M1459" i="6" s="1"/>
  <c r="F1459" i="6"/>
  <c r="L1459" i="6" s="1"/>
  <c r="J1431" i="6"/>
  <c r="P1431" i="6" s="1"/>
  <c r="I1431" i="6"/>
  <c r="O1431" i="6" s="1"/>
  <c r="H1431" i="6"/>
  <c r="N1431" i="6" s="1"/>
  <c r="G1431" i="6"/>
  <c r="M1431" i="6" s="1"/>
  <c r="F1431" i="6"/>
  <c r="L1431" i="6" s="1"/>
  <c r="J1375" i="6"/>
  <c r="P1375" i="6" s="1"/>
  <c r="I1375" i="6"/>
  <c r="O1375" i="6" s="1"/>
  <c r="H1375" i="6"/>
  <c r="N1375" i="6" s="1"/>
  <c r="G1375" i="6"/>
  <c r="M1375" i="6" s="1"/>
  <c r="F1375" i="6"/>
  <c r="L1375" i="6" s="1"/>
  <c r="J1371" i="6"/>
  <c r="P1371" i="6" s="1"/>
  <c r="I1371" i="6"/>
  <c r="O1371" i="6" s="1"/>
  <c r="H1371" i="6"/>
  <c r="N1371" i="6" s="1"/>
  <c r="G1371" i="6"/>
  <c r="M1371" i="6" s="1"/>
  <c r="F1371" i="6"/>
  <c r="L1371" i="6" s="1"/>
  <c r="J1367" i="6"/>
  <c r="P1367" i="6" s="1"/>
  <c r="I1367" i="6"/>
  <c r="O1367" i="6" s="1"/>
  <c r="H1367" i="6"/>
  <c r="N1367" i="6" s="1"/>
  <c r="G1367" i="6"/>
  <c r="M1367" i="6" s="1"/>
  <c r="F1367" i="6"/>
  <c r="L1367" i="6" s="1"/>
  <c r="J1363" i="6"/>
  <c r="P1363" i="6" s="1"/>
  <c r="I1363" i="6"/>
  <c r="O1363" i="6" s="1"/>
  <c r="H1363" i="6"/>
  <c r="N1363" i="6" s="1"/>
  <c r="F1363" i="6"/>
  <c r="L1363" i="6" s="1"/>
  <c r="I1335" i="6"/>
  <c r="O1335" i="6" s="1"/>
  <c r="J1335" i="6"/>
  <c r="P1335" i="6" s="1"/>
  <c r="H1335" i="6"/>
  <c r="N1335" i="6" s="1"/>
  <c r="F1335" i="6"/>
  <c r="L1335" i="6" s="1"/>
  <c r="G1335" i="6"/>
  <c r="M1335" i="6" s="1"/>
  <c r="J1331" i="6"/>
  <c r="P1331" i="6" s="1"/>
  <c r="I1331" i="6"/>
  <c r="O1331" i="6" s="1"/>
  <c r="H1331" i="6"/>
  <c r="N1331" i="6" s="1"/>
  <c r="F1331" i="6"/>
  <c r="L1331" i="6" s="1"/>
  <c r="G1331" i="6"/>
  <c r="M1331" i="6" s="1"/>
  <c r="J1327" i="6"/>
  <c r="P1327" i="6" s="1"/>
  <c r="I1327" i="6"/>
  <c r="O1327" i="6" s="1"/>
  <c r="H1327" i="6"/>
  <c r="N1327" i="6" s="1"/>
  <c r="G1327" i="6"/>
  <c r="M1327" i="6" s="1"/>
  <c r="F1327" i="6"/>
  <c r="L1327" i="6" s="1"/>
  <c r="J1323" i="6"/>
  <c r="P1323" i="6" s="1"/>
  <c r="I1323" i="6"/>
  <c r="O1323" i="6" s="1"/>
  <c r="H1323" i="6"/>
  <c r="N1323" i="6" s="1"/>
  <c r="F1323" i="6"/>
  <c r="L1323" i="6" s="1"/>
  <c r="G1323" i="6"/>
  <c r="M1323" i="6" s="1"/>
  <c r="J1307" i="6"/>
  <c r="P1307" i="6" s="1"/>
  <c r="I1307" i="6"/>
  <c r="O1307" i="6" s="1"/>
  <c r="H1307" i="6"/>
  <c r="N1307" i="6" s="1"/>
  <c r="F1307" i="6"/>
  <c r="L1307" i="6" s="1"/>
  <c r="G1307" i="6"/>
  <c r="M1307" i="6" s="1"/>
  <c r="J1303" i="6"/>
  <c r="P1303" i="6" s="1"/>
  <c r="I1303" i="6"/>
  <c r="O1303" i="6" s="1"/>
  <c r="H1303" i="6"/>
  <c r="N1303" i="6" s="1"/>
  <c r="G1303" i="6"/>
  <c r="M1303" i="6" s="1"/>
  <c r="F1303" i="6"/>
  <c r="L1303" i="6" s="1"/>
  <c r="J1299" i="6"/>
  <c r="P1299" i="6" s="1"/>
  <c r="I1299" i="6"/>
  <c r="O1299" i="6" s="1"/>
  <c r="H1299" i="6"/>
  <c r="N1299" i="6" s="1"/>
  <c r="G1299" i="6"/>
  <c r="M1299" i="6" s="1"/>
  <c r="F1299" i="6"/>
  <c r="L1299" i="6" s="1"/>
  <c r="J1295" i="6"/>
  <c r="P1295" i="6" s="1"/>
  <c r="I1295" i="6"/>
  <c r="O1295" i="6" s="1"/>
  <c r="H1295" i="6"/>
  <c r="N1295" i="6" s="1"/>
  <c r="G1295" i="6"/>
  <c r="M1295" i="6" s="1"/>
  <c r="F1295" i="6"/>
  <c r="L1295" i="6" s="1"/>
  <c r="J1291" i="6"/>
  <c r="P1291" i="6" s="1"/>
  <c r="I1291" i="6"/>
  <c r="O1291" i="6" s="1"/>
  <c r="H1291" i="6"/>
  <c r="N1291" i="6" s="1"/>
  <c r="G1291" i="6"/>
  <c r="M1291" i="6" s="1"/>
  <c r="F1291" i="6"/>
  <c r="L1291" i="6" s="1"/>
  <c r="J1287" i="6"/>
  <c r="P1287" i="6" s="1"/>
  <c r="I1287" i="6"/>
  <c r="O1287" i="6" s="1"/>
  <c r="H1287" i="6"/>
  <c r="N1287" i="6" s="1"/>
  <c r="G1287" i="6"/>
  <c r="M1287" i="6" s="1"/>
  <c r="F1287" i="6"/>
  <c r="L1287" i="6" s="1"/>
  <c r="J1263" i="6"/>
  <c r="P1263" i="6" s="1"/>
  <c r="I1263" i="6"/>
  <c r="O1263" i="6" s="1"/>
  <c r="H1263" i="6"/>
  <c r="N1263" i="6" s="1"/>
  <c r="F1263" i="6"/>
  <c r="L1263" i="6" s="1"/>
  <c r="J1259" i="6"/>
  <c r="P1259" i="6" s="1"/>
  <c r="I1259" i="6"/>
  <c r="O1259" i="6" s="1"/>
  <c r="H1259" i="6"/>
  <c r="N1259" i="6" s="1"/>
  <c r="G1259" i="6"/>
  <c r="M1259" i="6" s="1"/>
  <c r="F1259" i="6"/>
  <c r="L1259" i="6" s="1"/>
  <c r="J1255" i="6"/>
  <c r="P1255" i="6" s="1"/>
  <c r="I1255" i="6"/>
  <c r="O1255" i="6" s="1"/>
  <c r="H1255" i="6"/>
  <c r="N1255" i="6" s="1"/>
  <c r="G1255" i="6"/>
  <c r="M1255" i="6" s="1"/>
  <c r="F1255" i="6"/>
  <c r="L1255" i="6" s="1"/>
  <c r="J1251" i="6"/>
  <c r="P1251" i="6" s="1"/>
  <c r="I1251" i="6"/>
  <c r="O1251" i="6" s="1"/>
  <c r="H1251" i="6"/>
  <c r="N1251" i="6" s="1"/>
  <c r="G1251" i="6"/>
  <c r="M1251" i="6" s="1"/>
  <c r="F1251" i="6"/>
  <c r="L1251" i="6" s="1"/>
  <c r="J1239" i="6"/>
  <c r="P1239" i="6" s="1"/>
  <c r="I1239" i="6"/>
  <c r="O1239" i="6" s="1"/>
  <c r="H1239" i="6"/>
  <c r="N1239" i="6" s="1"/>
  <c r="G1239" i="6"/>
  <c r="M1239" i="6" s="1"/>
  <c r="F1239" i="6"/>
  <c r="L1239" i="6" s="1"/>
  <c r="J1211" i="6"/>
  <c r="P1211" i="6" s="1"/>
  <c r="I1211" i="6"/>
  <c r="O1211" i="6" s="1"/>
  <c r="H1211" i="6"/>
  <c r="N1211" i="6" s="1"/>
  <c r="G1211" i="6"/>
  <c r="M1211" i="6" s="1"/>
  <c r="F1211" i="6"/>
  <c r="L1211" i="6" s="1"/>
  <c r="J1187" i="6"/>
  <c r="P1187" i="6" s="1"/>
  <c r="I1187" i="6"/>
  <c r="O1187" i="6" s="1"/>
  <c r="H1187" i="6"/>
  <c r="N1187" i="6" s="1"/>
  <c r="G1187" i="6"/>
  <c r="M1187" i="6" s="1"/>
  <c r="F1187" i="6"/>
  <c r="L1187" i="6" s="1"/>
  <c r="J1183" i="6"/>
  <c r="P1183" i="6" s="1"/>
  <c r="I1183" i="6"/>
  <c r="O1183" i="6" s="1"/>
  <c r="H1183" i="6"/>
  <c r="N1183" i="6" s="1"/>
  <c r="G1183" i="6"/>
  <c r="M1183" i="6" s="1"/>
  <c r="F1183" i="6"/>
  <c r="L1183" i="6" s="1"/>
  <c r="J1127" i="6"/>
  <c r="P1127" i="6" s="1"/>
  <c r="I1127" i="6"/>
  <c r="O1127" i="6" s="1"/>
  <c r="H1127" i="6"/>
  <c r="N1127" i="6" s="1"/>
  <c r="F1127" i="6"/>
  <c r="L1127" i="6" s="1"/>
  <c r="J1123" i="6"/>
  <c r="P1123" i="6" s="1"/>
  <c r="I1123" i="6"/>
  <c r="O1123" i="6" s="1"/>
  <c r="H1123" i="6"/>
  <c r="N1123" i="6" s="1"/>
  <c r="F1123" i="6"/>
  <c r="L1123" i="6" s="1"/>
  <c r="J1119" i="6"/>
  <c r="P1119" i="6" s="1"/>
  <c r="I1119" i="6"/>
  <c r="O1119" i="6" s="1"/>
  <c r="H1119" i="6"/>
  <c r="N1119" i="6" s="1"/>
  <c r="G1119" i="6"/>
  <c r="M1119" i="6" s="1"/>
  <c r="F1119" i="6"/>
  <c r="L1119" i="6" s="1"/>
  <c r="J2252" i="6"/>
  <c r="P2252" i="6" s="1"/>
  <c r="I2252" i="6"/>
  <c r="O2252" i="6" s="1"/>
  <c r="H2252" i="6"/>
  <c r="N2252" i="6" s="1"/>
  <c r="G2252" i="6"/>
  <c r="M2252" i="6" s="1"/>
  <c r="F2252" i="6"/>
  <c r="L2252" i="6" s="1"/>
  <c r="J1087" i="6"/>
  <c r="P1087" i="6" s="1"/>
  <c r="I1087" i="6"/>
  <c r="O1087" i="6" s="1"/>
  <c r="H1087" i="6"/>
  <c r="N1087" i="6" s="1"/>
  <c r="G1087" i="6"/>
  <c r="M1087" i="6" s="1"/>
  <c r="F1087" i="6"/>
  <c r="L1087" i="6" s="1"/>
  <c r="I1059" i="6"/>
  <c r="O1059" i="6" s="1"/>
  <c r="J1059" i="6"/>
  <c r="P1059" i="6" s="1"/>
  <c r="H1059" i="6"/>
  <c r="N1059" i="6" s="1"/>
  <c r="F1059" i="6"/>
  <c r="L1059" i="6" s="1"/>
  <c r="G1059" i="6"/>
  <c r="M1059" i="6" s="1"/>
  <c r="J1051" i="6"/>
  <c r="P1051" i="6" s="1"/>
  <c r="I1051" i="6"/>
  <c r="O1051" i="6" s="1"/>
  <c r="H1051" i="6"/>
  <c r="N1051" i="6" s="1"/>
  <c r="G1051" i="6"/>
  <c r="M1051" i="6" s="1"/>
  <c r="F1051" i="6"/>
  <c r="L1051" i="6" s="1"/>
  <c r="J1043" i="6"/>
  <c r="P1043" i="6" s="1"/>
  <c r="I1043" i="6"/>
  <c r="O1043" i="6" s="1"/>
  <c r="H1043" i="6"/>
  <c r="N1043" i="6" s="1"/>
  <c r="F1043" i="6"/>
  <c r="L1043" i="6" s="1"/>
  <c r="G1043" i="6"/>
  <c r="M1043" i="6" s="1"/>
  <c r="J1039" i="6"/>
  <c r="P1039" i="6" s="1"/>
  <c r="I1039" i="6"/>
  <c r="O1039" i="6" s="1"/>
  <c r="H1039" i="6"/>
  <c r="N1039" i="6" s="1"/>
  <c r="F1039" i="6"/>
  <c r="L1039" i="6" s="1"/>
  <c r="G1039" i="6"/>
  <c r="M1039" i="6" s="1"/>
  <c r="J2563" i="6"/>
  <c r="P2563" i="6" s="1"/>
  <c r="I2563" i="6"/>
  <c r="O2563" i="6" s="1"/>
  <c r="H2563" i="6"/>
  <c r="N2563" i="6" s="1"/>
  <c r="G2563" i="6"/>
  <c r="M2563" i="6" s="1"/>
  <c r="F2563" i="6"/>
  <c r="L2563" i="6" s="1"/>
  <c r="J1031" i="6"/>
  <c r="P1031" i="6" s="1"/>
  <c r="I1031" i="6"/>
  <c r="O1031" i="6" s="1"/>
  <c r="H1031" i="6"/>
  <c r="N1031" i="6" s="1"/>
  <c r="F1031" i="6"/>
  <c r="L1031" i="6" s="1"/>
  <c r="J1023" i="6"/>
  <c r="P1023" i="6" s="1"/>
  <c r="I1023" i="6"/>
  <c r="O1023" i="6" s="1"/>
  <c r="H1023" i="6"/>
  <c r="N1023" i="6" s="1"/>
  <c r="G1023" i="6"/>
  <c r="M1023" i="6" s="1"/>
  <c r="F1023" i="6"/>
  <c r="L1023" i="6" s="1"/>
  <c r="J1015" i="6"/>
  <c r="P1015" i="6" s="1"/>
  <c r="I1015" i="6"/>
  <c r="O1015" i="6" s="1"/>
  <c r="H1015" i="6"/>
  <c r="N1015" i="6" s="1"/>
  <c r="G1015" i="6"/>
  <c r="M1015" i="6" s="1"/>
  <c r="F1015" i="6"/>
  <c r="L1015" i="6" s="1"/>
  <c r="J1007" i="6"/>
  <c r="P1007" i="6" s="1"/>
  <c r="I1007" i="6"/>
  <c r="O1007" i="6" s="1"/>
  <c r="H1007" i="6"/>
  <c r="N1007" i="6" s="1"/>
  <c r="G1007" i="6"/>
  <c r="M1007" i="6" s="1"/>
  <c r="F1007" i="6"/>
  <c r="L1007" i="6" s="1"/>
  <c r="I983" i="6"/>
  <c r="O983" i="6" s="1"/>
  <c r="J983" i="6"/>
  <c r="P983" i="6" s="1"/>
  <c r="H983" i="6"/>
  <c r="N983" i="6" s="1"/>
  <c r="G983" i="6"/>
  <c r="M983" i="6" s="1"/>
  <c r="F983" i="6"/>
  <c r="L983" i="6" s="1"/>
  <c r="J64" i="6"/>
  <c r="P64" i="6" s="1"/>
  <c r="I64" i="6"/>
  <c r="O64" i="6" s="1"/>
  <c r="H64" i="6"/>
  <c r="N64" i="6" s="1"/>
  <c r="F64" i="6"/>
  <c r="L64" i="6" s="1"/>
  <c r="G64" i="6"/>
  <c r="M64" i="6" s="1"/>
  <c r="J1244" i="6"/>
  <c r="P1244" i="6" s="1"/>
  <c r="I1244" i="6"/>
  <c r="O1244" i="6" s="1"/>
  <c r="H1244" i="6"/>
  <c r="N1244" i="6" s="1"/>
  <c r="G1244" i="6"/>
  <c r="M1244" i="6" s="1"/>
  <c r="F1244" i="6"/>
  <c r="L1244" i="6" s="1"/>
  <c r="J963" i="6"/>
  <c r="P963" i="6" s="1"/>
  <c r="I963" i="6"/>
  <c r="O963" i="6" s="1"/>
  <c r="H963" i="6"/>
  <c r="N963" i="6" s="1"/>
  <c r="G963" i="6"/>
  <c r="M963" i="6" s="1"/>
  <c r="F963" i="6"/>
  <c r="L963" i="6" s="1"/>
  <c r="J955" i="6"/>
  <c r="P955" i="6" s="1"/>
  <c r="I955" i="6"/>
  <c r="O955" i="6" s="1"/>
  <c r="H955" i="6"/>
  <c r="N955" i="6" s="1"/>
  <c r="G955" i="6"/>
  <c r="M955" i="6" s="1"/>
  <c r="F955" i="6"/>
  <c r="L955" i="6" s="1"/>
  <c r="J947" i="6"/>
  <c r="P947" i="6" s="1"/>
  <c r="I947" i="6"/>
  <c r="O947" i="6" s="1"/>
  <c r="H947" i="6"/>
  <c r="N947" i="6" s="1"/>
  <c r="G947" i="6"/>
  <c r="M947" i="6" s="1"/>
  <c r="F947" i="6"/>
  <c r="L947" i="6" s="1"/>
  <c r="J943" i="6"/>
  <c r="P943" i="6" s="1"/>
  <c r="I943" i="6"/>
  <c r="O943" i="6" s="1"/>
  <c r="H943" i="6"/>
  <c r="N943" i="6" s="1"/>
  <c r="G943" i="6"/>
  <c r="M943" i="6" s="1"/>
  <c r="F943" i="6"/>
  <c r="L943" i="6" s="1"/>
  <c r="J935" i="6"/>
  <c r="P935" i="6" s="1"/>
  <c r="I935" i="6"/>
  <c r="O935" i="6" s="1"/>
  <c r="H935" i="6"/>
  <c r="N935" i="6" s="1"/>
  <c r="G935" i="6"/>
  <c r="M935" i="6" s="1"/>
  <c r="F935" i="6"/>
  <c r="L935" i="6" s="1"/>
  <c r="J1235" i="6"/>
  <c r="P1235" i="6" s="1"/>
  <c r="I1235" i="6"/>
  <c r="O1235" i="6" s="1"/>
  <c r="H1235" i="6"/>
  <c r="N1235" i="6" s="1"/>
  <c r="G1235" i="6"/>
  <c r="M1235" i="6" s="1"/>
  <c r="F1235" i="6"/>
  <c r="L1235" i="6" s="1"/>
  <c r="J911" i="6"/>
  <c r="P911" i="6" s="1"/>
  <c r="I911" i="6"/>
  <c r="O911" i="6" s="1"/>
  <c r="H911" i="6"/>
  <c r="N911" i="6" s="1"/>
  <c r="G911" i="6"/>
  <c r="M911" i="6" s="1"/>
  <c r="F911" i="6"/>
  <c r="L911" i="6" s="1"/>
  <c r="J889" i="6"/>
  <c r="P889" i="6" s="1"/>
  <c r="I889" i="6"/>
  <c r="O889" i="6" s="1"/>
  <c r="H889" i="6"/>
  <c r="N889" i="6" s="1"/>
  <c r="F889" i="6"/>
  <c r="L889" i="6" s="1"/>
  <c r="J883" i="6"/>
  <c r="P883" i="6" s="1"/>
  <c r="I883" i="6"/>
  <c r="O883" i="6" s="1"/>
  <c r="H883" i="6"/>
  <c r="N883" i="6" s="1"/>
  <c r="G883" i="6"/>
  <c r="M883" i="6" s="1"/>
  <c r="F883" i="6"/>
  <c r="L883" i="6" s="1"/>
  <c r="J879" i="6"/>
  <c r="P879" i="6" s="1"/>
  <c r="I879" i="6"/>
  <c r="O879" i="6" s="1"/>
  <c r="H879" i="6"/>
  <c r="N879" i="6" s="1"/>
  <c r="F879" i="6"/>
  <c r="L879" i="6" s="1"/>
  <c r="J867" i="6"/>
  <c r="P867" i="6" s="1"/>
  <c r="I867" i="6"/>
  <c r="O867" i="6" s="1"/>
  <c r="H867" i="6"/>
  <c r="N867" i="6" s="1"/>
  <c r="G867" i="6"/>
  <c r="M867" i="6" s="1"/>
  <c r="F867" i="6"/>
  <c r="L867" i="6" s="1"/>
  <c r="J863" i="6"/>
  <c r="P863" i="6" s="1"/>
  <c r="I863" i="6"/>
  <c r="O863" i="6" s="1"/>
  <c r="H863" i="6"/>
  <c r="N863" i="6" s="1"/>
  <c r="F863" i="6"/>
  <c r="L863" i="6" s="1"/>
  <c r="J859" i="6"/>
  <c r="P859" i="6" s="1"/>
  <c r="I859" i="6"/>
  <c r="O859" i="6" s="1"/>
  <c r="H859" i="6"/>
  <c r="N859" i="6" s="1"/>
  <c r="G859" i="6"/>
  <c r="M859" i="6" s="1"/>
  <c r="F859" i="6"/>
  <c r="L859" i="6" s="1"/>
  <c r="J847" i="6"/>
  <c r="P847" i="6" s="1"/>
  <c r="I847" i="6"/>
  <c r="O847" i="6" s="1"/>
  <c r="H847" i="6"/>
  <c r="N847" i="6" s="1"/>
  <c r="G847" i="6"/>
  <c r="M847" i="6" s="1"/>
  <c r="F847" i="6"/>
  <c r="L847" i="6" s="1"/>
  <c r="J839" i="6"/>
  <c r="P839" i="6" s="1"/>
  <c r="I839" i="6"/>
  <c r="O839" i="6" s="1"/>
  <c r="H839" i="6"/>
  <c r="N839" i="6" s="1"/>
  <c r="G839" i="6"/>
  <c r="M839" i="6" s="1"/>
  <c r="F839" i="6"/>
  <c r="L839" i="6" s="1"/>
  <c r="J835" i="6"/>
  <c r="P835" i="6" s="1"/>
  <c r="I835" i="6"/>
  <c r="O835" i="6" s="1"/>
  <c r="H835" i="6"/>
  <c r="N835" i="6" s="1"/>
  <c r="F835" i="6"/>
  <c r="L835" i="6" s="1"/>
  <c r="J827" i="6"/>
  <c r="P827" i="6" s="1"/>
  <c r="I827" i="6"/>
  <c r="O827" i="6" s="1"/>
  <c r="H827" i="6"/>
  <c r="N827" i="6" s="1"/>
  <c r="G827" i="6"/>
  <c r="M827" i="6" s="1"/>
  <c r="F827" i="6"/>
  <c r="L827" i="6" s="1"/>
  <c r="J819" i="6"/>
  <c r="P819" i="6" s="1"/>
  <c r="I819" i="6"/>
  <c r="O819" i="6" s="1"/>
  <c r="H819" i="6"/>
  <c r="N819" i="6" s="1"/>
  <c r="F819" i="6"/>
  <c r="L819" i="6" s="1"/>
  <c r="G819" i="6"/>
  <c r="M819" i="6" s="1"/>
  <c r="J815" i="6"/>
  <c r="P815" i="6" s="1"/>
  <c r="I815" i="6"/>
  <c r="O815" i="6" s="1"/>
  <c r="H815" i="6"/>
  <c r="N815" i="6" s="1"/>
  <c r="G815" i="6"/>
  <c r="M815" i="6" s="1"/>
  <c r="F815" i="6"/>
  <c r="L815" i="6" s="1"/>
  <c r="J811" i="6"/>
  <c r="P811" i="6" s="1"/>
  <c r="I811" i="6"/>
  <c r="O811" i="6" s="1"/>
  <c r="H811" i="6"/>
  <c r="N811" i="6" s="1"/>
  <c r="G811" i="6"/>
  <c r="M811" i="6" s="1"/>
  <c r="F811" i="6"/>
  <c r="L811" i="6" s="1"/>
  <c r="J807" i="6"/>
  <c r="P807" i="6" s="1"/>
  <c r="I807" i="6"/>
  <c r="O807" i="6" s="1"/>
  <c r="H807" i="6"/>
  <c r="N807" i="6" s="1"/>
  <c r="F807" i="6"/>
  <c r="L807" i="6" s="1"/>
  <c r="J795" i="6"/>
  <c r="P795" i="6" s="1"/>
  <c r="I795" i="6"/>
  <c r="O795" i="6" s="1"/>
  <c r="H795" i="6"/>
  <c r="N795" i="6" s="1"/>
  <c r="F795" i="6"/>
  <c r="L795" i="6" s="1"/>
  <c r="G795" i="6"/>
  <c r="M795" i="6" s="1"/>
  <c r="J791" i="6"/>
  <c r="P791" i="6" s="1"/>
  <c r="I791" i="6"/>
  <c r="O791" i="6" s="1"/>
  <c r="H791" i="6"/>
  <c r="N791" i="6" s="1"/>
  <c r="G791" i="6"/>
  <c r="M791" i="6" s="1"/>
  <c r="F791" i="6"/>
  <c r="L791" i="6" s="1"/>
  <c r="J2413" i="6"/>
  <c r="P2413" i="6" s="1"/>
  <c r="I2413" i="6"/>
  <c r="O2413" i="6" s="1"/>
  <c r="H2413" i="6"/>
  <c r="N2413" i="6" s="1"/>
  <c r="G2413" i="6"/>
  <c r="M2413" i="6" s="1"/>
  <c r="F2413" i="6"/>
  <c r="L2413" i="6" s="1"/>
  <c r="I775" i="6"/>
  <c r="O775" i="6" s="1"/>
  <c r="J775" i="6"/>
  <c r="P775" i="6" s="1"/>
  <c r="H775" i="6"/>
  <c r="N775" i="6" s="1"/>
  <c r="F775" i="6"/>
  <c r="L775" i="6" s="1"/>
  <c r="J767" i="6"/>
  <c r="P767" i="6" s="1"/>
  <c r="I767" i="6"/>
  <c r="O767" i="6" s="1"/>
  <c r="H767" i="6"/>
  <c r="N767" i="6" s="1"/>
  <c r="G767" i="6"/>
  <c r="M767" i="6" s="1"/>
  <c r="F767" i="6"/>
  <c r="L767" i="6" s="1"/>
  <c r="J763" i="6"/>
  <c r="P763" i="6" s="1"/>
  <c r="I763" i="6"/>
  <c r="O763" i="6" s="1"/>
  <c r="H763" i="6"/>
  <c r="N763" i="6" s="1"/>
  <c r="G763" i="6"/>
  <c r="M763" i="6" s="1"/>
  <c r="F763" i="6"/>
  <c r="L763" i="6" s="1"/>
  <c r="J711" i="6"/>
  <c r="P711" i="6" s="1"/>
  <c r="I711" i="6"/>
  <c r="O711" i="6" s="1"/>
  <c r="H711" i="6"/>
  <c r="N711" i="6" s="1"/>
  <c r="G711" i="6"/>
  <c r="M711" i="6" s="1"/>
  <c r="F711" i="6"/>
  <c r="L711" i="6" s="1"/>
  <c r="G1248" i="6"/>
  <c r="M1248" i="6" s="1"/>
  <c r="J23" i="6"/>
  <c r="P23" i="6" s="1"/>
  <c r="I23" i="6"/>
  <c r="O23" i="6" s="1"/>
  <c r="H23" i="6"/>
  <c r="N23" i="6" s="1"/>
  <c r="G23" i="6"/>
  <c r="M23" i="6" s="1"/>
  <c r="F23" i="6"/>
  <c r="L23" i="6" s="1"/>
  <c r="J19" i="6"/>
  <c r="P19" i="6" s="1"/>
  <c r="I19" i="6"/>
  <c r="O19" i="6" s="1"/>
  <c r="H19" i="6"/>
  <c r="N19" i="6" s="1"/>
  <c r="G19" i="6"/>
  <c r="M19" i="6" s="1"/>
  <c r="F19" i="6"/>
  <c r="L19" i="6" s="1"/>
  <c r="J15" i="6"/>
  <c r="P15" i="6" s="1"/>
  <c r="I15" i="6"/>
  <c r="O15" i="6" s="1"/>
  <c r="H15" i="6"/>
  <c r="N15" i="6" s="1"/>
  <c r="G15" i="6"/>
  <c r="M15" i="6" s="1"/>
  <c r="F15" i="6"/>
  <c r="L15" i="6" s="1"/>
  <c r="J11" i="6"/>
  <c r="P11" i="6" s="1"/>
  <c r="I11" i="6"/>
  <c r="O11" i="6" s="1"/>
  <c r="H11" i="6"/>
  <c r="N11" i="6" s="1"/>
  <c r="G11" i="6"/>
  <c r="M11" i="6" s="1"/>
  <c r="F11" i="6"/>
  <c r="L11" i="6" s="1"/>
  <c r="J7" i="6"/>
  <c r="P7" i="6" s="1"/>
  <c r="I7" i="6"/>
  <c r="O7" i="6" s="1"/>
  <c r="H7" i="6"/>
  <c r="N7" i="6" s="1"/>
  <c r="G7" i="6"/>
  <c r="M7" i="6" s="1"/>
  <c r="F7" i="6"/>
  <c r="L7" i="6" s="1"/>
  <c r="J599" i="6"/>
  <c r="P599" i="6" s="1"/>
  <c r="I599" i="6"/>
  <c r="O599" i="6" s="1"/>
  <c r="H599" i="6"/>
  <c r="N599" i="6" s="1"/>
  <c r="F599" i="6"/>
  <c r="L599" i="6" s="1"/>
  <c r="G599" i="6"/>
  <c r="M599" i="6" s="1"/>
  <c r="J595" i="6"/>
  <c r="P595" i="6" s="1"/>
  <c r="I595" i="6"/>
  <c r="O595" i="6" s="1"/>
  <c r="H595" i="6"/>
  <c r="N595" i="6" s="1"/>
  <c r="G595" i="6"/>
  <c r="M595" i="6" s="1"/>
  <c r="F595" i="6"/>
  <c r="L595" i="6" s="1"/>
  <c r="J591" i="6"/>
  <c r="P591" i="6" s="1"/>
  <c r="I591" i="6"/>
  <c r="O591" i="6" s="1"/>
  <c r="H591" i="6"/>
  <c r="N591" i="6" s="1"/>
  <c r="G591" i="6"/>
  <c r="M591" i="6" s="1"/>
  <c r="F591" i="6"/>
  <c r="L591" i="6" s="1"/>
  <c r="J587" i="6"/>
  <c r="P587" i="6" s="1"/>
  <c r="I587" i="6"/>
  <c r="O587" i="6" s="1"/>
  <c r="H587" i="6"/>
  <c r="N587" i="6" s="1"/>
  <c r="G587" i="6"/>
  <c r="M587" i="6" s="1"/>
  <c r="F587" i="6"/>
  <c r="L587" i="6" s="1"/>
  <c r="J583" i="6"/>
  <c r="P583" i="6" s="1"/>
  <c r="I583" i="6"/>
  <c r="O583" i="6" s="1"/>
  <c r="H583" i="6"/>
  <c r="N583" i="6" s="1"/>
  <c r="G583" i="6"/>
  <c r="M583" i="6" s="1"/>
  <c r="F583" i="6"/>
  <c r="L583" i="6" s="1"/>
  <c r="J1097" i="6"/>
  <c r="P1097" i="6" s="1"/>
  <c r="I1097" i="6"/>
  <c r="O1097" i="6" s="1"/>
  <c r="H1097" i="6"/>
  <c r="N1097" i="6" s="1"/>
  <c r="G1097" i="6"/>
  <c r="M1097" i="6" s="1"/>
  <c r="F1097" i="6"/>
  <c r="L1097" i="6" s="1"/>
  <c r="J575" i="6"/>
  <c r="P575" i="6" s="1"/>
  <c r="I575" i="6"/>
  <c r="O575" i="6" s="1"/>
  <c r="H575" i="6"/>
  <c r="N575" i="6" s="1"/>
  <c r="F575" i="6"/>
  <c r="L575" i="6" s="1"/>
  <c r="J571" i="6"/>
  <c r="P571" i="6" s="1"/>
  <c r="I571" i="6"/>
  <c r="O571" i="6" s="1"/>
  <c r="H571" i="6"/>
  <c r="N571" i="6" s="1"/>
  <c r="G571" i="6"/>
  <c r="M571" i="6" s="1"/>
  <c r="F571" i="6"/>
  <c r="L571" i="6" s="1"/>
  <c r="J567" i="6"/>
  <c r="P567" i="6" s="1"/>
  <c r="I567" i="6"/>
  <c r="O567" i="6" s="1"/>
  <c r="H567" i="6"/>
  <c r="N567" i="6" s="1"/>
  <c r="G567" i="6"/>
  <c r="M567" i="6" s="1"/>
  <c r="F567" i="6"/>
  <c r="L567" i="6" s="1"/>
  <c r="J470" i="6"/>
  <c r="P470" i="6" s="1"/>
  <c r="I470" i="6"/>
  <c r="O470" i="6" s="1"/>
  <c r="H470" i="6"/>
  <c r="N470" i="6" s="1"/>
  <c r="G470" i="6"/>
  <c r="M470" i="6" s="1"/>
  <c r="F470" i="6"/>
  <c r="L470" i="6" s="1"/>
  <c r="J559" i="6"/>
  <c r="P559" i="6" s="1"/>
  <c r="I559" i="6"/>
  <c r="O559" i="6" s="1"/>
  <c r="H559" i="6"/>
  <c r="N559" i="6" s="1"/>
  <c r="G559" i="6"/>
  <c r="M559" i="6" s="1"/>
  <c r="F559" i="6"/>
  <c r="L559" i="6" s="1"/>
  <c r="J555" i="6"/>
  <c r="P555" i="6" s="1"/>
  <c r="I555" i="6"/>
  <c r="O555" i="6" s="1"/>
  <c r="H555" i="6"/>
  <c r="N555" i="6" s="1"/>
  <c r="G555" i="6"/>
  <c r="M555" i="6" s="1"/>
  <c r="F555" i="6"/>
  <c r="L555" i="6" s="1"/>
  <c r="J551" i="6"/>
  <c r="P551" i="6" s="1"/>
  <c r="I551" i="6"/>
  <c r="O551" i="6" s="1"/>
  <c r="H551" i="6"/>
  <c r="N551" i="6" s="1"/>
  <c r="G551" i="6"/>
  <c r="M551" i="6" s="1"/>
  <c r="F551" i="6"/>
  <c r="L551" i="6" s="1"/>
  <c r="J547" i="6"/>
  <c r="P547" i="6" s="1"/>
  <c r="I547" i="6"/>
  <c r="O547" i="6" s="1"/>
  <c r="H547" i="6"/>
  <c r="N547" i="6" s="1"/>
  <c r="G547" i="6"/>
  <c r="M547" i="6" s="1"/>
  <c r="F547" i="6"/>
  <c r="L547" i="6" s="1"/>
  <c r="J543" i="6"/>
  <c r="P543" i="6" s="1"/>
  <c r="I543" i="6"/>
  <c r="O543" i="6" s="1"/>
  <c r="H543" i="6"/>
  <c r="N543" i="6" s="1"/>
  <c r="G543" i="6"/>
  <c r="M543" i="6" s="1"/>
  <c r="F543" i="6"/>
  <c r="L543" i="6" s="1"/>
  <c r="J539" i="6"/>
  <c r="P539" i="6" s="1"/>
  <c r="I539" i="6"/>
  <c r="O539" i="6" s="1"/>
  <c r="H539" i="6"/>
  <c r="N539" i="6" s="1"/>
  <c r="G539" i="6"/>
  <c r="M539" i="6" s="1"/>
  <c r="F539" i="6"/>
  <c r="L539" i="6" s="1"/>
  <c r="J535" i="6"/>
  <c r="P535" i="6" s="1"/>
  <c r="I535" i="6"/>
  <c r="O535" i="6" s="1"/>
  <c r="H535" i="6"/>
  <c r="N535" i="6" s="1"/>
  <c r="G535" i="6"/>
  <c r="M535" i="6" s="1"/>
  <c r="F535" i="6"/>
  <c r="L535" i="6" s="1"/>
  <c r="J531" i="6"/>
  <c r="P531" i="6" s="1"/>
  <c r="I531" i="6"/>
  <c r="O531" i="6" s="1"/>
  <c r="H531" i="6"/>
  <c r="N531" i="6" s="1"/>
  <c r="G531" i="6"/>
  <c r="M531" i="6" s="1"/>
  <c r="F531" i="6"/>
  <c r="L531" i="6" s="1"/>
  <c r="J527" i="6"/>
  <c r="P527" i="6" s="1"/>
  <c r="I527" i="6"/>
  <c r="O527" i="6" s="1"/>
  <c r="H527" i="6"/>
  <c r="N527" i="6" s="1"/>
  <c r="G527" i="6"/>
  <c r="M527" i="6" s="1"/>
  <c r="F527" i="6"/>
  <c r="L527" i="6" s="1"/>
  <c r="J523" i="6"/>
  <c r="P523" i="6" s="1"/>
  <c r="I523" i="6"/>
  <c r="O523" i="6" s="1"/>
  <c r="H523" i="6"/>
  <c r="N523" i="6" s="1"/>
  <c r="G523" i="6"/>
  <c r="M523" i="6" s="1"/>
  <c r="F523" i="6"/>
  <c r="L523" i="6" s="1"/>
  <c r="J519" i="6"/>
  <c r="P519" i="6" s="1"/>
  <c r="I519" i="6"/>
  <c r="O519" i="6" s="1"/>
  <c r="H519" i="6"/>
  <c r="N519" i="6" s="1"/>
  <c r="F519" i="6"/>
  <c r="L519" i="6" s="1"/>
  <c r="J515" i="6"/>
  <c r="P515" i="6" s="1"/>
  <c r="I515" i="6"/>
  <c r="O515" i="6" s="1"/>
  <c r="H515" i="6"/>
  <c r="N515" i="6" s="1"/>
  <c r="G515" i="6"/>
  <c r="M515" i="6" s="1"/>
  <c r="F515" i="6"/>
  <c r="L515" i="6" s="1"/>
  <c r="J511" i="6"/>
  <c r="P511" i="6" s="1"/>
  <c r="I511" i="6"/>
  <c r="O511" i="6" s="1"/>
  <c r="H511" i="6"/>
  <c r="N511" i="6" s="1"/>
  <c r="G511" i="6"/>
  <c r="M511" i="6" s="1"/>
  <c r="F511" i="6"/>
  <c r="L511" i="6" s="1"/>
  <c r="J507" i="6"/>
  <c r="P507" i="6" s="1"/>
  <c r="I507" i="6"/>
  <c r="O507" i="6" s="1"/>
  <c r="H507" i="6"/>
  <c r="N507" i="6" s="1"/>
  <c r="G507" i="6"/>
  <c r="M507" i="6" s="1"/>
  <c r="F507" i="6"/>
  <c r="L507" i="6" s="1"/>
  <c r="J503" i="6"/>
  <c r="P503" i="6" s="1"/>
  <c r="I503" i="6"/>
  <c r="O503" i="6" s="1"/>
  <c r="H503" i="6"/>
  <c r="N503" i="6" s="1"/>
  <c r="G503" i="6"/>
  <c r="M503" i="6" s="1"/>
  <c r="F503" i="6"/>
  <c r="L503" i="6" s="1"/>
  <c r="J753" i="6"/>
  <c r="P753" i="6" s="1"/>
  <c r="I753" i="6"/>
  <c r="O753" i="6" s="1"/>
  <c r="H753" i="6"/>
  <c r="N753" i="6" s="1"/>
  <c r="F753" i="6"/>
  <c r="L753" i="6" s="1"/>
  <c r="J495" i="6"/>
  <c r="P495" i="6" s="1"/>
  <c r="I495" i="6"/>
  <c r="O495" i="6" s="1"/>
  <c r="H495" i="6"/>
  <c r="N495" i="6" s="1"/>
  <c r="G495" i="6"/>
  <c r="M495" i="6" s="1"/>
  <c r="F495" i="6"/>
  <c r="L495" i="6" s="1"/>
  <c r="J919" i="6"/>
  <c r="P919" i="6" s="1"/>
  <c r="I919" i="6"/>
  <c r="O919" i="6" s="1"/>
  <c r="H919" i="6"/>
  <c r="N919" i="6" s="1"/>
  <c r="G919" i="6"/>
  <c r="M919" i="6" s="1"/>
  <c r="F919" i="6"/>
  <c r="L919" i="6" s="1"/>
  <c r="J487" i="6"/>
  <c r="P487" i="6" s="1"/>
  <c r="I487" i="6"/>
  <c r="O487" i="6" s="1"/>
  <c r="H487" i="6"/>
  <c r="N487" i="6" s="1"/>
  <c r="G487" i="6"/>
  <c r="M487" i="6" s="1"/>
  <c r="F487" i="6"/>
  <c r="L487" i="6" s="1"/>
  <c r="J483" i="6"/>
  <c r="P483" i="6" s="1"/>
  <c r="I483" i="6"/>
  <c r="O483" i="6" s="1"/>
  <c r="H483" i="6"/>
  <c r="N483" i="6" s="1"/>
  <c r="G483" i="6"/>
  <c r="M483" i="6" s="1"/>
  <c r="F483" i="6"/>
  <c r="L483" i="6" s="1"/>
  <c r="J2045" i="6"/>
  <c r="P2045" i="6" s="1"/>
  <c r="I2045" i="6"/>
  <c r="O2045" i="6" s="1"/>
  <c r="H2045" i="6"/>
  <c r="N2045" i="6" s="1"/>
  <c r="G2045" i="6"/>
  <c r="M2045" i="6" s="1"/>
  <c r="F2045" i="6"/>
  <c r="L2045" i="6" s="1"/>
  <c r="J475" i="6"/>
  <c r="P475" i="6" s="1"/>
  <c r="I475" i="6"/>
  <c r="O475" i="6" s="1"/>
  <c r="H475" i="6"/>
  <c r="N475" i="6" s="1"/>
  <c r="G475" i="6"/>
  <c r="M475" i="6" s="1"/>
  <c r="F475" i="6"/>
  <c r="L475" i="6" s="1"/>
  <c r="J471" i="6"/>
  <c r="P471" i="6" s="1"/>
  <c r="I471" i="6"/>
  <c r="O471" i="6" s="1"/>
  <c r="H471" i="6"/>
  <c r="N471" i="6" s="1"/>
  <c r="G471" i="6"/>
  <c r="M471" i="6" s="1"/>
  <c r="F471" i="6"/>
  <c r="L471" i="6" s="1"/>
  <c r="J467" i="6"/>
  <c r="P467" i="6" s="1"/>
  <c r="I467" i="6"/>
  <c r="O467" i="6" s="1"/>
  <c r="H467" i="6"/>
  <c r="N467" i="6" s="1"/>
  <c r="G467" i="6"/>
  <c r="M467" i="6" s="1"/>
  <c r="F467" i="6"/>
  <c r="L467" i="6" s="1"/>
  <c r="J463" i="6"/>
  <c r="P463" i="6" s="1"/>
  <c r="I463" i="6"/>
  <c r="O463" i="6" s="1"/>
  <c r="H463" i="6"/>
  <c r="N463" i="6" s="1"/>
  <c r="G463" i="6"/>
  <c r="M463" i="6" s="1"/>
  <c r="F463" i="6"/>
  <c r="L463" i="6" s="1"/>
  <c r="J459" i="6"/>
  <c r="P459" i="6" s="1"/>
  <c r="I459" i="6"/>
  <c r="O459" i="6" s="1"/>
  <c r="H459" i="6"/>
  <c r="N459" i="6" s="1"/>
  <c r="G459" i="6"/>
  <c r="M459" i="6" s="1"/>
  <c r="F459" i="6"/>
  <c r="L459" i="6" s="1"/>
  <c r="J455" i="6"/>
  <c r="P455" i="6" s="1"/>
  <c r="I455" i="6"/>
  <c r="O455" i="6" s="1"/>
  <c r="H455" i="6"/>
  <c r="N455" i="6" s="1"/>
  <c r="G455" i="6"/>
  <c r="M455" i="6" s="1"/>
  <c r="F455" i="6"/>
  <c r="L455" i="6" s="1"/>
  <c r="J451" i="6"/>
  <c r="P451" i="6" s="1"/>
  <c r="I451" i="6"/>
  <c r="O451" i="6" s="1"/>
  <c r="H451" i="6"/>
  <c r="N451" i="6" s="1"/>
  <c r="G451" i="6"/>
  <c r="M451" i="6" s="1"/>
  <c r="F451" i="6"/>
  <c r="L451" i="6" s="1"/>
  <c r="J447" i="6"/>
  <c r="P447" i="6" s="1"/>
  <c r="I447" i="6"/>
  <c r="O447" i="6" s="1"/>
  <c r="H447" i="6"/>
  <c r="N447" i="6" s="1"/>
  <c r="G447" i="6"/>
  <c r="M447" i="6" s="1"/>
  <c r="F447" i="6"/>
  <c r="L447" i="6" s="1"/>
  <c r="J443" i="6"/>
  <c r="P443" i="6" s="1"/>
  <c r="I443" i="6"/>
  <c r="O443" i="6" s="1"/>
  <c r="H443" i="6"/>
  <c r="N443" i="6" s="1"/>
  <c r="G443" i="6"/>
  <c r="M443" i="6" s="1"/>
  <c r="F443" i="6"/>
  <c r="L443" i="6" s="1"/>
  <c r="J439" i="6"/>
  <c r="P439" i="6" s="1"/>
  <c r="I439" i="6"/>
  <c r="O439" i="6" s="1"/>
  <c r="H439" i="6"/>
  <c r="N439" i="6" s="1"/>
  <c r="F439" i="6"/>
  <c r="L439" i="6" s="1"/>
  <c r="J435" i="6"/>
  <c r="P435" i="6" s="1"/>
  <c r="I435" i="6"/>
  <c r="O435" i="6" s="1"/>
  <c r="H435" i="6"/>
  <c r="N435" i="6" s="1"/>
  <c r="G435" i="6"/>
  <c r="M435" i="6" s="1"/>
  <c r="F435" i="6"/>
  <c r="L435" i="6" s="1"/>
  <c r="J431" i="6"/>
  <c r="P431" i="6" s="1"/>
  <c r="I431" i="6"/>
  <c r="O431" i="6" s="1"/>
  <c r="H431" i="6"/>
  <c r="N431" i="6" s="1"/>
  <c r="G431" i="6"/>
  <c r="M431" i="6" s="1"/>
  <c r="F431" i="6"/>
  <c r="L431" i="6" s="1"/>
  <c r="J427" i="6"/>
  <c r="P427" i="6" s="1"/>
  <c r="I427" i="6"/>
  <c r="O427" i="6" s="1"/>
  <c r="H427" i="6"/>
  <c r="N427" i="6" s="1"/>
  <c r="G427" i="6"/>
  <c r="M427" i="6" s="1"/>
  <c r="F427" i="6"/>
  <c r="L427" i="6" s="1"/>
  <c r="J423" i="6"/>
  <c r="P423" i="6" s="1"/>
  <c r="I423" i="6"/>
  <c r="O423" i="6" s="1"/>
  <c r="H423" i="6"/>
  <c r="N423" i="6" s="1"/>
  <c r="G423" i="6"/>
  <c r="M423" i="6" s="1"/>
  <c r="F423" i="6"/>
  <c r="L423" i="6" s="1"/>
  <c r="J2794" i="6"/>
  <c r="P2794" i="6" s="1"/>
  <c r="I2794" i="6"/>
  <c r="O2794" i="6" s="1"/>
  <c r="H2794" i="6"/>
  <c r="N2794" i="6" s="1"/>
  <c r="G2794" i="6"/>
  <c r="M2794" i="6" s="1"/>
  <c r="F2794" i="6"/>
  <c r="L2794" i="6" s="1"/>
  <c r="J257" i="6"/>
  <c r="P257" i="6" s="1"/>
  <c r="I257" i="6"/>
  <c r="O257" i="6" s="1"/>
  <c r="H257" i="6"/>
  <c r="N257" i="6" s="1"/>
  <c r="F257" i="6"/>
  <c r="L257" i="6" s="1"/>
  <c r="J411" i="6"/>
  <c r="P411" i="6" s="1"/>
  <c r="I411" i="6"/>
  <c r="O411" i="6" s="1"/>
  <c r="H411" i="6"/>
  <c r="N411" i="6" s="1"/>
  <c r="G411" i="6"/>
  <c r="M411" i="6" s="1"/>
  <c r="F411" i="6"/>
  <c r="L411" i="6" s="1"/>
  <c r="J407" i="6"/>
  <c r="P407" i="6" s="1"/>
  <c r="I407" i="6"/>
  <c r="O407" i="6" s="1"/>
  <c r="H407" i="6"/>
  <c r="N407" i="6" s="1"/>
  <c r="G407" i="6"/>
  <c r="M407" i="6" s="1"/>
  <c r="F407" i="6"/>
  <c r="L407" i="6" s="1"/>
  <c r="J403" i="6"/>
  <c r="P403" i="6" s="1"/>
  <c r="I403" i="6"/>
  <c r="O403" i="6" s="1"/>
  <c r="H403" i="6"/>
  <c r="N403" i="6" s="1"/>
  <c r="G403" i="6"/>
  <c r="M403" i="6" s="1"/>
  <c r="F403" i="6"/>
  <c r="L403" i="6" s="1"/>
  <c r="J399" i="6"/>
  <c r="P399" i="6" s="1"/>
  <c r="I399" i="6"/>
  <c r="O399" i="6" s="1"/>
  <c r="H399" i="6"/>
  <c r="N399" i="6" s="1"/>
  <c r="G399" i="6"/>
  <c r="M399" i="6" s="1"/>
  <c r="F399" i="6"/>
  <c r="L399" i="6" s="1"/>
  <c r="J395" i="6"/>
  <c r="P395" i="6" s="1"/>
  <c r="I395" i="6"/>
  <c r="O395" i="6" s="1"/>
  <c r="H395" i="6"/>
  <c r="N395" i="6" s="1"/>
  <c r="G395" i="6"/>
  <c r="M395" i="6" s="1"/>
  <c r="F395" i="6"/>
  <c r="L395" i="6" s="1"/>
  <c r="J391" i="6"/>
  <c r="P391" i="6" s="1"/>
  <c r="I391" i="6"/>
  <c r="O391" i="6" s="1"/>
  <c r="H391" i="6"/>
  <c r="N391" i="6" s="1"/>
  <c r="G391" i="6"/>
  <c r="M391" i="6" s="1"/>
  <c r="F391" i="6"/>
  <c r="L391" i="6" s="1"/>
  <c r="J387" i="6"/>
  <c r="P387" i="6" s="1"/>
  <c r="I387" i="6"/>
  <c r="O387" i="6" s="1"/>
  <c r="H387" i="6"/>
  <c r="N387" i="6" s="1"/>
  <c r="F387" i="6"/>
  <c r="L387" i="6" s="1"/>
  <c r="G387" i="6"/>
  <c r="M387" i="6" s="1"/>
  <c r="J383" i="6"/>
  <c r="P383" i="6" s="1"/>
  <c r="I383" i="6"/>
  <c r="O383" i="6" s="1"/>
  <c r="H383" i="6"/>
  <c r="N383" i="6" s="1"/>
  <c r="G383" i="6"/>
  <c r="M383" i="6" s="1"/>
  <c r="F383" i="6"/>
  <c r="L383" i="6" s="1"/>
  <c r="J379" i="6"/>
  <c r="P379" i="6" s="1"/>
  <c r="I379" i="6"/>
  <c r="O379" i="6" s="1"/>
  <c r="H379" i="6"/>
  <c r="N379" i="6" s="1"/>
  <c r="F379" i="6"/>
  <c r="L379" i="6" s="1"/>
  <c r="J375" i="6"/>
  <c r="P375" i="6" s="1"/>
  <c r="I375" i="6"/>
  <c r="O375" i="6" s="1"/>
  <c r="H375" i="6"/>
  <c r="N375" i="6" s="1"/>
  <c r="G375" i="6"/>
  <c r="M375" i="6" s="1"/>
  <c r="F375" i="6"/>
  <c r="L375" i="6" s="1"/>
  <c r="J371" i="6"/>
  <c r="P371" i="6" s="1"/>
  <c r="I371" i="6"/>
  <c r="O371" i="6" s="1"/>
  <c r="H371" i="6"/>
  <c r="N371" i="6" s="1"/>
  <c r="G371" i="6"/>
  <c r="M371" i="6" s="1"/>
  <c r="F371" i="6"/>
  <c r="L371" i="6" s="1"/>
  <c r="J367" i="6"/>
  <c r="P367" i="6" s="1"/>
  <c r="I367" i="6"/>
  <c r="O367" i="6" s="1"/>
  <c r="H367" i="6"/>
  <c r="N367" i="6" s="1"/>
  <c r="G367" i="6"/>
  <c r="M367" i="6" s="1"/>
  <c r="F367" i="6"/>
  <c r="L367" i="6" s="1"/>
  <c r="J363" i="6"/>
  <c r="P363" i="6" s="1"/>
  <c r="I363" i="6"/>
  <c r="O363" i="6" s="1"/>
  <c r="H363" i="6"/>
  <c r="N363" i="6" s="1"/>
  <c r="G363" i="6"/>
  <c r="M363" i="6" s="1"/>
  <c r="F363" i="6"/>
  <c r="L363" i="6" s="1"/>
  <c r="J359" i="6"/>
  <c r="P359" i="6" s="1"/>
  <c r="I359" i="6"/>
  <c r="O359" i="6" s="1"/>
  <c r="H359" i="6"/>
  <c r="N359" i="6" s="1"/>
  <c r="G359" i="6"/>
  <c r="M359" i="6" s="1"/>
  <c r="F359" i="6"/>
  <c r="L359" i="6" s="1"/>
  <c r="J355" i="6"/>
  <c r="P355" i="6" s="1"/>
  <c r="I355" i="6"/>
  <c r="O355" i="6" s="1"/>
  <c r="H355" i="6"/>
  <c r="N355" i="6" s="1"/>
  <c r="G355" i="6"/>
  <c r="M355" i="6" s="1"/>
  <c r="F355" i="6"/>
  <c r="L355" i="6" s="1"/>
  <c r="J351" i="6"/>
  <c r="P351" i="6" s="1"/>
  <c r="I351" i="6"/>
  <c r="O351" i="6" s="1"/>
  <c r="H351" i="6"/>
  <c r="N351" i="6" s="1"/>
  <c r="F351" i="6"/>
  <c r="L351" i="6" s="1"/>
  <c r="J347" i="6"/>
  <c r="P347" i="6" s="1"/>
  <c r="I347" i="6"/>
  <c r="O347" i="6" s="1"/>
  <c r="H347" i="6"/>
  <c r="N347" i="6" s="1"/>
  <c r="G347" i="6"/>
  <c r="M347" i="6" s="1"/>
  <c r="F347" i="6"/>
  <c r="L347" i="6" s="1"/>
  <c r="J343" i="6"/>
  <c r="P343" i="6" s="1"/>
  <c r="I343" i="6"/>
  <c r="O343" i="6" s="1"/>
  <c r="H343" i="6"/>
  <c r="N343" i="6" s="1"/>
  <c r="G343" i="6"/>
  <c r="M343" i="6" s="1"/>
  <c r="F343" i="6"/>
  <c r="L343" i="6" s="1"/>
  <c r="J838" i="6"/>
  <c r="P838" i="6" s="1"/>
  <c r="I838" i="6"/>
  <c r="O838" i="6" s="1"/>
  <c r="H838" i="6"/>
  <c r="N838" i="6" s="1"/>
  <c r="F838" i="6"/>
  <c r="L838" i="6" s="1"/>
  <c r="J335" i="6"/>
  <c r="P335" i="6" s="1"/>
  <c r="I335" i="6"/>
  <c r="O335" i="6" s="1"/>
  <c r="H335" i="6"/>
  <c r="N335" i="6" s="1"/>
  <c r="G335" i="6"/>
  <c r="M335" i="6" s="1"/>
  <c r="F335" i="6"/>
  <c r="L335" i="6" s="1"/>
  <c r="J331" i="6"/>
  <c r="P331" i="6" s="1"/>
  <c r="I331" i="6"/>
  <c r="O331" i="6" s="1"/>
  <c r="H331" i="6"/>
  <c r="N331" i="6" s="1"/>
  <c r="G331" i="6"/>
  <c r="M331" i="6" s="1"/>
  <c r="F331" i="6"/>
  <c r="L331" i="6" s="1"/>
  <c r="J327" i="6"/>
  <c r="P327" i="6" s="1"/>
  <c r="I327" i="6"/>
  <c r="O327" i="6" s="1"/>
  <c r="H327" i="6"/>
  <c r="N327" i="6" s="1"/>
  <c r="G327" i="6"/>
  <c r="M327" i="6" s="1"/>
  <c r="F327" i="6"/>
  <c r="L327" i="6" s="1"/>
  <c r="J323" i="6"/>
  <c r="P323" i="6" s="1"/>
  <c r="I323" i="6"/>
  <c r="O323" i="6" s="1"/>
  <c r="H323" i="6"/>
  <c r="N323" i="6" s="1"/>
  <c r="G323" i="6"/>
  <c r="M323" i="6" s="1"/>
  <c r="F323" i="6"/>
  <c r="L323" i="6" s="1"/>
  <c r="J319" i="6"/>
  <c r="P319" i="6" s="1"/>
  <c r="I319" i="6"/>
  <c r="O319" i="6" s="1"/>
  <c r="H319" i="6"/>
  <c r="N319" i="6" s="1"/>
  <c r="G319" i="6"/>
  <c r="M319" i="6" s="1"/>
  <c r="F319" i="6"/>
  <c r="L319" i="6" s="1"/>
  <c r="J315" i="6"/>
  <c r="P315" i="6" s="1"/>
  <c r="I315" i="6"/>
  <c r="O315" i="6" s="1"/>
  <c r="H315" i="6"/>
  <c r="N315" i="6" s="1"/>
  <c r="G315" i="6"/>
  <c r="M315" i="6" s="1"/>
  <c r="F315" i="6"/>
  <c r="L315" i="6" s="1"/>
  <c r="J311" i="6"/>
  <c r="P311" i="6" s="1"/>
  <c r="I311" i="6"/>
  <c r="O311" i="6" s="1"/>
  <c r="H311" i="6"/>
  <c r="N311" i="6" s="1"/>
  <c r="G311" i="6"/>
  <c r="M311" i="6" s="1"/>
  <c r="F311" i="6"/>
  <c r="L311" i="6" s="1"/>
  <c r="J307" i="6"/>
  <c r="P307" i="6" s="1"/>
  <c r="I307" i="6"/>
  <c r="O307" i="6" s="1"/>
  <c r="H307" i="6"/>
  <c r="N307" i="6" s="1"/>
  <c r="G307" i="6"/>
  <c r="M307" i="6" s="1"/>
  <c r="F307" i="6"/>
  <c r="L307" i="6" s="1"/>
  <c r="J303" i="6"/>
  <c r="P303" i="6" s="1"/>
  <c r="I303" i="6"/>
  <c r="O303" i="6" s="1"/>
  <c r="H303" i="6"/>
  <c r="N303" i="6" s="1"/>
  <c r="G303" i="6"/>
  <c r="M303" i="6" s="1"/>
  <c r="F303" i="6"/>
  <c r="L303" i="6" s="1"/>
  <c r="J2249" i="6"/>
  <c r="P2249" i="6" s="1"/>
  <c r="I2249" i="6"/>
  <c r="O2249" i="6" s="1"/>
  <c r="H2249" i="6"/>
  <c r="N2249" i="6" s="1"/>
  <c r="F2249" i="6"/>
  <c r="L2249" i="6" s="1"/>
  <c r="J295" i="6"/>
  <c r="P295" i="6" s="1"/>
  <c r="I295" i="6"/>
  <c r="O295" i="6" s="1"/>
  <c r="H295" i="6"/>
  <c r="N295" i="6" s="1"/>
  <c r="F295" i="6"/>
  <c r="L295" i="6" s="1"/>
  <c r="J291" i="6"/>
  <c r="P291" i="6" s="1"/>
  <c r="I291" i="6"/>
  <c r="O291" i="6" s="1"/>
  <c r="H291" i="6"/>
  <c r="N291" i="6" s="1"/>
  <c r="F291" i="6"/>
  <c r="L291" i="6" s="1"/>
  <c r="J287" i="6"/>
  <c r="P287" i="6" s="1"/>
  <c r="I287" i="6"/>
  <c r="O287" i="6" s="1"/>
  <c r="H287" i="6"/>
  <c r="N287" i="6" s="1"/>
  <c r="G287" i="6"/>
  <c r="M287" i="6" s="1"/>
  <c r="F287" i="6"/>
  <c r="L287" i="6" s="1"/>
  <c r="J283" i="6"/>
  <c r="P283" i="6" s="1"/>
  <c r="I283" i="6"/>
  <c r="O283" i="6" s="1"/>
  <c r="H283" i="6"/>
  <c r="N283" i="6" s="1"/>
  <c r="G283" i="6"/>
  <c r="M283" i="6" s="1"/>
  <c r="F283" i="6"/>
  <c r="L283" i="6" s="1"/>
  <c r="J279" i="6"/>
  <c r="P279" i="6" s="1"/>
  <c r="I279" i="6"/>
  <c r="O279" i="6" s="1"/>
  <c r="H279" i="6"/>
  <c r="N279" i="6" s="1"/>
  <c r="G279" i="6"/>
  <c r="M279" i="6" s="1"/>
  <c r="F279" i="6"/>
  <c r="L279" i="6" s="1"/>
  <c r="J275" i="6"/>
  <c r="P275" i="6" s="1"/>
  <c r="I275" i="6"/>
  <c r="O275" i="6" s="1"/>
  <c r="H275" i="6"/>
  <c r="N275" i="6" s="1"/>
  <c r="G275" i="6"/>
  <c r="M275" i="6" s="1"/>
  <c r="F275" i="6"/>
  <c r="L275" i="6" s="1"/>
  <c r="J271" i="6"/>
  <c r="P271" i="6" s="1"/>
  <c r="I271" i="6"/>
  <c r="O271" i="6" s="1"/>
  <c r="H271" i="6"/>
  <c r="N271" i="6" s="1"/>
  <c r="G271" i="6"/>
  <c r="M271" i="6" s="1"/>
  <c r="F271" i="6"/>
  <c r="L271" i="6" s="1"/>
  <c r="J267" i="6"/>
  <c r="P267" i="6" s="1"/>
  <c r="I267" i="6"/>
  <c r="O267" i="6" s="1"/>
  <c r="H267" i="6"/>
  <c r="N267" i="6" s="1"/>
  <c r="F267" i="6"/>
  <c r="L267" i="6" s="1"/>
  <c r="G267" i="6"/>
  <c r="M267" i="6" s="1"/>
  <c r="J263" i="6"/>
  <c r="P263" i="6" s="1"/>
  <c r="I263" i="6"/>
  <c r="O263" i="6" s="1"/>
  <c r="H263" i="6"/>
  <c r="N263" i="6" s="1"/>
  <c r="G263" i="6"/>
  <c r="M263" i="6" s="1"/>
  <c r="F263" i="6"/>
  <c r="L263" i="6" s="1"/>
  <c r="J259" i="6"/>
  <c r="P259" i="6" s="1"/>
  <c r="I259" i="6"/>
  <c r="O259" i="6" s="1"/>
  <c r="H259" i="6"/>
  <c r="N259" i="6" s="1"/>
  <c r="G259" i="6"/>
  <c r="M259" i="6" s="1"/>
  <c r="F259" i="6"/>
  <c r="L259" i="6" s="1"/>
  <c r="J255" i="6"/>
  <c r="P255" i="6" s="1"/>
  <c r="I255" i="6"/>
  <c r="O255" i="6" s="1"/>
  <c r="H255" i="6"/>
  <c r="N255" i="6" s="1"/>
  <c r="G255" i="6"/>
  <c r="M255" i="6" s="1"/>
  <c r="F255" i="6"/>
  <c r="L255" i="6" s="1"/>
  <c r="J251" i="6"/>
  <c r="P251" i="6" s="1"/>
  <c r="I251" i="6"/>
  <c r="O251" i="6" s="1"/>
  <c r="H251" i="6"/>
  <c r="N251" i="6" s="1"/>
  <c r="G251" i="6"/>
  <c r="M251" i="6" s="1"/>
  <c r="F251" i="6"/>
  <c r="L251" i="6" s="1"/>
  <c r="J247" i="6"/>
  <c r="P247" i="6" s="1"/>
  <c r="I247" i="6"/>
  <c r="O247" i="6" s="1"/>
  <c r="H247" i="6"/>
  <c r="N247" i="6" s="1"/>
  <c r="G247" i="6"/>
  <c r="M247" i="6" s="1"/>
  <c r="F247" i="6"/>
  <c r="L247" i="6" s="1"/>
  <c r="J243" i="6"/>
  <c r="P243" i="6" s="1"/>
  <c r="I243" i="6"/>
  <c r="O243" i="6" s="1"/>
  <c r="H243" i="6"/>
  <c r="N243" i="6" s="1"/>
  <c r="G243" i="6"/>
  <c r="M243" i="6" s="1"/>
  <c r="F243" i="6"/>
  <c r="L243" i="6" s="1"/>
  <c r="J239" i="6"/>
  <c r="P239" i="6" s="1"/>
  <c r="I239" i="6"/>
  <c r="O239" i="6" s="1"/>
  <c r="H239" i="6"/>
  <c r="N239" i="6" s="1"/>
  <c r="F239" i="6"/>
  <c r="L239" i="6" s="1"/>
  <c r="J235" i="6"/>
  <c r="P235" i="6" s="1"/>
  <c r="I235" i="6"/>
  <c r="O235" i="6" s="1"/>
  <c r="H235" i="6"/>
  <c r="N235" i="6" s="1"/>
  <c r="G235" i="6"/>
  <c r="M235" i="6" s="1"/>
  <c r="F235" i="6"/>
  <c r="L235" i="6" s="1"/>
  <c r="J231" i="6"/>
  <c r="P231" i="6" s="1"/>
  <c r="I231" i="6"/>
  <c r="O231" i="6" s="1"/>
  <c r="H231" i="6"/>
  <c r="N231" i="6" s="1"/>
  <c r="F231" i="6"/>
  <c r="L231" i="6" s="1"/>
  <c r="G231" i="6"/>
  <c r="M231" i="6" s="1"/>
  <c r="J227" i="6"/>
  <c r="P227" i="6" s="1"/>
  <c r="I227" i="6"/>
  <c r="O227" i="6" s="1"/>
  <c r="H227" i="6"/>
  <c r="N227" i="6" s="1"/>
  <c r="G227" i="6"/>
  <c r="M227" i="6" s="1"/>
  <c r="F227" i="6"/>
  <c r="L227" i="6" s="1"/>
  <c r="J223" i="6"/>
  <c r="P223" i="6" s="1"/>
  <c r="I223" i="6"/>
  <c r="O223" i="6" s="1"/>
  <c r="H223" i="6"/>
  <c r="N223" i="6" s="1"/>
  <c r="G223" i="6"/>
  <c r="M223" i="6" s="1"/>
  <c r="F223" i="6"/>
  <c r="L223" i="6" s="1"/>
  <c r="J219" i="6"/>
  <c r="P219" i="6" s="1"/>
  <c r="I219" i="6"/>
  <c r="O219" i="6" s="1"/>
  <c r="H219" i="6"/>
  <c r="N219" i="6" s="1"/>
  <c r="G219" i="6"/>
  <c r="M219" i="6" s="1"/>
  <c r="F219" i="6"/>
  <c r="L219" i="6" s="1"/>
  <c r="J215" i="6"/>
  <c r="P215" i="6" s="1"/>
  <c r="I215" i="6"/>
  <c r="O215" i="6" s="1"/>
  <c r="H215" i="6"/>
  <c r="N215" i="6" s="1"/>
  <c r="G215" i="6"/>
  <c r="M215" i="6" s="1"/>
  <c r="F215" i="6"/>
  <c r="L215" i="6" s="1"/>
  <c r="J211" i="6"/>
  <c r="P211" i="6" s="1"/>
  <c r="I211" i="6"/>
  <c r="O211" i="6" s="1"/>
  <c r="H211" i="6"/>
  <c r="N211" i="6" s="1"/>
  <c r="G211" i="6"/>
  <c r="M211" i="6" s="1"/>
  <c r="F211" i="6"/>
  <c r="L211" i="6" s="1"/>
  <c r="J207" i="6"/>
  <c r="P207" i="6" s="1"/>
  <c r="I207" i="6"/>
  <c r="O207" i="6" s="1"/>
  <c r="H207" i="6"/>
  <c r="N207" i="6" s="1"/>
  <c r="G207" i="6"/>
  <c r="M207" i="6" s="1"/>
  <c r="F207" i="6"/>
  <c r="L207" i="6" s="1"/>
  <c r="J203" i="6"/>
  <c r="P203" i="6" s="1"/>
  <c r="I203" i="6"/>
  <c r="O203" i="6" s="1"/>
  <c r="H203" i="6"/>
  <c r="N203" i="6" s="1"/>
  <c r="F203" i="6"/>
  <c r="L203" i="6" s="1"/>
  <c r="J199" i="6"/>
  <c r="P199" i="6" s="1"/>
  <c r="I199" i="6"/>
  <c r="O199" i="6" s="1"/>
  <c r="H199" i="6"/>
  <c r="N199" i="6" s="1"/>
  <c r="G199" i="6"/>
  <c r="M199" i="6" s="1"/>
  <c r="F199" i="6"/>
  <c r="L199" i="6" s="1"/>
  <c r="J834" i="6"/>
  <c r="P834" i="6" s="1"/>
  <c r="I834" i="6"/>
  <c r="O834" i="6" s="1"/>
  <c r="H834" i="6"/>
  <c r="N834" i="6" s="1"/>
  <c r="F834" i="6"/>
  <c r="L834" i="6" s="1"/>
  <c r="J191" i="6"/>
  <c r="P191" i="6" s="1"/>
  <c r="I191" i="6"/>
  <c r="O191" i="6" s="1"/>
  <c r="H191" i="6"/>
  <c r="N191" i="6" s="1"/>
  <c r="G191" i="6"/>
  <c r="M191" i="6" s="1"/>
  <c r="F191" i="6"/>
  <c r="L191" i="6" s="1"/>
  <c r="J785" i="6"/>
  <c r="P785" i="6" s="1"/>
  <c r="I785" i="6"/>
  <c r="O785" i="6" s="1"/>
  <c r="H785" i="6"/>
  <c r="N785" i="6" s="1"/>
  <c r="F785" i="6"/>
  <c r="L785" i="6" s="1"/>
  <c r="J183" i="6"/>
  <c r="P183" i="6" s="1"/>
  <c r="I183" i="6"/>
  <c r="O183" i="6" s="1"/>
  <c r="H183" i="6"/>
  <c r="N183" i="6" s="1"/>
  <c r="G183" i="6"/>
  <c r="M183" i="6" s="1"/>
  <c r="F183" i="6"/>
  <c r="L183" i="6" s="1"/>
  <c r="J469" i="6"/>
  <c r="P469" i="6" s="1"/>
  <c r="I469" i="6"/>
  <c r="O469" i="6" s="1"/>
  <c r="H469" i="6"/>
  <c r="N469" i="6" s="1"/>
  <c r="F469" i="6"/>
  <c r="L469" i="6" s="1"/>
  <c r="J175" i="6"/>
  <c r="P175" i="6" s="1"/>
  <c r="I175" i="6"/>
  <c r="O175" i="6" s="1"/>
  <c r="H175" i="6"/>
  <c r="N175" i="6" s="1"/>
  <c r="G175" i="6"/>
  <c r="M175" i="6" s="1"/>
  <c r="F175" i="6"/>
  <c r="L175" i="6" s="1"/>
  <c r="J171" i="6"/>
  <c r="P171" i="6" s="1"/>
  <c r="I171" i="6"/>
  <c r="O171" i="6" s="1"/>
  <c r="H171" i="6"/>
  <c r="N171" i="6" s="1"/>
  <c r="G171" i="6"/>
  <c r="M171" i="6" s="1"/>
  <c r="F171" i="6"/>
  <c r="L171" i="6" s="1"/>
  <c r="J167" i="6"/>
  <c r="P167" i="6" s="1"/>
  <c r="I167" i="6"/>
  <c r="O167" i="6" s="1"/>
  <c r="H167" i="6"/>
  <c r="N167" i="6" s="1"/>
  <c r="F167" i="6"/>
  <c r="L167" i="6" s="1"/>
  <c r="J163" i="6"/>
  <c r="P163" i="6" s="1"/>
  <c r="I163" i="6"/>
  <c r="O163" i="6" s="1"/>
  <c r="H163" i="6"/>
  <c r="N163" i="6" s="1"/>
  <c r="G163" i="6"/>
  <c r="M163" i="6" s="1"/>
  <c r="F163" i="6"/>
  <c r="L163" i="6" s="1"/>
  <c r="J159" i="6"/>
  <c r="P159" i="6" s="1"/>
  <c r="I159" i="6"/>
  <c r="O159" i="6" s="1"/>
  <c r="H159" i="6"/>
  <c r="N159" i="6" s="1"/>
  <c r="G159" i="6"/>
  <c r="M159" i="6" s="1"/>
  <c r="F159" i="6"/>
  <c r="L159" i="6" s="1"/>
  <c r="J321" i="6"/>
  <c r="P321" i="6" s="1"/>
  <c r="I321" i="6"/>
  <c r="O321" i="6" s="1"/>
  <c r="H321" i="6"/>
  <c r="N321" i="6" s="1"/>
  <c r="F321" i="6"/>
  <c r="L321" i="6" s="1"/>
  <c r="J151" i="6"/>
  <c r="P151" i="6" s="1"/>
  <c r="I151" i="6"/>
  <c r="O151" i="6" s="1"/>
  <c r="H151" i="6"/>
  <c r="N151" i="6" s="1"/>
  <c r="G151" i="6"/>
  <c r="M151" i="6" s="1"/>
  <c r="F151" i="6"/>
  <c r="L151" i="6" s="1"/>
  <c r="J147" i="6"/>
  <c r="P147" i="6" s="1"/>
  <c r="I147" i="6"/>
  <c r="O147" i="6" s="1"/>
  <c r="H147" i="6"/>
  <c r="N147" i="6" s="1"/>
  <c r="G147" i="6"/>
  <c r="M147" i="6" s="1"/>
  <c r="F147" i="6"/>
  <c r="L147" i="6" s="1"/>
  <c r="J143" i="6"/>
  <c r="P143" i="6" s="1"/>
  <c r="I143" i="6"/>
  <c r="O143" i="6" s="1"/>
  <c r="H143" i="6"/>
  <c r="N143" i="6" s="1"/>
  <c r="G143" i="6"/>
  <c r="M143" i="6" s="1"/>
  <c r="F143" i="6"/>
  <c r="L143" i="6" s="1"/>
  <c r="J139" i="6"/>
  <c r="P139" i="6" s="1"/>
  <c r="I139" i="6"/>
  <c r="O139" i="6" s="1"/>
  <c r="H139" i="6"/>
  <c r="N139" i="6" s="1"/>
  <c r="G139" i="6"/>
  <c r="M139" i="6" s="1"/>
  <c r="F139" i="6"/>
  <c r="L139" i="6" s="1"/>
  <c r="J135" i="6"/>
  <c r="P135" i="6" s="1"/>
  <c r="I135" i="6"/>
  <c r="O135" i="6" s="1"/>
  <c r="H135" i="6"/>
  <c r="N135" i="6" s="1"/>
  <c r="G135" i="6"/>
  <c r="M135" i="6" s="1"/>
  <c r="F135" i="6"/>
  <c r="L135" i="6" s="1"/>
  <c r="J131" i="6"/>
  <c r="P131" i="6" s="1"/>
  <c r="I131" i="6"/>
  <c r="O131" i="6" s="1"/>
  <c r="H131" i="6"/>
  <c r="N131" i="6" s="1"/>
  <c r="F131" i="6"/>
  <c r="L131" i="6" s="1"/>
  <c r="G131" i="6"/>
  <c r="M131" i="6" s="1"/>
  <c r="J127" i="6"/>
  <c r="P127" i="6" s="1"/>
  <c r="I127" i="6"/>
  <c r="O127" i="6" s="1"/>
  <c r="H127" i="6"/>
  <c r="N127" i="6" s="1"/>
  <c r="G127" i="6"/>
  <c r="M127" i="6" s="1"/>
  <c r="F127" i="6"/>
  <c r="L127" i="6" s="1"/>
  <c r="J123" i="6"/>
  <c r="P123" i="6" s="1"/>
  <c r="I123" i="6"/>
  <c r="O123" i="6" s="1"/>
  <c r="H123" i="6"/>
  <c r="N123" i="6" s="1"/>
  <c r="G123" i="6"/>
  <c r="M123" i="6" s="1"/>
  <c r="F123" i="6"/>
  <c r="L123" i="6" s="1"/>
  <c r="J119" i="6"/>
  <c r="P119" i="6" s="1"/>
  <c r="I119" i="6"/>
  <c r="O119" i="6" s="1"/>
  <c r="H119" i="6"/>
  <c r="N119" i="6" s="1"/>
  <c r="G119" i="6"/>
  <c r="M119" i="6" s="1"/>
  <c r="F119" i="6"/>
  <c r="L119" i="6" s="1"/>
  <c r="J115" i="6"/>
  <c r="P115" i="6" s="1"/>
  <c r="I115" i="6"/>
  <c r="O115" i="6" s="1"/>
  <c r="H115" i="6"/>
  <c r="N115" i="6" s="1"/>
  <c r="F115" i="6"/>
  <c r="L115" i="6" s="1"/>
  <c r="G115" i="6"/>
  <c r="M115" i="6" s="1"/>
  <c r="J111" i="6"/>
  <c r="P111" i="6" s="1"/>
  <c r="I111" i="6"/>
  <c r="O111" i="6" s="1"/>
  <c r="H111" i="6"/>
  <c r="N111" i="6" s="1"/>
  <c r="G111" i="6"/>
  <c r="M111" i="6" s="1"/>
  <c r="F111" i="6"/>
  <c r="L111" i="6" s="1"/>
  <c r="J107" i="6"/>
  <c r="P107" i="6" s="1"/>
  <c r="I107" i="6"/>
  <c r="O107" i="6" s="1"/>
  <c r="H107" i="6"/>
  <c r="N107" i="6" s="1"/>
  <c r="G107" i="6"/>
  <c r="M107" i="6" s="1"/>
  <c r="F107" i="6"/>
  <c r="L107" i="6" s="1"/>
  <c r="J103" i="6"/>
  <c r="P103" i="6" s="1"/>
  <c r="I103" i="6"/>
  <c r="O103" i="6" s="1"/>
  <c r="H103" i="6"/>
  <c r="N103" i="6" s="1"/>
  <c r="G103" i="6"/>
  <c r="M103" i="6" s="1"/>
  <c r="F103" i="6"/>
  <c r="L103" i="6" s="1"/>
  <c r="J99" i="6"/>
  <c r="P99" i="6" s="1"/>
  <c r="I99" i="6"/>
  <c r="O99" i="6" s="1"/>
  <c r="H99" i="6"/>
  <c r="N99" i="6" s="1"/>
  <c r="G99" i="6"/>
  <c r="M99" i="6" s="1"/>
  <c r="F99" i="6"/>
  <c r="L99" i="6" s="1"/>
  <c r="J95" i="6"/>
  <c r="P95" i="6" s="1"/>
  <c r="I95" i="6"/>
  <c r="O95" i="6" s="1"/>
  <c r="H95" i="6"/>
  <c r="N95" i="6" s="1"/>
  <c r="G95" i="6"/>
  <c r="M95" i="6" s="1"/>
  <c r="F95" i="6"/>
  <c r="L95" i="6" s="1"/>
  <c r="J91" i="6"/>
  <c r="P91" i="6" s="1"/>
  <c r="I91" i="6"/>
  <c r="O91" i="6" s="1"/>
  <c r="H91" i="6"/>
  <c r="N91" i="6" s="1"/>
  <c r="G91" i="6"/>
  <c r="M91" i="6" s="1"/>
  <c r="F91" i="6"/>
  <c r="L91" i="6" s="1"/>
  <c r="J87" i="6"/>
  <c r="P87" i="6" s="1"/>
  <c r="I87" i="6"/>
  <c r="O87" i="6" s="1"/>
  <c r="H87" i="6"/>
  <c r="N87" i="6" s="1"/>
  <c r="G87" i="6"/>
  <c r="M87" i="6" s="1"/>
  <c r="F87" i="6"/>
  <c r="L87" i="6" s="1"/>
  <c r="J83" i="6"/>
  <c r="P83" i="6" s="1"/>
  <c r="I83" i="6"/>
  <c r="O83" i="6" s="1"/>
  <c r="H83" i="6"/>
  <c r="N83" i="6" s="1"/>
  <c r="G83" i="6"/>
  <c r="M83" i="6" s="1"/>
  <c r="F83" i="6"/>
  <c r="L83" i="6" s="1"/>
  <c r="J79" i="6"/>
  <c r="P79" i="6" s="1"/>
  <c r="I79" i="6"/>
  <c r="O79" i="6" s="1"/>
  <c r="H79" i="6"/>
  <c r="N79" i="6" s="1"/>
  <c r="G79" i="6"/>
  <c r="M79" i="6" s="1"/>
  <c r="F79" i="6"/>
  <c r="L79" i="6" s="1"/>
  <c r="J75" i="6"/>
  <c r="P75" i="6" s="1"/>
  <c r="I75" i="6"/>
  <c r="O75" i="6" s="1"/>
  <c r="H75" i="6"/>
  <c r="N75" i="6" s="1"/>
  <c r="G75" i="6"/>
  <c r="M75" i="6" s="1"/>
  <c r="F75" i="6"/>
  <c r="L75" i="6" s="1"/>
  <c r="J71" i="6"/>
  <c r="P71" i="6" s="1"/>
  <c r="I71" i="6"/>
  <c r="O71" i="6" s="1"/>
  <c r="H71" i="6"/>
  <c r="N71" i="6" s="1"/>
  <c r="G71" i="6"/>
  <c r="M71" i="6" s="1"/>
  <c r="F71" i="6"/>
  <c r="L71" i="6" s="1"/>
  <c r="J4" i="6"/>
  <c r="P4" i="6" s="1"/>
  <c r="I4" i="6"/>
  <c r="O4" i="6" s="1"/>
  <c r="H4" i="6"/>
  <c r="N4" i="6" s="1"/>
  <c r="F4" i="6"/>
  <c r="L4" i="6" s="1"/>
  <c r="J63" i="6"/>
  <c r="P63" i="6" s="1"/>
  <c r="I63" i="6"/>
  <c r="O63" i="6" s="1"/>
  <c r="H63" i="6"/>
  <c r="N63" i="6" s="1"/>
  <c r="F63" i="6"/>
  <c r="L63" i="6" s="1"/>
  <c r="J59" i="6"/>
  <c r="P59" i="6" s="1"/>
  <c r="I59" i="6"/>
  <c r="O59" i="6" s="1"/>
  <c r="H59" i="6"/>
  <c r="N59" i="6" s="1"/>
  <c r="F59" i="6"/>
  <c r="L59" i="6" s="1"/>
  <c r="G59" i="6"/>
  <c r="M59" i="6" s="1"/>
  <c r="J55" i="6"/>
  <c r="P55" i="6" s="1"/>
  <c r="I55" i="6"/>
  <c r="O55" i="6" s="1"/>
  <c r="H55" i="6"/>
  <c r="N55" i="6" s="1"/>
  <c r="G55" i="6"/>
  <c r="M55" i="6" s="1"/>
  <c r="F55" i="6"/>
  <c r="L55" i="6" s="1"/>
  <c r="J51" i="6"/>
  <c r="P51" i="6" s="1"/>
  <c r="I51" i="6"/>
  <c r="O51" i="6" s="1"/>
  <c r="H51" i="6"/>
  <c r="N51" i="6" s="1"/>
  <c r="G51" i="6"/>
  <c r="M51" i="6" s="1"/>
  <c r="F51" i="6"/>
  <c r="L51" i="6" s="1"/>
  <c r="J47" i="6"/>
  <c r="P47" i="6" s="1"/>
  <c r="I47" i="6"/>
  <c r="O47" i="6" s="1"/>
  <c r="H47" i="6"/>
  <c r="N47" i="6" s="1"/>
  <c r="G47" i="6"/>
  <c r="M47" i="6" s="1"/>
  <c r="F47" i="6"/>
  <c r="L47" i="6" s="1"/>
  <c r="J43" i="6"/>
  <c r="P43" i="6" s="1"/>
  <c r="I43" i="6"/>
  <c r="O43" i="6" s="1"/>
  <c r="H43" i="6"/>
  <c r="N43" i="6" s="1"/>
  <c r="G43" i="6"/>
  <c r="M43" i="6" s="1"/>
  <c r="F43" i="6"/>
  <c r="L43" i="6" s="1"/>
  <c r="J39" i="6"/>
  <c r="P39" i="6" s="1"/>
  <c r="I39" i="6"/>
  <c r="O39" i="6" s="1"/>
  <c r="H39" i="6"/>
  <c r="N39" i="6" s="1"/>
  <c r="G39" i="6"/>
  <c r="M39" i="6" s="1"/>
  <c r="F39" i="6"/>
  <c r="L39" i="6" s="1"/>
  <c r="J35" i="6"/>
  <c r="P35" i="6" s="1"/>
  <c r="I35" i="6"/>
  <c r="O35" i="6" s="1"/>
  <c r="H35" i="6"/>
  <c r="N35" i="6" s="1"/>
  <c r="G35" i="6"/>
  <c r="M35" i="6" s="1"/>
  <c r="F35" i="6"/>
  <c r="L35" i="6" s="1"/>
  <c r="J31" i="6"/>
  <c r="P31" i="6" s="1"/>
  <c r="I31" i="6"/>
  <c r="O31" i="6" s="1"/>
  <c r="H31" i="6"/>
  <c r="N31" i="6" s="1"/>
  <c r="G31" i="6"/>
  <c r="M31" i="6" s="1"/>
  <c r="F31" i="6"/>
  <c r="L31" i="6" s="1"/>
  <c r="J27" i="6"/>
  <c r="P27" i="6" s="1"/>
  <c r="I27" i="6"/>
  <c r="O27" i="6" s="1"/>
  <c r="H27" i="6"/>
  <c r="N27" i="6" s="1"/>
  <c r="G27" i="6"/>
  <c r="M27" i="6" s="1"/>
  <c r="F27" i="6"/>
  <c r="L27" i="6" s="1"/>
  <c r="J2800" i="6"/>
  <c r="P2800" i="6" s="1"/>
  <c r="I2800" i="6"/>
  <c r="O2800" i="6" s="1"/>
  <c r="H2800" i="6"/>
  <c r="N2800" i="6" s="1"/>
  <c r="G2800" i="6"/>
  <c r="M2800" i="6" s="1"/>
  <c r="F2800" i="6"/>
  <c r="L2800" i="6" s="1"/>
  <c r="J200" i="6"/>
  <c r="P200" i="6" s="1"/>
  <c r="I200" i="6"/>
  <c r="O200" i="6" s="1"/>
  <c r="H200" i="6"/>
  <c r="N200" i="6" s="1"/>
  <c r="F200" i="6"/>
  <c r="L200" i="6" s="1"/>
  <c r="J2792" i="6"/>
  <c r="P2792" i="6" s="1"/>
  <c r="I2792" i="6"/>
  <c r="O2792" i="6" s="1"/>
  <c r="H2792" i="6"/>
  <c r="N2792" i="6" s="1"/>
  <c r="G2792" i="6"/>
  <c r="M2792" i="6" s="1"/>
  <c r="F2792" i="6"/>
  <c r="L2792" i="6" s="1"/>
  <c r="J2788" i="6"/>
  <c r="P2788" i="6" s="1"/>
  <c r="I2788" i="6"/>
  <c r="O2788" i="6" s="1"/>
  <c r="H2788" i="6"/>
  <c r="N2788" i="6" s="1"/>
  <c r="F2788" i="6"/>
  <c r="L2788" i="6" s="1"/>
  <c r="G2788" i="6"/>
  <c r="M2788" i="6" s="1"/>
  <c r="J2784" i="6"/>
  <c r="P2784" i="6" s="1"/>
  <c r="I2784" i="6"/>
  <c r="O2784" i="6" s="1"/>
  <c r="H2784" i="6"/>
  <c r="N2784" i="6" s="1"/>
  <c r="F2784" i="6"/>
  <c r="L2784" i="6" s="1"/>
  <c r="G2784" i="6"/>
  <c r="M2784" i="6" s="1"/>
  <c r="J2780" i="6"/>
  <c r="P2780" i="6" s="1"/>
  <c r="I2780" i="6"/>
  <c r="O2780" i="6" s="1"/>
  <c r="H2780" i="6"/>
  <c r="N2780" i="6" s="1"/>
  <c r="G2780" i="6"/>
  <c r="M2780" i="6" s="1"/>
  <c r="F2780" i="6"/>
  <c r="L2780" i="6" s="1"/>
  <c r="J2776" i="6"/>
  <c r="P2776" i="6" s="1"/>
  <c r="I2776" i="6"/>
  <c r="O2776" i="6" s="1"/>
  <c r="H2776" i="6"/>
  <c r="N2776" i="6" s="1"/>
  <c r="F2776" i="6"/>
  <c r="L2776" i="6" s="1"/>
  <c r="J2772" i="6"/>
  <c r="P2772" i="6" s="1"/>
  <c r="I2772" i="6"/>
  <c r="O2772" i="6" s="1"/>
  <c r="H2772" i="6"/>
  <c r="N2772" i="6" s="1"/>
  <c r="G2772" i="6"/>
  <c r="M2772" i="6" s="1"/>
  <c r="F2772" i="6"/>
  <c r="L2772" i="6" s="1"/>
  <c r="J2768" i="6"/>
  <c r="P2768" i="6" s="1"/>
  <c r="I2768" i="6"/>
  <c r="O2768" i="6" s="1"/>
  <c r="H2768" i="6"/>
  <c r="N2768" i="6" s="1"/>
  <c r="F2768" i="6"/>
  <c r="L2768" i="6" s="1"/>
  <c r="G2768" i="6"/>
  <c r="M2768" i="6" s="1"/>
  <c r="J2764" i="6"/>
  <c r="P2764" i="6" s="1"/>
  <c r="I2764" i="6"/>
  <c r="O2764" i="6" s="1"/>
  <c r="H2764" i="6"/>
  <c r="N2764" i="6" s="1"/>
  <c r="F2764" i="6"/>
  <c r="L2764" i="6" s="1"/>
  <c r="G2764" i="6"/>
  <c r="M2764" i="6" s="1"/>
  <c r="J2760" i="6"/>
  <c r="P2760" i="6" s="1"/>
  <c r="I2760" i="6"/>
  <c r="O2760" i="6" s="1"/>
  <c r="H2760" i="6"/>
  <c r="N2760" i="6" s="1"/>
  <c r="G2760" i="6"/>
  <c r="M2760" i="6" s="1"/>
  <c r="F2760" i="6"/>
  <c r="L2760" i="6" s="1"/>
  <c r="J299" i="6"/>
  <c r="P299" i="6" s="1"/>
  <c r="I299" i="6"/>
  <c r="O299" i="6" s="1"/>
  <c r="H299" i="6"/>
  <c r="N299" i="6" s="1"/>
  <c r="G299" i="6"/>
  <c r="M299" i="6" s="1"/>
  <c r="F299" i="6"/>
  <c r="L299" i="6" s="1"/>
  <c r="J2752" i="6"/>
  <c r="P2752" i="6" s="1"/>
  <c r="I2752" i="6"/>
  <c r="O2752" i="6" s="1"/>
  <c r="H2752" i="6"/>
  <c r="N2752" i="6" s="1"/>
  <c r="G2752" i="6"/>
  <c r="M2752" i="6" s="1"/>
  <c r="F2752" i="6"/>
  <c r="L2752" i="6" s="1"/>
  <c r="J2748" i="6"/>
  <c r="P2748" i="6" s="1"/>
  <c r="I2748" i="6"/>
  <c r="O2748" i="6" s="1"/>
  <c r="H2748" i="6"/>
  <c r="N2748" i="6" s="1"/>
  <c r="F2748" i="6"/>
  <c r="L2748" i="6" s="1"/>
  <c r="J2744" i="6"/>
  <c r="P2744" i="6" s="1"/>
  <c r="I2744" i="6"/>
  <c r="O2744" i="6" s="1"/>
  <c r="H2744" i="6"/>
  <c r="N2744" i="6" s="1"/>
  <c r="F2744" i="6"/>
  <c r="L2744" i="6" s="1"/>
  <c r="J2740" i="6"/>
  <c r="P2740" i="6" s="1"/>
  <c r="I2740" i="6"/>
  <c r="O2740" i="6" s="1"/>
  <c r="H2740" i="6"/>
  <c r="N2740" i="6" s="1"/>
  <c r="G2740" i="6"/>
  <c r="M2740" i="6" s="1"/>
  <c r="F2740" i="6"/>
  <c r="L2740" i="6" s="1"/>
  <c r="J2736" i="6"/>
  <c r="P2736" i="6" s="1"/>
  <c r="I2736" i="6"/>
  <c r="O2736" i="6" s="1"/>
  <c r="H2736" i="6"/>
  <c r="N2736" i="6" s="1"/>
  <c r="G2736" i="6"/>
  <c r="M2736" i="6" s="1"/>
  <c r="F2736" i="6"/>
  <c r="L2736" i="6" s="1"/>
  <c r="J2732" i="6"/>
  <c r="P2732" i="6" s="1"/>
  <c r="I2732" i="6"/>
  <c r="O2732" i="6" s="1"/>
  <c r="H2732" i="6"/>
  <c r="N2732" i="6" s="1"/>
  <c r="F2732" i="6"/>
  <c r="L2732" i="6" s="1"/>
  <c r="J2728" i="6"/>
  <c r="P2728" i="6" s="1"/>
  <c r="I2728" i="6"/>
  <c r="O2728" i="6" s="1"/>
  <c r="H2728" i="6"/>
  <c r="N2728" i="6" s="1"/>
  <c r="F2728" i="6"/>
  <c r="L2728" i="6" s="1"/>
  <c r="G2728" i="6"/>
  <c r="M2728" i="6" s="1"/>
  <c r="J2724" i="6"/>
  <c r="P2724" i="6" s="1"/>
  <c r="I2724" i="6"/>
  <c r="O2724" i="6" s="1"/>
  <c r="H2724" i="6"/>
  <c r="N2724" i="6" s="1"/>
  <c r="F2724" i="6"/>
  <c r="L2724" i="6" s="1"/>
  <c r="J2720" i="6"/>
  <c r="P2720" i="6" s="1"/>
  <c r="I2720" i="6"/>
  <c r="O2720" i="6" s="1"/>
  <c r="H2720" i="6"/>
  <c r="N2720" i="6" s="1"/>
  <c r="G2720" i="6"/>
  <c r="M2720" i="6" s="1"/>
  <c r="F2720" i="6"/>
  <c r="L2720" i="6" s="1"/>
  <c r="J1544" i="6"/>
  <c r="P1544" i="6" s="1"/>
  <c r="I1544" i="6"/>
  <c r="O1544" i="6" s="1"/>
  <c r="H1544" i="6"/>
  <c r="N1544" i="6" s="1"/>
  <c r="F1544" i="6"/>
  <c r="L1544" i="6" s="1"/>
  <c r="J2712" i="6"/>
  <c r="P2712" i="6" s="1"/>
  <c r="I2712" i="6"/>
  <c r="O2712" i="6" s="1"/>
  <c r="H2712" i="6"/>
  <c r="N2712" i="6" s="1"/>
  <c r="G2712" i="6"/>
  <c r="M2712" i="6" s="1"/>
  <c r="F2712" i="6"/>
  <c r="L2712" i="6" s="1"/>
  <c r="J2708" i="6"/>
  <c r="P2708" i="6" s="1"/>
  <c r="I2708" i="6"/>
  <c r="O2708" i="6" s="1"/>
  <c r="H2708" i="6"/>
  <c r="N2708" i="6" s="1"/>
  <c r="G2708" i="6"/>
  <c r="M2708" i="6" s="1"/>
  <c r="F2708" i="6"/>
  <c r="L2708" i="6" s="1"/>
  <c r="J2704" i="6"/>
  <c r="P2704" i="6" s="1"/>
  <c r="I2704" i="6"/>
  <c r="O2704" i="6" s="1"/>
  <c r="H2704" i="6"/>
  <c r="N2704" i="6" s="1"/>
  <c r="G2704" i="6"/>
  <c r="M2704" i="6" s="1"/>
  <c r="F2704" i="6"/>
  <c r="L2704" i="6" s="1"/>
  <c r="J2700" i="6"/>
  <c r="P2700" i="6" s="1"/>
  <c r="I2700" i="6"/>
  <c r="O2700" i="6" s="1"/>
  <c r="H2700" i="6"/>
  <c r="N2700" i="6" s="1"/>
  <c r="F2700" i="6"/>
  <c r="L2700" i="6" s="1"/>
  <c r="G2700" i="6"/>
  <c r="M2700" i="6" s="1"/>
  <c r="J2696" i="6"/>
  <c r="P2696" i="6" s="1"/>
  <c r="I2696" i="6"/>
  <c r="O2696" i="6" s="1"/>
  <c r="H2696" i="6"/>
  <c r="N2696" i="6" s="1"/>
  <c r="F2696" i="6"/>
  <c r="L2696" i="6" s="1"/>
  <c r="G2696" i="6"/>
  <c r="M2696" i="6" s="1"/>
  <c r="J2692" i="6"/>
  <c r="P2692" i="6" s="1"/>
  <c r="I2692" i="6"/>
  <c r="O2692" i="6" s="1"/>
  <c r="H2692" i="6"/>
  <c r="N2692" i="6" s="1"/>
  <c r="G2692" i="6"/>
  <c r="M2692" i="6" s="1"/>
  <c r="F2692" i="6"/>
  <c r="L2692" i="6" s="1"/>
  <c r="J2507" i="6"/>
  <c r="P2507" i="6" s="1"/>
  <c r="I2507" i="6"/>
  <c r="O2507" i="6" s="1"/>
  <c r="H2507" i="6"/>
  <c r="N2507" i="6" s="1"/>
  <c r="F2507" i="6"/>
  <c r="L2507" i="6" s="1"/>
  <c r="G2507" i="6"/>
  <c r="M2507" i="6" s="1"/>
  <c r="J2684" i="6"/>
  <c r="P2684" i="6" s="1"/>
  <c r="I2684" i="6"/>
  <c r="O2684" i="6" s="1"/>
  <c r="H2684" i="6"/>
  <c r="N2684" i="6" s="1"/>
  <c r="F2684" i="6"/>
  <c r="L2684" i="6" s="1"/>
  <c r="G2684" i="6"/>
  <c r="M2684" i="6" s="1"/>
  <c r="J2680" i="6"/>
  <c r="P2680" i="6" s="1"/>
  <c r="I2680" i="6"/>
  <c r="O2680" i="6" s="1"/>
  <c r="H2680" i="6"/>
  <c r="N2680" i="6" s="1"/>
  <c r="G2680" i="6"/>
  <c r="M2680" i="6" s="1"/>
  <c r="F2680" i="6"/>
  <c r="L2680" i="6" s="1"/>
  <c r="J2676" i="6"/>
  <c r="P2676" i="6" s="1"/>
  <c r="I2676" i="6"/>
  <c r="O2676" i="6" s="1"/>
  <c r="H2676" i="6"/>
  <c r="N2676" i="6" s="1"/>
  <c r="G2676" i="6"/>
  <c r="M2676" i="6" s="1"/>
  <c r="F2676" i="6"/>
  <c r="L2676" i="6" s="1"/>
  <c r="J2672" i="6"/>
  <c r="P2672" i="6" s="1"/>
  <c r="I2672" i="6"/>
  <c r="O2672" i="6" s="1"/>
  <c r="H2672" i="6"/>
  <c r="N2672" i="6" s="1"/>
  <c r="G2672" i="6"/>
  <c r="M2672" i="6" s="1"/>
  <c r="F2672" i="6"/>
  <c r="L2672" i="6" s="1"/>
  <c r="J1270" i="6"/>
  <c r="P1270" i="6" s="1"/>
  <c r="I1270" i="6"/>
  <c r="O1270" i="6" s="1"/>
  <c r="H1270" i="6"/>
  <c r="N1270" i="6" s="1"/>
  <c r="F1270" i="6"/>
  <c r="L1270" i="6" s="1"/>
  <c r="J2664" i="6"/>
  <c r="P2664" i="6" s="1"/>
  <c r="I2664" i="6"/>
  <c r="O2664" i="6" s="1"/>
  <c r="H2664" i="6"/>
  <c r="N2664" i="6" s="1"/>
  <c r="G2664" i="6"/>
  <c r="M2664" i="6" s="1"/>
  <c r="F2664" i="6"/>
  <c r="L2664" i="6" s="1"/>
  <c r="J2660" i="6"/>
  <c r="P2660" i="6" s="1"/>
  <c r="I2660" i="6"/>
  <c r="O2660" i="6" s="1"/>
  <c r="H2660" i="6"/>
  <c r="N2660" i="6" s="1"/>
  <c r="G2660" i="6"/>
  <c r="M2660" i="6" s="1"/>
  <c r="F2660" i="6"/>
  <c r="L2660" i="6" s="1"/>
  <c r="J2656" i="6"/>
  <c r="P2656" i="6" s="1"/>
  <c r="I2656" i="6"/>
  <c r="O2656" i="6" s="1"/>
  <c r="H2656" i="6"/>
  <c r="N2656" i="6" s="1"/>
  <c r="G2656" i="6"/>
  <c r="M2656" i="6" s="1"/>
  <c r="F2656" i="6"/>
  <c r="L2656" i="6" s="1"/>
  <c r="J2652" i="6"/>
  <c r="P2652" i="6" s="1"/>
  <c r="I2652" i="6"/>
  <c r="O2652" i="6" s="1"/>
  <c r="H2652" i="6"/>
  <c r="N2652" i="6" s="1"/>
  <c r="G2652" i="6"/>
  <c r="M2652" i="6" s="1"/>
  <c r="F2652" i="6"/>
  <c r="L2652" i="6" s="1"/>
  <c r="J2648" i="6"/>
  <c r="P2648" i="6" s="1"/>
  <c r="I2648" i="6"/>
  <c r="O2648" i="6" s="1"/>
  <c r="H2648" i="6"/>
  <c r="N2648" i="6" s="1"/>
  <c r="F2648" i="6"/>
  <c r="L2648" i="6" s="1"/>
  <c r="J2644" i="6"/>
  <c r="P2644" i="6" s="1"/>
  <c r="I2644" i="6"/>
  <c r="O2644" i="6" s="1"/>
  <c r="H2644" i="6"/>
  <c r="N2644" i="6" s="1"/>
  <c r="G2644" i="6"/>
  <c r="M2644" i="6" s="1"/>
  <c r="F2644" i="6"/>
  <c r="L2644" i="6" s="1"/>
  <c r="J2640" i="6"/>
  <c r="P2640" i="6" s="1"/>
  <c r="I2640" i="6"/>
  <c r="O2640" i="6" s="1"/>
  <c r="H2640" i="6"/>
  <c r="N2640" i="6" s="1"/>
  <c r="G2640" i="6"/>
  <c r="M2640" i="6" s="1"/>
  <c r="F2640" i="6"/>
  <c r="L2640" i="6" s="1"/>
  <c r="J2636" i="6"/>
  <c r="P2636" i="6" s="1"/>
  <c r="I2636" i="6"/>
  <c r="O2636" i="6" s="1"/>
  <c r="H2636" i="6"/>
  <c r="N2636" i="6" s="1"/>
  <c r="G2636" i="6"/>
  <c r="M2636" i="6" s="1"/>
  <c r="F2636" i="6"/>
  <c r="L2636" i="6" s="1"/>
  <c r="J2632" i="6"/>
  <c r="P2632" i="6" s="1"/>
  <c r="I2632" i="6"/>
  <c r="O2632" i="6" s="1"/>
  <c r="H2632" i="6"/>
  <c r="N2632" i="6" s="1"/>
  <c r="F2632" i="6"/>
  <c r="L2632" i="6" s="1"/>
  <c r="J2628" i="6"/>
  <c r="P2628" i="6" s="1"/>
  <c r="I2628" i="6"/>
  <c r="O2628" i="6" s="1"/>
  <c r="H2628" i="6"/>
  <c r="N2628" i="6" s="1"/>
  <c r="F2628" i="6"/>
  <c r="L2628" i="6" s="1"/>
  <c r="G2628" i="6"/>
  <c r="M2628" i="6" s="1"/>
  <c r="J2624" i="6"/>
  <c r="P2624" i="6" s="1"/>
  <c r="I2624" i="6"/>
  <c r="O2624" i="6" s="1"/>
  <c r="H2624" i="6"/>
  <c r="N2624" i="6" s="1"/>
  <c r="G2624" i="6"/>
  <c r="M2624" i="6" s="1"/>
  <c r="F2624" i="6"/>
  <c r="L2624" i="6" s="1"/>
  <c r="J2620" i="6"/>
  <c r="P2620" i="6" s="1"/>
  <c r="I2620" i="6"/>
  <c r="O2620" i="6" s="1"/>
  <c r="H2620" i="6"/>
  <c r="N2620" i="6" s="1"/>
  <c r="G2620" i="6"/>
  <c r="M2620" i="6" s="1"/>
  <c r="F2620" i="6"/>
  <c r="L2620" i="6" s="1"/>
  <c r="J2616" i="6"/>
  <c r="P2616" i="6" s="1"/>
  <c r="I2616" i="6"/>
  <c r="O2616" i="6" s="1"/>
  <c r="H2616" i="6"/>
  <c r="N2616" i="6" s="1"/>
  <c r="F2616" i="6"/>
  <c r="L2616" i="6" s="1"/>
  <c r="G2616" i="6"/>
  <c r="M2616" i="6" s="1"/>
  <c r="J2612" i="6"/>
  <c r="P2612" i="6" s="1"/>
  <c r="I2612" i="6"/>
  <c r="O2612" i="6" s="1"/>
  <c r="H2612" i="6"/>
  <c r="N2612" i="6" s="1"/>
  <c r="G2612" i="6"/>
  <c r="M2612" i="6" s="1"/>
  <c r="F2612" i="6"/>
  <c r="L2612" i="6" s="1"/>
  <c r="J2608" i="6"/>
  <c r="P2608" i="6" s="1"/>
  <c r="I2608" i="6"/>
  <c r="O2608" i="6" s="1"/>
  <c r="H2608" i="6"/>
  <c r="N2608" i="6" s="1"/>
  <c r="G2608" i="6"/>
  <c r="M2608" i="6" s="1"/>
  <c r="F2608" i="6"/>
  <c r="L2608" i="6" s="1"/>
  <c r="J2604" i="6"/>
  <c r="P2604" i="6" s="1"/>
  <c r="I2604" i="6"/>
  <c r="O2604" i="6" s="1"/>
  <c r="H2604" i="6"/>
  <c r="N2604" i="6" s="1"/>
  <c r="F2604" i="6"/>
  <c r="L2604" i="6" s="1"/>
  <c r="J2600" i="6"/>
  <c r="P2600" i="6" s="1"/>
  <c r="I2600" i="6"/>
  <c r="O2600" i="6" s="1"/>
  <c r="H2600" i="6"/>
  <c r="N2600" i="6" s="1"/>
  <c r="G2600" i="6"/>
  <c r="M2600" i="6" s="1"/>
  <c r="F2600" i="6"/>
  <c r="L2600" i="6" s="1"/>
  <c r="J2596" i="6"/>
  <c r="P2596" i="6" s="1"/>
  <c r="I2596" i="6"/>
  <c r="O2596" i="6" s="1"/>
  <c r="H2596" i="6"/>
  <c r="N2596" i="6" s="1"/>
  <c r="G2596" i="6"/>
  <c r="M2596" i="6" s="1"/>
  <c r="F2596" i="6"/>
  <c r="L2596" i="6" s="1"/>
  <c r="J2592" i="6"/>
  <c r="P2592" i="6" s="1"/>
  <c r="I2592" i="6"/>
  <c r="O2592" i="6" s="1"/>
  <c r="H2592" i="6"/>
  <c r="N2592" i="6" s="1"/>
  <c r="G2592" i="6"/>
  <c r="M2592" i="6" s="1"/>
  <c r="F2592" i="6"/>
  <c r="L2592" i="6" s="1"/>
  <c r="J2588" i="6"/>
  <c r="P2588" i="6" s="1"/>
  <c r="I2588" i="6"/>
  <c r="O2588" i="6" s="1"/>
  <c r="H2588" i="6"/>
  <c r="N2588" i="6" s="1"/>
  <c r="G2588" i="6"/>
  <c r="M2588" i="6" s="1"/>
  <c r="F2588" i="6"/>
  <c r="L2588" i="6" s="1"/>
  <c r="J2584" i="6"/>
  <c r="P2584" i="6" s="1"/>
  <c r="I2584" i="6"/>
  <c r="O2584" i="6" s="1"/>
  <c r="H2584" i="6"/>
  <c r="N2584" i="6" s="1"/>
  <c r="G2584" i="6"/>
  <c r="M2584" i="6" s="1"/>
  <c r="F2584" i="6"/>
  <c r="L2584" i="6" s="1"/>
  <c r="J2580" i="6"/>
  <c r="P2580" i="6" s="1"/>
  <c r="I2580" i="6"/>
  <c r="O2580" i="6" s="1"/>
  <c r="H2580" i="6"/>
  <c r="N2580" i="6" s="1"/>
  <c r="G2580" i="6"/>
  <c r="M2580" i="6" s="1"/>
  <c r="F2580" i="6"/>
  <c r="L2580" i="6" s="1"/>
  <c r="J2576" i="6"/>
  <c r="P2576" i="6" s="1"/>
  <c r="I2576" i="6"/>
  <c r="O2576" i="6" s="1"/>
  <c r="H2576" i="6"/>
  <c r="N2576" i="6" s="1"/>
  <c r="G2576" i="6"/>
  <c r="M2576" i="6" s="1"/>
  <c r="F2576" i="6"/>
  <c r="L2576" i="6" s="1"/>
  <c r="J2572" i="6"/>
  <c r="P2572" i="6" s="1"/>
  <c r="I2572" i="6"/>
  <c r="O2572" i="6" s="1"/>
  <c r="H2572" i="6"/>
  <c r="N2572" i="6" s="1"/>
  <c r="G2572" i="6"/>
  <c r="M2572" i="6" s="1"/>
  <c r="F2572" i="6"/>
  <c r="L2572" i="6" s="1"/>
  <c r="J2568" i="6"/>
  <c r="P2568" i="6" s="1"/>
  <c r="I2568" i="6"/>
  <c r="O2568" i="6" s="1"/>
  <c r="H2568" i="6"/>
  <c r="N2568" i="6" s="1"/>
  <c r="G2568" i="6"/>
  <c r="M2568" i="6" s="1"/>
  <c r="F2568" i="6"/>
  <c r="L2568" i="6" s="1"/>
  <c r="J2564" i="6"/>
  <c r="P2564" i="6" s="1"/>
  <c r="I2564" i="6"/>
  <c r="O2564" i="6" s="1"/>
  <c r="H2564" i="6"/>
  <c r="N2564" i="6" s="1"/>
  <c r="G2564" i="6"/>
  <c r="M2564" i="6" s="1"/>
  <c r="F2564" i="6"/>
  <c r="L2564" i="6" s="1"/>
  <c r="J2560" i="6"/>
  <c r="P2560" i="6" s="1"/>
  <c r="I2560" i="6"/>
  <c r="O2560" i="6" s="1"/>
  <c r="H2560" i="6"/>
  <c r="N2560" i="6" s="1"/>
  <c r="F2560" i="6"/>
  <c r="L2560" i="6" s="1"/>
  <c r="G2560" i="6"/>
  <c r="M2560" i="6" s="1"/>
  <c r="J2556" i="6"/>
  <c r="P2556" i="6" s="1"/>
  <c r="I2556" i="6"/>
  <c r="O2556" i="6" s="1"/>
  <c r="H2556" i="6"/>
  <c r="N2556" i="6" s="1"/>
  <c r="G2556" i="6"/>
  <c r="M2556" i="6" s="1"/>
  <c r="F2556" i="6"/>
  <c r="L2556" i="6" s="1"/>
  <c r="J2552" i="6"/>
  <c r="P2552" i="6" s="1"/>
  <c r="I2552" i="6"/>
  <c r="O2552" i="6" s="1"/>
  <c r="H2552" i="6"/>
  <c r="N2552" i="6" s="1"/>
  <c r="G2552" i="6"/>
  <c r="M2552" i="6" s="1"/>
  <c r="F2552" i="6"/>
  <c r="L2552" i="6" s="1"/>
  <c r="J2548" i="6"/>
  <c r="P2548" i="6" s="1"/>
  <c r="I2548" i="6"/>
  <c r="O2548" i="6" s="1"/>
  <c r="H2548" i="6"/>
  <c r="N2548" i="6" s="1"/>
  <c r="G2548" i="6"/>
  <c r="M2548" i="6" s="1"/>
  <c r="F2548" i="6"/>
  <c r="L2548" i="6" s="1"/>
  <c r="J2544" i="6"/>
  <c r="P2544" i="6" s="1"/>
  <c r="I2544" i="6"/>
  <c r="O2544" i="6" s="1"/>
  <c r="H2544" i="6"/>
  <c r="N2544" i="6" s="1"/>
  <c r="G2544" i="6"/>
  <c r="M2544" i="6" s="1"/>
  <c r="F2544" i="6"/>
  <c r="L2544" i="6" s="1"/>
  <c r="J2540" i="6"/>
  <c r="P2540" i="6" s="1"/>
  <c r="I2540" i="6"/>
  <c r="O2540" i="6" s="1"/>
  <c r="H2540" i="6"/>
  <c r="N2540" i="6" s="1"/>
  <c r="G2540" i="6"/>
  <c r="M2540" i="6" s="1"/>
  <c r="F2540" i="6"/>
  <c r="L2540" i="6" s="1"/>
  <c r="J2536" i="6"/>
  <c r="P2536" i="6" s="1"/>
  <c r="I2536" i="6"/>
  <c r="O2536" i="6" s="1"/>
  <c r="H2536" i="6"/>
  <c r="N2536" i="6" s="1"/>
  <c r="G2536" i="6"/>
  <c r="M2536" i="6" s="1"/>
  <c r="F2536" i="6"/>
  <c r="L2536" i="6" s="1"/>
  <c r="J2532" i="6"/>
  <c r="P2532" i="6" s="1"/>
  <c r="I2532" i="6"/>
  <c r="O2532" i="6" s="1"/>
  <c r="H2532" i="6"/>
  <c r="N2532" i="6" s="1"/>
  <c r="G2532" i="6"/>
  <c r="M2532" i="6" s="1"/>
  <c r="F2532" i="6"/>
  <c r="L2532" i="6" s="1"/>
  <c r="J2528" i="6"/>
  <c r="P2528" i="6" s="1"/>
  <c r="I2528" i="6"/>
  <c r="O2528" i="6" s="1"/>
  <c r="H2528" i="6"/>
  <c r="N2528" i="6" s="1"/>
  <c r="F2528" i="6"/>
  <c r="L2528" i="6" s="1"/>
  <c r="J2524" i="6"/>
  <c r="P2524" i="6" s="1"/>
  <c r="I2524" i="6"/>
  <c r="O2524" i="6" s="1"/>
  <c r="H2524" i="6"/>
  <c r="N2524" i="6" s="1"/>
  <c r="G2524" i="6"/>
  <c r="M2524" i="6" s="1"/>
  <c r="F2524" i="6"/>
  <c r="L2524" i="6" s="1"/>
  <c r="J2520" i="6"/>
  <c r="P2520" i="6" s="1"/>
  <c r="I2520" i="6"/>
  <c r="O2520" i="6" s="1"/>
  <c r="H2520" i="6"/>
  <c r="N2520" i="6" s="1"/>
  <c r="G2520" i="6"/>
  <c r="M2520" i="6" s="1"/>
  <c r="F2520" i="6"/>
  <c r="L2520" i="6" s="1"/>
  <c r="J2516" i="6"/>
  <c r="P2516" i="6" s="1"/>
  <c r="I2516" i="6"/>
  <c r="O2516" i="6" s="1"/>
  <c r="H2516" i="6"/>
  <c r="N2516" i="6" s="1"/>
  <c r="G2516" i="6"/>
  <c r="M2516" i="6" s="1"/>
  <c r="F2516" i="6"/>
  <c r="L2516" i="6" s="1"/>
  <c r="J2512" i="6"/>
  <c r="P2512" i="6" s="1"/>
  <c r="I2512" i="6"/>
  <c r="O2512" i="6" s="1"/>
  <c r="H2512" i="6"/>
  <c r="N2512" i="6" s="1"/>
  <c r="G2512" i="6"/>
  <c r="M2512" i="6" s="1"/>
  <c r="F2512" i="6"/>
  <c r="L2512" i="6" s="1"/>
  <c r="J2508" i="6"/>
  <c r="P2508" i="6" s="1"/>
  <c r="I2508" i="6"/>
  <c r="O2508" i="6" s="1"/>
  <c r="H2508" i="6"/>
  <c r="N2508" i="6" s="1"/>
  <c r="G2508" i="6"/>
  <c r="M2508" i="6" s="1"/>
  <c r="F2508" i="6"/>
  <c r="L2508" i="6" s="1"/>
  <c r="J2504" i="6"/>
  <c r="P2504" i="6" s="1"/>
  <c r="I2504" i="6"/>
  <c r="O2504" i="6" s="1"/>
  <c r="H2504" i="6"/>
  <c r="N2504" i="6" s="1"/>
  <c r="G2504" i="6"/>
  <c r="M2504" i="6" s="1"/>
  <c r="F2504" i="6"/>
  <c r="L2504" i="6" s="1"/>
  <c r="J2500" i="6"/>
  <c r="P2500" i="6" s="1"/>
  <c r="I2500" i="6"/>
  <c r="O2500" i="6" s="1"/>
  <c r="H2500" i="6"/>
  <c r="N2500" i="6" s="1"/>
  <c r="G2500" i="6"/>
  <c r="M2500" i="6" s="1"/>
  <c r="F2500" i="6"/>
  <c r="L2500" i="6" s="1"/>
  <c r="J2496" i="6"/>
  <c r="P2496" i="6" s="1"/>
  <c r="I2496" i="6"/>
  <c r="O2496" i="6" s="1"/>
  <c r="H2496" i="6"/>
  <c r="N2496" i="6" s="1"/>
  <c r="G2496" i="6"/>
  <c r="M2496" i="6" s="1"/>
  <c r="F2496" i="6"/>
  <c r="L2496" i="6" s="1"/>
  <c r="J2492" i="6"/>
  <c r="P2492" i="6" s="1"/>
  <c r="I2492" i="6"/>
  <c r="O2492" i="6" s="1"/>
  <c r="H2492" i="6"/>
  <c r="N2492" i="6" s="1"/>
  <c r="G2492" i="6"/>
  <c r="M2492" i="6" s="1"/>
  <c r="F2492" i="6"/>
  <c r="L2492" i="6" s="1"/>
  <c r="J481" i="6"/>
  <c r="P481" i="6" s="1"/>
  <c r="I481" i="6"/>
  <c r="O481" i="6" s="1"/>
  <c r="H481" i="6"/>
  <c r="N481" i="6" s="1"/>
  <c r="F481" i="6"/>
  <c r="L481" i="6" s="1"/>
  <c r="J2484" i="6"/>
  <c r="P2484" i="6" s="1"/>
  <c r="I2484" i="6"/>
  <c r="O2484" i="6" s="1"/>
  <c r="H2484" i="6"/>
  <c r="N2484" i="6" s="1"/>
  <c r="F2484" i="6"/>
  <c r="L2484" i="6" s="1"/>
  <c r="G2484" i="6"/>
  <c r="M2484" i="6" s="1"/>
  <c r="J1118" i="6"/>
  <c r="P1118" i="6" s="1"/>
  <c r="I1118" i="6"/>
  <c r="O1118" i="6" s="1"/>
  <c r="H1118" i="6"/>
  <c r="N1118" i="6" s="1"/>
  <c r="F1118" i="6"/>
  <c r="L1118" i="6" s="1"/>
  <c r="J2476" i="6"/>
  <c r="P2476" i="6" s="1"/>
  <c r="I2476" i="6"/>
  <c r="O2476" i="6" s="1"/>
  <c r="H2476" i="6"/>
  <c r="N2476" i="6" s="1"/>
  <c r="G2476" i="6"/>
  <c r="M2476" i="6" s="1"/>
  <c r="F2476" i="6"/>
  <c r="L2476" i="6" s="1"/>
  <c r="J2472" i="6"/>
  <c r="P2472" i="6" s="1"/>
  <c r="I2472" i="6"/>
  <c r="O2472" i="6" s="1"/>
  <c r="H2472" i="6"/>
  <c r="N2472" i="6" s="1"/>
  <c r="G2472" i="6"/>
  <c r="M2472" i="6" s="1"/>
  <c r="F2472" i="6"/>
  <c r="L2472" i="6" s="1"/>
  <c r="J2468" i="6"/>
  <c r="P2468" i="6" s="1"/>
  <c r="I2468" i="6"/>
  <c r="O2468" i="6" s="1"/>
  <c r="H2468" i="6"/>
  <c r="N2468" i="6" s="1"/>
  <c r="G2468" i="6"/>
  <c r="M2468" i="6" s="1"/>
  <c r="F2468" i="6"/>
  <c r="L2468" i="6" s="1"/>
  <c r="J1156" i="6"/>
  <c r="P1156" i="6" s="1"/>
  <c r="I1156" i="6"/>
  <c r="O1156" i="6" s="1"/>
  <c r="H1156" i="6"/>
  <c r="N1156" i="6" s="1"/>
  <c r="F1156" i="6"/>
  <c r="L1156" i="6" s="1"/>
  <c r="J2460" i="6"/>
  <c r="P2460" i="6" s="1"/>
  <c r="I2460" i="6"/>
  <c r="O2460" i="6" s="1"/>
  <c r="H2460" i="6"/>
  <c r="N2460" i="6" s="1"/>
  <c r="G2460" i="6"/>
  <c r="M2460" i="6" s="1"/>
  <c r="F2460" i="6"/>
  <c r="L2460" i="6" s="1"/>
  <c r="J2456" i="6"/>
  <c r="P2456" i="6" s="1"/>
  <c r="I2456" i="6"/>
  <c r="O2456" i="6" s="1"/>
  <c r="H2456" i="6"/>
  <c r="N2456" i="6" s="1"/>
  <c r="G2456" i="6"/>
  <c r="M2456" i="6" s="1"/>
  <c r="F2456" i="6"/>
  <c r="L2456" i="6" s="1"/>
  <c r="J2452" i="6"/>
  <c r="P2452" i="6" s="1"/>
  <c r="I2452" i="6"/>
  <c r="O2452" i="6" s="1"/>
  <c r="H2452" i="6"/>
  <c r="N2452" i="6" s="1"/>
  <c r="G2452" i="6"/>
  <c r="M2452" i="6" s="1"/>
  <c r="F2452" i="6"/>
  <c r="L2452" i="6" s="1"/>
  <c r="J2448" i="6"/>
  <c r="P2448" i="6" s="1"/>
  <c r="I2448" i="6"/>
  <c r="O2448" i="6" s="1"/>
  <c r="H2448" i="6"/>
  <c r="N2448" i="6" s="1"/>
  <c r="G2448" i="6"/>
  <c r="M2448" i="6" s="1"/>
  <c r="F2448" i="6"/>
  <c r="L2448" i="6" s="1"/>
  <c r="J2444" i="6"/>
  <c r="P2444" i="6" s="1"/>
  <c r="I2444" i="6"/>
  <c r="O2444" i="6" s="1"/>
  <c r="H2444" i="6"/>
  <c r="N2444" i="6" s="1"/>
  <c r="G2444" i="6"/>
  <c r="M2444" i="6" s="1"/>
  <c r="F2444" i="6"/>
  <c r="L2444" i="6" s="1"/>
  <c r="J2440" i="6"/>
  <c r="P2440" i="6" s="1"/>
  <c r="I2440" i="6"/>
  <c r="O2440" i="6" s="1"/>
  <c r="H2440" i="6"/>
  <c r="N2440" i="6" s="1"/>
  <c r="F2440" i="6"/>
  <c r="L2440" i="6" s="1"/>
  <c r="G2440" i="6"/>
  <c r="M2440" i="6" s="1"/>
  <c r="J2436" i="6"/>
  <c r="P2436" i="6" s="1"/>
  <c r="I2436" i="6"/>
  <c r="O2436" i="6" s="1"/>
  <c r="H2436" i="6"/>
  <c r="N2436" i="6" s="1"/>
  <c r="G2436" i="6"/>
  <c r="M2436" i="6" s="1"/>
  <c r="F2436" i="6"/>
  <c r="L2436" i="6" s="1"/>
  <c r="J2432" i="6"/>
  <c r="P2432" i="6" s="1"/>
  <c r="I2432" i="6"/>
  <c r="O2432" i="6" s="1"/>
  <c r="H2432" i="6"/>
  <c r="N2432" i="6" s="1"/>
  <c r="G2432" i="6"/>
  <c r="M2432" i="6" s="1"/>
  <c r="F2432" i="6"/>
  <c r="L2432" i="6" s="1"/>
  <c r="J2428" i="6"/>
  <c r="P2428" i="6" s="1"/>
  <c r="I2428" i="6"/>
  <c r="O2428" i="6" s="1"/>
  <c r="H2428" i="6"/>
  <c r="N2428" i="6" s="1"/>
  <c r="G2428" i="6"/>
  <c r="M2428" i="6" s="1"/>
  <c r="F2428" i="6"/>
  <c r="L2428" i="6" s="1"/>
  <c r="J2424" i="6"/>
  <c r="P2424" i="6" s="1"/>
  <c r="I2424" i="6"/>
  <c r="O2424" i="6" s="1"/>
  <c r="H2424" i="6"/>
  <c r="N2424" i="6" s="1"/>
  <c r="G2424" i="6"/>
  <c r="M2424" i="6" s="1"/>
  <c r="F2424" i="6"/>
  <c r="L2424" i="6" s="1"/>
  <c r="J2420" i="6"/>
  <c r="P2420" i="6" s="1"/>
  <c r="I2420" i="6"/>
  <c r="O2420" i="6" s="1"/>
  <c r="H2420" i="6"/>
  <c r="N2420" i="6" s="1"/>
  <c r="F2420" i="6"/>
  <c r="L2420" i="6" s="1"/>
  <c r="J2416" i="6"/>
  <c r="P2416" i="6" s="1"/>
  <c r="I2416" i="6"/>
  <c r="O2416" i="6" s="1"/>
  <c r="H2416" i="6"/>
  <c r="N2416" i="6" s="1"/>
  <c r="G2416" i="6"/>
  <c r="M2416" i="6" s="1"/>
  <c r="F2416" i="6"/>
  <c r="L2416" i="6" s="1"/>
  <c r="J2098" i="6"/>
  <c r="P2098" i="6" s="1"/>
  <c r="I2098" i="6"/>
  <c r="O2098" i="6" s="1"/>
  <c r="H2098" i="6"/>
  <c r="N2098" i="6" s="1"/>
  <c r="F2098" i="6"/>
  <c r="L2098" i="6" s="1"/>
  <c r="J2408" i="6"/>
  <c r="P2408" i="6" s="1"/>
  <c r="I2408" i="6"/>
  <c r="O2408" i="6" s="1"/>
  <c r="H2408" i="6"/>
  <c r="N2408" i="6" s="1"/>
  <c r="F2408" i="6"/>
  <c r="L2408" i="6" s="1"/>
  <c r="G2408" i="6"/>
  <c r="M2408" i="6" s="1"/>
  <c r="J2404" i="6"/>
  <c r="P2404" i="6" s="1"/>
  <c r="I2404" i="6"/>
  <c r="O2404" i="6" s="1"/>
  <c r="H2404" i="6"/>
  <c r="N2404" i="6" s="1"/>
  <c r="F2404" i="6"/>
  <c r="L2404" i="6" s="1"/>
  <c r="G2404" i="6"/>
  <c r="M2404" i="6" s="1"/>
  <c r="J2400" i="6"/>
  <c r="P2400" i="6" s="1"/>
  <c r="I2400" i="6"/>
  <c r="O2400" i="6" s="1"/>
  <c r="H2400" i="6"/>
  <c r="N2400" i="6" s="1"/>
  <c r="G2400" i="6"/>
  <c r="M2400" i="6" s="1"/>
  <c r="F2400" i="6"/>
  <c r="L2400" i="6" s="1"/>
  <c r="J2396" i="6"/>
  <c r="P2396" i="6" s="1"/>
  <c r="I2396" i="6"/>
  <c r="O2396" i="6" s="1"/>
  <c r="H2396" i="6"/>
  <c r="N2396" i="6" s="1"/>
  <c r="G2396" i="6"/>
  <c r="M2396" i="6" s="1"/>
  <c r="F2396" i="6"/>
  <c r="L2396" i="6" s="1"/>
  <c r="J2392" i="6"/>
  <c r="P2392" i="6" s="1"/>
  <c r="I2392" i="6"/>
  <c r="O2392" i="6" s="1"/>
  <c r="H2392" i="6"/>
  <c r="N2392" i="6" s="1"/>
  <c r="F2392" i="6"/>
  <c r="L2392" i="6" s="1"/>
  <c r="G2392" i="6"/>
  <c r="M2392" i="6" s="1"/>
  <c r="J2388" i="6"/>
  <c r="P2388" i="6" s="1"/>
  <c r="I2388" i="6"/>
  <c r="O2388" i="6" s="1"/>
  <c r="H2388" i="6"/>
  <c r="N2388" i="6" s="1"/>
  <c r="F2388" i="6"/>
  <c r="L2388" i="6" s="1"/>
  <c r="G2388" i="6"/>
  <c r="M2388" i="6" s="1"/>
  <c r="J2384" i="6"/>
  <c r="P2384" i="6" s="1"/>
  <c r="I2384" i="6"/>
  <c r="O2384" i="6" s="1"/>
  <c r="H2384" i="6"/>
  <c r="N2384" i="6" s="1"/>
  <c r="G2384" i="6"/>
  <c r="M2384" i="6" s="1"/>
  <c r="F2384" i="6"/>
  <c r="L2384" i="6" s="1"/>
  <c r="J2380" i="6"/>
  <c r="P2380" i="6" s="1"/>
  <c r="I2380" i="6"/>
  <c r="O2380" i="6" s="1"/>
  <c r="H2380" i="6"/>
  <c r="N2380" i="6" s="1"/>
  <c r="G2380" i="6"/>
  <c r="M2380" i="6" s="1"/>
  <c r="F2380" i="6"/>
  <c r="L2380" i="6" s="1"/>
  <c r="J2376" i="6"/>
  <c r="P2376" i="6" s="1"/>
  <c r="I2376" i="6"/>
  <c r="O2376" i="6" s="1"/>
  <c r="H2376" i="6"/>
  <c r="N2376" i="6" s="1"/>
  <c r="F2376" i="6"/>
  <c r="L2376" i="6" s="1"/>
  <c r="J766" i="6"/>
  <c r="P766" i="6" s="1"/>
  <c r="I766" i="6"/>
  <c r="O766" i="6" s="1"/>
  <c r="H766" i="6"/>
  <c r="N766" i="6" s="1"/>
  <c r="G766" i="6"/>
  <c r="M766" i="6" s="1"/>
  <c r="F766" i="6"/>
  <c r="L766" i="6" s="1"/>
  <c r="J2368" i="6"/>
  <c r="P2368" i="6" s="1"/>
  <c r="I2368" i="6"/>
  <c r="O2368" i="6" s="1"/>
  <c r="H2368" i="6"/>
  <c r="N2368" i="6" s="1"/>
  <c r="G2368" i="6"/>
  <c r="M2368" i="6" s="1"/>
  <c r="F2368" i="6"/>
  <c r="L2368" i="6" s="1"/>
  <c r="J2071" i="6"/>
  <c r="P2071" i="6" s="1"/>
  <c r="I2071" i="6"/>
  <c r="O2071" i="6" s="1"/>
  <c r="H2071" i="6"/>
  <c r="N2071" i="6" s="1"/>
  <c r="F2071" i="6"/>
  <c r="L2071" i="6" s="1"/>
  <c r="J2360" i="6"/>
  <c r="P2360" i="6" s="1"/>
  <c r="I2360" i="6"/>
  <c r="O2360" i="6" s="1"/>
  <c r="H2360" i="6"/>
  <c r="N2360" i="6" s="1"/>
  <c r="G2360" i="6"/>
  <c r="M2360" i="6" s="1"/>
  <c r="F2360" i="6"/>
  <c r="L2360" i="6" s="1"/>
  <c r="J2356" i="6"/>
  <c r="P2356" i="6" s="1"/>
  <c r="I2356" i="6"/>
  <c r="O2356" i="6" s="1"/>
  <c r="H2356" i="6"/>
  <c r="N2356" i="6" s="1"/>
  <c r="F2356" i="6"/>
  <c r="L2356" i="6" s="1"/>
  <c r="G2356" i="6"/>
  <c r="M2356" i="6" s="1"/>
  <c r="J6" i="6"/>
  <c r="P6" i="6" s="1"/>
  <c r="I6" i="6"/>
  <c r="O6" i="6" s="1"/>
  <c r="H6" i="6"/>
  <c r="N6" i="6" s="1"/>
  <c r="F6" i="6"/>
  <c r="L6" i="6" s="1"/>
  <c r="J2348" i="6"/>
  <c r="P2348" i="6" s="1"/>
  <c r="I2348" i="6"/>
  <c r="O2348" i="6" s="1"/>
  <c r="H2348" i="6"/>
  <c r="N2348" i="6" s="1"/>
  <c r="G2348" i="6"/>
  <c r="M2348" i="6" s="1"/>
  <c r="F2348" i="6"/>
  <c r="L2348" i="6" s="1"/>
  <c r="J2344" i="6"/>
  <c r="P2344" i="6" s="1"/>
  <c r="I2344" i="6"/>
  <c r="O2344" i="6" s="1"/>
  <c r="H2344" i="6"/>
  <c r="N2344" i="6" s="1"/>
  <c r="G2344" i="6"/>
  <c r="M2344" i="6" s="1"/>
  <c r="F2344" i="6"/>
  <c r="L2344" i="6" s="1"/>
  <c r="J2340" i="6"/>
  <c r="P2340" i="6" s="1"/>
  <c r="I2340" i="6"/>
  <c r="O2340" i="6" s="1"/>
  <c r="H2340" i="6"/>
  <c r="N2340" i="6" s="1"/>
  <c r="G2340" i="6"/>
  <c r="M2340" i="6" s="1"/>
  <c r="F2340" i="6"/>
  <c r="L2340" i="6" s="1"/>
  <c r="J2336" i="6"/>
  <c r="P2336" i="6" s="1"/>
  <c r="I2336" i="6"/>
  <c r="O2336" i="6" s="1"/>
  <c r="H2336" i="6"/>
  <c r="N2336" i="6" s="1"/>
  <c r="G2336" i="6"/>
  <c r="M2336" i="6" s="1"/>
  <c r="F2336" i="6"/>
  <c r="L2336" i="6" s="1"/>
  <c r="J2332" i="6"/>
  <c r="P2332" i="6" s="1"/>
  <c r="I2332" i="6"/>
  <c r="O2332" i="6" s="1"/>
  <c r="H2332" i="6"/>
  <c r="N2332" i="6" s="1"/>
  <c r="F2332" i="6"/>
  <c r="L2332" i="6" s="1"/>
  <c r="J2328" i="6"/>
  <c r="P2328" i="6" s="1"/>
  <c r="I2328" i="6"/>
  <c r="O2328" i="6" s="1"/>
  <c r="H2328" i="6"/>
  <c r="N2328" i="6" s="1"/>
  <c r="G2328" i="6"/>
  <c r="M2328" i="6" s="1"/>
  <c r="F2328" i="6"/>
  <c r="L2328" i="6" s="1"/>
  <c r="J2324" i="6"/>
  <c r="P2324" i="6" s="1"/>
  <c r="I2324" i="6"/>
  <c r="O2324" i="6" s="1"/>
  <c r="H2324" i="6"/>
  <c r="N2324" i="6" s="1"/>
  <c r="G2324" i="6"/>
  <c r="M2324" i="6" s="1"/>
  <c r="F2324" i="6"/>
  <c r="L2324" i="6" s="1"/>
  <c r="J2320" i="6"/>
  <c r="P2320" i="6" s="1"/>
  <c r="I2320" i="6"/>
  <c r="O2320" i="6" s="1"/>
  <c r="H2320" i="6"/>
  <c r="N2320" i="6" s="1"/>
  <c r="G2320" i="6"/>
  <c r="M2320" i="6" s="1"/>
  <c r="F2320" i="6"/>
  <c r="L2320" i="6" s="1"/>
  <c r="J2316" i="6"/>
  <c r="P2316" i="6" s="1"/>
  <c r="I2316" i="6"/>
  <c r="O2316" i="6" s="1"/>
  <c r="H2316" i="6"/>
  <c r="N2316" i="6" s="1"/>
  <c r="G2316" i="6"/>
  <c r="M2316" i="6" s="1"/>
  <c r="F2316" i="6"/>
  <c r="L2316" i="6" s="1"/>
  <c r="J2312" i="6"/>
  <c r="P2312" i="6" s="1"/>
  <c r="I2312" i="6"/>
  <c r="O2312" i="6" s="1"/>
  <c r="H2312" i="6"/>
  <c r="N2312" i="6" s="1"/>
  <c r="G2312" i="6"/>
  <c r="M2312" i="6" s="1"/>
  <c r="F2312" i="6"/>
  <c r="L2312" i="6" s="1"/>
  <c r="J2308" i="6"/>
  <c r="P2308" i="6" s="1"/>
  <c r="I2308" i="6"/>
  <c r="O2308" i="6" s="1"/>
  <c r="H2308" i="6"/>
  <c r="N2308" i="6" s="1"/>
  <c r="G2308" i="6"/>
  <c r="M2308" i="6" s="1"/>
  <c r="F2308" i="6"/>
  <c r="L2308" i="6" s="1"/>
  <c r="J2304" i="6"/>
  <c r="P2304" i="6" s="1"/>
  <c r="I2304" i="6"/>
  <c r="O2304" i="6" s="1"/>
  <c r="H2304" i="6"/>
  <c r="N2304" i="6" s="1"/>
  <c r="F2304" i="6"/>
  <c r="L2304" i="6" s="1"/>
  <c r="G2304" i="6"/>
  <c r="M2304" i="6" s="1"/>
  <c r="J2300" i="6"/>
  <c r="P2300" i="6" s="1"/>
  <c r="I2300" i="6"/>
  <c r="O2300" i="6" s="1"/>
  <c r="H2300" i="6"/>
  <c r="N2300" i="6" s="1"/>
  <c r="F2300" i="6"/>
  <c r="L2300" i="6" s="1"/>
  <c r="G2300" i="6"/>
  <c r="M2300" i="6" s="1"/>
  <c r="J2296" i="6"/>
  <c r="P2296" i="6" s="1"/>
  <c r="I2296" i="6"/>
  <c r="O2296" i="6" s="1"/>
  <c r="H2296" i="6"/>
  <c r="N2296" i="6" s="1"/>
  <c r="G2296" i="6"/>
  <c r="M2296" i="6" s="1"/>
  <c r="F2296" i="6"/>
  <c r="L2296" i="6" s="1"/>
  <c r="J2292" i="6"/>
  <c r="P2292" i="6" s="1"/>
  <c r="I2292" i="6"/>
  <c r="O2292" i="6" s="1"/>
  <c r="H2292" i="6"/>
  <c r="N2292" i="6" s="1"/>
  <c r="G2292" i="6"/>
  <c r="M2292" i="6" s="1"/>
  <c r="F2292" i="6"/>
  <c r="L2292" i="6" s="1"/>
  <c r="J2288" i="6"/>
  <c r="P2288" i="6" s="1"/>
  <c r="I2288" i="6"/>
  <c r="O2288" i="6" s="1"/>
  <c r="H2288" i="6"/>
  <c r="N2288" i="6" s="1"/>
  <c r="F2288" i="6"/>
  <c r="L2288" i="6" s="1"/>
  <c r="G2288" i="6"/>
  <c r="M2288" i="6" s="1"/>
  <c r="J2284" i="6"/>
  <c r="P2284" i="6" s="1"/>
  <c r="I2284" i="6"/>
  <c r="O2284" i="6" s="1"/>
  <c r="H2284" i="6"/>
  <c r="N2284" i="6" s="1"/>
  <c r="G2284" i="6"/>
  <c r="M2284" i="6" s="1"/>
  <c r="F2284" i="6"/>
  <c r="L2284" i="6" s="1"/>
  <c r="J2280" i="6"/>
  <c r="P2280" i="6" s="1"/>
  <c r="I2280" i="6"/>
  <c r="O2280" i="6" s="1"/>
  <c r="H2280" i="6"/>
  <c r="N2280" i="6" s="1"/>
  <c r="G2280" i="6"/>
  <c r="M2280" i="6" s="1"/>
  <c r="F2280" i="6"/>
  <c r="L2280" i="6" s="1"/>
  <c r="J2276" i="6"/>
  <c r="P2276" i="6" s="1"/>
  <c r="I2276" i="6"/>
  <c r="O2276" i="6" s="1"/>
  <c r="H2276" i="6"/>
  <c r="N2276" i="6" s="1"/>
  <c r="G2276" i="6"/>
  <c r="M2276" i="6" s="1"/>
  <c r="F2276" i="6"/>
  <c r="L2276" i="6" s="1"/>
  <c r="J2272" i="6"/>
  <c r="P2272" i="6" s="1"/>
  <c r="I2272" i="6"/>
  <c r="O2272" i="6" s="1"/>
  <c r="H2272" i="6"/>
  <c r="N2272" i="6" s="1"/>
  <c r="G2272" i="6"/>
  <c r="M2272" i="6" s="1"/>
  <c r="F2272" i="6"/>
  <c r="L2272" i="6" s="1"/>
  <c r="J2268" i="6"/>
  <c r="P2268" i="6" s="1"/>
  <c r="I2268" i="6"/>
  <c r="O2268" i="6" s="1"/>
  <c r="H2268" i="6"/>
  <c r="N2268" i="6" s="1"/>
  <c r="G2268" i="6"/>
  <c r="M2268" i="6" s="1"/>
  <c r="F2268" i="6"/>
  <c r="L2268" i="6" s="1"/>
  <c r="J2264" i="6"/>
  <c r="P2264" i="6" s="1"/>
  <c r="I2264" i="6"/>
  <c r="O2264" i="6" s="1"/>
  <c r="H2264" i="6"/>
  <c r="N2264" i="6" s="1"/>
  <c r="G2264" i="6"/>
  <c r="M2264" i="6" s="1"/>
  <c r="F2264" i="6"/>
  <c r="L2264" i="6" s="1"/>
  <c r="J2260" i="6"/>
  <c r="P2260" i="6" s="1"/>
  <c r="I2260" i="6"/>
  <c r="O2260" i="6" s="1"/>
  <c r="H2260" i="6"/>
  <c r="N2260" i="6" s="1"/>
  <c r="G2260" i="6"/>
  <c r="M2260" i="6" s="1"/>
  <c r="F2260" i="6"/>
  <c r="L2260" i="6" s="1"/>
  <c r="J2256" i="6"/>
  <c r="P2256" i="6" s="1"/>
  <c r="I2256" i="6"/>
  <c r="O2256" i="6" s="1"/>
  <c r="H2256" i="6"/>
  <c r="N2256" i="6" s="1"/>
  <c r="G2256" i="6"/>
  <c r="M2256" i="6" s="1"/>
  <c r="F2256" i="6"/>
  <c r="L2256" i="6" s="1"/>
  <c r="J1169" i="6"/>
  <c r="P1169" i="6" s="1"/>
  <c r="I1169" i="6"/>
  <c r="O1169" i="6" s="1"/>
  <c r="H1169" i="6"/>
  <c r="N1169" i="6" s="1"/>
  <c r="F1169" i="6"/>
  <c r="L1169" i="6" s="1"/>
  <c r="J2248" i="6"/>
  <c r="P2248" i="6" s="1"/>
  <c r="I2248" i="6"/>
  <c r="O2248" i="6" s="1"/>
  <c r="H2248" i="6"/>
  <c r="N2248" i="6" s="1"/>
  <c r="G2248" i="6"/>
  <c r="M2248" i="6" s="1"/>
  <c r="F2248" i="6"/>
  <c r="L2248" i="6" s="1"/>
  <c r="J2244" i="6"/>
  <c r="P2244" i="6" s="1"/>
  <c r="I2244" i="6"/>
  <c r="O2244" i="6" s="1"/>
  <c r="H2244" i="6"/>
  <c r="N2244" i="6" s="1"/>
  <c r="G2244" i="6"/>
  <c r="M2244" i="6" s="1"/>
  <c r="F2244" i="6"/>
  <c r="L2244" i="6" s="1"/>
  <c r="J2240" i="6"/>
  <c r="P2240" i="6" s="1"/>
  <c r="I2240" i="6"/>
  <c r="O2240" i="6" s="1"/>
  <c r="H2240" i="6"/>
  <c r="N2240" i="6" s="1"/>
  <c r="G2240" i="6"/>
  <c r="M2240" i="6" s="1"/>
  <c r="F2240" i="6"/>
  <c r="L2240" i="6" s="1"/>
  <c r="J2236" i="6"/>
  <c r="P2236" i="6" s="1"/>
  <c r="I2236" i="6"/>
  <c r="O2236" i="6" s="1"/>
  <c r="H2236" i="6"/>
  <c r="N2236" i="6" s="1"/>
  <c r="G2236" i="6"/>
  <c r="M2236" i="6" s="1"/>
  <c r="F2236" i="6"/>
  <c r="L2236" i="6" s="1"/>
  <c r="J2232" i="6"/>
  <c r="P2232" i="6" s="1"/>
  <c r="I2232" i="6"/>
  <c r="O2232" i="6" s="1"/>
  <c r="H2232" i="6"/>
  <c r="N2232" i="6" s="1"/>
  <c r="G2232" i="6"/>
  <c r="M2232" i="6" s="1"/>
  <c r="F2232" i="6"/>
  <c r="L2232" i="6" s="1"/>
  <c r="J2228" i="6"/>
  <c r="P2228" i="6" s="1"/>
  <c r="I2228" i="6"/>
  <c r="O2228" i="6" s="1"/>
  <c r="H2228" i="6"/>
  <c r="N2228" i="6" s="1"/>
  <c r="G2228" i="6"/>
  <c r="M2228" i="6" s="1"/>
  <c r="F2228" i="6"/>
  <c r="L2228" i="6" s="1"/>
  <c r="J2224" i="6"/>
  <c r="P2224" i="6" s="1"/>
  <c r="I2224" i="6"/>
  <c r="O2224" i="6" s="1"/>
  <c r="H2224" i="6"/>
  <c r="N2224" i="6" s="1"/>
  <c r="G2224" i="6"/>
  <c r="M2224" i="6" s="1"/>
  <c r="F2224" i="6"/>
  <c r="L2224" i="6" s="1"/>
  <c r="J2220" i="6"/>
  <c r="P2220" i="6" s="1"/>
  <c r="I2220" i="6"/>
  <c r="O2220" i="6" s="1"/>
  <c r="H2220" i="6"/>
  <c r="N2220" i="6" s="1"/>
  <c r="G2220" i="6"/>
  <c r="M2220" i="6" s="1"/>
  <c r="F2220" i="6"/>
  <c r="L2220" i="6" s="1"/>
  <c r="J2216" i="6"/>
  <c r="P2216" i="6" s="1"/>
  <c r="I2216" i="6"/>
  <c r="O2216" i="6" s="1"/>
  <c r="H2216" i="6"/>
  <c r="N2216" i="6" s="1"/>
  <c r="G2216" i="6"/>
  <c r="M2216" i="6" s="1"/>
  <c r="F2216" i="6"/>
  <c r="L2216" i="6" s="1"/>
  <c r="J2212" i="6"/>
  <c r="P2212" i="6" s="1"/>
  <c r="I2212" i="6"/>
  <c r="O2212" i="6" s="1"/>
  <c r="H2212" i="6"/>
  <c r="N2212" i="6" s="1"/>
  <c r="G2212" i="6"/>
  <c r="M2212" i="6" s="1"/>
  <c r="F2212" i="6"/>
  <c r="L2212" i="6" s="1"/>
  <c r="J2208" i="6"/>
  <c r="P2208" i="6" s="1"/>
  <c r="I2208" i="6"/>
  <c r="O2208" i="6" s="1"/>
  <c r="H2208" i="6"/>
  <c r="N2208" i="6" s="1"/>
  <c r="G2208" i="6"/>
  <c r="M2208" i="6" s="1"/>
  <c r="F2208" i="6"/>
  <c r="L2208" i="6" s="1"/>
  <c r="J2204" i="6"/>
  <c r="P2204" i="6" s="1"/>
  <c r="I2204" i="6"/>
  <c r="O2204" i="6" s="1"/>
  <c r="H2204" i="6"/>
  <c r="N2204" i="6" s="1"/>
  <c r="G2204" i="6"/>
  <c r="M2204" i="6" s="1"/>
  <c r="F2204" i="6"/>
  <c r="L2204" i="6" s="1"/>
  <c r="J2200" i="6"/>
  <c r="P2200" i="6" s="1"/>
  <c r="I2200" i="6"/>
  <c r="O2200" i="6" s="1"/>
  <c r="H2200" i="6"/>
  <c r="N2200" i="6" s="1"/>
  <c r="G2200" i="6"/>
  <c r="M2200" i="6" s="1"/>
  <c r="F2200" i="6"/>
  <c r="L2200" i="6" s="1"/>
  <c r="J2196" i="6"/>
  <c r="P2196" i="6" s="1"/>
  <c r="I2196" i="6"/>
  <c r="O2196" i="6" s="1"/>
  <c r="H2196" i="6"/>
  <c r="N2196" i="6" s="1"/>
  <c r="G2196" i="6"/>
  <c r="M2196" i="6" s="1"/>
  <c r="F2196" i="6"/>
  <c r="L2196" i="6" s="1"/>
  <c r="J2192" i="6"/>
  <c r="P2192" i="6" s="1"/>
  <c r="I2192" i="6"/>
  <c r="O2192" i="6" s="1"/>
  <c r="H2192" i="6"/>
  <c r="N2192" i="6" s="1"/>
  <c r="G2192" i="6"/>
  <c r="M2192" i="6" s="1"/>
  <c r="F2192" i="6"/>
  <c r="L2192" i="6" s="1"/>
  <c r="J2188" i="6"/>
  <c r="P2188" i="6" s="1"/>
  <c r="I2188" i="6"/>
  <c r="O2188" i="6" s="1"/>
  <c r="H2188" i="6"/>
  <c r="N2188" i="6" s="1"/>
  <c r="G2188" i="6"/>
  <c r="M2188" i="6" s="1"/>
  <c r="F2188" i="6"/>
  <c r="L2188" i="6" s="1"/>
  <c r="J2184" i="6"/>
  <c r="P2184" i="6" s="1"/>
  <c r="I2184" i="6"/>
  <c r="O2184" i="6" s="1"/>
  <c r="H2184" i="6"/>
  <c r="N2184" i="6" s="1"/>
  <c r="G2184" i="6"/>
  <c r="M2184" i="6" s="1"/>
  <c r="F2184" i="6"/>
  <c r="L2184" i="6" s="1"/>
  <c r="J2180" i="6"/>
  <c r="P2180" i="6" s="1"/>
  <c r="I2180" i="6"/>
  <c r="O2180" i="6" s="1"/>
  <c r="H2180" i="6"/>
  <c r="N2180" i="6" s="1"/>
  <c r="G2180" i="6"/>
  <c r="M2180" i="6" s="1"/>
  <c r="F2180" i="6"/>
  <c r="L2180" i="6" s="1"/>
  <c r="J2176" i="6"/>
  <c r="P2176" i="6" s="1"/>
  <c r="I2176" i="6"/>
  <c r="O2176" i="6" s="1"/>
  <c r="H2176" i="6"/>
  <c r="N2176" i="6" s="1"/>
  <c r="G2176" i="6"/>
  <c r="M2176" i="6" s="1"/>
  <c r="F2176" i="6"/>
  <c r="L2176" i="6" s="1"/>
  <c r="J2172" i="6"/>
  <c r="P2172" i="6" s="1"/>
  <c r="I2172" i="6"/>
  <c r="O2172" i="6" s="1"/>
  <c r="H2172" i="6"/>
  <c r="N2172" i="6" s="1"/>
  <c r="G2172" i="6"/>
  <c r="M2172" i="6" s="1"/>
  <c r="F2172" i="6"/>
  <c r="L2172" i="6" s="1"/>
  <c r="J2168" i="6"/>
  <c r="P2168" i="6" s="1"/>
  <c r="I2168" i="6"/>
  <c r="O2168" i="6" s="1"/>
  <c r="H2168" i="6"/>
  <c r="N2168" i="6" s="1"/>
  <c r="F2168" i="6"/>
  <c r="L2168" i="6" s="1"/>
  <c r="J2164" i="6"/>
  <c r="P2164" i="6" s="1"/>
  <c r="I2164" i="6"/>
  <c r="O2164" i="6" s="1"/>
  <c r="H2164" i="6"/>
  <c r="N2164" i="6" s="1"/>
  <c r="G2164" i="6"/>
  <c r="M2164" i="6" s="1"/>
  <c r="F2164" i="6"/>
  <c r="L2164" i="6" s="1"/>
  <c r="J2160" i="6"/>
  <c r="P2160" i="6" s="1"/>
  <c r="I2160" i="6"/>
  <c r="O2160" i="6" s="1"/>
  <c r="H2160" i="6"/>
  <c r="N2160" i="6" s="1"/>
  <c r="G2160" i="6"/>
  <c r="M2160" i="6" s="1"/>
  <c r="F2160" i="6"/>
  <c r="L2160" i="6" s="1"/>
  <c r="J2156" i="6"/>
  <c r="P2156" i="6" s="1"/>
  <c r="I2156" i="6"/>
  <c r="O2156" i="6" s="1"/>
  <c r="H2156" i="6"/>
  <c r="N2156" i="6" s="1"/>
  <c r="G2156" i="6"/>
  <c r="M2156" i="6" s="1"/>
  <c r="F2156" i="6"/>
  <c r="L2156" i="6" s="1"/>
  <c r="J2152" i="6"/>
  <c r="P2152" i="6" s="1"/>
  <c r="I2152" i="6"/>
  <c r="O2152" i="6" s="1"/>
  <c r="H2152" i="6"/>
  <c r="N2152" i="6" s="1"/>
  <c r="G2152" i="6"/>
  <c r="M2152" i="6" s="1"/>
  <c r="F2152" i="6"/>
  <c r="L2152" i="6" s="1"/>
  <c r="J2148" i="6"/>
  <c r="P2148" i="6" s="1"/>
  <c r="I2148" i="6"/>
  <c r="O2148" i="6" s="1"/>
  <c r="H2148" i="6"/>
  <c r="N2148" i="6" s="1"/>
  <c r="G2148" i="6"/>
  <c r="M2148" i="6" s="1"/>
  <c r="F2148" i="6"/>
  <c r="L2148" i="6" s="1"/>
  <c r="J2144" i="6"/>
  <c r="P2144" i="6" s="1"/>
  <c r="I2144" i="6"/>
  <c r="O2144" i="6" s="1"/>
  <c r="H2144" i="6"/>
  <c r="N2144" i="6" s="1"/>
  <c r="G2144" i="6"/>
  <c r="M2144" i="6" s="1"/>
  <c r="F2144" i="6"/>
  <c r="L2144" i="6" s="1"/>
  <c r="J2369" i="6"/>
  <c r="P2369" i="6" s="1"/>
  <c r="I2369" i="6"/>
  <c r="O2369" i="6" s="1"/>
  <c r="H2369" i="6"/>
  <c r="N2369" i="6" s="1"/>
  <c r="F2369" i="6"/>
  <c r="L2369" i="6" s="1"/>
  <c r="G2369" i="6"/>
  <c r="M2369" i="6" s="1"/>
  <c r="J2136" i="6"/>
  <c r="P2136" i="6" s="1"/>
  <c r="I2136" i="6"/>
  <c r="O2136" i="6" s="1"/>
  <c r="H2136" i="6"/>
  <c r="N2136" i="6" s="1"/>
  <c r="G2136" i="6"/>
  <c r="M2136" i="6" s="1"/>
  <c r="F2136" i="6"/>
  <c r="L2136" i="6" s="1"/>
  <c r="J2132" i="6"/>
  <c r="P2132" i="6" s="1"/>
  <c r="H2132" i="6"/>
  <c r="N2132" i="6" s="1"/>
  <c r="G2132" i="6"/>
  <c r="M2132" i="6" s="1"/>
  <c r="I2132" i="6"/>
  <c r="O2132" i="6" s="1"/>
  <c r="F2132" i="6"/>
  <c r="L2132" i="6" s="1"/>
  <c r="J2128" i="6"/>
  <c r="P2128" i="6" s="1"/>
  <c r="I2128" i="6"/>
  <c r="O2128" i="6" s="1"/>
  <c r="H2128" i="6"/>
  <c r="N2128" i="6" s="1"/>
  <c r="G2128" i="6"/>
  <c r="M2128" i="6" s="1"/>
  <c r="F2128" i="6"/>
  <c r="L2128" i="6" s="1"/>
  <c r="J2124" i="6"/>
  <c r="P2124" i="6" s="1"/>
  <c r="I2124" i="6"/>
  <c r="O2124" i="6" s="1"/>
  <c r="H2124" i="6"/>
  <c r="N2124" i="6" s="1"/>
  <c r="G2124" i="6"/>
  <c r="M2124" i="6" s="1"/>
  <c r="F2124" i="6"/>
  <c r="L2124" i="6" s="1"/>
  <c r="J2120" i="6"/>
  <c r="P2120" i="6" s="1"/>
  <c r="I2120" i="6"/>
  <c r="O2120" i="6" s="1"/>
  <c r="H2120" i="6"/>
  <c r="N2120" i="6" s="1"/>
  <c r="G2120" i="6"/>
  <c r="M2120" i="6" s="1"/>
  <c r="F2120" i="6"/>
  <c r="L2120" i="6" s="1"/>
  <c r="J2116" i="6"/>
  <c r="P2116" i="6" s="1"/>
  <c r="I2116" i="6"/>
  <c r="O2116" i="6" s="1"/>
  <c r="H2116" i="6"/>
  <c r="N2116" i="6" s="1"/>
  <c r="G2116" i="6"/>
  <c r="M2116" i="6" s="1"/>
  <c r="F2116" i="6"/>
  <c r="L2116" i="6" s="1"/>
  <c r="J2112" i="6"/>
  <c r="P2112" i="6" s="1"/>
  <c r="I2112" i="6"/>
  <c r="O2112" i="6" s="1"/>
  <c r="H2112" i="6"/>
  <c r="N2112" i="6" s="1"/>
  <c r="G2112" i="6"/>
  <c r="M2112" i="6" s="1"/>
  <c r="F2112" i="6"/>
  <c r="L2112" i="6" s="1"/>
  <c r="J2108" i="6"/>
  <c r="P2108" i="6" s="1"/>
  <c r="I2108" i="6"/>
  <c r="O2108" i="6" s="1"/>
  <c r="H2108" i="6"/>
  <c r="N2108" i="6" s="1"/>
  <c r="G2108" i="6"/>
  <c r="M2108" i="6" s="1"/>
  <c r="F2108" i="6"/>
  <c r="L2108" i="6" s="1"/>
  <c r="J2104" i="6"/>
  <c r="P2104" i="6" s="1"/>
  <c r="I2104" i="6"/>
  <c r="O2104" i="6" s="1"/>
  <c r="H2104" i="6"/>
  <c r="N2104" i="6" s="1"/>
  <c r="G2104" i="6"/>
  <c r="M2104" i="6" s="1"/>
  <c r="F2104" i="6"/>
  <c r="L2104" i="6" s="1"/>
  <c r="J2100" i="6"/>
  <c r="P2100" i="6" s="1"/>
  <c r="I2100" i="6"/>
  <c r="O2100" i="6" s="1"/>
  <c r="H2100" i="6"/>
  <c r="N2100" i="6" s="1"/>
  <c r="F2100" i="6"/>
  <c r="L2100" i="6" s="1"/>
  <c r="J2096" i="6"/>
  <c r="P2096" i="6" s="1"/>
  <c r="I2096" i="6"/>
  <c r="O2096" i="6" s="1"/>
  <c r="H2096" i="6"/>
  <c r="N2096" i="6" s="1"/>
  <c r="G2096" i="6"/>
  <c r="M2096" i="6" s="1"/>
  <c r="F2096" i="6"/>
  <c r="L2096" i="6" s="1"/>
  <c r="J2092" i="6"/>
  <c r="P2092" i="6" s="1"/>
  <c r="I2092" i="6"/>
  <c r="O2092" i="6" s="1"/>
  <c r="H2092" i="6"/>
  <c r="N2092" i="6" s="1"/>
  <c r="G2092" i="6"/>
  <c r="M2092" i="6" s="1"/>
  <c r="F2092" i="6"/>
  <c r="L2092" i="6" s="1"/>
  <c r="J2088" i="6"/>
  <c r="P2088" i="6" s="1"/>
  <c r="I2088" i="6"/>
  <c r="O2088" i="6" s="1"/>
  <c r="H2088" i="6"/>
  <c r="N2088" i="6" s="1"/>
  <c r="G2088" i="6"/>
  <c r="M2088" i="6" s="1"/>
  <c r="F2088" i="6"/>
  <c r="L2088" i="6" s="1"/>
  <c r="J2084" i="6"/>
  <c r="P2084" i="6" s="1"/>
  <c r="I2084" i="6"/>
  <c r="O2084" i="6" s="1"/>
  <c r="H2084" i="6"/>
  <c r="N2084" i="6" s="1"/>
  <c r="G2084" i="6"/>
  <c r="M2084" i="6" s="1"/>
  <c r="F2084" i="6"/>
  <c r="L2084" i="6" s="1"/>
  <c r="J179" i="6"/>
  <c r="P179" i="6" s="1"/>
  <c r="I179" i="6"/>
  <c r="O179" i="6" s="1"/>
  <c r="H179" i="6"/>
  <c r="N179" i="6" s="1"/>
  <c r="G179" i="6"/>
  <c r="M179" i="6" s="1"/>
  <c r="F179" i="6"/>
  <c r="L179" i="6" s="1"/>
  <c r="J2076" i="6"/>
  <c r="P2076" i="6" s="1"/>
  <c r="I2076" i="6"/>
  <c r="O2076" i="6" s="1"/>
  <c r="H2076" i="6"/>
  <c r="N2076" i="6" s="1"/>
  <c r="G2076" i="6"/>
  <c r="M2076" i="6" s="1"/>
  <c r="F2076" i="6"/>
  <c r="L2076" i="6" s="1"/>
  <c r="J2072" i="6"/>
  <c r="P2072" i="6" s="1"/>
  <c r="I2072" i="6"/>
  <c r="O2072" i="6" s="1"/>
  <c r="H2072" i="6"/>
  <c r="N2072" i="6" s="1"/>
  <c r="G2072" i="6"/>
  <c r="M2072" i="6" s="1"/>
  <c r="F2072" i="6"/>
  <c r="L2072" i="6" s="1"/>
  <c r="J2068" i="6"/>
  <c r="P2068" i="6" s="1"/>
  <c r="I2068" i="6"/>
  <c r="O2068" i="6" s="1"/>
  <c r="H2068" i="6"/>
  <c r="N2068" i="6" s="1"/>
  <c r="F2068" i="6"/>
  <c r="L2068" i="6" s="1"/>
  <c r="G2068" i="6"/>
  <c r="M2068" i="6" s="1"/>
  <c r="J2064" i="6"/>
  <c r="P2064" i="6" s="1"/>
  <c r="I2064" i="6"/>
  <c r="O2064" i="6" s="1"/>
  <c r="H2064" i="6"/>
  <c r="N2064" i="6" s="1"/>
  <c r="F2064" i="6"/>
  <c r="L2064" i="6" s="1"/>
  <c r="J2060" i="6"/>
  <c r="P2060" i="6" s="1"/>
  <c r="I2060" i="6"/>
  <c r="O2060" i="6" s="1"/>
  <c r="H2060" i="6"/>
  <c r="N2060" i="6" s="1"/>
  <c r="G2060" i="6"/>
  <c r="M2060" i="6" s="1"/>
  <c r="F2060" i="6"/>
  <c r="L2060" i="6" s="1"/>
  <c r="J2056" i="6"/>
  <c r="P2056" i="6" s="1"/>
  <c r="I2056" i="6"/>
  <c r="O2056" i="6" s="1"/>
  <c r="H2056" i="6"/>
  <c r="N2056" i="6" s="1"/>
  <c r="G2056" i="6"/>
  <c r="M2056" i="6" s="1"/>
  <c r="F2056" i="6"/>
  <c r="L2056" i="6" s="1"/>
  <c r="J2052" i="6"/>
  <c r="P2052" i="6" s="1"/>
  <c r="I2052" i="6"/>
  <c r="O2052" i="6" s="1"/>
  <c r="H2052" i="6"/>
  <c r="N2052" i="6" s="1"/>
  <c r="G2052" i="6"/>
  <c r="M2052" i="6" s="1"/>
  <c r="F2052" i="6"/>
  <c r="L2052" i="6" s="1"/>
  <c r="J2048" i="6"/>
  <c r="P2048" i="6" s="1"/>
  <c r="I2048" i="6"/>
  <c r="O2048" i="6" s="1"/>
  <c r="H2048" i="6"/>
  <c r="N2048" i="6" s="1"/>
  <c r="G2048" i="6"/>
  <c r="M2048" i="6" s="1"/>
  <c r="F2048" i="6"/>
  <c r="L2048" i="6" s="1"/>
  <c r="J2044" i="6"/>
  <c r="P2044" i="6" s="1"/>
  <c r="I2044" i="6"/>
  <c r="O2044" i="6" s="1"/>
  <c r="H2044" i="6"/>
  <c r="N2044" i="6" s="1"/>
  <c r="G2044" i="6"/>
  <c r="M2044" i="6" s="1"/>
  <c r="F2044" i="6"/>
  <c r="L2044" i="6" s="1"/>
  <c r="J2040" i="6"/>
  <c r="P2040" i="6" s="1"/>
  <c r="I2040" i="6"/>
  <c r="O2040" i="6" s="1"/>
  <c r="H2040" i="6"/>
  <c r="N2040" i="6" s="1"/>
  <c r="G2040" i="6"/>
  <c r="M2040" i="6" s="1"/>
  <c r="F2040" i="6"/>
  <c r="L2040" i="6" s="1"/>
  <c r="J2036" i="6"/>
  <c r="P2036" i="6" s="1"/>
  <c r="I2036" i="6"/>
  <c r="O2036" i="6" s="1"/>
  <c r="H2036" i="6"/>
  <c r="N2036" i="6" s="1"/>
  <c r="G2036" i="6"/>
  <c r="M2036" i="6" s="1"/>
  <c r="F2036" i="6"/>
  <c r="L2036" i="6" s="1"/>
  <c r="J2032" i="6"/>
  <c r="P2032" i="6" s="1"/>
  <c r="I2032" i="6"/>
  <c r="O2032" i="6" s="1"/>
  <c r="H2032" i="6"/>
  <c r="N2032" i="6" s="1"/>
  <c r="G2032" i="6"/>
  <c r="M2032" i="6" s="1"/>
  <c r="F2032" i="6"/>
  <c r="L2032" i="6" s="1"/>
  <c r="J2028" i="6"/>
  <c r="P2028" i="6" s="1"/>
  <c r="I2028" i="6"/>
  <c r="O2028" i="6" s="1"/>
  <c r="H2028" i="6"/>
  <c r="N2028" i="6" s="1"/>
  <c r="G2028" i="6"/>
  <c r="M2028" i="6" s="1"/>
  <c r="F2028" i="6"/>
  <c r="L2028" i="6" s="1"/>
  <c r="J2024" i="6"/>
  <c r="P2024" i="6" s="1"/>
  <c r="I2024" i="6"/>
  <c r="O2024" i="6" s="1"/>
  <c r="H2024" i="6"/>
  <c r="N2024" i="6" s="1"/>
  <c r="G2024" i="6"/>
  <c r="M2024" i="6" s="1"/>
  <c r="F2024" i="6"/>
  <c r="L2024" i="6" s="1"/>
  <c r="J2020" i="6"/>
  <c r="P2020" i="6" s="1"/>
  <c r="I2020" i="6"/>
  <c r="O2020" i="6" s="1"/>
  <c r="H2020" i="6"/>
  <c r="N2020" i="6" s="1"/>
  <c r="G2020" i="6"/>
  <c r="M2020" i="6" s="1"/>
  <c r="F2020" i="6"/>
  <c r="L2020" i="6" s="1"/>
  <c r="J2016" i="6"/>
  <c r="P2016" i="6" s="1"/>
  <c r="I2016" i="6"/>
  <c r="O2016" i="6" s="1"/>
  <c r="H2016" i="6"/>
  <c r="N2016" i="6" s="1"/>
  <c r="G2016" i="6"/>
  <c r="M2016" i="6" s="1"/>
  <c r="F2016" i="6"/>
  <c r="L2016" i="6" s="1"/>
  <c r="J2012" i="6"/>
  <c r="P2012" i="6" s="1"/>
  <c r="I2012" i="6"/>
  <c r="O2012" i="6" s="1"/>
  <c r="H2012" i="6"/>
  <c r="N2012" i="6" s="1"/>
  <c r="G2012" i="6"/>
  <c r="M2012" i="6" s="1"/>
  <c r="F2012" i="6"/>
  <c r="L2012" i="6" s="1"/>
  <c r="J2008" i="6"/>
  <c r="P2008" i="6" s="1"/>
  <c r="I2008" i="6"/>
  <c r="O2008" i="6" s="1"/>
  <c r="H2008" i="6"/>
  <c r="N2008" i="6" s="1"/>
  <c r="G2008" i="6"/>
  <c r="M2008" i="6" s="1"/>
  <c r="F2008" i="6"/>
  <c r="L2008" i="6" s="1"/>
  <c r="J2004" i="6"/>
  <c r="P2004" i="6" s="1"/>
  <c r="I2004" i="6"/>
  <c r="O2004" i="6" s="1"/>
  <c r="H2004" i="6"/>
  <c r="N2004" i="6" s="1"/>
  <c r="F2004" i="6"/>
  <c r="L2004" i="6" s="1"/>
  <c r="G2004" i="6"/>
  <c r="M2004" i="6" s="1"/>
  <c r="J2000" i="6"/>
  <c r="P2000" i="6" s="1"/>
  <c r="I2000" i="6"/>
  <c r="O2000" i="6" s="1"/>
  <c r="H2000" i="6"/>
  <c r="N2000" i="6" s="1"/>
  <c r="F2000" i="6"/>
  <c r="L2000" i="6" s="1"/>
  <c r="G2000" i="6"/>
  <c r="M2000" i="6" s="1"/>
  <c r="J1996" i="6"/>
  <c r="P1996" i="6" s="1"/>
  <c r="I1996" i="6"/>
  <c r="O1996" i="6" s="1"/>
  <c r="H1996" i="6"/>
  <c r="N1996" i="6" s="1"/>
  <c r="G1996" i="6"/>
  <c r="M1996" i="6" s="1"/>
  <c r="F1996" i="6"/>
  <c r="L1996" i="6" s="1"/>
  <c r="J1992" i="6"/>
  <c r="P1992" i="6" s="1"/>
  <c r="I1992" i="6"/>
  <c r="O1992" i="6" s="1"/>
  <c r="H1992" i="6"/>
  <c r="N1992" i="6" s="1"/>
  <c r="G1992" i="6"/>
  <c r="M1992" i="6" s="1"/>
  <c r="F1992" i="6"/>
  <c r="L1992" i="6" s="1"/>
  <c r="J1988" i="6"/>
  <c r="P1988" i="6" s="1"/>
  <c r="I1988" i="6"/>
  <c r="O1988" i="6" s="1"/>
  <c r="H1988" i="6"/>
  <c r="N1988" i="6" s="1"/>
  <c r="G1988" i="6"/>
  <c r="M1988" i="6" s="1"/>
  <c r="F1988" i="6"/>
  <c r="L1988" i="6" s="1"/>
  <c r="J1984" i="6"/>
  <c r="P1984" i="6" s="1"/>
  <c r="I1984" i="6"/>
  <c r="O1984" i="6" s="1"/>
  <c r="H1984" i="6"/>
  <c r="N1984" i="6" s="1"/>
  <c r="G1984" i="6"/>
  <c r="M1984" i="6" s="1"/>
  <c r="F1984" i="6"/>
  <c r="L1984" i="6" s="1"/>
  <c r="J1980" i="6"/>
  <c r="P1980" i="6" s="1"/>
  <c r="I1980" i="6"/>
  <c r="O1980" i="6" s="1"/>
  <c r="H1980" i="6"/>
  <c r="N1980" i="6" s="1"/>
  <c r="G1980" i="6"/>
  <c r="M1980" i="6" s="1"/>
  <c r="F1980" i="6"/>
  <c r="L1980" i="6" s="1"/>
  <c r="J1976" i="6"/>
  <c r="P1976" i="6" s="1"/>
  <c r="I1976" i="6"/>
  <c r="O1976" i="6" s="1"/>
  <c r="H1976" i="6"/>
  <c r="N1976" i="6" s="1"/>
  <c r="G1976" i="6"/>
  <c r="M1976" i="6" s="1"/>
  <c r="F1976" i="6"/>
  <c r="L1976" i="6" s="1"/>
  <c r="J1972" i="6"/>
  <c r="P1972" i="6" s="1"/>
  <c r="I1972" i="6"/>
  <c r="O1972" i="6" s="1"/>
  <c r="H1972" i="6"/>
  <c r="N1972" i="6" s="1"/>
  <c r="G1972" i="6"/>
  <c r="M1972" i="6" s="1"/>
  <c r="F1972" i="6"/>
  <c r="L1972" i="6" s="1"/>
  <c r="J1968" i="6"/>
  <c r="P1968" i="6" s="1"/>
  <c r="I1968" i="6"/>
  <c r="O1968" i="6" s="1"/>
  <c r="H1968" i="6"/>
  <c r="N1968" i="6" s="1"/>
  <c r="G1968" i="6"/>
  <c r="M1968" i="6" s="1"/>
  <c r="F1968" i="6"/>
  <c r="L1968" i="6" s="1"/>
  <c r="J1964" i="6"/>
  <c r="P1964" i="6" s="1"/>
  <c r="I1964" i="6"/>
  <c r="O1964" i="6" s="1"/>
  <c r="H1964" i="6"/>
  <c r="N1964" i="6" s="1"/>
  <c r="G1964" i="6"/>
  <c r="M1964" i="6" s="1"/>
  <c r="F1964" i="6"/>
  <c r="L1964" i="6" s="1"/>
  <c r="J1140" i="6"/>
  <c r="P1140" i="6" s="1"/>
  <c r="I1140" i="6"/>
  <c r="O1140" i="6" s="1"/>
  <c r="H1140" i="6"/>
  <c r="N1140" i="6" s="1"/>
  <c r="G1140" i="6"/>
  <c r="M1140" i="6" s="1"/>
  <c r="F1140" i="6"/>
  <c r="L1140" i="6" s="1"/>
  <c r="J1956" i="6"/>
  <c r="P1956" i="6" s="1"/>
  <c r="I1956" i="6"/>
  <c r="O1956" i="6" s="1"/>
  <c r="H1956" i="6"/>
  <c r="N1956" i="6" s="1"/>
  <c r="G1956" i="6"/>
  <c r="M1956" i="6" s="1"/>
  <c r="F1956" i="6"/>
  <c r="L1956" i="6" s="1"/>
  <c r="J1952" i="6"/>
  <c r="P1952" i="6" s="1"/>
  <c r="I1952" i="6"/>
  <c r="O1952" i="6" s="1"/>
  <c r="H1952" i="6"/>
  <c r="N1952" i="6" s="1"/>
  <c r="G1952" i="6"/>
  <c r="M1952" i="6" s="1"/>
  <c r="F1952" i="6"/>
  <c r="L1952" i="6" s="1"/>
  <c r="J1948" i="6"/>
  <c r="P1948" i="6" s="1"/>
  <c r="I1948" i="6"/>
  <c r="O1948" i="6" s="1"/>
  <c r="H1948" i="6"/>
  <c r="N1948" i="6" s="1"/>
  <c r="G1948" i="6"/>
  <c r="M1948" i="6" s="1"/>
  <c r="F1948" i="6"/>
  <c r="L1948" i="6" s="1"/>
  <c r="J1944" i="6"/>
  <c r="P1944" i="6" s="1"/>
  <c r="I1944" i="6"/>
  <c r="O1944" i="6" s="1"/>
  <c r="H1944" i="6"/>
  <c r="N1944" i="6" s="1"/>
  <c r="G1944" i="6"/>
  <c r="M1944" i="6" s="1"/>
  <c r="F1944" i="6"/>
  <c r="L1944" i="6" s="1"/>
  <c r="J1940" i="6"/>
  <c r="P1940" i="6" s="1"/>
  <c r="I1940" i="6"/>
  <c r="O1940" i="6" s="1"/>
  <c r="H1940" i="6"/>
  <c r="N1940" i="6" s="1"/>
  <c r="G1940" i="6"/>
  <c r="M1940" i="6" s="1"/>
  <c r="F1940" i="6"/>
  <c r="L1940" i="6" s="1"/>
  <c r="J1936" i="6"/>
  <c r="P1936" i="6" s="1"/>
  <c r="I1936" i="6"/>
  <c r="O1936" i="6" s="1"/>
  <c r="H1936" i="6"/>
  <c r="N1936" i="6" s="1"/>
  <c r="G1936" i="6"/>
  <c r="M1936" i="6" s="1"/>
  <c r="F1936" i="6"/>
  <c r="L1936" i="6" s="1"/>
  <c r="J1932" i="6"/>
  <c r="P1932" i="6" s="1"/>
  <c r="I1932" i="6"/>
  <c r="O1932" i="6" s="1"/>
  <c r="H1932" i="6"/>
  <c r="N1932" i="6" s="1"/>
  <c r="G1932" i="6"/>
  <c r="M1932" i="6" s="1"/>
  <c r="F1932" i="6"/>
  <c r="L1932" i="6" s="1"/>
  <c r="J1928" i="6"/>
  <c r="P1928" i="6" s="1"/>
  <c r="I1928" i="6"/>
  <c r="O1928" i="6" s="1"/>
  <c r="H1928" i="6"/>
  <c r="N1928" i="6" s="1"/>
  <c r="G1928" i="6"/>
  <c r="M1928" i="6" s="1"/>
  <c r="F1928" i="6"/>
  <c r="L1928" i="6" s="1"/>
  <c r="J1924" i="6"/>
  <c r="P1924" i="6" s="1"/>
  <c r="I1924" i="6"/>
  <c r="O1924" i="6" s="1"/>
  <c r="H1924" i="6"/>
  <c r="N1924" i="6" s="1"/>
  <c r="G1924" i="6"/>
  <c r="M1924" i="6" s="1"/>
  <c r="F1924" i="6"/>
  <c r="L1924" i="6" s="1"/>
  <c r="J1920" i="6"/>
  <c r="P1920" i="6" s="1"/>
  <c r="I1920" i="6"/>
  <c r="O1920" i="6" s="1"/>
  <c r="H1920" i="6"/>
  <c r="N1920" i="6" s="1"/>
  <c r="G1920" i="6"/>
  <c r="M1920" i="6" s="1"/>
  <c r="F1920" i="6"/>
  <c r="L1920" i="6" s="1"/>
  <c r="J1916" i="6"/>
  <c r="P1916" i="6" s="1"/>
  <c r="I1916" i="6"/>
  <c r="O1916" i="6" s="1"/>
  <c r="H1916" i="6"/>
  <c r="N1916" i="6" s="1"/>
  <c r="F1916" i="6"/>
  <c r="L1916" i="6" s="1"/>
  <c r="J1912" i="6"/>
  <c r="P1912" i="6" s="1"/>
  <c r="I1912" i="6"/>
  <c r="O1912" i="6" s="1"/>
  <c r="H1912" i="6"/>
  <c r="N1912" i="6" s="1"/>
  <c r="G1912" i="6"/>
  <c r="M1912" i="6" s="1"/>
  <c r="F1912" i="6"/>
  <c r="L1912" i="6" s="1"/>
  <c r="J1908" i="6"/>
  <c r="P1908" i="6" s="1"/>
  <c r="I1908" i="6"/>
  <c r="O1908" i="6" s="1"/>
  <c r="H1908" i="6"/>
  <c r="N1908" i="6" s="1"/>
  <c r="F1908" i="6"/>
  <c r="L1908" i="6" s="1"/>
  <c r="J1904" i="6"/>
  <c r="P1904" i="6" s="1"/>
  <c r="I1904" i="6"/>
  <c r="O1904" i="6" s="1"/>
  <c r="H1904" i="6"/>
  <c r="N1904" i="6" s="1"/>
  <c r="G1904" i="6"/>
  <c r="M1904" i="6" s="1"/>
  <c r="F1904" i="6"/>
  <c r="L1904" i="6" s="1"/>
  <c r="J1900" i="6"/>
  <c r="P1900" i="6" s="1"/>
  <c r="I1900" i="6"/>
  <c r="O1900" i="6" s="1"/>
  <c r="H1900" i="6"/>
  <c r="N1900" i="6" s="1"/>
  <c r="F1900" i="6"/>
  <c r="L1900" i="6" s="1"/>
  <c r="J1896" i="6"/>
  <c r="P1896" i="6" s="1"/>
  <c r="I1896" i="6"/>
  <c r="O1896" i="6" s="1"/>
  <c r="H1896" i="6"/>
  <c r="N1896" i="6" s="1"/>
  <c r="F1896" i="6"/>
  <c r="L1896" i="6" s="1"/>
  <c r="J1892" i="6"/>
  <c r="P1892" i="6" s="1"/>
  <c r="I1892" i="6"/>
  <c r="O1892" i="6" s="1"/>
  <c r="H1892" i="6"/>
  <c r="N1892" i="6" s="1"/>
  <c r="F1892" i="6"/>
  <c r="L1892" i="6" s="1"/>
  <c r="G1892" i="6"/>
  <c r="M1892" i="6" s="1"/>
  <c r="J1888" i="6"/>
  <c r="P1888" i="6" s="1"/>
  <c r="I1888" i="6"/>
  <c r="O1888" i="6" s="1"/>
  <c r="H1888" i="6"/>
  <c r="N1888" i="6" s="1"/>
  <c r="G1888" i="6"/>
  <c r="M1888" i="6" s="1"/>
  <c r="F1888" i="6"/>
  <c r="L1888" i="6" s="1"/>
  <c r="J1884" i="6"/>
  <c r="P1884" i="6" s="1"/>
  <c r="I1884" i="6"/>
  <c r="O1884" i="6" s="1"/>
  <c r="H1884" i="6"/>
  <c r="N1884" i="6" s="1"/>
  <c r="G1884" i="6"/>
  <c r="M1884" i="6" s="1"/>
  <c r="F1884" i="6"/>
  <c r="L1884" i="6" s="1"/>
  <c r="J1880" i="6"/>
  <c r="P1880" i="6" s="1"/>
  <c r="I1880" i="6"/>
  <c r="O1880" i="6" s="1"/>
  <c r="H1880" i="6"/>
  <c r="N1880" i="6" s="1"/>
  <c r="G1880" i="6"/>
  <c r="M1880" i="6" s="1"/>
  <c r="F1880" i="6"/>
  <c r="L1880" i="6" s="1"/>
  <c r="J852" i="6"/>
  <c r="P852" i="6" s="1"/>
  <c r="I852" i="6"/>
  <c r="O852" i="6" s="1"/>
  <c r="H852" i="6"/>
  <c r="N852" i="6" s="1"/>
  <c r="F852" i="6"/>
  <c r="L852" i="6" s="1"/>
  <c r="J1872" i="6"/>
  <c r="P1872" i="6" s="1"/>
  <c r="I1872" i="6"/>
  <c r="O1872" i="6" s="1"/>
  <c r="H1872" i="6"/>
  <c r="N1872" i="6" s="1"/>
  <c r="F1872" i="6"/>
  <c r="L1872" i="6" s="1"/>
  <c r="G1872" i="6"/>
  <c r="M1872" i="6" s="1"/>
  <c r="J1868" i="6"/>
  <c r="P1868" i="6" s="1"/>
  <c r="I1868" i="6"/>
  <c r="O1868" i="6" s="1"/>
  <c r="H1868" i="6"/>
  <c r="N1868" i="6" s="1"/>
  <c r="G1868" i="6"/>
  <c r="M1868" i="6" s="1"/>
  <c r="F1868" i="6"/>
  <c r="L1868" i="6" s="1"/>
  <c r="J1864" i="6"/>
  <c r="P1864" i="6" s="1"/>
  <c r="I1864" i="6"/>
  <c r="O1864" i="6" s="1"/>
  <c r="H1864" i="6"/>
  <c r="N1864" i="6" s="1"/>
  <c r="G1864" i="6"/>
  <c r="M1864" i="6" s="1"/>
  <c r="F1864" i="6"/>
  <c r="L1864" i="6" s="1"/>
  <c r="J1860" i="6"/>
  <c r="P1860" i="6" s="1"/>
  <c r="I1860" i="6"/>
  <c r="O1860" i="6" s="1"/>
  <c r="H1860" i="6"/>
  <c r="N1860" i="6" s="1"/>
  <c r="G1860" i="6"/>
  <c r="M1860" i="6" s="1"/>
  <c r="F1860" i="6"/>
  <c r="L1860" i="6" s="1"/>
  <c r="J1856" i="6"/>
  <c r="P1856" i="6" s="1"/>
  <c r="I1856" i="6"/>
  <c r="O1856" i="6" s="1"/>
  <c r="H1856" i="6"/>
  <c r="N1856" i="6" s="1"/>
  <c r="G1856" i="6"/>
  <c r="M1856" i="6" s="1"/>
  <c r="F1856" i="6"/>
  <c r="L1856" i="6" s="1"/>
  <c r="J1852" i="6"/>
  <c r="P1852" i="6" s="1"/>
  <c r="I1852" i="6"/>
  <c r="O1852" i="6" s="1"/>
  <c r="H1852" i="6"/>
  <c r="N1852" i="6" s="1"/>
  <c r="G1852" i="6"/>
  <c r="M1852" i="6" s="1"/>
  <c r="F1852" i="6"/>
  <c r="L1852" i="6" s="1"/>
  <c r="J1848" i="6"/>
  <c r="P1848" i="6" s="1"/>
  <c r="I1848" i="6"/>
  <c r="O1848" i="6" s="1"/>
  <c r="H1848" i="6"/>
  <c r="N1848" i="6" s="1"/>
  <c r="G1848" i="6"/>
  <c r="M1848" i="6" s="1"/>
  <c r="F1848" i="6"/>
  <c r="L1848" i="6" s="1"/>
  <c r="J1844" i="6"/>
  <c r="P1844" i="6" s="1"/>
  <c r="I1844" i="6"/>
  <c r="O1844" i="6" s="1"/>
  <c r="H1844" i="6"/>
  <c r="N1844" i="6" s="1"/>
  <c r="G1844" i="6"/>
  <c r="M1844" i="6" s="1"/>
  <c r="F1844" i="6"/>
  <c r="L1844" i="6" s="1"/>
  <c r="J1840" i="6"/>
  <c r="P1840" i="6" s="1"/>
  <c r="I1840" i="6"/>
  <c r="O1840" i="6" s="1"/>
  <c r="H1840" i="6"/>
  <c r="N1840" i="6" s="1"/>
  <c r="G1840" i="6"/>
  <c r="M1840" i="6" s="1"/>
  <c r="F1840" i="6"/>
  <c r="L1840" i="6" s="1"/>
  <c r="J1836" i="6"/>
  <c r="P1836" i="6" s="1"/>
  <c r="I1836" i="6"/>
  <c r="O1836" i="6" s="1"/>
  <c r="H1836" i="6"/>
  <c r="N1836" i="6" s="1"/>
  <c r="G1836" i="6"/>
  <c r="M1836" i="6" s="1"/>
  <c r="F1836" i="6"/>
  <c r="L1836" i="6" s="1"/>
  <c r="J1832" i="6"/>
  <c r="P1832" i="6" s="1"/>
  <c r="I1832" i="6"/>
  <c r="O1832" i="6" s="1"/>
  <c r="H1832" i="6"/>
  <c r="N1832" i="6" s="1"/>
  <c r="G1832" i="6"/>
  <c r="M1832" i="6" s="1"/>
  <c r="F1832" i="6"/>
  <c r="L1832" i="6" s="1"/>
  <c r="J1828" i="6"/>
  <c r="P1828" i="6" s="1"/>
  <c r="I1828" i="6"/>
  <c r="O1828" i="6" s="1"/>
  <c r="H1828" i="6"/>
  <c r="N1828" i="6" s="1"/>
  <c r="G1828" i="6"/>
  <c r="M1828" i="6" s="1"/>
  <c r="F1828" i="6"/>
  <c r="L1828" i="6" s="1"/>
  <c r="J1824" i="6"/>
  <c r="P1824" i="6" s="1"/>
  <c r="I1824" i="6"/>
  <c r="O1824" i="6" s="1"/>
  <c r="H1824" i="6"/>
  <c r="N1824" i="6" s="1"/>
  <c r="G1824" i="6"/>
  <c r="M1824" i="6" s="1"/>
  <c r="F1824" i="6"/>
  <c r="L1824" i="6" s="1"/>
  <c r="J1820" i="6"/>
  <c r="P1820" i="6" s="1"/>
  <c r="I1820" i="6"/>
  <c r="O1820" i="6" s="1"/>
  <c r="H1820" i="6"/>
  <c r="N1820" i="6" s="1"/>
  <c r="G1820" i="6"/>
  <c r="M1820" i="6" s="1"/>
  <c r="F1820" i="6"/>
  <c r="L1820" i="6" s="1"/>
  <c r="J1816" i="6"/>
  <c r="P1816" i="6" s="1"/>
  <c r="I1816" i="6"/>
  <c r="O1816" i="6" s="1"/>
  <c r="H1816" i="6"/>
  <c r="N1816" i="6" s="1"/>
  <c r="G1816" i="6"/>
  <c r="M1816" i="6" s="1"/>
  <c r="F1816" i="6"/>
  <c r="L1816" i="6" s="1"/>
  <c r="J1812" i="6"/>
  <c r="P1812" i="6" s="1"/>
  <c r="I1812" i="6"/>
  <c r="O1812" i="6" s="1"/>
  <c r="H1812" i="6"/>
  <c r="N1812" i="6" s="1"/>
  <c r="G1812" i="6"/>
  <c r="M1812" i="6" s="1"/>
  <c r="F1812" i="6"/>
  <c r="L1812" i="6" s="1"/>
  <c r="J1808" i="6"/>
  <c r="P1808" i="6" s="1"/>
  <c r="I1808" i="6"/>
  <c r="O1808" i="6" s="1"/>
  <c r="H1808" i="6"/>
  <c r="N1808" i="6" s="1"/>
  <c r="G1808" i="6"/>
  <c r="M1808" i="6" s="1"/>
  <c r="F1808" i="6"/>
  <c r="L1808" i="6" s="1"/>
  <c r="J1804" i="6"/>
  <c r="P1804" i="6" s="1"/>
  <c r="I1804" i="6"/>
  <c r="O1804" i="6" s="1"/>
  <c r="H1804" i="6"/>
  <c r="N1804" i="6" s="1"/>
  <c r="G1804" i="6"/>
  <c r="M1804" i="6" s="1"/>
  <c r="F1804" i="6"/>
  <c r="L1804" i="6" s="1"/>
  <c r="J1800" i="6"/>
  <c r="P1800" i="6" s="1"/>
  <c r="I1800" i="6"/>
  <c r="O1800" i="6" s="1"/>
  <c r="H1800" i="6"/>
  <c r="N1800" i="6" s="1"/>
  <c r="G1800" i="6"/>
  <c r="M1800" i="6" s="1"/>
  <c r="F1800" i="6"/>
  <c r="L1800" i="6" s="1"/>
  <c r="J1796" i="6"/>
  <c r="P1796" i="6" s="1"/>
  <c r="I1796" i="6"/>
  <c r="O1796" i="6" s="1"/>
  <c r="H1796" i="6"/>
  <c r="N1796" i="6" s="1"/>
  <c r="G1796" i="6"/>
  <c r="M1796" i="6" s="1"/>
  <c r="F1796" i="6"/>
  <c r="L1796" i="6" s="1"/>
  <c r="J1792" i="6"/>
  <c r="P1792" i="6" s="1"/>
  <c r="I1792" i="6"/>
  <c r="O1792" i="6" s="1"/>
  <c r="H1792" i="6"/>
  <c r="N1792" i="6" s="1"/>
  <c r="F1792" i="6"/>
  <c r="L1792" i="6" s="1"/>
  <c r="G1792" i="6"/>
  <c r="M1792" i="6" s="1"/>
  <c r="J1788" i="6"/>
  <c r="P1788" i="6" s="1"/>
  <c r="I1788" i="6"/>
  <c r="O1788" i="6" s="1"/>
  <c r="H1788" i="6"/>
  <c r="N1788" i="6" s="1"/>
  <c r="G1788" i="6"/>
  <c r="M1788" i="6" s="1"/>
  <c r="F1788" i="6"/>
  <c r="L1788" i="6" s="1"/>
  <c r="J1784" i="6"/>
  <c r="P1784" i="6" s="1"/>
  <c r="I1784" i="6"/>
  <c r="O1784" i="6" s="1"/>
  <c r="H1784" i="6"/>
  <c r="N1784" i="6" s="1"/>
  <c r="F1784" i="6"/>
  <c r="L1784" i="6" s="1"/>
  <c r="J1780" i="6"/>
  <c r="P1780" i="6" s="1"/>
  <c r="I1780" i="6"/>
  <c r="O1780" i="6" s="1"/>
  <c r="H1780" i="6"/>
  <c r="N1780" i="6" s="1"/>
  <c r="G1780" i="6"/>
  <c r="M1780" i="6" s="1"/>
  <c r="F1780" i="6"/>
  <c r="L1780" i="6" s="1"/>
  <c r="J1776" i="6"/>
  <c r="P1776" i="6" s="1"/>
  <c r="I1776" i="6"/>
  <c r="O1776" i="6" s="1"/>
  <c r="H1776" i="6"/>
  <c r="N1776" i="6" s="1"/>
  <c r="G1776" i="6"/>
  <c r="M1776" i="6" s="1"/>
  <c r="F1776" i="6"/>
  <c r="L1776" i="6" s="1"/>
  <c r="J67" i="6"/>
  <c r="P67" i="6" s="1"/>
  <c r="I67" i="6"/>
  <c r="O67" i="6" s="1"/>
  <c r="H67" i="6"/>
  <c r="N67" i="6" s="1"/>
  <c r="F67" i="6"/>
  <c r="L67" i="6" s="1"/>
  <c r="J1768" i="6"/>
  <c r="P1768" i="6" s="1"/>
  <c r="I1768" i="6"/>
  <c r="O1768" i="6" s="1"/>
  <c r="H1768" i="6"/>
  <c r="N1768" i="6" s="1"/>
  <c r="F1768" i="6"/>
  <c r="L1768" i="6" s="1"/>
  <c r="G1768" i="6"/>
  <c r="M1768" i="6" s="1"/>
  <c r="J1764" i="6"/>
  <c r="P1764" i="6" s="1"/>
  <c r="I1764" i="6"/>
  <c r="O1764" i="6" s="1"/>
  <c r="H1764" i="6"/>
  <c r="N1764" i="6" s="1"/>
  <c r="G1764" i="6"/>
  <c r="M1764" i="6" s="1"/>
  <c r="F1764" i="6"/>
  <c r="L1764" i="6" s="1"/>
  <c r="J1760" i="6"/>
  <c r="P1760" i="6" s="1"/>
  <c r="I1760" i="6"/>
  <c r="O1760" i="6" s="1"/>
  <c r="H1760" i="6"/>
  <c r="N1760" i="6" s="1"/>
  <c r="G1760" i="6"/>
  <c r="M1760" i="6" s="1"/>
  <c r="F1760" i="6"/>
  <c r="L1760" i="6" s="1"/>
  <c r="J1756" i="6"/>
  <c r="P1756" i="6" s="1"/>
  <c r="I1756" i="6"/>
  <c r="O1756" i="6" s="1"/>
  <c r="H1756" i="6"/>
  <c r="N1756" i="6" s="1"/>
  <c r="G1756" i="6"/>
  <c r="M1756" i="6" s="1"/>
  <c r="F1756" i="6"/>
  <c r="L1756" i="6" s="1"/>
  <c r="J1752" i="6"/>
  <c r="P1752" i="6" s="1"/>
  <c r="I1752" i="6"/>
  <c r="O1752" i="6" s="1"/>
  <c r="H1752" i="6"/>
  <c r="N1752" i="6" s="1"/>
  <c r="G1752" i="6"/>
  <c r="M1752" i="6" s="1"/>
  <c r="F1752" i="6"/>
  <c r="L1752" i="6" s="1"/>
  <c r="J1748" i="6"/>
  <c r="P1748" i="6" s="1"/>
  <c r="I1748" i="6"/>
  <c r="O1748" i="6" s="1"/>
  <c r="H1748" i="6"/>
  <c r="N1748" i="6" s="1"/>
  <c r="G1748" i="6"/>
  <c r="M1748" i="6" s="1"/>
  <c r="F1748" i="6"/>
  <c r="L1748" i="6" s="1"/>
  <c r="J1744" i="6"/>
  <c r="P1744" i="6" s="1"/>
  <c r="I1744" i="6"/>
  <c r="O1744" i="6" s="1"/>
  <c r="H1744" i="6"/>
  <c r="N1744" i="6" s="1"/>
  <c r="G1744" i="6"/>
  <c r="M1744" i="6" s="1"/>
  <c r="F1744" i="6"/>
  <c r="L1744" i="6" s="1"/>
  <c r="J1740" i="6"/>
  <c r="P1740" i="6" s="1"/>
  <c r="I1740" i="6"/>
  <c r="O1740" i="6" s="1"/>
  <c r="H1740" i="6"/>
  <c r="N1740" i="6" s="1"/>
  <c r="G1740" i="6"/>
  <c r="M1740" i="6" s="1"/>
  <c r="F1740" i="6"/>
  <c r="L1740" i="6" s="1"/>
  <c r="J1736" i="6"/>
  <c r="P1736" i="6" s="1"/>
  <c r="I1736" i="6"/>
  <c r="O1736" i="6" s="1"/>
  <c r="H1736" i="6"/>
  <c r="N1736" i="6" s="1"/>
  <c r="G1736" i="6"/>
  <c r="M1736" i="6" s="1"/>
  <c r="F1736" i="6"/>
  <c r="L1736" i="6" s="1"/>
  <c r="J1732" i="6"/>
  <c r="P1732" i="6" s="1"/>
  <c r="I1732" i="6"/>
  <c r="O1732" i="6" s="1"/>
  <c r="H1732" i="6"/>
  <c r="N1732" i="6" s="1"/>
  <c r="G1732" i="6"/>
  <c r="M1732" i="6" s="1"/>
  <c r="F1732" i="6"/>
  <c r="L1732" i="6" s="1"/>
  <c r="J1728" i="6"/>
  <c r="P1728" i="6" s="1"/>
  <c r="I1728" i="6"/>
  <c r="O1728" i="6" s="1"/>
  <c r="H1728" i="6"/>
  <c r="N1728" i="6" s="1"/>
  <c r="G1728" i="6"/>
  <c r="M1728" i="6" s="1"/>
  <c r="F1728" i="6"/>
  <c r="L1728" i="6" s="1"/>
  <c r="J1724" i="6"/>
  <c r="P1724" i="6" s="1"/>
  <c r="I1724" i="6"/>
  <c r="O1724" i="6" s="1"/>
  <c r="H1724" i="6"/>
  <c r="N1724" i="6" s="1"/>
  <c r="G1724" i="6"/>
  <c r="M1724" i="6" s="1"/>
  <c r="F1724" i="6"/>
  <c r="L1724" i="6" s="1"/>
  <c r="J1720" i="6"/>
  <c r="P1720" i="6" s="1"/>
  <c r="I1720" i="6"/>
  <c r="O1720" i="6" s="1"/>
  <c r="H1720" i="6"/>
  <c r="N1720" i="6" s="1"/>
  <c r="F1720" i="6"/>
  <c r="L1720" i="6" s="1"/>
  <c r="G1720" i="6"/>
  <c r="M1720" i="6" s="1"/>
  <c r="J1716" i="6"/>
  <c r="P1716" i="6" s="1"/>
  <c r="I1716" i="6"/>
  <c r="O1716" i="6" s="1"/>
  <c r="H1716" i="6"/>
  <c r="N1716" i="6" s="1"/>
  <c r="F1716" i="6"/>
  <c r="L1716" i="6" s="1"/>
  <c r="G1716" i="6"/>
  <c r="M1716" i="6" s="1"/>
  <c r="J1712" i="6"/>
  <c r="P1712" i="6" s="1"/>
  <c r="I1712" i="6"/>
  <c r="O1712" i="6" s="1"/>
  <c r="H1712" i="6"/>
  <c r="N1712" i="6" s="1"/>
  <c r="G1712" i="6"/>
  <c r="M1712" i="6" s="1"/>
  <c r="F1712" i="6"/>
  <c r="L1712" i="6" s="1"/>
  <c r="J1708" i="6"/>
  <c r="P1708" i="6" s="1"/>
  <c r="I1708" i="6"/>
  <c r="O1708" i="6" s="1"/>
  <c r="H1708" i="6"/>
  <c r="N1708" i="6" s="1"/>
  <c r="G1708" i="6"/>
  <c r="M1708" i="6" s="1"/>
  <c r="F1708" i="6"/>
  <c r="L1708" i="6" s="1"/>
  <c r="J1704" i="6"/>
  <c r="P1704" i="6" s="1"/>
  <c r="I1704" i="6"/>
  <c r="O1704" i="6" s="1"/>
  <c r="H1704" i="6"/>
  <c r="N1704" i="6" s="1"/>
  <c r="G1704" i="6"/>
  <c r="M1704" i="6" s="1"/>
  <c r="F1704" i="6"/>
  <c r="L1704" i="6" s="1"/>
  <c r="J1700" i="6"/>
  <c r="P1700" i="6" s="1"/>
  <c r="I1700" i="6"/>
  <c r="O1700" i="6" s="1"/>
  <c r="H1700" i="6"/>
  <c r="N1700" i="6" s="1"/>
  <c r="G1700" i="6"/>
  <c r="M1700" i="6" s="1"/>
  <c r="F1700" i="6"/>
  <c r="L1700" i="6" s="1"/>
  <c r="J1696" i="6"/>
  <c r="P1696" i="6" s="1"/>
  <c r="I1696" i="6"/>
  <c r="O1696" i="6" s="1"/>
  <c r="H1696" i="6"/>
  <c r="N1696" i="6" s="1"/>
  <c r="G1696" i="6"/>
  <c r="M1696" i="6" s="1"/>
  <c r="F1696" i="6"/>
  <c r="L1696" i="6" s="1"/>
  <c r="J1692" i="6"/>
  <c r="P1692" i="6" s="1"/>
  <c r="I1692" i="6"/>
  <c r="O1692" i="6" s="1"/>
  <c r="H1692" i="6"/>
  <c r="N1692" i="6" s="1"/>
  <c r="G1692" i="6"/>
  <c r="M1692" i="6" s="1"/>
  <c r="F1692" i="6"/>
  <c r="L1692" i="6" s="1"/>
  <c r="J1688" i="6"/>
  <c r="P1688" i="6" s="1"/>
  <c r="I1688" i="6"/>
  <c r="O1688" i="6" s="1"/>
  <c r="H1688" i="6"/>
  <c r="N1688" i="6" s="1"/>
  <c r="G1688" i="6"/>
  <c r="M1688" i="6" s="1"/>
  <c r="F1688" i="6"/>
  <c r="L1688" i="6" s="1"/>
  <c r="J1684" i="6"/>
  <c r="P1684" i="6" s="1"/>
  <c r="I1684" i="6"/>
  <c r="O1684" i="6" s="1"/>
  <c r="H1684" i="6"/>
  <c r="N1684" i="6" s="1"/>
  <c r="G1684" i="6"/>
  <c r="M1684" i="6" s="1"/>
  <c r="F1684" i="6"/>
  <c r="L1684" i="6" s="1"/>
  <c r="J1680" i="6"/>
  <c r="P1680" i="6" s="1"/>
  <c r="I1680" i="6"/>
  <c r="O1680" i="6" s="1"/>
  <c r="H1680" i="6"/>
  <c r="N1680" i="6" s="1"/>
  <c r="G1680" i="6"/>
  <c r="M1680" i="6" s="1"/>
  <c r="F1680" i="6"/>
  <c r="L1680" i="6" s="1"/>
  <c r="I1676" i="6"/>
  <c r="O1676" i="6" s="1"/>
  <c r="J1676" i="6"/>
  <c r="P1676" i="6" s="1"/>
  <c r="H1676" i="6"/>
  <c r="N1676" i="6" s="1"/>
  <c r="G1676" i="6"/>
  <c r="M1676" i="6" s="1"/>
  <c r="F1676" i="6"/>
  <c r="L1676" i="6" s="1"/>
  <c r="J1672" i="6"/>
  <c r="P1672" i="6" s="1"/>
  <c r="I1672" i="6"/>
  <c r="O1672" i="6" s="1"/>
  <c r="H1672" i="6"/>
  <c r="N1672" i="6" s="1"/>
  <c r="G1672" i="6"/>
  <c r="M1672" i="6" s="1"/>
  <c r="F1672" i="6"/>
  <c r="L1672" i="6" s="1"/>
  <c r="J1668" i="6"/>
  <c r="P1668" i="6" s="1"/>
  <c r="I1668" i="6"/>
  <c r="O1668" i="6" s="1"/>
  <c r="H1668" i="6"/>
  <c r="N1668" i="6" s="1"/>
  <c r="G1668" i="6"/>
  <c r="M1668" i="6" s="1"/>
  <c r="F1668" i="6"/>
  <c r="L1668" i="6" s="1"/>
  <c r="J1664" i="6"/>
  <c r="P1664" i="6" s="1"/>
  <c r="I1664" i="6"/>
  <c r="O1664" i="6" s="1"/>
  <c r="H1664" i="6"/>
  <c r="N1664" i="6" s="1"/>
  <c r="F1664" i="6"/>
  <c r="L1664" i="6" s="1"/>
  <c r="G1664" i="6"/>
  <c r="M1664" i="6" s="1"/>
  <c r="J1660" i="6"/>
  <c r="P1660" i="6" s="1"/>
  <c r="I1660" i="6"/>
  <c r="O1660" i="6" s="1"/>
  <c r="H1660" i="6"/>
  <c r="N1660" i="6" s="1"/>
  <c r="G1660" i="6"/>
  <c r="M1660" i="6" s="1"/>
  <c r="F1660" i="6"/>
  <c r="L1660" i="6" s="1"/>
  <c r="J1656" i="6"/>
  <c r="P1656" i="6" s="1"/>
  <c r="I1656" i="6"/>
  <c r="O1656" i="6" s="1"/>
  <c r="H1656" i="6"/>
  <c r="N1656" i="6" s="1"/>
  <c r="G1656" i="6"/>
  <c r="M1656" i="6" s="1"/>
  <c r="F1656" i="6"/>
  <c r="L1656" i="6" s="1"/>
  <c r="J1652" i="6"/>
  <c r="P1652" i="6" s="1"/>
  <c r="I1652" i="6"/>
  <c r="O1652" i="6" s="1"/>
  <c r="H1652" i="6"/>
  <c r="N1652" i="6" s="1"/>
  <c r="G1652" i="6"/>
  <c r="M1652" i="6" s="1"/>
  <c r="F1652" i="6"/>
  <c r="L1652" i="6" s="1"/>
  <c r="J1648" i="6"/>
  <c r="P1648" i="6" s="1"/>
  <c r="I1648" i="6"/>
  <c r="O1648" i="6" s="1"/>
  <c r="H1648" i="6"/>
  <c r="N1648" i="6" s="1"/>
  <c r="G1648" i="6"/>
  <c r="M1648" i="6" s="1"/>
  <c r="F1648" i="6"/>
  <c r="L1648" i="6" s="1"/>
  <c r="J1644" i="6"/>
  <c r="P1644" i="6" s="1"/>
  <c r="I1644" i="6"/>
  <c r="O1644" i="6" s="1"/>
  <c r="H1644" i="6"/>
  <c r="N1644" i="6" s="1"/>
  <c r="G1644" i="6"/>
  <c r="M1644" i="6" s="1"/>
  <c r="F1644" i="6"/>
  <c r="L1644" i="6" s="1"/>
  <c r="J1640" i="6"/>
  <c r="P1640" i="6" s="1"/>
  <c r="I1640" i="6"/>
  <c r="O1640" i="6" s="1"/>
  <c r="H1640" i="6"/>
  <c r="N1640" i="6" s="1"/>
  <c r="F1640" i="6"/>
  <c r="L1640" i="6" s="1"/>
  <c r="J1636" i="6"/>
  <c r="P1636" i="6" s="1"/>
  <c r="I1636" i="6"/>
  <c r="O1636" i="6" s="1"/>
  <c r="H1636" i="6"/>
  <c r="N1636" i="6" s="1"/>
  <c r="G1636" i="6"/>
  <c r="M1636" i="6" s="1"/>
  <c r="F1636" i="6"/>
  <c r="L1636" i="6" s="1"/>
  <c r="J1632" i="6"/>
  <c r="P1632" i="6" s="1"/>
  <c r="I1632" i="6"/>
  <c r="O1632" i="6" s="1"/>
  <c r="H1632" i="6"/>
  <c r="N1632" i="6" s="1"/>
  <c r="G1632" i="6"/>
  <c r="M1632" i="6" s="1"/>
  <c r="F1632" i="6"/>
  <c r="L1632" i="6" s="1"/>
  <c r="J1628" i="6"/>
  <c r="P1628" i="6" s="1"/>
  <c r="I1628" i="6"/>
  <c r="O1628" i="6" s="1"/>
  <c r="H1628" i="6"/>
  <c r="N1628" i="6" s="1"/>
  <c r="G1628" i="6"/>
  <c r="M1628" i="6" s="1"/>
  <c r="F1628" i="6"/>
  <c r="L1628" i="6" s="1"/>
  <c r="J1624" i="6"/>
  <c r="P1624" i="6" s="1"/>
  <c r="I1624" i="6"/>
  <c r="O1624" i="6" s="1"/>
  <c r="H1624" i="6"/>
  <c r="N1624" i="6" s="1"/>
  <c r="G1624" i="6"/>
  <c r="M1624" i="6" s="1"/>
  <c r="F1624" i="6"/>
  <c r="L1624" i="6" s="1"/>
  <c r="J1620" i="6"/>
  <c r="P1620" i="6" s="1"/>
  <c r="I1620" i="6"/>
  <c r="O1620" i="6" s="1"/>
  <c r="H1620" i="6"/>
  <c r="N1620" i="6" s="1"/>
  <c r="G1620" i="6"/>
  <c r="M1620" i="6" s="1"/>
  <c r="F1620" i="6"/>
  <c r="L1620" i="6" s="1"/>
  <c r="J1616" i="6"/>
  <c r="P1616" i="6" s="1"/>
  <c r="I1616" i="6"/>
  <c r="O1616" i="6" s="1"/>
  <c r="H1616" i="6"/>
  <c r="N1616" i="6" s="1"/>
  <c r="G1616" i="6"/>
  <c r="M1616" i="6" s="1"/>
  <c r="F1616" i="6"/>
  <c r="L1616" i="6" s="1"/>
  <c r="J1612" i="6"/>
  <c r="P1612" i="6" s="1"/>
  <c r="I1612" i="6"/>
  <c r="O1612" i="6" s="1"/>
  <c r="H1612" i="6"/>
  <c r="N1612" i="6" s="1"/>
  <c r="G1612" i="6"/>
  <c r="M1612" i="6" s="1"/>
  <c r="F1612" i="6"/>
  <c r="L1612" i="6" s="1"/>
  <c r="J1608" i="6"/>
  <c r="P1608" i="6" s="1"/>
  <c r="I1608" i="6"/>
  <c r="O1608" i="6" s="1"/>
  <c r="H1608" i="6"/>
  <c r="N1608" i="6" s="1"/>
  <c r="G1608" i="6"/>
  <c r="M1608" i="6" s="1"/>
  <c r="F1608" i="6"/>
  <c r="L1608" i="6" s="1"/>
  <c r="J1604" i="6"/>
  <c r="P1604" i="6" s="1"/>
  <c r="I1604" i="6"/>
  <c r="O1604" i="6" s="1"/>
  <c r="H1604" i="6"/>
  <c r="N1604" i="6" s="1"/>
  <c r="G1604" i="6"/>
  <c r="M1604" i="6" s="1"/>
  <c r="F1604" i="6"/>
  <c r="L1604" i="6" s="1"/>
  <c r="J1600" i="6"/>
  <c r="P1600" i="6" s="1"/>
  <c r="I1600" i="6"/>
  <c r="O1600" i="6" s="1"/>
  <c r="H1600" i="6"/>
  <c r="N1600" i="6" s="1"/>
  <c r="F1600" i="6"/>
  <c r="L1600" i="6" s="1"/>
  <c r="J1596" i="6"/>
  <c r="P1596" i="6" s="1"/>
  <c r="I1596" i="6"/>
  <c r="O1596" i="6" s="1"/>
  <c r="H1596" i="6"/>
  <c r="N1596" i="6" s="1"/>
  <c r="F1596" i="6"/>
  <c r="L1596" i="6" s="1"/>
  <c r="G1596" i="6"/>
  <c r="M1596" i="6" s="1"/>
  <c r="J1592" i="6"/>
  <c r="P1592" i="6" s="1"/>
  <c r="I1592" i="6"/>
  <c r="O1592" i="6" s="1"/>
  <c r="H1592" i="6"/>
  <c r="N1592" i="6" s="1"/>
  <c r="F1592" i="6"/>
  <c r="L1592" i="6" s="1"/>
  <c r="G1592" i="6"/>
  <c r="M1592" i="6" s="1"/>
  <c r="J1588" i="6"/>
  <c r="P1588" i="6" s="1"/>
  <c r="I1588" i="6"/>
  <c r="O1588" i="6" s="1"/>
  <c r="H1588" i="6"/>
  <c r="N1588" i="6" s="1"/>
  <c r="G1588" i="6"/>
  <c r="M1588" i="6" s="1"/>
  <c r="F1588" i="6"/>
  <c r="L1588" i="6" s="1"/>
  <c r="J1584" i="6"/>
  <c r="P1584" i="6" s="1"/>
  <c r="I1584" i="6"/>
  <c r="O1584" i="6" s="1"/>
  <c r="H1584" i="6"/>
  <c r="N1584" i="6" s="1"/>
  <c r="G1584" i="6"/>
  <c r="M1584" i="6" s="1"/>
  <c r="F1584" i="6"/>
  <c r="L1584" i="6" s="1"/>
  <c r="J1580" i="6"/>
  <c r="P1580" i="6" s="1"/>
  <c r="I1580" i="6"/>
  <c r="O1580" i="6" s="1"/>
  <c r="H1580" i="6"/>
  <c r="N1580" i="6" s="1"/>
  <c r="F1580" i="6"/>
  <c r="L1580" i="6" s="1"/>
  <c r="G1580" i="6"/>
  <c r="M1580" i="6" s="1"/>
  <c r="J1576" i="6"/>
  <c r="P1576" i="6" s="1"/>
  <c r="I1576" i="6"/>
  <c r="O1576" i="6" s="1"/>
  <c r="H1576" i="6"/>
  <c r="N1576" i="6" s="1"/>
  <c r="F1576" i="6"/>
  <c r="L1576" i="6" s="1"/>
  <c r="G1576" i="6"/>
  <c r="M1576" i="6" s="1"/>
  <c r="J1572" i="6"/>
  <c r="P1572" i="6" s="1"/>
  <c r="I1572" i="6"/>
  <c r="O1572" i="6" s="1"/>
  <c r="H1572" i="6"/>
  <c r="N1572" i="6" s="1"/>
  <c r="G1572" i="6"/>
  <c r="M1572" i="6" s="1"/>
  <c r="F1572" i="6"/>
  <c r="L1572" i="6" s="1"/>
  <c r="J1568" i="6"/>
  <c r="P1568" i="6" s="1"/>
  <c r="I1568" i="6"/>
  <c r="O1568" i="6" s="1"/>
  <c r="H1568" i="6"/>
  <c r="N1568" i="6" s="1"/>
  <c r="G1568" i="6"/>
  <c r="M1568" i="6" s="1"/>
  <c r="F1568" i="6"/>
  <c r="L1568" i="6" s="1"/>
  <c r="J1564" i="6"/>
  <c r="P1564" i="6" s="1"/>
  <c r="I1564" i="6"/>
  <c r="O1564" i="6" s="1"/>
  <c r="H1564" i="6"/>
  <c r="N1564" i="6" s="1"/>
  <c r="F1564" i="6"/>
  <c r="L1564" i="6" s="1"/>
  <c r="G1564" i="6"/>
  <c r="M1564" i="6" s="1"/>
  <c r="J1560" i="6"/>
  <c r="P1560" i="6" s="1"/>
  <c r="I1560" i="6"/>
  <c r="O1560" i="6" s="1"/>
  <c r="H1560" i="6"/>
  <c r="N1560" i="6" s="1"/>
  <c r="F1560" i="6"/>
  <c r="L1560" i="6" s="1"/>
  <c r="G1560" i="6"/>
  <c r="M1560" i="6" s="1"/>
  <c r="J1556" i="6"/>
  <c r="P1556" i="6" s="1"/>
  <c r="I1556" i="6"/>
  <c r="O1556" i="6" s="1"/>
  <c r="H1556" i="6"/>
  <c r="N1556" i="6" s="1"/>
  <c r="G1556" i="6"/>
  <c r="M1556" i="6" s="1"/>
  <c r="F1556" i="6"/>
  <c r="L1556" i="6" s="1"/>
  <c r="J1552" i="6"/>
  <c r="P1552" i="6" s="1"/>
  <c r="I1552" i="6"/>
  <c r="O1552" i="6" s="1"/>
  <c r="H1552" i="6"/>
  <c r="N1552" i="6" s="1"/>
  <c r="G1552" i="6"/>
  <c r="M1552" i="6" s="1"/>
  <c r="F1552" i="6"/>
  <c r="L1552" i="6" s="1"/>
  <c r="I1548" i="6"/>
  <c r="O1548" i="6" s="1"/>
  <c r="J1548" i="6"/>
  <c r="P1548" i="6" s="1"/>
  <c r="H1548" i="6"/>
  <c r="N1548" i="6" s="1"/>
  <c r="F1548" i="6"/>
  <c r="L1548" i="6" s="1"/>
  <c r="J2198" i="6"/>
  <c r="P2198" i="6" s="1"/>
  <c r="I2198" i="6"/>
  <c r="O2198" i="6" s="1"/>
  <c r="H2198" i="6"/>
  <c r="N2198" i="6" s="1"/>
  <c r="G2198" i="6"/>
  <c r="M2198" i="6" s="1"/>
  <c r="F2198" i="6"/>
  <c r="L2198" i="6" s="1"/>
  <c r="J1540" i="6"/>
  <c r="P1540" i="6" s="1"/>
  <c r="I1540" i="6"/>
  <c r="O1540" i="6" s="1"/>
  <c r="H1540" i="6"/>
  <c r="N1540" i="6" s="1"/>
  <c r="G1540" i="6"/>
  <c r="M1540" i="6" s="1"/>
  <c r="F1540" i="6"/>
  <c r="L1540" i="6" s="1"/>
  <c r="J1536" i="6"/>
  <c r="P1536" i="6" s="1"/>
  <c r="I1536" i="6"/>
  <c r="O1536" i="6" s="1"/>
  <c r="H1536" i="6"/>
  <c r="N1536" i="6" s="1"/>
  <c r="G1536" i="6"/>
  <c r="M1536" i="6" s="1"/>
  <c r="F1536" i="6"/>
  <c r="L1536" i="6" s="1"/>
  <c r="J1532" i="6"/>
  <c r="P1532" i="6" s="1"/>
  <c r="I1532" i="6"/>
  <c r="O1532" i="6" s="1"/>
  <c r="H1532" i="6"/>
  <c r="N1532" i="6" s="1"/>
  <c r="G1532" i="6"/>
  <c r="M1532" i="6" s="1"/>
  <c r="F1532" i="6"/>
  <c r="L1532" i="6" s="1"/>
  <c r="J1528" i="6"/>
  <c r="P1528" i="6" s="1"/>
  <c r="I1528" i="6"/>
  <c r="O1528" i="6" s="1"/>
  <c r="H1528" i="6"/>
  <c r="N1528" i="6" s="1"/>
  <c r="G1528" i="6"/>
  <c r="M1528" i="6" s="1"/>
  <c r="F1528" i="6"/>
  <c r="L1528" i="6" s="1"/>
  <c r="J1524" i="6"/>
  <c r="P1524" i="6" s="1"/>
  <c r="I1524" i="6"/>
  <c r="O1524" i="6" s="1"/>
  <c r="H1524" i="6"/>
  <c r="N1524" i="6" s="1"/>
  <c r="G1524" i="6"/>
  <c r="M1524" i="6" s="1"/>
  <c r="F1524" i="6"/>
  <c r="L1524" i="6" s="1"/>
  <c r="J1520" i="6"/>
  <c r="P1520" i="6" s="1"/>
  <c r="I1520" i="6"/>
  <c r="O1520" i="6" s="1"/>
  <c r="H1520" i="6"/>
  <c r="N1520" i="6" s="1"/>
  <c r="G1520" i="6"/>
  <c r="M1520" i="6" s="1"/>
  <c r="F1520" i="6"/>
  <c r="L1520" i="6" s="1"/>
  <c r="J1516" i="6"/>
  <c r="P1516" i="6" s="1"/>
  <c r="I1516" i="6"/>
  <c r="O1516" i="6" s="1"/>
  <c r="H1516" i="6"/>
  <c r="N1516" i="6" s="1"/>
  <c r="G1516" i="6"/>
  <c r="M1516" i="6" s="1"/>
  <c r="F1516" i="6"/>
  <c r="L1516" i="6" s="1"/>
  <c r="J1512" i="6"/>
  <c r="P1512" i="6" s="1"/>
  <c r="I1512" i="6"/>
  <c r="O1512" i="6" s="1"/>
  <c r="H1512" i="6"/>
  <c r="N1512" i="6" s="1"/>
  <c r="G1512" i="6"/>
  <c r="M1512" i="6" s="1"/>
  <c r="F1512" i="6"/>
  <c r="L1512" i="6" s="1"/>
  <c r="J1508" i="6"/>
  <c r="P1508" i="6" s="1"/>
  <c r="I1508" i="6"/>
  <c r="O1508" i="6" s="1"/>
  <c r="H1508" i="6"/>
  <c r="N1508" i="6" s="1"/>
  <c r="G1508" i="6"/>
  <c r="M1508" i="6" s="1"/>
  <c r="F1508" i="6"/>
  <c r="L1508" i="6" s="1"/>
  <c r="J1504" i="6"/>
  <c r="P1504" i="6" s="1"/>
  <c r="I1504" i="6"/>
  <c r="O1504" i="6" s="1"/>
  <c r="H1504" i="6"/>
  <c r="N1504" i="6" s="1"/>
  <c r="G1504" i="6"/>
  <c r="M1504" i="6" s="1"/>
  <c r="F1504" i="6"/>
  <c r="L1504" i="6" s="1"/>
  <c r="J1500" i="6"/>
  <c r="P1500" i="6" s="1"/>
  <c r="I1500" i="6"/>
  <c r="O1500" i="6" s="1"/>
  <c r="H1500" i="6"/>
  <c r="N1500" i="6" s="1"/>
  <c r="G1500" i="6"/>
  <c r="M1500" i="6" s="1"/>
  <c r="F1500" i="6"/>
  <c r="L1500" i="6" s="1"/>
  <c r="J1496" i="6"/>
  <c r="P1496" i="6" s="1"/>
  <c r="I1496" i="6"/>
  <c r="O1496" i="6" s="1"/>
  <c r="H1496" i="6"/>
  <c r="N1496" i="6" s="1"/>
  <c r="G1496" i="6"/>
  <c r="M1496" i="6" s="1"/>
  <c r="F1496" i="6"/>
  <c r="L1496" i="6" s="1"/>
  <c r="J1492" i="6"/>
  <c r="P1492" i="6" s="1"/>
  <c r="I1492" i="6"/>
  <c r="O1492" i="6" s="1"/>
  <c r="H1492" i="6"/>
  <c r="N1492" i="6" s="1"/>
  <c r="G1492" i="6"/>
  <c r="M1492" i="6" s="1"/>
  <c r="F1492" i="6"/>
  <c r="L1492" i="6" s="1"/>
  <c r="J1488" i="6"/>
  <c r="P1488" i="6" s="1"/>
  <c r="I1488" i="6"/>
  <c r="O1488" i="6" s="1"/>
  <c r="H1488" i="6"/>
  <c r="N1488" i="6" s="1"/>
  <c r="G1488" i="6"/>
  <c r="M1488" i="6" s="1"/>
  <c r="F1488" i="6"/>
  <c r="L1488" i="6" s="1"/>
  <c r="J1484" i="6"/>
  <c r="P1484" i="6" s="1"/>
  <c r="I1484" i="6"/>
  <c r="O1484" i="6" s="1"/>
  <c r="H1484" i="6"/>
  <c r="N1484" i="6" s="1"/>
  <c r="G1484" i="6"/>
  <c r="M1484" i="6" s="1"/>
  <c r="F1484" i="6"/>
  <c r="L1484" i="6" s="1"/>
  <c r="J1480" i="6"/>
  <c r="P1480" i="6" s="1"/>
  <c r="I1480" i="6"/>
  <c r="O1480" i="6" s="1"/>
  <c r="H1480" i="6"/>
  <c r="N1480" i="6" s="1"/>
  <c r="G1480" i="6"/>
  <c r="M1480" i="6" s="1"/>
  <c r="F1480" i="6"/>
  <c r="L1480" i="6" s="1"/>
  <c r="J1476" i="6"/>
  <c r="P1476" i="6" s="1"/>
  <c r="I1476" i="6"/>
  <c r="O1476" i="6" s="1"/>
  <c r="H1476" i="6"/>
  <c r="N1476" i="6" s="1"/>
  <c r="G1476" i="6"/>
  <c r="M1476" i="6" s="1"/>
  <c r="F1476" i="6"/>
  <c r="L1476" i="6" s="1"/>
  <c r="J1472" i="6"/>
  <c r="P1472" i="6" s="1"/>
  <c r="I1472" i="6"/>
  <c r="O1472" i="6" s="1"/>
  <c r="H1472" i="6"/>
  <c r="N1472" i="6" s="1"/>
  <c r="G1472" i="6"/>
  <c r="M1472" i="6" s="1"/>
  <c r="F1472" i="6"/>
  <c r="L1472" i="6" s="1"/>
  <c r="J1468" i="6"/>
  <c r="P1468" i="6" s="1"/>
  <c r="I1468" i="6"/>
  <c r="O1468" i="6" s="1"/>
  <c r="H1468" i="6"/>
  <c r="N1468" i="6" s="1"/>
  <c r="G1468" i="6"/>
  <c r="M1468" i="6" s="1"/>
  <c r="F1468" i="6"/>
  <c r="L1468" i="6" s="1"/>
  <c r="J1464" i="6"/>
  <c r="P1464" i="6" s="1"/>
  <c r="I1464" i="6"/>
  <c r="O1464" i="6" s="1"/>
  <c r="H1464" i="6"/>
  <c r="N1464" i="6" s="1"/>
  <c r="G1464" i="6"/>
  <c r="M1464" i="6" s="1"/>
  <c r="F1464" i="6"/>
  <c r="L1464" i="6" s="1"/>
  <c r="J1460" i="6"/>
  <c r="P1460" i="6" s="1"/>
  <c r="I1460" i="6"/>
  <c r="O1460" i="6" s="1"/>
  <c r="H1460" i="6"/>
  <c r="N1460" i="6" s="1"/>
  <c r="F1460" i="6"/>
  <c r="L1460" i="6" s="1"/>
  <c r="G1460" i="6"/>
  <c r="M1460" i="6" s="1"/>
  <c r="J1456" i="6"/>
  <c r="P1456" i="6" s="1"/>
  <c r="I1456" i="6"/>
  <c r="O1456" i="6" s="1"/>
  <c r="H1456" i="6"/>
  <c r="N1456" i="6" s="1"/>
  <c r="F1456" i="6"/>
  <c r="L1456" i="6" s="1"/>
  <c r="G1456" i="6"/>
  <c r="M1456" i="6" s="1"/>
  <c r="J1452" i="6"/>
  <c r="P1452" i="6" s="1"/>
  <c r="I1452" i="6"/>
  <c r="O1452" i="6" s="1"/>
  <c r="H1452" i="6"/>
  <c r="N1452" i="6" s="1"/>
  <c r="G1452" i="6"/>
  <c r="M1452" i="6" s="1"/>
  <c r="F1452" i="6"/>
  <c r="L1452" i="6" s="1"/>
  <c r="J1448" i="6"/>
  <c r="P1448" i="6" s="1"/>
  <c r="I1448" i="6"/>
  <c r="O1448" i="6" s="1"/>
  <c r="H1448" i="6"/>
  <c r="N1448" i="6" s="1"/>
  <c r="G1448" i="6"/>
  <c r="M1448" i="6" s="1"/>
  <c r="F1448" i="6"/>
  <c r="L1448" i="6" s="1"/>
  <c r="J1444" i="6"/>
  <c r="P1444" i="6" s="1"/>
  <c r="I1444" i="6"/>
  <c r="O1444" i="6" s="1"/>
  <c r="H1444" i="6"/>
  <c r="N1444" i="6" s="1"/>
  <c r="F1444" i="6"/>
  <c r="L1444" i="6" s="1"/>
  <c r="G1444" i="6"/>
  <c r="M1444" i="6" s="1"/>
  <c r="J1440" i="6"/>
  <c r="P1440" i="6" s="1"/>
  <c r="I1440" i="6"/>
  <c r="O1440" i="6" s="1"/>
  <c r="H1440" i="6"/>
  <c r="N1440" i="6" s="1"/>
  <c r="F1440" i="6"/>
  <c r="L1440" i="6" s="1"/>
  <c r="G1440" i="6"/>
  <c r="M1440" i="6" s="1"/>
  <c r="J1436" i="6"/>
  <c r="P1436" i="6" s="1"/>
  <c r="I1436" i="6"/>
  <c r="O1436" i="6" s="1"/>
  <c r="H1436" i="6"/>
  <c r="N1436" i="6" s="1"/>
  <c r="G1436" i="6"/>
  <c r="M1436" i="6" s="1"/>
  <c r="F1436" i="6"/>
  <c r="L1436" i="6" s="1"/>
  <c r="J1432" i="6"/>
  <c r="P1432" i="6" s="1"/>
  <c r="I1432" i="6"/>
  <c r="O1432" i="6" s="1"/>
  <c r="H1432" i="6"/>
  <c r="N1432" i="6" s="1"/>
  <c r="G1432" i="6"/>
  <c r="M1432" i="6" s="1"/>
  <c r="F1432" i="6"/>
  <c r="L1432" i="6" s="1"/>
  <c r="J1428" i="6"/>
  <c r="P1428" i="6" s="1"/>
  <c r="I1428" i="6"/>
  <c r="O1428" i="6" s="1"/>
  <c r="H1428" i="6"/>
  <c r="N1428" i="6" s="1"/>
  <c r="G1428" i="6"/>
  <c r="M1428" i="6" s="1"/>
  <c r="F1428" i="6"/>
  <c r="L1428" i="6" s="1"/>
  <c r="J1424" i="6"/>
  <c r="P1424" i="6" s="1"/>
  <c r="I1424" i="6"/>
  <c r="O1424" i="6" s="1"/>
  <c r="H1424" i="6"/>
  <c r="N1424" i="6" s="1"/>
  <c r="G1424" i="6"/>
  <c r="M1424" i="6" s="1"/>
  <c r="F1424" i="6"/>
  <c r="L1424" i="6" s="1"/>
  <c r="J1420" i="6"/>
  <c r="P1420" i="6" s="1"/>
  <c r="I1420" i="6"/>
  <c r="O1420" i="6" s="1"/>
  <c r="H1420" i="6"/>
  <c r="N1420" i="6" s="1"/>
  <c r="G1420" i="6"/>
  <c r="M1420" i="6" s="1"/>
  <c r="F1420" i="6"/>
  <c r="L1420" i="6" s="1"/>
  <c r="J1416" i="6"/>
  <c r="P1416" i="6" s="1"/>
  <c r="I1416" i="6"/>
  <c r="O1416" i="6" s="1"/>
  <c r="H1416" i="6"/>
  <c r="N1416" i="6" s="1"/>
  <c r="G1416" i="6"/>
  <c r="M1416" i="6" s="1"/>
  <c r="F1416" i="6"/>
  <c r="L1416" i="6" s="1"/>
  <c r="J1412" i="6"/>
  <c r="P1412" i="6" s="1"/>
  <c r="I1412" i="6"/>
  <c r="O1412" i="6" s="1"/>
  <c r="H1412" i="6"/>
  <c r="N1412" i="6" s="1"/>
  <c r="G1412" i="6"/>
  <c r="M1412" i="6" s="1"/>
  <c r="F1412" i="6"/>
  <c r="L1412" i="6" s="1"/>
  <c r="J1408" i="6"/>
  <c r="P1408" i="6" s="1"/>
  <c r="I1408" i="6"/>
  <c r="O1408" i="6" s="1"/>
  <c r="H1408" i="6"/>
  <c r="N1408" i="6" s="1"/>
  <c r="G1408" i="6"/>
  <c r="M1408" i="6" s="1"/>
  <c r="F1408" i="6"/>
  <c r="L1408" i="6" s="1"/>
  <c r="J1404" i="6"/>
  <c r="P1404" i="6" s="1"/>
  <c r="I1404" i="6"/>
  <c r="O1404" i="6" s="1"/>
  <c r="H1404" i="6"/>
  <c r="N1404" i="6" s="1"/>
  <c r="G1404" i="6"/>
  <c r="M1404" i="6" s="1"/>
  <c r="F1404" i="6"/>
  <c r="L1404" i="6" s="1"/>
  <c r="J1400" i="6"/>
  <c r="P1400" i="6" s="1"/>
  <c r="I1400" i="6"/>
  <c r="O1400" i="6" s="1"/>
  <c r="H1400" i="6"/>
  <c r="N1400" i="6" s="1"/>
  <c r="G1400" i="6"/>
  <c r="M1400" i="6" s="1"/>
  <c r="F1400" i="6"/>
  <c r="L1400" i="6" s="1"/>
  <c r="J1396" i="6"/>
  <c r="P1396" i="6" s="1"/>
  <c r="I1396" i="6"/>
  <c r="O1396" i="6" s="1"/>
  <c r="H1396" i="6"/>
  <c r="N1396" i="6" s="1"/>
  <c r="F1396" i="6"/>
  <c r="L1396" i="6" s="1"/>
  <c r="J1392" i="6"/>
  <c r="P1392" i="6" s="1"/>
  <c r="I1392" i="6"/>
  <c r="O1392" i="6" s="1"/>
  <c r="H1392" i="6"/>
  <c r="N1392" i="6" s="1"/>
  <c r="G1392" i="6"/>
  <c r="M1392" i="6" s="1"/>
  <c r="F1392" i="6"/>
  <c r="L1392" i="6" s="1"/>
  <c r="J1388" i="6"/>
  <c r="P1388" i="6" s="1"/>
  <c r="I1388" i="6"/>
  <c r="O1388" i="6" s="1"/>
  <c r="H1388" i="6"/>
  <c r="N1388" i="6" s="1"/>
  <c r="G1388" i="6"/>
  <c r="M1388" i="6" s="1"/>
  <c r="F1388" i="6"/>
  <c r="L1388" i="6" s="1"/>
  <c r="J1384" i="6"/>
  <c r="P1384" i="6" s="1"/>
  <c r="I1384" i="6"/>
  <c r="O1384" i="6" s="1"/>
  <c r="H1384" i="6"/>
  <c r="N1384" i="6" s="1"/>
  <c r="G1384" i="6"/>
  <c r="M1384" i="6" s="1"/>
  <c r="F1384" i="6"/>
  <c r="L1384" i="6" s="1"/>
  <c r="J1380" i="6"/>
  <c r="P1380" i="6" s="1"/>
  <c r="I1380" i="6"/>
  <c r="O1380" i="6" s="1"/>
  <c r="H1380" i="6"/>
  <c r="N1380" i="6" s="1"/>
  <c r="F1380" i="6"/>
  <c r="L1380" i="6" s="1"/>
  <c r="J1376" i="6"/>
  <c r="P1376" i="6" s="1"/>
  <c r="I1376" i="6"/>
  <c r="O1376" i="6" s="1"/>
  <c r="H1376" i="6"/>
  <c r="N1376" i="6" s="1"/>
  <c r="G1376" i="6"/>
  <c r="M1376" i="6" s="1"/>
  <c r="F1376" i="6"/>
  <c r="L1376" i="6" s="1"/>
  <c r="J1372" i="6"/>
  <c r="P1372" i="6" s="1"/>
  <c r="I1372" i="6"/>
  <c r="O1372" i="6" s="1"/>
  <c r="H1372" i="6"/>
  <c r="N1372" i="6" s="1"/>
  <c r="G1372" i="6"/>
  <c r="M1372" i="6" s="1"/>
  <c r="F1372" i="6"/>
  <c r="L1372" i="6" s="1"/>
  <c r="J1368" i="6"/>
  <c r="P1368" i="6" s="1"/>
  <c r="I1368" i="6"/>
  <c r="O1368" i="6" s="1"/>
  <c r="H1368" i="6"/>
  <c r="N1368" i="6" s="1"/>
  <c r="G1368" i="6"/>
  <c r="M1368" i="6" s="1"/>
  <c r="F1368" i="6"/>
  <c r="L1368" i="6" s="1"/>
  <c r="J1364" i="6"/>
  <c r="P1364" i="6" s="1"/>
  <c r="I1364" i="6"/>
  <c r="O1364" i="6" s="1"/>
  <c r="H1364" i="6"/>
  <c r="N1364" i="6" s="1"/>
  <c r="G1364" i="6"/>
  <c r="M1364" i="6" s="1"/>
  <c r="F1364" i="6"/>
  <c r="L1364" i="6" s="1"/>
  <c r="J1360" i="6"/>
  <c r="P1360" i="6" s="1"/>
  <c r="I1360" i="6"/>
  <c r="O1360" i="6" s="1"/>
  <c r="H1360" i="6"/>
  <c r="N1360" i="6" s="1"/>
  <c r="F1360" i="6"/>
  <c r="L1360" i="6" s="1"/>
  <c r="J1356" i="6"/>
  <c r="P1356" i="6" s="1"/>
  <c r="I1356" i="6"/>
  <c r="O1356" i="6" s="1"/>
  <c r="H1356" i="6"/>
  <c r="N1356" i="6" s="1"/>
  <c r="F1356" i="6"/>
  <c r="L1356" i="6" s="1"/>
  <c r="G1356" i="6"/>
  <c r="M1356" i="6" s="1"/>
  <c r="J1352" i="6"/>
  <c r="P1352" i="6" s="1"/>
  <c r="I1352" i="6"/>
  <c r="O1352" i="6" s="1"/>
  <c r="H1352" i="6"/>
  <c r="N1352" i="6" s="1"/>
  <c r="F1352" i="6"/>
  <c r="L1352" i="6" s="1"/>
  <c r="G1352" i="6"/>
  <c r="M1352" i="6" s="1"/>
  <c r="J1348" i="6"/>
  <c r="P1348" i="6" s="1"/>
  <c r="I1348" i="6"/>
  <c r="O1348" i="6" s="1"/>
  <c r="H1348" i="6"/>
  <c r="N1348" i="6" s="1"/>
  <c r="G1348" i="6"/>
  <c r="M1348" i="6" s="1"/>
  <c r="F1348" i="6"/>
  <c r="L1348" i="6" s="1"/>
  <c r="J1344" i="6"/>
  <c r="P1344" i="6" s="1"/>
  <c r="I1344" i="6"/>
  <c r="O1344" i="6" s="1"/>
  <c r="H1344" i="6"/>
  <c r="N1344" i="6" s="1"/>
  <c r="G1344" i="6"/>
  <c r="M1344" i="6" s="1"/>
  <c r="F1344" i="6"/>
  <c r="L1344" i="6" s="1"/>
  <c r="J1340" i="6"/>
  <c r="P1340" i="6" s="1"/>
  <c r="I1340" i="6"/>
  <c r="O1340" i="6" s="1"/>
  <c r="H1340" i="6"/>
  <c r="N1340" i="6" s="1"/>
  <c r="G1340" i="6"/>
  <c r="M1340" i="6" s="1"/>
  <c r="F1340" i="6"/>
  <c r="L1340" i="6" s="1"/>
  <c r="J1336" i="6"/>
  <c r="P1336" i="6" s="1"/>
  <c r="I1336" i="6"/>
  <c r="O1336" i="6" s="1"/>
  <c r="H1336" i="6"/>
  <c r="N1336" i="6" s="1"/>
  <c r="G1336" i="6"/>
  <c r="M1336" i="6" s="1"/>
  <c r="F1336" i="6"/>
  <c r="L1336" i="6" s="1"/>
  <c r="J1332" i="6"/>
  <c r="P1332" i="6" s="1"/>
  <c r="I1332" i="6"/>
  <c r="O1332" i="6" s="1"/>
  <c r="H1332" i="6"/>
  <c r="N1332" i="6" s="1"/>
  <c r="G1332" i="6"/>
  <c r="M1332" i="6" s="1"/>
  <c r="F1332" i="6"/>
  <c r="L1332" i="6" s="1"/>
  <c r="J1328" i="6"/>
  <c r="P1328" i="6" s="1"/>
  <c r="I1328" i="6"/>
  <c r="O1328" i="6" s="1"/>
  <c r="H1328" i="6"/>
  <c r="N1328" i="6" s="1"/>
  <c r="G1328" i="6"/>
  <c r="M1328" i="6" s="1"/>
  <c r="F1328" i="6"/>
  <c r="L1328" i="6" s="1"/>
  <c r="J1324" i="6"/>
  <c r="P1324" i="6" s="1"/>
  <c r="I1324" i="6"/>
  <c r="O1324" i="6" s="1"/>
  <c r="H1324" i="6"/>
  <c r="N1324" i="6" s="1"/>
  <c r="G1324" i="6"/>
  <c r="M1324" i="6" s="1"/>
  <c r="F1324" i="6"/>
  <c r="L1324" i="6" s="1"/>
  <c r="J1320" i="6"/>
  <c r="P1320" i="6" s="1"/>
  <c r="I1320" i="6"/>
  <c r="O1320" i="6" s="1"/>
  <c r="H1320" i="6"/>
  <c r="N1320" i="6" s="1"/>
  <c r="G1320" i="6"/>
  <c r="M1320" i="6" s="1"/>
  <c r="F1320" i="6"/>
  <c r="L1320" i="6" s="1"/>
  <c r="J1316" i="6"/>
  <c r="P1316" i="6" s="1"/>
  <c r="I1316" i="6"/>
  <c r="O1316" i="6" s="1"/>
  <c r="H1316" i="6"/>
  <c r="N1316" i="6" s="1"/>
  <c r="G1316" i="6"/>
  <c r="M1316" i="6" s="1"/>
  <c r="F1316" i="6"/>
  <c r="L1316" i="6" s="1"/>
  <c r="J1312" i="6"/>
  <c r="P1312" i="6" s="1"/>
  <c r="I1312" i="6"/>
  <c r="O1312" i="6" s="1"/>
  <c r="H1312" i="6"/>
  <c r="N1312" i="6" s="1"/>
  <c r="G1312" i="6"/>
  <c r="M1312" i="6" s="1"/>
  <c r="F1312" i="6"/>
  <c r="L1312" i="6" s="1"/>
  <c r="J1308" i="6"/>
  <c r="P1308" i="6" s="1"/>
  <c r="I1308" i="6"/>
  <c r="O1308" i="6" s="1"/>
  <c r="H1308" i="6"/>
  <c r="N1308" i="6" s="1"/>
  <c r="G1308" i="6"/>
  <c r="M1308" i="6" s="1"/>
  <c r="F1308" i="6"/>
  <c r="L1308" i="6" s="1"/>
  <c r="J1304" i="6"/>
  <c r="P1304" i="6" s="1"/>
  <c r="I1304" i="6"/>
  <c r="O1304" i="6" s="1"/>
  <c r="H1304" i="6"/>
  <c r="N1304" i="6" s="1"/>
  <c r="F1304" i="6"/>
  <c r="L1304" i="6" s="1"/>
  <c r="J1069" i="6"/>
  <c r="P1069" i="6" s="1"/>
  <c r="I1069" i="6"/>
  <c r="O1069" i="6" s="1"/>
  <c r="H1069" i="6"/>
  <c r="N1069" i="6" s="1"/>
  <c r="F1069" i="6"/>
  <c r="L1069" i="6" s="1"/>
  <c r="J1296" i="6"/>
  <c r="P1296" i="6" s="1"/>
  <c r="I1296" i="6"/>
  <c r="O1296" i="6" s="1"/>
  <c r="H1296" i="6"/>
  <c r="N1296" i="6" s="1"/>
  <c r="G1296" i="6"/>
  <c r="M1296" i="6" s="1"/>
  <c r="F1296" i="6"/>
  <c r="L1296" i="6" s="1"/>
  <c r="J1292" i="6"/>
  <c r="P1292" i="6" s="1"/>
  <c r="I1292" i="6"/>
  <c r="O1292" i="6" s="1"/>
  <c r="H1292" i="6"/>
  <c r="N1292" i="6" s="1"/>
  <c r="G1292" i="6"/>
  <c r="M1292" i="6" s="1"/>
  <c r="F1292" i="6"/>
  <c r="L1292" i="6" s="1"/>
  <c r="J1288" i="6"/>
  <c r="P1288" i="6" s="1"/>
  <c r="I1288" i="6"/>
  <c r="O1288" i="6" s="1"/>
  <c r="H1288" i="6"/>
  <c r="N1288" i="6" s="1"/>
  <c r="G1288" i="6"/>
  <c r="M1288" i="6" s="1"/>
  <c r="F1288" i="6"/>
  <c r="L1288" i="6" s="1"/>
  <c r="J1284" i="6"/>
  <c r="P1284" i="6" s="1"/>
  <c r="I1284" i="6"/>
  <c r="O1284" i="6" s="1"/>
  <c r="H1284" i="6"/>
  <c r="N1284" i="6" s="1"/>
  <c r="G1284" i="6"/>
  <c r="M1284" i="6" s="1"/>
  <c r="F1284" i="6"/>
  <c r="L1284" i="6" s="1"/>
  <c r="J1280" i="6"/>
  <c r="P1280" i="6" s="1"/>
  <c r="I1280" i="6"/>
  <c r="O1280" i="6" s="1"/>
  <c r="H1280" i="6"/>
  <c r="N1280" i="6" s="1"/>
  <c r="G1280" i="6"/>
  <c r="M1280" i="6" s="1"/>
  <c r="F1280" i="6"/>
  <c r="L1280" i="6" s="1"/>
  <c r="J1276" i="6"/>
  <c r="P1276" i="6" s="1"/>
  <c r="I1276" i="6"/>
  <c r="O1276" i="6" s="1"/>
  <c r="H1276" i="6"/>
  <c r="N1276" i="6" s="1"/>
  <c r="G1276" i="6"/>
  <c r="M1276" i="6" s="1"/>
  <c r="F1276" i="6"/>
  <c r="L1276" i="6" s="1"/>
  <c r="J1272" i="6"/>
  <c r="P1272" i="6" s="1"/>
  <c r="I1272" i="6"/>
  <c r="O1272" i="6" s="1"/>
  <c r="H1272" i="6"/>
  <c r="N1272" i="6" s="1"/>
  <c r="G1272" i="6"/>
  <c r="M1272" i="6" s="1"/>
  <c r="F1272" i="6"/>
  <c r="L1272" i="6" s="1"/>
  <c r="J1268" i="6"/>
  <c r="P1268" i="6" s="1"/>
  <c r="I1268" i="6"/>
  <c r="O1268" i="6" s="1"/>
  <c r="H1268" i="6"/>
  <c r="N1268" i="6" s="1"/>
  <c r="F1268" i="6"/>
  <c r="L1268" i="6" s="1"/>
  <c r="G1268" i="6"/>
  <c r="M1268" i="6" s="1"/>
  <c r="J1264" i="6"/>
  <c r="P1264" i="6" s="1"/>
  <c r="I1264" i="6"/>
  <c r="O1264" i="6" s="1"/>
  <c r="H1264" i="6"/>
  <c r="N1264" i="6" s="1"/>
  <c r="G1264" i="6"/>
  <c r="M1264" i="6" s="1"/>
  <c r="F1264" i="6"/>
  <c r="L1264" i="6" s="1"/>
  <c r="J1260" i="6"/>
  <c r="P1260" i="6" s="1"/>
  <c r="I1260" i="6"/>
  <c r="O1260" i="6" s="1"/>
  <c r="H1260" i="6"/>
  <c r="N1260" i="6" s="1"/>
  <c r="G1260" i="6"/>
  <c r="M1260" i="6" s="1"/>
  <c r="F1260" i="6"/>
  <c r="L1260" i="6" s="1"/>
  <c r="J604" i="6"/>
  <c r="P604" i="6" s="1"/>
  <c r="I604" i="6"/>
  <c r="O604" i="6" s="1"/>
  <c r="H604" i="6"/>
  <c r="N604" i="6" s="1"/>
  <c r="G604" i="6"/>
  <c r="M604" i="6" s="1"/>
  <c r="F604" i="6"/>
  <c r="L604" i="6" s="1"/>
  <c r="J1252" i="6"/>
  <c r="P1252" i="6" s="1"/>
  <c r="I1252" i="6"/>
  <c r="O1252" i="6" s="1"/>
  <c r="H1252" i="6"/>
  <c r="N1252" i="6" s="1"/>
  <c r="G1252" i="6"/>
  <c r="M1252" i="6" s="1"/>
  <c r="F1252" i="6"/>
  <c r="L1252" i="6" s="1"/>
  <c r="J1091" i="6"/>
  <c r="P1091" i="6" s="1"/>
  <c r="I1091" i="6"/>
  <c r="O1091" i="6" s="1"/>
  <c r="H1091" i="6"/>
  <c r="N1091" i="6" s="1"/>
  <c r="G1091" i="6"/>
  <c r="M1091" i="6" s="1"/>
  <c r="F1091" i="6"/>
  <c r="L1091" i="6" s="1"/>
  <c r="J1876" i="6"/>
  <c r="P1876" i="6" s="1"/>
  <c r="I1876" i="6"/>
  <c r="O1876" i="6" s="1"/>
  <c r="H1876" i="6"/>
  <c r="N1876" i="6" s="1"/>
  <c r="G1876" i="6"/>
  <c r="M1876" i="6" s="1"/>
  <c r="F1876" i="6"/>
  <c r="L1876" i="6" s="1"/>
  <c r="J623" i="6"/>
  <c r="P623" i="6" s="1"/>
  <c r="I623" i="6"/>
  <c r="O623" i="6" s="1"/>
  <c r="H623" i="6"/>
  <c r="N623" i="6" s="1"/>
  <c r="G623" i="6"/>
  <c r="M623" i="6" s="1"/>
  <c r="F623" i="6"/>
  <c r="L623" i="6" s="1"/>
  <c r="J1116" i="6"/>
  <c r="P1116" i="6" s="1"/>
  <c r="I1116" i="6"/>
  <c r="O1116" i="6" s="1"/>
  <c r="H1116" i="6"/>
  <c r="N1116" i="6" s="1"/>
  <c r="G1116" i="6"/>
  <c r="M1116" i="6" s="1"/>
  <c r="F1116" i="6"/>
  <c r="L1116" i="6" s="1"/>
  <c r="J1232" i="6"/>
  <c r="P1232" i="6" s="1"/>
  <c r="I1232" i="6"/>
  <c r="O1232" i="6" s="1"/>
  <c r="H1232" i="6"/>
  <c r="N1232" i="6" s="1"/>
  <c r="G1232" i="6"/>
  <c r="M1232" i="6" s="1"/>
  <c r="F1232" i="6"/>
  <c r="L1232" i="6" s="1"/>
  <c r="J1228" i="6"/>
  <c r="P1228" i="6" s="1"/>
  <c r="I1228" i="6"/>
  <c r="O1228" i="6" s="1"/>
  <c r="H1228" i="6"/>
  <c r="N1228" i="6" s="1"/>
  <c r="G1228" i="6"/>
  <c r="M1228" i="6" s="1"/>
  <c r="F1228" i="6"/>
  <c r="L1228" i="6" s="1"/>
  <c r="J1224" i="6"/>
  <c r="P1224" i="6" s="1"/>
  <c r="I1224" i="6"/>
  <c r="O1224" i="6" s="1"/>
  <c r="H1224" i="6"/>
  <c r="N1224" i="6" s="1"/>
  <c r="G1224" i="6"/>
  <c r="M1224" i="6" s="1"/>
  <c r="F1224" i="6"/>
  <c r="L1224" i="6" s="1"/>
  <c r="J2716" i="6"/>
  <c r="P2716" i="6" s="1"/>
  <c r="I2716" i="6"/>
  <c r="O2716" i="6" s="1"/>
  <c r="H2716" i="6"/>
  <c r="N2716" i="6" s="1"/>
  <c r="G2716" i="6"/>
  <c r="M2716" i="6" s="1"/>
  <c r="F2716" i="6"/>
  <c r="L2716" i="6" s="1"/>
  <c r="J1216" i="6"/>
  <c r="P1216" i="6" s="1"/>
  <c r="I1216" i="6"/>
  <c r="O1216" i="6" s="1"/>
  <c r="H1216" i="6"/>
  <c r="N1216" i="6" s="1"/>
  <c r="G1216" i="6"/>
  <c r="M1216" i="6" s="1"/>
  <c r="F1216" i="6"/>
  <c r="L1216" i="6" s="1"/>
  <c r="J1212" i="6"/>
  <c r="P1212" i="6" s="1"/>
  <c r="I1212" i="6"/>
  <c r="O1212" i="6" s="1"/>
  <c r="H1212" i="6"/>
  <c r="N1212" i="6" s="1"/>
  <c r="G1212" i="6"/>
  <c r="M1212" i="6" s="1"/>
  <c r="F1212" i="6"/>
  <c r="L1212" i="6" s="1"/>
  <c r="J1208" i="6"/>
  <c r="P1208" i="6" s="1"/>
  <c r="I1208" i="6"/>
  <c r="O1208" i="6" s="1"/>
  <c r="H1208" i="6"/>
  <c r="N1208" i="6" s="1"/>
  <c r="G1208" i="6"/>
  <c r="M1208" i="6" s="1"/>
  <c r="F1208" i="6"/>
  <c r="L1208" i="6" s="1"/>
  <c r="J1204" i="6"/>
  <c r="P1204" i="6" s="1"/>
  <c r="I1204" i="6"/>
  <c r="O1204" i="6" s="1"/>
  <c r="H1204" i="6"/>
  <c r="N1204" i="6" s="1"/>
  <c r="F1204" i="6"/>
  <c r="L1204" i="6" s="1"/>
  <c r="G1204" i="6"/>
  <c r="M1204" i="6" s="1"/>
  <c r="J1200" i="6"/>
  <c r="P1200" i="6" s="1"/>
  <c r="I1200" i="6"/>
  <c r="O1200" i="6" s="1"/>
  <c r="H1200" i="6"/>
  <c r="N1200" i="6" s="1"/>
  <c r="G1200" i="6"/>
  <c r="M1200" i="6" s="1"/>
  <c r="F1200" i="6"/>
  <c r="L1200" i="6" s="1"/>
  <c r="J1196" i="6"/>
  <c r="P1196" i="6" s="1"/>
  <c r="I1196" i="6"/>
  <c r="O1196" i="6" s="1"/>
  <c r="H1196" i="6"/>
  <c r="N1196" i="6" s="1"/>
  <c r="G1196" i="6"/>
  <c r="M1196" i="6" s="1"/>
  <c r="F1196" i="6"/>
  <c r="L1196" i="6" s="1"/>
  <c r="J1192" i="6"/>
  <c r="P1192" i="6" s="1"/>
  <c r="I1192" i="6"/>
  <c r="O1192" i="6" s="1"/>
  <c r="H1192" i="6"/>
  <c r="N1192" i="6" s="1"/>
  <c r="G1192" i="6"/>
  <c r="M1192" i="6" s="1"/>
  <c r="F1192" i="6"/>
  <c r="L1192" i="6" s="1"/>
  <c r="J1188" i="6"/>
  <c r="P1188" i="6" s="1"/>
  <c r="I1188" i="6"/>
  <c r="O1188" i="6" s="1"/>
  <c r="H1188" i="6"/>
  <c r="N1188" i="6" s="1"/>
  <c r="G1188" i="6"/>
  <c r="M1188" i="6" s="1"/>
  <c r="F1188" i="6"/>
  <c r="L1188" i="6" s="1"/>
  <c r="J1184" i="6"/>
  <c r="P1184" i="6" s="1"/>
  <c r="I1184" i="6"/>
  <c r="O1184" i="6" s="1"/>
  <c r="H1184" i="6"/>
  <c r="N1184" i="6" s="1"/>
  <c r="G1184" i="6"/>
  <c r="M1184" i="6" s="1"/>
  <c r="F1184" i="6"/>
  <c r="L1184" i="6" s="1"/>
  <c r="J1180" i="6"/>
  <c r="P1180" i="6" s="1"/>
  <c r="I1180" i="6"/>
  <c r="O1180" i="6" s="1"/>
  <c r="H1180" i="6"/>
  <c r="N1180" i="6" s="1"/>
  <c r="G1180" i="6"/>
  <c r="M1180" i="6" s="1"/>
  <c r="F1180" i="6"/>
  <c r="L1180" i="6" s="1"/>
  <c r="J1176" i="6"/>
  <c r="P1176" i="6" s="1"/>
  <c r="I1176" i="6"/>
  <c r="O1176" i="6" s="1"/>
  <c r="H1176" i="6"/>
  <c r="N1176" i="6" s="1"/>
  <c r="G1176" i="6"/>
  <c r="M1176" i="6" s="1"/>
  <c r="F1176" i="6"/>
  <c r="L1176" i="6" s="1"/>
  <c r="J2079" i="6"/>
  <c r="P2079" i="6" s="1"/>
  <c r="I2079" i="6"/>
  <c r="O2079" i="6" s="1"/>
  <c r="H2079" i="6"/>
  <c r="N2079" i="6" s="1"/>
  <c r="F2079" i="6"/>
  <c r="L2079" i="6" s="1"/>
  <c r="J1168" i="6"/>
  <c r="P1168" i="6" s="1"/>
  <c r="I1168" i="6"/>
  <c r="O1168" i="6" s="1"/>
  <c r="H1168" i="6"/>
  <c r="N1168" i="6" s="1"/>
  <c r="F1168" i="6"/>
  <c r="L1168" i="6" s="1"/>
  <c r="G1168" i="6"/>
  <c r="M1168" i="6" s="1"/>
  <c r="I1164" i="6"/>
  <c r="O1164" i="6" s="1"/>
  <c r="J1164" i="6"/>
  <c r="P1164" i="6" s="1"/>
  <c r="H1164" i="6"/>
  <c r="N1164" i="6" s="1"/>
  <c r="F1164" i="6"/>
  <c r="L1164" i="6" s="1"/>
  <c r="G1164" i="6"/>
  <c r="M1164" i="6" s="1"/>
  <c r="J1160" i="6"/>
  <c r="P1160" i="6" s="1"/>
  <c r="I1160" i="6"/>
  <c r="O1160" i="6" s="1"/>
  <c r="H1160" i="6"/>
  <c r="N1160" i="6" s="1"/>
  <c r="G1160" i="6"/>
  <c r="M1160" i="6" s="1"/>
  <c r="F1160" i="6"/>
  <c r="L1160" i="6" s="1"/>
  <c r="J2779" i="6"/>
  <c r="P2779" i="6" s="1"/>
  <c r="I2779" i="6"/>
  <c r="O2779" i="6" s="1"/>
  <c r="H2779" i="6"/>
  <c r="N2779" i="6" s="1"/>
  <c r="G2779" i="6"/>
  <c r="M2779" i="6" s="1"/>
  <c r="F2779" i="6"/>
  <c r="L2779" i="6" s="1"/>
  <c r="J1152" i="6"/>
  <c r="P1152" i="6" s="1"/>
  <c r="I1152" i="6"/>
  <c r="O1152" i="6" s="1"/>
  <c r="H1152" i="6"/>
  <c r="N1152" i="6" s="1"/>
  <c r="G1152" i="6"/>
  <c r="M1152" i="6" s="1"/>
  <c r="F1152" i="6"/>
  <c r="L1152" i="6" s="1"/>
  <c r="J1148" i="6"/>
  <c r="P1148" i="6" s="1"/>
  <c r="I1148" i="6"/>
  <c r="O1148" i="6" s="1"/>
  <c r="H1148" i="6"/>
  <c r="N1148" i="6" s="1"/>
  <c r="G1148" i="6"/>
  <c r="M1148" i="6" s="1"/>
  <c r="F1148" i="6"/>
  <c r="L1148" i="6" s="1"/>
  <c r="J1144" i="6"/>
  <c r="P1144" i="6" s="1"/>
  <c r="I1144" i="6"/>
  <c r="O1144" i="6" s="1"/>
  <c r="H1144" i="6"/>
  <c r="N1144" i="6" s="1"/>
  <c r="G1144" i="6"/>
  <c r="M1144" i="6" s="1"/>
  <c r="F1144" i="6"/>
  <c r="L1144" i="6" s="1"/>
  <c r="J1387" i="6"/>
  <c r="P1387" i="6" s="1"/>
  <c r="I1387" i="6"/>
  <c r="O1387" i="6" s="1"/>
  <c r="H1387" i="6"/>
  <c r="N1387" i="6" s="1"/>
  <c r="F1387" i="6"/>
  <c r="L1387" i="6" s="1"/>
  <c r="J1136" i="6"/>
  <c r="P1136" i="6" s="1"/>
  <c r="I1136" i="6"/>
  <c r="O1136" i="6" s="1"/>
  <c r="H1136" i="6"/>
  <c r="N1136" i="6" s="1"/>
  <c r="G1136" i="6"/>
  <c r="M1136" i="6" s="1"/>
  <c r="F1136" i="6"/>
  <c r="L1136" i="6" s="1"/>
  <c r="J1132" i="6"/>
  <c r="P1132" i="6" s="1"/>
  <c r="I1132" i="6"/>
  <c r="O1132" i="6" s="1"/>
  <c r="H1132" i="6"/>
  <c r="N1132" i="6" s="1"/>
  <c r="G1132" i="6"/>
  <c r="M1132" i="6" s="1"/>
  <c r="F1132" i="6"/>
  <c r="L1132" i="6" s="1"/>
  <c r="J1128" i="6"/>
  <c r="P1128" i="6" s="1"/>
  <c r="I1128" i="6"/>
  <c r="O1128" i="6" s="1"/>
  <c r="H1128" i="6"/>
  <c r="N1128" i="6" s="1"/>
  <c r="G1128" i="6"/>
  <c r="M1128" i="6" s="1"/>
  <c r="F1128" i="6"/>
  <c r="L1128" i="6" s="1"/>
  <c r="J1124" i="6"/>
  <c r="P1124" i="6" s="1"/>
  <c r="I1124" i="6"/>
  <c r="O1124" i="6" s="1"/>
  <c r="H1124" i="6"/>
  <c r="N1124" i="6" s="1"/>
  <c r="G1124" i="6"/>
  <c r="M1124" i="6" s="1"/>
  <c r="F1124" i="6"/>
  <c r="L1124" i="6" s="1"/>
  <c r="J1120" i="6"/>
  <c r="P1120" i="6" s="1"/>
  <c r="I1120" i="6"/>
  <c r="O1120" i="6" s="1"/>
  <c r="H1120" i="6"/>
  <c r="N1120" i="6" s="1"/>
  <c r="G1120" i="6"/>
  <c r="M1120" i="6" s="1"/>
  <c r="F1120" i="6"/>
  <c r="L1120" i="6" s="1"/>
  <c r="J1894" i="6"/>
  <c r="P1894" i="6" s="1"/>
  <c r="I1894" i="6"/>
  <c r="O1894" i="6" s="1"/>
  <c r="H1894" i="6"/>
  <c r="N1894" i="6" s="1"/>
  <c r="F1894" i="6"/>
  <c r="L1894" i="6" s="1"/>
  <c r="G1894" i="6"/>
  <c r="M1894" i="6" s="1"/>
  <c r="J1112" i="6"/>
  <c r="P1112" i="6" s="1"/>
  <c r="I1112" i="6"/>
  <c r="O1112" i="6" s="1"/>
  <c r="H1112" i="6"/>
  <c r="N1112" i="6" s="1"/>
  <c r="G1112" i="6"/>
  <c r="M1112" i="6" s="1"/>
  <c r="F1112" i="6"/>
  <c r="L1112" i="6" s="1"/>
  <c r="J1108" i="6"/>
  <c r="P1108" i="6" s="1"/>
  <c r="I1108" i="6"/>
  <c r="O1108" i="6" s="1"/>
  <c r="H1108" i="6"/>
  <c r="N1108" i="6" s="1"/>
  <c r="G1108" i="6"/>
  <c r="M1108" i="6" s="1"/>
  <c r="F1108" i="6"/>
  <c r="L1108" i="6" s="1"/>
  <c r="J1104" i="6"/>
  <c r="P1104" i="6" s="1"/>
  <c r="I1104" i="6"/>
  <c r="O1104" i="6" s="1"/>
  <c r="H1104" i="6"/>
  <c r="N1104" i="6" s="1"/>
  <c r="G1104" i="6"/>
  <c r="M1104" i="6" s="1"/>
  <c r="F1104" i="6"/>
  <c r="L1104" i="6" s="1"/>
  <c r="J1100" i="6"/>
  <c r="P1100" i="6" s="1"/>
  <c r="I1100" i="6"/>
  <c r="O1100" i="6" s="1"/>
  <c r="H1100" i="6"/>
  <c r="N1100" i="6" s="1"/>
  <c r="G1100" i="6"/>
  <c r="M1100" i="6" s="1"/>
  <c r="F1100" i="6"/>
  <c r="L1100" i="6" s="1"/>
  <c r="I1096" i="6"/>
  <c r="O1096" i="6" s="1"/>
  <c r="J1096" i="6"/>
  <c r="P1096" i="6" s="1"/>
  <c r="H1096" i="6"/>
  <c r="N1096" i="6" s="1"/>
  <c r="G1096" i="6"/>
  <c r="M1096" i="6" s="1"/>
  <c r="F1096" i="6"/>
  <c r="L1096" i="6" s="1"/>
  <c r="J1092" i="6"/>
  <c r="P1092" i="6" s="1"/>
  <c r="I1092" i="6"/>
  <c r="O1092" i="6" s="1"/>
  <c r="H1092" i="6"/>
  <c r="N1092" i="6" s="1"/>
  <c r="G1092" i="6"/>
  <c r="M1092" i="6" s="1"/>
  <c r="F1092" i="6"/>
  <c r="L1092" i="6" s="1"/>
  <c r="J1088" i="6"/>
  <c r="P1088" i="6" s="1"/>
  <c r="I1088" i="6"/>
  <c r="O1088" i="6" s="1"/>
  <c r="H1088" i="6"/>
  <c r="N1088" i="6" s="1"/>
  <c r="G1088" i="6"/>
  <c r="M1088" i="6" s="1"/>
  <c r="F1088" i="6"/>
  <c r="L1088" i="6" s="1"/>
  <c r="J1084" i="6"/>
  <c r="P1084" i="6" s="1"/>
  <c r="I1084" i="6"/>
  <c r="O1084" i="6" s="1"/>
  <c r="H1084" i="6"/>
  <c r="N1084" i="6" s="1"/>
  <c r="G1084" i="6"/>
  <c r="M1084" i="6" s="1"/>
  <c r="F1084" i="6"/>
  <c r="L1084" i="6" s="1"/>
  <c r="J1080" i="6"/>
  <c r="P1080" i="6" s="1"/>
  <c r="I1080" i="6"/>
  <c r="O1080" i="6" s="1"/>
  <c r="H1080" i="6"/>
  <c r="N1080" i="6" s="1"/>
  <c r="G1080" i="6"/>
  <c r="M1080" i="6" s="1"/>
  <c r="F1080" i="6"/>
  <c r="L1080" i="6" s="1"/>
  <c r="J1076" i="6"/>
  <c r="P1076" i="6" s="1"/>
  <c r="I1076" i="6"/>
  <c r="O1076" i="6" s="1"/>
  <c r="H1076" i="6"/>
  <c r="N1076" i="6" s="1"/>
  <c r="G1076" i="6"/>
  <c r="M1076" i="6" s="1"/>
  <c r="F1076" i="6"/>
  <c r="L1076" i="6" s="1"/>
  <c r="J1934" i="6"/>
  <c r="P1934" i="6" s="1"/>
  <c r="I1934" i="6"/>
  <c r="O1934" i="6" s="1"/>
  <c r="H1934" i="6"/>
  <c r="N1934" i="6" s="1"/>
  <c r="G1934" i="6"/>
  <c r="M1934" i="6" s="1"/>
  <c r="F1934" i="6"/>
  <c r="L1934" i="6" s="1"/>
  <c r="J1068" i="6"/>
  <c r="P1068" i="6" s="1"/>
  <c r="I1068" i="6"/>
  <c r="O1068" i="6" s="1"/>
  <c r="H1068" i="6"/>
  <c r="N1068" i="6" s="1"/>
  <c r="G1068" i="6"/>
  <c r="M1068" i="6" s="1"/>
  <c r="F1068" i="6"/>
  <c r="L1068" i="6" s="1"/>
  <c r="J1064" i="6"/>
  <c r="P1064" i="6" s="1"/>
  <c r="I1064" i="6"/>
  <c r="O1064" i="6" s="1"/>
  <c r="H1064" i="6"/>
  <c r="N1064" i="6" s="1"/>
  <c r="G1064" i="6"/>
  <c r="M1064" i="6" s="1"/>
  <c r="F1064" i="6"/>
  <c r="L1064" i="6" s="1"/>
  <c r="J1060" i="6"/>
  <c r="P1060" i="6" s="1"/>
  <c r="I1060" i="6"/>
  <c r="O1060" i="6" s="1"/>
  <c r="H1060" i="6"/>
  <c r="N1060" i="6" s="1"/>
  <c r="G1060" i="6"/>
  <c r="M1060" i="6" s="1"/>
  <c r="F1060" i="6"/>
  <c r="L1060" i="6" s="1"/>
  <c r="J1056" i="6"/>
  <c r="P1056" i="6" s="1"/>
  <c r="I1056" i="6"/>
  <c r="O1056" i="6" s="1"/>
  <c r="H1056" i="6"/>
  <c r="N1056" i="6" s="1"/>
  <c r="G1056" i="6"/>
  <c r="M1056" i="6" s="1"/>
  <c r="F1056" i="6"/>
  <c r="L1056" i="6" s="1"/>
  <c r="J1052" i="6"/>
  <c r="P1052" i="6" s="1"/>
  <c r="I1052" i="6"/>
  <c r="O1052" i="6" s="1"/>
  <c r="H1052" i="6"/>
  <c r="N1052" i="6" s="1"/>
  <c r="G1052" i="6"/>
  <c r="M1052" i="6" s="1"/>
  <c r="F1052" i="6"/>
  <c r="L1052" i="6" s="1"/>
  <c r="J1048" i="6"/>
  <c r="P1048" i="6" s="1"/>
  <c r="I1048" i="6"/>
  <c r="O1048" i="6" s="1"/>
  <c r="H1048" i="6"/>
  <c r="N1048" i="6" s="1"/>
  <c r="G1048" i="6"/>
  <c r="M1048" i="6" s="1"/>
  <c r="F1048" i="6"/>
  <c r="L1048" i="6" s="1"/>
  <c r="J1044" i="6"/>
  <c r="P1044" i="6" s="1"/>
  <c r="I1044" i="6"/>
  <c r="O1044" i="6" s="1"/>
  <c r="H1044" i="6"/>
  <c r="N1044" i="6" s="1"/>
  <c r="G1044" i="6"/>
  <c r="M1044" i="6" s="1"/>
  <c r="F1044" i="6"/>
  <c r="L1044" i="6" s="1"/>
  <c r="J1040" i="6"/>
  <c r="P1040" i="6" s="1"/>
  <c r="I1040" i="6"/>
  <c r="O1040" i="6" s="1"/>
  <c r="H1040" i="6"/>
  <c r="N1040" i="6" s="1"/>
  <c r="G1040" i="6"/>
  <c r="M1040" i="6" s="1"/>
  <c r="F1040" i="6"/>
  <c r="L1040" i="6" s="1"/>
  <c r="J1036" i="6"/>
  <c r="P1036" i="6" s="1"/>
  <c r="I1036" i="6"/>
  <c r="O1036" i="6" s="1"/>
  <c r="H1036" i="6"/>
  <c r="N1036" i="6" s="1"/>
  <c r="G1036" i="6"/>
  <c r="M1036" i="6" s="1"/>
  <c r="F1036" i="6"/>
  <c r="L1036" i="6" s="1"/>
  <c r="J1032" i="6"/>
  <c r="P1032" i="6" s="1"/>
  <c r="I1032" i="6"/>
  <c r="O1032" i="6" s="1"/>
  <c r="H1032" i="6"/>
  <c r="N1032" i="6" s="1"/>
  <c r="G1032" i="6"/>
  <c r="M1032" i="6" s="1"/>
  <c r="F1032" i="6"/>
  <c r="L1032" i="6" s="1"/>
  <c r="J1028" i="6"/>
  <c r="P1028" i="6" s="1"/>
  <c r="I1028" i="6"/>
  <c r="O1028" i="6" s="1"/>
  <c r="H1028" i="6"/>
  <c r="N1028" i="6" s="1"/>
  <c r="G1028" i="6"/>
  <c r="M1028" i="6" s="1"/>
  <c r="F1028" i="6"/>
  <c r="L1028" i="6" s="1"/>
  <c r="J1024" i="6"/>
  <c r="P1024" i="6" s="1"/>
  <c r="I1024" i="6"/>
  <c r="O1024" i="6" s="1"/>
  <c r="H1024" i="6"/>
  <c r="N1024" i="6" s="1"/>
  <c r="G1024" i="6"/>
  <c r="M1024" i="6" s="1"/>
  <c r="F1024" i="6"/>
  <c r="L1024" i="6" s="1"/>
  <c r="J1020" i="6"/>
  <c r="P1020" i="6" s="1"/>
  <c r="I1020" i="6"/>
  <c r="O1020" i="6" s="1"/>
  <c r="H1020" i="6"/>
  <c r="N1020" i="6" s="1"/>
  <c r="G1020" i="6"/>
  <c r="M1020" i="6" s="1"/>
  <c r="F1020" i="6"/>
  <c r="L1020" i="6" s="1"/>
  <c r="J1016" i="6"/>
  <c r="P1016" i="6" s="1"/>
  <c r="I1016" i="6"/>
  <c r="O1016" i="6" s="1"/>
  <c r="H1016" i="6"/>
  <c r="N1016" i="6" s="1"/>
  <c r="G1016" i="6"/>
  <c r="M1016" i="6" s="1"/>
  <c r="F1016" i="6"/>
  <c r="L1016" i="6" s="1"/>
  <c r="J1012" i="6"/>
  <c r="P1012" i="6" s="1"/>
  <c r="I1012" i="6"/>
  <c r="O1012" i="6" s="1"/>
  <c r="H1012" i="6"/>
  <c r="N1012" i="6" s="1"/>
  <c r="F1012" i="6"/>
  <c r="L1012" i="6" s="1"/>
  <c r="G1012" i="6"/>
  <c r="M1012" i="6" s="1"/>
  <c r="J1008" i="6"/>
  <c r="P1008" i="6" s="1"/>
  <c r="I1008" i="6"/>
  <c r="O1008" i="6" s="1"/>
  <c r="H1008" i="6"/>
  <c r="N1008" i="6" s="1"/>
  <c r="F1008" i="6"/>
  <c r="L1008" i="6" s="1"/>
  <c r="G1008" i="6"/>
  <c r="M1008" i="6" s="1"/>
  <c r="J1004" i="6"/>
  <c r="P1004" i="6" s="1"/>
  <c r="I1004" i="6"/>
  <c r="O1004" i="6" s="1"/>
  <c r="H1004" i="6"/>
  <c r="N1004" i="6" s="1"/>
  <c r="G1004" i="6"/>
  <c r="M1004" i="6" s="1"/>
  <c r="F1004" i="6"/>
  <c r="L1004" i="6" s="1"/>
  <c r="J1000" i="6"/>
  <c r="P1000" i="6" s="1"/>
  <c r="I1000" i="6"/>
  <c r="O1000" i="6" s="1"/>
  <c r="H1000" i="6"/>
  <c r="N1000" i="6" s="1"/>
  <c r="G1000" i="6"/>
  <c r="M1000" i="6" s="1"/>
  <c r="F1000" i="6"/>
  <c r="L1000" i="6" s="1"/>
  <c r="J996" i="6"/>
  <c r="P996" i="6" s="1"/>
  <c r="I996" i="6"/>
  <c r="O996" i="6" s="1"/>
  <c r="H996" i="6"/>
  <c r="N996" i="6" s="1"/>
  <c r="G996" i="6"/>
  <c r="M996" i="6" s="1"/>
  <c r="F996" i="6"/>
  <c r="L996" i="6" s="1"/>
  <c r="J489" i="6"/>
  <c r="P489" i="6" s="1"/>
  <c r="I489" i="6"/>
  <c r="O489" i="6" s="1"/>
  <c r="H489" i="6"/>
  <c r="N489" i="6" s="1"/>
  <c r="G489" i="6"/>
  <c r="M489" i="6" s="1"/>
  <c r="F489" i="6"/>
  <c r="L489" i="6" s="1"/>
  <c r="J988" i="6"/>
  <c r="P988" i="6" s="1"/>
  <c r="I988" i="6"/>
  <c r="O988" i="6" s="1"/>
  <c r="H988" i="6"/>
  <c r="N988" i="6" s="1"/>
  <c r="G988" i="6"/>
  <c r="M988" i="6" s="1"/>
  <c r="F988" i="6"/>
  <c r="L988" i="6" s="1"/>
  <c r="J984" i="6"/>
  <c r="P984" i="6" s="1"/>
  <c r="I984" i="6"/>
  <c r="O984" i="6" s="1"/>
  <c r="H984" i="6"/>
  <c r="N984" i="6" s="1"/>
  <c r="G984" i="6"/>
  <c r="M984" i="6" s="1"/>
  <c r="F984" i="6"/>
  <c r="L984" i="6" s="1"/>
  <c r="J672" i="6"/>
  <c r="P672" i="6" s="1"/>
  <c r="I672" i="6"/>
  <c r="O672" i="6" s="1"/>
  <c r="H672" i="6"/>
  <c r="N672" i="6" s="1"/>
  <c r="G672" i="6"/>
  <c r="M672" i="6" s="1"/>
  <c r="F672" i="6"/>
  <c r="L672" i="6" s="1"/>
  <c r="J976" i="6"/>
  <c r="P976" i="6" s="1"/>
  <c r="I976" i="6"/>
  <c r="O976" i="6" s="1"/>
  <c r="H976" i="6"/>
  <c r="N976" i="6" s="1"/>
  <c r="G976" i="6"/>
  <c r="M976" i="6" s="1"/>
  <c r="F976" i="6"/>
  <c r="L976" i="6" s="1"/>
  <c r="J972" i="6"/>
  <c r="P972" i="6" s="1"/>
  <c r="I972" i="6"/>
  <c r="O972" i="6" s="1"/>
  <c r="H972" i="6"/>
  <c r="N972" i="6" s="1"/>
  <c r="G972" i="6"/>
  <c r="M972" i="6" s="1"/>
  <c r="F972" i="6"/>
  <c r="L972" i="6" s="1"/>
  <c r="J968" i="6"/>
  <c r="P968" i="6" s="1"/>
  <c r="I968" i="6"/>
  <c r="O968" i="6" s="1"/>
  <c r="H968" i="6"/>
  <c r="N968" i="6" s="1"/>
  <c r="F968" i="6"/>
  <c r="L968" i="6" s="1"/>
  <c r="J964" i="6"/>
  <c r="P964" i="6" s="1"/>
  <c r="I964" i="6"/>
  <c r="O964" i="6" s="1"/>
  <c r="H964" i="6"/>
  <c r="N964" i="6" s="1"/>
  <c r="G964" i="6"/>
  <c r="M964" i="6" s="1"/>
  <c r="F964" i="6"/>
  <c r="L964" i="6" s="1"/>
  <c r="J960" i="6"/>
  <c r="P960" i="6" s="1"/>
  <c r="I960" i="6"/>
  <c r="O960" i="6" s="1"/>
  <c r="H960" i="6"/>
  <c r="N960" i="6" s="1"/>
  <c r="G960" i="6"/>
  <c r="M960" i="6" s="1"/>
  <c r="F960" i="6"/>
  <c r="L960" i="6" s="1"/>
  <c r="J956" i="6"/>
  <c r="P956" i="6" s="1"/>
  <c r="I956" i="6"/>
  <c r="O956" i="6" s="1"/>
  <c r="H956" i="6"/>
  <c r="N956" i="6" s="1"/>
  <c r="G956" i="6"/>
  <c r="M956" i="6" s="1"/>
  <c r="F956" i="6"/>
  <c r="L956" i="6" s="1"/>
  <c r="J952" i="6"/>
  <c r="P952" i="6" s="1"/>
  <c r="I952" i="6"/>
  <c r="O952" i="6" s="1"/>
  <c r="H952" i="6"/>
  <c r="N952" i="6" s="1"/>
  <c r="G952" i="6"/>
  <c r="M952" i="6" s="1"/>
  <c r="F952" i="6"/>
  <c r="L952" i="6" s="1"/>
  <c r="J948" i="6"/>
  <c r="P948" i="6" s="1"/>
  <c r="I948" i="6"/>
  <c r="O948" i="6" s="1"/>
  <c r="H948" i="6"/>
  <c r="N948" i="6" s="1"/>
  <c r="G948" i="6"/>
  <c r="M948" i="6" s="1"/>
  <c r="F948" i="6"/>
  <c r="L948" i="6" s="1"/>
  <c r="J944" i="6"/>
  <c r="P944" i="6" s="1"/>
  <c r="I944" i="6"/>
  <c r="O944" i="6" s="1"/>
  <c r="H944" i="6"/>
  <c r="N944" i="6" s="1"/>
  <c r="F944" i="6"/>
  <c r="L944" i="6" s="1"/>
  <c r="G944" i="6"/>
  <c r="M944" i="6" s="1"/>
  <c r="J940" i="6"/>
  <c r="P940" i="6" s="1"/>
  <c r="I940" i="6"/>
  <c r="O940" i="6" s="1"/>
  <c r="H940" i="6"/>
  <c r="N940" i="6" s="1"/>
  <c r="F940" i="6"/>
  <c r="L940" i="6" s="1"/>
  <c r="J936" i="6"/>
  <c r="P936" i="6" s="1"/>
  <c r="I936" i="6"/>
  <c r="O936" i="6" s="1"/>
  <c r="H936" i="6"/>
  <c r="N936" i="6" s="1"/>
  <c r="G936" i="6"/>
  <c r="M936" i="6" s="1"/>
  <c r="F936" i="6"/>
  <c r="L936" i="6" s="1"/>
  <c r="J932" i="6"/>
  <c r="P932" i="6" s="1"/>
  <c r="I932" i="6"/>
  <c r="O932" i="6" s="1"/>
  <c r="H932" i="6"/>
  <c r="N932" i="6" s="1"/>
  <c r="G932" i="6"/>
  <c r="M932" i="6" s="1"/>
  <c r="F932" i="6"/>
  <c r="L932" i="6" s="1"/>
  <c r="J928" i="6"/>
  <c r="P928" i="6" s="1"/>
  <c r="I928" i="6"/>
  <c r="O928" i="6" s="1"/>
  <c r="H928" i="6"/>
  <c r="N928" i="6" s="1"/>
  <c r="G928" i="6"/>
  <c r="M928" i="6" s="1"/>
  <c r="F928" i="6"/>
  <c r="L928" i="6" s="1"/>
  <c r="J1057" i="6"/>
  <c r="P1057" i="6" s="1"/>
  <c r="I1057" i="6"/>
  <c r="O1057" i="6" s="1"/>
  <c r="H1057" i="6"/>
  <c r="N1057" i="6" s="1"/>
  <c r="G1057" i="6"/>
  <c r="M1057" i="6" s="1"/>
  <c r="F1057" i="6"/>
  <c r="L1057" i="6" s="1"/>
  <c r="J920" i="6"/>
  <c r="P920" i="6" s="1"/>
  <c r="I920" i="6"/>
  <c r="O920" i="6" s="1"/>
  <c r="H920" i="6"/>
  <c r="N920" i="6" s="1"/>
  <c r="G920" i="6"/>
  <c r="M920" i="6" s="1"/>
  <c r="F920" i="6"/>
  <c r="L920" i="6" s="1"/>
  <c r="J916" i="6"/>
  <c r="P916" i="6" s="1"/>
  <c r="I916" i="6"/>
  <c r="O916" i="6" s="1"/>
  <c r="H916" i="6"/>
  <c r="N916" i="6" s="1"/>
  <c r="G916" i="6"/>
  <c r="M916" i="6" s="1"/>
  <c r="F916" i="6"/>
  <c r="L916" i="6" s="1"/>
  <c r="J912" i="6"/>
  <c r="P912" i="6" s="1"/>
  <c r="I912" i="6"/>
  <c r="O912" i="6" s="1"/>
  <c r="H912" i="6"/>
  <c r="N912" i="6" s="1"/>
  <c r="G912" i="6"/>
  <c r="M912" i="6" s="1"/>
  <c r="F912" i="6"/>
  <c r="L912" i="6" s="1"/>
  <c r="J908" i="6"/>
  <c r="P908" i="6" s="1"/>
  <c r="I908" i="6"/>
  <c r="O908" i="6" s="1"/>
  <c r="H908" i="6"/>
  <c r="N908" i="6" s="1"/>
  <c r="F908" i="6"/>
  <c r="L908" i="6" s="1"/>
  <c r="J904" i="6"/>
  <c r="P904" i="6" s="1"/>
  <c r="I904" i="6"/>
  <c r="O904" i="6" s="1"/>
  <c r="H904" i="6"/>
  <c r="N904" i="6" s="1"/>
  <c r="G904" i="6"/>
  <c r="M904" i="6" s="1"/>
  <c r="F904" i="6"/>
  <c r="L904" i="6" s="1"/>
  <c r="J900" i="6"/>
  <c r="P900" i="6" s="1"/>
  <c r="I900" i="6"/>
  <c r="O900" i="6" s="1"/>
  <c r="H900" i="6"/>
  <c r="N900" i="6" s="1"/>
  <c r="F900" i="6"/>
  <c r="L900" i="6" s="1"/>
  <c r="J45" i="6"/>
  <c r="P45" i="6" s="1"/>
  <c r="I45" i="6"/>
  <c r="O45" i="6" s="1"/>
  <c r="H45" i="6"/>
  <c r="N45" i="6" s="1"/>
  <c r="G45" i="6"/>
  <c r="M45" i="6" s="1"/>
  <c r="F45" i="6"/>
  <c r="L45" i="6" s="1"/>
  <c r="J2372" i="6"/>
  <c r="P2372" i="6" s="1"/>
  <c r="I2372" i="6"/>
  <c r="O2372" i="6" s="1"/>
  <c r="H2372" i="6"/>
  <c r="N2372" i="6" s="1"/>
  <c r="G2372" i="6"/>
  <c r="M2372" i="6" s="1"/>
  <c r="F2372" i="6"/>
  <c r="L2372" i="6" s="1"/>
  <c r="J888" i="6"/>
  <c r="P888" i="6" s="1"/>
  <c r="I888" i="6"/>
  <c r="O888" i="6" s="1"/>
  <c r="H888" i="6"/>
  <c r="N888" i="6" s="1"/>
  <c r="F888" i="6"/>
  <c r="L888" i="6" s="1"/>
  <c r="J884" i="6"/>
  <c r="P884" i="6" s="1"/>
  <c r="I884" i="6"/>
  <c r="O884" i="6" s="1"/>
  <c r="H884" i="6"/>
  <c r="N884" i="6" s="1"/>
  <c r="F884" i="6"/>
  <c r="L884" i="6" s="1"/>
  <c r="J880" i="6"/>
  <c r="P880" i="6" s="1"/>
  <c r="I880" i="6"/>
  <c r="O880" i="6" s="1"/>
  <c r="H880" i="6"/>
  <c r="N880" i="6" s="1"/>
  <c r="G880" i="6"/>
  <c r="M880" i="6" s="1"/>
  <c r="F880" i="6"/>
  <c r="L880" i="6" s="1"/>
  <c r="J876" i="6"/>
  <c r="P876" i="6" s="1"/>
  <c r="I876" i="6"/>
  <c r="O876" i="6" s="1"/>
  <c r="H876" i="6"/>
  <c r="N876" i="6" s="1"/>
  <c r="G876" i="6"/>
  <c r="M876" i="6" s="1"/>
  <c r="F876" i="6"/>
  <c r="L876" i="6" s="1"/>
  <c r="J872" i="6"/>
  <c r="P872" i="6" s="1"/>
  <c r="I872" i="6"/>
  <c r="O872" i="6" s="1"/>
  <c r="H872" i="6"/>
  <c r="N872" i="6" s="1"/>
  <c r="F872" i="6"/>
  <c r="L872" i="6" s="1"/>
  <c r="G872" i="6"/>
  <c r="M872" i="6" s="1"/>
  <c r="J512" i="6"/>
  <c r="P512" i="6" s="1"/>
  <c r="I512" i="6"/>
  <c r="O512" i="6" s="1"/>
  <c r="H512" i="6"/>
  <c r="N512" i="6" s="1"/>
  <c r="F512" i="6"/>
  <c r="L512" i="6" s="1"/>
  <c r="J864" i="6"/>
  <c r="P864" i="6" s="1"/>
  <c r="I864" i="6"/>
  <c r="O864" i="6" s="1"/>
  <c r="H864" i="6"/>
  <c r="N864" i="6" s="1"/>
  <c r="G864" i="6"/>
  <c r="M864" i="6" s="1"/>
  <c r="F864" i="6"/>
  <c r="L864" i="6" s="1"/>
  <c r="J860" i="6"/>
  <c r="P860" i="6" s="1"/>
  <c r="I860" i="6"/>
  <c r="O860" i="6" s="1"/>
  <c r="H860" i="6"/>
  <c r="N860" i="6" s="1"/>
  <c r="G860" i="6"/>
  <c r="M860" i="6" s="1"/>
  <c r="F860" i="6"/>
  <c r="L860" i="6" s="1"/>
  <c r="J856" i="6"/>
  <c r="P856" i="6" s="1"/>
  <c r="I856" i="6"/>
  <c r="O856" i="6" s="1"/>
  <c r="H856" i="6"/>
  <c r="N856" i="6" s="1"/>
  <c r="F856" i="6"/>
  <c r="L856" i="6" s="1"/>
  <c r="J668" i="6"/>
  <c r="P668" i="6" s="1"/>
  <c r="I668" i="6"/>
  <c r="O668" i="6" s="1"/>
  <c r="H668" i="6"/>
  <c r="N668" i="6" s="1"/>
  <c r="F668" i="6"/>
  <c r="L668" i="6" s="1"/>
  <c r="J848" i="6"/>
  <c r="P848" i="6" s="1"/>
  <c r="I848" i="6"/>
  <c r="O848" i="6" s="1"/>
  <c r="H848" i="6"/>
  <c r="N848" i="6" s="1"/>
  <c r="G848" i="6"/>
  <c r="M848" i="6" s="1"/>
  <c r="F848" i="6"/>
  <c r="L848" i="6" s="1"/>
  <c r="J844" i="6"/>
  <c r="P844" i="6" s="1"/>
  <c r="I844" i="6"/>
  <c r="O844" i="6" s="1"/>
  <c r="H844" i="6"/>
  <c r="N844" i="6" s="1"/>
  <c r="G844" i="6"/>
  <c r="M844" i="6" s="1"/>
  <c r="F844" i="6"/>
  <c r="L844" i="6" s="1"/>
  <c r="J840" i="6"/>
  <c r="P840" i="6" s="1"/>
  <c r="I840" i="6"/>
  <c r="O840" i="6" s="1"/>
  <c r="H840" i="6"/>
  <c r="N840" i="6" s="1"/>
  <c r="G840" i="6"/>
  <c r="M840" i="6" s="1"/>
  <c r="F840" i="6"/>
  <c r="L840" i="6" s="1"/>
  <c r="J836" i="6"/>
  <c r="P836" i="6" s="1"/>
  <c r="I836" i="6"/>
  <c r="O836" i="6" s="1"/>
  <c r="H836" i="6"/>
  <c r="N836" i="6" s="1"/>
  <c r="G836" i="6"/>
  <c r="M836" i="6" s="1"/>
  <c r="F836" i="6"/>
  <c r="L836" i="6" s="1"/>
  <c r="J832" i="6"/>
  <c r="P832" i="6" s="1"/>
  <c r="I832" i="6"/>
  <c r="O832" i="6" s="1"/>
  <c r="H832" i="6"/>
  <c r="N832" i="6" s="1"/>
  <c r="G832" i="6"/>
  <c r="M832" i="6" s="1"/>
  <c r="F832" i="6"/>
  <c r="L832" i="6" s="1"/>
  <c r="J828" i="6"/>
  <c r="P828" i="6" s="1"/>
  <c r="I828" i="6"/>
  <c r="O828" i="6" s="1"/>
  <c r="H828" i="6"/>
  <c r="N828" i="6" s="1"/>
  <c r="F828" i="6"/>
  <c r="L828" i="6" s="1"/>
  <c r="G828" i="6"/>
  <c r="M828" i="6" s="1"/>
  <c r="J824" i="6"/>
  <c r="P824" i="6" s="1"/>
  <c r="I824" i="6"/>
  <c r="O824" i="6" s="1"/>
  <c r="H824" i="6"/>
  <c r="N824" i="6" s="1"/>
  <c r="G824" i="6"/>
  <c r="M824" i="6" s="1"/>
  <c r="F824" i="6"/>
  <c r="L824" i="6" s="1"/>
  <c r="J820" i="6"/>
  <c r="P820" i="6" s="1"/>
  <c r="I820" i="6"/>
  <c r="O820" i="6" s="1"/>
  <c r="H820" i="6"/>
  <c r="N820" i="6" s="1"/>
  <c r="G820" i="6"/>
  <c r="M820" i="6" s="1"/>
  <c r="F820" i="6"/>
  <c r="L820" i="6" s="1"/>
  <c r="J816" i="6"/>
  <c r="P816" i="6" s="1"/>
  <c r="I816" i="6"/>
  <c r="O816" i="6" s="1"/>
  <c r="H816" i="6"/>
  <c r="N816" i="6" s="1"/>
  <c r="F816" i="6"/>
  <c r="L816" i="6" s="1"/>
  <c r="J812" i="6"/>
  <c r="P812" i="6" s="1"/>
  <c r="I812" i="6"/>
  <c r="O812" i="6" s="1"/>
  <c r="H812" i="6"/>
  <c r="N812" i="6" s="1"/>
  <c r="G812" i="6"/>
  <c r="M812" i="6" s="1"/>
  <c r="F812" i="6"/>
  <c r="L812" i="6" s="1"/>
  <c r="J808" i="6"/>
  <c r="P808" i="6" s="1"/>
  <c r="I808" i="6"/>
  <c r="O808" i="6" s="1"/>
  <c r="H808" i="6"/>
  <c r="N808" i="6" s="1"/>
  <c r="F808" i="6"/>
  <c r="L808" i="6" s="1"/>
  <c r="J345" i="6"/>
  <c r="P345" i="6" s="1"/>
  <c r="I345" i="6"/>
  <c r="O345" i="6" s="1"/>
  <c r="H345" i="6"/>
  <c r="N345" i="6" s="1"/>
  <c r="G345" i="6"/>
  <c r="M345" i="6" s="1"/>
  <c r="F345" i="6"/>
  <c r="L345" i="6" s="1"/>
  <c r="J800" i="6"/>
  <c r="P800" i="6" s="1"/>
  <c r="I800" i="6"/>
  <c r="O800" i="6" s="1"/>
  <c r="H800" i="6"/>
  <c r="N800" i="6" s="1"/>
  <c r="G800" i="6"/>
  <c r="M800" i="6" s="1"/>
  <c r="F800" i="6"/>
  <c r="L800" i="6" s="1"/>
  <c r="J796" i="6"/>
  <c r="P796" i="6" s="1"/>
  <c r="I796" i="6"/>
  <c r="O796" i="6" s="1"/>
  <c r="H796" i="6"/>
  <c r="N796" i="6" s="1"/>
  <c r="F796" i="6"/>
  <c r="L796" i="6" s="1"/>
  <c r="J792" i="6"/>
  <c r="P792" i="6" s="1"/>
  <c r="I792" i="6"/>
  <c r="O792" i="6" s="1"/>
  <c r="H792" i="6"/>
  <c r="N792" i="6" s="1"/>
  <c r="G792" i="6"/>
  <c r="M792" i="6" s="1"/>
  <c r="F792" i="6"/>
  <c r="L792" i="6" s="1"/>
  <c r="J1510" i="6"/>
  <c r="P1510" i="6" s="1"/>
  <c r="I1510" i="6"/>
  <c r="O1510" i="6" s="1"/>
  <c r="H1510" i="6"/>
  <c r="N1510" i="6" s="1"/>
  <c r="F1510" i="6"/>
  <c r="L1510" i="6" s="1"/>
  <c r="J784" i="6"/>
  <c r="P784" i="6" s="1"/>
  <c r="I784" i="6"/>
  <c r="O784" i="6" s="1"/>
  <c r="H784" i="6"/>
  <c r="N784" i="6" s="1"/>
  <c r="G784" i="6"/>
  <c r="M784" i="6" s="1"/>
  <c r="F784" i="6"/>
  <c r="L784" i="6" s="1"/>
  <c r="J780" i="6"/>
  <c r="P780" i="6" s="1"/>
  <c r="I780" i="6"/>
  <c r="O780" i="6" s="1"/>
  <c r="H780" i="6"/>
  <c r="N780" i="6" s="1"/>
  <c r="G780" i="6"/>
  <c r="M780" i="6" s="1"/>
  <c r="F780" i="6"/>
  <c r="L780" i="6" s="1"/>
  <c r="J776" i="6"/>
  <c r="P776" i="6" s="1"/>
  <c r="I776" i="6"/>
  <c r="O776" i="6" s="1"/>
  <c r="H776" i="6"/>
  <c r="N776" i="6" s="1"/>
  <c r="G776" i="6"/>
  <c r="M776" i="6" s="1"/>
  <c r="F776" i="6"/>
  <c r="L776" i="6" s="1"/>
  <c r="J772" i="6"/>
  <c r="P772" i="6" s="1"/>
  <c r="I772" i="6"/>
  <c r="O772" i="6" s="1"/>
  <c r="H772" i="6"/>
  <c r="N772" i="6" s="1"/>
  <c r="G772" i="6"/>
  <c r="M772" i="6" s="1"/>
  <c r="F772" i="6"/>
  <c r="L772" i="6" s="1"/>
  <c r="J768" i="6"/>
  <c r="P768" i="6" s="1"/>
  <c r="I768" i="6"/>
  <c r="O768" i="6" s="1"/>
  <c r="H768" i="6"/>
  <c r="N768" i="6" s="1"/>
  <c r="G768" i="6"/>
  <c r="M768" i="6" s="1"/>
  <c r="F768" i="6"/>
  <c r="L768" i="6" s="1"/>
  <c r="J764" i="6"/>
  <c r="P764" i="6" s="1"/>
  <c r="I764" i="6"/>
  <c r="O764" i="6" s="1"/>
  <c r="H764" i="6"/>
  <c r="N764" i="6" s="1"/>
  <c r="G764" i="6"/>
  <c r="M764" i="6" s="1"/>
  <c r="F764" i="6"/>
  <c r="L764" i="6" s="1"/>
  <c r="J760" i="6"/>
  <c r="P760" i="6" s="1"/>
  <c r="I760" i="6"/>
  <c r="O760" i="6" s="1"/>
  <c r="H760" i="6"/>
  <c r="N760" i="6" s="1"/>
  <c r="G760" i="6"/>
  <c r="M760" i="6" s="1"/>
  <c r="F760" i="6"/>
  <c r="L760" i="6" s="1"/>
  <c r="J756" i="6"/>
  <c r="P756" i="6" s="1"/>
  <c r="I756" i="6"/>
  <c r="O756" i="6" s="1"/>
  <c r="H756" i="6"/>
  <c r="N756" i="6" s="1"/>
  <c r="G756" i="6"/>
  <c r="M756" i="6" s="1"/>
  <c r="F756" i="6"/>
  <c r="L756" i="6" s="1"/>
  <c r="J739" i="6"/>
  <c r="P739" i="6" s="1"/>
  <c r="I739" i="6"/>
  <c r="O739" i="6" s="1"/>
  <c r="H739" i="6"/>
  <c r="N739" i="6" s="1"/>
  <c r="F739" i="6"/>
  <c r="L739" i="6" s="1"/>
  <c r="J748" i="6"/>
  <c r="P748" i="6" s="1"/>
  <c r="I748" i="6"/>
  <c r="O748" i="6" s="1"/>
  <c r="H748" i="6"/>
  <c r="N748" i="6" s="1"/>
  <c r="F748" i="6"/>
  <c r="L748" i="6" s="1"/>
  <c r="G748" i="6"/>
  <c r="M748" i="6" s="1"/>
  <c r="J113" i="6"/>
  <c r="P113" i="6" s="1"/>
  <c r="I113" i="6"/>
  <c r="O113" i="6" s="1"/>
  <c r="H113" i="6"/>
  <c r="N113" i="6" s="1"/>
  <c r="G113" i="6"/>
  <c r="M113" i="6" s="1"/>
  <c r="F113" i="6"/>
  <c r="L113" i="6" s="1"/>
  <c r="J1960" i="6"/>
  <c r="P1960" i="6" s="1"/>
  <c r="I1960" i="6"/>
  <c r="O1960" i="6" s="1"/>
  <c r="H1960" i="6"/>
  <c r="N1960" i="6" s="1"/>
  <c r="F1960" i="6"/>
  <c r="L1960" i="6" s="1"/>
  <c r="J536" i="6"/>
  <c r="P536" i="6" s="1"/>
  <c r="I536" i="6"/>
  <c r="O536" i="6" s="1"/>
  <c r="H536" i="6"/>
  <c r="N536" i="6" s="1"/>
  <c r="F536" i="6"/>
  <c r="L536" i="6" s="1"/>
  <c r="J732" i="6"/>
  <c r="P732" i="6" s="1"/>
  <c r="I732" i="6"/>
  <c r="O732" i="6" s="1"/>
  <c r="H732" i="6"/>
  <c r="N732" i="6" s="1"/>
  <c r="G732" i="6"/>
  <c r="M732" i="6" s="1"/>
  <c r="F732" i="6"/>
  <c r="L732" i="6" s="1"/>
  <c r="J728" i="6"/>
  <c r="P728" i="6" s="1"/>
  <c r="I728" i="6"/>
  <c r="O728" i="6" s="1"/>
  <c r="H728" i="6"/>
  <c r="N728" i="6" s="1"/>
  <c r="G728" i="6"/>
  <c r="M728" i="6" s="1"/>
  <c r="F728" i="6"/>
  <c r="L728" i="6" s="1"/>
  <c r="J724" i="6"/>
  <c r="P724" i="6" s="1"/>
  <c r="I724" i="6"/>
  <c r="O724" i="6" s="1"/>
  <c r="H724" i="6"/>
  <c r="N724" i="6" s="1"/>
  <c r="G724" i="6"/>
  <c r="M724" i="6" s="1"/>
  <c r="F724" i="6"/>
  <c r="L724" i="6" s="1"/>
  <c r="J720" i="6"/>
  <c r="P720" i="6" s="1"/>
  <c r="I720" i="6"/>
  <c r="O720" i="6" s="1"/>
  <c r="H720" i="6"/>
  <c r="N720" i="6" s="1"/>
  <c r="F720" i="6"/>
  <c r="L720" i="6" s="1"/>
  <c r="J716" i="6"/>
  <c r="P716" i="6" s="1"/>
  <c r="I716" i="6"/>
  <c r="O716" i="6" s="1"/>
  <c r="H716" i="6"/>
  <c r="N716" i="6" s="1"/>
  <c r="G716" i="6"/>
  <c r="M716" i="6" s="1"/>
  <c r="F716" i="6"/>
  <c r="L716" i="6" s="1"/>
  <c r="J712" i="6"/>
  <c r="P712" i="6" s="1"/>
  <c r="I712" i="6"/>
  <c r="O712" i="6" s="1"/>
  <c r="H712" i="6"/>
  <c r="N712" i="6" s="1"/>
  <c r="G712" i="6"/>
  <c r="M712" i="6" s="1"/>
  <c r="F712" i="6"/>
  <c r="L712" i="6" s="1"/>
  <c r="J708" i="6"/>
  <c r="P708" i="6" s="1"/>
  <c r="I708" i="6"/>
  <c r="O708" i="6" s="1"/>
  <c r="H708" i="6"/>
  <c r="N708" i="6" s="1"/>
  <c r="G708" i="6"/>
  <c r="M708" i="6" s="1"/>
  <c r="F708" i="6"/>
  <c r="L708" i="6" s="1"/>
  <c r="J704" i="6"/>
  <c r="P704" i="6" s="1"/>
  <c r="I704" i="6"/>
  <c r="O704" i="6" s="1"/>
  <c r="H704" i="6"/>
  <c r="N704" i="6" s="1"/>
  <c r="F704" i="6"/>
  <c r="L704" i="6" s="1"/>
  <c r="G704" i="6"/>
  <c r="M704" i="6" s="1"/>
  <c r="J700" i="6"/>
  <c r="P700" i="6" s="1"/>
  <c r="I700" i="6"/>
  <c r="O700" i="6" s="1"/>
  <c r="H700" i="6"/>
  <c r="N700" i="6" s="1"/>
  <c r="G700" i="6"/>
  <c r="M700" i="6" s="1"/>
  <c r="F700" i="6"/>
  <c r="L700" i="6" s="1"/>
  <c r="J696" i="6"/>
  <c r="P696" i="6" s="1"/>
  <c r="I696" i="6"/>
  <c r="O696" i="6" s="1"/>
  <c r="H696" i="6"/>
  <c r="N696" i="6" s="1"/>
  <c r="F696" i="6"/>
  <c r="L696" i="6" s="1"/>
  <c r="J692" i="6"/>
  <c r="P692" i="6" s="1"/>
  <c r="I692" i="6"/>
  <c r="O692" i="6" s="1"/>
  <c r="H692" i="6"/>
  <c r="N692" i="6" s="1"/>
  <c r="G692" i="6"/>
  <c r="M692" i="6" s="1"/>
  <c r="F692" i="6"/>
  <c r="L692" i="6" s="1"/>
  <c r="J688" i="6"/>
  <c r="P688" i="6" s="1"/>
  <c r="I688" i="6"/>
  <c r="O688" i="6" s="1"/>
  <c r="H688" i="6"/>
  <c r="N688" i="6" s="1"/>
  <c r="G688" i="6"/>
  <c r="M688" i="6" s="1"/>
  <c r="F688" i="6"/>
  <c r="L688" i="6" s="1"/>
  <c r="J684" i="6"/>
  <c r="P684" i="6" s="1"/>
  <c r="I684" i="6"/>
  <c r="O684" i="6" s="1"/>
  <c r="H684" i="6"/>
  <c r="N684" i="6" s="1"/>
  <c r="G684" i="6"/>
  <c r="M684" i="6" s="1"/>
  <c r="F684" i="6"/>
  <c r="L684" i="6" s="1"/>
  <c r="J680" i="6"/>
  <c r="P680" i="6" s="1"/>
  <c r="I680" i="6"/>
  <c r="O680" i="6" s="1"/>
  <c r="H680" i="6"/>
  <c r="N680" i="6" s="1"/>
  <c r="G680" i="6"/>
  <c r="M680" i="6" s="1"/>
  <c r="F680" i="6"/>
  <c r="L680" i="6" s="1"/>
  <c r="J676" i="6"/>
  <c r="P676" i="6" s="1"/>
  <c r="I676" i="6"/>
  <c r="O676" i="6" s="1"/>
  <c r="H676" i="6"/>
  <c r="N676" i="6" s="1"/>
  <c r="G676" i="6"/>
  <c r="M676" i="6" s="1"/>
  <c r="F676" i="6"/>
  <c r="L676" i="6" s="1"/>
  <c r="J951" i="6"/>
  <c r="P951" i="6" s="1"/>
  <c r="I951" i="6"/>
  <c r="O951" i="6" s="1"/>
  <c r="H951" i="6"/>
  <c r="N951" i="6" s="1"/>
  <c r="F951" i="6"/>
  <c r="L951" i="6" s="1"/>
  <c r="J741" i="6"/>
  <c r="P741" i="6" s="1"/>
  <c r="I741" i="6"/>
  <c r="O741" i="6" s="1"/>
  <c r="H741" i="6"/>
  <c r="N741" i="6" s="1"/>
  <c r="F741" i="6"/>
  <c r="L741" i="6" s="1"/>
  <c r="J664" i="6"/>
  <c r="P664" i="6" s="1"/>
  <c r="I664" i="6"/>
  <c r="O664" i="6" s="1"/>
  <c r="H664" i="6"/>
  <c r="N664" i="6" s="1"/>
  <c r="G664" i="6"/>
  <c r="M664" i="6" s="1"/>
  <c r="F664" i="6"/>
  <c r="L664" i="6" s="1"/>
  <c r="J660" i="6"/>
  <c r="P660" i="6" s="1"/>
  <c r="I660" i="6"/>
  <c r="O660" i="6" s="1"/>
  <c r="H660" i="6"/>
  <c r="N660" i="6" s="1"/>
  <c r="G660" i="6"/>
  <c r="M660" i="6" s="1"/>
  <c r="F660" i="6"/>
  <c r="L660" i="6" s="1"/>
  <c r="J656" i="6"/>
  <c r="P656" i="6" s="1"/>
  <c r="I656" i="6"/>
  <c r="O656" i="6" s="1"/>
  <c r="H656" i="6"/>
  <c r="N656" i="6" s="1"/>
  <c r="G656" i="6"/>
  <c r="M656" i="6" s="1"/>
  <c r="F656" i="6"/>
  <c r="L656" i="6" s="1"/>
  <c r="J652" i="6"/>
  <c r="P652" i="6" s="1"/>
  <c r="I652" i="6"/>
  <c r="O652" i="6" s="1"/>
  <c r="H652" i="6"/>
  <c r="N652" i="6" s="1"/>
  <c r="G652" i="6"/>
  <c r="M652" i="6" s="1"/>
  <c r="F652" i="6"/>
  <c r="L652" i="6" s="1"/>
  <c r="J648" i="6"/>
  <c r="P648" i="6" s="1"/>
  <c r="I648" i="6"/>
  <c r="O648" i="6" s="1"/>
  <c r="H648" i="6"/>
  <c r="N648" i="6" s="1"/>
  <c r="G648" i="6"/>
  <c r="M648" i="6" s="1"/>
  <c r="F648" i="6"/>
  <c r="L648" i="6" s="1"/>
  <c r="J644" i="6"/>
  <c r="P644" i="6" s="1"/>
  <c r="I644" i="6"/>
  <c r="O644" i="6" s="1"/>
  <c r="H644" i="6"/>
  <c r="N644" i="6" s="1"/>
  <c r="G644" i="6"/>
  <c r="M644" i="6" s="1"/>
  <c r="F644" i="6"/>
  <c r="L644" i="6" s="1"/>
  <c r="J789" i="6"/>
  <c r="P789" i="6" s="1"/>
  <c r="I789" i="6"/>
  <c r="O789" i="6" s="1"/>
  <c r="H789" i="6"/>
  <c r="N789" i="6" s="1"/>
  <c r="G789" i="6"/>
  <c r="M789" i="6" s="1"/>
  <c r="F789" i="6"/>
  <c r="L789" i="6" s="1"/>
  <c r="J636" i="6"/>
  <c r="P636" i="6" s="1"/>
  <c r="I636" i="6"/>
  <c r="O636" i="6" s="1"/>
  <c r="H636" i="6"/>
  <c r="N636" i="6" s="1"/>
  <c r="G636" i="6"/>
  <c r="M636" i="6" s="1"/>
  <c r="F636" i="6"/>
  <c r="L636" i="6" s="1"/>
  <c r="J632" i="6"/>
  <c r="P632" i="6" s="1"/>
  <c r="I632" i="6"/>
  <c r="O632" i="6" s="1"/>
  <c r="H632" i="6"/>
  <c r="N632" i="6" s="1"/>
  <c r="G632" i="6"/>
  <c r="M632" i="6" s="1"/>
  <c r="F632" i="6"/>
  <c r="L632" i="6" s="1"/>
  <c r="J628" i="6"/>
  <c r="P628" i="6" s="1"/>
  <c r="I628" i="6"/>
  <c r="O628" i="6" s="1"/>
  <c r="H628" i="6"/>
  <c r="N628" i="6" s="1"/>
  <c r="G628" i="6"/>
  <c r="M628" i="6" s="1"/>
  <c r="F628" i="6"/>
  <c r="L628" i="6" s="1"/>
  <c r="J624" i="6"/>
  <c r="P624" i="6" s="1"/>
  <c r="I624" i="6"/>
  <c r="O624" i="6" s="1"/>
  <c r="H624" i="6"/>
  <c r="N624" i="6" s="1"/>
  <c r="G624" i="6"/>
  <c r="M624" i="6" s="1"/>
  <c r="F624" i="6"/>
  <c r="L624" i="6" s="1"/>
  <c r="J620" i="6"/>
  <c r="P620" i="6" s="1"/>
  <c r="I620" i="6"/>
  <c r="O620" i="6" s="1"/>
  <c r="H620" i="6"/>
  <c r="N620" i="6" s="1"/>
  <c r="G620" i="6"/>
  <c r="M620" i="6" s="1"/>
  <c r="F620" i="6"/>
  <c r="L620" i="6" s="1"/>
  <c r="J616" i="6"/>
  <c r="P616" i="6" s="1"/>
  <c r="I616" i="6"/>
  <c r="O616" i="6" s="1"/>
  <c r="H616" i="6"/>
  <c r="N616" i="6" s="1"/>
  <c r="G616" i="6"/>
  <c r="M616" i="6" s="1"/>
  <c r="F616" i="6"/>
  <c r="L616" i="6" s="1"/>
  <c r="J612" i="6"/>
  <c r="P612" i="6" s="1"/>
  <c r="I612" i="6"/>
  <c r="O612" i="6" s="1"/>
  <c r="H612" i="6"/>
  <c r="N612" i="6" s="1"/>
  <c r="F612" i="6"/>
  <c r="L612" i="6" s="1"/>
  <c r="J608" i="6"/>
  <c r="P608" i="6" s="1"/>
  <c r="I608" i="6"/>
  <c r="O608" i="6" s="1"/>
  <c r="H608" i="6"/>
  <c r="N608" i="6" s="1"/>
  <c r="F608" i="6"/>
  <c r="L608" i="6" s="1"/>
  <c r="J572" i="6"/>
  <c r="P572" i="6" s="1"/>
  <c r="I572" i="6"/>
  <c r="O572" i="6" s="1"/>
  <c r="H572" i="6"/>
  <c r="N572" i="6" s="1"/>
  <c r="F572" i="6"/>
  <c r="L572" i="6" s="1"/>
  <c r="J600" i="6"/>
  <c r="P600" i="6" s="1"/>
  <c r="I600" i="6"/>
  <c r="O600" i="6" s="1"/>
  <c r="H600" i="6"/>
  <c r="N600" i="6" s="1"/>
  <c r="G600" i="6"/>
  <c r="M600" i="6" s="1"/>
  <c r="F600" i="6"/>
  <c r="L600" i="6" s="1"/>
  <c r="G1363" i="6"/>
  <c r="M1363" i="6" s="1"/>
  <c r="G1396" i="6"/>
  <c r="M1396" i="6" s="1"/>
  <c r="G295" i="6"/>
  <c r="M295" i="6" s="1"/>
  <c r="G1665" i="6"/>
  <c r="M1665" i="6" s="1"/>
  <c r="G1510" i="6"/>
  <c r="M1510" i="6" s="1"/>
  <c r="G2762" i="6"/>
  <c r="M2762" i="6" s="1"/>
  <c r="G419" i="6"/>
  <c r="M419" i="6" s="1"/>
  <c r="G67" i="6"/>
  <c r="M67" i="6" s="1"/>
  <c r="G808" i="6"/>
  <c r="M808" i="6" s="1"/>
  <c r="G1031" i="6"/>
  <c r="M1031" i="6" s="1"/>
  <c r="G418" i="6"/>
  <c r="M418" i="6" s="1"/>
  <c r="G696" i="6"/>
  <c r="M696" i="6" s="1"/>
  <c r="G351" i="6"/>
  <c r="M351" i="6" s="1"/>
  <c r="G852" i="6"/>
  <c r="M852" i="6" s="1"/>
  <c r="G612" i="6"/>
  <c r="M612" i="6" s="1"/>
  <c r="G572" i="6"/>
  <c r="M572" i="6" s="1"/>
  <c r="G1899" i="6"/>
  <c r="M1899" i="6" s="1"/>
  <c r="G992" i="6"/>
  <c r="M992" i="6" s="1"/>
  <c r="G469" i="6"/>
  <c r="M469" i="6" s="1"/>
  <c r="G834" i="6"/>
  <c r="M834" i="6" s="1"/>
  <c r="G2539" i="6"/>
  <c r="M2539" i="6" s="1"/>
  <c r="G2528" i="6"/>
  <c r="M2528" i="6" s="1"/>
  <c r="G448" i="6"/>
  <c r="M448" i="6" s="1"/>
  <c r="G2525" i="6"/>
  <c r="M2525" i="6" s="1"/>
  <c r="G968" i="6"/>
  <c r="M968" i="6" s="1"/>
  <c r="G739" i="6"/>
  <c r="M739" i="6" s="1"/>
  <c r="G1098" i="6"/>
  <c r="M1098" i="6" s="1"/>
  <c r="G2634" i="6"/>
  <c r="M2634" i="6" s="1"/>
  <c r="G200" i="6"/>
  <c r="M200" i="6" s="1"/>
  <c r="G2064" i="6"/>
  <c r="M2064" i="6" s="1"/>
  <c r="G951" i="6"/>
  <c r="M951" i="6" s="1"/>
  <c r="G2776" i="6"/>
  <c r="M2776" i="6" s="1"/>
  <c r="G189" i="6"/>
  <c r="M189" i="6" s="1"/>
  <c r="G499" i="6"/>
  <c r="M499" i="6" s="1"/>
  <c r="G2648" i="6"/>
  <c r="M2648" i="6" s="1"/>
  <c r="G2586" i="6"/>
  <c r="M2586" i="6" s="1"/>
  <c r="G1387" i="6"/>
  <c r="M1387" i="6" s="1"/>
  <c r="G1258" i="6"/>
  <c r="M1258" i="6" s="1"/>
  <c r="G1600" i="6"/>
  <c r="M1600" i="6" s="1"/>
  <c r="G735" i="6"/>
  <c r="M735" i="6" s="1"/>
  <c r="G775" i="6"/>
  <c r="M775" i="6" s="1"/>
  <c r="G63" i="6"/>
  <c r="M63" i="6" s="1"/>
  <c r="G835" i="6"/>
  <c r="M835" i="6" s="1"/>
  <c r="G362" i="6"/>
  <c r="M362" i="6" s="1"/>
  <c r="G110" i="6"/>
  <c r="M110" i="6" s="1"/>
  <c r="G884" i="6"/>
  <c r="M884" i="6" s="1"/>
  <c r="G278" i="6"/>
  <c r="M278" i="6" s="1"/>
  <c r="G1034" i="6"/>
  <c r="M1034" i="6" s="1"/>
  <c r="G379" i="6"/>
  <c r="M379" i="6" s="1"/>
  <c r="G132" i="6"/>
  <c r="M132" i="6" s="1"/>
  <c r="G1916" i="6"/>
  <c r="M1916" i="6" s="1"/>
  <c r="G2748" i="6"/>
  <c r="M2748" i="6" s="1"/>
  <c r="G2615" i="6"/>
  <c r="M2615" i="6" s="1"/>
  <c r="G338" i="6"/>
  <c r="M338" i="6" s="1"/>
  <c r="G481" i="6"/>
  <c r="M481" i="6" s="1"/>
  <c r="J21" i="6"/>
  <c r="P21" i="6" s="1"/>
  <c r="I21" i="6"/>
  <c r="O21" i="6" s="1"/>
  <c r="H21" i="6"/>
  <c r="N21" i="6" s="1"/>
  <c r="G21" i="6"/>
  <c r="M21" i="6" s="1"/>
  <c r="F21" i="6"/>
  <c r="L21" i="6" s="1"/>
  <c r="J9" i="6"/>
  <c r="P9" i="6" s="1"/>
  <c r="I9" i="6"/>
  <c r="O9" i="6" s="1"/>
  <c r="H9" i="6"/>
  <c r="N9" i="6" s="1"/>
  <c r="G9" i="6"/>
  <c r="M9" i="6" s="1"/>
  <c r="F9" i="6"/>
  <c r="L9" i="6" s="1"/>
  <c r="J783" i="6"/>
  <c r="P783" i="6" s="1"/>
  <c r="I783" i="6"/>
  <c r="O783" i="6" s="1"/>
  <c r="H783" i="6"/>
  <c r="N783" i="6" s="1"/>
  <c r="F783" i="6"/>
  <c r="L783" i="6" s="1"/>
  <c r="J597" i="6"/>
  <c r="P597" i="6" s="1"/>
  <c r="I597" i="6"/>
  <c r="O597" i="6" s="1"/>
  <c r="H597" i="6"/>
  <c r="N597" i="6" s="1"/>
  <c r="G597" i="6"/>
  <c r="M597" i="6" s="1"/>
  <c r="F597" i="6"/>
  <c r="L597" i="6" s="1"/>
  <c r="J1163" i="6"/>
  <c r="P1163" i="6" s="1"/>
  <c r="I1163" i="6"/>
  <c r="O1163" i="6" s="1"/>
  <c r="H1163" i="6"/>
  <c r="N1163" i="6" s="1"/>
  <c r="F1163" i="6"/>
  <c r="L1163" i="6" s="1"/>
  <c r="J589" i="6"/>
  <c r="P589" i="6" s="1"/>
  <c r="H589" i="6"/>
  <c r="N589" i="6" s="1"/>
  <c r="I589" i="6"/>
  <c r="O589" i="6" s="1"/>
  <c r="G589" i="6"/>
  <c r="M589" i="6" s="1"/>
  <c r="F589" i="6"/>
  <c r="L589" i="6" s="1"/>
  <c r="J585" i="6"/>
  <c r="P585" i="6" s="1"/>
  <c r="I585" i="6"/>
  <c r="O585" i="6" s="1"/>
  <c r="H585" i="6"/>
  <c r="N585" i="6" s="1"/>
  <c r="G585" i="6"/>
  <c r="M585" i="6" s="1"/>
  <c r="F585" i="6"/>
  <c r="L585" i="6" s="1"/>
  <c r="J581" i="6"/>
  <c r="P581" i="6" s="1"/>
  <c r="I581" i="6"/>
  <c r="O581" i="6" s="1"/>
  <c r="H581" i="6"/>
  <c r="N581" i="6" s="1"/>
  <c r="G581" i="6"/>
  <c r="M581" i="6" s="1"/>
  <c r="F581" i="6"/>
  <c r="L581" i="6" s="1"/>
  <c r="J577" i="6"/>
  <c r="P577" i="6" s="1"/>
  <c r="I577" i="6"/>
  <c r="O577" i="6" s="1"/>
  <c r="H577" i="6"/>
  <c r="N577" i="6" s="1"/>
  <c r="G577" i="6"/>
  <c r="M577" i="6" s="1"/>
  <c r="F577" i="6"/>
  <c r="L577" i="6" s="1"/>
  <c r="J573" i="6"/>
  <c r="P573" i="6" s="1"/>
  <c r="I573" i="6"/>
  <c r="O573" i="6" s="1"/>
  <c r="H573" i="6"/>
  <c r="N573" i="6" s="1"/>
  <c r="G573" i="6"/>
  <c r="M573" i="6" s="1"/>
  <c r="F573" i="6"/>
  <c r="L573" i="6" s="1"/>
  <c r="J569" i="6"/>
  <c r="P569" i="6" s="1"/>
  <c r="I569" i="6"/>
  <c r="O569" i="6" s="1"/>
  <c r="H569" i="6"/>
  <c r="N569" i="6" s="1"/>
  <c r="G569" i="6"/>
  <c r="M569" i="6" s="1"/>
  <c r="F569" i="6"/>
  <c r="L569" i="6" s="1"/>
  <c r="J565" i="6"/>
  <c r="P565" i="6" s="1"/>
  <c r="I565" i="6"/>
  <c r="O565" i="6" s="1"/>
  <c r="H565" i="6"/>
  <c r="N565" i="6" s="1"/>
  <c r="G565" i="6"/>
  <c r="M565" i="6" s="1"/>
  <c r="F565" i="6"/>
  <c r="L565" i="6" s="1"/>
  <c r="J561" i="6"/>
  <c r="P561" i="6" s="1"/>
  <c r="I561" i="6"/>
  <c r="O561" i="6" s="1"/>
  <c r="H561" i="6"/>
  <c r="N561" i="6" s="1"/>
  <c r="G561" i="6"/>
  <c r="M561" i="6" s="1"/>
  <c r="F561" i="6"/>
  <c r="L561" i="6" s="1"/>
  <c r="J557" i="6"/>
  <c r="P557" i="6" s="1"/>
  <c r="H557" i="6"/>
  <c r="N557" i="6" s="1"/>
  <c r="G557" i="6"/>
  <c r="M557" i="6" s="1"/>
  <c r="I557" i="6"/>
  <c r="O557" i="6" s="1"/>
  <c r="F557" i="6"/>
  <c r="L557" i="6" s="1"/>
  <c r="J752" i="6"/>
  <c r="P752" i="6" s="1"/>
  <c r="I752" i="6"/>
  <c r="O752" i="6" s="1"/>
  <c r="H752" i="6"/>
  <c r="N752" i="6" s="1"/>
  <c r="F752" i="6"/>
  <c r="L752" i="6" s="1"/>
  <c r="J549" i="6"/>
  <c r="P549" i="6" s="1"/>
  <c r="I549" i="6"/>
  <c r="O549" i="6" s="1"/>
  <c r="H549" i="6"/>
  <c r="N549" i="6" s="1"/>
  <c r="G549" i="6"/>
  <c r="M549" i="6" s="1"/>
  <c r="F549" i="6"/>
  <c r="L549" i="6" s="1"/>
  <c r="J545" i="6"/>
  <c r="P545" i="6" s="1"/>
  <c r="I545" i="6"/>
  <c r="O545" i="6" s="1"/>
  <c r="H545" i="6"/>
  <c r="N545" i="6" s="1"/>
  <c r="G545" i="6"/>
  <c r="M545" i="6" s="1"/>
  <c r="F545" i="6"/>
  <c r="L545" i="6" s="1"/>
  <c r="J541" i="6"/>
  <c r="P541" i="6" s="1"/>
  <c r="I541" i="6"/>
  <c r="O541" i="6" s="1"/>
  <c r="H541" i="6"/>
  <c r="N541" i="6" s="1"/>
  <c r="F541" i="6"/>
  <c r="L541" i="6" s="1"/>
  <c r="G541" i="6"/>
  <c r="M541" i="6" s="1"/>
  <c r="J537" i="6"/>
  <c r="P537" i="6" s="1"/>
  <c r="I537" i="6"/>
  <c r="O537" i="6" s="1"/>
  <c r="H537" i="6"/>
  <c r="N537" i="6" s="1"/>
  <c r="G537" i="6"/>
  <c r="M537" i="6" s="1"/>
  <c r="F537" i="6"/>
  <c r="L537" i="6" s="1"/>
  <c r="J533" i="6"/>
  <c r="P533" i="6" s="1"/>
  <c r="I533" i="6"/>
  <c r="O533" i="6" s="1"/>
  <c r="H533" i="6"/>
  <c r="N533" i="6" s="1"/>
  <c r="G533" i="6"/>
  <c r="M533" i="6" s="1"/>
  <c r="F533" i="6"/>
  <c r="L533" i="6" s="1"/>
  <c r="J529" i="6"/>
  <c r="P529" i="6" s="1"/>
  <c r="I529" i="6"/>
  <c r="O529" i="6" s="1"/>
  <c r="H529" i="6"/>
  <c r="N529" i="6" s="1"/>
  <c r="G529" i="6"/>
  <c r="M529" i="6" s="1"/>
  <c r="F529" i="6"/>
  <c r="L529" i="6" s="1"/>
  <c r="J525" i="6"/>
  <c r="P525" i="6" s="1"/>
  <c r="H525" i="6"/>
  <c r="N525" i="6" s="1"/>
  <c r="G525" i="6"/>
  <c r="M525" i="6" s="1"/>
  <c r="I525" i="6"/>
  <c r="O525" i="6" s="1"/>
  <c r="F525" i="6"/>
  <c r="L525" i="6" s="1"/>
  <c r="J521" i="6"/>
  <c r="P521" i="6" s="1"/>
  <c r="I521" i="6"/>
  <c r="O521" i="6" s="1"/>
  <c r="H521" i="6"/>
  <c r="N521" i="6" s="1"/>
  <c r="G521" i="6"/>
  <c r="M521" i="6" s="1"/>
  <c r="F521" i="6"/>
  <c r="L521" i="6" s="1"/>
  <c r="J517" i="6"/>
  <c r="P517" i="6" s="1"/>
  <c r="I517" i="6"/>
  <c r="O517" i="6" s="1"/>
  <c r="H517" i="6"/>
  <c r="N517" i="6" s="1"/>
  <c r="G517" i="6"/>
  <c r="M517" i="6" s="1"/>
  <c r="F517" i="6"/>
  <c r="L517" i="6" s="1"/>
  <c r="J513" i="6"/>
  <c r="P513" i="6" s="1"/>
  <c r="I513" i="6"/>
  <c r="O513" i="6" s="1"/>
  <c r="H513" i="6"/>
  <c r="N513" i="6" s="1"/>
  <c r="G513" i="6"/>
  <c r="M513" i="6" s="1"/>
  <c r="F513" i="6"/>
  <c r="L513" i="6" s="1"/>
  <c r="J505" i="6"/>
  <c r="P505" i="6" s="1"/>
  <c r="I505" i="6"/>
  <c r="O505" i="6" s="1"/>
  <c r="H505" i="6"/>
  <c r="N505" i="6" s="1"/>
  <c r="G505" i="6"/>
  <c r="M505" i="6" s="1"/>
  <c r="F505" i="6"/>
  <c r="L505" i="6" s="1"/>
  <c r="J497" i="6"/>
  <c r="P497" i="6" s="1"/>
  <c r="I497" i="6"/>
  <c r="O497" i="6" s="1"/>
  <c r="H497" i="6"/>
  <c r="N497" i="6" s="1"/>
  <c r="G497" i="6"/>
  <c r="M497" i="6" s="1"/>
  <c r="F497" i="6"/>
  <c r="L497" i="6" s="1"/>
  <c r="J913" i="6"/>
  <c r="P913" i="6" s="1"/>
  <c r="I913" i="6"/>
  <c r="O913" i="6" s="1"/>
  <c r="H913" i="6"/>
  <c r="N913" i="6" s="1"/>
  <c r="F913" i="6"/>
  <c r="L913" i="6" s="1"/>
  <c r="J493" i="6"/>
  <c r="P493" i="6" s="1"/>
  <c r="I493" i="6"/>
  <c r="O493" i="6" s="1"/>
  <c r="H493" i="6"/>
  <c r="N493" i="6" s="1"/>
  <c r="G493" i="6"/>
  <c r="M493" i="6" s="1"/>
  <c r="F493" i="6"/>
  <c r="L493" i="6" s="1"/>
  <c r="J473" i="6"/>
  <c r="P473" i="6" s="1"/>
  <c r="I473" i="6"/>
  <c r="O473" i="6" s="1"/>
  <c r="H473" i="6"/>
  <c r="N473" i="6" s="1"/>
  <c r="G473" i="6"/>
  <c r="M473" i="6" s="1"/>
  <c r="F473" i="6"/>
  <c r="L473" i="6" s="1"/>
  <c r="J2389" i="6"/>
  <c r="P2389" i="6" s="1"/>
  <c r="I2389" i="6"/>
  <c r="O2389" i="6" s="1"/>
  <c r="H2389" i="6"/>
  <c r="N2389" i="6" s="1"/>
  <c r="F2389" i="6"/>
  <c r="L2389" i="6" s="1"/>
  <c r="J465" i="6"/>
  <c r="P465" i="6" s="1"/>
  <c r="I465" i="6"/>
  <c r="O465" i="6" s="1"/>
  <c r="H465" i="6"/>
  <c r="N465" i="6" s="1"/>
  <c r="G465" i="6"/>
  <c r="M465" i="6" s="1"/>
  <c r="F465" i="6"/>
  <c r="L465" i="6" s="1"/>
  <c r="J453" i="6"/>
  <c r="P453" i="6" s="1"/>
  <c r="I453" i="6"/>
  <c r="O453" i="6" s="1"/>
  <c r="H453" i="6"/>
  <c r="N453" i="6" s="1"/>
  <c r="G453" i="6"/>
  <c r="M453" i="6" s="1"/>
  <c r="F453" i="6"/>
  <c r="L453" i="6" s="1"/>
  <c r="J445" i="6"/>
  <c r="P445" i="6" s="1"/>
  <c r="I445" i="6"/>
  <c r="O445" i="6" s="1"/>
  <c r="H445" i="6"/>
  <c r="N445" i="6" s="1"/>
  <c r="F445" i="6"/>
  <c r="L445" i="6" s="1"/>
  <c r="J437" i="6"/>
  <c r="P437" i="6" s="1"/>
  <c r="I437" i="6"/>
  <c r="O437" i="6" s="1"/>
  <c r="H437" i="6"/>
  <c r="N437" i="6" s="1"/>
  <c r="G437" i="6"/>
  <c r="M437" i="6" s="1"/>
  <c r="F437" i="6"/>
  <c r="L437" i="6" s="1"/>
  <c r="J429" i="6"/>
  <c r="P429" i="6" s="1"/>
  <c r="H429" i="6"/>
  <c r="N429" i="6" s="1"/>
  <c r="I429" i="6"/>
  <c r="O429" i="6" s="1"/>
  <c r="F429" i="6"/>
  <c r="L429" i="6" s="1"/>
  <c r="J421" i="6"/>
  <c r="P421" i="6" s="1"/>
  <c r="I421" i="6"/>
  <c r="O421" i="6" s="1"/>
  <c r="H421" i="6"/>
  <c r="N421" i="6" s="1"/>
  <c r="F421" i="6"/>
  <c r="L421" i="6" s="1"/>
  <c r="J413" i="6"/>
  <c r="P413" i="6" s="1"/>
  <c r="I413" i="6"/>
  <c r="O413" i="6" s="1"/>
  <c r="H413" i="6"/>
  <c r="N413" i="6" s="1"/>
  <c r="G413" i="6"/>
  <c r="M413" i="6" s="1"/>
  <c r="F413" i="6"/>
  <c r="L413" i="6" s="1"/>
  <c r="J405" i="6"/>
  <c r="P405" i="6" s="1"/>
  <c r="I405" i="6"/>
  <c r="O405" i="6" s="1"/>
  <c r="H405" i="6"/>
  <c r="N405" i="6" s="1"/>
  <c r="G405" i="6"/>
  <c r="M405" i="6" s="1"/>
  <c r="F405" i="6"/>
  <c r="L405" i="6" s="1"/>
  <c r="J397" i="6"/>
  <c r="P397" i="6" s="1"/>
  <c r="I397" i="6"/>
  <c r="O397" i="6" s="1"/>
  <c r="H397" i="6"/>
  <c r="N397" i="6" s="1"/>
  <c r="G397" i="6"/>
  <c r="M397" i="6" s="1"/>
  <c r="F397" i="6"/>
  <c r="L397" i="6" s="1"/>
  <c r="J2364" i="6"/>
  <c r="P2364" i="6" s="1"/>
  <c r="I2364" i="6"/>
  <c r="O2364" i="6" s="1"/>
  <c r="H2364" i="6"/>
  <c r="N2364" i="6" s="1"/>
  <c r="F2364" i="6"/>
  <c r="L2364" i="6" s="1"/>
  <c r="J381" i="6"/>
  <c r="P381" i="6" s="1"/>
  <c r="I381" i="6"/>
  <c r="O381" i="6" s="1"/>
  <c r="H381" i="6"/>
  <c r="N381" i="6" s="1"/>
  <c r="G381" i="6"/>
  <c r="M381" i="6" s="1"/>
  <c r="F381" i="6"/>
  <c r="L381" i="6" s="1"/>
  <c r="J365" i="6"/>
  <c r="P365" i="6" s="1"/>
  <c r="I365" i="6"/>
  <c r="O365" i="6" s="1"/>
  <c r="H365" i="6"/>
  <c r="N365" i="6" s="1"/>
  <c r="G365" i="6"/>
  <c r="M365" i="6" s="1"/>
  <c r="F365" i="6"/>
  <c r="L365" i="6" s="1"/>
  <c r="J357" i="6"/>
  <c r="P357" i="6" s="1"/>
  <c r="I357" i="6"/>
  <c r="O357" i="6" s="1"/>
  <c r="H357" i="6"/>
  <c r="N357" i="6" s="1"/>
  <c r="G357" i="6"/>
  <c r="M357" i="6" s="1"/>
  <c r="F357" i="6"/>
  <c r="L357" i="6" s="1"/>
  <c r="J341" i="6"/>
  <c r="P341" i="6" s="1"/>
  <c r="I341" i="6"/>
  <c r="O341" i="6" s="1"/>
  <c r="H341" i="6"/>
  <c r="N341" i="6" s="1"/>
  <c r="G341" i="6"/>
  <c r="M341" i="6" s="1"/>
  <c r="F341" i="6"/>
  <c r="L341" i="6" s="1"/>
  <c r="J337" i="6"/>
  <c r="P337" i="6" s="1"/>
  <c r="I337" i="6"/>
  <c r="O337" i="6" s="1"/>
  <c r="H337" i="6"/>
  <c r="N337" i="6" s="1"/>
  <c r="G337" i="6"/>
  <c r="M337" i="6" s="1"/>
  <c r="F337" i="6"/>
  <c r="L337" i="6" s="1"/>
  <c r="J329" i="6"/>
  <c r="P329" i="6" s="1"/>
  <c r="I329" i="6"/>
  <c r="O329" i="6" s="1"/>
  <c r="H329" i="6"/>
  <c r="N329" i="6" s="1"/>
  <c r="G329" i="6"/>
  <c r="M329" i="6" s="1"/>
  <c r="F329" i="6"/>
  <c r="L329" i="6" s="1"/>
  <c r="J1009" i="6"/>
  <c r="P1009" i="6" s="1"/>
  <c r="I1009" i="6"/>
  <c r="O1009" i="6" s="1"/>
  <c r="H1009" i="6"/>
  <c r="N1009" i="6" s="1"/>
  <c r="G1009" i="6"/>
  <c r="M1009" i="6" s="1"/>
  <c r="F1009" i="6"/>
  <c r="L1009" i="6" s="1"/>
  <c r="J309" i="6"/>
  <c r="P309" i="6" s="1"/>
  <c r="I309" i="6"/>
  <c r="O309" i="6" s="1"/>
  <c r="H309" i="6"/>
  <c r="N309" i="6" s="1"/>
  <c r="G309" i="6"/>
  <c r="M309" i="6" s="1"/>
  <c r="F309" i="6"/>
  <c r="L309" i="6" s="1"/>
  <c r="J301" i="6"/>
  <c r="P301" i="6" s="1"/>
  <c r="I301" i="6"/>
  <c r="O301" i="6" s="1"/>
  <c r="H301" i="6"/>
  <c r="N301" i="6" s="1"/>
  <c r="G301" i="6"/>
  <c r="M301" i="6" s="1"/>
  <c r="F301" i="6"/>
  <c r="L301" i="6" s="1"/>
  <c r="J293" i="6"/>
  <c r="P293" i="6" s="1"/>
  <c r="I293" i="6"/>
  <c r="O293" i="6" s="1"/>
  <c r="H293" i="6"/>
  <c r="N293" i="6" s="1"/>
  <c r="G293" i="6"/>
  <c r="M293" i="6" s="1"/>
  <c r="F293" i="6"/>
  <c r="L293" i="6" s="1"/>
  <c r="J289" i="6"/>
  <c r="P289" i="6" s="1"/>
  <c r="I289" i="6"/>
  <c r="O289" i="6" s="1"/>
  <c r="H289" i="6"/>
  <c r="N289" i="6" s="1"/>
  <c r="G289" i="6"/>
  <c r="M289" i="6" s="1"/>
  <c r="F289" i="6"/>
  <c r="L289" i="6" s="1"/>
  <c r="J285" i="6"/>
  <c r="P285" i="6" s="1"/>
  <c r="I285" i="6"/>
  <c r="O285" i="6" s="1"/>
  <c r="H285" i="6"/>
  <c r="N285" i="6" s="1"/>
  <c r="F285" i="6"/>
  <c r="L285" i="6" s="1"/>
  <c r="J277" i="6"/>
  <c r="P277" i="6" s="1"/>
  <c r="I277" i="6"/>
  <c r="O277" i="6" s="1"/>
  <c r="H277" i="6"/>
  <c r="N277" i="6" s="1"/>
  <c r="G277" i="6"/>
  <c r="M277" i="6" s="1"/>
  <c r="F277" i="6"/>
  <c r="L277" i="6" s="1"/>
  <c r="J269" i="6"/>
  <c r="P269" i="6" s="1"/>
  <c r="I269" i="6"/>
  <c r="O269" i="6" s="1"/>
  <c r="H269" i="6"/>
  <c r="N269" i="6" s="1"/>
  <c r="G269" i="6"/>
  <c r="M269" i="6" s="1"/>
  <c r="F269" i="6"/>
  <c r="L269" i="6" s="1"/>
  <c r="J261" i="6"/>
  <c r="P261" i="6" s="1"/>
  <c r="I261" i="6"/>
  <c r="O261" i="6" s="1"/>
  <c r="H261" i="6"/>
  <c r="N261" i="6" s="1"/>
  <c r="G261" i="6"/>
  <c r="M261" i="6" s="1"/>
  <c r="F261" i="6"/>
  <c r="L261" i="6" s="1"/>
  <c r="J2352" i="6"/>
  <c r="P2352" i="6" s="1"/>
  <c r="I2352" i="6"/>
  <c r="O2352" i="6" s="1"/>
  <c r="H2352" i="6"/>
  <c r="N2352" i="6" s="1"/>
  <c r="G2352" i="6"/>
  <c r="M2352" i="6" s="1"/>
  <c r="F2352" i="6"/>
  <c r="L2352" i="6" s="1"/>
  <c r="J245" i="6"/>
  <c r="P245" i="6" s="1"/>
  <c r="I245" i="6"/>
  <c r="O245" i="6" s="1"/>
  <c r="H245" i="6"/>
  <c r="N245" i="6" s="1"/>
  <c r="G245" i="6"/>
  <c r="M245" i="6" s="1"/>
  <c r="F245" i="6"/>
  <c r="L245" i="6" s="1"/>
  <c r="J237" i="6"/>
  <c r="P237" i="6" s="1"/>
  <c r="I237" i="6"/>
  <c r="O237" i="6" s="1"/>
  <c r="H237" i="6"/>
  <c r="N237" i="6" s="1"/>
  <c r="G237" i="6"/>
  <c r="M237" i="6" s="1"/>
  <c r="F237" i="6"/>
  <c r="L237" i="6" s="1"/>
  <c r="J1114" i="6"/>
  <c r="P1114" i="6" s="1"/>
  <c r="I1114" i="6"/>
  <c r="O1114" i="6" s="1"/>
  <c r="H1114" i="6"/>
  <c r="N1114" i="6" s="1"/>
  <c r="F1114" i="6"/>
  <c r="L1114" i="6" s="1"/>
  <c r="J225" i="6"/>
  <c r="P225" i="6" s="1"/>
  <c r="I225" i="6"/>
  <c r="O225" i="6" s="1"/>
  <c r="H225" i="6"/>
  <c r="N225" i="6" s="1"/>
  <c r="G225" i="6"/>
  <c r="M225" i="6" s="1"/>
  <c r="F225" i="6"/>
  <c r="L225" i="6" s="1"/>
  <c r="J221" i="6"/>
  <c r="P221" i="6" s="1"/>
  <c r="I221" i="6"/>
  <c r="O221" i="6" s="1"/>
  <c r="H221" i="6"/>
  <c r="N221" i="6" s="1"/>
  <c r="G221" i="6"/>
  <c r="M221" i="6" s="1"/>
  <c r="F221" i="6"/>
  <c r="L221" i="6" s="1"/>
  <c r="J213" i="6"/>
  <c r="P213" i="6" s="1"/>
  <c r="I213" i="6"/>
  <c r="O213" i="6" s="1"/>
  <c r="H213" i="6"/>
  <c r="N213" i="6" s="1"/>
  <c r="G213" i="6"/>
  <c r="M213" i="6" s="1"/>
  <c r="F213" i="6"/>
  <c r="L213" i="6" s="1"/>
  <c r="J205" i="6"/>
  <c r="P205" i="6" s="1"/>
  <c r="I205" i="6"/>
  <c r="O205" i="6" s="1"/>
  <c r="H205" i="6"/>
  <c r="N205" i="6" s="1"/>
  <c r="G205" i="6"/>
  <c r="M205" i="6" s="1"/>
  <c r="F205" i="6"/>
  <c r="L205" i="6" s="1"/>
  <c r="J185" i="6"/>
  <c r="P185" i="6" s="1"/>
  <c r="I185" i="6"/>
  <c r="O185" i="6" s="1"/>
  <c r="H185" i="6"/>
  <c r="N185" i="6" s="1"/>
  <c r="G185" i="6"/>
  <c r="M185" i="6" s="1"/>
  <c r="F185" i="6"/>
  <c r="L185" i="6" s="1"/>
  <c r="J177" i="6"/>
  <c r="P177" i="6" s="1"/>
  <c r="I177" i="6"/>
  <c r="O177" i="6" s="1"/>
  <c r="H177" i="6"/>
  <c r="N177" i="6" s="1"/>
  <c r="F177" i="6"/>
  <c r="L177" i="6" s="1"/>
  <c r="J165" i="6"/>
  <c r="P165" i="6" s="1"/>
  <c r="I165" i="6"/>
  <c r="O165" i="6" s="1"/>
  <c r="H165" i="6"/>
  <c r="N165" i="6" s="1"/>
  <c r="F165" i="6"/>
  <c r="L165" i="6" s="1"/>
  <c r="J157" i="6"/>
  <c r="P157" i="6" s="1"/>
  <c r="I157" i="6"/>
  <c r="O157" i="6" s="1"/>
  <c r="H157" i="6"/>
  <c r="N157" i="6" s="1"/>
  <c r="G157" i="6"/>
  <c r="M157" i="6" s="1"/>
  <c r="F157" i="6"/>
  <c r="L157" i="6" s="1"/>
  <c r="J149" i="6"/>
  <c r="P149" i="6" s="1"/>
  <c r="I149" i="6"/>
  <c r="O149" i="6" s="1"/>
  <c r="H149" i="6"/>
  <c r="N149" i="6" s="1"/>
  <c r="G149" i="6"/>
  <c r="M149" i="6" s="1"/>
  <c r="F149" i="6"/>
  <c r="L149" i="6" s="1"/>
  <c r="J141" i="6"/>
  <c r="P141" i="6" s="1"/>
  <c r="I141" i="6"/>
  <c r="O141" i="6" s="1"/>
  <c r="H141" i="6"/>
  <c r="N141" i="6" s="1"/>
  <c r="G141" i="6"/>
  <c r="M141" i="6" s="1"/>
  <c r="F141" i="6"/>
  <c r="L141" i="6" s="1"/>
  <c r="J133" i="6"/>
  <c r="P133" i="6" s="1"/>
  <c r="I133" i="6"/>
  <c r="O133" i="6" s="1"/>
  <c r="H133" i="6"/>
  <c r="N133" i="6" s="1"/>
  <c r="G133" i="6"/>
  <c r="M133" i="6" s="1"/>
  <c r="F133" i="6"/>
  <c r="L133" i="6" s="1"/>
  <c r="J125" i="6"/>
  <c r="P125" i="6" s="1"/>
  <c r="I125" i="6"/>
  <c r="O125" i="6" s="1"/>
  <c r="H125" i="6"/>
  <c r="N125" i="6" s="1"/>
  <c r="G125" i="6"/>
  <c r="M125" i="6" s="1"/>
  <c r="F125" i="6"/>
  <c r="L125" i="6" s="1"/>
  <c r="J121" i="6"/>
  <c r="P121" i="6" s="1"/>
  <c r="I121" i="6"/>
  <c r="O121" i="6" s="1"/>
  <c r="H121" i="6"/>
  <c r="N121" i="6" s="1"/>
  <c r="G121" i="6"/>
  <c r="M121" i="6" s="1"/>
  <c r="F121" i="6"/>
  <c r="L121" i="6" s="1"/>
  <c r="J1779" i="6"/>
  <c r="P1779" i="6" s="1"/>
  <c r="I1779" i="6"/>
  <c r="O1779" i="6" s="1"/>
  <c r="H1779" i="6"/>
  <c r="N1779" i="6" s="1"/>
  <c r="F1779" i="6"/>
  <c r="L1779" i="6" s="1"/>
  <c r="J105" i="6"/>
  <c r="P105" i="6" s="1"/>
  <c r="I105" i="6"/>
  <c r="O105" i="6" s="1"/>
  <c r="H105" i="6"/>
  <c r="N105" i="6" s="1"/>
  <c r="F105" i="6"/>
  <c r="L105" i="6" s="1"/>
  <c r="G105" i="6"/>
  <c r="M105" i="6" s="1"/>
  <c r="J101" i="6"/>
  <c r="P101" i="6" s="1"/>
  <c r="I101" i="6"/>
  <c r="O101" i="6" s="1"/>
  <c r="H101" i="6"/>
  <c r="N101" i="6" s="1"/>
  <c r="G101" i="6"/>
  <c r="M101" i="6" s="1"/>
  <c r="F101" i="6"/>
  <c r="L101" i="6" s="1"/>
  <c r="J2662" i="6"/>
  <c r="P2662" i="6" s="1"/>
  <c r="I2662" i="6"/>
  <c r="O2662" i="6" s="1"/>
  <c r="H2662" i="6"/>
  <c r="N2662" i="6" s="1"/>
  <c r="F2662" i="6"/>
  <c r="L2662" i="6" s="1"/>
  <c r="J85" i="6"/>
  <c r="P85" i="6" s="1"/>
  <c r="I85" i="6"/>
  <c r="O85" i="6" s="1"/>
  <c r="H85" i="6"/>
  <c r="N85" i="6" s="1"/>
  <c r="G85" i="6"/>
  <c r="M85" i="6" s="1"/>
  <c r="F85" i="6"/>
  <c r="L85" i="6" s="1"/>
  <c r="J81" i="6"/>
  <c r="P81" i="6" s="1"/>
  <c r="I81" i="6"/>
  <c r="O81" i="6" s="1"/>
  <c r="H81" i="6"/>
  <c r="N81" i="6" s="1"/>
  <c r="G81" i="6"/>
  <c r="M81" i="6" s="1"/>
  <c r="F81" i="6"/>
  <c r="L81" i="6" s="1"/>
  <c r="J73" i="6"/>
  <c r="P73" i="6" s="1"/>
  <c r="I73" i="6"/>
  <c r="O73" i="6" s="1"/>
  <c r="H73" i="6"/>
  <c r="N73" i="6" s="1"/>
  <c r="G73" i="6"/>
  <c r="M73" i="6" s="1"/>
  <c r="F73" i="6"/>
  <c r="L73" i="6" s="1"/>
  <c r="J65" i="6"/>
  <c r="P65" i="6" s="1"/>
  <c r="I65" i="6"/>
  <c r="O65" i="6" s="1"/>
  <c r="H65" i="6"/>
  <c r="N65" i="6" s="1"/>
  <c r="G65" i="6"/>
  <c r="M65" i="6" s="1"/>
  <c r="F65" i="6"/>
  <c r="L65" i="6" s="1"/>
  <c r="J61" i="6"/>
  <c r="P61" i="6" s="1"/>
  <c r="I61" i="6"/>
  <c r="O61" i="6" s="1"/>
  <c r="H61" i="6"/>
  <c r="N61" i="6" s="1"/>
  <c r="G61" i="6"/>
  <c r="M61" i="6" s="1"/>
  <c r="F61" i="6"/>
  <c r="L61" i="6" s="1"/>
  <c r="J57" i="6"/>
  <c r="P57" i="6" s="1"/>
  <c r="I57" i="6"/>
  <c r="O57" i="6" s="1"/>
  <c r="H57" i="6"/>
  <c r="N57" i="6" s="1"/>
  <c r="F57" i="6"/>
  <c r="L57" i="6" s="1"/>
  <c r="J8" i="6"/>
  <c r="P8" i="6" s="1"/>
  <c r="I8" i="6"/>
  <c r="O8" i="6" s="1"/>
  <c r="H8" i="6"/>
  <c r="N8" i="6" s="1"/>
  <c r="G8" i="6"/>
  <c r="M8" i="6" s="1"/>
  <c r="F8" i="6"/>
  <c r="L8" i="6" s="1"/>
  <c r="J37" i="6"/>
  <c r="P37" i="6" s="1"/>
  <c r="I37" i="6"/>
  <c r="O37" i="6" s="1"/>
  <c r="H37" i="6"/>
  <c r="N37" i="6" s="1"/>
  <c r="G37" i="6"/>
  <c r="M37" i="6" s="1"/>
  <c r="F37" i="6"/>
  <c r="L37" i="6" s="1"/>
  <c r="J229" i="6"/>
  <c r="P229" i="6" s="1"/>
  <c r="I229" i="6"/>
  <c r="O229" i="6" s="1"/>
  <c r="H229" i="6"/>
  <c r="N229" i="6" s="1"/>
  <c r="F229" i="6"/>
  <c r="L229" i="6" s="1"/>
  <c r="J29" i="6"/>
  <c r="P29" i="6" s="1"/>
  <c r="I29" i="6"/>
  <c r="O29" i="6" s="1"/>
  <c r="H29" i="6"/>
  <c r="N29" i="6" s="1"/>
  <c r="G29" i="6"/>
  <c r="M29" i="6" s="1"/>
  <c r="F29" i="6"/>
  <c r="L29" i="6" s="1"/>
  <c r="J2678" i="6"/>
  <c r="P2678" i="6" s="1"/>
  <c r="H2678" i="6"/>
  <c r="N2678" i="6" s="1"/>
  <c r="I2678" i="6"/>
  <c r="O2678" i="6" s="1"/>
  <c r="G2678" i="6"/>
  <c r="M2678" i="6" s="1"/>
  <c r="F2678" i="6"/>
  <c r="L2678" i="6" s="1"/>
  <c r="J2674" i="6"/>
  <c r="P2674" i="6" s="1"/>
  <c r="I2674" i="6"/>
  <c r="O2674" i="6" s="1"/>
  <c r="H2674" i="6"/>
  <c r="N2674" i="6" s="1"/>
  <c r="G2674" i="6"/>
  <c r="M2674" i="6" s="1"/>
  <c r="F2674" i="6"/>
  <c r="L2674" i="6" s="1"/>
  <c r="H2670" i="6"/>
  <c r="N2670" i="6" s="1"/>
  <c r="J2670" i="6"/>
  <c r="P2670" i="6" s="1"/>
  <c r="I2670" i="6"/>
  <c r="O2670" i="6" s="1"/>
  <c r="F2670" i="6"/>
  <c r="L2670" i="6" s="1"/>
  <c r="G2670" i="6"/>
  <c r="M2670" i="6" s="1"/>
  <c r="J2666" i="6"/>
  <c r="P2666" i="6" s="1"/>
  <c r="H2666" i="6"/>
  <c r="N2666" i="6" s="1"/>
  <c r="I2666" i="6"/>
  <c r="O2666" i="6" s="1"/>
  <c r="G2666" i="6"/>
  <c r="M2666" i="6" s="1"/>
  <c r="F2666" i="6"/>
  <c r="L2666" i="6" s="1"/>
  <c r="J2546" i="6"/>
  <c r="P2546" i="6" s="1"/>
  <c r="I2546" i="6"/>
  <c r="O2546" i="6" s="1"/>
  <c r="H2546" i="6"/>
  <c r="N2546" i="6" s="1"/>
  <c r="G2546" i="6"/>
  <c r="M2546" i="6" s="1"/>
  <c r="F2546" i="6"/>
  <c r="L2546" i="6" s="1"/>
  <c r="J2542" i="6"/>
  <c r="P2542" i="6" s="1"/>
  <c r="H2542" i="6"/>
  <c r="N2542" i="6" s="1"/>
  <c r="I2542" i="6"/>
  <c r="O2542" i="6" s="1"/>
  <c r="G2542" i="6"/>
  <c r="M2542" i="6" s="1"/>
  <c r="F2542" i="6"/>
  <c r="L2542" i="6" s="1"/>
  <c r="J2538" i="6"/>
  <c r="P2538" i="6" s="1"/>
  <c r="H2538" i="6"/>
  <c r="N2538" i="6" s="1"/>
  <c r="I2538" i="6"/>
  <c r="O2538" i="6" s="1"/>
  <c r="G2538" i="6"/>
  <c r="M2538" i="6" s="1"/>
  <c r="F2538" i="6"/>
  <c r="L2538" i="6" s="1"/>
  <c r="J2534" i="6"/>
  <c r="P2534" i="6" s="1"/>
  <c r="H2534" i="6"/>
  <c r="N2534" i="6" s="1"/>
  <c r="I2534" i="6"/>
  <c r="O2534" i="6" s="1"/>
  <c r="G2534" i="6"/>
  <c r="M2534" i="6" s="1"/>
  <c r="F2534" i="6"/>
  <c r="L2534" i="6" s="1"/>
  <c r="J2530" i="6"/>
  <c r="P2530" i="6" s="1"/>
  <c r="I2530" i="6"/>
  <c r="O2530" i="6" s="1"/>
  <c r="H2530" i="6"/>
  <c r="N2530" i="6" s="1"/>
  <c r="G2530" i="6"/>
  <c r="M2530" i="6" s="1"/>
  <c r="F2530" i="6"/>
  <c r="L2530" i="6" s="1"/>
  <c r="H2350" i="6"/>
  <c r="N2350" i="6" s="1"/>
  <c r="J2350" i="6"/>
  <c r="P2350" i="6" s="1"/>
  <c r="I2350" i="6"/>
  <c r="O2350" i="6" s="1"/>
  <c r="G2350" i="6"/>
  <c r="M2350" i="6" s="1"/>
  <c r="F2350" i="6"/>
  <c r="L2350" i="6" s="1"/>
  <c r="J2346" i="6"/>
  <c r="P2346" i="6" s="1"/>
  <c r="H2346" i="6"/>
  <c r="N2346" i="6" s="1"/>
  <c r="I2346" i="6"/>
  <c r="O2346" i="6" s="1"/>
  <c r="G2346" i="6"/>
  <c r="M2346" i="6" s="1"/>
  <c r="F2346" i="6"/>
  <c r="L2346" i="6" s="1"/>
  <c r="J892" i="6"/>
  <c r="P892" i="6" s="1"/>
  <c r="I892" i="6"/>
  <c r="O892" i="6" s="1"/>
  <c r="H892" i="6"/>
  <c r="N892" i="6" s="1"/>
  <c r="F892" i="6"/>
  <c r="L892" i="6" s="1"/>
  <c r="J2302" i="6"/>
  <c r="P2302" i="6" s="1"/>
  <c r="H2302" i="6"/>
  <c r="N2302" i="6" s="1"/>
  <c r="I2302" i="6"/>
  <c r="O2302" i="6" s="1"/>
  <c r="G2302" i="6"/>
  <c r="M2302" i="6" s="1"/>
  <c r="F2302" i="6"/>
  <c r="L2302" i="6" s="1"/>
  <c r="J2298" i="6"/>
  <c r="P2298" i="6" s="1"/>
  <c r="H2298" i="6"/>
  <c r="N2298" i="6" s="1"/>
  <c r="I2298" i="6"/>
  <c r="O2298" i="6" s="1"/>
  <c r="G2298" i="6"/>
  <c r="M2298" i="6" s="1"/>
  <c r="F2298" i="6"/>
  <c r="L2298" i="6" s="1"/>
  <c r="J2294" i="6"/>
  <c r="P2294" i="6" s="1"/>
  <c r="H2294" i="6"/>
  <c r="N2294" i="6" s="1"/>
  <c r="I2294" i="6"/>
  <c r="O2294" i="6" s="1"/>
  <c r="G2294" i="6"/>
  <c r="M2294" i="6" s="1"/>
  <c r="F2294" i="6"/>
  <c r="L2294" i="6" s="1"/>
  <c r="J2290" i="6"/>
  <c r="P2290" i="6" s="1"/>
  <c r="I2290" i="6"/>
  <c r="O2290" i="6" s="1"/>
  <c r="H2290" i="6"/>
  <c r="N2290" i="6" s="1"/>
  <c r="G2290" i="6"/>
  <c r="M2290" i="6" s="1"/>
  <c r="F2290" i="6"/>
  <c r="L2290" i="6" s="1"/>
  <c r="J2286" i="6"/>
  <c r="P2286" i="6" s="1"/>
  <c r="H2286" i="6"/>
  <c r="N2286" i="6" s="1"/>
  <c r="I2286" i="6"/>
  <c r="O2286" i="6" s="1"/>
  <c r="G2286" i="6"/>
  <c r="M2286" i="6" s="1"/>
  <c r="F2286" i="6"/>
  <c r="L2286" i="6" s="1"/>
  <c r="J2282" i="6"/>
  <c r="P2282" i="6" s="1"/>
  <c r="H2282" i="6"/>
  <c r="N2282" i="6" s="1"/>
  <c r="I2282" i="6"/>
  <c r="O2282" i="6" s="1"/>
  <c r="G2282" i="6"/>
  <c r="M2282" i="6" s="1"/>
  <c r="F2282" i="6"/>
  <c r="L2282" i="6" s="1"/>
  <c r="J2278" i="6"/>
  <c r="P2278" i="6" s="1"/>
  <c r="H2278" i="6"/>
  <c r="N2278" i="6" s="1"/>
  <c r="I2278" i="6"/>
  <c r="O2278" i="6" s="1"/>
  <c r="G2278" i="6"/>
  <c r="M2278" i="6" s="1"/>
  <c r="F2278" i="6"/>
  <c r="L2278" i="6" s="1"/>
  <c r="J2250" i="6"/>
  <c r="P2250" i="6" s="1"/>
  <c r="H2250" i="6"/>
  <c r="N2250" i="6" s="1"/>
  <c r="I2250" i="6"/>
  <c r="O2250" i="6" s="1"/>
  <c r="G2250" i="6"/>
  <c r="M2250" i="6" s="1"/>
  <c r="F2250" i="6"/>
  <c r="L2250" i="6" s="1"/>
  <c r="J1993" i="6"/>
  <c r="P1993" i="6" s="1"/>
  <c r="H1993" i="6"/>
  <c r="N1993" i="6" s="1"/>
  <c r="I1993" i="6"/>
  <c r="O1993" i="6" s="1"/>
  <c r="F1993" i="6"/>
  <c r="L1993" i="6" s="1"/>
  <c r="J2234" i="6"/>
  <c r="P2234" i="6" s="1"/>
  <c r="H2234" i="6"/>
  <c r="N2234" i="6" s="1"/>
  <c r="I2234" i="6"/>
  <c r="O2234" i="6" s="1"/>
  <c r="G2234" i="6"/>
  <c r="M2234" i="6" s="1"/>
  <c r="F2234" i="6"/>
  <c r="L2234" i="6" s="1"/>
  <c r="J186" i="6"/>
  <c r="P186" i="6" s="1"/>
  <c r="H186" i="6"/>
  <c r="N186" i="6" s="1"/>
  <c r="I186" i="6"/>
  <c r="O186" i="6" s="1"/>
  <c r="F186" i="6"/>
  <c r="L186" i="6" s="1"/>
  <c r="J2218" i="6"/>
  <c r="P2218" i="6" s="1"/>
  <c r="H2218" i="6"/>
  <c r="N2218" i="6" s="1"/>
  <c r="I2218" i="6"/>
  <c r="O2218" i="6" s="1"/>
  <c r="G2218" i="6"/>
  <c r="M2218" i="6" s="1"/>
  <c r="F2218" i="6"/>
  <c r="L2218" i="6" s="1"/>
  <c r="J2214" i="6"/>
  <c r="P2214" i="6" s="1"/>
  <c r="H2214" i="6"/>
  <c r="N2214" i="6" s="1"/>
  <c r="I2214" i="6"/>
  <c r="O2214" i="6" s="1"/>
  <c r="G2214" i="6"/>
  <c r="M2214" i="6" s="1"/>
  <c r="F2214" i="6"/>
  <c r="L2214" i="6" s="1"/>
  <c r="J2206" i="6"/>
  <c r="P2206" i="6" s="1"/>
  <c r="H2206" i="6"/>
  <c r="N2206" i="6" s="1"/>
  <c r="G2206" i="6"/>
  <c r="M2206" i="6" s="1"/>
  <c r="I2206" i="6"/>
  <c r="O2206" i="6" s="1"/>
  <c r="F2206" i="6"/>
  <c r="L2206" i="6" s="1"/>
  <c r="J2796" i="6"/>
  <c r="P2796" i="6" s="1"/>
  <c r="H2796" i="6"/>
  <c r="N2796" i="6" s="1"/>
  <c r="I2796" i="6"/>
  <c r="O2796" i="6" s="1"/>
  <c r="F2796" i="6"/>
  <c r="L2796" i="6" s="1"/>
  <c r="J2194" i="6"/>
  <c r="P2194" i="6" s="1"/>
  <c r="I2194" i="6"/>
  <c r="O2194" i="6" s="1"/>
  <c r="H2194" i="6"/>
  <c r="N2194" i="6" s="1"/>
  <c r="G2194" i="6"/>
  <c r="M2194" i="6" s="1"/>
  <c r="F2194" i="6"/>
  <c r="L2194" i="6" s="1"/>
  <c r="H2190" i="6"/>
  <c r="N2190" i="6" s="1"/>
  <c r="J2190" i="6"/>
  <c r="P2190" i="6" s="1"/>
  <c r="I2190" i="6"/>
  <c r="O2190" i="6" s="1"/>
  <c r="G2190" i="6"/>
  <c r="M2190" i="6" s="1"/>
  <c r="F2190" i="6"/>
  <c r="L2190" i="6" s="1"/>
  <c r="J2186" i="6"/>
  <c r="P2186" i="6" s="1"/>
  <c r="H2186" i="6"/>
  <c r="N2186" i="6" s="1"/>
  <c r="I2186" i="6"/>
  <c r="O2186" i="6" s="1"/>
  <c r="G2186" i="6"/>
  <c r="M2186" i="6" s="1"/>
  <c r="F2186" i="6"/>
  <c r="L2186" i="6" s="1"/>
  <c r="J2178" i="6"/>
  <c r="P2178" i="6" s="1"/>
  <c r="I2178" i="6"/>
  <c r="O2178" i="6" s="1"/>
  <c r="H2178" i="6"/>
  <c r="N2178" i="6" s="1"/>
  <c r="G2178" i="6"/>
  <c r="M2178" i="6" s="1"/>
  <c r="F2178" i="6"/>
  <c r="L2178" i="6" s="1"/>
  <c r="J2170" i="6"/>
  <c r="P2170" i="6" s="1"/>
  <c r="I2170" i="6"/>
  <c r="O2170" i="6" s="1"/>
  <c r="H2170" i="6"/>
  <c r="N2170" i="6" s="1"/>
  <c r="G2170" i="6"/>
  <c r="M2170" i="6" s="1"/>
  <c r="F2170" i="6"/>
  <c r="L2170" i="6" s="1"/>
  <c r="J979" i="6"/>
  <c r="P979" i="6" s="1"/>
  <c r="I979" i="6"/>
  <c r="O979" i="6" s="1"/>
  <c r="H979" i="6"/>
  <c r="N979" i="6" s="1"/>
  <c r="F979" i="6"/>
  <c r="L979" i="6" s="1"/>
  <c r="J2150" i="6"/>
  <c r="P2150" i="6" s="1"/>
  <c r="I2150" i="6"/>
  <c r="O2150" i="6" s="1"/>
  <c r="H2150" i="6"/>
  <c r="N2150" i="6" s="1"/>
  <c r="G2150" i="6"/>
  <c r="M2150" i="6" s="1"/>
  <c r="F2150" i="6"/>
  <c r="L2150" i="6" s="1"/>
  <c r="J2142" i="6"/>
  <c r="P2142" i="6" s="1"/>
  <c r="H2142" i="6"/>
  <c r="N2142" i="6" s="1"/>
  <c r="I2142" i="6"/>
  <c r="O2142" i="6" s="1"/>
  <c r="G2142" i="6"/>
  <c r="M2142" i="6" s="1"/>
  <c r="F2142" i="6"/>
  <c r="L2142" i="6" s="1"/>
  <c r="J2134" i="6"/>
  <c r="P2134" i="6" s="1"/>
  <c r="I2134" i="6"/>
  <c r="O2134" i="6" s="1"/>
  <c r="H2134" i="6"/>
  <c r="N2134" i="6" s="1"/>
  <c r="G2134" i="6"/>
  <c r="M2134" i="6" s="1"/>
  <c r="F2134" i="6"/>
  <c r="L2134" i="6" s="1"/>
  <c r="J2118" i="6"/>
  <c r="P2118" i="6" s="1"/>
  <c r="I2118" i="6"/>
  <c r="O2118" i="6" s="1"/>
  <c r="H2118" i="6"/>
  <c r="N2118" i="6" s="1"/>
  <c r="G2118" i="6"/>
  <c r="M2118" i="6" s="1"/>
  <c r="F2118" i="6"/>
  <c r="L2118" i="6" s="1"/>
  <c r="J2110" i="6"/>
  <c r="P2110" i="6" s="1"/>
  <c r="H2110" i="6"/>
  <c r="N2110" i="6" s="1"/>
  <c r="I2110" i="6"/>
  <c r="O2110" i="6" s="1"/>
  <c r="G2110" i="6"/>
  <c r="M2110" i="6" s="1"/>
  <c r="F2110" i="6"/>
  <c r="L2110" i="6" s="1"/>
  <c r="J2102" i="6"/>
  <c r="P2102" i="6" s="1"/>
  <c r="H2102" i="6"/>
  <c r="N2102" i="6" s="1"/>
  <c r="I2102" i="6"/>
  <c r="O2102" i="6" s="1"/>
  <c r="G2102" i="6"/>
  <c r="M2102" i="6" s="1"/>
  <c r="F2102" i="6"/>
  <c r="L2102" i="6" s="1"/>
  <c r="J2094" i="6"/>
  <c r="P2094" i="6" s="1"/>
  <c r="H2094" i="6"/>
  <c r="N2094" i="6" s="1"/>
  <c r="I2094" i="6"/>
  <c r="O2094" i="6" s="1"/>
  <c r="G2094" i="6"/>
  <c r="M2094" i="6" s="1"/>
  <c r="F2094" i="6"/>
  <c r="L2094" i="6" s="1"/>
  <c r="J2090" i="6"/>
  <c r="P2090" i="6" s="1"/>
  <c r="I2090" i="6"/>
  <c r="O2090" i="6" s="1"/>
  <c r="H2090" i="6"/>
  <c r="N2090" i="6" s="1"/>
  <c r="G2090" i="6"/>
  <c r="M2090" i="6" s="1"/>
  <c r="F2090" i="6"/>
  <c r="L2090" i="6" s="1"/>
  <c r="J2082" i="6"/>
  <c r="P2082" i="6" s="1"/>
  <c r="I2082" i="6"/>
  <c r="O2082" i="6" s="1"/>
  <c r="H2082" i="6"/>
  <c r="N2082" i="6" s="1"/>
  <c r="G2082" i="6"/>
  <c r="M2082" i="6" s="1"/>
  <c r="F2082" i="6"/>
  <c r="L2082" i="6" s="1"/>
  <c r="J2078" i="6"/>
  <c r="P2078" i="6" s="1"/>
  <c r="H2078" i="6"/>
  <c r="N2078" i="6" s="1"/>
  <c r="I2078" i="6"/>
  <c r="O2078" i="6" s="1"/>
  <c r="G2078" i="6"/>
  <c r="M2078" i="6" s="1"/>
  <c r="F2078" i="6"/>
  <c r="L2078" i="6" s="1"/>
  <c r="J2074" i="6"/>
  <c r="P2074" i="6" s="1"/>
  <c r="I2074" i="6"/>
  <c r="O2074" i="6" s="1"/>
  <c r="H2074" i="6"/>
  <c r="N2074" i="6" s="1"/>
  <c r="G2074" i="6"/>
  <c r="M2074" i="6" s="1"/>
  <c r="F2074" i="6"/>
  <c r="L2074" i="6" s="1"/>
  <c r="J2062" i="6"/>
  <c r="P2062" i="6" s="1"/>
  <c r="H2062" i="6"/>
  <c r="N2062" i="6" s="1"/>
  <c r="I2062" i="6"/>
  <c r="O2062" i="6" s="1"/>
  <c r="G2062" i="6"/>
  <c r="M2062" i="6" s="1"/>
  <c r="F2062" i="6"/>
  <c r="L2062" i="6" s="1"/>
  <c r="J2054" i="6"/>
  <c r="P2054" i="6" s="1"/>
  <c r="I2054" i="6"/>
  <c r="O2054" i="6" s="1"/>
  <c r="H2054" i="6"/>
  <c r="N2054" i="6" s="1"/>
  <c r="G2054" i="6"/>
  <c r="M2054" i="6" s="1"/>
  <c r="F2054" i="6"/>
  <c r="L2054" i="6" s="1"/>
  <c r="J2042" i="6"/>
  <c r="P2042" i="6" s="1"/>
  <c r="I2042" i="6"/>
  <c r="O2042" i="6" s="1"/>
  <c r="H2042" i="6"/>
  <c r="N2042" i="6" s="1"/>
  <c r="G2042" i="6"/>
  <c r="M2042" i="6" s="1"/>
  <c r="F2042" i="6"/>
  <c r="L2042" i="6" s="1"/>
  <c r="J2038" i="6"/>
  <c r="P2038" i="6" s="1"/>
  <c r="H2038" i="6"/>
  <c r="N2038" i="6" s="1"/>
  <c r="I2038" i="6"/>
  <c r="O2038" i="6" s="1"/>
  <c r="G2038" i="6"/>
  <c r="M2038" i="6" s="1"/>
  <c r="F2038" i="6"/>
  <c r="L2038" i="6" s="1"/>
  <c r="J2034" i="6"/>
  <c r="P2034" i="6" s="1"/>
  <c r="I2034" i="6"/>
  <c r="O2034" i="6" s="1"/>
  <c r="H2034" i="6"/>
  <c r="N2034" i="6" s="1"/>
  <c r="G2034" i="6"/>
  <c r="M2034" i="6" s="1"/>
  <c r="F2034" i="6"/>
  <c r="L2034" i="6" s="1"/>
  <c r="J2026" i="6"/>
  <c r="P2026" i="6" s="1"/>
  <c r="I2026" i="6"/>
  <c r="O2026" i="6" s="1"/>
  <c r="H2026" i="6"/>
  <c r="N2026" i="6" s="1"/>
  <c r="G2026" i="6"/>
  <c r="M2026" i="6" s="1"/>
  <c r="F2026" i="6"/>
  <c r="L2026" i="6" s="1"/>
  <c r="J2197" i="6"/>
  <c r="P2197" i="6" s="1"/>
  <c r="I2197" i="6"/>
  <c r="O2197" i="6" s="1"/>
  <c r="H2197" i="6"/>
  <c r="N2197" i="6" s="1"/>
  <c r="F2197" i="6"/>
  <c r="L2197" i="6" s="1"/>
  <c r="J2010" i="6"/>
  <c r="P2010" i="6" s="1"/>
  <c r="I2010" i="6"/>
  <c r="O2010" i="6" s="1"/>
  <c r="H2010" i="6"/>
  <c r="N2010" i="6" s="1"/>
  <c r="G2010" i="6"/>
  <c r="M2010" i="6" s="1"/>
  <c r="F2010" i="6"/>
  <c r="L2010" i="6" s="1"/>
  <c r="J1998" i="6"/>
  <c r="P1998" i="6" s="1"/>
  <c r="H1998" i="6"/>
  <c r="N1998" i="6" s="1"/>
  <c r="I1998" i="6"/>
  <c r="O1998" i="6" s="1"/>
  <c r="G1998" i="6"/>
  <c r="M1998" i="6" s="1"/>
  <c r="F1998" i="6"/>
  <c r="L1998" i="6" s="1"/>
  <c r="J1990" i="6"/>
  <c r="P1990" i="6" s="1"/>
  <c r="I1990" i="6"/>
  <c r="O1990" i="6" s="1"/>
  <c r="H1990" i="6"/>
  <c r="N1990" i="6" s="1"/>
  <c r="G1990" i="6"/>
  <c r="M1990" i="6" s="1"/>
  <c r="F1990" i="6"/>
  <c r="L1990" i="6" s="1"/>
  <c r="J1982" i="6"/>
  <c r="P1982" i="6" s="1"/>
  <c r="H1982" i="6"/>
  <c r="N1982" i="6" s="1"/>
  <c r="I1982" i="6"/>
  <c r="O1982" i="6" s="1"/>
  <c r="G1982" i="6"/>
  <c r="M1982" i="6" s="1"/>
  <c r="F1982" i="6"/>
  <c r="L1982" i="6" s="1"/>
  <c r="J1970" i="6"/>
  <c r="P1970" i="6" s="1"/>
  <c r="I1970" i="6"/>
  <c r="O1970" i="6" s="1"/>
  <c r="H1970" i="6"/>
  <c r="N1970" i="6" s="1"/>
  <c r="G1970" i="6"/>
  <c r="M1970" i="6" s="1"/>
  <c r="F1970" i="6"/>
  <c r="L1970" i="6" s="1"/>
  <c r="J1962" i="6"/>
  <c r="P1962" i="6" s="1"/>
  <c r="I1962" i="6"/>
  <c r="O1962" i="6" s="1"/>
  <c r="H1962" i="6"/>
  <c r="N1962" i="6" s="1"/>
  <c r="G1962" i="6"/>
  <c r="M1962" i="6" s="1"/>
  <c r="F1962" i="6"/>
  <c r="L1962" i="6" s="1"/>
  <c r="J1950" i="6"/>
  <c r="P1950" i="6" s="1"/>
  <c r="H1950" i="6"/>
  <c r="N1950" i="6" s="1"/>
  <c r="I1950" i="6"/>
  <c r="O1950" i="6" s="1"/>
  <c r="G1950" i="6"/>
  <c r="M1950" i="6" s="1"/>
  <c r="F1950" i="6"/>
  <c r="L1950" i="6" s="1"/>
  <c r="J1942" i="6"/>
  <c r="P1942" i="6" s="1"/>
  <c r="H1942" i="6"/>
  <c r="N1942" i="6" s="1"/>
  <c r="I1942" i="6"/>
  <c r="O1942" i="6" s="1"/>
  <c r="G1942" i="6"/>
  <c r="M1942" i="6" s="1"/>
  <c r="F1942" i="6"/>
  <c r="L1942" i="6" s="1"/>
  <c r="J1938" i="6"/>
  <c r="P1938" i="6" s="1"/>
  <c r="I1938" i="6"/>
  <c r="O1938" i="6" s="1"/>
  <c r="H1938" i="6"/>
  <c r="N1938" i="6" s="1"/>
  <c r="F1938" i="6"/>
  <c r="L1938" i="6" s="1"/>
  <c r="J1930" i="6"/>
  <c r="P1930" i="6" s="1"/>
  <c r="I1930" i="6"/>
  <c r="O1930" i="6" s="1"/>
  <c r="H1930" i="6"/>
  <c r="N1930" i="6" s="1"/>
  <c r="G1930" i="6"/>
  <c r="M1930" i="6" s="1"/>
  <c r="F1930" i="6"/>
  <c r="L1930" i="6" s="1"/>
  <c r="J1922" i="6"/>
  <c r="P1922" i="6" s="1"/>
  <c r="I1922" i="6"/>
  <c r="O1922" i="6" s="1"/>
  <c r="H1922" i="6"/>
  <c r="N1922" i="6" s="1"/>
  <c r="G1922" i="6"/>
  <c r="M1922" i="6" s="1"/>
  <c r="F1922" i="6"/>
  <c r="L1922" i="6" s="1"/>
  <c r="J1914" i="6"/>
  <c r="P1914" i="6" s="1"/>
  <c r="I1914" i="6"/>
  <c r="O1914" i="6" s="1"/>
  <c r="H1914" i="6"/>
  <c r="N1914" i="6" s="1"/>
  <c r="G1914" i="6"/>
  <c r="M1914" i="6" s="1"/>
  <c r="F1914" i="6"/>
  <c r="L1914" i="6" s="1"/>
  <c r="J1910" i="6"/>
  <c r="P1910" i="6" s="1"/>
  <c r="H1910" i="6"/>
  <c r="N1910" i="6" s="1"/>
  <c r="I1910" i="6"/>
  <c r="O1910" i="6" s="1"/>
  <c r="G1910" i="6"/>
  <c r="M1910" i="6" s="1"/>
  <c r="F1910" i="6"/>
  <c r="L1910" i="6" s="1"/>
  <c r="J1902" i="6"/>
  <c r="P1902" i="6" s="1"/>
  <c r="H1902" i="6"/>
  <c r="N1902" i="6" s="1"/>
  <c r="I1902" i="6"/>
  <c r="O1902" i="6" s="1"/>
  <c r="G1902" i="6"/>
  <c r="M1902" i="6" s="1"/>
  <c r="F1902" i="6"/>
  <c r="L1902" i="6" s="1"/>
  <c r="J971" i="6"/>
  <c r="P971" i="6" s="1"/>
  <c r="I971" i="6"/>
  <c r="O971" i="6" s="1"/>
  <c r="H971" i="6"/>
  <c r="N971" i="6" s="1"/>
  <c r="F971" i="6"/>
  <c r="L971" i="6" s="1"/>
  <c r="J1882" i="6"/>
  <c r="P1882" i="6" s="1"/>
  <c r="I1882" i="6"/>
  <c r="O1882" i="6" s="1"/>
  <c r="H1882" i="6"/>
  <c r="N1882" i="6" s="1"/>
  <c r="G1882" i="6"/>
  <c r="M1882" i="6" s="1"/>
  <c r="F1882" i="6"/>
  <c r="L1882" i="6" s="1"/>
  <c r="J1874" i="6"/>
  <c r="P1874" i="6" s="1"/>
  <c r="I1874" i="6"/>
  <c r="O1874" i="6" s="1"/>
  <c r="H1874" i="6"/>
  <c r="N1874" i="6" s="1"/>
  <c r="F1874" i="6"/>
  <c r="L1874" i="6" s="1"/>
  <c r="J1862" i="6"/>
  <c r="P1862" i="6" s="1"/>
  <c r="I1862" i="6"/>
  <c r="O1862" i="6" s="1"/>
  <c r="H1862" i="6"/>
  <c r="N1862" i="6" s="1"/>
  <c r="G1862" i="6"/>
  <c r="M1862" i="6" s="1"/>
  <c r="F1862" i="6"/>
  <c r="L1862" i="6" s="1"/>
  <c r="J1850" i="6"/>
  <c r="P1850" i="6" s="1"/>
  <c r="I1850" i="6"/>
  <c r="O1850" i="6" s="1"/>
  <c r="H1850" i="6"/>
  <c r="N1850" i="6" s="1"/>
  <c r="G1850" i="6"/>
  <c r="M1850" i="6" s="1"/>
  <c r="F1850" i="6"/>
  <c r="L1850" i="6" s="1"/>
  <c r="J1842" i="6"/>
  <c r="P1842" i="6" s="1"/>
  <c r="I1842" i="6"/>
  <c r="O1842" i="6" s="1"/>
  <c r="H1842" i="6"/>
  <c r="N1842" i="6" s="1"/>
  <c r="G1842" i="6"/>
  <c r="M1842" i="6" s="1"/>
  <c r="F1842" i="6"/>
  <c r="L1842" i="6" s="1"/>
  <c r="J1834" i="6"/>
  <c r="P1834" i="6" s="1"/>
  <c r="H1834" i="6"/>
  <c r="N1834" i="6" s="1"/>
  <c r="I1834" i="6"/>
  <c r="O1834" i="6" s="1"/>
  <c r="G1834" i="6"/>
  <c r="M1834" i="6" s="1"/>
  <c r="F1834" i="6"/>
  <c r="L1834" i="6" s="1"/>
  <c r="J1826" i="6"/>
  <c r="P1826" i="6" s="1"/>
  <c r="I1826" i="6"/>
  <c r="O1826" i="6" s="1"/>
  <c r="H1826" i="6"/>
  <c r="N1826" i="6" s="1"/>
  <c r="G1826" i="6"/>
  <c r="M1826" i="6" s="1"/>
  <c r="F1826" i="6"/>
  <c r="L1826" i="6" s="1"/>
  <c r="J1818" i="6"/>
  <c r="P1818" i="6" s="1"/>
  <c r="I1818" i="6"/>
  <c r="O1818" i="6" s="1"/>
  <c r="H1818" i="6"/>
  <c r="N1818" i="6" s="1"/>
  <c r="G1818" i="6"/>
  <c r="M1818" i="6" s="1"/>
  <c r="F1818" i="6"/>
  <c r="L1818" i="6" s="1"/>
  <c r="J1814" i="6"/>
  <c r="P1814" i="6" s="1"/>
  <c r="I1814" i="6"/>
  <c r="O1814" i="6" s="1"/>
  <c r="H1814" i="6"/>
  <c r="N1814" i="6" s="1"/>
  <c r="G1814" i="6"/>
  <c r="M1814" i="6" s="1"/>
  <c r="F1814" i="6"/>
  <c r="L1814" i="6" s="1"/>
  <c r="J1810" i="6"/>
  <c r="P1810" i="6" s="1"/>
  <c r="I1810" i="6"/>
  <c r="O1810" i="6" s="1"/>
  <c r="H1810" i="6"/>
  <c r="N1810" i="6" s="1"/>
  <c r="G1810" i="6"/>
  <c r="M1810" i="6" s="1"/>
  <c r="F1810" i="6"/>
  <c r="L1810" i="6" s="1"/>
  <c r="J1802" i="6"/>
  <c r="P1802" i="6" s="1"/>
  <c r="H1802" i="6"/>
  <c r="N1802" i="6" s="1"/>
  <c r="G1802" i="6"/>
  <c r="M1802" i="6" s="1"/>
  <c r="I1802" i="6"/>
  <c r="O1802" i="6" s="1"/>
  <c r="F1802" i="6"/>
  <c r="L1802" i="6" s="1"/>
  <c r="J1794" i="6"/>
  <c r="P1794" i="6" s="1"/>
  <c r="I1794" i="6"/>
  <c r="O1794" i="6" s="1"/>
  <c r="H1794" i="6"/>
  <c r="N1794" i="6" s="1"/>
  <c r="G1794" i="6"/>
  <c r="M1794" i="6" s="1"/>
  <c r="F1794" i="6"/>
  <c r="L1794" i="6" s="1"/>
  <c r="J1790" i="6"/>
  <c r="P1790" i="6" s="1"/>
  <c r="I1790" i="6"/>
  <c r="O1790" i="6" s="1"/>
  <c r="H1790" i="6"/>
  <c r="N1790" i="6" s="1"/>
  <c r="G1790" i="6"/>
  <c r="M1790" i="6" s="1"/>
  <c r="F1790" i="6"/>
  <c r="L1790" i="6" s="1"/>
  <c r="J1786" i="6"/>
  <c r="P1786" i="6" s="1"/>
  <c r="H1786" i="6"/>
  <c r="N1786" i="6" s="1"/>
  <c r="I1786" i="6"/>
  <c r="O1786" i="6" s="1"/>
  <c r="G1786" i="6"/>
  <c r="M1786" i="6" s="1"/>
  <c r="F1786" i="6"/>
  <c r="L1786" i="6" s="1"/>
  <c r="J1782" i="6"/>
  <c r="P1782" i="6" s="1"/>
  <c r="I1782" i="6"/>
  <c r="O1782" i="6" s="1"/>
  <c r="H1782" i="6"/>
  <c r="N1782" i="6" s="1"/>
  <c r="G1782" i="6"/>
  <c r="M1782" i="6" s="1"/>
  <c r="F1782" i="6"/>
  <c r="L1782" i="6" s="1"/>
  <c r="J1774" i="6"/>
  <c r="P1774" i="6" s="1"/>
  <c r="I1774" i="6"/>
  <c r="O1774" i="6" s="1"/>
  <c r="H1774" i="6"/>
  <c r="N1774" i="6" s="1"/>
  <c r="G1774" i="6"/>
  <c r="M1774" i="6" s="1"/>
  <c r="F1774" i="6"/>
  <c r="L1774" i="6" s="1"/>
  <c r="J1770" i="6"/>
  <c r="P1770" i="6" s="1"/>
  <c r="H1770" i="6"/>
  <c r="N1770" i="6" s="1"/>
  <c r="I1770" i="6"/>
  <c r="O1770" i="6" s="1"/>
  <c r="G1770" i="6"/>
  <c r="M1770" i="6" s="1"/>
  <c r="F1770" i="6"/>
  <c r="L1770" i="6" s="1"/>
  <c r="J1762" i="6"/>
  <c r="P1762" i="6" s="1"/>
  <c r="I1762" i="6"/>
  <c r="O1762" i="6" s="1"/>
  <c r="H1762" i="6"/>
  <c r="N1762" i="6" s="1"/>
  <c r="G1762" i="6"/>
  <c r="M1762" i="6" s="1"/>
  <c r="F1762" i="6"/>
  <c r="L1762" i="6" s="1"/>
  <c r="J1754" i="6"/>
  <c r="P1754" i="6" s="1"/>
  <c r="I1754" i="6"/>
  <c r="O1754" i="6" s="1"/>
  <c r="H1754" i="6"/>
  <c r="N1754" i="6" s="1"/>
  <c r="G1754" i="6"/>
  <c r="M1754" i="6" s="1"/>
  <c r="F1754" i="6"/>
  <c r="L1754" i="6" s="1"/>
  <c r="J1750" i="6"/>
  <c r="P1750" i="6" s="1"/>
  <c r="I1750" i="6"/>
  <c r="O1750" i="6" s="1"/>
  <c r="H1750" i="6"/>
  <c r="N1750" i="6" s="1"/>
  <c r="G1750" i="6"/>
  <c r="M1750" i="6" s="1"/>
  <c r="F1750" i="6"/>
  <c r="L1750" i="6" s="1"/>
  <c r="J1742" i="6"/>
  <c r="P1742" i="6" s="1"/>
  <c r="I1742" i="6"/>
  <c r="O1742" i="6" s="1"/>
  <c r="H1742" i="6"/>
  <c r="N1742" i="6" s="1"/>
  <c r="G1742" i="6"/>
  <c r="M1742" i="6" s="1"/>
  <c r="F1742" i="6"/>
  <c r="L1742" i="6" s="1"/>
  <c r="J1734" i="6"/>
  <c r="P1734" i="6" s="1"/>
  <c r="I1734" i="6"/>
  <c r="O1734" i="6" s="1"/>
  <c r="H1734" i="6"/>
  <c r="N1734" i="6" s="1"/>
  <c r="G1734" i="6"/>
  <c r="M1734" i="6" s="1"/>
  <c r="F1734" i="6"/>
  <c r="L1734" i="6" s="1"/>
  <c r="J1726" i="6"/>
  <c r="P1726" i="6" s="1"/>
  <c r="I1726" i="6"/>
  <c r="O1726" i="6" s="1"/>
  <c r="H1726" i="6"/>
  <c r="N1726" i="6" s="1"/>
  <c r="G1726" i="6"/>
  <c r="M1726" i="6" s="1"/>
  <c r="F1726" i="6"/>
  <c r="L1726" i="6" s="1"/>
  <c r="J1714" i="6"/>
  <c r="P1714" i="6" s="1"/>
  <c r="I1714" i="6"/>
  <c r="O1714" i="6" s="1"/>
  <c r="H1714" i="6"/>
  <c r="N1714" i="6" s="1"/>
  <c r="G1714" i="6"/>
  <c r="M1714" i="6" s="1"/>
  <c r="F1714" i="6"/>
  <c r="L1714" i="6" s="1"/>
  <c r="J1706" i="6"/>
  <c r="P1706" i="6" s="1"/>
  <c r="H1706" i="6"/>
  <c r="N1706" i="6" s="1"/>
  <c r="I1706" i="6"/>
  <c r="O1706" i="6" s="1"/>
  <c r="G1706" i="6"/>
  <c r="M1706" i="6" s="1"/>
  <c r="F1706" i="6"/>
  <c r="L1706" i="6" s="1"/>
  <c r="J1698" i="6"/>
  <c r="P1698" i="6" s="1"/>
  <c r="I1698" i="6"/>
  <c r="O1698" i="6" s="1"/>
  <c r="H1698" i="6"/>
  <c r="N1698" i="6" s="1"/>
  <c r="G1698" i="6"/>
  <c r="M1698" i="6" s="1"/>
  <c r="F1698" i="6"/>
  <c r="L1698" i="6" s="1"/>
  <c r="J1694" i="6"/>
  <c r="P1694" i="6" s="1"/>
  <c r="I1694" i="6"/>
  <c r="O1694" i="6" s="1"/>
  <c r="H1694" i="6"/>
  <c r="N1694" i="6" s="1"/>
  <c r="G1694" i="6"/>
  <c r="M1694" i="6" s="1"/>
  <c r="F1694" i="6"/>
  <c r="L1694" i="6" s="1"/>
  <c r="J1686" i="6"/>
  <c r="P1686" i="6" s="1"/>
  <c r="I1686" i="6"/>
  <c r="O1686" i="6" s="1"/>
  <c r="H1686" i="6"/>
  <c r="N1686" i="6" s="1"/>
  <c r="G1686" i="6"/>
  <c r="M1686" i="6" s="1"/>
  <c r="F1686" i="6"/>
  <c r="L1686" i="6" s="1"/>
  <c r="J1678" i="6"/>
  <c r="P1678" i="6" s="1"/>
  <c r="I1678" i="6"/>
  <c r="O1678" i="6" s="1"/>
  <c r="H1678" i="6"/>
  <c r="N1678" i="6" s="1"/>
  <c r="G1678" i="6"/>
  <c r="M1678" i="6" s="1"/>
  <c r="F1678" i="6"/>
  <c r="L1678" i="6" s="1"/>
  <c r="J1670" i="6"/>
  <c r="P1670" i="6" s="1"/>
  <c r="I1670" i="6"/>
  <c r="O1670" i="6" s="1"/>
  <c r="H1670" i="6"/>
  <c r="N1670" i="6" s="1"/>
  <c r="G1670" i="6"/>
  <c r="M1670" i="6" s="1"/>
  <c r="F1670" i="6"/>
  <c r="L1670" i="6" s="1"/>
  <c r="J1019" i="6"/>
  <c r="P1019" i="6" s="1"/>
  <c r="H1019" i="6"/>
  <c r="N1019" i="6" s="1"/>
  <c r="I1019" i="6"/>
  <c r="O1019" i="6" s="1"/>
  <c r="G1019" i="6"/>
  <c r="M1019" i="6" s="1"/>
  <c r="F1019" i="6"/>
  <c r="L1019" i="6" s="1"/>
  <c r="J1650" i="6"/>
  <c r="P1650" i="6" s="1"/>
  <c r="I1650" i="6"/>
  <c r="O1650" i="6" s="1"/>
  <c r="H1650" i="6"/>
  <c r="N1650" i="6" s="1"/>
  <c r="G1650" i="6"/>
  <c r="M1650" i="6" s="1"/>
  <c r="F1650" i="6"/>
  <c r="L1650" i="6" s="1"/>
  <c r="J1642" i="6"/>
  <c r="P1642" i="6" s="1"/>
  <c r="H1642" i="6"/>
  <c r="N1642" i="6" s="1"/>
  <c r="I1642" i="6"/>
  <c r="O1642" i="6" s="1"/>
  <c r="G1642" i="6"/>
  <c r="M1642" i="6" s="1"/>
  <c r="F1642" i="6"/>
  <c r="L1642" i="6" s="1"/>
  <c r="J1638" i="6"/>
  <c r="P1638" i="6" s="1"/>
  <c r="I1638" i="6"/>
  <c r="O1638" i="6" s="1"/>
  <c r="H1638" i="6"/>
  <c r="N1638" i="6" s="1"/>
  <c r="G1638" i="6"/>
  <c r="M1638" i="6" s="1"/>
  <c r="F1638" i="6"/>
  <c r="L1638" i="6" s="1"/>
  <c r="J1630" i="6"/>
  <c r="P1630" i="6" s="1"/>
  <c r="I1630" i="6"/>
  <c r="O1630" i="6" s="1"/>
  <c r="H1630" i="6"/>
  <c r="N1630" i="6" s="1"/>
  <c r="G1630" i="6"/>
  <c r="M1630" i="6" s="1"/>
  <c r="F1630" i="6"/>
  <c r="L1630" i="6" s="1"/>
  <c r="J563" i="6"/>
  <c r="P563" i="6" s="1"/>
  <c r="I563" i="6"/>
  <c r="O563" i="6" s="1"/>
  <c r="H563" i="6"/>
  <c r="N563" i="6" s="1"/>
  <c r="F563" i="6"/>
  <c r="L563" i="6" s="1"/>
  <c r="J1614" i="6"/>
  <c r="P1614" i="6" s="1"/>
  <c r="I1614" i="6"/>
  <c r="O1614" i="6" s="1"/>
  <c r="H1614" i="6"/>
  <c r="N1614" i="6" s="1"/>
  <c r="G1614" i="6"/>
  <c r="M1614" i="6" s="1"/>
  <c r="F1614" i="6"/>
  <c r="L1614" i="6" s="1"/>
  <c r="J1606" i="6"/>
  <c r="P1606" i="6" s="1"/>
  <c r="I1606" i="6"/>
  <c r="O1606" i="6" s="1"/>
  <c r="H1606" i="6"/>
  <c r="N1606" i="6" s="1"/>
  <c r="G1606" i="6"/>
  <c r="M1606" i="6" s="1"/>
  <c r="F1606" i="6"/>
  <c r="L1606" i="6" s="1"/>
  <c r="J1602" i="6"/>
  <c r="P1602" i="6" s="1"/>
  <c r="I1602" i="6"/>
  <c r="O1602" i="6" s="1"/>
  <c r="H1602" i="6"/>
  <c r="N1602" i="6" s="1"/>
  <c r="G1602" i="6"/>
  <c r="M1602" i="6" s="1"/>
  <c r="F1602" i="6"/>
  <c r="L1602" i="6" s="1"/>
  <c r="J1594" i="6"/>
  <c r="P1594" i="6" s="1"/>
  <c r="H1594" i="6"/>
  <c r="N1594" i="6" s="1"/>
  <c r="I1594" i="6"/>
  <c r="O1594" i="6" s="1"/>
  <c r="G1594" i="6"/>
  <c r="M1594" i="6" s="1"/>
  <c r="F1594" i="6"/>
  <c r="L1594" i="6" s="1"/>
  <c r="J1586" i="6"/>
  <c r="P1586" i="6" s="1"/>
  <c r="I1586" i="6"/>
  <c r="O1586" i="6" s="1"/>
  <c r="H1586" i="6"/>
  <c r="N1586" i="6" s="1"/>
  <c r="G1586" i="6"/>
  <c r="M1586" i="6" s="1"/>
  <c r="F1586" i="6"/>
  <c r="L1586" i="6" s="1"/>
  <c r="J1578" i="6"/>
  <c r="P1578" i="6" s="1"/>
  <c r="I1578" i="6"/>
  <c r="O1578" i="6" s="1"/>
  <c r="H1578" i="6"/>
  <c r="N1578" i="6" s="1"/>
  <c r="G1578" i="6"/>
  <c r="M1578" i="6" s="1"/>
  <c r="F1578" i="6"/>
  <c r="L1578" i="6" s="1"/>
  <c r="J1570" i="6"/>
  <c r="P1570" i="6" s="1"/>
  <c r="I1570" i="6"/>
  <c r="O1570" i="6" s="1"/>
  <c r="H1570" i="6"/>
  <c r="N1570" i="6" s="1"/>
  <c r="G1570" i="6"/>
  <c r="M1570" i="6" s="1"/>
  <c r="F1570" i="6"/>
  <c r="L1570" i="6" s="1"/>
  <c r="J1566" i="6"/>
  <c r="P1566" i="6" s="1"/>
  <c r="I1566" i="6"/>
  <c r="O1566" i="6" s="1"/>
  <c r="H1566" i="6"/>
  <c r="N1566" i="6" s="1"/>
  <c r="G1566" i="6"/>
  <c r="M1566" i="6" s="1"/>
  <c r="F1566" i="6"/>
  <c r="L1566" i="6" s="1"/>
  <c r="J1554" i="6"/>
  <c r="P1554" i="6" s="1"/>
  <c r="I1554" i="6"/>
  <c r="O1554" i="6" s="1"/>
  <c r="H1554" i="6"/>
  <c r="N1554" i="6" s="1"/>
  <c r="G1554" i="6"/>
  <c r="M1554" i="6" s="1"/>
  <c r="F1554" i="6"/>
  <c r="L1554" i="6" s="1"/>
  <c r="J1542" i="6"/>
  <c r="P1542" i="6" s="1"/>
  <c r="I1542" i="6"/>
  <c r="O1542" i="6" s="1"/>
  <c r="H1542" i="6"/>
  <c r="N1542" i="6" s="1"/>
  <c r="G1542" i="6"/>
  <c r="M1542" i="6" s="1"/>
  <c r="F1542" i="6"/>
  <c r="L1542" i="6" s="1"/>
  <c r="J1534" i="6"/>
  <c r="P1534" i="6" s="1"/>
  <c r="I1534" i="6"/>
  <c r="O1534" i="6" s="1"/>
  <c r="H1534" i="6"/>
  <c r="N1534" i="6" s="1"/>
  <c r="G1534" i="6"/>
  <c r="M1534" i="6" s="1"/>
  <c r="F1534" i="6"/>
  <c r="L1534" i="6" s="1"/>
  <c r="J1526" i="6"/>
  <c r="P1526" i="6" s="1"/>
  <c r="I1526" i="6"/>
  <c r="O1526" i="6" s="1"/>
  <c r="H1526" i="6"/>
  <c r="N1526" i="6" s="1"/>
  <c r="G1526" i="6"/>
  <c r="M1526" i="6" s="1"/>
  <c r="F1526" i="6"/>
  <c r="L1526" i="6" s="1"/>
  <c r="J1518" i="6"/>
  <c r="P1518" i="6" s="1"/>
  <c r="I1518" i="6"/>
  <c r="O1518" i="6" s="1"/>
  <c r="H1518" i="6"/>
  <c r="N1518" i="6" s="1"/>
  <c r="G1518" i="6"/>
  <c r="M1518" i="6" s="1"/>
  <c r="F1518" i="6"/>
  <c r="L1518" i="6" s="1"/>
  <c r="J1506" i="6"/>
  <c r="P1506" i="6" s="1"/>
  <c r="I1506" i="6"/>
  <c r="O1506" i="6" s="1"/>
  <c r="H1506" i="6"/>
  <c r="N1506" i="6" s="1"/>
  <c r="G1506" i="6"/>
  <c r="M1506" i="6" s="1"/>
  <c r="F1506" i="6"/>
  <c r="L1506" i="6" s="1"/>
  <c r="J1498" i="6"/>
  <c r="P1498" i="6" s="1"/>
  <c r="I1498" i="6"/>
  <c r="O1498" i="6" s="1"/>
  <c r="H1498" i="6"/>
  <c r="N1498" i="6" s="1"/>
  <c r="G1498" i="6"/>
  <c r="M1498" i="6" s="1"/>
  <c r="F1498" i="6"/>
  <c r="L1498" i="6" s="1"/>
  <c r="J1490" i="6"/>
  <c r="P1490" i="6" s="1"/>
  <c r="I1490" i="6"/>
  <c r="O1490" i="6" s="1"/>
  <c r="H1490" i="6"/>
  <c r="N1490" i="6" s="1"/>
  <c r="G1490" i="6"/>
  <c r="M1490" i="6" s="1"/>
  <c r="F1490" i="6"/>
  <c r="L1490" i="6" s="1"/>
  <c r="J1482" i="6"/>
  <c r="P1482" i="6" s="1"/>
  <c r="H1482" i="6"/>
  <c r="N1482" i="6" s="1"/>
  <c r="I1482" i="6"/>
  <c r="O1482" i="6" s="1"/>
  <c r="G1482" i="6"/>
  <c r="M1482" i="6" s="1"/>
  <c r="F1482" i="6"/>
  <c r="L1482" i="6" s="1"/>
  <c r="J1474" i="6"/>
  <c r="P1474" i="6" s="1"/>
  <c r="I1474" i="6"/>
  <c r="O1474" i="6" s="1"/>
  <c r="H1474" i="6"/>
  <c r="N1474" i="6" s="1"/>
  <c r="G1474" i="6"/>
  <c r="M1474" i="6" s="1"/>
  <c r="F1474" i="6"/>
  <c r="L1474" i="6" s="1"/>
  <c r="J1466" i="6"/>
  <c r="P1466" i="6" s="1"/>
  <c r="H1466" i="6"/>
  <c r="N1466" i="6" s="1"/>
  <c r="I1466" i="6"/>
  <c r="O1466" i="6" s="1"/>
  <c r="G1466" i="6"/>
  <c r="M1466" i="6" s="1"/>
  <c r="F1466" i="6"/>
  <c r="L1466" i="6" s="1"/>
  <c r="J1458" i="6"/>
  <c r="P1458" i="6" s="1"/>
  <c r="I1458" i="6"/>
  <c r="O1458" i="6" s="1"/>
  <c r="H1458" i="6"/>
  <c r="N1458" i="6" s="1"/>
  <c r="G1458" i="6"/>
  <c r="M1458" i="6" s="1"/>
  <c r="F1458" i="6"/>
  <c r="L1458" i="6" s="1"/>
  <c r="J1454" i="6"/>
  <c r="P1454" i="6" s="1"/>
  <c r="I1454" i="6"/>
  <c r="O1454" i="6" s="1"/>
  <c r="G1454" i="6"/>
  <c r="M1454" i="6" s="1"/>
  <c r="H1454" i="6"/>
  <c r="N1454" i="6" s="1"/>
  <c r="F1454" i="6"/>
  <c r="L1454" i="6" s="1"/>
  <c r="J1450" i="6"/>
  <c r="P1450" i="6" s="1"/>
  <c r="I1450" i="6"/>
  <c r="O1450" i="6" s="1"/>
  <c r="H1450" i="6"/>
  <c r="N1450" i="6" s="1"/>
  <c r="G1450" i="6"/>
  <c r="M1450" i="6" s="1"/>
  <c r="F1450" i="6"/>
  <c r="L1450" i="6" s="1"/>
  <c r="J1442" i="6"/>
  <c r="P1442" i="6" s="1"/>
  <c r="I1442" i="6"/>
  <c r="O1442" i="6" s="1"/>
  <c r="H1442" i="6"/>
  <c r="N1442" i="6" s="1"/>
  <c r="G1442" i="6"/>
  <c r="M1442" i="6" s="1"/>
  <c r="F1442" i="6"/>
  <c r="L1442" i="6" s="1"/>
  <c r="J1434" i="6"/>
  <c r="P1434" i="6" s="1"/>
  <c r="I1434" i="6"/>
  <c r="O1434" i="6" s="1"/>
  <c r="H1434" i="6"/>
  <c r="N1434" i="6" s="1"/>
  <c r="F1434" i="6"/>
  <c r="L1434" i="6" s="1"/>
  <c r="J1430" i="6"/>
  <c r="P1430" i="6" s="1"/>
  <c r="I1430" i="6"/>
  <c r="O1430" i="6" s="1"/>
  <c r="G1430" i="6"/>
  <c r="M1430" i="6" s="1"/>
  <c r="H1430" i="6"/>
  <c r="N1430" i="6" s="1"/>
  <c r="F1430" i="6"/>
  <c r="L1430" i="6" s="1"/>
  <c r="J1422" i="6"/>
  <c r="P1422" i="6" s="1"/>
  <c r="I1422" i="6"/>
  <c r="O1422" i="6" s="1"/>
  <c r="H1422" i="6"/>
  <c r="N1422" i="6" s="1"/>
  <c r="G1422" i="6"/>
  <c r="M1422" i="6" s="1"/>
  <c r="F1422" i="6"/>
  <c r="L1422" i="6" s="1"/>
  <c r="J1410" i="6"/>
  <c r="P1410" i="6" s="1"/>
  <c r="I1410" i="6"/>
  <c r="O1410" i="6" s="1"/>
  <c r="H1410" i="6"/>
  <c r="N1410" i="6" s="1"/>
  <c r="G1410" i="6"/>
  <c r="M1410" i="6" s="1"/>
  <c r="F1410" i="6"/>
  <c r="L1410" i="6" s="1"/>
  <c r="J1402" i="6"/>
  <c r="P1402" i="6" s="1"/>
  <c r="H1402" i="6"/>
  <c r="N1402" i="6" s="1"/>
  <c r="I1402" i="6"/>
  <c r="O1402" i="6" s="1"/>
  <c r="G1402" i="6"/>
  <c r="M1402" i="6" s="1"/>
  <c r="F1402" i="6"/>
  <c r="L1402" i="6" s="1"/>
  <c r="J1390" i="6"/>
  <c r="P1390" i="6" s="1"/>
  <c r="I1390" i="6"/>
  <c r="O1390" i="6" s="1"/>
  <c r="G1390" i="6"/>
  <c r="M1390" i="6" s="1"/>
  <c r="H1390" i="6"/>
  <c r="N1390" i="6" s="1"/>
  <c r="F1390" i="6"/>
  <c r="L1390" i="6" s="1"/>
  <c r="J1382" i="6"/>
  <c r="P1382" i="6" s="1"/>
  <c r="I1382" i="6"/>
  <c r="O1382" i="6" s="1"/>
  <c r="H1382" i="6"/>
  <c r="N1382" i="6" s="1"/>
  <c r="F1382" i="6"/>
  <c r="L1382" i="6" s="1"/>
  <c r="J1378" i="6"/>
  <c r="P1378" i="6" s="1"/>
  <c r="I1378" i="6"/>
  <c r="O1378" i="6" s="1"/>
  <c r="H1378" i="6"/>
  <c r="N1378" i="6" s="1"/>
  <c r="G1378" i="6"/>
  <c r="M1378" i="6" s="1"/>
  <c r="F1378" i="6"/>
  <c r="L1378" i="6" s="1"/>
  <c r="J1370" i="6"/>
  <c r="P1370" i="6" s="1"/>
  <c r="I1370" i="6"/>
  <c r="O1370" i="6" s="1"/>
  <c r="H1370" i="6"/>
  <c r="N1370" i="6" s="1"/>
  <c r="G1370" i="6"/>
  <c r="M1370" i="6" s="1"/>
  <c r="F1370" i="6"/>
  <c r="L1370" i="6" s="1"/>
  <c r="J1362" i="6"/>
  <c r="P1362" i="6" s="1"/>
  <c r="I1362" i="6"/>
  <c r="O1362" i="6" s="1"/>
  <c r="H1362" i="6"/>
  <c r="N1362" i="6" s="1"/>
  <c r="G1362" i="6"/>
  <c r="M1362" i="6" s="1"/>
  <c r="F1362" i="6"/>
  <c r="L1362" i="6" s="1"/>
  <c r="J1358" i="6"/>
  <c r="P1358" i="6" s="1"/>
  <c r="I1358" i="6"/>
  <c r="O1358" i="6" s="1"/>
  <c r="G1358" i="6"/>
  <c r="M1358" i="6" s="1"/>
  <c r="H1358" i="6"/>
  <c r="N1358" i="6" s="1"/>
  <c r="F1358" i="6"/>
  <c r="L1358" i="6" s="1"/>
  <c r="J1350" i="6"/>
  <c r="P1350" i="6" s="1"/>
  <c r="I1350" i="6"/>
  <c r="O1350" i="6" s="1"/>
  <c r="H1350" i="6"/>
  <c r="N1350" i="6" s="1"/>
  <c r="G1350" i="6"/>
  <c r="M1350" i="6" s="1"/>
  <c r="F1350" i="6"/>
  <c r="L1350" i="6" s="1"/>
  <c r="J1338" i="6"/>
  <c r="P1338" i="6" s="1"/>
  <c r="H1338" i="6"/>
  <c r="N1338" i="6" s="1"/>
  <c r="I1338" i="6"/>
  <c r="O1338" i="6" s="1"/>
  <c r="G1338" i="6"/>
  <c r="M1338" i="6" s="1"/>
  <c r="F1338" i="6"/>
  <c r="L1338" i="6" s="1"/>
  <c r="J1334" i="6"/>
  <c r="P1334" i="6" s="1"/>
  <c r="I1334" i="6"/>
  <c r="O1334" i="6" s="1"/>
  <c r="G1334" i="6"/>
  <c r="M1334" i="6" s="1"/>
  <c r="H1334" i="6"/>
  <c r="N1334" i="6" s="1"/>
  <c r="F1334" i="6"/>
  <c r="L1334" i="6" s="1"/>
  <c r="J1322" i="6"/>
  <c r="P1322" i="6" s="1"/>
  <c r="I1322" i="6"/>
  <c r="O1322" i="6" s="1"/>
  <c r="H1322" i="6"/>
  <c r="N1322" i="6" s="1"/>
  <c r="G1322" i="6"/>
  <c r="M1322" i="6" s="1"/>
  <c r="F1322" i="6"/>
  <c r="L1322" i="6" s="1"/>
  <c r="J1314" i="6"/>
  <c r="P1314" i="6" s="1"/>
  <c r="I1314" i="6"/>
  <c r="O1314" i="6" s="1"/>
  <c r="H1314" i="6"/>
  <c r="N1314" i="6" s="1"/>
  <c r="G1314" i="6"/>
  <c r="M1314" i="6" s="1"/>
  <c r="F1314" i="6"/>
  <c r="L1314" i="6" s="1"/>
  <c r="J1306" i="6"/>
  <c r="P1306" i="6" s="1"/>
  <c r="I1306" i="6"/>
  <c r="O1306" i="6" s="1"/>
  <c r="H1306" i="6"/>
  <c r="N1306" i="6" s="1"/>
  <c r="G1306" i="6"/>
  <c r="M1306" i="6" s="1"/>
  <c r="F1306" i="6"/>
  <c r="L1306" i="6" s="1"/>
  <c r="J1298" i="6"/>
  <c r="P1298" i="6" s="1"/>
  <c r="I1298" i="6"/>
  <c r="O1298" i="6" s="1"/>
  <c r="H1298" i="6"/>
  <c r="N1298" i="6" s="1"/>
  <c r="G1298" i="6"/>
  <c r="M1298" i="6" s="1"/>
  <c r="F1298" i="6"/>
  <c r="L1298" i="6" s="1"/>
  <c r="J1286" i="6"/>
  <c r="P1286" i="6" s="1"/>
  <c r="I1286" i="6"/>
  <c r="O1286" i="6" s="1"/>
  <c r="G1286" i="6"/>
  <c r="M1286" i="6" s="1"/>
  <c r="H1286" i="6"/>
  <c r="N1286" i="6" s="1"/>
  <c r="F1286" i="6"/>
  <c r="L1286" i="6" s="1"/>
  <c r="J1278" i="6"/>
  <c r="P1278" i="6" s="1"/>
  <c r="I1278" i="6"/>
  <c r="O1278" i="6" s="1"/>
  <c r="H1278" i="6"/>
  <c r="N1278" i="6" s="1"/>
  <c r="G1278" i="6"/>
  <c r="M1278" i="6" s="1"/>
  <c r="F1278" i="6"/>
  <c r="L1278" i="6" s="1"/>
  <c r="J1113" i="6"/>
  <c r="P1113" i="6" s="1"/>
  <c r="I1113" i="6"/>
  <c r="O1113" i="6" s="1"/>
  <c r="G1113" i="6"/>
  <c r="M1113" i="6" s="1"/>
  <c r="H1113" i="6"/>
  <c r="N1113" i="6" s="1"/>
  <c r="F1113" i="6"/>
  <c r="L1113" i="6" s="1"/>
  <c r="J326" i="6"/>
  <c r="P326" i="6" s="1"/>
  <c r="I326" i="6"/>
  <c r="O326" i="6" s="1"/>
  <c r="H326" i="6"/>
  <c r="N326" i="6" s="1"/>
  <c r="F326" i="6"/>
  <c r="L326" i="6" s="1"/>
  <c r="J181" i="6"/>
  <c r="P181" i="6" s="1"/>
  <c r="I181" i="6"/>
  <c r="O181" i="6" s="1"/>
  <c r="H181" i="6"/>
  <c r="N181" i="6" s="1"/>
  <c r="F181" i="6"/>
  <c r="L181" i="6" s="1"/>
  <c r="J306" i="6"/>
  <c r="P306" i="6" s="1"/>
  <c r="I306" i="6"/>
  <c r="O306" i="6" s="1"/>
  <c r="H306" i="6"/>
  <c r="N306" i="6" s="1"/>
  <c r="G306" i="6"/>
  <c r="M306" i="6" s="1"/>
  <c r="F306" i="6"/>
  <c r="L306" i="6" s="1"/>
  <c r="J302" i="6"/>
  <c r="P302" i="6" s="1"/>
  <c r="I302" i="6"/>
  <c r="O302" i="6" s="1"/>
  <c r="G302" i="6"/>
  <c r="M302" i="6" s="1"/>
  <c r="F302" i="6"/>
  <c r="L302" i="6" s="1"/>
  <c r="H302" i="6"/>
  <c r="N302" i="6" s="1"/>
  <c r="J298" i="6"/>
  <c r="P298" i="6" s="1"/>
  <c r="I298" i="6"/>
  <c r="O298" i="6" s="1"/>
  <c r="G298" i="6"/>
  <c r="M298" i="6" s="1"/>
  <c r="H298" i="6"/>
  <c r="N298" i="6" s="1"/>
  <c r="F298" i="6"/>
  <c r="L298" i="6" s="1"/>
  <c r="J294" i="6"/>
  <c r="P294" i="6" s="1"/>
  <c r="I294" i="6"/>
  <c r="O294" i="6" s="1"/>
  <c r="H294" i="6"/>
  <c r="N294" i="6" s="1"/>
  <c r="G294" i="6"/>
  <c r="M294" i="6" s="1"/>
  <c r="F294" i="6"/>
  <c r="L294" i="6" s="1"/>
  <c r="J290" i="6"/>
  <c r="P290" i="6" s="1"/>
  <c r="I290" i="6"/>
  <c r="O290" i="6" s="1"/>
  <c r="H290" i="6"/>
  <c r="N290" i="6" s="1"/>
  <c r="G290" i="6"/>
  <c r="M290" i="6" s="1"/>
  <c r="F290" i="6"/>
  <c r="L290" i="6" s="1"/>
  <c r="J286" i="6"/>
  <c r="P286" i="6" s="1"/>
  <c r="I286" i="6"/>
  <c r="O286" i="6" s="1"/>
  <c r="H286" i="6"/>
  <c r="N286" i="6" s="1"/>
  <c r="G286" i="6"/>
  <c r="M286" i="6" s="1"/>
  <c r="F286" i="6"/>
  <c r="L286" i="6" s="1"/>
  <c r="J282" i="6"/>
  <c r="P282" i="6" s="1"/>
  <c r="I282" i="6"/>
  <c r="O282" i="6" s="1"/>
  <c r="G282" i="6"/>
  <c r="M282" i="6" s="1"/>
  <c r="H282" i="6"/>
  <c r="N282" i="6" s="1"/>
  <c r="F282" i="6"/>
  <c r="L282" i="6" s="1"/>
  <c r="J723" i="6"/>
  <c r="P723" i="6" s="1"/>
  <c r="I723" i="6"/>
  <c r="O723" i="6" s="1"/>
  <c r="H723" i="6"/>
  <c r="N723" i="6" s="1"/>
  <c r="F723" i="6"/>
  <c r="L723" i="6" s="1"/>
  <c r="J274" i="6"/>
  <c r="P274" i="6" s="1"/>
  <c r="I274" i="6"/>
  <c r="O274" i="6" s="1"/>
  <c r="H274" i="6"/>
  <c r="N274" i="6" s="1"/>
  <c r="G274" i="6"/>
  <c r="M274" i="6" s="1"/>
  <c r="F274" i="6"/>
  <c r="L274" i="6" s="1"/>
  <c r="J270" i="6"/>
  <c r="P270" i="6" s="1"/>
  <c r="I270" i="6"/>
  <c r="O270" i="6" s="1"/>
  <c r="H270" i="6"/>
  <c r="N270" i="6" s="1"/>
  <c r="F270" i="6"/>
  <c r="L270" i="6" s="1"/>
  <c r="J266" i="6"/>
  <c r="P266" i="6" s="1"/>
  <c r="I266" i="6"/>
  <c r="O266" i="6" s="1"/>
  <c r="H266" i="6"/>
  <c r="N266" i="6" s="1"/>
  <c r="G266" i="6"/>
  <c r="M266" i="6" s="1"/>
  <c r="F266" i="6"/>
  <c r="L266" i="6" s="1"/>
  <c r="J262" i="6"/>
  <c r="P262" i="6" s="1"/>
  <c r="I262" i="6"/>
  <c r="O262" i="6" s="1"/>
  <c r="H262" i="6"/>
  <c r="N262" i="6" s="1"/>
  <c r="G262" i="6"/>
  <c r="M262" i="6" s="1"/>
  <c r="F262" i="6"/>
  <c r="L262" i="6" s="1"/>
  <c r="J258" i="6"/>
  <c r="P258" i="6" s="1"/>
  <c r="I258" i="6"/>
  <c r="O258" i="6" s="1"/>
  <c r="H258" i="6"/>
  <c r="N258" i="6" s="1"/>
  <c r="G258" i="6"/>
  <c r="M258" i="6" s="1"/>
  <c r="F258" i="6"/>
  <c r="L258" i="6" s="1"/>
  <c r="J254" i="6"/>
  <c r="P254" i="6" s="1"/>
  <c r="I254" i="6"/>
  <c r="O254" i="6" s="1"/>
  <c r="G254" i="6"/>
  <c r="M254" i="6" s="1"/>
  <c r="H254" i="6"/>
  <c r="N254" i="6" s="1"/>
  <c r="F254" i="6"/>
  <c r="L254" i="6" s="1"/>
  <c r="J250" i="6"/>
  <c r="P250" i="6" s="1"/>
  <c r="I250" i="6"/>
  <c r="O250" i="6" s="1"/>
  <c r="H250" i="6"/>
  <c r="N250" i="6" s="1"/>
  <c r="G250" i="6"/>
  <c r="M250" i="6" s="1"/>
  <c r="F250" i="6"/>
  <c r="L250" i="6" s="1"/>
  <c r="J246" i="6"/>
  <c r="P246" i="6" s="1"/>
  <c r="I246" i="6"/>
  <c r="O246" i="6" s="1"/>
  <c r="H246" i="6"/>
  <c r="N246" i="6" s="1"/>
  <c r="G246" i="6"/>
  <c r="M246" i="6" s="1"/>
  <c r="F246" i="6"/>
  <c r="L246" i="6" s="1"/>
  <c r="J242" i="6"/>
  <c r="P242" i="6" s="1"/>
  <c r="I242" i="6"/>
  <c r="O242" i="6" s="1"/>
  <c r="H242" i="6"/>
  <c r="N242" i="6" s="1"/>
  <c r="G242" i="6"/>
  <c r="M242" i="6" s="1"/>
  <c r="F242" i="6"/>
  <c r="L242" i="6" s="1"/>
  <c r="J238" i="6"/>
  <c r="P238" i="6" s="1"/>
  <c r="I238" i="6"/>
  <c r="O238" i="6" s="1"/>
  <c r="G238" i="6"/>
  <c r="M238" i="6" s="1"/>
  <c r="H238" i="6"/>
  <c r="N238" i="6" s="1"/>
  <c r="F238" i="6"/>
  <c r="L238" i="6" s="1"/>
  <c r="J845" i="6"/>
  <c r="P845" i="6" s="1"/>
  <c r="I845" i="6"/>
  <c r="O845" i="6" s="1"/>
  <c r="H845" i="6"/>
  <c r="N845" i="6" s="1"/>
  <c r="F845" i="6"/>
  <c r="L845" i="6" s="1"/>
  <c r="J230" i="6"/>
  <c r="P230" i="6" s="1"/>
  <c r="I230" i="6"/>
  <c r="O230" i="6" s="1"/>
  <c r="H230" i="6"/>
  <c r="N230" i="6" s="1"/>
  <c r="G230" i="6"/>
  <c r="M230" i="6" s="1"/>
  <c r="F230" i="6"/>
  <c r="L230" i="6" s="1"/>
  <c r="J226" i="6"/>
  <c r="P226" i="6" s="1"/>
  <c r="I226" i="6"/>
  <c r="O226" i="6" s="1"/>
  <c r="H226" i="6"/>
  <c r="N226" i="6" s="1"/>
  <c r="G226" i="6"/>
  <c r="M226" i="6" s="1"/>
  <c r="F226" i="6"/>
  <c r="L226" i="6" s="1"/>
  <c r="J222" i="6"/>
  <c r="P222" i="6" s="1"/>
  <c r="I222" i="6"/>
  <c r="O222" i="6" s="1"/>
  <c r="G222" i="6"/>
  <c r="M222" i="6" s="1"/>
  <c r="H222" i="6"/>
  <c r="N222" i="6" s="1"/>
  <c r="F222" i="6"/>
  <c r="L222" i="6" s="1"/>
  <c r="J218" i="6"/>
  <c r="P218" i="6" s="1"/>
  <c r="I218" i="6"/>
  <c r="O218" i="6" s="1"/>
  <c r="H218" i="6"/>
  <c r="N218" i="6" s="1"/>
  <c r="G218" i="6"/>
  <c r="M218" i="6" s="1"/>
  <c r="F218" i="6"/>
  <c r="L218" i="6" s="1"/>
  <c r="J214" i="6"/>
  <c r="P214" i="6" s="1"/>
  <c r="I214" i="6"/>
  <c r="O214" i="6" s="1"/>
  <c r="H214" i="6"/>
  <c r="N214" i="6" s="1"/>
  <c r="G214" i="6"/>
  <c r="M214" i="6" s="1"/>
  <c r="F214" i="6"/>
  <c r="L214" i="6" s="1"/>
  <c r="J210" i="6"/>
  <c r="P210" i="6" s="1"/>
  <c r="I210" i="6"/>
  <c r="O210" i="6" s="1"/>
  <c r="H210" i="6"/>
  <c r="N210" i="6" s="1"/>
  <c r="G210" i="6"/>
  <c r="M210" i="6" s="1"/>
  <c r="F210" i="6"/>
  <c r="L210" i="6" s="1"/>
  <c r="J1300" i="6"/>
  <c r="P1300" i="6" s="1"/>
  <c r="I1300" i="6"/>
  <c r="O1300" i="6" s="1"/>
  <c r="H1300" i="6"/>
  <c r="N1300" i="6" s="1"/>
  <c r="F1300" i="6"/>
  <c r="L1300" i="6" s="1"/>
  <c r="J202" i="6"/>
  <c r="P202" i="6" s="1"/>
  <c r="I202" i="6"/>
  <c r="O202" i="6" s="1"/>
  <c r="H202" i="6"/>
  <c r="N202" i="6" s="1"/>
  <c r="F202" i="6"/>
  <c r="L202" i="6" s="1"/>
  <c r="J198" i="6"/>
  <c r="P198" i="6" s="1"/>
  <c r="I198" i="6"/>
  <c r="O198" i="6" s="1"/>
  <c r="G198" i="6"/>
  <c r="M198" i="6" s="1"/>
  <c r="H198" i="6"/>
  <c r="N198" i="6" s="1"/>
  <c r="F198" i="6"/>
  <c r="L198" i="6" s="1"/>
  <c r="J194" i="6"/>
  <c r="P194" i="6" s="1"/>
  <c r="I194" i="6"/>
  <c r="O194" i="6" s="1"/>
  <c r="H194" i="6"/>
  <c r="N194" i="6" s="1"/>
  <c r="G194" i="6"/>
  <c r="M194" i="6" s="1"/>
  <c r="F194" i="6"/>
  <c r="L194" i="6" s="1"/>
  <c r="J190" i="6"/>
  <c r="P190" i="6" s="1"/>
  <c r="G190" i="6"/>
  <c r="M190" i="6" s="1"/>
  <c r="I190" i="6"/>
  <c r="O190" i="6" s="1"/>
  <c r="H190" i="6"/>
  <c r="N190" i="6" s="1"/>
  <c r="F190" i="6"/>
  <c r="L190" i="6" s="1"/>
  <c r="J494" i="6"/>
  <c r="P494" i="6" s="1"/>
  <c r="I494" i="6"/>
  <c r="O494" i="6" s="1"/>
  <c r="H494" i="6"/>
  <c r="N494" i="6" s="1"/>
  <c r="F494" i="6"/>
  <c r="L494" i="6" s="1"/>
  <c r="J182" i="6"/>
  <c r="P182" i="6" s="1"/>
  <c r="I182" i="6"/>
  <c r="O182" i="6" s="1"/>
  <c r="G182" i="6"/>
  <c r="M182" i="6" s="1"/>
  <c r="H182" i="6"/>
  <c r="N182" i="6" s="1"/>
  <c r="F182" i="6"/>
  <c r="L182" i="6" s="1"/>
  <c r="J178" i="6"/>
  <c r="P178" i="6" s="1"/>
  <c r="I178" i="6"/>
  <c r="O178" i="6" s="1"/>
  <c r="H178" i="6"/>
  <c r="N178" i="6" s="1"/>
  <c r="G178" i="6"/>
  <c r="M178" i="6" s="1"/>
  <c r="F178" i="6"/>
  <c r="L178" i="6" s="1"/>
  <c r="J134" i="6"/>
  <c r="P134" i="6" s="1"/>
  <c r="I134" i="6"/>
  <c r="O134" i="6" s="1"/>
  <c r="H134" i="6"/>
  <c r="N134" i="6" s="1"/>
  <c r="G134" i="6"/>
  <c r="M134" i="6" s="1"/>
  <c r="F134" i="6"/>
  <c r="L134" i="6" s="1"/>
  <c r="J130" i="6"/>
  <c r="P130" i="6" s="1"/>
  <c r="I130" i="6"/>
  <c r="O130" i="6" s="1"/>
  <c r="H130" i="6"/>
  <c r="N130" i="6" s="1"/>
  <c r="G130" i="6"/>
  <c r="M130" i="6" s="1"/>
  <c r="F130" i="6"/>
  <c r="L130" i="6" s="1"/>
  <c r="J126" i="6"/>
  <c r="P126" i="6" s="1"/>
  <c r="I126" i="6"/>
  <c r="O126" i="6" s="1"/>
  <c r="G126" i="6"/>
  <c r="M126" i="6" s="1"/>
  <c r="H126" i="6"/>
  <c r="N126" i="6" s="1"/>
  <c r="F126" i="6"/>
  <c r="L126" i="6" s="1"/>
  <c r="J122" i="6"/>
  <c r="P122" i="6" s="1"/>
  <c r="I122" i="6"/>
  <c r="O122" i="6" s="1"/>
  <c r="H122" i="6"/>
  <c r="N122" i="6" s="1"/>
  <c r="G122" i="6"/>
  <c r="M122" i="6" s="1"/>
  <c r="F122" i="6"/>
  <c r="L122" i="6" s="1"/>
  <c r="J118" i="6"/>
  <c r="P118" i="6" s="1"/>
  <c r="I118" i="6"/>
  <c r="O118" i="6" s="1"/>
  <c r="H118" i="6"/>
  <c r="N118" i="6" s="1"/>
  <c r="G118" i="6"/>
  <c r="M118" i="6" s="1"/>
  <c r="F118" i="6"/>
  <c r="L118" i="6" s="1"/>
  <c r="J114" i="6"/>
  <c r="P114" i="6" s="1"/>
  <c r="I114" i="6"/>
  <c r="O114" i="6" s="1"/>
  <c r="H114" i="6"/>
  <c r="N114" i="6" s="1"/>
  <c r="G114" i="6"/>
  <c r="M114" i="6" s="1"/>
  <c r="F114" i="6"/>
  <c r="L114" i="6" s="1"/>
  <c r="J2365" i="6"/>
  <c r="P2365" i="6" s="1"/>
  <c r="I2365" i="6"/>
  <c r="O2365" i="6" s="1"/>
  <c r="F2365" i="6"/>
  <c r="L2365" i="6" s="1"/>
  <c r="H2365" i="6"/>
  <c r="N2365" i="6" s="1"/>
  <c r="J106" i="6"/>
  <c r="P106" i="6" s="1"/>
  <c r="I106" i="6"/>
  <c r="O106" i="6" s="1"/>
  <c r="G106" i="6"/>
  <c r="M106" i="6" s="1"/>
  <c r="H106" i="6"/>
  <c r="N106" i="6" s="1"/>
  <c r="F106" i="6"/>
  <c r="L106" i="6" s="1"/>
  <c r="J102" i="6"/>
  <c r="P102" i="6" s="1"/>
  <c r="I102" i="6"/>
  <c r="O102" i="6" s="1"/>
  <c r="H102" i="6"/>
  <c r="N102" i="6" s="1"/>
  <c r="G102" i="6"/>
  <c r="M102" i="6" s="1"/>
  <c r="F102" i="6"/>
  <c r="L102" i="6" s="1"/>
  <c r="J98" i="6"/>
  <c r="P98" i="6" s="1"/>
  <c r="I98" i="6"/>
  <c r="O98" i="6" s="1"/>
  <c r="H98" i="6"/>
  <c r="N98" i="6" s="1"/>
  <c r="G98" i="6"/>
  <c r="M98" i="6" s="1"/>
  <c r="F98" i="6"/>
  <c r="L98" i="6" s="1"/>
  <c r="J94" i="6"/>
  <c r="P94" i="6" s="1"/>
  <c r="I94" i="6"/>
  <c r="O94" i="6" s="1"/>
  <c r="G94" i="6"/>
  <c r="M94" i="6" s="1"/>
  <c r="F94" i="6"/>
  <c r="L94" i="6" s="1"/>
  <c r="H94" i="6"/>
  <c r="N94" i="6" s="1"/>
  <c r="J90" i="6"/>
  <c r="P90" i="6" s="1"/>
  <c r="I90" i="6"/>
  <c r="O90" i="6" s="1"/>
  <c r="H90" i="6"/>
  <c r="N90" i="6" s="1"/>
  <c r="F90" i="6"/>
  <c r="L90" i="6" s="1"/>
  <c r="G90" i="6"/>
  <c r="M90" i="6" s="1"/>
  <c r="J86" i="6"/>
  <c r="P86" i="6" s="1"/>
  <c r="I86" i="6"/>
  <c r="O86" i="6" s="1"/>
  <c r="H86" i="6"/>
  <c r="N86" i="6" s="1"/>
  <c r="G86" i="6"/>
  <c r="M86" i="6" s="1"/>
  <c r="F86" i="6"/>
  <c r="L86" i="6" s="1"/>
  <c r="J2379" i="6"/>
  <c r="P2379" i="6" s="1"/>
  <c r="I2379" i="6"/>
  <c r="O2379" i="6" s="1"/>
  <c r="H2379" i="6"/>
  <c r="N2379" i="6" s="1"/>
  <c r="G2379" i="6"/>
  <c r="M2379" i="6" s="1"/>
  <c r="F2379" i="6"/>
  <c r="L2379" i="6" s="1"/>
  <c r="J2375" i="6"/>
  <c r="P2375" i="6" s="1"/>
  <c r="I2375" i="6"/>
  <c r="O2375" i="6" s="1"/>
  <c r="H2375" i="6"/>
  <c r="N2375" i="6" s="1"/>
  <c r="G2375" i="6"/>
  <c r="M2375" i="6" s="1"/>
  <c r="F2375" i="6"/>
  <c r="L2375" i="6" s="1"/>
  <c r="J2215" i="6"/>
  <c r="P2215" i="6" s="1"/>
  <c r="I2215" i="6"/>
  <c r="O2215" i="6" s="1"/>
  <c r="H2215" i="6"/>
  <c r="N2215" i="6" s="1"/>
  <c r="F2215" i="6"/>
  <c r="L2215" i="6" s="1"/>
  <c r="G2215" i="6"/>
  <c r="M2215" i="6" s="1"/>
  <c r="J2211" i="6"/>
  <c r="P2211" i="6" s="1"/>
  <c r="I2211" i="6"/>
  <c r="O2211" i="6" s="1"/>
  <c r="H2211" i="6"/>
  <c r="N2211" i="6" s="1"/>
  <c r="G2211" i="6"/>
  <c r="M2211" i="6" s="1"/>
  <c r="F2211" i="6"/>
  <c r="L2211" i="6" s="1"/>
  <c r="J2207" i="6"/>
  <c r="P2207" i="6" s="1"/>
  <c r="I2207" i="6"/>
  <c r="O2207" i="6" s="1"/>
  <c r="H2207" i="6"/>
  <c r="N2207" i="6" s="1"/>
  <c r="G2207" i="6"/>
  <c r="M2207" i="6" s="1"/>
  <c r="F2207" i="6"/>
  <c r="L2207" i="6" s="1"/>
  <c r="J2203" i="6"/>
  <c r="P2203" i="6" s="1"/>
  <c r="I2203" i="6"/>
  <c r="O2203" i="6" s="1"/>
  <c r="H2203" i="6"/>
  <c r="N2203" i="6" s="1"/>
  <c r="G2203" i="6"/>
  <c r="M2203" i="6" s="1"/>
  <c r="F2203" i="6"/>
  <c r="L2203" i="6" s="1"/>
  <c r="J2199" i="6"/>
  <c r="P2199" i="6" s="1"/>
  <c r="I2199" i="6"/>
  <c r="O2199" i="6" s="1"/>
  <c r="H2199" i="6"/>
  <c r="N2199" i="6" s="1"/>
  <c r="G2199" i="6"/>
  <c r="M2199" i="6" s="1"/>
  <c r="F2199" i="6"/>
  <c r="L2199" i="6" s="1"/>
  <c r="J2195" i="6"/>
  <c r="P2195" i="6" s="1"/>
  <c r="I2195" i="6"/>
  <c r="O2195" i="6" s="1"/>
  <c r="H2195" i="6"/>
  <c r="N2195" i="6" s="1"/>
  <c r="F2195" i="6"/>
  <c r="L2195" i="6" s="1"/>
  <c r="G2195" i="6"/>
  <c r="M2195" i="6" s="1"/>
  <c r="J2191" i="6"/>
  <c r="P2191" i="6" s="1"/>
  <c r="I2191" i="6"/>
  <c r="O2191" i="6" s="1"/>
  <c r="H2191" i="6"/>
  <c r="N2191" i="6" s="1"/>
  <c r="F2191" i="6"/>
  <c r="L2191" i="6" s="1"/>
  <c r="G2191" i="6"/>
  <c r="M2191" i="6" s="1"/>
  <c r="J2187" i="6"/>
  <c r="P2187" i="6" s="1"/>
  <c r="I2187" i="6"/>
  <c r="O2187" i="6" s="1"/>
  <c r="H2187" i="6"/>
  <c r="N2187" i="6" s="1"/>
  <c r="F2187" i="6"/>
  <c r="L2187" i="6" s="1"/>
  <c r="G2187" i="6"/>
  <c r="M2187" i="6" s="1"/>
  <c r="J2183" i="6"/>
  <c r="P2183" i="6" s="1"/>
  <c r="I2183" i="6"/>
  <c r="O2183" i="6" s="1"/>
  <c r="H2183" i="6"/>
  <c r="N2183" i="6" s="1"/>
  <c r="G2183" i="6"/>
  <c r="M2183" i="6" s="1"/>
  <c r="F2183" i="6"/>
  <c r="L2183" i="6" s="1"/>
  <c r="J2179" i="6"/>
  <c r="P2179" i="6" s="1"/>
  <c r="I2179" i="6"/>
  <c r="O2179" i="6" s="1"/>
  <c r="H2179" i="6"/>
  <c r="N2179" i="6" s="1"/>
  <c r="F2179" i="6"/>
  <c r="L2179" i="6" s="1"/>
  <c r="G2179" i="6"/>
  <c r="M2179" i="6" s="1"/>
  <c r="J1947" i="6"/>
  <c r="P1947" i="6" s="1"/>
  <c r="I1947" i="6"/>
  <c r="O1947" i="6" s="1"/>
  <c r="H1947" i="6"/>
  <c r="N1947" i="6" s="1"/>
  <c r="F1947" i="6"/>
  <c r="L1947" i="6" s="1"/>
  <c r="J1943" i="6"/>
  <c r="P1943" i="6" s="1"/>
  <c r="I1943" i="6"/>
  <c r="O1943" i="6" s="1"/>
  <c r="H1943" i="6"/>
  <c r="N1943" i="6" s="1"/>
  <c r="G1943" i="6"/>
  <c r="M1943" i="6" s="1"/>
  <c r="F1943" i="6"/>
  <c r="L1943" i="6" s="1"/>
  <c r="J1939" i="6"/>
  <c r="P1939" i="6" s="1"/>
  <c r="I1939" i="6"/>
  <c r="O1939" i="6" s="1"/>
  <c r="H1939" i="6"/>
  <c r="N1939" i="6" s="1"/>
  <c r="G1939" i="6"/>
  <c r="M1939" i="6" s="1"/>
  <c r="F1939" i="6"/>
  <c r="L1939" i="6" s="1"/>
  <c r="J1935" i="6"/>
  <c r="P1935" i="6" s="1"/>
  <c r="I1935" i="6"/>
  <c r="O1935" i="6" s="1"/>
  <c r="H1935" i="6"/>
  <c r="N1935" i="6" s="1"/>
  <c r="F1935" i="6"/>
  <c r="L1935" i="6" s="1"/>
  <c r="J1931" i="6"/>
  <c r="P1931" i="6" s="1"/>
  <c r="I1931" i="6"/>
  <c r="O1931" i="6" s="1"/>
  <c r="H1931" i="6"/>
  <c r="N1931" i="6" s="1"/>
  <c r="G1931" i="6"/>
  <c r="M1931" i="6" s="1"/>
  <c r="F1931" i="6"/>
  <c r="L1931" i="6" s="1"/>
  <c r="I1915" i="6"/>
  <c r="O1915" i="6" s="1"/>
  <c r="J1915" i="6"/>
  <c r="P1915" i="6" s="1"/>
  <c r="H1915" i="6"/>
  <c r="N1915" i="6" s="1"/>
  <c r="G1915" i="6"/>
  <c r="M1915" i="6" s="1"/>
  <c r="F1915" i="6"/>
  <c r="L1915" i="6" s="1"/>
  <c r="J1903" i="6"/>
  <c r="P1903" i="6" s="1"/>
  <c r="I1903" i="6"/>
  <c r="O1903" i="6" s="1"/>
  <c r="H1903" i="6"/>
  <c r="N1903" i="6" s="1"/>
  <c r="G1903" i="6"/>
  <c r="M1903" i="6" s="1"/>
  <c r="F1903" i="6"/>
  <c r="L1903" i="6" s="1"/>
  <c r="J1895" i="6"/>
  <c r="P1895" i="6" s="1"/>
  <c r="I1895" i="6"/>
  <c r="O1895" i="6" s="1"/>
  <c r="H1895" i="6"/>
  <c r="N1895" i="6" s="1"/>
  <c r="G1895" i="6"/>
  <c r="M1895" i="6" s="1"/>
  <c r="F1895" i="6"/>
  <c r="L1895" i="6" s="1"/>
  <c r="J1891" i="6"/>
  <c r="P1891" i="6" s="1"/>
  <c r="I1891" i="6"/>
  <c r="O1891" i="6" s="1"/>
  <c r="H1891" i="6"/>
  <c r="N1891" i="6" s="1"/>
  <c r="G1891" i="6"/>
  <c r="M1891" i="6" s="1"/>
  <c r="F1891" i="6"/>
  <c r="L1891" i="6" s="1"/>
  <c r="J1879" i="6"/>
  <c r="P1879" i="6" s="1"/>
  <c r="I1879" i="6"/>
  <c r="O1879" i="6" s="1"/>
  <c r="H1879" i="6"/>
  <c r="N1879" i="6" s="1"/>
  <c r="F1879" i="6"/>
  <c r="L1879" i="6" s="1"/>
  <c r="J1875" i="6"/>
  <c r="P1875" i="6" s="1"/>
  <c r="I1875" i="6"/>
  <c r="O1875" i="6" s="1"/>
  <c r="H1875" i="6"/>
  <c r="N1875" i="6" s="1"/>
  <c r="G1875" i="6"/>
  <c r="M1875" i="6" s="1"/>
  <c r="F1875" i="6"/>
  <c r="L1875" i="6" s="1"/>
  <c r="J1871" i="6"/>
  <c r="P1871" i="6" s="1"/>
  <c r="I1871" i="6"/>
  <c r="O1871" i="6" s="1"/>
  <c r="H1871" i="6"/>
  <c r="N1871" i="6" s="1"/>
  <c r="G1871" i="6"/>
  <c r="M1871" i="6" s="1"/>
  <c r="F1871" i="6"/>
  <c r="L1871" i="6" s="1"/>
  <c r="J1867" i="6"/>
  <c r="P1867" i="6" s="1"/>
  <c r="I1867" i="6"/>
  <c r="O1867" i="6" s="1"/>
  <c r="H1867" i="6"/>
  <c r="N1867" i="6" s="1"/>
  <c r="F1867" i="6"/>
  <c r="L1867" i="6" s="1"/>
  <c r="J1863" i="6"/>
  <c r="P1863" i="6" s="1"/>
  <c r="I1863" i="6"/>
  <c r="O1863" i="6" s="1"/>
  <c r="H1863" i="6"/>
  <c r="N1863" i="6" s="1"/>
  <c r="G1863" i="6"/>
  <c r="M1863" i="6" s="1"/>
  <c r="F1863" i="6"/>
  <c r="L1863" i="6" s="1"/>
  <c r="J1859" i="6"/>
  <c r="P1859" i="6" s="1"/>
  <c r="I1859" i="6"/>
  <c r="O1859" i="6" s="1"/>
  <c r="H1859" i="6"/>
  <c r="N1859" i="6" s="1"/>
  <c r="F1859" i="6"/>
  <c r="L1859" i="6" s="1"/>
  <c r="G1859" i="6"/>
  <c r="M1859" i="6" s="1"/>
  <c r="J1855" i="6"/>
  <c r="P1855" i="6" s="1"/>
  <c r="I1855" i="6"/>
  <c r="O1855" i="6" s="1"/>
  <c r="H1855" i="6"/>
  <c r="N1855" i="6" s="1"/>
  <c r="F1855" i="6"/>
  <c r="L1855" i="6" s="1"/>
  <c r="G1855" i="6"/>
  <c r="M1855" i="6" s="1"/>
  <c r="I1851" i="6"/>
  <c r="O1851" i="6" s="1"/>
  <c r="J1851" i="6"/>
  <c r="P1851" i="6" s="1"/>
  <c r="H1851" i="6"/>
  <c r="N1851" i="6" s="1"/>
  <c r="F1851" i="6"/>
  <c r="L1851" i="6" s="1"/>
  <c r="G1851" i="6"/>
  <c r="M1851" i="6" s="1"/>
  <c r="J1847" i="6"/>
  <c r="P1847" i="6" s="1"/>
  <c r="I1847" i="6"/>
  <c r="O1847" i="6" s="1"/>
  <c r="H1847" i="6"/>
  <c r="N1847" i="6" s="1"/>
  <c r="G1847" i="6"/>
  <c r="M1847" i="6" s="1"/>
  <c r="F1847" i="6"/>
  <c r="L1847" i="6" s="1"/>
  <c r="J1843" i="6"/>
  <c r="P1843" i="6" s="1"/>
  <c r="I1843" i="6"/>
  <c r="O1843" i="6" s="1"/>
  <c r="H1843" i="6"/>
  <c r="N1843" i="6" s="1"/>
  <c r="G1843" i="6"/>
  <c r="M1843" i="6" s="1"/>
  <c r="F1843" i="6"/>
  <c r="L1843" i="6" s="1"/>
  <c r="J1839" i="6"/>
  <c r="P1839" i="6" s="1"/>
  <c r="I1839" i="6"/>
  <c r="O1839" i="6" s="1"/>
  <c r="H1839" i="6"/>
  <c r="N1839" i="6" s="1"/>
  <c r="G1839" i="6"/>
  <c r="M1839" i="6" s="1"/>
  <c r="F1839" i="6"/>
  <c r="L1839" i="6" s="1"/>
  <c r="J1835" i="6"/>
  <c r="P1835" i="6" s="1"/>
  <c r="I1835" i="6"/>
  <c r="O1835" i="6" s="1"/>
  <c r="H1835" i="6"/>
  <c r="N1835" i="6" s="1"/>
  <c r="G1835" i="6"/>
  <c r="M1835" i="6" s="1"/>
  <c r="F1835" i="6"/>
  <c r="L1835" i="6" s="1"/>
  <c r="J1831" i="6"/>
  <c r="P1831" i="6" s="1"/>
  <c r="I1831" i="6"/>
  <c r="O1831" i="6" s="1"/>
  <c r="H1831" i="6"/>
  <c r="N1831" i="6" s="1"/>
  <c r="G1831" i="6"/>
  <c r="M1831" i="6" s="1"/>
  <c r="F1831" i="6"/>
  <c r="L1831" i="6" s="1"/>
  <c r="J1827" i="6"/>
  <c r="P1827" i="6" s="1"/>
  <c r="I1827" i="6"/>
  <c r="O1827" i="6" s="1"/>
  <c r="H1827" i="6"/>
  <c r="N1827" i="6" s="1"/>
  <c r="G1827" i="6"/>
  <c r="M1827" i="6" s="1"/>
  <c r="F1827" i="6"/>
  <c r="L1827" i="6" s="1"/>
  <c r="J1823" i="6"/>
  <c r="P1823" i="6" s="1"/>
  <c r="I1823" i="6"/>
  <c r="O1823" i="6" s="1"/>
  <c r="H1823" i="6"/>
  <c r="N1823" i="6" s="1"/>
  <c r="G1823" i="6"/>
  <c r="M1823" i="6" s="1"/>
  <c r="F1823" i="6"/>
  <c r="L1823" i="6" s="1"/>
  <c r="J1819" i="6"/>
  <c r="P1819" i="6" s="1"/>
  <c r="I1819" i="6"/>
  <c r="O1819" i="6" s="1"/>
  <c r="H1819" i="6"/>
  <c r="N1819" i="6" s="1"/>
  <c r="G1819" i="6"/>
  <c r="M1819" i="6" s="1"/>
  <c r="F1819" i="6"/>
  <c r="L1819" i="6" s="1"/>
  <c r="J1815" i="6"/>
  <c r="P1815" i="6" s="1"/>
  <c r="I1815" i="6"/>
  <c r="O1815" i="6" s="1"/>
  <c r="H1815" i="6"/>
  <c r="N1815" i="6" s="1"/>
  <c r="G1815" i="6"/>
  <c r="M1815" i="6" s="1"/>
  <c r="F1815" i="6"/>
  <c r="L1815" i="6" s="1"/>
  <c r="J1799" i="6"/>
  <c r="P1799" i="6" s="1"/>
  <c r="I1799" i="6"/>
  <c r="O1799" i="6" s="1"/>
  <c r="H1799" i="6"/>
  <c r="N1799" i="6" s="1"/>
  <c r="F1799" i="6"/>
  <c r="L1799" i="6" s="1"/>
  <c r="J1715" i="6"/>
  <c r="P1715" i="6" s="1"/>
  <c r="I1715" i="6"/>
  <c r="O1715" i="6" s="1"/>
  <c r="H1715" i="6"/>
  <c r="N1715" i="6" s="1"/>
  <c r="G1715" i="6"/>
  <c r="M1715" i="6" s="1"/>
  <c r="F1715" i="6"/>
  <c r="L1715" i="6" s="1"/>
  <c r="J1711" i="6"/>
  <c r="P1711" i="6" s="1"/>
  <c r="I1711" i="6"/>
  <c r="O1711" i="6" s="1"/>
  <c r="H1711" i="6"/>
  <c r="N1711" i="6" s="1"/>
  <c r="G1711" i="6"/>
  <c r="M1711" i="6" s="1"/>
  <c r="F1711" i="6"/>
  <c r="L1711" i="6" s="1"/>
  <c r="J1699" i="6"/>
  <c r="P1699" i="6" s="1"/>
  <c r="I1699" i="6"/>
  <c r="O1699" i="6" s="1"/>
  <c r="H1699" i="6"/>
  <c r="N1699" i="6" s="1"/>
  <c r="G1699" i="6"/>
  <c r="M1699" i="6" s="1"/>
  <c r="F1699" i="6"/>
  <c r="L1699" i="6" s="1"/>
  <c r="J1563" i="6"/>
  <c r="P1563" i="6" s="1"/>
  <c r="I1563" i="6"/>
  <c r="O1563" i="6" s="1"/>
  <c r="H1563" i="6"/>
  <c r="N1563" i="6" s="1"/>
  <c r="G1563" i="6"/>
  <c r="M1563" i="6" s="1"/>
  <c r="F1563" i="6"/>
  <c r="L1563" i="6" s="1"/>
  <c r="J1559" i="6"/>
  <c r="P1559" i="6" s="1"/>
  <c r="I1559" i="6"/>
  <c r="O1559" i="6" s="1"/>
  <c r="H1559" i="6"/>
  <c r="N1559" i="6" s="1"/>
  <c r="G1559" i="6"/>
  <c r="M1559" i="6" s="1"/>
  <c r="F1559" i="6"/>
  <c r="L1559" i="6" s="1"/>
  <c r="J1555" i="6"/>
  <c r="P1555" i="6" s="1"/>
  <c r="I1555" i="6"/>
  <c r="O1555" i="6" s="1"/>
  <c r="H1555" i="6"/>
  <c r="N1555" i="6" s="1"/>
  <c r="F1555" i="6"/>
  <c r="L1555" i="6" s="1"/>
  <c r="G1555" i="6"/>
  <c r="M1555" i="6" s="1"/>
  <c r="J1551" i="6"/>
  <c r="P1551" i="6" s="1"/>
  <c r="I1551" i="6"/>
  <c r="O1551" i="6" s="1"/>
  <c r="H1551" i="6"/>
  <c r="N1551" i="6" s="1"/>
  <c r="G1551" i="6"/>
  <c r="M1551" i="6" s="1"/>
  <c r="F1551" i="6"/>
  <c r="L1551" i="6" s="1"/>
  <c r="J1547" i="6"/>
  <c r="P1547" i="6" s="1"/>
  <c r="I1547" i="6"/>
  <c r="O1547" i="6" s="1"/>
  <c r="H1547" i="6"/>
  <c r="N1547" i="6" s="1"/>
  <c r="G1547" i="6"/>
  <c r="M1547" i="6" s="1"/>
  <c r="F1547" i="6"/>
  <c r="L1547" i="6" s="1"/>
  <c r="J1543" i="6"/>
  <c r="P1543" i="6" s="1"/>
  <c r="I1543" i="6"/>
  <c r="O1543" i="6" s="1"/>
  <c r="H1543" i="6"/>
  <c r="N1543" i="6" s="1"/>
  <c r="G1543" i="6"/>
  <c r="M1543" i="6" s="1"/>
  <c r="F1543" i="6"/>
  <c r="L1543" i="6" s="1"/>
  <c r="J1539" i="6"/>
  <c r="P1539" i="6" s="1"/>
  <c r="I1539" i="6"/>
  <c r="O1539" i="6" s="1"/>
  <c r="H1539" i="6"/>
  <c r="N1539" i="6" s="1"/>
  <c r="G1539" i="6"/>
  <c r="M1539" i="6" s="1"/>
  <c r="F1539" i="6"/>
  <c r="L1539" i="6" s="1"/>
  <c r="J1535" i="6"/>
  <c r="P1535" i="6" s="1"/>
  <c r="I1535" i="6"/>
  <c r="O1535" i="6" s="1"/>
  <c r="H1535" i="6"/>
  <c r="N1535" i="6" s="1"/>
  <c r="G1535" i="6"/>
  <c r="M1535" i="6" s="1"/>
  <c r="F1535" i="6"/>
  <c r="L1535" i="6" s="1"/>
  <c r="J1531" i="6"/>
  <c r="P1531" i="6" s="1"/>
  <c r="I1531" i="6"/>
  <c r="O1531" i="6" s="1"/>
  <c r="H1531" i="6"/>
  <c r="N1531" i="6" s="1"/>
  <c r="G1531" i="6"/>
  <c r="M1531" i="6" s="1"/>
  <c r="F1531" i="6"/>
  <c r="L1531" i="6" s="1"/>
  <c r="J1527" i="6"/>
  <c r="P1527" i="6" s="1"/>
  <c r="I1527" i="6"/>
  <c r="O1527" i="6" s="1"/>
  <c r="H1527" i="6"/>
  <c r="N1527" i="6" s="1"/>
  <c r="G1527" i="6"/>
  <c r="M1527" i="6" s="1"/>
  <c r="F1527" i="6"/>
  <c r="L1527" i="6" s="1"/>
  <c r="J1523" i="6"/>
  <c r="P1523" i="6" s="1"/>
  <c r="I1523" i="6"/>
  <c r="O1523" i="6" s="1"/>
  <c r="H1523" i="6"/>
  <c r="N1523" i="6" s="1"/>
  <c r="G1523" i="6"/>
  <c r="M1523" i="6" s="1"/>
  <c r="F1523" i="6"/>
  <c r="L1523" i="6" s="1"/>
  <c r="J2158" i="6"/>
  <c r="P2158" i="6" s="1"/>
  <c r="I2158" i="6"/>
  <c r="O2158" i="6" s="1"/>
  <c r="H2158" i="6"/>
  <c r="N2158" i="6" s="1"/>
  <c r="F2158" i="6"/>
  <c r="L2158" i="6" s="1"/>
  <c r="J1487" i="6"/>
  <c r="P1487" i="6" s="1"/>
  <c r="I1487" i="6"/>
  <c r="O1487" i="6" s="1"/>
  <c r="H1487" i="6"/>
  <c r="N1487" i="6" s="1"/>
  <c r="G1487" i="6"/>
  <c r="M1487" i="6" s="1"/>
  <c r="F1487" i="6"/>
  <c r="L1487" i="6" s="1"/>
  <c r="J1483" i="6"/>
  <c r="P1483" i="6" s="1"/>
  <c r="I1483" i="6"/>
  <c r="O1483" i="6" s="1"/>
  <c r="H1483" i="6"/>
  <c r="N1483" i="6" s="1"/>
  <c r="F1483" i="6"/>
  <c r="L1483" i="6" s="1"/>
  <c r="J1479" i="6"/>
  <c r="P1479" i="6" s="1"/>
  <c r="I1479" i="6"/>
  <c r="O1479" i="6" s="1"/>
  <c r="H1479" i="6"/>
  <c r="N1479" i="6" s="1"/>
  <c r="G1479" i="6"/>
  <c r="M1479" i="6" s="1"/>
  <c r="F1479" i="6"/>
  <c r="L1479" i="6" s="1"/>
  <c r="J1475" i="6"/>
  <c r="P1475" i="6" s="1"/>
  <c r="I1475" i="6"/>
  <c r="O1475" i="6" s="1"/>
  <c r="H1475" i="6"/>
  <c r="N1475" i="6" s="1"/>
  <c r="G1475" i="6"/>
  <c r="M1475" i="6" s="1"/>
  <c r="F1475" i="6"/>
  <c r="L1475" i="6" s="1"/>
  <c r="J1471" i="6"/>
  <c r="P1471" i="6" s="1"/>
  <c r="I1471" i="6"/>
  <c r="O1471" i="6" s="1"/>
  <c r="H1471" i="6"/>
  <c r="N1471" i="6" s="1"/>
  <c r="G1471" i="6"/>
  <c r="M1471" i="6" s="1"/>
  <c r="F1471" i="6"/>
  <c r="L1471" i="6" s="1"/>
  <c r="J1467" i="6"/>
  <c r="P1467" i="6" s="1"/>
  <c r="I1467" i="6"/>
  <c r="O1467" i="6" s="1"/>
  <c r="H1467" i="6"/>
  <c r="N1467" i="6" s="1"/>
  <c r="G1467" i="6"/>
  <c r="M1467" i="6" s="1"/>
  <c r="F1467" i="6"/>
  <c r="L1467" i="6" s="1"/>
  <c r="I1463" i="6"/>
  <c r="O1463" i="6" s="1"/>
  <c r="J1463" i="6"/>
  <c r="P1463" i="6" s="1"/>
  <c r="H1463" i="6"/>
  <c r="N1463" i="6" s="1"/>
  <c r="G1463" i="6"/>
  <c r="M1463" i="6" s="1"/>
  <c r="F1463" i="6"/>
  <c r="L1463" i="6" s="1"/>
  <c r="J1455" i="6"/>
  <c r="P1455" i="6" s="1"/>
  <c r="I1455" i="6"/>
  <c r="O1455" i="6" s="1"/>
  <c r="H1455" i="6"/>
  <c r="N1455" i="6" s="1"/>
  <c r="G1455" i="6"/>
  <c r="M1455" i="6" s="1"/>
  <c r="F1455" i="6"/>
  <c r="L1455" i="6" s="1"/>
  <c r="J1451" i="6"/>
  <c r="P1451" i="6" s="1"/>
  <c r="I1451" i="6"/>
  <c r="O1451" i="6" s="1"/>
  <c r="H1451" i="6"/>
  <c r="N1451" i="6" s="1"/>
  <c r="G1451" i="6"/>
  <c r="M1451" i="6" s="1"/>
  <c r="F1451" i="6"/>
  <c r="L1451" i="6" s="1"/>
  <c r="J1447" i="6"/>
  <c r="P1447" i="6" s="1"/>
  <c r="I1447" i="6"/>
  <c r="O1447" i="6" s="1"/>
  <c r="H1447" i="6"/>
  <c r="N1447" i="6" s="1"/>
  <c r="G1447" i="6"/>
  <c r="M1447" i="6" s="1"/>
  <c r="F1447" i="6"/>
  <c r="L1447" i="6" s="1"/>
  <c r="J1443" i="6"/>
  <c r="P1443" i="6" s="1"/>
  <c r="I1443" i="6"/>
  <c r="O1443" i="6" s="1"/>
  <c r="H1443" i="6"/>
  <c r="N1443" i="6" s="1"/>
  <c r="G1443" i="6"/>
  <c r="M1443" i="6" s="1"/>
  <c r="F1443" i="6"/>
  <c r="L1443" i="6" s="1"/>
  <c r="J1439" i="6"/>
  <c r="P1439" i="6" s="1"/>
  <c r="I1439" i="6"/>
  <c r="O1439" i="6" s="1"/>
  <c r="H1439" i="6"/>
  <c r="N1439" i="6" s="1"/>
  <c r="G1439" i="6"/>
  <c r="M1439" i="6" s="1"/>
  <c r="F1439" i="6"/>
  <c r="L1439" i="6" s="1"/>
  <c r="J1427" i="6"/>
  <c r="P1427" i="6" s="1"/>
  <c r="I1427" i="6"/>
  <c r="O1427" i="6" s="1"/>
  <c r="H1427" i="6"/>
  <c r="N1427" i="6" s="1"/>
  <c r="F1427" i="6"/>
  <c r="L1427" i="6" s="1"/>
  <c r="G1427" i="6"/>
  <c r="M1427" i="6" s="1"/>
  <c r="J1423" i="6"/>
  <c r="P1423" i="6" s="1"/>
  <c r="I1423" i="6"/>
  <c r="O1423" i="6" s="1"/>
  <c r="H1423" i="6"/>
  <c r="N1423" i="6" s="1"/>
  <c r="F1423" i="6"/>
  <c r="L1423" i="6" s="1"/>
  <c r="G1423" i="6"/>
  <c r="M1423" i="6" s="1"/>
  <c r="J1419" i="6"/>
  <c r="P1419" i="6" s="1"/>
  <c r="I1419" i="6"/>
  <c r="O1419" i="6" s="1"/>
  <c r="H1419" i="6"/>
  <c r="N1419" i="6" s="1"/>
  <c r="F1419" i="6"/>
  <c r="L1419" i="6" s="1"/>
  <c r="G1419" i="6"/>
  <c r="M1419" i="6" s="1"/>
  <c r="J1407" i="6"/>
  <c r="P1407" i="6" s="1"/>
  <c r="I1407" i="6"/>
  <c r="O1407" i="6" s="1"/>
  <c r="H1407" i="6"/>
  <c r="N1407" i="6" s="1"/>
  <c r="F1407" i="6"/>
  <c r="L1407" i="6" s="1"/>
  <c r="G1407" i="6"/>
  <c r="M1407" i="6" s="1"/>
  <c r="J1403" i="6"/>
  <c r="P1403" i="6" s="1"/>
  <c r="I1403" i="6"/>
  <c r="O1403" i="6" s="1"/>
  <c r="H1403" i="6"/>
  <c r="N1403" i="6" s="1"/>
  <c r="F1403" i="6"/>
  <c r="L1403" i="6" s="1"/>
  <c r="G1403" i="6"/>
  <c r="M1403" i="6" s="1"/>
  <c r="J1399" i="6"/>
  <c r="P1399" i="6" s="1"/>
  <c r="I1399" i="6"/>
  <c r="O1399" i="6" s="1"/>
  <c r="H1399" i="6"/>
  <c r="N1399" i="6" s="1"/>
  <c r="G1399" i="6"/>
  <c r="M1399" i="6" s="1"/>
  <c r="F1399" i="6"/>
  <c r="L1399" i="6" s="1"/>
  <c r="J1395" i="6"/>
  <c r="P1395" i="6" s="1"/>
  <c r="I1395" i="6"/>
  <c r="O1395" i="6" s="1"/>
  <c r="H1395" i="6"/>
  <c r="N1395" i="6" s="1"/>
  <c r="G1395" i="6"/>
  <c r="M1395" i="6" s="1"/>
  <c r="F1395" i="6"/>
  <c r="L1395" i="6" s="1"/>
  <c r="J1391" i="6"/>
  <c r="P1391" i="6" s="1"/>
  <c r="I1391" i="6"/>
  <c r="O1391" i="6" s="1"/>
  <c r="H1391" i="6"/>
  <c r="N1391" i="6" s="1"/>
  <c r="F1391" i="6"/>
  <c r="L1391" i="6" s="1"/>
  <c r="J1359" i="6"/>
  <c r="P1359" i="6" s="1"/>
  <c r="I1359" i="6"/>
  <c r="O1359" i="6" s="1"/>
  <c r="H1359" i="6"/>
  <c r="N1359" i="6" s="1"/>
  <c r="G1359" i="6"/>
  <c r="M1359" i="6" s="1"/>
  <c r="F1359" i="6"/>
  <c r="L1359" i="6" s="1"/>
  <c r="J1355" i="6"/>
  <c r="P1355" i="6" s="1"/>
  <c r="I1355" i="6"/>
  <c r="O1355" i="6" s="1"/>
  <c r="H1355" i="6"/>
  <c r="N1355" i="6" s="1"/>
  <c r="G1355" i="6"/>
  <c r="M1355" i="6" s="1"/>
  <c r="F1355" i="6"/>
  <c r="L1355" i="6" s="1"/>
  <c r="J1351" i="6"/>
  <c r="P1351" i="6" s="1"/>
  <c r="I1351" i="6"/>
  <c r="O1351" i="6" s="1"/>
  <c r="H1351" i="6"/>
  <c r="N1351" i="6" s="1"/>
  <c r="G1351" i="6"/>
  <c r="M1351" i="6" s="1"/>
  <c r="F1351" i="6"/>
  <c r="L1351" i="6" s="1"/>
  <c r="J1347" i="6"/>
  <c r="P1347" i="6" s="1"/>
  <c r="I1347" i="6"/>
  <c r="O1347" i="6" s="1"/>
  <c r="H1347" i="6"/>
  <c r="N1347" i="6" s="1"/>
  <c r="G1347" i="6"/>
  <c r="M1347" i="6" s="1"/>
  <c r="F1347" i="6"/>
  <c r="L1347" i="6" s="1"/>
  <c r="J1343" i="6"/>
  <c r="P1343" i="6" s="1"/>
  <c r="I1343" i="6"/>
  <c r="O1343" i="6" s="1"/>
  <c r="H1343" i="6"/>
  <c r="N1343" i="6" s="1"/>
  <c r="G1343" i="6"/>
  <c r="M1343" i="6" s="1"/>
  <c r="F1343" i="6"/>
  <c r="L1343" i="6" s="1"/>
  <c r="J1339" i="6"/>
  <c r="P1339" i="6" s="1"/>
  <c r="I1339" i="6"/>
  <c r="O1339" i="6" s="1"/>
  <c r="H1339" i="6"/>
  <c r="N1339" i="6" s="1"/>
  <c r="F1339" i="6"/>
  <c r="L1339" i="6" s="1"/>
  <c r="G1339" i="6"/>
  <c r="M1339" i="6" s="1"/>
  <c r="J1319" i="6"/>
  <c r="P1319" i="6" s="1"/>
  <c r="I1319" i="6"/>
  <c r="O1319" i="6" s="1"/>
  <c r="H1319" i="6"/>
  <c r="N1319" i="6" s="1"/>
  <c r="F1319" i="6"/>
  <c r="L1319" i="6" s="1"/>
  <c r="G1319" i="6"/>
  <c r="M1319" i="6" s="1"/>
  <c r="J1315" i="6"/>
  <c r="P1315" i="6" s="1"/>
  <c r="I1315" i="6"/>
  <c r="O1315" i="6" s="1"/>
  <c r="H1315" i="6"/>
  <c r="N1315" i="6" s="1"/>
  <c r="F1315" i="6"/>
  <c r="L1315" i="6" s="1"/>
  <c r="G1315" i="6"/>
  <c r="M1315" i="6" s="1"/>
  <c r="J1311" i="6"/>
  <c r="P1311" i="6" s="1"/>
  <c r="I1311" i="6"/>
  <c r="O1311" i="6" s="1"/>
  <c r="H1311" i="6"/>
  <c r="N1311" i="6" s="1"/>
  <c r="G1311" i="6"/>
  <c r="M1311" i="6" s="1"/>
  <c r="F1311" i="6"/>
  <c r="L1311" i="6" s="1"/>
  <c r="J1283" i="6"/>
  <c r="P1283" i="6" s="1"/>
  <c r="I1283" i="6"/>
  <c r="O1283" i="6" s="1"/>
  <c r="H1283" i="6"/>
  <c r="N1283" i="6" s="1"/>
  <c r="G1283" i="6"/>
  <c r="M1283" i="6" s="1"/>
  <c r="F1283" i="6"/>
  <c r="L1283" i="6" s="1"/>
  <c r="J1279" i="6"/>
  <c r="P1279" i="6" s="1"/>
  <c r="I1279" i="6"/>
  <c r="O1279" i="6" s="1"/>
  <c r="H1279" i="6"/>
  <c r="N1279" i="6" s="1"/>
  <c r="G1279" i="6"/>
  <c r="M1279" i="6" s="1"/>
  <c r="F1279" i="6"/>
  <c r="L1279" i="6" s="1"/>
  <c r="J1275" i="6"/>
  <c r="P1275" i="6" s="1"/>
  <c r="I1275" i="6"/>
  <c r="O1275" i="6" s="1"/>
  <c r="H1275" i="6"/>
  <c r="N1275" i="6" s="1"/>
  <c r="G1275" i="6"/>
  <c r="M1275" i="6" s="1"/>
  <c r="F1275" i="6"/>
  <c r="L1275" i="6" s="1"/>
  <c r="J1271" i="6"/>
  <c r="P1271" i="6" s="1"/>
  <c r="I1271" i="6"/>
  <c r="O1271" i="6" s="1"/>
  <c r="H1271" i="6"/>
  <c r="N1271" i="6" s="1"/>
  <c r="F1271" i="6"/>
  <c r="L1271" i="6" s="1"/>
  <c r="J1267" i="6"/>
  <c r="P1267" i="6" s="1"/>
  <c r="I1267" i="6"/>
  <c r="O1267" i="6" s="1"/>
  <c r="H1267" i="6"/>
  <c r="N1267" i="6" s="1"/>
  <c r="G1267" i="6"/>
  <c r="M1267" i="6" s="1"/>
  <c r="F1267" i="6"/>
  <c r="L1267" i="6" s="1"/>
  <c r="J1247" i="6"/>
  <c r="P1247" i="6" s="1"/>
  <c r="I1247" i="6"/>
  <c r="O1247" i="6" s="1"/>
  <c r="H1247" i="6"/>
  <c r="N1247" i="6" s="1"/>
  <c r="G1247" i="6"/>
  <c r="M1247" i="6" s="1"/>
  <c r="F1247" i="6"/>
  <c r="L1247" i="6" s="1"/>
  <c r="J2590" i="6"/>
  <c r="P2590" i="6" s="1"/>
  <c r="I2590" i="6"/>
  <c r="O2590" i="6" s="1"/>
  <c r="H2590" i="6"/>
  <c r="N2590" i="6" s="1"/>
  <c r="G2590" i="6"/>
  <c r="M2590" i="6" s="1"/>
  <c r="F2590" i="6"/>
  <c r="L2590" i="6" s="1"/>
  <c r="J1231" i="6"/>
  <c r="P1231" i="6" s="1"/>
  <c r="I1231" i="6"/>
  <c r="O1231" i="6" s="1"/>
  <c r="H1231" i="6"/>
  <c r="N1231" i="6" s="1"/>
  <c r="G1231" i="6"/>
  <c r="M1231" i="6" s="1"/>
  <c r="F1231" i="6"/>
  <c r="L1231" i="6" s="1"/>
  <c r="J1227" i="6"/>
  <c r="P1227" i="6" s="1"/>
  <c r="I1227" i="6"/>
  <c r="O1227" i="6" s="1"/>
  <c r="H1227" i="6"/>
  <c r="N1227" i="6" s="1"/>
  <c r="G1227" i="6"/>
  <c r="M1227" i="6" s="1"/>
  <c r="F1227" i="6"/>
  <c r="L1227" i="6" s="1"/>
  <c r="J1223" i="6"/>
  <c r="P1223" i="6" s="1"/>
  <c r="I1223" i="6"/>
  <c r="O1223" i="6" s="1"/>
  <c r="H1223" i="6"/>
  <c r="N1223" i="6" s="1"/>
  <c r="G1223" i="6"/>
  <c r="M1223" i="6" s="1"/>
  <c r="F1223" i="6"/>
  <c r="L1223" i="6" s="1"/>
  <c r="J1219" i="6"/>
  <c r="P1219" i="6" s="1"/>
  <c r="I1219" i="6"/>
  <c r="O1219" i="6" s="1"/>
  <c r="H1219" i="6"/>
  <c r="N1219" i="6" s="1"/>
  <c r="G1219" i="6"/>
  <c r="M1219" i="6" s="1"/>
  <c r="F1219" i="6"/>
  <c r="L1219" i="6" s="1"/>
  <c r="J1215" i="6"/>
  <c r="P1215" i="6" s="1"/>
  <c r="I1215" i="6"/>
  <c r="O1215" i="6" s="1"/>
  <c r="H1215" i="6"/>
  <c r="N1215" i="6" s="1"/>
  <c r="G1215" i="6"/>
  <c r="M1215" i="6" s="1"/>
  <c r="F1215" i="6"/>
  <c r="L1215" i="6" s="1"/>
  <c r="I1207" i="6"/>
  <c r="O1207" i="6" s="1"/>
  <c r="H1207" i="6"/>
  <c r="N1207" i="6" s="1"/>
  <c r="J1207" i="6"/>
  <c r="P1207" i="6" s="1"/>
  <c r="G1207" i="6"/>
  <c r="M1207" i="6" s="1"/>
  <c r="F1207" i="6"/>
  <c r="L1207" i="6" s="1"/>
  <c r="J1175" i="6"/>
  <c r="P1175" i="6" s="1"/>
  <c r="I1175" i="6"/>
  <c r="O1175" i="6" s="1"/>
  <c r="H1175" i="6"/>
  <c r="N1175" i="6" s="1"/>
  <c r="G1175" i="6"/>
  <c r="M1175" i="6" s="1"/>
  <c r="F1175" i="6"/>
  <c r="L1175" i="6" s="1"/>
  <c r="J1171" i="6"/>
  <c r="P1171" i="6" s="1"/>
  <c r="I1171" i="6"/>
  <c r="O1171" i="6" s="1"/>
  <c r="H1171" i="6"/>
  <c r="N1171" i="6" s="1"/>
  <c r="G1171" i="6"/>
  <c r="M1171" i="6" s="1"/>
  <c r="F1171" i="6"/>
  <c r="L1171" i="6" s="1"/>
  <c r="J1167" i="6"/>
  <c r="P1167" i="6" s="1"/>
  <c r="I1167" i="6"/>
  <c r="O1167" i="6" s="1"/>
  <c r="H1167" i="6"/>
  <c r="N1167" i="6" s="1"/>
  <c r="G1167" i="6"/>
  <c r="M1167" i="6" s="1"/>
  <c r="F1167" i="6"/>
  <c r="L1167" i="6" s="1"/>
  <c r="J339" i="6"/>
  <c r="P339" i="6" s="1"/>
  <c r="I339" i="6"/>
  <c r="O339" i="6" s="1"/>
  <c r="H339" i="6"/>
  <c r="N339" i="6" s="1"/>
  <c r="G339" i="6"/>
  <c r="M339" i="6" s="1"/>
  <c r="F339" i="6"/>
  <c r="L339" i="6" s="1"/>
  <c r="J1159" i="6"/>
  <c r="P1159" i="6" s="1"/>
  <c r="I1159" i="6"/>
  <c r="O1159" i="6" s="1"/>
  <c r="H1159" i="6"/>
  <c r="N1159" i="6" s="1"/>
  <c r="G1159" i="6"/>
  <c r="M1159" i="6" s="1"/>
  <c r="F1159" i="6"/>
  <c r="L1159" i="6" s="1"/>
  <c r="J1151" i="6"/>
  <c r="P1151" i="6" s="1"/>
  <c r="I1151" i="6"/>
  <c r="O1151" i="6" s="1"/>
  <c r="H1151" i="6"/>
  <c r="N1151" i="6" s="1"/>
  <c r="F1151" i="6"/>
  <c r="L1151" i="6" s="1"/>
  <c r="G1151" i="6"/>
  <c r="M1151" i="6" s="1"/>
  <c r="J1143" i="6"/>
  <c r="P1143" i="6" s="1"/>
  <c r="I1143" i="6"/>
  <c r="O1143" i="6" s="1"/>
  <c r="H1143" i="6"/>
  <c r="N1143" i="6" s="1"/>
  <c r="F1143" i="6"/>
  <c r="L1143" i="6" s="1"/>
  <c r="G1143" i="6"/>
  <c r="M1143" i="6" s="1"/>
  <c r="J1139" i="6"/>
  <c r="P1139" i="6" s="1"/>
  <c r="I1139" i="6"/>
  <c r="O1139" i="6" s="1"/>
  <c r="H1139" i="6"/>
  <c r="N1139" i="6" s="1"/>
  <c r="G1139" i="6"/>
  <c r="M1139" i="6" s="1"/>
  <c r="F1139" i="6"/>
  <c r="L1139" i="6" s="1"/>
  <c r="J1135" i="6"/>
  <c r="P1135" i="6" s="1"/>
  <c r="I1135" i="6"/>
  <c r="O1135" i="6" s="1"/>
  <c r="H1135" i="6"/>
  <c r="N1135" i="6" s="1"/>
  <c r="G1135" i="6"/>
  <c r="M1135" i="6" s="1"/>
  <c r="F1135" i="6"/>
  <c r="L1135" i="6" s="1"/>
  <c r="J1055" i="6"/>
  <c r="P1055" i="6" s="1"/>
  <c r="I1055" i="6"/>
  <c r="O1055" i="6" s="1"/>
  <c r="H1055" i="6"/>
  <c r="N1055" i="6" s="1"/>
  <c r="F1055" i="6"/>
  <c r="L1055" i="6" s="1"/>
  <c r="G1055" i="6"/>
  <c r="M1055" i="6" s="1"/>
  <c r="J1047" i="6"/>
  <c r="P1047" i="6" s="1"/>
  <c r="I1047" i="6"/>
  <c r="O1047" i="6" s="1"/>
  <c r="H1047" i="6"/>
  <c r="N1047" i="6" s="1"/>
  <c r="F1047" i="6"/>
  <c r="L1047" i="6" s="1"/>
  <c r="G1047" i="6"/>
  <c r="M1047" i="6" s="1"/>
  <c r="J1027" i="6"/>
  <c r="P1027" i="6" s="1"/>
  <c r="I1027" i="6"/>
  <c r="O1027" i="6" s="1"/>
  <c r="H1027" i="6"/>
  <c r="N1027" i="6" s="1"/>
  <c r="G1027" i="6"/>
  <c r="M1027" i="6" s="1"/>
  <c r="F1027" i="6"/>
  <c r="L1027" i="6" s="1"/>
  <c r="J2558" i="6"/>
  <c r="P2558" i="6" s="1"/>
  <c r="I2558" i="6"/>
  <c r="O2558" i="6" s="1"/>
  <c r="H2558" i="6"/>
  <c r="N2558" i="6" s="1"/>
  <c r="G2558" i="6"/>
  <c r="M2558" i="6" s="1"/>
  <c r="F2558" i="6"/>
  <c r="L2558" i="6" s="1"/>
  <c r="J1011" i="6"/>
  <c r="P1011" i="6" s="1"/>
  <c r="I1011" i="6"/>
  <c r="O1011" i="6" s="1"/>
  <c r="H1011" i="6"/>
  <c r="N1011" i="6" s="1"/>
  <c r="G1011" i="6"/>
  <c r="M1011" i="6" s="1"/>
  <c r="F1011" i="6"/>
  <c r="L1011" i="6" s="1"/>
  <c r="J959" i="6"/>
  <c r="P959" i="6" s="1"/>
  <c r="I959" i="6"/>
  <c r="O959" i="6" s="1"/>
  <c r="H959" i="6"/>
  <c r="N959" i="6" s="1"/>
  <c r="G959" i="6"/>
  <c r="M959" i="6" s="1"/>
  <c r="F959" i="6"/>
  <c r="L959" i="6" s="1"/>
  <c r="J3" i="6"/>
  <c r="P3" i="6" s="1"/>
  <c r="I3" i="6"/>
  <c r="O3" i="6" s="1"/>
  <c r="H3" i="6"/>
  <c r="N3" i="6" s="1"/>
  <c r="G3" i="6"/>
  <c r="M3" i="6" s="1"/>
  <c r="F3" i="6"/>
  <c r="L3" i="6" s="1"/>
  <c r="J20" i="6"/>
  <c r="P20" i="6" s="1"/>
  <c r="I20" i="6"/>
  <c r="O20" i="6" s="1"/>
  <c r="H20" i="6"/>
  <c r="N20" i="6" s="1"/>
  <c r="G20" i="6"/>
  <c r="M20" i="6" s="1"/>
  <c r="F20" i="6"/>
  <c r="L20" i="6" s="1"/>
  <c r="J16" i="6"/>
  <c r="P16" i="6" s="1"/>
  <c r="I16" i="6"/>
  <c r="O16" i="6" s="1"/>
  <c r="H16" i="6"/>
  <c r="N16" i="6" s="1"/>
  <c r="F16" i="6"/>
  <c r="L16" i="6" s="1"/>
  <c r="J12" i="6"/>
  <c r="P12" i="6" s="1"/>
  <c r="I12" i="6"/>
  <c r="O12" i="6" s="1"/>
  <c r="H12" i="6"/>
  <c r="N12" i="6" s="1"/>
  <c r="G12" i="6"/>
  <c r="M12" i="6" s="1"/>
  <c r="F12" i="6"/>
  <c r="L12" i="6" s="1"/>
  <c r="J187" i="6"/>
  <c r="P187" i="6" s="1"/>
  <c r="I187" i="6"/>
  <c r="O187" i="6" s="1"/>
  <c r="H187" i="6"/>
  <c r="N187" i="6" s="1"/>
  <c r="F187" i="6"/>
  <c r="L187" i="6" s="1"/>
  <c r="J2080" i="6"/>
  <c r="P2080" i="6" s="1"/>
  <c r="I2080" i="6"/>
  <c r="O2080" i="6" s="1"/>
  <c r="H2080" i="6"/>
  <c r="N2080" i="6" s="1"/>
  <c r="F2080" i="6"/>
  <c r="L2080" i="6" s="1"/>
  <c r="J596" i="6"/>
  <c r="P596" i="6" s="1"/>
  <c r="I596" i="6"/>
  <c r="O596" i="6" s="1"/>
  <c r="H596" i="6"/>
  <c r="N596" i="6" s="1"/>
  <c r="G596" i="6"/>
  <c r="M596" i="6" s="1"/>
  <c r="F596" i="6"/>
  <c r="L596" i="6" s="1"/>
  <c r="J592" i="6"/>
  <c r="P592" i="6" s="1"/>
  <c r="I592" i="6"/>
  <c r="O592" i="6" s="1"/>
  <c r="H592" i="6"/>
  <c r="N592" i="6" s="1"/>
  <c r="G592" i="6"/>
  <c r="M592" i="6" s="1"/>
  <c r="F592" i="6"/>
  <c r="L592" i="6" s="1"/>
  <c r="J588" i="6"/>
  <c r="P588" i="6" s="1"/>
  <c r="I588" i="6"/>
  <c r="O588" i="6" s="1"/>
  <c r="H588" i="6"/>
  <c r="N588" i="6" s="1"/>
  <c r="F588" i="6"/>
  <c r="L588" i="6" s="1"/>
  <c r="J584" i="6"/>
  <c r="P584" i="6" s="1"/>
  <c r="I584" i="6"/>
  <c r="O584" i="6" s="1"/>
  <c r="H584" i="6"/>
  <c r="N584" i="6" s="1"/>
  <c r="G584" i="6"/>
  <c r="M584" i="6" s="1"/>
  <c r="F584" i="6"/>
  <c r="L584" i="6" s="1"/>
  <c r="J580" i="6"/>
  <c r="P580" i="6" s="1"/>
  <c r="I580" i="6"/>
  <c r="O580" i="6" s="1"/>
  <c r="H580" i="6"/>
  <c r="N580" i="6" s="1"/>
  <c r="G580" i="6"/>
  <c r="M580" i="6" s="1"/>
  <c r="F580" i="6"/>
  <c r="L580" i="6" s="1"/>
  <c r="J576" i="6"/>
  <c r="P576" i="6" s="1"/>
  <c r="I576" i="6"/>
  <c r="O576" i="6" s="1"/>
  <c r="H576" i="6"/>
  <c r="N576" i="6" s="1"/>
  <c r="F576" i="6"/>
  <c r="L576" i="6" s="1"/>
  <c r="J1083" i="6"/>
  <c r="P1083" i="6" s="1"/>
  <c r="I1083" i="6"/>
  <c r="O1083" i="6" s="1"/>
  <c r="H1083" i="6"/>
  <c r="N1083" i="6" s="1"/>
  <c r="F1083" i="6"/>
  <c r="L1083" i="6" s="1"/>
  <c r="J568" i="6"/>
  <c r="P568" i="6" s="1"/>
  <c r="I568" i="6"/>
  <c r="O568" i="6" s="1"/>
  <c r="H568" i="6"/>
  <c r="N568" i="6" s="1"/>
  <c r="G568" i="6"/>
  <c r="M568" i="6" s="1"/>
  <c r="F568" i="6"/>
  <c r="L568" i="6" s="1"/>
  <c r="J564" i="6"/>
  <c r="P564" i="6" s="1"/>
  <c r="I564" i="6"/>
  <c r="O564" i="6" s="1"/>
  <c r="H564" i="6"/>
  <c r="N564" i="6" s="1"/>
  <c r="G564" i="6"/>
  <c r="M564" i="6" s="1"/>
  <c r="F564" i="6"/>
  <c r="L564" i="6" s="1"/>
  <c r="J560" i="6"/>
  <c r="P560" i="6" s="1"/>
  <c r="I560" i="6"/>
  <c r="O560" i="6" s="1"/>
  <c r="H560" i="6"/>
  <c r="N560" i="6" s="1"/>
  <c r="G560" i="6"/>
  <c r="M560" i="6" s="1"/>
  <c r="F560" i="6"/>
  <c r="L560" i="6" s="1"/>
  <c r="J556" i="6"/>
  <c r="P556" i="6" s="1"/>
  <c r="I556" i="6"/>
  <c r="O556" i="6" s="1"/>
  <c r="H556" i="6"/>
  <c r="N556" i="6" s="1"/>
  <c r="G556" i="6"/>
  <c r="M556" i="6" s="1"/>
  <c r="F556" i="6"/>
  <c r="L556" i="6" s="1"/>
  <c r="J552" i="6"/>
  <c r="P552" i="6" s="1"/>
  <c r="I552" i="6"/>
  <c r="O552" i="6" s="1"/>
  <c r="H552" i="6"/>
  <c r="N552" i="6" s="1"/>
  <c r="G552" i="6"/>
  <c r="M552" i="6" s="1"/>
  <c r="F552" i="6"/>
  <c r="L552" i="6" s="1"/>
  <c r="J548" i="6"/>
  <c r="P548" i="6" s="1"/>
  <c r="I548" i="6"/>
  <c r="O548" i="6" s="1"/>
  <c r="H548" i="6"/>
  <c r="N548" i="6" s="1"/>
  <c r="G548" i="6"/>
  <c r="M548" i="6" s="1"/>
  <c r="F548" i="6"/>
  <c r="L548" i="6" s="1"/>
  <c r="J544" i="6"/>
  <c r="P544" i="6" s="1"/>
  <c r="I544" i="6"/>
  <c r="O544" i="6" s="1"/>
  <c r="H544" i="6"/>
  <c r="N544" i="6" s="1"/>
  <c r="G544" i="6"/>
  <c r="M544" i="6" s="1"/>
  <c r="F544" i="6"/>
  <c r="L544" i="6" s="1"/>
  <c r="J540" i="6"/>
  <c r="P540" i="6" s="1"/>
  <c r="I540" i="6"/>
  <c r="O540" i="6" s="1"/>
  <c r="H540" i="6"/>
  <c r="N540" i="6" s="1"/>
  <c r="G540" i="6"/>
  <c r="M540" i="6" s="1"/>
  <c r="F540" i="6"/>
  <c r="L540" i="6" s="1"/>
  <c r="J2223" i="6"/>
  <c r="P2223" i="6" s="1"/>
  <c r="I2223" i="6"/>
  <c r="O2223" i="6" s="1"/>
  <c r="H2223" i="6"/>
  <c r="N2223" i="6" s="1"/>
  <c r="F2223" i="6"/>
  <c r="L2223" i="6" s="1"/>
  <c r="J532" i="6"/>
  <c r="P532" i="6" s="1"/>
  <c r="I532" i="6"/>
  <c r="O532" i="6" s="1"/>
  <c r="H532" i="6"/>
  <c r="N532" i="6" s="1"/>
  <c r="G532" i="6"/>
  <c r="M532" i="6" s="1"/>
  <c r="F532" i="6"/>
  <c r="L532" i="6" s="1"/>
  <c r="J528" i="6"/>
  <c r="P528" i="6" s="1"/>
  <c r="I528" i="6"/>
  <c r="O528" i="6" s="1"/>
  <c r="H528" i="6"/>
  <c r="N528" i="6" s="1"/>
  <c r="G528" i="6"/>
  <c r="M528" i="6" s="1"/>
  <c r="F528" i="6"/>
  <c r="L528" i="6" s="1"/>
  <c r="J524" i="6"/>
  <c r="P524" i="6" s="1"/>
  <c r="I524" i="6"/>
  <c r="O524" i="6" s="1"/>
  <c r="H524" i="6"/>
  <c r="N524" i="6" s="1"/>
  <c r="F524" i="6"/>
  <c r="L524" i="6" s="1"/>
  <c r="G524" i="6"/>
  <c r="M524" i="6" s="1"/>
  <c r="J520" i="6"/>
  <c r="P520" i="6" s="1"/>
  <c r="I520" i="6"/>
  <c r="O520" i="6" s="1"/>
  <c r="H520" i="6"/>
  <c r="N520" i="6" s="1"/>
  <c r="F520" i="6"/>
  <c r="L520" i="6" s="1"/>
  <c r="J516" i="6"/>
  <c r="P516" i="6" s="1"/>
  <c r="I516" i="6"/>
  <c r="O516" i="6" s="1"/>
  <c r="H516" i="6"/>
  <c r="N516" i="6" s="1"/>
  <c r="F516" i="6"/>
  <c r="L516" i="6" s="1"/>
  <c r="J2233" i="6"/>
  <c r="P2233" i="6" s="1"/>
  <c r="I2233" i="6"/>
  <c r="O2233" i="6" s="1"/>
  <c r="H2233" i="6"/>
  <c r="N2233" i="6" s="1"/>
  <c r="F2233" i="6"/>
  <c r="L2233" i="6" s="1"/>
  <c r="J508" i="6"/>
  <c r="P508" i="6" s="1"/>
  <c r="I508" i="6"/>
  <c r="O508" i="6" s="1"/>
  <c r="H508" i="6"/>
  <c r="N508" i="6" s="1"/>
  <c r="G508" i="6"/>
  <c r="M508" i="6" s="1"/>
  <c r="F508" i="6"/>
  <c r="L508" i="6" s="1"/>
  <c r="J504" i="6"/>
  <c r="P504" i="6" s="1"/>
  <c r="I504" i="6"/>
  <c r="O504" i="6" s="1"/>
  <c r="H504" i="6"/>
  <c r="N504" i="6" s="1"/>
  <c r="G504" i="6"/>
  <c r="M504" i="6" s="1"/>
  <c r="F504" i="6"/>
  <c r="L504" i="6" s="1"/>
  <c r="J500" i="6"/>
  <c r="P500" i="6" s="1"/>
  <c r="I500" i="6"/>
  <c r="O500" i="6" s="1"/>
  <c r="H500" i="6"/>
  <c r="N500" i="6" s="1"/>
  <c r="G500" i="6"/>
  <c r="M500" i="6" s="1"/>
  <c r="F500" i="6"/>
  <c r="L500" i="6" s="1"/>
  <c r="J496" i="6"/>
  <c r="P496" i="6" s="1"/>
  <c r="I496" i="6"/>
  <c r="O496" i="6" s="1"/>
  <c r="H496" i="6"/>
  <c r="N496" i="6" s="1"/>
  <c r="G496" i="6"/>
  <c r="M496" i="6" s="1"/>
  <c r="F496" i="6"/>
  <c r="L496" i="6" s="1"/>
  <c r="J492" i="6"/>
  <c r="P492" i="6" s="1"/>
  <c r="I492" i="6"/>
  <c r="O492" i="6" s="1"/>
  <c r="H492" i="6"/>
  <c r="N492" i="6" s="1"/>
  <c r="G492" i="6"/>
  <c r="M492" i="6" s="1"/>
  <c r="F492" i="6"/>
  <c r="L492" i="6" s="1"/>
  <c r="J579" i="6"/>
  <c r="P579" i="6" s="1"/>
  <c r="I579" i="6"/>
  <c r="O579" i="6" s="1"/>
  <c r="H579" i="6"/>
  <c r="N579" i="6" s="1"/>
  <c r="F579" i="6"/>
  <c r="L579" i="6" s="1"/>
  <c r="J1214" i="6"/>
  <c r="P1214" i="6" s="1"/>
  <c r="I1214" i="6"/>
  <c r="O1214" i="6" s="1"/>
  <c r="H1214" i="6"/>
  <c r="N1214" i="6" s="1"/>
  <c r="F1214" i="6"/>
  <c r="L1214" i="6" s="1"/>
  <c r="J480" i="6"/>
  <c r="P480" i="6" s="1"/>
  <c r="I480" i="6"/>
  <c r="O480" i="6" s="1"/>
  <c r="H480" i="6"/>
  <c r="N480" i="6" s="1"/>
  <c r="G480" i="6"/>
  <c r="M480" i="6" s="1"/>
  <c r="F480" i="6"/>
  <c r="L480" i="6" s="1"/>
  <c r="J476" i="6"/>
  <c r="P476" i="6" s="1"/>
  <c r="I476" i="6"/>
  <c r="O476" i="6" s="1"/>
  <c r="H476" i="6"/>
  <c r="N476" i="6" s="1"/>
  <c r="G476" i="6"/>
  <c r="M476" i="6" s="1"/>
  <c r="F476" i="6"/>
  <c r="L476" i="6" s="1"/>
  <c r="J472" i="6"/>
  <c r="P472" i="6" s="1"/>
  <c r="I472" i="6"/>
  <c r="O472" i="6" s="1"/>
  <c r="H472" i="6"/>
  <c r="N472" i="6" s="1"/>
  <c r="G472" i="6"/>
  <c r="M472" i="6" s="1"/>
  <c r="F472" i="6"/>
  <c r="L472" i="6" s="1"/>
  <c r="J468" i="6"/>
  <c r="P468" i="6" s="1"/>
  <c r="I468" i="6"/>
  <c r="O468" i="6" s="1"/>
  <c r="H468" i="6"/>
  <c r="N468" i="6" s="1"/>
  <c r="G468" i="6"/>
  <c r="M468" i="6" s="1"/>
  <c r="F468" i="6"/>
  <c r="L468" i="6" s="1"/>
  <c r="J464" i="6"/>
  <c r="P464" i="6" s="1"/>
  <c r="I464" i="6"/>
  <c r="O464" i="6" s="1"/>
  <c r="H464" i="6"/>
  <c r="N464" i="6" s="1"/>
  <c r="G464" i="6"/>
  <c r="M464" i="6" s="1"/>
  <c r="F464" i="6"/>
  <c r="L464" i="6" s="1"/>
  <c r="J460" i="6"/>
  <c r="P460" i="6" s="1"/>
  <c r="I460" i="6"/>
  <c r="O460" i="6" s="1"/>
  <c r="H460" i="6"/>
  <c r="N460" i="6" s="1"/>
  <c r="G460" i="6"/>
  <c r="M460" i="6" s="1"/>
  <c r="F460" i="6"/>
  <c r="L460" i="6" s="1"/>
  <c r="J456" i="6"/>
  <c r="P456" i="6" s="1"/>
  <c r="I456" i="6"/>
  <c r="O456" i="6" s="1"/>
  <c r="H456" i="6"/>
  <c r="N456" i="6" s="1"/>
  <c r="F456" i="6"/>
  <c r="L456" i="6" s="1"/>
  <c r="J452" i="6"/>
  <c r="P452" i="6" s="1"/>
  <c r="I452" i="6"/>
  <c r="O452" i="6" s="1"/>
  <c r="H452" i="6"/>
  <c r="N452" i="6" s="1"/>
  <c r="G452" i="6"/>
  <c r="M452" i="6" s="1"/>
  <c r="F452" i="6"/>
  <c r="L452" i="6" s="1"/>
  <c r="J206" i="6"/>
  <c r="P206" i="6" s="1"/>
  <c r="I206" i="6"/>
  <c r="O206" i="6" s="1"/>
  <c r="H206" i="6"/>
  <c r="N206" i="6" s="1"/>
  <c r="F206" i="6"/>
  <c r="L206" i="6" s="1"/>
  <c r="J444" i="6"/>
  <c r="P444" i="6" s="1"/>
  <c r="I444" i="6"/>
  <c r="O444" i="6" s="1"/>
  <c r="H444" i="6"/>
  <c r="N444" i="6" s="1"/>
  <c r="G444" i="6"/>
  <c r="M444" i="6" s="1"/>
  <c r="F444" i="6"/>
  <c r="L444" i="6" s="1"/>
  <c r="J440" i="6"/>
  <c r="P440" i="6" s="1"/>
  <c r="I440" i="6"/>
  <c r="O440" i="6" s="1"/>
  <c r="H440" i="6"/>
  <c r="N440" i="6" s="1"/>
  <c r="G440" i="6"/>
  <c r="M440" i="6" s="1"/>
  <c r="F440" i="6"/>
  <c r="L440" i="6" s="1"/>
  <c r="J436" i="6"/>
  <c r="P436" i="6" s="1"/>
  <c r="I436" i="6"/>
  <c r="O436" i="6" s="1"/>
  <c r="H436" i="6"/>
  <c r="N436" i="6" s="1"/>
  <c r="G436" i="6"/>
  <c r="M436" i="6" s="1"/>
  <c r="F436" i="6"/>
  <c r="L436" i="6" s="1"/>
  <c r="J432" i="6"/>
  <c r="P432" i="6" s="1"/>
  <c r="I432" i="6"/>
  <c r="O432" i="6" s="1"/>
  <c r="H432" i="6"/>
  <c r="N432" i="6" s="1"/>
  <c r="G432" i="6"/>
  <c r="M432" i="6" s="1"/>
  <c r="F432" i="6"/>
  <c r="L432" i="6" s="1"/>
  <c r="J428" i="6"/>
  <c r="P428" i="6" s="1"/>
  <c r="I428" i="6"/>
  <c r="O428" i="6" s="1"/>
  <c r="H428" i="6"/>
  <c r="N428" i="6" s="1"/>
  <c r="G428" i="6"/>
  <c r="M428" i="6" s="1"/>
  <c r="F428" i="6"/>
  <c r="L428" i="6" s="1"/>
  <c r="J424" i="6"/>
  <c r="P424" i="6" s="1"/>
  <c r="I424" i="6"/>
  <c r="O424" i="6" s="1"/>
  <c r="H424" i="6"/>
  <c r="N424" i="6" s="1"/>
  <c r="G424" i="6"/>
  <c r="M424" i="6" s="1"/>
  <c r="F424" i="6"/>
  <c r="L424" i="6" s="1"/>
  <c r="J420" i="6"/>
  <c r="P420" i="6" s="1"/>
  <c r="I420" i="6"/>
  <c r="O420" i="6" s="1"/>
  <c r="H420" i="6"/>
  <c r="N420" i="6" s="1"/>
  <c r="G420" i="6"/>
  <c r="M420" i="6" s="1"/>
  <c r="F420" i="6"/>
  <c r="L420" i="6" s="1"/>
  <c r="J416" i="6"/>
  <c r="P416" i="6" s="1"/>
  <c r="I416" i="6"/>
  <c r="O416" i="6" s="1"/>
  <c r="H416" i="6"/>
  <c r="N416" i="6" s="1"/>
  <c r="G416" i="6"/>
  <c r="M416" i="6" s="1"/>
  <c r="F416" i="6"/>
  <c r="L416" i="6" s="1"/>
  <c r="J412" i="6"/>
  <c r="P412" i="6" s="1"/>
  <c r="I412" i="6"/>
  <c r="O412" i="6" s="1"/>
  <c r="H412" i="6"/>
  <c r="N412" i="6" s="1"/>
  <c r="G412" i="6"/>
  <c r="M412" i="6" s="1"/>
  <c r="F412" i="6"/>
  <c r="L412" i="6" s="1"/>
  <c r="J408" i="6"/>
  <c r="P408" i="6" s="1"/>
  <c r="I408" i="6"/>
  <c r="O408" i="6" s="1"/>
  <c r="H408" i="6"/>
  <c r="N408" i="6" s="1"/>
  <c r="G408" i="6"/>
  <c r="M408" i="6" s="1"/>
  <c r="F408" i="6"/>
  <c r="L408" i="6" s="1"/>
  <c r="J404" i="6"/>
  <c r="P404" i="6" s="1"/>
  <c r="I404" i="6"/>
  <c r="O404" i="6" s="1"/>
  <c r="H404" i="6"/>
  <c r="N404" i="6" s="1"/>
  <c r="G404" i="6"/>
  <c r="M404" i="6" s="1"/>
  <c r="F404" i="6"/>
  <c r="L404" i="6" s="1"/>
  <c r="J400" i="6"/>
  <c r="P400" i="6" s="1"/>
  <c r="I400" i="6"/>
  <c r="O400" i="6" s="1"/>
  <c r="H400" i="6"/>
  <c r="N400" i="6" s="1"/>
  <c r="G400" i="6"/>
  <c r="M400" i="6" s="1"/>
  <c r="F400" i="6"/>
  <c r="L400" i="6" s="1"/>
  <c r="J396" i="6"/>
  <c r="P396" i="6" s="1"/>
  <c r="I396" i="6"/>
  <c r="O396" i="6" s="1"/>
  <c r="H396" i="6"/>
  <c r="N396" i="6" s="1"/>
  <c r="G396" i="6"/>
  <c r="M396" i="6" s="1"/>
  <c r="F396" i="6"/>
  <c r="L396" i="6" s="1"/>
  <c r="J392" i="6"/>
  <c r="P392" i="6" s="1"/>
  <c r="I392" i="6"/>
  <c r="O392" i="6" s="1"/>
  <c r="H392" i="6"/>
  <c r="N392" i="6" s="1"/>
  <c r="G392" i="6"/>
  <c r="M392" i="6" s="1"/>
  <c r="F392" i="6"/>
  <c r="L392" i="6" s="1"/>
  <c r="J388" i="6"/>
  <c r="P388" i="6" s="1"/>
  <c r="I388" i="6"/>
  <c r="O388" i="6" s="1"/>
  <c r="H388" i="6"/>
  <c r="N388" i="6" s="1"/>
  <c r="G388" i="6"/>
  <c r="M388" i="6" s="1"/>
  <c r="F388" i="6"/>
  <c r="L388" i="6" s="1"/>
  <c r="J384" i="6"/>
  <c r="P384" i="6" s="1"/>
  <c r="I384" i="6"/>
  <c r="O384" i="6" s="1"/>
  <c r="H384" i="6"/>
  <c r="N384" i="6" s="1"/>
  <c r="G384" i="6"/>
  <c r="M384" i="6" s="1"/>
  <c r="F384" i="6"/>
  <c r="L384" i="6" s="1"/>
  <c r="J380" i="6"/>
  <c r="P380" i="6" s="1"/>
  <c r="I380" i="6"/>
  <c r="O380" i="6" s="1"/>
  <c r="H380" i="6"/>
  <c r="N380" i="6" s="1"/>
  <c r="G380" i="6"/>
  <c r="M380" i="6" s="1"/>
  <c r="F380" i="6"/>
  <c r="L380" i="6" s="1"/>
  <c r="J376" i="6"/>
  <c r="P376" i="6" s="1"/>
  <c r="I376" i="6"/>
  <c r="O376" i="6" s="1"/>
  <c r="H376" i="6"/>
  <c r="N376" i="6" s="1"/>
  <c r="G376" i="6"/>
  <c r="M376" i="6" s="1"/>
  <c r="F376" i="6"/>
  <c r="L376" i="6" s="1"/>
  <c r="J372" i="6"/>
  <c r="P372" i="6" s="1"/>
  <c r="I372" i="6"/>
  <c r="O372" i="6" s="1"/>
  <c r="H372" i="6"/>
  <c r="N372" i="6" s="1"/>
  <c r="G372" i="6"/>
  <c r="M372" i="6" s="1"/>
  <c r="F372" i="6"/>
  <c r="L372" i="6" s="1"/>
  <c r="J368" i="6"/>
  <c r="P368" i="6" s="1"/>
  <c r="I368" i="6"/>
  <c r="O368" i="6" s="1"/>
  <c r="H368" i="6"/>
  <c r="N368" i="6" s="1"/>
  <c r="F368" i="6"/>
  <c r="L368" i="6" s="1"/>
  <c r="J364" i="6"/>
  <c r="P364" i="6" s="1"/>
  <c r="I364" i="6"/>
  <c r="O364" i="6" s="1"/>
  <c r="H364" i="6"/>
  <c r="N364" i="6" s="1"/>
  <c r="G364" i="6"/>
  <c r="M364" i="6" s="1"/>
  <c r="F364" i="6"/>
  <c r="L364" i="6" s="1"/>
  <c r="I360" i="6"/>
  <c r="O360" i="6" s="1"/>
  <c r="J360" i="6"/>
  <c r="P360" i="6" s="1"/>
  <c r="H360" i="6"/>
  <c r="N360" i="6" s="1"/>
  <c r="G360" i="6"/>
  <c r="M360" i="6" s="1"/>
  <c r="F360" i="6"/>
  <c r="L360" i="6" s="1"/>
  <c r="J356" i="6"/>
  <c r="P356" i="6" s="1"/>
  <c r="I356" i="6"/>
  <c r="O356" i="6" s="1"/>
  <c r="H356" i="6"/>
  <c r="N356" i="6" s="1"/>
  <c r="F356" i="6"/>
  <c r="L356" i="6" s="1"/>
  <c r="J352" i="6"/>
  <c r="P352" i="6" s="1"/>
  <c r="I352" i="6"/>
  <c r="O352" i="6" s="1"/>
  <c r="H352" i="6"/>
  <c r="N352" i="6" s="1"/>
  <c r="G352" i="6"/>
  <c r="M352" i="6" s="1"/>
  <c r="F352" i="6"/>
  <c r="L352" i="6" s="1"/>
  <c r="J348" i="6"/>
  <c r="P348" i="6" s="1"/>
  <c r="I348" i="6"/>
  <c r="O348" i="6" s="1"/>
  <c r="H348" i="6"/>
  <c r="N348" i="6" s="1"/>
  <c r="G348" i="6"/>
  <c r="M348" i="6" s="1"/>
  <c r="F348" i="6"/>
  <c r="L348" i="6" s="1"/>
  <c r="J344" i="6"/>
  <c r="P344" i="6" s="1"/>
  <c r="I344" i="6"/>
  <c r="O344" i="6" s="1"/>
  <c r="H344" i="6"/>
  <c r="N344" i="6" s="1"/>
  <c r="G344" i="6"/>
  <c r="M344" i="6" s="1"/>
  <c r="F344" i="6"/>
  <c r="L344" i="6" s="1"/>
  <c r="J340" i="6"/>
  <c r="P340" i="6" s="1"/>
  <c r="I340" i="6"/>
  <c r="O340" i="6" s="1"/>
  <c r="H340" i="6"/>
  <c r="N340" i="6" s="1"/>
  <c r="F340" i="6"/>
  <c r="L340" i="6" s="1"/>
  <c r="J336" i="6"/>
  <c r="P336" i="6" s="1"/>
  <c r="I336" i="6"/>
  <c r="O336" i="6" s="1"/>
  <c r="H336" i="6"/>
  <c r="N336" i="6" s="1"/>
  <c r="G336" i="6"/>
  <c r="M336" i="6" s="1"/>
  <c r="F336" i="6"/>
  <c r="L336" i="6" s="1"/>
  <c r="J332" i="6"/>
  <c r="P332" i="6" s="1"/>
  <c r="I332" i="6"/>
  <c r="O332" i="6" s="1"/>
  <c r="H332" i="6"/>
  <c r="N332" i="6" s="1"/>
  <c r="G332" i="6"/>
  <c r="M332" i="6" s="1"/>
  <c r="F332" i="6"/>
  <c r="L332" i="6" s="1"/>
  <c r="J328" i="6"/>
  <c r="P328" i="6" s="1"/>
  <c r="I328" i="6"/>
  <c r="O328" i="6" s="1"/>
  <c r="H328" i="6"/>
  <c r="N328" i="6" s="1"/>
  <c r="G328" i="6"/>
  <c r="M328" i="6" s="1"/>
  <c r="F328" i="6"/>
  <c r="L328" i="6" s="1"/>
  <c r="J324" i="6"/>
  <c r="P324" i="6" s="1"/>
  <c r="I324" i="6"/>
  <c r="O324" i="6" s="1"/>
  <c r="H324" i="6"/>
  <c r="N324" i="6" s="1"/>
  <c r="G324" i="6"/>
  <c r="M324" i="6" s="1"/>
  <c r="F324" i="6"/>
  <c r="L324" i="6" s="1"/>
  <c r="J320" i="6"/>
  <c r="P320" i="6" s="1"/>
  <c r="I320" i="6"/>
  <c r="O320" i="6" s="1"/>
  <c r="H320" i="6"/>
  <c r="N320" i="6" s="1"/>
  <c r="F320" i="6"/>
  <c r="L320" i="6" s="1"/>
  <c r="J316" i="6"/>
  <c r="P316" i="6" s="1"/>
  <c r="I316" i="6"/>
  <c r="O316" i="6" s="1"/>
  <c r="H316" i="6"/>
  <c r="N316" i="6" s="1"/>
  <c r="F316" i="6"/>
  <c r="L316" i="6" s="1"/>
  <c r="J312" i="6"/>
  <c r="P312" i="6" s="1"/>
  <c r="I312" i="6"/>
  <c r="O312" i="6" s="1"/>
  <c r="H312" i="6"/>
  <c r="N312" i="6" s="1"/>
  <c r="G312" i="6"/>
  <c r="M312" i="6" s="1"/>
  <c r="F312" i="6"/>
  <c r="L312" i="6" s="1"/>
  <c r="J308" i="6"/>
  <c r="P308" i="6" s="1"/>
  <c r="I308" i="6"/>
  <c r="O308" i="6" s="1"/>
  <c r="H308" i="6"/>
  <c r="N308" i="6" s="1"/>
  <c r="G308" i="6"/>
  <c r="M308" i="6" s="1"/>
  <c r="F308" i="6"/>
  <c r="L308" i="6" s="1"/>
  <c r="J304" i="6"/>
  <c r="P304" i="6" s="1"/>
  <c r="I304" i="6"/>
  <c r="O304" i="6" s="1"/>
  <c r="H304" i="6"/>
  <c r="N304" i="6" s="1"/>
  <c r="G304" i="6"/>
  <c r="M304" i="6" s="1"/>
  <c r="F304" i="6"/>
  <c r="L304" i="6" s="1"/>
  <c r="J300" i="6"/>
  <c r="P300" i="6" s="1"/>
  <c r="I300" i="6"/>
  <c r="O300" i="6" s="1"/>
  <c r="H300" i="6"/>
  <c r="N300" i="6" s="1"/>
  <c r="F300" i="6"/>
  <c r="L300" i="6" s="1"/>
  <c r="J296" i="6"/>
  <c r="P296" i="6" s="1"/>
  <c r="I296" i="6"/>
  <c r="O296" i="6" s="1"/>
  <c r="H296" i="6"/>
  <c r="N296" i="6" s="1"/>
  <c r="G296" i="6"/>
  <c r="M296" i="6" s="1"/>
  <c r="F296" i="6"/>
  <c r="L296" i="6" s="1"/>
  <c r="J292" i="6"/>
  <c r="P292" i="6" s="1"/>
  <c r="I292" i="6"/>
  <c r="O292" i="6" s="1"/>
  <c r="H292" i="6"/>
  <c r="N292" i="6" s="1"/>
  <c r="G292" i="6"/>
  <c r="M292" i="6" s="1"/>
  <c r="F292" i="6"/>
  <c r="L292" i="6" s="1"/>
  <c r="J288" i="6"/>
  <c r="P288" i="6" s="1"/>
  <c r="I288" i="6"/>
  <c r="O288" i="6" s="1"/>
  <c r="H288" i="6"/>
  <c r="N288" i="6" s="1"/>
  <c r="G288" i="6"/>
  <c r="M288" i="6" s="1"/>
  <c r="F288" i="6"/>
  <c r="L288" i="6" s="1"/>
  <c r="J284" i="6"/>
  <c r="P284" i="6" s="1"/>
  <c r="I284" i="6"/>
  <c r="O284" i="6" s="1"/>
  <c r="H284" i="6"/>
  <c r="N284" i="6" s="1"/>
  <c r="G284" i="6"/>
  <c r="M284" i="6" s="1"/>
  <c r="F284" i="6"/>
  <c r="L284" i="6" s="1"/>
  <c r="J280" i="6"/>
  <c r="P280" i="6" s="1"/>
  <c r="I280" i="6"/>
  <c r="O280" i="6" s="1"/>
  <c r="H280" i="6"/>
  <c r="N280" i="6" s="1"/>
  <c r="G280" i="6"/>
  <c r="M280" i="6" s="1"/>
  <c r="F280" i="6"/>
  <c r="L280" i="6" s="1"/>
  <c r="J276" i="6"/>
  <c r="P276" i="6" s="1"/>
  <c r="I276" i="6"/>
  <c r="O276" i="6" s="1"/>
  <c r="H276" i="6"/>
  <c r="N276" i="6" s="1"/>
  <c r="G276" i="6"/>
  <c r="M276" i="6" s="1"/>
  <c r="F276" i="6"/>
  <c r="L276" i="6" s="1"/>
  <c r="J272" i="6"/>
  <c r="P272" i="6" s="1"/>
  <c r="I272" i="6"/>
  <c r="O272" i="6" s="1"/>
  <c r="H272" i="6"/>
  <c r="N272" i="6" s="1"/>
  <c r="G272" i="6"/>
  <c r="M272" i="6" s="1"/>
  <c r="F272" i="6"/>
  <c r="L272" i="6" s="1"/>
  <c r="J268" i="6"/>
  <c r="P268" i="6" s="1"/>
  <c r="I268" i="6"/>
  <c r="O268" i="6" s="1"/>
  <c r="H268" i="6"/>
  <c r="N268" i="6" s="1"/>
  <c r="G268" i="6"/>
  <c r="M268" i="6" s="1"/>
  <c r="F268" i="6"/>
  <c r="L268" i="6" s="1"/>
  <c r="J264" i="6"/>
  <c r="P264" i="6" s="1"/>
  <c r="I264" i="6"/>
  <c r="O264" i="6" s="1"/>
  <c r="H264" i="6"/>
  <c r="N264" i="6" s="1"/>
  <c r="G264" i="6"/>
  <c r="M264" i="6" s="1"/>
  <c r="F264" i="6"/>
  <c r="L264" i="6" s="1"/>
  <c r="J260" i="6"/>
  <c r="P260" i="6" s="1"/>
  <c r="I260" i="6"/>
  <c r="O260" i="6" s="1"/>
  <c r="H260" i="6"/>
  <c r="N260" i="6" s="1"/>
  <c r="G260" i="6"/>
  <c r="M260" i="6" s="1"/>
  <c r="F260" i="6"/>
  <c r="L260" i="6" s="1"/>
  <c r="J256" i="6"/>
  <c r="P256" i="6" s="1"/>
  <c r="I256" i="6"/>
  <c r="O256" i="6" s="1"/>
  <c r="H256" i="6"/>
  <c r="N256" i="6" s="1"/>
  <c r="G256" i="6"/>
  <c r="M256" i="6" s="1"/>
  <c r="F256" i="6"/>
  <c r="L256" i="6" s="1"/>
  <c r="J252" i="6"/>
  <c r="P252" i="6" s="1"/>
  <c r="I252" i="6"/>
  <c r="O252" i="6" s="1"/>
  <c r="H252" i="6"/>
  <c r="N252" i="6" s="1"/>
  <c r="F252" i="6"/>
  <c r="L252" i="6" s="1"/>
  <c r="J248" i="6"/>
  <c r="P248" i="6" s="1"/>
  <c r="I248" i="6"/>
  <c r="O248" i="6" s="1"/>
  <c r="H248" i="6"/>
  <c r="N248" i="6" s="1"/>
  <c r="G248" i="6"/>
  <c r="M248" i="6" s="1"/>
  <c r="F248" i="6"/>
  <c r="L248" i="6" s="1"/>
  <c r="J244" i="6"/>
  <c r="P244" i="6" s="1"/>
  <c r="I244" i="6"/>
  <c r="O244" i="6" s="1"/>
  <c r="H244" i="6"/>
  <c r="N244" i="6" s="1"/>
  <c r="G244" i="6"/>
  <c r="M244" i="6" s="1"/>
  <c r="F244" i="6"/>
  <c r="L244" i="6" s="1"/>
  <c r="J240" i="6"/>
  <c r="P240" i="6" s="1"/>
  <c r="I240" i="6"/>
  <c r="O240" i="6" s="1"/>
  <c r="H240" i="6"/>
  <c r="N240" i="6" s="1"/>
  <c r="G240" i="6"/>
  <c r="M240" i="6" s="1"/>
  <c r="F240" i="6"/>
  <c r="L240" i="6" s="1"/>
  <c r="J236" i="6"/>
  <c r="P236" i="6" s="1"/>
  <c r="I236" i="6"/>
  <c r="O236" i="6" s="1"/>
  <c r="H236" i="6"/>
  <c r="N236" i="6" s="1"/>
  <c r="G236" i="6"/>
  <c r="M236" i="6" s="1"/>
  <c r="F236" i="6"/>
  <c r="L236" i="6" s="1"/>
  <c r="J232" i="6"/>
  <c r="P232" i="6" s="1"/>
  <c r="I232" i="6"/>
  <c r="O232" i="6" s="1"/>
  <c r="H232" i="6"/>
  <c r="N232" i="6" s="1"/>
  <c r="G232" i="6"/>
  <c r="M232" i="6" s="1"/>
  <c r="F232" i="6"/>
  <c r="L232" i="6" s="1"/>
  <c r="J228" i="6"/>
  <c r="P228" i="6" s="1"/>
  <c r="I228" i="6"/>
  <c r="O228" i="6" s="1"/>
  <c r="H228" i="6"/>
  <c r="N228" i="6" s="1"/>
  <c r="G228" i="6"/>
  <c r="M228" i="6" s="1"/>
  <c r="F228" i="6"/>
  <c r="L228" i="6" s="1"/>
  <c r="J224" i="6"/>
  <c r="P224" i="6" s="1"/>
  <c r="I224" i="6"/>
  <c r="O224" i="6" s="1"/>
  <c r="H224" i="6"/>
  <c r="N224" i="6" s="1"/>
  <c r="G224" i="6"/>
  <c r="M224" i="6" s="1"/>
  <c r="F224" i="6"/>
  <c r="L224" i="6" s="1"/>
  <c r="J220" i="6"/>
  <c r="P220" i="6" s="1"/>
  <c r="I220" i="6"/>
  <c r="O220" i="6" s="1"/>
  <c r="H220" i="6"/>
  <c r="N220" i="6" s="1"/>
  <c r="G220" i="6"/>
  <c r="M220" i="6" s="1"/>
  <c r="F220" i="6"/>
  <c r="L220" i="6" s="1"/>
  <c r="J216" i="6"/>
  <c r="P216" i="6" s="1"/>
  <c r="I216" i="6"/>
  <c r="O216" i="6" s="1"/>
  <c r="H216" i="6"/>
  <c r="N216" i="6" s="1"/>
  <c r="G216" i="6"/>
  <c r="M216" i="6" s="1"/>
  <c r="F216" i="6"/>
  <c r="L216" i="6" s="1"/>
  <c r="J1503" i="6"/>
  <c r="P1503" i="6" s="1"/>
  <c r="I1503" i="6"/>
  <c r="O1503" i="6" s="1"/>
  <c r="H1503" i="6"/>
  <c r="N1503" i="6" s="1"/>
  <c r="F1503" i="6"/>
  <c r="L1503" i="6" s="1"/>
  <c r="J208" i="6"/>
  <c r="P208" i="6" s="1"/>
  <c r="I208" i="6"/>
  <c r="O208" i="6" s="1"/>
  <c r="H208" i="6"/>
  <c r="N208" i="6" s="1"/>
  <c r="G208" i="6"/>
  <c r="M208" i="6" s="1"/>
  <c r="F208" i="6"/>
  <c r="L208" i="6" s="1"/>
  <c r="J204" i="6"/>
  <c r="P204" i="6" s="1"/>
  <c r="I204" i="6"/>
  <c r="O204" i="6" s="1"/>
  <c r="H204" i="6"/>
  <c r="N204" i="6" s="1"/>
  <c r="G204" i="6"/>
  <c r="M204" i="6" s="1"/>
  <c r="F204" i="6"/>
  <c r="L204" i="6" s="1"/>
  <c r="J478" i="6"/>
  <c r="P478" i="6" s="1"/>
  <c r="I478" i="6"/>
  <c r="O478" i="6" s="1"/>
  <c r="H478" i="6"/>
  <c r="N478" i="6" s="1"/>
  <c r="F478" i="6"/>
  <c r="L478" i="6" s="1"/>
  <c r="J196" i="6"/>
  <c r="P196" i="6" s="1"/>
  <c r="I196" i="6"/>
  <c r="O196" i="6" s="1"/>
  <c r="H196" i="6"/>
  <c r="N196" i="6" s="1"/>
  <c r="G196" i="6"/>
  <c r="M196" i="6" s="1"/>
  <c r="F196" i="6"/>
  <c r="L196" i="6" s="1"/>
  <c r="J192" i="6"/>
  <c r="P192" i="6" s="1"/>
  <c r="I192" i="6"/>
  <c r="O192" i="6" s="1"/>
  <c r="H192" i="6"/>
  <c r="N192" i="6" s="1"/>
  <c r="G192" i="6"/>
  <c r="M192" i="6" s="1"/>
  <c r="F192" i="6"/>
  <c r="L192" i="6" s="1"/>
  <c r="J188" i="6"/>
  <c r="P188" i="6" s="1"/>
  <c r="I188" i="6"/>
  <c r="O188" i="6" s="1"/>
  <c r="H188" i="6"/>
  <c r="N188" i="6" s="1"/>
  <c r="G188" i="6"/>
  <c r="M188" i="6" s="1"/>
  <c r="F188" i="6"/>
  <c r="L188" i="6" s="1"/>
  <c r="J184" i="6"/>
  <c r="P184" i="6" s="1"/>
  <c r="I184" i="6"/>
  <c r="O184" i="6" s="1"/>
  <c r="H184" i="6"/>
  <c r="N184" i="6" s="1"/>
  <c r="G184" i="6"/>
  <c r="M184" i="6" s="1"/>
  <c r="F184" i="6"/>
  <c r="L184" i="6" s="1"/>
  <c r="J180" i="6"/>
  <c r="P180" i="6" s="1"/>
  <c r="I180" i="6"/>
  <c r="O180" i="6" s="1"/>
  <c r="H180" i="6"/>
  <c r="N180" i="6" s="1"/>
  <c r="F180" i="6"/>
  <c r="L180" i="6" s="1"/>
  <c r="J176" i="6"/>
  <c r="P176" i="6" s="1"/>
  <c r="I176" i="6"/>
  <c r="O176" i="6" s="1"/>
  <c r="H176" i="6"/>
  <c r="N176" i="6" s="1"/>
  <c r="G176" i="6"/>
  <c r="M176" i="6" s="1"/>
  <c r="F176" i="6"/>
  <c r="L176" i="6" s="1"/>
  <c r="J172" i="6"/>
  <c r="P172" i="6" s="1"/>
  <c r="I172" i="6"/>
  <c r="O172" i="6" s="1"/>
  <c r="H172" i="6"/>
  <c r="N172" i="6" s="1"/>
  <c r="G172" i="6"/>
  <c r="M172" i="6" s="1"/>
  <c r="F172" i="6"/>
  <c r="L172" i="6" s="1"/>
  <c r="J168" i="6"/>
  <c r="P168" i="6" s="1"/>
  <c r="I168" i="6"/>
  <c r="O168" i="6" s="1"/>
  <c r="H168" i="6"/>
  <c r="N168" i="6" s="1"/>
  <c r="F168" i="6"/>
  <c r="L168" i="6" s="1"/>
  <c r="J164" i="6"/>
  <c r="P164" i="6" s="1"/>
  <c r="I164" i="6"/>
  <c r="O164" i="6" s="1"/>
  <c r="H164" i="6"/>
  <c r="N164" i="6" s="1"/>
  <c r="G164" i="6"/>
  <c r="M164" i="6" s="1"/>
  <c r="F164" i="6"/>
  <c r="L164" i="6" s="1"/>
  <c r="J160" i="6"/>
  <c r="P160" i="6" s="1"/>
  <c r="I160" i="6"/>
  <c r="O160" i="6" s="1"/>
  <c r="H160" i="6"/>
  <c r="N160" i="6" s="1"/>
  <c r="G160" i="6"/>
  <c r="M160" i="6" s="1"/>
  <c r="F160" i="6"/>
  <c r="L160" i="6" s="1"/>
  <c r="J156" i="6"/>
  <c r="P156" i="6" s="1"/>
  <c r="I156" i="6"/>
  <c r="O156" i="6" s="1"/>
  <c r="H156" i="6"/>
  <c r="N156" i="6" s="1"/>
  <c r="F156" i="6"/>
  <c r="L156" i="6" s="1"/>
  <c r="J152" i="6"/>
  <c r="P152" i="6" s="1"/>
  <c r="I152" i="6"/>
  <c r="O152" i="6" s="1"/>
  <c r="H152" i="6"/>
  <c r="N152" i="6" s="1"/>
  <c r="G152" i="6"/>
  <c r="M152" i="6" s="1"/>
  <c r="F152" i="6"/>
  <c r="L152" i="6" s="1"/>
  <c r="J148" i="6"/>
  <c r="P148" i="6" s="1"/>
  <c r="I148" i="6"/>
  <c r="O148" i="6" s="1"/>
  <c r="H148" i="6"/>
  <c r="N148" i="6" s="1"/>
  <c r="F148" i="6"/>
  <c r="L148" i="6" s="1"/>
  <c r="G148" i="6"/>
  <c r="M148" i="6" s="1"/>
  <c r="J144" i="6"/>
  <c r="P144" i="6" s="1"/>
  <c r="I144" i="6"/>
  <c r="O144" i="6" s="1"/>
  <c r="H144" i="6"/>
  <c r="N144" i="6" s="1"/>
  <c r="G144" i="6"/>
  <c r="M144" i="6" s="1"/>
  <c r="F144" i="6"/>
  <c r="L144" i="6" s="1"/>
  <c r="J140" i="6"/>
  <c r="P140" i="6" s="1"/>
  <c r="I140" i="6"/>
  <c r="O140" i="6" s="1"/>
  <c r="H140" i="6"/>
  <c r="N140" i="6" s="1"/>
  <c r="G140" i="6"/>
  <c r="M140" i="6" s="1"/>
  <c r="F140" i="6"/>
  <c r="L140" i="6" s="1"/>
  <c r="J136" i="6"/>
  <c r="P136" i="6" s="1"/>
  <c r="I136" i="6"/>
  <c r="O136" i="6" s="1"/>
  <c r="H136" i="6"/>
  <c r="N136" i="6" s="1"/>
  <c r="G136" i="6"/>
  <c r="M136" i="6" s="1"/>
  <c r="F136" i="6"/>
  <c r="L136" i="6" s="1"/>
  <c r="J2501" i="6"/>
  <c r="P2501" i="6" s="1"/>
  <c r="I2501" i="6"/>
  <c r="O2501" i="6" s="1"/>
  <c r="H2501" i="6"/>
  <c r="N2501" i="6" s="1"/>
  <c r="F2501" i="6"/>
  <c r="L2501" i="6" s="1"/>
  <c r="J128" i="6"/>
  <c r="P128" i="6" s="1"/>
  <c r="I128" i="6"/>
  <c r="O128" i="6" s="1"/>
  <c r="H128" i="6"/>
  <c r="N128" i="6" s="1"/>
  <c r="G128" i="6"/>
  <c r="M128" i="6" s="1"/>
  <c r="F128" i="6"/>
  <c r="L128" i="6" s="1"/>
  <c r="J124" i="6"/>
  <c r="P124" i="6" s="1"/>
  <c r="I124" i="6"/>
  <c r="O124" i="6" s="1"/>
  <c r="H124" i="6"/>
  <c r="N124" i="6" s="1"/>
  <c r="G124" i="6"/>
  <c r="M124" i="6" s="1"/>
  <c r="F124" i="6"/>
  <c r="L124" i="6" s="1"/>
  <c r="J120" i="6"/>
  <c r="P120" i="6" s="1"/>
  <c r="I120" i="6"/>
  <c r="O120" i="6" s="1"/>
  <c r="H120" i="6"/>
  <c r="N120" i="6" s="1"/>
  <c r="G120" i="6"/>
  <c r="M120" i="6" s="1"/>
  <c r="F120" i="6"/>
  <c r="L120" i="6" s="1"/>
  <c r="J116" i="6"/>
  <c r="P116" i="6" s="1"/>
  <c r="I116" i="6"/>
  <c r="O116" i="6" s="1"/>
  <c r="H116" i="6"/>
  <c r="N116" i="6" s="1"/>
  <c r="G116" i="6"/>
  <c r="M116" i="6" s="1"/>
  <c r="F116" i="6"/>
  <c r="L116" i="6" s="1"/>
  <c r="J112" i="6"/>
  <c r="P112" i="6" s="1"/>
  <c r="I112" i="6"/>
  <c r="O112" i="6" s="1"/>
  <c r="H112" i="6"/>
  <c r="N112" i="6" s="1"/>
  <c r="G112" i="6"/>
  <c r="M112" i="6" s="1"/>
  <c r="F112" i="6"/>
  <c r="L112" i="6" s="1"/>
  <c r="J108" i="6"/>
  <c r="P108" i="6" s="1"/>
  <c r="I108" i="6"/>
  <c r="O108" i="6" s="1"/>
  <c r="H108" i="6"/>
  <c r="N108" i="6" s="1"/>
  <c r="G108" i="6"/>
  <c r="M108" i="6" s="1"/>
  <c r="F108" i="6"/>
  <c r="L108" i="6" s="1"/>
  <c r="J1072" i="6"/>
  <c r="P1072" i="6" s="1"/>
  <c r="I1072" i="6"/>
  <c r="O1072" i="6" s="1"/>
  <c r="H1072" i="6"/>
  <c r="N1072" i="6" s="1"/>
  <c r="F1072" i="6"/>
  <c r="L1072" i="6" s="1"/>
  <c r="J100" i="6"/>
  <c r="P100" i="6" s="1"/>
  <c r="I100" i="6"/>
  <c r="O100" i="6" s="1"/>
  <c r="H100" i="6"/>
  <c r="N100" i="6" s="1"/>
  <c r="G100" i="6"/>
  <c r="M100" i="6" s="1"/>
  <c r="F100" i="6"/>
  <c r="L100" i="6" s="1"/>
  <c r="J1177" i="6"/>
  <c r="P1177" i="6" s="1"/>
  <c r="I1177" i="6"/>
  <c r="O1177" i="6" s="1"/>
  <c r="H1177" i="6"/>
  <c r="N1177" i="6" s="1"/>
  <c r="F1177" i="6"/>
  <c r="L1177" i="6" s="1"/>
  <c r="J92" i="6"/>
  <c r="P92" i="6" s="1"/>
  <c r="I92" i="6"/>
  <c r="O92" i="6" s="1"/>
  <c r="H92" i="6"/>
  <c r="N92" i="6" s="1"/>
  <c r="G92" i="6"/>
  <c r="M92" i="6" s="1"/>
  <c r="F92" i="6"/>
  <c r="L92" i="6" s="1"/>
  <c r="J88" i="6"/>
  <c r="P88" i="6" s="1"/>
  <c r="I88" i="6"/>
  <c r="O88" i="6" s="1"/>
  <c r="H88" i="6"/>
  <c r="N88" i="6" s="1"/>
  <c r="G88" i="6"/>
  <c r="M88" i="6" s="1"/>
  <c r="F88" i="6"/>
  <c r="L88" i="6" s="1"/>
  <c r="J84" i="6"/>
  <c r="P84" i="6" s="1"/>
  <c r="I84" i="6"/>
  <c r="O84" i="6" s="1"/>
  <c r="H84" i="6"/>
  <c r="N84" i="6" s="1"/>
  <c r="G84" i="6"/>
  <c r="M84" i="6" s="1"/>
  <c r="F84" i="6"/>
  <c r="L84" i="6" s="1"/>
  <c r="J80" i="6"/>
  <c r="P80" i="6" s="1"/>
  <c r="I80" i="6"/>
  <c r="O80" i="6" s="1"/>
  <c r="H80" i="6"/>
  <c r="N80" i="6" s="1"/>
  <c r="G80" i="6"/>
  <c r="M80" i="6" s="1"/>
  <c r="F80" i="6"/>
  <c r="L80" i="6" s="1"/>
  <c r="J76" i="6"/>
  <c r="P76" i="6" s="1"/>
  <c r="I76" i="6"/>
  <c r="O76" i="6" s="1"/>
  <c r="H76" i="6"/>
  <c r="N76" i="6" s="1"/>
  <c r="G76" i="6"/>
  <c r="M76" i="6" s="1"/>
  <c r="F76" i="6"/>
  <c r="L76" i="6" s="1"/>
  <c r="J72" i="6"/>
  <c r="P72" i="6" s="1"/>
  <c r="I72" i="6"/>
  <c r="O72" i="6" s="1"/>
  <c r="H72" i="6"/>
  <c r="N72" i="6" s="1"/>
  <c r="G72" i="6"/>
  <c r="M72" i="6" s="1"/>
  <c r="F72" i="6"/>
  <c r="L72" i="6" s="1"/>
  <c r="J68" i="6"/>
  <c r="P68" i="6" s="1"/>
  <c r="I68" i="6"/>
  <c r="O68" i="6" s="1"/>
  <c r="H68" i="6"/>
  <c r="N68" i="6" s="1"/>
  <c r="G68" i="6"/>
  <c r="M68" i="6" s="1"/>
  <c r="F68" i="6"/>
  <c r="L68" i="6" s="1"/>
  <c r="J415" i="6"/>
  <c r="P415" i="6" s="1"/>
  <c r="I415" i="6"/>
  <c r="O415" i="6" s="1"/>
  <c r="H415" i="6"/>
  <c r="N415" i="6" s="1"/>
  <c r="F415" i="6"/>
  <c r="L415" i="6" s="1"/>
  <c r="J60" i="6"/>
  <c r="P60" i="6" s="1"/>
  <c r="I60" i="6"/>
  <c r="O60" i="6" s="1"/>
  <c r="H60" i="6"/>
  <c r="N60" i="6" s="1"/>
  <c r="G60" i="6"/>
  <c r="M60" i="6" s="1"/>
  <c r="F60" i="6"/>
  <c r="L60" i="6" s="1"/>
  <c r="J56" i="6"/>
  <c r="P56" i="6" s="1"/>
  <c r="I56" i="6"/>
  <c r="O56" i="6" s="1"/>
  <c r="H56" i="6"/>
  <c r="N56" i="6" s="1"/>
  <c r="G56" i="6"/>
  <c r="M56" i="6" s="1"/>
  <c r="F56" i="6"/>
  <c r="L56" i="6" s="1"/>
  <c r="J52" i="6"/>
  <c r="P52" i="6" s="1"/>
  <c r="I52" i="6"/>
  <c r="O52" i="6" s="1"/>
  <c r="H52" i="6"/>
  <c r="N52" i="6" s="1"/>
  <c r="G52" i="6"/>
  <c r="M52" i="6" s="1"/>
  <c r="F52" i="6"/>
  <c r="L52" i="6" s="1"/>
  <c r="J48" i="6"/>
  <c r="P48" i="6" s="1"/>
  <c r="I48" i="6"/>
  <c r="O48" i="6" s="1"/>
  <c r="H48" i="6"/>
  <c r="N48" i="6" s="1"/>
  <c r="G48" i="6"/>
  <c r="M48" i="6" s="1"/>
  <c r="F48" i="6"/>
  <c r="L48" i="6" s="1"/>
  <c r="J44" i="6"/>
  <c r="P44" i="6" s="1"/>
  <c r="I44" i="6"/>
  <c r="O44" i="6" s="1"/>
  <c r="H44" i="6"/>
  <c r="N44" i="6" s="1"/>
  <c r="G44" i="6"/>
  <c r="M44" i="6" s="1"/>
  <c r="F44" i="6"/>
  <c r="L44" i="6" s="1"/>
  <c r="J40" i="6"/>
  <c r="P40" i="6" s="1"/>
  <c r="I40" i="6"/>
  <c r="O40" i="6" s="1"/>
  <c r="H40" i="6"/>
  <c r="N40" i="6" s="1"/>
  <c r="G40" i="6"/>
  <c r="M40" i="6" s="1"/>
  <c r="F40" i="6"/>
  <c r="L40" i="6" s="1"/>
  <c r="J36" i="6"/>
  <c r="P36" i="6" s="1"/>
  <c r="I36" i="6"/>
  <c r="O36" i="6" s="1"/>
  <c r="H36" i="6"/>
  <c r="N36" i="6" s="1"/>
  <c r="G36" i="6"/>
  <c r="M36" i="6" s="1"/>
  <c r="F36" i="6"/>
  <c r="L36" i="6" s="1"/>
  <c r="J32" i="6"/>
  <c r="P32" i="6" s="1"/>
  <c r="I32" i="6"/>
  <c r="O32" i="6" s="1"/>
  <c r="H32" i="6"/>
  <c r="N32" i="6" s="1"/>
  <c r="G32" i="6"/>
  <c r="M32" i="6" s="1"/>
  <c r="F32" i="6"/>
  <c r="L32" i="6" s="1"/>
  <c r="J28" i="6"/>
  <c r="P28" i="6" s="1"/>
  <c r="I28" i="6"/>
  <c r="O28" i="6" s="1"/>
  <c r="H28" i="6"/>
  <c r="N28" i="6" s="1"/>
  <c r="G28" i="6"/>
  <c r="M28" i="6" s="1"/>
  <c r="F28" i="6"/>
  <c r="L28" i="6" s="1"/>
  <c r="J24" i="6"/>
  <c r="P24" i="6" s="1"/>
  <c r="I24" i="6"/>
  <c r="O24" i="6" s="1"/>
  <c r="H24" i="6"/>
  <c r="N24" i="6" s="1"/>
  <c r="G24" i="6"/>
  <c r="M24" i="6" s="1"/>
  <c r="F24" i="6"/>
  <c r="L24" i="6" s="1"/>
  <c r="J2797" i="6"/>
  <c r="P2797" i="6" s="1"/>
  <c r="I2797" i="6"/>
  <c r="O2797" i="6" s="1"/>
  <c r="G2797" i="6"/>
  <c r="M2797" i="6" s="1"/>
  <c r="H2797" i="6"/>
  <c r="N2797" i="6" s="1"/>
  <c r="F2797" i="6"/>
  <c r="L2797" i="6" s="1"/>
  <c r="J2793" i="6"/>
  <c r="P2793" i="6" s="1"/>
  <c r="I2793" i="6"/>
  <c r="O2793" i="6" s="1"/>
  <c r="H2793" i="6"/>
  <c r="N2793" i="6" s="1"/>
  <c r="G2793" i="6"/>
  <c r="M2793" i="6" s="1"/>
  <c r="F2793" i="6"/>
  <c r="L2793" i="6" s="1"/>
  <c r="J2789" i="6"/>
  <c r="P2789" i="6" s="1"/>
  <c r="I2789" i="6"/>
  <c r="O2789" i="6" s="1"/>
  <c r="H2789" i="6"/>
  <c r="N2789" i="6" s="1"/>
  <c r="G2789" i="6"/>
  <c r="M2789" i="6" s="1"/>
  <c r="F2789" i="6"/>
  <c r="L2789" i="6" s="1"/>
  <c r="J2785" i="6"/>
  <c r="P2785" i="6" s="1"/>
  <c r="I2785" i="6"/>
  <c r="O2785" i="6" s="1"/>
  <c r="G2785" i="6"/>
  <c r="M2785" i="6" s="1"/>
  <c r="H2785" i="6"/>
  <c r="N2785" i="6" s="1"/>
  <c r="F2785" i="6"/>
  <c r="L2785" i="6" s="1"/>
  <c r="J2781" i="6"/>
  <c r="P2781" i="6" s="1"/>
  <c r="I2781" i="6"/>
  <c r="O2781" i="6" s="1"/>
  <c r="G2781" i="6"/>
  <c r="M2781" i="6" s="1"/>
  <c r="H2781" i="6"/>
  <c r="N2781" i="6" s="1"/>
  <c r="F2781" i="6"/>
  <c r="L2781" i="6" s="1"/>
  <c r="J2777" i="6"/>
  <c r="P2777" i="6" s="1"/>
  <c r="I2777" i="6"/>
  <c r="O2777" i="6" s="1"/>
  <c r="H2777" i="6"/>
  <c r="N2777" i="6" s="1"/>
  <c r="G2777" i="6"/>
  <c r="M2777" i="6" s="1"/>
  <c r="F2777" i="6"/>
  <c r="L2777" i="6" s="1"/>
  <c r="J2773" i="6"/>
  <c r="P2773" i="6" s="1"/>
  <c r="I2773" i="6"/>
  <c r="O2773" i="6" s="1"/>
  <c r="H2773" i="6"/>
  <c r="N2773" i="6" s="1"/>
  <c r="F2773" i="6"/>
  <c r="L2773" i="6" s="1"/>
  <c r="J2769" i="6"/>
  <c r="P2769" i="6" s="1"/>
  <c r="I2769" i="6"/>
  <c r="O2769" i="6" s="1"/>
  <c r="G2769" i="6"/>
  <c r="M2769" i="6" s="1"/>
  <c r="H2769" i="6"/>
  <c r="N2769" i="6" s="1"/>
  <c r="F2769" i="6"/>
  <c r="L2769" i="6" s="1"/>
  <c r="J2765" i="6"/>
  <c r="P2765" i="6" s="1"/>
  <c r="I2765" i="6"/>
  <c r="O2765" i="6" s="1"/>
  <c r="G2765" i="6"/>
  <c r="M2765" i="6" s="1"/>
  <c r="H2765" i="6"/>
  <c r="N2765" i="6" s="1"/>
  <c r="F2765" i="6"/>
  <c r="L2765" i="6" s="1"/>
  <c r="J2761" i="6"/>
  <c r="P2761" i="6" s="1"/>
  <c r="I2761" i="6"/>
  <c r="O2761" i="6" s="1"/>
  <c r="G2761" i="6"/>
  <c r="M2761" i="6" s="1"/>
  <c r="H2761" i="6"/>
  <c r="N2761" i="6" s="1"/>
  <c r="F2761" i="6"/>
  <c r="L2761" i="6" s="1"/>
  <c r="J2787" i="6"/>
  <c r="P2787" i="6" s="1"/>
  <c r="I2787" i="6"/>
  <c r="O2787" i="6" s="1"/>
  <c r="H2787" i="6"/>
  <c r="N2787" i="6" s="1"/>
  <c r="G2787" i="6"/>
  <c r="M2787" i="6" s="1"/>
  <c r="F2787" i="6"/>
  <c r="L2787" i="6" s="1"/>
  <c r="J2753" i="6"/>
  <c r="P2753" i="6" s="1"/>
  <c r="I2753" i="6"/>
  <c r="O2753" i="6" s="1"/>
  <c r="G2753" i="6"/>
  <c r="M2753" i="6" s="1"/>
  <c r="H2753" i="6"/>
  <c r="N2753" i="6" s="1"/>
  <c r="F2753" i="6"/>
  <c r="L2753" i="6" s="1"/>
  <c r="J2749" i="6"/>
  <c r="P2749" i="6" s="1"/>
  <c r="I2749" i="6"/>
  <c r="O2749" i="6" s="1"/>
  <c r="G2749" i="6"/>
  <c r="M2749" i="6" s="1"/>
  <c r="H2749" i="6"/>
  <c r="N2749" i="6" s="1"/>
  <c r="F2749" i="6"/>
  <c r="L2749" i="6" s="1"/>
  <c r="J2745" i="6"/>
  <c r="P2745" i="6" s="1"/>
  <c r="I2745" i="6"/>
  <c r="O2745" i="6" s="1"/>
  <c r="H2745" i="6"/>
  <c r="N2745" i="6" s="1"/>
  <c r="G2745" i="6"/>
  <c r="M2745" i="6" s="1"/>
  <c r="F2745" i="6"/>
  <c r="L2745" i="6" s="1"/>
  <c r="J2741" i="6"/>
  <c r="P2741" i="6" s="1"/>
  <c r="I2741" i="6"/>
  <c r="O2741" i="6" s="1"/>
  <c r="H2741" i="6"/>
  <c r="N2741" i="6" s="1"/>
  <c r="G2741" i="6"/>
  <c r="M2741" i="6" s="1"/>
  <c r="F2741" i="6"/>
  <c r="L2741" i="6" s="1"/>
  <c r="J2737" i="6"/>
  <c r="P2737" i="6" s="1"/>
  <c r="I2737" i="6"/>
  <c r="O2737" i="6" s="1"/>
  <c r="G2737" i="6"/>
  <c r="M2737" i="6" s="1"/>
  <c r="F2737" i="6"/>
  <c r="L2737" i="6" s="1"/>
  <c r="H2737" i="6"/>
  <c r="N2737" i="6" s="1"/>
  <c r="J2733" i="6"/>
  <c r="P2733" i="6" s="1"/>
  <c r="I2733" i="6"/>
  <c r="O2733" i="6" s="1"/>
  <c r="G2733" i="6"/>
  <c r="M2733" i="6" s="1"/>
  <c r="H2733" i="6"/>
  <c r="N2733" i="6" s="1"/>
  <c r="F2733" i="6"/>
  <c r="L2733" i="6" s="1"/>
  <c r="J2729" i="6"/>
  <c r="P2729" i="6" s="1"/>
  <c r="I2729" i="6"/>
  <c r="O2729" i="6" s="1"/>
  <c r="H2729" i="6"/>
  <c r="N2729" i="6" s="1"/>
  <c r="G2729" i="6"/>
  <c r="M2729" i="6" s="1"/>
  <c r="F2729" i="6"/>
  <c r="L2729" i="6" s="1"/>
  <c r="J2725" i="6"/>
  <c r="P2725" i="6" s="1"/>
  <c r="I2725" i="6"/>
  <c r="O2725" i="6" s="1"/>
  <c r="H2725" i="6"/>
  <c r="N2725" i="6" s="1"/>
  <c r="G2725" i="6"/>
  <c r="M2725" i="6" s="1"/>
  <c r="F2725" i="6"/>
  <c r="L2725" i="6" s="1"/>
  <c r="J2721" i="6"/>
  <c r="P2721" i="6" s="1"/>
  <c r="I2721" i="6"/>
  <c r="O2721" i="6" s="1"/>
  <c r="G2721" i="6"/>
  <c r="M2721" i="6" s="1"/>
  <c r="H2721" i="6"/>
  <c r="N2721" i="6" s="1"/>
  <c r="F2721" i="6"/>
  <c r="L2721" i="6" s="1"/>
  <c r="J2717" i="6"/>
  <c r="P2717" i="6" s="1"/>
  <c r="I2717" i="6"/>
  <c r="O2717" i="6" s="1"/>
  <c r="G2717" i="6"/>
  <c r="M2717" i="6" s="1"/>
  <c r="H2717" i="6"/>
  <c r="N2717" i="6" s="1"/>
  <c r="F2717" i="6"/>
  <c r="L2717" i="6" s="1"/>
  <c r="J2713" i="6"/>
  <c r="P2713" i="6" s="1"/>
  <c r="I2713" i="6"/>
  <c r="O2713" i="6" s="1"/>
  <c r="H2713" i="6"/>
  <c r="N2713" i="6" s="1"/>
  <c r="G2713" i="6"/>
  <c r="M2713" i="6" s="1"/>
  <c r="F2713" i="6"/>
  <c r="L2713" i="6" s="1"/>
  <c r="J2709" i="6"/>
  <c r="P2709" i="6" s="1"/>
  <c r="I2709" i="6"/>
  <c r="O2709" i="6" s="1"/>
  <c r="H2709" i="6"/>
  <c r="N2709" i="6" s="1"/>
  <c r="G2709" i="6"/>
  <c r="M2709" i="6" s="1"/>
  <c r="F2709" i="6"/>
  <c r="L2709" i="6" s="1"/>
  <c r="J2705" i="6"/>
  <c r="P2705" i="6" s="1"/>
  <c r="I2705" i="6"/>
  <c r="O2705" i="6" s="1"/>
  <c r="H2705" i="6"/>
  <c r="N2705" i="6" s="1"/>
  <c r="G2705" i="6"/>
  <c r="M2705" i="6" s="1"/>
  <c r="F2705" i="6"/>
  <c r="L2705" i="6" s="1"/>
  <c r="J2701" i="6"/>
  <c r="P2701" i="6" s="1"/>
  <c r="I2701" i="6"/>
  <c r="O2701" i="6" s="1"/>
  <c r="H2701" i="6"/>
  <c r="N2701" i="6" s="1"/>
  <c r="F2701" i="6"/>
  <c r="L2701" i="6" s="1"/>
  <c r="J2697" i="6"/>
  <c r="P2697" i="6" s="1"/>
  <c r="I2697" i="6"/>
  <c r="O2697" i="6" s="1"/>
  <c r="H2697" i="6"/>
  <c r="N2697" i="6" s="1"/>
  <c r="F2697" i="6"/>
  <c r="L2697" i="6" s="1"/>
  <c r="J2693" i="6"/>
  <c r="P2693" i="6" s="1"/>
  <c r="I2693" i="6"/>
  <c r="O2693" i="6" s="1"/>
  <c r="H2693" i="6"/>
  <c r="N2693" i="6" s="1"/>
  <c r="G2693" i="6"/>
  <c r="M2693" i="6" s="1"/>
  <c r="F2693" i="6"/>
  <c r="L2693" i="6" s="1"/>
  <c r="J2435" i="6"/>
  <c r="P2435" i="6" s="1"/>
  <c r="I2435" i="6"/>
  <c r="O2435" i="6" s="1"/>
  <c r="G2435" i="6"/>
  <c r="M2435" i="6" s="1"/>
  <c r="H2435" i="6"/>
  <c r="N2435" i="6" s="1"/>
  <c r="F2435" i="6"/>
  <c r="L2435" i="6" s="1"/>
  <c r="J2685" i="6"/>
  <c r="P2685" i="6" s="1"/>
  <c r="I2685" i="6"/>
  <c r="O2685" i="6" s="1"/>
  <c r="G2685" i="6"/>
  <c r="M2685" i="6" s="1"/>
  <c r="H2685" i="6"/>
  <c r="N2685" i="6" s="1"/>
  <c r="F2685" i="6"/>
  <c r="L2685" i="6" s="1"/>
  <c r="J2681" i="6"/>
  <c r="P2681" i="6" s="1"/>
  <c r="I2681" i="6"/>
  <c r="O2681" i="6" s="1"/>
  <c r="G2681" i="6"/>
  <c r="M2681" i="6" s="1"/>
  <c r="H2681" i="6"/>
  <c r="N2681" i="6" s="1"/>
  <c r="F2681" i="6"/>
  <c r="L2681" i="6" s="1"/>
  <c r="J2677" i="6"/>
  <c r="P2677" i="6" s="1"/>
  <c r="I2677" i="6"/>
  <c r="O2677" i="6" s="1"/>
  <c r="H2677" i="6"/>
  <c r="N2677" i="6" s="1"/>
  <c r="F2677" i="6"/>
  <c r="L2677" i="6" s="1"/>
  <c r="J2673" i="6"/>
  <c r="P2673" i="6" s="1"/>
  <c r="I2673" i="6"/>
  <c r="O2673" i="6" s="1"/>
  <c r="G2673" i="6"/>
  <c r="M2673" i="6" s="1"/>
  <c r="F2673" i="6"/>
  <c r="L2673" i="6" s="1"/>
  <c r="H2673" i="6"/>
  <c r="N2673" i="6" s="1"/>
  <c r="J2669" i="6"/>
  <c r="P2669" i="6" s="1"/>
  <c r="I2669" i="6"/>
  <c r="O2669" i="6" s="1"/>
  <c r="H2669" i="6"/>
  <c r="N2669" i="6" s="1"/>
  <c r="G2669" i="6"/>
  <c r="M2669" i="6" s="1"/>
  <c r="F2669" i="6"/>
  <c r="L2669" i="6" s="1"/>
  <c r="J2665" i="6"/>
  <c r="P2665" i="6" s="1"/>
  <c r="I2665" i="6"/>
  <c r="O2665" i="6" s="1"/>
  <c r="H2665" i="6"/>
  <c r="N2665" i="6" s="1"/>
  <c r="G2665" i="6"/>
  <c r="M2665" i="6" s="1"/>
  <c r="F2665" i="6"/>
  <c r="L2665" i="6" s="1"/>
  <c r="J2661" i="6"/>
  <c r="P2661" i="6" s="1"/>
  <c r="I2661" i="6"/>
  <c r="O2661" i="6" s="1"/>
  <c r="H2661" i="6"/>
  <c r="N2661" i="6" s="1"/>
  <c r="G2661" i="6"/>
  <c r="M2661" i="6" s="1"/>
  <c r="F2661" i="6"/>
  <c r="L2661" i="6" s="1"/>
  <c r="J2657" i="6"/>
  <c r="P2657" i="6" s="1"/>
  <c r="I2657" i="6"/>
  <c r="O2657" i="6" s="1"/>
  <c r="G2657" i="6"/>
  <c r="M2657" i="6" s="1"/>
  <c r="H2657" i="6"/>
  <c r="N2657" i="6" s="1"/>
  <c r="F2657" i="6"/>
  <c r="L2657" i="6" s="1"/>
  <c r="J2653" i="6"/>
  <c r="P2653" i="6" s="1"/>
  <c r="I2653" i="6"/>
  <c r="O2653" i="6" s="1"/>
  <c r="H2653" i="6"/>
  <c r="N2653" i="6" s="1"/>
  <c r="F2653" i="6"/>
  <c r="L2653" i="6" s="1"/>
  <c r="G2653" i="6"/>
  <c r="M2653" i="6" s="1"/>
  <c r="J2649" i="6"/>
  <c r="P2649" i="6" s="1"/>
  <c r="I2649" i="6"/>
  <c r="O2649" i="6" s="1"/>
  <c r="H2649" i="6"/>
  <c r="N2649" i="6" s="1"/>
  <c r="G2649" i="6"/>
  <c r="M2649" i="6" s="1"/>
  <c r="F2649" i="6"/>
  <c r="L2649" i="6" s="1"/>
  <c r="J2645" i="6"/>
  <c r="P2645" i="6" s="1"/>
  <c r="I2645" i="6"/>
  <c r="O2645" i="6" s="1"/>
  <c r="H2645" i="6"/>
  <c r="N2645" i="6" s="1"/>
  <c r="G2645" i="6"/>
  <c r="M2645" i="6" s="1"/>
  <c r="F2645" i="6"/>
  <c r="L2645" i="6" s="1"/>
  <c r="J2641" i="6"/>
  <c r="P2641" i="6" s="1"/>
  <c r="I2641" i="6"/>
  <c r="O2641" i="6" s="1"/>
  <c r="G2641" i="6"/>
  <c r="M2641" i="6" s="1"/>
  <c r="H2641" i="6"/>
  <c r="N2641" i="6" s="1"/>
  <c r="F2641" i="6"/>
  <c r="L2641" i="6" s="1"/>
  <c r="J2637" i="6"/>
  <c r="P2637" i="6" s="1"/>
  <c r="I2637" i="6"/>
  <c r="O2637" i="6" s="1"/>
  <c r="H2637" i="6"/>
  <c r="N2637" i="6" s="1"/>
  <c r="F2637" i="6"/>
  <c r="L2637" i="6" s="1"/>
  <c r="J2671" i="6"/>
  <c r="P2671" i="6" s="1"/>
  <c r="I2671" i="6"/>
  <c r="O2671" i="6" s="1"/>
  <c r="H2671" i="6"/>
  <c r="N2671" i="6" s="1"/>
  <c r="F2671" i="6"/>
  <c r="L2671" i="6" s="1"/>
  <c r="G2671" i="6"/>
  <c r="M2671" i="6" s="1"/>
  <c r="J2629" i="6"/>
  <c r="P2629" i="6" s="1"/>
  <c r="I2629" i="6"/>
  <c r="O2629" i="6" s="1"/>
  <c r="H2629" i="6"/>
  <c r="N2629" i="6" s="1"/>
  <c r="G2629" i="6"/>
  <c r="M2629" i="6" s="1"/>
  <c r="F2629" i="6"/>
  <c r="L2629" i="6" s="1"/>
  <c r="J2625" i="6"/>
  <c r="P2625" i="6" s="1"/>
  <c r="I2625" i="6"/>
  <c r="O2625" i="6" s="1"/>
  <c r="G2625" i="6"/>
  <c r="M2625" i="6" s="1"/>
  <c r="H2625" i="6"/>
  <c r="N2625" i="6" s="1"/>
  <c r="F2625" i="6"/>
  <c r="L2625" i="6" s="1"/>
  <c r="J2621" i="6"/>
  <c r="P2621" i="6" s="1"/>
  <c r="I2621" i="6"/>
  <c r="O2621" i="6" s="1"/>
  <c r="G2621" i="6"/>
  <c r="M2621" i="6" s="1"/>
  <c r="H2621" i="6"/>
  <c r="N2621" i="6" s="1"/>
  <c r="F2621" i="6"/>
  <c r="L2621" i="6" s="1"/>
  <c r="J2617" i="6"/>
  <c r="P2617" i="6" s="1"/>
  <c r="I2617" i="6"/>
  <c r="O2617" i="6" s="1"/>
  <c r="G2617" i="6"/>
  <c r="M2617" i="6" s="1"/>
  <c r="H2617" i="6"/>
  <c r="N2617" i="6" s="1"/>
  <c r="F2617" i="6"/>
  <c r="L2617" i="6" s="1"/>
  <c r="J2613" i="6"/>
  <c r="P2613" i="6" s="1"/>
  <c r="I2613" i="6"/>
  <c r="O2613" i="6" s="1"/>
  <c r="H2613" i="6"/>
  <c r="N2613" i="6" s="1"/>
  <c r="G2613" i="6"/>
  <c r="M2613" i="6" s="1"/>
  <c r="F2613" i="6"/>
  <c r="L2613" i="6" s="1"/>
  <c r="J2609" i="6"/>
  <c r="P2609" i="6" s="1"/>
  <c r="I2609" i="6"/>
  <c r="O2609" i="6" s="1"/>
  <c r="G2609" i="6"/>
  <c r="M2609" i="6" s="1"/>
  <c r="F2609" i="6"/>
  <c r="L2609" i="6" s="1"/>
  <c r="H2609" i="6"/>
  <c r="N2609" i="6" s="1"/>
  <c r="J2605" i="6"/>
  <c r="P2605" i="6" s="1"/>
  <c r="I2605" i="6"/>
  <c r="O2605" i="6" s="1"/>
  <c r="G2605" i="6"/>
  <c r="M2605" i="6" s="1"/>
  <c r="H2605" i="6"/>
  <c r="N2605" i="6" s="1"/>
  <c r="F2605" i="6"/>
  <c r="L2605" i="6" s="1"/>
  <c r="J2601" i="6"/>
  <c r="P2601" i="6" s="1"/>
  <c r="I2601" i="6"/>
  <c r="O2601" i="6" s="1"/>
  <c r="H2601" i="6"/>
  <c r="N2601" i="6" s="1"/>
  <c r="G2601" i="6"/>
  <c r="M2601" i="6" s="1"/>
  <c r="F2601" i="6"/>
  <c r="L2601" i="6" s="1"/>
  <c r="J2597" i="6"/>
  <c r="P2597" i="6" s="1"/>
  <c r="I2597" i="6"/>
  <c r="O2597" i="6" s="1"/>
  <c r="H2597" i="6"/>
  <c r="N2597" i="6" s="1"/>
  <c r="G2597" i="6"/>
  <c r="M2597" i="6" s="1"/>
  <c r="F2597" i="6"/>
  <c r="L2597" i="6" s="1"/>
  <c r="J2593" i="6"/>
  <c r="P2593" i="6" s="1"/>
  <c r="I2593" i="6"/>
  <c r="O2593" i="6" s="1"/>
  <c r="G2593" i="6"/>
  <c r="M2593" i="6" s="1"/>
  <c r="H2593" i="6"/>
  <c r="N2593" i="6" s="1"/>
  <c r="F2593" i="6"/>
  <c r="L2593" i="6" s="1"/>
  <c r="J2589" i="6"/>
  <c r="P2589" i="6" s="1"/>
  <c r="I2589" i="6"/>
  <c r="O2589" i="6" s="1"/>
  <c r="H2589" i="6"/>
  <c r="N2589" i="6" s="1"/>
  <c r="G2589" i="6"/>
  <c r="M2589" i="6" s="1"/>
  <c r="F2589" i="6"/>
  <c r="L2589" i="6" s="1"/>
  <c r="J2585" i="6"/>
  <c r="P2585" i="6" s="1"/>
  <c r="I2585" i="6"/>
  <c r="O2585" i="6" s="1"/>
  <c r="H2585" i="6"/>
  <c r="N2585" i="6" s="1"/>
  <c r="G2585" i="6"/>
  <c r="M2585" i="6" s="1"/>
  <c r="F2585" i="6"/>
  <c r="L2585" i="6" s="1"/>
  <c r="J2581" i="6"/>
  <c r="P2581" i="6" s="1"/>
  <c r="I2581" i="6"/>
  <c r="O2581" i="6" s="1"/>
  <c r="H2581" i="6"/>
  <c r="N2581" i="6" s="1"/>
  <c r="G2581" i="6"/>
  <c r="M2581" i="6" s="1"/>
  <c r="F2581" i="6"/>
  <c r="L2581" i="6" s="1"/>
  <c r="J2577" i="6"/>
  <c r="P2577" i="6" s="1"/>
  <c r="I2577" i="6"/>
  <c r="O2577" i="6" s="1"/>
  <c r="G2577" i="6"/>
  <c r="M2577" i="6" s="1"/>
  <c r="H2577" i="6"/>
  <c r="N2577" i="6" s="1"/>
  <c r="F2577" i="6"/>
  <c r="L2577" i="6" s="1"/>
  <c r="J2573" i="6"/>
  <c r="P2573" i="6" s="1"/>
  <c r="I2573" i="6"/>
  <c r="O2573" i="6" s="1"/>
  <c r="H2573" i="6"/>
  <c r="N2573" i="6" s="1"/>
  <c r="G2573" i="6"/>
  <c r="M2573" i="6" s="1"/>
  <c r="F2573" i="6"/>
  <c r="L2573" i="6" s="1"/>
  <c r="J2569" i="6"/>
  <c r="P2569" i="6" s="1"/>
  <c r="I2569" i="6"/>
  <c r="O2569" i="6" s="1"/>
  <c r="H2569" i="6"/>
  <c r="N2569" i="6" s="1"/>
  <c r="G2569" i="6"/>
  <c r="M2569" i="6" s="1"/>
  <c r="F2569" i="6"/>
  <c r="L2569" i="6" s="1"/>
  <c r="J2565" i="6"/>
  <c r="P2565" i="6" s="1"/>
  <c r="I2565" i="6"/>
  <c r="O2565" i="6" s="1"/>
  <c r="H2565" i="6"/>
  <c r="N2565" i="6" s="1"/>
  <c r="G2565" i="6"/>
  <c r="M2565" i="6" s="1"/>
  <c r="F2565" i="6"/>
  <c r="L2565" i="6" s="1"/>
  <c r="J491" i="6"/>
  <c r="P491" i="6" s="1"/>
  <c r="I491" i="6"/>
  <c r="O491" i="6" s="1"/>
  <c r="G491" i="6"/>
  <c r="M491" i="6" s="1"/>
  <c r="H491" i="6"/>
  <c r="N491" i="6" s="1"/>
  <c r="F491" i="6"/>
  <c r="L491" i="6" s="1"/>
  <c r="J2557" i="6"/>
  <c r="P2557" i="6" s="1"/>
  <c r="I2557" i="6"/>
  <c r="O2557" i="6" s="1"/>
  <c r="G2557" i="6"/>
  <c r="M2557" i="6" s="1"/>
  <c r="H2557" i="6"/>
  <c r="N2557" i="6" s="1"/>
  <c r="F2557" i="6"/>
  <c r="L2557" i="6" s="1"/>
  <c r="J2553" i="6"/>
  <c r="P2553" i="6" s="1"/>
  <c r="I2553" i="6"/>
  <c r="O2553" i="6" s="1"/>
  <c r="H2553" i="6"/>
  <c r="N2553" i="6" s="1"/>
  <c r="G2553" i="6"/>
  <c r="M2553" i="6" s="1"/>
  <c r="F2553" i="6"/>
  <c r="L2553" i="6" s="1"/>
  <c r="J2549" i="6"/>
  <c r="P2549" i="6" s="1"/>
  <c r="I2549" i="6"/>
  <c r="O2549" i="6" s="1"/>
  <c r="H2549" i="6"/>
  <c r="N2549" i="6" s="1"/>
  <c r="G2549" i="6"/>
  <c r="M2549" i="6" s="1"/>
  <c r="F2549" i="6"/>
  <c r="L2549" i="6" s="1"/>
  <c r="J2545" i="6"/>
  <c r="P2545" i="6" s="1"/>
  <c r="I2545" i="6"/>
  <c r="O2545" i="6" s="1"/>
  <c r="G2545" i="6"/>
  <c r="M2545" i="6" s="1"/>
  <c r="F2545" i="6"/>
  <c r="L2545" i="6" s="1"/>
  <c r="H2545" i="6"/>
  <c r="N2545" i="6" s="1"/>
  <c r="J2541" i="6"/>
  <c r="P2541" i="6" s="1"/>
  <c r="I2541" i="6"/>
  <c r="O2541" i="6" s="1"/>
  <c r="G2541" i="6"/>
  <c r="M2541" i="6" s="1"/>
  <c r="H2541" i="6"/>
  <c r="N2541" i="6" s="1"/>
  <c r="F2541" i="6"/>
  <c r="L2541" i="6" s="1"/>
  <c r="J2537" i="6"/>
  <c r="P2537" i="6" s="1"/>
  <c r="I2537" i="6"/>
  <c r="O2537" i="6" s="1"/>
  <c r="H2537" i="6"/>
  <c r="N2537" i="6" s="1"/>
  <c r="G2537" i="6"/>
  <c r="M2537" i="6" s="1"/>
  <c r="F2537" i="6"/>
  <c r="L2537" i="6" s="1"/>
  <c r="J2533" i="6"/>
  <c r="P2533" i="6" s="1"/>
  <c r="I2533" i="6"/>
  <c r="O2533" i="6" s="1"/>
  <c r="H2533" i="6"/>
  <c r="N2533" i="6" s="1"/>
  <c r="F2533" i="6"/>
  <c r="L2533" i="6" s="1"/>
  <c r="J2529" i="6"/>
  <c r="P2529" i="6" s="1"/>
  <c r="I2529" i="6"/>
  <c r="O2529" i="6" s="1"/>
  <c r="G2529" i="6"/>
  <c r="M2529" i="6" s="1"/>
  <c r="H2529" i="6"/>
  <c r="N2529" i="6" s="1"/>
  <c r="F2529" i="6"/>
  <c r="L2529" i="6" s="1"/>
  <c r="J1181" i="6"/>
  <c r="P1181" i="6" s="1"/>
  <c r="I1181" i="6"/>
  <c r="O1181" i="6" s="1"/>
  <c r="H1181" i="6"/>
  <c r="N1181" i="6" s="1"/>
  <c r="F1181" i="6"/>
  <c r="L1181" i="6" s="1"/>
  <c r="J2521" i="6"/>
  <c r="P2521" i="6" s="1"/>
  <c r="I2521" i="6"/>
  <c r="O2521" i="6" s="1"/>
  <c r="H2521" i="6"/>
  <c r="N2521" i="6" s="1"/>
  <c r="F2521" i="6"/>
  <c r="L2521" i="6" s="1"/>
  <c r="G2521" i="6"/>
  <c r="M2521" i="6" s="1"/>
  <c r="J2517" i="6"/>
  <c r="P2517" i="6" s="1"/>
  <c r="I2517" i="6"/>
  <c r="O2517" i="6" s="1"/>
  <c r="H2517" i="6"/>
  <c r="N2517" i="6" s="1"/>
  <c r="G2517" i="6"/>
  <c r="M2517" i="6" s="1"/>
  <c r="F2517" i="6"/>
  <c r="L2517" i="6" s="1"/>
  <c r="J2513" i="6"/>
  <c r="P2513" i="6" s="1"/>
  <c r="I2513" i="6"/>
  <c r="O2513" i="6" s="1"/>
  <c r="G2513" i="6"/>
  <c r="M2513" i="6" s="1"/>
  <c r="H2513" i="6"/>
  <c r="N2513" i="6" s="1"/>
  <c r="F2513" i="6"/>
  <c r="L2513" i="6" s="1"/>
  <c r="J2509" i="6"/>
  <c r="P2509" i="6" s="1"/>
  <c r="I2509" i="6"/>
  <c r="O2509" i="6" s="1"/>
  <c r="G2509" i="6"/>
  <c r="M2509" i="6" s="1"/>
  <c r="H2509" i="6"/>
  <c r="N2509" i="6" s="1"/>
  <c r="F2509" i="6"/>
  <c r="L2509" i="6" s="1"/>
  <c r="J2505" i="6"/>
  <c r="P2505" i="6" s="1"/>
  <c r="I2505" i="6"/>
  <c r="O2505" i="6" s="1"/>
  <c r="H2505" i="6"/>
  <c r="N2505" i="6" s="1"/>
  <c r="G2505" i="6"/>
  <c r="M2505" i="6" s="1"/>
  <c r="F2505" i="6"/>
  <c r="L2505" i="6" s="1"/>
  <c r="J1730" i="6"/>
  <c r="P1730" i="6" s="1"/>
  <c r="I1730" i="6"/>
  <c r="O1730" i="6" s="1"/>
  <c r="H1730" i="6"/>
  <c r="N1730" i="6" s="1"/>
  <c r="F1730" i="6"/>
  <c r="L1730" i="6" s="1"/>
  <c r="J2497" i="6"/>
  <c r="P2497" i="6" s="1"/>
  <c r="I2497" i="6"/>
  <c r="O2497" i="6" s="1"/>
  <c r="H2497" i="6"/>
  <c r="N2497" i="6" s="1"/>
  <c r="G2497" i="6"/>
  <c r="M2497" i="6" s="1"/>
  <c r="F2497" i="6"/>
  <c r="L2497" i="6" s="1"/>
  <c r="J2493" i="6"/>
  <c r="P2493" i="6" s="1"/>
  <c r="I2493" i="6"/>
  <c r="O2493" i="6" s="1"/>
  <c r="H2493" i="6"/>
  <c r="N2493" i="6" s="1"/>
  <c r="G2493" i="6"/>
  <c r="M2493" i="6" s="1"/>
  <c r="F2493" i="6"/>
  <c r="L2493" i="6" s="1"/>
  <c r="J2489" i="6"/>
  <c r="P2489" i="6" s="1"/>
  <c r="I2489" i="6"/>
  <c r="O2489" i="6" s="1"/>
  <c r="H2489" i="6"/>
  <c r="N2489" i="6" s="1"/>
  <c r="G2489" i="6"/>
  <c r="M2489" i="6" s="1"/>
  <c r="F2489" i="6"/>
  <c r="L2489" i="6" s="1"/>
  <c r="J2485" i="6"/>
  <c r="P2485" i="6" s="1"/>
  <c r="I2485" i="6"/>
  <c r="O2485" i="6" s="1"/>
  <c r="H2485" i="6"/>
  <c r="N2485" i="6" s="1"/>
  <c r="G2485" i="6"/>
  <c r="M2485" i="6" s="1"/>
  <c r="F2485" i="6"/>
  <c r="L2485" i="6" s="1"/>
  <c r="J2481" i="6"/>
  <c r="P2481" i="6" s="1"/>
  <c r="I2481" i="6"/>
  <c r="O2481" i="6" s="1"/>
  <c r="G2481" i="6"/>
  <c r="M2481" i="6" s="1"/>
  <c r="F2481" i="6"/>
  <c r="L2481" i="6" s="1"/>
  <c r="H2481" i="6"/>
  <c r="N2481" i="6" s="1"/>
  <c r="J2477" i="6"/>
  <c r="P2477" i="6" s="1"/>
  <c r="I2477" i="6"/>
  <c r="O2477" i="6" s="1"/>
  <c r="G2477" i="6"/>
  <c r="M2477" i="6" s="1"/>
  <c r="H2477" i="6"/>
  <c r="N2477" i="6" s="1"/>
  <c r="F2477" i="6"/>
  <c r="L2477" i="6" s="1"/>
  <c r="J2473" i="6"/>
  <c r="P2473" i="6" s="1"/>
  <c r="I2473" i="6"/>
  <c r="O2473" i="6" s="1"/>
  <c r="H2473" i="6"/>
  <c r="N2473" i="6" s="1"/>
  <c r="G2473" i="6"/>
  <c r="M2473" i="6" s="1"/>
  <c r="F2473" i="6"/>
  <c r="L2473" i="6" s="1"/>
  <c r="J2469" i="6"/>
  <c r="P2469" i="6" s="1"/>
  <c r="I2469" i="6"/>
  <c r="O2469" i="6" s="1"/>
  <c r="H2469" i="6"/>
  <c r="N2469" i="6" s="1"/>
  <c r="G2469" i="6"/>
  <c r="M2469" i="6" s="1"/>
  <c r="F2469" i="6"/>
  <c r="L2469" i="6" s="1"/>
  <c r="J2465" i="6"/>
  <c r="P2465" i="6" s="1"/>
  <c r="I2465" i="6"/>
  <c r="O2465" i="6" s="1"/>
  <c r="H2465" i="6"/>
  <c r="N2465" i="6" s="1"/>
  <c r="F2465" i="6"/>
  <c r="L2465" i="6" s="1"/>
  <c r="J2461" i="6"/>
  <c r="P2461" i="6" s="1"/>
  <c r="I2461" i="6"/>
  <c r="O2461" i="6" s="1"/>
  <c r="H2461" i="6"/>
  <c r="N2461" i="6" s="1"/>
  <c r="G2461" i="6"/>
  <c r="M2461" i="6" s="1"/>
  <c r="F2461" i="6"/>
  <c r="L2461" i="6" s="1"/>
  <c r="J2457" i="6"/>
  <c r="P2457" i="6" s="1"/>
  <c r="I2457" i="6"/>
  <c r="O2457" i="6" s="1"/>
  <c r="H2457" i="6"/>
  <c r="N2457" i="6" s="1"/>
  <c r="G2457" i="6"/>
  <c r="M2457" i="6" s="1"/>
  <c r="F2457" i="6"/>
  <c r="L2457" i="6" s="1"/>
  <c r="J2453" i="6"/>
  <c r="P2453" i="6" s="1"/>
  <c r="I2453" i="6"/>
  <c r="O2453" i="6" s="1"/>
  <c r="H2453" i="6"/>
  <c r="N2453" i="6" s="1"/>
  <c r="G2453" i="6"/>
  <c r="M2453" i="6" s="1"/>
  <c r="F2453" i="6"/>
  <c r="L2453" i="6" s="1"/>
  <c r="J2449" i="6"/>
  <c r="P2449" i="6" s="1"/>
  <c r="I2449" i="6"/>
  <c r="O2449" i="6" s="1"/>
  <c r="G2449" i="6"/>
  <c r="M2449" i="6" s="1"/>
  <c r="H2449" i="6"/>
  <c r="N2449" i="6" s="1"/>
  <c r="F2449" i="6"/>
  <c r="L2449" i="6" s="1"/>
  <c r="J2445" i="6"/>
  <c r="P2445" i="6" s="1"/>
  <c r="I2445" i="6"/>
  <c r="O2445" i="6" s="1"/>
  <c r="H2445" i="6"/>
  <c r="N2445" i="6" s="1"/>
  <c r="F2445" i="6"/>
  <c r="L2445" i="6" s="1"/>
  <c r="G2445" i="6"/>
  <c r="M2445" i="6" s="1"/>
  <c r="J875" i="6"/>
  <c r="P875" i="6" s="1"/>
  <c r="I875" i="6"/>
  <c r="O875" i="6" s="1"/>
  <c r="H875" i="6"/>
  <c r="N875" i="6" s="1"/>
  <c r="F875" i="6"/>
  <c r="L875" i="6" s="1"/>
  <c r="J2706" i="6"/>
  <c r="P2706" i="6" s="1"/>
  <c r="I2706" i="6"/>
  <c r="O2706" i="6" s="1"/>
  <c r="H2706" i="6"/>
  <c r="N2706" i="6" s="1"/>
  <c r="G2706" i="6"/>
  <c r="M2706" i="6" s="1"/>
  <c r="F2706" i="6"/>
  <c r="L2706" i="6" s="1"/>
  <c r="J2433" i="6"/>
  <c r="P2433" i="6" s="1"/>
  <c r="I2433" i="6"/>
  <c r="O2433" i="6" s="1"/>
  <c r="G2433" i="6"/>
  <c r="M2433" i="6" s="1"/>
  <c r="H2433" i="6"/>
  <c r="N2433" i="6" s="1"/>
  <c r="F2433" i="6"/>
  <c r="L2433" i="6" s="1"/>
  <c r="J2429" i="6"/>
  <c r="P2429" i="6" s="1"/>
  <c r="I2429" i="6"/>
  <c r="O2429" i="6" s="1"/>
  <c r="G2429" i="6"/>
  <c r="M2429" i="6" s="1"/>
  <c r="H2429" i="6"/>
  <c r="N2429" i="6" s="1"/>
  <c r="F2429" i="6"/>
  <c r="L2429" i="6" s="1"/>
  <c r="J2425" i="6"/>
  <c r="P2425" i="6" s="1"/>
  <c r="I2425" i="6"/>
  <c r="O2425" i="6" s="1"/>
  <c r="H2425" i="6"/>
  <c r="N2425" i="6" s="1"/>
  <c r="G2425" i="6"/>
  <c r="M2425" i="6" s="1"/>
  <c r="F2425" i="6"/>
  <c r="L2425" i="6" s="1"/>
  <c r="J2421" i="6"/>
  <c r="P2421" i="6" s="1"/>
  <c r="I2421" i="6"/>
  <c r="O2421" i="6" s="1"/>
  <c r="H2421" i="6"/>
  <c r="N2421" i="6" s="1"/>
  <c r="G2421" i="6"/>
  <c r="M2421" i="6" s="1"/>
  <c r="F2421" i="6"/>
  <c r="L2421" i="6" s="1"/>
  <c r="J2417" i="6"/>
  <c r="P2417" i="6" s="1"/>
  <c r="I2417" i="6"/>
  <c r="O2417" i="6" s="1"/>
  <c r="F2417" i="6"/>
  <c r="L2417" i="6" s="1"/>
  <c r="H2417" i="6"/>
  <c r="N2417" i="6" s="1"/>
  <c r="J1155" i="6"/>
  <c r="P1155" i="6" s="1"/>
  <c r="I1155" i="6"/>
  <c r="O1155" i="6" s="1"/>
  <c r="H1155" i="6"/>
  <c r="N1155" i="6" s="1"/>
  <c r="G1155" i="6"/>
  <c r="M1155" i="6" s="1"/>
  <c r="F1155" i="6"/>
  <c r="L1155" i="6" s="1"/>
  <c r="J2409" i="6"/>
  <c r="P2409" i="6" s="1"/>
  <c r="I2409" i="6"/>
  <c r="O2409" i="6" s="1"/>
  <c r="G2409" i="6"/>
  <c r="M2409" i="6" s="1"/>
  <c r="H2409" i="6"/>
  <c r="N2409" i="6" s="1"/>
  <c r="F2409" i="6"/>
  <c r="L2409" i="6" s="1"/>
  <c r="J2405" i="6"/>
  <c r="P2405" i="6" s="1"/>
  <c r="I2405" i="6"/>
  <c r="O2405" i="6" s="1"/>
  <c r="H2405" i="6"/>
  <c r="N2405" i="6" s="1"/>
  <c r="G2405" i="6"/>
  <c r="M2405" i="6" s="1"/>
  <c r="F2405" i="6"/>
  <c r="L2405" i="6" s="1"/>
  <c r="J2401" i="6"/>
  <c r="P2401" i="6" s="1"/>
  <c r="I2401" i="6"/>
  <c r="O2401" i="6" s="1"/>
  <c r="G2401" i="6"/>
  <c r="M2401" i="6" s="1"/>
  <c r="H2401" i="6"/>
  <c r="N2401" i="6" s="1"/>
  <c r="F2401" i="6"/>
  <c r="L2401" i="6" s="1"/>
  <c r="J2397" i="6"/>
  <c r="P2397" i="6" s="1"/>
  <c r="I2397" i="6"/>
  <c r="O2397" i="6" s="1"/>
  <c r="G2397" i="6"/>
  <c r="M2397" i="6" s="1"/>
  <c r="H2397" i="6"/>
  <c r="N2397" i="6" s="1"/>
  <c r="F2397" i="6"/>
  <c r="L2397" i="6" s="1"/>
  <c r="J2393" i="6"/>
  <c r="P2393" i="6" s="1"/>
  <c r="I2393" i="6"/>
  <c r="O2393" i="6" s="1"/>
  <c r="G2393" i="6"/>
  <c r="M2393" i="6" s="1"/>
  <c r="H2393" i="6"/>
  <c r="N2393" i="6" s="1"/>
  <c r="F2393" i="6"/>
  <c r="L2393" i="6" s="1"/>
  <c r="J977" i="6"/>
  <c r="P977" i="6" s="1"/>
  <c r="I977" i="6"/>
  <c r="O977" i="6" s="1"/>
  <c r="H977" i="6"/>
  <c r="N977" i="6" s="1"/>
  <c r="G977" i="6"/>
  <c r="M977" i="6" s="1"/>
  <c r="F977" i="6"/>
  <c r="L977" i="6" s="1"/>
  <c r="J2385" i="6"/>
  <c r="P2385" i="6" s="1"/>
  <c r="I2385" i="6"/>
  <c r="O2385" i="6" s="1"/>
  <c r="G2385" i="6"/>
  <c r="M2385" i="6" s="1"/>
  <c r="H2385" i="6"/>
  <c r="N2385" i="6" s="1"/>
  <c r="F2385" i="6"/>
  <c r="L2385" i="6" s="1"/>
  <c r="J2381" i="6"/>
  <c r="P2381" i="6" s="1"/>
  <c r="I2381" i="6"/>
  <c r="O2381" i="6" s="1"/>
  <c r="G2381" i="6"/>
  <c r="M2381" i="6" s="1"/>
  <c r="H2381" i="6"/>
  <c r="N2381" i="6" s="1"/>
  <c r="F2381" i="6"/>
  <c r="L2381" i="6" s="1"/>
  <c r="J2377" i="6"/>
  <c r="P2377" i="6" s="1"/>
  <c r="I2377" i="6"/>
  <c r="O2377" i="6" s="1"/>
  <c r="H2377" i="6"/>
  <c r="N2377" i="6" s="1"/>
  <c r="G2377" i="6"/>
  <c r="M2377" i="6" s="1"/>
  <c r="F2377" i="6"/>
  <c r="L2377" i="6" s="1"/>
  <c r="J2373" i="6"/>
  <c r="P2373" i="6" s="1"/>
  <c r="I2373" i="6"/>
  <c r="O2373" i="6" s="1"/>
  <c r="H2373" i="6"/>
  <c r="N2373" i="6" s="1"/>
  <c r="G2373" i="6"/>
  <c r="M2373" i="6" s="1"/>
  <c r="F2373" i="6"/>
  <c r="L2373" i="6" s="1"/>
  <c r="J155" i="6"/>
  <c r="P155" i="6" s="1"/>
  <c r="I155" i="6"/>
  <c r="O155" i="6" s="1"/>
  <c r="G155" i="6"/>
  <c r="M155" i="6" s="1"/>
  <c r="H155" i="6"/>
  <c r="N155" i="6" s="1"/>
  <c r="F155" i="6"/>
  <c r="L155" i="6" s="1"/>
  <c r="J744" i="6"/>
  <c r="P744" i="6" s="1"/>
  <c r="I744" i="6"/>
  <c r="O744" i="6" s="1"/>
  <c r="H744" i="6"/>
  <c r="N744" i="6" s="1"/>
  <c r="F744" i="6"/>
  <c r="L744" i="6" s="1"/>
  <c r="J2361" i="6"/>
  <c r="P2361" i="6" s="1"/>
  <c r="I2361" i="6"/>
  <c r="O2361" i="6" s="1"/>
  <c r="G2361" i="6"/>
  <c r="M2361" i="6" s="1"/>
  <c r="H2361" i="6"/>
  <c r="N2361" i="6" s="1"/>
  <c r="F2361" i="6"/>
  <c r="L2361" i="6" s="1"/>
  <c r="J2357" i="6"/>
  <c r="P2357" i="6" s="1"/>
  <c r="I2357" i="6"/>
  <c r="O2357" i="6" s="1"/>
  <c r="H2357" i="6"/>
  <c r="N2357" i="6" s="1"/>
  <c r="G2357" i="6"/>
  <c r="M2357" i="6" s="1"/>
  <c r="F2357" i="6"/>
  <c r="L2357" i="6" s="1"/>
  <c r="J2353" i="6"/>
  <c r="P2353" i="6" s="1"/>
  <c r="I2353" i="6"/>
  <c r="O2353" i="6" s="1"/>
  <c r="G2353" i="6"/>
  <c r="M2353" i="6" s="1"/>
  <c r="F2353" i="6"/>
  <c r="L2353" i="6" s="1"/>
  <c r="H2353" i="6"/>
  <c r="N2353" i="6" s="1"/>
  <c r="J2349" i="6"/>
  <c r="P2349" i="6" s="1"/>
  <c r="I2349" i="6"/>
  <c r="O2349" i="6" s="1"/>
  <c r="G2349" i="6"/>
  <c r="M2349" i="6" s="1"/>
  <c r="H2349" i="6"/>
  <c r="N2349" i="6" s="1"/>
  <c r="F2349" i="6"/>
  <c r="L2349" i="6" s="1"/>
  <c r="J1622" i="6"/>
  <c r="P1622" i="6" s="1"/>
  <c r="I1622" i="6"/>
  <c r="O1622" i="6" s="1"/>
  <c r="H1622" i="6"/>
  <c r="N1622" i="6" s="1"/>
  <c r="G1622" i="6"/>
  <c r="M1622" i="6" s="1"/>
  <c r="F1622" i="6"/>
  <c r="L1622" i="6" s="1"/>
  <c r="J2341" i="6"/>
  <c r="P2341" i="6" s="1"/>
  <c r="I2341" i="6"/>
  <c r="O2341" i="6" s="1"/>
  <c r="H2341" i="6"/>
  <c r="N2341" i="6" s="1"/>
  <c r="G2341" i="6"/>
  <c r="M2341" i="6" s="1"/>
  <c r="F2341" i="6"/>
  <c r="L2341" i="6" s="1"/>
  <c r="J2337" i="6"/>
  <c r="P2337" i="6" s="1"/>
  <c r="I2337" i="6"/>
  <c r="O2337" i="6" s="1"/>
  <c r="G2337" i="6"/>
  <c r="M2337" i="6" s="1"/>
  <c r="H2337" i="6"/>
  <c r="N2337" i="6" s="1"/>
  <c r="F2337" i="6"/>
  <c r="L2337" i="6" s="1"/>
  <c r="J2333" i="6"/>
  <c r="P2333" i="6" s="1"/>
  <c r="I2333" i="6"/>
  <c r="O2333" i="6" s="1"/>
  <c r="G2333" i="6"/>
  <c r="M2333" i="6" s="1"/>
  <c r="H2333" i="6"/>
  <c r="N2333" i="6" s="1"/>
  <c r="F2333" i="6"/>
  <c r="L2333" i="6" s="1"/>
  <c r="J2329" i="6"/>
  <c r="P2329" i="6" s="1"/>
  <c r="I2329" i="6"/>
  <c r="O2329" i="6" s="1"/>
  <c r="H2329" i="6"/>
  <c r="N2329" i="6" s="1"/>
  <c r="G2329" i="6"/>
  <c r="M2329" i="6" s="1"/>
  <c r="F2329" i="6"/>
  <c r="L2329" i="6" s="1"/>
  <c r="J2325" i="6"/>
  <c r="P2325" i="6" s="1"/>
  <c r="I2325" i="6"/>
  <c r="O2325" i="6" s="1"/>
  <c r="H2325" i="6"/>
  <c r="N2325" i="6" s="1"/>
  <c r="G2325" i="6"/>
  <c r="M2325" i="6" s="1"/>
  <c r="F2325" i="6"/>
  <c r="L2325" i="6" s="1"/>
  <c r="J2321" i="6"/>
  <c r="P2321" i="6" s="1"/>
  <c r="I2321" i="6"/>
  <c r="O2321" i="6" s="1"/>
  <c r="H2321" i="6"/>
  <c r="N2321" i="6" s="1"/>
  <c r="F2321" i="6"/>
  <c r="L2321" i="6" s="1"/>
  <c r="G2321" i="6"/>
  <c r="M2321" i="6" s="1"/>
  <c r="J2317" i="6"/>
  <c r="P2317" i="6" s="1"/>
  <c r="I2317" i="6"/>
  <c r="O2317" i="6" s="1"/>
  <c r="H2317" i="6"/>
  <c r="N2317" i="6" s="1"/>
  <c r="G2317" i="6"/>
  <c r="M2317" i="6" s="1"/>
  <c r="F2317" i="6"/>
  <c r="L2317" i="6" s="1"/>
  <c r="J2313" i="6"/>
  <c r="P2313" i="6" s="1"/>
  <c r="I2313" i="6"/>
  <c r="O2313" i="6" s="1"/>
  <c r="H2313" i="6"/>
  <c r="N2313" i="6" s="1"/>
  <c r="G2313" i="6"/>
  <c r="M2313" i="6" s="1"/>
  <c r="F2313" i="6"/>
  <c r="L2313" i="6" s="1"/>
  <c r="J2309" i="6"/>
  <c r="P2309" i="6" s="1"/>
  <c r="I2309" i="6"/>
  <c r="O2309" i="6" s="1"/>
  <c r="H2309" i="6"/>
  <c r="N2309" i="6" s="1"/>
  <c r="G2309" i="6"/>
  <c r="M2309" i="6" s="1"/>
  <c r="F2309" i="6"/>
  <c r="L2309" i="6" s="1"/>
  <c r="J2305" i="6"/>
  <c r="P2305" i="6" s="1"/>
  <c r="I2305" i="6"/>
  <c r="O2305" i="6" s="1"/>
  <c r="G2305" i="6"/>
  <c r="M2305" i="6" s="1"/>
  <c r="H2305" i="6"/>
  <c r="N2305" i="6" s="1"/>
  <c r="F2305" i="6"/>
  <c r="L2305" i="6" s="1"/>
  <c r="J2301" i="6"/>
  <c r="P2301" i="6" s="1"/>
  <c r="I2301" i="6"/>
  <c r="O2301" i="6" s="1"/>
  <c r="G2301" i="6"/>
  <c r="M2301" i="6" s="1"/>
  <c r="H2301" i="6"/>
  <c r="N2301" i="6" s="1"/>
  <c r="F2301" i="6"/>
  <c r="L2301" i="6" s="1"/>
  <c r="J2297" i="6"/>
  <c r="P2297" i="6" s="1"/>
  <c r="I2297" i="6"/>
  <c r="O2297" i="6" s="1"/>
  <c r="G2297" i="6"/>
  <c r="M2297" i="6" s="1"/>
  <c r="H2297" i="6"/>
  <c r="N2297" i="6" s="1"/>
  <c r="F2297" i="6"/>
  <c r="L2297" i="6" s="1"/>
  <c r="J2293" i="6"/>
  <c r="P2293" i="6" s="1"/>
  <c r="I2293" i="6"/>
  <c r="O2293" i="6" s="1"/>
  <c r="H2293" i="6"/>
  <c r="N2293" i="6" s="1"/>
  <c r="G2293" i="6"/>
  <c r="M2293" i="6" s="1"/>
  <c r="F2293" i="6"/>
  <c r="L2293" i="6" s="1"/>
  <c r="J2289" i="6"/>
  <c r="P2289" i="6" s="1"/>
  <c r="I2289" i="6"/>
  <c r="O2289" i="6" s="1"/>
  <c r="G2289" i="6"/>
  <c r="M2289" i="6" s="1"/>
  <c r="F2289" i="6"/>
  <c r="L2289" i="6" s="1"/>
  <c r="H2289" i="6"/>
  <c r="N2289" i="6" s="1"/>
  <c r="J2285" i="6"/>
  <c r="P2285" i="6" s="1"/>
  <c r="I2285" i="6"/>
  <c r="O2285" i="6" s="1"/>
  <c r="G2285" i="6"/>
  <c r="M2285" i="6" s="1"/>
  <c r="H2285" i="6"/>
  <c r="N2285" i="6" s="1"/>
  <c r="F2285" i="6"/>
  <c r="L2285" i="6" s="1"/>
  <c r="J2281" i="6"/>
  <c r="P2281" i="6" s="1"/>
  <c r="I2281" i="6"/>
  <c r="O2281" i="6" s="1"/>
  <c r="H2281" i="6"/>
  <c r="N2281" i="6" s="1"/>
  <c r="G2281" i="6"/>
  <c r="M2281" i="6" s="1"/>
  <c r="F2281" i="6"/>
  <c r="L2281" i="6" s="1"/>
  <c r="J2277" i="6"/>
  <c r="P2277" i="6" s="1"/>
  <c r="I2277" i="6"/>
  <c r="O2277" i="6" s="1"/>
  <c r="H2277" i="6"/>
  <c r="N2277" i="6" s="1"/>
  <c r="G2277" i="6"/>
  <c r="M2277" i="6" s="1"/>
  <c r="F2277" i="6"/>
  <c r="L2277" i="6" s="1"/>
  <c r="J2273" i="6"/>
  <c r="P2273" i="6" s="1"/>
  <c r="I2273" i="6"/>
  <c r="O2273" i="6" s="1"/>
  <c r="G2273" i="6"/>
  <c r="M2273" i="6" s="1"/>
  <c r="H2273" i="6"/>
  <c r="N2273" i="6" s="1"/>
  <c r="F2273" i="6"/>
  <c r="L2273" i="6" s="1"/>
  <c r="J2269" i="6"/>
  <c r="P2269" i="6" s="1"/>
  <c r="I2269" i="6"/>
  <c r="O2269" i="6" s="1"/>
  <c r="G2269" i="6"/>
  <c r="M2269" i="6" s="1"/>
  <c r="H2269" i="6"/>
  <c r="N2269" i="6" s="1"/>
  <c r="F2269" i="6"/>
  <c r="L2269" i="6" s="1"/>
  <c r="J2265" i="6"/>
  <c r="P2265" i="6" s="1"/>
  <c r="I2265" i="6"/>
  <c r="O2265" i="6" s="1"/>
  <c r="H2265" i="6"/>
  <c r="N2265" i="6" s="1"/>
  <c r="G2265" i="6"/>
  <c r="M2265" i="6" s="1"/>
  <c r="F2265" i="6"/>
  <c r="L2265" i="6" s="1"/>
  <c r="J2261" i="6"/>
  <c r="P2261" i="6" s="1"/>
  <c r="I2261" i="6"/>
  <c r="O2261" i="6" s="1"/>
  <c r="H2261" i="6"/>
  <c r="N2261" i="6" s="1"/>
  <c r="G2261" i="6"/>
  <c r="M2261" i="6" s="1"/>
  <c r="F2261" i="6"/>
  <c r="L2261" i="6" s="1"/>
  <c r="J2257" i="6"/>
  <c r="P2257" i="6" s="1"/>
  <c r="I2257" i="6"/>
  <c r="O2257" i="6" s="1"/>
  <c r="G2257" i="6"/>
  <c r="M2257" i="6" s="1"/>
  <c r="H2257" i="6"/>
  <c r="N2257" i="6" s="1"/>
  <c r="F2257" i="6"/>
  <c r="L2257" i="6" s="1"/>
  <c r="J2253" i="6"/>
  <c r="P2253" i="6" s="1"/>
  <c r="I2253" i="6"/>
  <c r="O2253" i="6" s="1"/>
  <c r="G2253" i="6"/>
  <c r="M2253" i="6" s="1"/>
  <c r="H2253" i="6"/>
  <c r="N2253" i="6" s="1"/>
  <c r="F2253" i="6"/>
  <c r="L2253" i="6" s="1"/>
  <c r="J1220" i="6"/>
  <c r="P1220" i="6" s="1"/>
  <c r="I1220" i="6"/>
  <c r="O1220" i="6" s="1"/>
  <c r="H1220" i="6"/>
  <c r="N1220" i="6" s="1"/>
  <c r="G1220" i="6"/>
  <c r="M1220" i="6" s="1"/>
  <c r="F1220" i="6"/>
  <c r="L1220" i="6" s="1"/>
  <c r="J2245" i="6"/>
  <c r="P2245" i="6" s="1"/>
  <c r="I2245" i="6"/>
  <c r="O2245" i="6" s="1"/>
  <c r="H2245" i="6"/>
  <c r="N2245" i="6" s="1"/>
  <c r="G2245" i="6"/>
  <c r="M2245" i="6" s="1"/>
  <c r="F2245" i="6"/>
  <c r="L2245" i="6" s="1"/>
  <c r="J2241" i="6"/>
  <c r="P2241" i="6" s="1"/>
  <c r="I2241" i="6"/>
  <c r="O2241" i="6" s="1"/>
  <c r="H2241" i="6"/>
  <c r="N2241" i="6" s="1"/>
  <c r="F2241" i="6"/>
  <c r="L2241" i="6" s="1"/>
  <c r="J2237" i="6"/>
  <c r="P2237" i="6" s="1"/>
  <c r="I2237" i="6"/>
  <c r="O2237" i="6" s="1"/>
  <c r="H2237" i="6"/>
  <c r="N2237" i="6" s="1"/>
  <c r="G2237" i="6"/>
  <c r="M2237" i="6" s="1"/>
  <c r="F2237" i="6"/>
  <c r="L2237" i="6" s="1"/>
  <c r="J2053" i="6"/>
  <c r="P2053" i="6" s="1"/>
  <c r="I2053" i="6"/>
  <c r="O2053" i="6" s="1"/>
  <c r="H2053" i="6"/>
  <c r="N2053" i="6" s="1"/>
  <c r="F2053" i="6"/>
  <c r="L2053" i="6" s="1"/>
  <c r="J2229" i="6"/>
  <c r="P2229" i="6" s="1"/>
  <c r="I2229" i="6"/>
  <c r="O2229" i="6" s="1"/>
  <c r="H2229" i="6"/>
  <c r="N2229" i="6" s="1"/>
  <c r="G2229" i="6"/>
  <c r="M2229" i="6" s="1"/>
  <c r="F2229" i="6"/>
  <c r="L2229" i="6" s="1"/>
  <c r="J2225" i="6"/>
  <c r="P2225" i="6" s="1"/>
  <c r="I2225" i="6"/>
  <c r="O2225" i="6" s="1"/>
  <c r="G2225" i="6"/>
  <c r="M2225" i="6" s="1"/>
  <c r="F2225" i="6"/>
  <c r="L2225" i="6" s="1"/>
  <c r="H2225" i="6"/>
  <c r="N2225" i="6" s="1"/>
  <c r="J2221" i="6"/>
  <c r="P2221" i="6" s="1"/>
  <c r="I2221" i="6"/>
  <c r="O2221" i="6" s="1"/>
  <c r="G2221" i="6"/>
  <c r="M2221" i="6" s="1"/>
  <c r="H2221" i="6"/>
  <c r="N2221" i="6" s="1"/>
  <c r="F2221" i="6"/>
  <c r="L2221" i="6" s="1"/>
  <c r="J2217" i="6"/>
  <c r="P2217" i="6" s="1"/>
  <c r="I2217" i="6"/>
  <c r="O2217" i="6" s="1"/>
  <c r="H2217" i="6"/>
  <c r="N2217" i="6" s="1"/>
  <c r="G2217" i="6"/>
  <c r="M2217" i="6" s="1"/>
  <c r="F2217" i="6"/>
  <c r="L2217" i="6" s="1"/>
  <c r="J2213" i="6"/>
  <c r="P2213" i="6" s="1"/>
  <c r="I2213" i="6"/>
  <c r="O2213" i="6" s="1"/>
  <c r="H2213" i="6"/>
  <c r="N2213" i="6" s="1"/>
  <c r="F2213" i="6"/>
  <c r="L2213" i="6" s="1"/>
  <c r="J779" i="6"/>
  <c r="P779" i="6" s="1"/>
  <c r="I779" i="6"/>
  <c r="O779" i="6" s="1"/>
  <c r="H779" i="6"/>
  <c r="N779" i="6" s="1"/>
  <c r="F779" i="6"/>
  <c r="L779" i="6" s="1"/>
  <c r="J2205" i="6"/>
  <c r="P2205" i="6" s="1"/>
  <c r="I2205" i="6"/>
  <c r="O2205" i="6" s="1"/>
  <c r="H2205" i="6"/>
  <c r="N2205" i="6" s="1"/>
  <c r="G2205" i="6"/>
  <c r="M2205" i="6" s="1"/>
  <c r="F2205" i="6"/>
  <c r="L2205" i="6" s="1"/>
  <c r="J2201" i="6"/>
  <c r="P2201" i="6" s="1"/>
  <c r="I2201" i="6"/>
  <c r="O2201" i="6" s="1"/>
  <c r="H2201" i="6"/>
  <c r="N2201" i="6" s="1"/>
  <c r="F2201" i="6"/>
  <c r="L2201" i="6" s="1"/>
  <c r="J738" i="6"/>
  <c r="P738" i="6" s="1"/>
  <c r="I738" i="6"/>
  <c r="O738" i="6" s="1"/>
  <c r="H738" i="6"/>
  <c r="N738" i="6" s="1"/>
  <c r="G738" i="6"/>
  <c r="M738" i="6" s="1"/>
  <c r="F738" i="6"/>
  <c r="L738" i="6" s="1"/>
  <c r="J2193" i="6"/>
  <c r="P2193" i="6" s="1"/>
  <c r="I2193" i="6"/>
  <c r="O2193" i="6" s="1"/>
  <c r="G2193" i="6"/>
  <c r="M2193" i="6" s="1"/>
  <c r="H2193" i="6"/>
  <c r="N2193" i="6" s="1"/>
  <c r="F2193" i="6"/>
  <c r="L2193" i="6" s="1"/>
  <c r="J2189" i="6"/>
  <c r="P2189" i="6" s="1"/>
  <c r="I2189" i="6"/>
  <c r="O2189" i="6" s="1"/>
  <c r="G2189" i="6"/>
  <c r="M2189" i="6" s="1"/>
  <c r="H2189" i="6"/>
  <c r="N2189" i="6" s="1"/>
  <c r="F2189" i="6"/>
  <c r="L2189" i="6" s="1"/>
  <c r="J2185" i="6"/>
  <c r="P2185" i="6" s="1"/>
  <c r="I2185" i="6"/>
  <c r="O2185" i="6" s="1"/>
  <c r="H2185" i="6"/>
  <c r="N2185" i="6" s="1"/>
  <c r="G2185" i="6"/>
  <c r="M2185" i="6" s="1"/>
  <c r="F2185" i="6"/>
  <c r="L2185" i="6" s="1"/>
  <c r="J2181" i="6"/>
  <c r="P2181" i="6" s="1"/>
  <c r="I2181" i="6"/>
  <c r="O2181" i="6" s="1"/>
  <c r="H2181" i="6"/>
  <c r="N2181" i="6" s="1"/>
  <c r="G2181" i="6"/>
  <c r="M2181" i="6" s="1"/>
  <c r="F2181" i="6"/>
  <c r="L2181" i="6" s="1"/>
  <c r="J2177" i="6"/>
  <c r="P2177" i="6" s="1"/>
  <c r="I2177" i="6"/>
  <c r="O2177" i="6" s="1"/>
  <c r="G2177" i="6"/>
  <c r="M2177" i="6" s="1"/>
  <c r="H2177" i="6"/>
  <c r="N2177" i="6" s="1"/>
  <c r="F2177" i="6"/>
  <c r="L2177" i="6" s="1"/>
  <c r="J2173" i="6"/>
  <c r="P2173" i="6" s="1"/>
  <c r="I2173" i="6"/>
  <c r="O2173" i="6" s="1"/>
  <c r="G2173" i="6"/>
  <c r="M2173" i="6" s="1"/>
  <c r="H2173" i="6"/>
  <c r="N2173" i="6" s="1"/>
  <c r="F2173" i="6"/>
  <c r="L2173" i="6" s="1"/>
  <c r="J2169" i="6"/>
  <c r="P2169" i="6" s="1"/>
  <c r="I2169" i="6"/>
  <c r="O2169" i="6" s="1"/>
  <c r="H2169" i="6"/>
  <c r="N2169" i="6" s="1"/>
  <c r="G2169" i="6"/>
  <c r="M2169" i="6" s="1"/>
  <c r="F2169" i="6"/>
  <c r="L2169" i="6" s="1"/>
  <c r="J2165" i="6"/>
  <c r="P2165" i="6" s="1"/>
  <c r="I2165" i="6"/>
  <c r="O2165" i="6" s="1"/>
  <c r="H2165" i="6"/>
  <c r="N2165" i="6" s="1"/>
  <c r="G2165" i="6"/>
  <c r="M2165" i="6" s="1"/>
  <c r="F2165" i="6"/>
  <c r="L2165" i="6" s="1"/>
  <c r="J2161" i="6"/>
  <c r="P2161" i="6" s="1"/>
  <c r="I2161" i="6"/>
  <c r="O2161" i="6" s="1"/>
  <c r="G2161" i="6"/>
  <c r="M2161" i="6" s="1"/>
  <c r="F2161" i="6"/>
  <c r="L2161" i="6" s="1"/>
  <c r="H2161" i="6"/>
  <c r="N2161" i="6" s="1"/>
  <c r="J2157" i="6"/>
  <c r="P2157" i="6" s="1"/>
  <c r="I2157" i="6"/>
  <c r="O2157" i="6" s="1"/>
  <c r="H2157" i="6"/>
  <c r="N2157" i="6" s="1"/>
  <c r="G2157" i="6"/>
  <c r="M2157" i="6" s="1"/>
  <c r="F2157" i="6"/>
  <c r="L2157" i="6" s="1"/>
  <c r="J2153" i="6"/>
  <c r="P2153" i="6" s="1"/>
  <c r="I2153" i="6"/>
  <c r="O2153" i="6" s="1"/>
  <c r="H2153" i="6"/>
  <c r="N2153" i="6" s="1"/>
  <c r="G2153" i="6"/>
  <c r="M2153" i="6" s="1"/>
  <c r="F2153" i="6"/>
  <c r="L2153" i="6" s="1"/>
  <c r="J2149" i="6"/>
  <c r="P2149" i="6" s="1"/>
  <c r="I2149" i="6"/>
  <c r="O2149" i="6" s="1"/>
  <c r="H2149" i="6"/>
  <c r="N2149" i="6" s="1"/>
  <c r="G2149" i="6"/>
  <c r="M2149" i="6" s="1"/>
  <c r="F2149" i="6"/>
  <c r="L2149" i="6" s="1"/>
  <c r="J2145" i="6"/>
  <c r="P2145" i="6" s="1"/>
  <c r="I2145" i="6"/>
  <c r="O2145" i="6" s="1"/>
  <c r="H2145" i="6"/>
  <c r="N2145" i="6" s="1"/>
  <c r="F2145" i="6"/>
  <c r="L2145" i="6" s="1"/>
  <c r="G2145" i="6"/>
  <c r="M2145" i="6" s="1"/>
  <c r="J2141" i="6"/>
  <c r="P2141" i="6" s="1"/>
  <c r="I2141" i="6"/>
  <c r="O2141" i="6" s="1"/>
  <c r="G2141" i="6"/>
  <c r="M2141" i="6" s="1"/>
  <c r="H2141" i="6"/>
  <c r="N2141" i="6" s="1"/>
  <c r="F2141" i="6"/>
  <c r="L2141" i="6" s="1"/>
  <c r="J1881" i="6"/>
  <c r="P1881" i="6" s="1"/>
  <c r="I1881" i="6"/>
  <c r="O1881" i="6" s="1"/>
  <c r="H1881" i="6"/>
  <c r="N1881" i="6" s="1"/>
  <c r="F1881" i="6"/>
  <c r="L1881" i="6" s="1"/>
  <c r="J2133" i="6"/>
  <c r="P2133" i="6" s="1"/>
  <c r="I2133" i="6"/>
  <c r="O2133" i="6" s="1"/>
  <c r="H2133" i="6"/>
  <c r="N2133" i="6" s="1"/>
  <c r="G2133" i="6"/>
  <c r="M2133" i="6" s="1"/>
  <c r="F2133" i="6"/>
  <c r="L2133" i="6" s="1"/>
  <c r="J2129" i="6"/>
  <c r="P2129" i="6" s="1"/>
  <c r="I2129" i="6"/>
  <c r="O2129" i="6" s="1"/>
  <c r="G2129" i="6"/>
  <c r="M2129" i="6" s="1"/>
  <c r="H2129" i="6"/>
  <c r="N2129" i="6" s="1"/>
  <c r="F2129" i="6"/>
  <c r="L2129" i="6" s="1"/>
  <c r="J2125" i="6"/>
  <c r="P2125" i="6" s="1"/>
  <c r="I2125" i="6"/>
  <c r="O2125" i="6" s="1"/>
  <c r="G2125" i="6"/>
  <c r="M2125" i="6" s="1"/>
  <c r="H2125" i="6"/>
  <c r="N2125" i="6" s="1"/>
  <c r="F2125" i="6"/>
  <c r="L2125" i="6" s="1"/>
  <c r="J2121" i="6"/>
  <c r="P2121" i="6" s="1"/>
  <c r="I2121" i="6"/>
  <c r="O2121" i="6" s="1"/>
  <c r="H2121" i="6"/>
  <c r="N2121" i="6" s="1"/>
  <c r="F2121" i="6"/>
  <c r="L2121" i="6" s="1"/>
  <c r="J2117" i="6"/>
  <c r="P2117" i="6" s="1"/>
  <c r="I2117" i="6"/>
  <c r="O2117" i="6" s="1"/>
  <c r="H2117" i="6"/>
  <c r="N2117" i="6" s="1"/>
  <c r="G2117" i="6"/>
  <c r="M2117" i="6" s="1"/>
  <c r="F2117" i="6"/>
  <c r="L2117" i="6" s="1"/>
  <c r="J2113" i="6"/>
  <c r="P2113" i="6" s="1"/>
  <c r="I2113" i="6"/>
  <c r="O2113" i="6" s="1"/>
  <c r="G2113" i="6"/>
  <c r="M2113" i="6" s="1"/>
  <c r="H2113" i="6"/>
  <c r="N2113" i="6" s="1"/>
  <c r="F2113" i="6"/>
  <c r="L2113" i="6" s="1"/>
  <c r="J2109" i="6"/>
  <c r="P2109" i="6" s="1"/>
  <c r="I2109" i="6"/>
  <c r="O2109" i="6" s="1"/>
  <c r="H2109" i="6"/>
  <c r="N2109" i="6" s="1"/>
  <c r="G2109" i="6"/>
  <c r="M2109" i="6" s="1"/>
  <c r="F2109" i="6"/>
  <c r="L2109" i="6" s="1"/>
  <c r="J2105" i="6"/>
  <c r="P2105" i="6" s="1"/>
  <c r="I2105" i="6"/>
  <c r="O2105" i="6" s="1"/>
  <c r="H2105" i="6"/>
  <c r="N2105" i="6" s="1"/>
  <c r="G2105" i="6"/>
  <c r="M2105" i="6" s="1"/>
  <c r="F2105" i="6"/>
  <c r="L2105" i="6" s="1"/>
  <c r="J2101" i="6"/>
  <c r="P2101" i="6" s="1"/>
  <c r="I2101" i="6"/>
  <c r="O2101" i="6" s="1"/>
  <c r="H2101" i="6"/>
  <c r="N2101" i="6" s="1"/>
  <c r="G2101" i="6"/>
  <c r="M2101" i="6" s="1"/>
  <c r="F2101" i="6"/>
  <c r="L2101" i="6" s="1"/>
  <c r="J2097" i="6"/>
  <c r="P2097" i="6" s="1"/>
  <c r="I2097" i="6"/>
  <c r="O2097" i="6" s="1"/>
  <c r="G2097" i="6"/>
  <c r="M2097" i="6" s="1"/>
  <c r="F2097" i="6"/>
  <c r="L2097" i="6" s="1"/>
  <c r="H2097" i="6"/>
  <c r="N2097" i="6" s="1"/>
  <c r="J2093" i="6"/>
  <c r="P2093" i="6" s="1"/>
  <c r="I2093" i="6"/>
  <c r="O2093" i="6" s="1"/>
  <c r="G2093" i="6"/>
  <c r="M2093" i="6" s="1"/>
  <c r="H2093" i="6"/>
  <c r="N2093" i="6" s="1"/>
  <c r="F2093" i="6"/>
  <c r="L2093" i="6" s="1"/>
  <c r="J2089" i="6"/>
  <c r="P2089" i="6" s="1"/>
  <c r="I2089" i="6"/>
  <c r="O2089" i="6" s="1"/>
  <c r="H2089" i="6"/>
  <c r="N2089" i="6" s="1"/>
  <c r="G2089" i="6"/>
  <c r="M2089" i="6" s="1"/>
  <c r="F2089" i="6"/>
  <c r="L2089" i="6" s="1"/>
  <c r="J2085" i="6"/>
  <c r="P2085" i="6" s="1"/>
  <c r="I2085" i="6"/>
  <c r="O2085" i="6" s="1"/>
  <c r="H2085" i="6"/>
  <c r="N2085" i="6" s="1"/>
  <c r="G2085" i="6"/>
  <c r="M2085" i="6" s="1"/>
  <c r="F2085" i="6"/>
  <c r="L2085" i="6" s="1"/>
  <c r="J2081" i="6"/>
  <c r="P2081" i="6" s="1"/>
  <c r="I2081" i="6"/>
  <c r="O2081" i="6" s="1"/>
  <c r="G2081" i="6"/>
  <c r="M2081" i="6" s="1"/>
  <c r="H2081" i="6"/>
  <c r="N2081" i="6" s="1"/>
  <c r="F2081" i="6"/>
  <c r="L2081" i="6" s="1"/>
  <c r="J2077" i="6"/>
  <c r="P2077" i="6" s="1"/>
  <c r="I2077" i="6"/>
  <c r="O2077" i="6" s="1"/>
  <c r="H2077" i="6"/>
  <c r="N2077" i="6" s="1"/>
  <c r="G2077" i="6"/>
  <c r="M2077" i="6" s="1"/>
  <c r="F2077" i="6"/>
  <c r="L2077" i="6" s="1"/>
  <c r="J2073" i="6"/>
  <c r="P2073" i="6" s="1"/>
  <c r="I2073" i="6"/>
  <c r="O2073" i="6" s="1"/>
  <c r="H2073" i="6"/>
  <c r="N2073" i="6" s="1"/>
  <c r="F2073" i="6"/>
  <c r="L2073" i="6" s="1"/>
  <c r="G2073" i="6"/>
  <c r="M2073" i="6" s="1"/>
  <c r="J2069" i="6"/>
  <c r="P2069" i="6" s="1"/>
  <c r="I2069" i="6"/>
  <c r="O2069" i="6" s="1"/>
  <c r="H2069" i="6"/>
  <c r="N2069" i="6" s="1"/>
  <c r="G2069" i="6"/>
  <c r="M2069" i="6" s="1"/>
  <c r="F2069" i="6"/>
  <c r="L2069" i="6" s="1"/>
  <c r="J2065" i="6"/>
  <c r="P2065" i="6" s="1"/>
  <c r="I2065" i="6"/>
  <c r="O2065" i="6" s="1"/>
  <c r="G2065" i="6"/>
  <c r="M2065" i="6" s="1"/>
  <c r="H2065" i="6"/>
  <c r="N2065" i="6" s="1"/>
  <c r="F2065" i="6"/>
  <c r="L2065" i="6" s="1"/>
  <c r="J2061" i="6"/>
  <c r="P2061" i="6" s="1"/>
  <c r="I2061" i="6"/>
  <c r="O2061" i="6" s="1"/>
  <c r="G2061" i="6"/>
  <c r="M2061" i="6" s="1"/>
  <c r="H2061" i="6"/>
  <c r="N2061" i="6" s="1"/>
  <c r="F2061" i="6"/>
  <c r="L2061" i="6" s="1"/>
  <c r="J2057" i="6"/>
  <c r="P2057" i="6" s="1"/>
  <c r="I2057" i="6"/>
  <c r="O2057" i="6" s="1"/>
  <c r="H2057" i="6"/>
  <c r="N2057" i="6" s="1"/>
  <c r="G2057" i="6"/>
  <c r="M2057" i="6" s="1"/>
  <c r="F2057" i="6"/>
  <c r="L2057" i="6" s="1"/>
  <c r="J2458" i="6"/>
  <c r="P2458" i="6" s="1"/>
  <c r="I2458" i="6"/>
  <c r="O2458" i="6" s="1"/>
  <c r="H2458" i="6"/>
  <c r="N2458" i="6" s="1"/>
  <c r="G2458" i="6"/>
  <c r="M2458" i="6" s="1"/>
  <c r="F2458" i="6"/>
  <c r="L2458" i="6" s="1"/>
  <c r="J2049" i="6"/>
  <c r="P2049" i="6" s="1"/>
  <c r="I2049" i="6"/>
  <c r="O2049" i="6" s="1"/>
  <c r="G2049" i="6"/>
  <c r="M2049" i="6" s="1"/>
  <c r="H2049" i="6"/>
  <c r="N2049" i="6" s="1"/>
  <c r="F2049" i="6"/>
  <c r="L2049" i="6" s="1"/>
  <c r="J754" i="6"/>
  <c r="P754" i="6" s="1"/>
  <c r="I754" i="6"/>
  <c r="O754" i="6" s="1"/>
  <c r="H754" i="6"/>
  <c r="N754" i="6" s="1"/>
  <c r="F754" i="6"/>
  <c r="L754" i="6" s="1"/>
  <c r="J2041" i="6"/>
  <c r="P2041" i="6" s="1"/>
  <c r="I2041" i="6"/>
  <c r="O2041" i="6" s="1"/>
  <c r="H2041" i="6"/>
  <c r="N2041" i="6" s="1"/>
  <c r="G2041" i="6"/>
  <c r="M2041" i="6" s="1"/>
  <c r="F2041" i="6"/>
  <c r="L2041" i="6" s="1"/>
  <c r="J2037" i="6"/>
  <c r="P2037" i="6" s="1"/>
  <c r="I2037" i="6"/>
  <c r="O2037" i="6" s="1"/>
  <c r="H2037" i="6"/>
  <c r="N2037" i="6" s="1"/>
  <c r="G2037" i="6"/>
  <c r="M2037" i="6" s="1"/>
  <c r="F2037" i="6"/>
  <c r="L2037" i="6" s="1"/>
  <c r="J2033" i="6"/>
  <c r="P2033" i="6" s="1"/>
  <c r="I2033" i="6"/>
  <c r="O2033" i="6" s="1"/>
  <c r="G2033" i="6"/>
  <c r="M2033" i="6" s="1"/>
  <c r="F2033" i="6"/>
  <c r="L2033" i="6" s="1"/>
  <c r="H2033" i="6"/>
  <c r="N2033" i="6" s="1"/>
  <c r="J2029" i="6"/>
  <c r="P2029" i="6" s="1"/>
  <c r="I2029" i="6"/>
  <c r="O2029" i="6" s="1"/>
  <c r="H2029" i="6"/>
  <c r="N2029" i="6" s="1"/>
  <c r="G2029" i="6"/>
  <c r="M2029" i="6" s="1"/>
  <c r="F2029" i="6"/>
  <c r="L2029" i="6" s="1"/>
  <c r="J2025" i="6"/>
  <c r="P2025" i="6" s="1"/>
  <c r="I2025" i="6"/>
  <c r="O2025" i="6" s="1"/>
  <c r="H2025" i="6"/>
  <c r="N2025" i="6" s="1"/>
  <c r="G2025" i="6"/>
  <c r="M2025" i="6" s="1"/>
  <c r="F2025" i="6"/>
  <c r="L2025" i="6" s="1"/>
  <c r="J2021" i="6"/>
  <c r="P2021" i="6" s="1"/>
  <c r="I2021" i="6"/>
  <c r="O2021" i="6" s="1"/>
  <c r="H2021" i="6"/>
  <c r="N2021" i="6" s="1"/>
  <c r="G2021" i="6"/>
  <c r="M2021" i="6" s="1"/>
  <c r="F2021" i="6"/>
  <c r="L2021" i="6" s="1"/>
  <c r="J2017" i="6"/>
  <c r="P2017" i="6" s="1"/>
  <c r="I2017" i="6"/>
  <c r="O2017" i="6" s="1"/>
  <c r="H2017" i="6"/>
  <c r="N2017" i="6" s="1"/>
  <c r="G2017" i="6"/>
  <c r="M2017" i="6" s="1"/>
  <c r="F2017" i="6"/>
  <c r="L2017" i="6" s="1"/>
  <c r="J2013" i="6"/>
  <c r="P2013" i="6" s="1"/>
  <c r="I2013" i="6"/>
  <c r="O2013" i="6" s="1"/>
  <c r="H2013" i="6"/>
  <c r="N2013" i="6" s="1"/>
  <c r="F2013" i="6"/>
  <c r="L2013" i="6" s="1"/>
  <c r="J2009" i="6"/>
  <c r="P2009" i="6" s="1"/>
  <c r="I2009" i="6"/>
  <c r="O2009" i="6" s="1"/>
  <c r="G2009" i="6"/>
  <c r="M2009" i="6" s="1"/>
  <c r="H2009" i="6"/>
  <c r="N2009" i="6" s="1"/>
  <c r="F2009" i="6"/>
  <c r="L2009" i="6" s="1"/>
  <c r="J2005" i="6"/>
  <c r="P2005" i="6" s="1"/>
  <c r="I2005" i="6"/>
  <c r="O2005" i="6" s="1"/>
  <c r="H2005" i="6"/>
  <c r="N2005" i="6" s="1"/>
  <c r="G2005" i="6"/>
  <c r="M2005" i="6" s="1"/>
  <c r="F2005" i="6"/>
  <c r="L2005" i="6" s="1"/>
  <c r="J2001" i="6"/>
  <c r="P2001" i="6" s="1"/>
  <c r="I2001" i="6"/>
  <c r="O2001" i="6" s="1"/>
  <c r="G2001" i="6"/>
  <c r="M2001" i="6" s="1"/>
  <c r="H2001" i="6"/>
  <c r="N2001" i="6" s="1"/>
  <c r="F2001" i="6"/>
  <c r="L2001" i="6" s="1"/>
  <c r="J1997" i="6"/>
  <c r="P1997" i="6" s="1"/>
  <c r="I1997" i="6"/>
  <c r="O1997" i="6" s="1"/>
  <c r="G1997" i="6"/>
  <c r="M1997" i="6" s="1"/>
  <c r="H1997" i="6"/>
  <c r="N1997" i="6" s="1"/>
  <c r="F1997" i="6"/>
  <c r="L1997" i="6" s="1"/>
  <c r="J479" i="6"/>
  <c r="P479" i="6" s="1"/>
  <c r="I479" i="6"/>
  <c r="O479" i="6" s="1"/>
  <c r="H479" i="6"/>
  <c r="N479" i="6" s="1"/>
  <c r="F479" i="6"/>
  <c r="L479" i="6" s="1"/>
  <c r="J1989" i="6"/>
  <c r="P1989" i="6" s="1"/>
  <c r="I1989" i="6"/>
  <c r="O1989" i="6" s="1"/>
  <c r="H1989" i="6"/>
  <c r="N1989" i="6" s="1"/>
  <c r="G1989" i="6"/>
  <c r="M1989" i="6" s="1"/>
  <c r="F1989" i="6"/>
  <c r="L1989" i="6" s="1"/>
  <c r="J1985" i="6"/>
  <c r="P1985" i="6" s="1"/>
  <c r="I1985" i="6"/>
  <c r="O1985" i="6" s="1"/>
  <c r="G1985" i="6"/>
  <c r="M1985" i="6" s="1"/>
  <c r="H1985" i="6"/>
  <c r="N1985" i="6" s="1"/>
  <c r="F1985" i="6"/>
  <c r="L1985" i="6" s="1"/>
  <c r="J1981" i="6"/>
  <c r="P1981" i="6" s="1"/>
  <c r="I1981" i="6"/>
  <c r="O1981" i="6" s="1"/>
  <c r="G1981" i="6"/>
  <c r="M1981" i="6" s="1"/>
  <c r="H1981" i="6"/>
  <c r="N1981" i="6" s="1"/>
  <c r="F1981" i="6"/>
  <c r="L1981" i="6" s="1"/>
  <c r="J1977" i="6"/>
  <c r="P1977" i="6" s="1"/>
  <c r="I1977" i="6"/>
  <c r="O1977" i="6" s="1"/>
  <c r="H1977" i="6"/>
  <c r="N1977" i="6" s="1"/>
  <c r="G1977" i="6"/>
  <c r="M1977" i="6" s="1"/>
  <c r="F1977" i="6"/>
  <c r="L1977" i="6" s="1"/>
  <c r="J1973" i="6"/>
  <c r="P1973" i="6" s="1"/>
  <c r="I1973" i="6"/>
  <c r="O1973" i="6" s="1"/>
  <c r="H1973" i="6"/>
  <c r="N1973" i="6" s="1"/>
  <c r="G1973" i="6"/>
  <c r="M1973" i="6" s="1"/>
  <c r="F1973" i="6"/>
  <c r="L1973" i="6" s="1"/>
  <c r="J861" i="6"/>
  <c r="P861" i="6" s="1"/>
  <c r="I861" i="6"/>
  <c r="O861" i="6" s="1"/>
  <c r="F861" i="6"/>
  <c r="L861" i="6" s="1"/>
  <c r="H861" i="6"/>
  <c r="N861" i="6" s="1"/>
  <c r="J1965" i="6"/>
  <c r="P1965" i="6" s="1"/>
  <c r="I1965" i="6"/>
  <c r="O1965" i="6" s="1"/>
  <c r="H1965" i="6"/>
  <c r="N1965" i="6" s="1"/>
  <c r="G1965" i="6"/>
  <c r="M1965" i="6" s="1"/>
  <c r="F1965" i="6"/>
  <c r="L1965" i="6" s="1"/>
  <c r="J1961" i="6"/>
  <c r="P1961" i="6" s="1"/>
  <c r="I1961" i="6"/>
  <c r="O1961" i="6" s="1"/>
  <c r="H1961" i="6"/>
  <c r="N1961" i="6" s="1"/>
  <c r="G1961" i="6"/>
  <c r="M1961" i="6" s="1"/>
  <c r="F1961" i="6"/>
  <c r="L1961" i="6" s="1"/>
  <c r="J1957" i="6"/>
  <c r="P1957" i="6" s="1"/>
  <c r="I1957" i="6"/>
  <c r="O1957" i="6" s="1"/>
  <c r="H1957" i="6"/>
  <c r="N1957" i="6" s="1"/>
  <c r="G1957" i="6"/>
  <c r="M1957" i="6" s="1"/>
  <c r="F1957" i="6"/>
  <c r="L1957" i="6" s="1"/>
  <c r="J1953" i="6"/>
  <c r="P1953" i="6" s="1"/>
  <c r="I1953" i="6"/>
  <c r="O1953" i="6" s="1"/>
  <c r="G1953" i="6"/>
  <c r="M1953" i="6" s="1"/>
  <c r="H1953" i="6"/>
  <c r="N1953" i="6" s="1"/>
  <c r="F1953" i="6"/>
  <c r="L1953" i="6" s="1"/>
  <c r="J1949" i="6"/>
  <c r="P1949" i="6" s="1"/>
  <c r="I1949" i="6"/>
  <c r="O1949" i="6" s="1"/>
  <c r="H1949" i="6"/>
  <c r="N1949" i="6" s="1"/>
  <c r="G1949" i="6"/>
  <c r="M1949" i="6" s="1"/>
  <c r="F1949" i="6"/>
  <c r="L1949" i="6" s="1"/>
  <c r="J1945" i="6"/>
  <c r="P1945" i="6" s="1"/>
  <c r="I1945" i="6"/>
  <c r="O1945" i="6" s="1"/>
  <c r="H1945" i="6"/>
  <c r="N1945" i="6" s="1"/>
  <c r="G1945" i="6"/>
  <c r="M1945" i="6" s="1"/>
  <c r="F1945" i="6"/>
  <c r="L1945" i="6" s="1"/>
  <c r="J1941" i="6"/>
  <c r="P1941" i="6" s="1"/>
  <c r="I1941" i="6"/>
  <c r="O1941" i="6" s="1"/>
  <c r="H1941" i="6"/>
  <c r="N1941" i="6" s="1"/>
  <c r="G1941" i="6"/>
  <c r="M1941" i="6" s="1"/>
  <c r="F1941" i="6"/>
  <c r="L1941" i="6" s="1"/>
  <c r="J1937" i="6"/>
  <c r="P1937" i="6" s="1"/>
  <c r="I1937" i="6"/>
  <c r="O1937" i="6" s="1"/>
  <c r="H1937" i="6"/>
  <c r="N1937" i="6" s="1"/>
  <c r="F1937" i="6"/>
  <c r="L1937" i="6" s="1"/>
  <c r="J1933" i="6"/>
  <c r="P1933" i="6" s="1"/>
  <c r="I1933" i="6"/>
  <c r="O1933" i="6" s="1"/>
  <c r="H1933" i="6"/>
  <c r="N1933" i="6" s="1"/>
  <c r="G1933" i="6"/>
  <c r="M1933" i="6" s="1"/>
  <c r="F1933" i="6"/>
  <c r="L1933" i="6" s="1"/>
  <c r="J1929" i="6"/>
  <c r="P1929" i="6" s="1"/>
  <c r="I1929" i="6"/>
  <c r="O1929" i="6" s="1"/>
  <c r="H1929" i="6"/>
  <c r="N1929" i="6" s="1"/>
  <c r="G1929" i="6"/>
  <c r="M1929" i="6" s="1"/>
  <c r="F1929" i="6"/>
  <c r="L1929" i="6" s="1"/>
  <c r="J1925" i="6"/>
  <c r="P1925" i="6" s="1"/>
  <c r="I1925" i="6"/>
  <c r="O1925" i="6" s="1"/>
  <c r="H1925" i="6"/>
  <c r="N1925" i="6" s="1"/>
  <c r="G1925" i="6"/>
  <c r="M1925" i="6" s="1"/>
  <c r="F1925" i="6"/>
  <c r="L1925" i="6" s="1"/>
  <c r="J1921" i="6"/>
  <c r="P1921" i="6" s="1"/>
  <c r="I1921" i="6"/>
  <c r="O1921" i="6" s="1"/>
  <c r="G1921" i="6"/>
  <c r="M1921" i="6" s="1"/>
  <c r="H1921" i="6"/>
  <c r="N1921" i="6" s="1"/>
  <c r="F1921" i="6"/>
  <c r="L1921" i="6" s="1"/>
  <c r="J1917" i="6"/>
  <c r="P1917" i="6" s="1"/>
  <c r="I1917" i="6"/>
  <c r="O1917" i="6" s="1"/>
  <c r="H1917" i="6"/>
  <c r="N1917" i="6" s="1"/>
  <c r="G1917" i="6"/>
  <c r="M1917" i="6" s="1"/>
  <c r="F1917" i="6"/>
  <c r="L1917" i="6" s="1"/>
  <c r="J1913" i="6"/>
  <c r="P1913" i="6" s="1"/>
  <c r="I1913" i="6"/>
  <c r="O1913" i="6" s="1"/>
  <c r="H1913" i="6"/>
  <c r="N1913" i="6" s="1"/>
  <c r="G1913" i="6"/>
  <c r="M1913" i="6" s="1"/>
  <c r="F1913" i="6"/>
  <c r="L1913" i="6" s="1"/>
  <c r="J1909" i="6"/>
  <c r="P1909" i="6" s="1"/>
  <c r="I1909" i="6"/>
  <c r="O1909" i="6" s="1"/>
  <c r="H1909" i="6"/>
  <c r="N1909" i="6" s="1"/>
  <c r="G1909" i="6"/>
  <c r="M1909" i="6" s="1"/>
  <c r="F1909" i="6"/>
  <c r="L1909" i="6" s="1"/>
  <c r="J1905" i="6"/>
  <c r="P1905" i="6" s="1"/>
  <c r="I1905" i="6"/>
  <c r="O1905" i="6" s="1"/>
  <c r="G1905" i="6"/>
  <c r="M1905" i="6" s="1"/>
  <c r="F1905" i="6"/>
  <c r="L1905" i="6" s="1"/>
  <c r="H1905" i="6"/>
  <c r="N1905" i="6" s="1"/>
  <c r="J1901" i="6"/>
  <c r="P1901" i="6" s="1"/>
  <c r="I1901" i="6"/>
  <c r="O1901" i="6" s="1"/>
  <c r="G1901" i="6"/>
  <c r="M1901" i="6" s="1"/>
  <c r="H1901" i="6"/>
  <c r="N1901" i="6" s="1"/>
  <c r="F1901" i="6"/>
  <c r="L1901" i="6" s="1"/>
  <c r="J1897" i="6"/>
  <c r="P1897" i="6" s="1"/>
  <c r="I1897" i="6"/>
  <c r="O1897" i="6" s="1"/>
  <c r="H1897" i="6"/>
  <c r="N1897" i="6" s="1"/>
  <c r="G1897" i="6"/>
  <c r="M1897" i="6" s="1"/>
  <c r="F1897" i="6"/>
  <c r="L1897" i="6" s="1"/>
  <c r="J1893" i="6"/>
  <c r="P1893" i="6" s="1"/>
  <c r="I1893" i="6"/>
  <c r="O1893" i="6" s="1"/>
  <c r="H1893" i="6"/>
  <c r="N1893" i="6" s="1"/>
  <c r="G1893" i="6"/>
  <c r="M1893" i="6" s="1"/>
  <c r="F1893" i="6"/>
  <c r="L1893" i="6" s="1"/>
  <c r="J1889" i="6"/>
  <c r="P1889" i="6" s="1"/>
  <c r="I1889" i="6"/>
  <c r="O1889" i="6" s="1"/>
  <c r="G1889" i="6"/>
  <c r="M1889" i="6" s="1"/>
  <c r="H1889" i="6"/>
  <c r="N1889" i="6" s="1"/>
  <c r="F1889" i="6"/>
  <c r="L1889" i="6" s="1"/>
  <c r="J1885" i="6"/>
  <c r="P1885" i="6" s="1"/>
  <c r="I1885" i="6"/>
  <c r="O1885" i="6" s="1"/>
  <c r="G1885" i="6"/>
  <c r="M1885" i="6" s="1"/>
  <c r="H1885" i="6"/>
  <c r="N1885" i="6" s="1"/>
  <c r="F1885" i="6"/>
  <c r="L1885" i="6" s="1"/>
  <c r="J2523" i="6"/>
  <c r="P2523" i="6" s="1"/>
  <c r="I2523" i="6"/>
  <c r="O2523" i="6" s="1"/>
  <c r="H2523" i="6"/>
  <c r="N2523" i="6" s="1"/>
  <c r="G2523" i="6"/>
  <c r="M2523" i="6" s="1"/>
  <c r="F2523" i="6"/>
  <c r="L2523" i="6" s="1"/>
  <c r="J1877" i="6"/>
  <c r="P1877" i="6" s="1"/>
  <c r="I1877" i="6"/>
  <c r="O1877" i="6" s="1"/>
  <c r="H1877" i="6"/>
  <c r="N1877" i="6" s="1"/>
  <c r="G1877" i="6"/>
  <c r="M1877" i="6" s="1"/>
  <c r="F1877" i="6"/>
  <c r="L1877" i="6" s="1"/>
  <c r="J2441" i="6"/>
  <c r="P2441" i="6" s="1"/>
  <c r="I2441" i="6"/>
  <c r="O2441" i="6" s="1"/>
  <c r="G2441" i="6"/>
  <c r="M2441" i="6" s="1"/>
  <c r="H2441" i="6"/>
  <c r="N2441" i="6" s="1"/>
  <c r="F2441" i="6"/>
  <c r="L2441" i="6" s="1"/>
  <c r="J1869" i="6"/>
  <c r="P1869" i="6" s="1"/>
  <c r="I1869" i="6"/>
  <c r="O1869" i="6" s="1"/>
  <c r="G1869" i="6"/>
  <c r="M1869" i="6" s="1"/>
  <c r="H1869" i="6"/>
  <c r="N1869" i="6" s="1"/>
  <c r="F1869" i="6"/>
  <c r="L1869" i="6" s="1"/>
  <c r="J804" i="6"/>
  <c r="P804" i="6" s="1"/>
  <c r="I804" i="6"/>
  <c r="O804" i="6" s="1"/>
  <c r="H804" i="6"/>
  <c r="N804" i="6" s="1"/>
  <c r="G804" i="6"/>
  <c r="M804" i="6" s="1"/>
  <c r="F804" i="6"/>
  <c r="L804" i="6" s="1"/>
  <c r="J1861" i="6"/>
  <c r="P1861" i="6" s="1"/>
  <c r="I1861" i="6"/>
  <c r="O1861" i="6" s="1"/>
  <c r="H1861" i="6"/>
  <c r="N1861" i="6" s="1"/>
  <c r="G1861" i="6"/>
  <c r="M1861" i="6" s="1"/>
  <c r="F1861" i="6"/>
  <c r="L1861" i="6" s="1"/>
  <c r="J1857" i="6"/>
  <c r="P1857" i="6" s="1"/>
  <c r="I1857" i="6"/>
  <c r="O1857" i="6" s="1"/>
  <c r="G1857" i="6"/>
  <c r="M1857" i="6" s="1"/>
  <c r="H1857" i="6"/>
  <c r="N1857" i="6" s="1"/>
  <c r="F1857" i="6"/>
  <c r="L1857" i="6" s="1"/>
  <c r="J1853" i="6"/>
  <c r="P1853" i="6" s="1"/>
  <c r="I1853" i="6"/>
  <c r="O1853" i="6" s="1"/>
  <c r="G1853" i="6"/>
  <c r="M1853" i="6" s="1"/>
  <c r="H1853" i="6"/>
  <c r="N1853" i="6" s="1"/>
  <c r="F1853" i="6"/>
  <c r="L1853" i="6" s="1"/>
  <c r="J1849" i="6"/>
  <c r="P1849" i="6" s="1"/>
  <c r="I1849" i="6"/>
  <c r="O1849" i="6" s="1"/>
  <c r="H1849" i="6"/>
  <c r="N1849" i="6" s="1"/>
  <c r="F1849" i="6"/>
  <c r="L1849" i="6" s="1"/>
  <c r="J1767" i="6"/>
  <c r="P1767" i="6" s="1"/>
  <c r="I1767" i="6"/>
  <c r="O1767" i="6" s="1"/>
  <c r="H1767" i="6"/>
  <c r="N1767" i="6" s="1"/>
  <c r="F1767" i="6"/>
  <c r="L1767" i="6" s="1"/>
  <c r="J1841" i="6"/>
  <c r="P1841" i="6" s="1"/>
  <c r="I1841" i="6"/>
  <c r="O1841" i="6" s="1"/>
  <c r="F1841" i="6"/>
  <c r="L1841" i="6" s="1"/>
  <c r="H1841" i="6"/>
  <c r="N1841" i="6" s="1"/>
  <c r="G1841" i="6"/>
  <c r="M1841" i="6" s="1"/>
  <c r="J1837" i="6"/>
  <c r="P1837" i="6" s="1"/>
  <c r="I1837" i="6"/>
  <c r="O1837" i="6" s="1"/>
  <c r="H1837" i="6"/>
  <c r="N1837" i="6" s="1"/>
  <c r="G1837" i="6"/>
  <c r="M1837" i="6" s="1"/>
  <c r="F1837" i="6"/>
  <c r="L1837" i="6" s="1"/>
  <c r="J1833" i="6"/>
  <c r="P1833" i="6" s="1"/>
  <c r="I1833" i="6"/>
  <c r="O1833" i="6" s="1"/>
  <c r="H1833" i="6"/>
  <c r="N1833" i="6" s="1"/>
  <c r="G1833" i="6"/>
  <c r="M1833" i="6" s="1"/>
  <c r="F1833" i="6"/>
  <c r="L1833" i="6" s="1"/>
  <c r="J1829" i="6"/>
  <c r="P1829" i="6" s="1"/>
  <c r="I1829" i="6"/>
  <c r="O1829" i="6" s="1"/>
  <c r="H1829" i="6"/>
  <c r="N1829" i="6" s="1"/>
  <c r="G1829" i="6"/>
  <c r="M1829" i="6" s="1"/>
  <c r="F1829" i="6"/>
  <c r="L1829" i="6" s="1"/>
  <c r="J1825" i="6"/>
  <c r="P1825" i="6" s="1"/>
  <c r="I1825" i="6"/>
  <c r="O1825" i="6" s="1"/>
  <c r="H1825" i="6"/>
  <c r="N1825" i="6" s="1"/>
  <c r="F1825" i="6"/>
  <c r="L1825" i="6" s="1"/>
  <c r="G1825" i="6"/>
  <c r="M1825" i="6" s="1"/>
  <c r="J1821" i="6"/>
  <c r="P1821" i="6" s="1"/>
  <c r="I1821" i="6"/>
  <c r="O1821" i="6" s="1"/>
  <c r="H1821" i="6"/>
  <c r="N1821" i="6" s="1"/>
  <c r="G1821" i="6"/>
  <c r="M1821" i="6" s="1"/>
  <c r="F1821" i="6"/>
  <c r="L1821" i="6" s="1"/>
  <c r="J1817" i="6"/>
  <c r="P1817" i="6" s="1"/>
  <c r="I1817" i="6"/>
  <c r="O1817" i="6" s="1"/>
  <c r="H1817" i="6"/>
  <c r="N1817" i="6" s="1"/>
  <c r="G1817" i="6"/>
  <c r="M1817" i="6" s="1"/>
  <c r="F1817" i="6"/>
  <c r="L1817" i="6" s="1"/>
  <c r="J1813" i="6"/>
  <c r="P1813" i="6" s="1"/>
  <c r="I1813" i="6"/>
  <c r="O1813" i="6" s="1"/>
  <c r="H1813" i="6"/>
  <c r="N1813" i="6" s="1"/>
  <c r="G1813" i="6"/>
  <c r="M1813" i="6" s="1"/>
  <c r="F1813" i="6"/>
  <c r="L1813" i="6" s="1"/>
  <c r="J1809" i="6"/>
  <c r="P1809" i="6" s="1"/>
  <c r="I1809" i="6"/>
  <c r="O1809" i="6" s="1"/>
  <c r="H1809" i="6"/>
  <c r="N1809" i="6" s="1"/>
  <c r="F1809" i="6"/>
  <c r="L1809" i="6" s="1"/>
  <c r="G1809" i="6"/>
  <c r="M1809" i="6" s="1"/>
  <c r="J1805" i="6"/>
  <c r="P1805" i="6" s="1"/>
  <c r="I1805" i="6"/>
  <c r="O1805" i="6" s="1"/>
  <c r="H1805" i="6"/>
  <c r="N1805" i="6" s="1"/>
  <c r="G1805" i="6"/>
  <c r="M1805" i="6" s="1"/>
  <c r="F1805" i="6"/>
  <c r="L1805" i="6" s="1"/>
  <c r="J1801" i="6"/>
  <c r="P1801" i="6" s="1"/>
  <c r="I1801" i="6"/>
  <c r="O1801" i="6" s="1"/>
  <c r="H1801" i="6"/>
  <c r="N1801" i="6" s="1"/>
  <c r="G1801" i="6"/>
  <c r="M1801" i="6" s="1"/>
  <c r="F1801" i="6"/>
  <c r="L1801" i="6" s="1"/>
  <c r="J1797" i="6"/>
  <c r="P1797" i="6" s="1"/>
  <c r="I1797" i="6"/>
  <c r="O1797" i="6" s="1"/>
  <c r="H1797" i="6"/>
  <c r="N1797" i="6" s="1"/>
  <c r="G1797" i="6"/>
  <c r="M1797" i="6" s="1"/>
  <c r="F1797" i="6"/>
  <c r="L1797" i="6" s="1"/>
  <c r="J1793" i="6"/>
  <c r="P1793" i="6" s="1"/>
  <c r="I1793" i="6"/>
  <c r="O1793" i="6" s="1"/>
  <c r="G1793" i="6"/>
  <c r="M1793" i="6" s="1"/>
  <c r="H1793" i="6"/>
  <c r="N1793" i="6" s="1"/>
  <c r="F1793" i="6"/>
  <c r="L1793" i="6" s="1"/>
  <c r="J1789" i="6"/>
  <c r="P1789" i="6" s="1"/>
  <c r="I1789" i="6"/>
  <c r="O1789" i="6" s="1"/>
  <c r="G1789" i="6"/>
  <c r="M1789" i="6" s="1"/>
  <c r="H1789" i="6"/>
  <c r="N1789" i="6" s="1"/>
  <c r="F1789" i="6"/>
  <c r="L1789" i="6" s="1"/>
  <c r="J1785" i="6"/>
  <c r="P1785" i="6" s="1"/>
  <c r="I1785" i="6"/>
  <c r="O1785" i="6" s="1"/>
  <c r="H1785" i="6"/>
  <c r="N1785" i="6" s="1"/>
  <c r="G1785" i="6"/>
  <c r="M1785" i="6" s="1"/>
  <c r="F1785" i="6"/>
  <c r="L1785" i="6" s="1"/>
  <c r="J1781" i="6"/>
  <c r="P1781" i="6" s="1"/>
  <c r="I1781" i="6"/>
  <c r="O1781" i="6" s="1"/>
  <c r="H1781" i="6"/>
  <c r="N1781" i="6" s="1"/>
  <c r="G1781" i="6"/>
  <c r="M1781" i="6" s="1"/>
  <c r="F1781" i="6"/>
  <c r="L1781" i="6" s="1"/>
  <c r="J1777" i="6"/>
  <c r="P1777" i="6" s="1"/>
  <c r="I1777" i="6"/>
  <c r="O1777" i="6" s="1"/>
  <c r="G1777" i="6"/>
  <c r="M1777" i="6" s="1"/>
  <c r="F1777" i="6"/>
  <c r="L1777" i="6" s="1"/>
  <c r="H1777" i="6"/>
  <c r="N1777" i="6" s="1"/>
  <c r="J1773" i="6"/>
  <c r="P1773" i="6" s="1"/>
  <c r="I1773" i="6"/>
  <c r="O1773" i="6" s="1"/>
  <c r="H1773" i="6"/>
  <c r="N1773" i="6" s="1"/>
  <c r="F1773" i="6"/>
  <c r="L1773" i="6" s="1"/>
  <c r="G1773" i="6"/>
  <c r="M1773" i="6" s="1"/>
  <c r="J1769" i="6"/>
  <c r="P1769" i="6" s="1"/>
  <c r="I1769" i="6"/>
  <c r="O1769" i="6" s="1"/>
  <c r="G1769" i="6"/>
  <c r="M1769" i="6" s="1"/>
  <c r="H1769" i="6"/>
  <c r="N1769" i="6" s="1"/>
  <c r="F1769" i="6"/>
  <c r="L1769" i="6" s="1"/>
  <c r="J1765" i="6"/>
  <c r="P1765" i="6" s="1"/>
  <c r="I1765" i="6"/>
  <c r="O1765" i="6" s="1"/>
  <c r="H1765" i="6"/>
  <c r="N1765" i="6" s="1"/>
  <c r="G1765" i="6"/>
  <c r="M1765" i="6" s="1"/>
  <c r="F1765" i="6"/>
  <c r="L1765" i="6" s="1"/>
  <c r="J1761" i="6"/>
  <c r="P1761" i="6" s="1"/>
  <c r="I1761" i="6"/>
  <c r="O1761" i="6" s="1"/>
  <c r="G1761" i="6"/>
  <c r="M1761" i="6" s="1"/>
  <c r="H1761" i="6"/>
  <c r="N1761" i="6" s="1"/>
  <c r="F1761" i="6"/>
  <c r="L1761" i="6" s="1"/>
  <c r="J1757" i="6"/>
  <c r="P1757" i="6" s="1"/>
  <c r="I1757" i="6"/>
  <c r="O1757" i="6" s="1"/>
  <c r="H1757" i="6"/>
  <c r="N1757" i="6" s="1"/>
  <c r="G1757" i="6"/>
  <c r="M1757" i="6" s="1"/>
  <c r="F1757" i="6"/>
  <c r="L1757" i="6" s="1"/>
  <c r="J1753" i="6"/>
  <c r="P1753" i="6" s="1"/>
  <c r="I1753" i="6"/>
  <c r="O1753" i="6" s="1"/>
  <c r="H1753" i="6"/>
  <c r="N1753" i="6" s="1"/>
  <c r="G1753" i="6"/>
  <c r="M1753" i="6" s="1"/>
  <c r="F1753" i="6"/>
  <c r="L1753" i="6" s="1"/>
  <c r="J1749" i="6"/>
  <c r="P1749" i="6" s="1"/>
  <c r="I1749" i="6"/>
  <c r="O1749" i="6" s="1"/>
  <c r="H1749" i="6"/>
  <c r="N1749" i="6" s="1"/>
  <c r="G1749" i="6"/>
  <c r="M1749" i="6" s="1"/>
  <c r="F1749" i="6"/>
  <c r="L1749" i="6" s="1"/>
  <c r="J1745" i="6"/>
  <c r="P1745" i="6" s="1"/>
  <c r="I1745" i="6"/>
  <c r="O1745" i="6" s="1"/>
  <c r="G1745" i="6"/>
  <c r="M1745" i="6" s="1"/>
  <c r="H1745" i="6"/>
  <c r="N1745" i="6" s="1"/>
  <c r="F1745" i="6"/>
  <c r="L1745" i="6" s="1"/>
  <c r="J1741" i="6"/>
  <c r="P1741" i="6" s="1"/>
  <c r="I1741" i="6"/>
  <c r="O1741" i="6" s="1"/>
  <c r="H1741" i="6"/>
  <c r="N1741" i="6" s="1"/>
  <c r="G1741" i="6"/>
  <c r="M1741" i="6" s="1"/>
  <c r="F1741" i="6"/>
  <c r="L1741" i="6" s="1"/>
  <c r="J1737" i="6"/>
  <c r="P1737" i="6" s="1"/>
  <c r="I1737" i="6"/>
  <c r="O1737" i="6" s="1"/>
  <c r="H1737" i="6"/>
  <c r="N1737" i="6" s="1"/>
  <c r="F1737" i="6"/>
  <c r="L1737" i="6" s="1"/>
  <c r="G1737" i="6"/>
  <c r="M1737" i="6" s="1"/>
  <c r="J1733" i="6"/>
  <c r="P1733" i="6" s="1"/>
  <c r="I1733" i="6"/>
  <c r="O1733" i="6" s="1"/>
  <c r="H1733" i="6"/>
  <c r="N1733" i="6" s="1"/>
  <c r="G1733" i="6"/>
  <c r="M1733" i="6" s="1"/>
  <c r="F1733" i="6"/>
  <c r="L1733" i="6" s="1"/>
  <c r="J1729" i="6"/>
  <c r="P1729" i="6" s="1"/>
  <c r="I1729" i="6"/>
  <c r="O1729" i="6" s="1"/>
  <c r="G1729" i="6"/>
  <c r="M1729" i="6" s="1"/>
  <c r="H1729" i="6"/>
  <c r="N1729" i="6" s="1"/>
  <c r="F1729" i="6"/>
  <c r="L1729" i="6" s="1"/>
  <c r="J1725" i="6"/>
  <c r="P1725" i="6" s="1"/>
  <c r="I1725" i="6"/>
  <c r="O1725" i="6" s="1"/>
  <c r="G1725" i="6"/>
  <c r="M1725" i="6" s="1"/>
  <c r="H1725" i="6"/>
  <c r="N1725" i="6" s="1"/>
  <c r="F1725" i="6"/>
  <c r="L1725" i="6" s="1"/>
  <c r="J1721" i="6"/>
  <c r="P1721" i="6" s="1"/>
  <c r="I1721" i="6"/>
  <c r="O1721" i="6" s="1"/>
  <c r="G1721" i="6"/>
  <c r="M1721" i="6" s="1"/>
  <c r="H1721" i="6"/>
  <c r="N1721" i="6" s="1"/>
  <c r="F1721" i="6"/>
  <c r="L1721" i="6" s="1"/>
  <c r="J1717" i="6"/>
  <c r="P1717" i="6" s="1"/>
  <c r="I1717" i="6"/>
  <c r="O1717" i="6" s="1"/>
  <c r="H1717" i="6"/>
  <c r="N1717" i="6" s="1"/>
  <c r="G1717" i="6"/>
  <c r="M1717" i="6" s="1"/>
  <c r="F1717" i="6"/>
  <c r="L1717" i="6" s="1"/>
  <c r="J1713" i="6"/>
  <c r="P1713" i="6" s="1"/>
  <c r="I1713" i="6"/>
  <c r="O1713" i="6" s="1"/>
  <c r="G1713" i="6"/>
  <c r="M1713" i="6" s="1"/>
  <c r="F1713" i="6"/>
  <c r="L1713" i="6" s="1"/>
  <c r="H1713" i="6"/>
  <c r="N1713" i="6" s="1"/>
  <c r="J1709" i="6"/>
  <c r="P1709" i="6" s="1"/>
  <c r="I1709" i="6"/>
  <c r="O1709" i="6" s="1"/>
  <c r="H1709" i="6"/>
  <c r="N1709" i="6" s="1"/>
  <c r="F1709" i="6"/>
  <c r="L1709" i="6" s="1"/>
  <c r="J1705" i="6"/>
  <c r="P1705" i="6" s="1"/>
  <c r="I1705" i="6"/>
  <c r="O1705" i="6" s="1"/>
  <c r="H1705" i="6"/>
  <c r="N1705" i="6" s="1"/>
  <c r="G1705" i="6"/>
  <c r="M1705" i="6" s="1"/>
  <c r="F1705" i="6"/>
  <c r="L1705" i="6" s="1"/>
  <c r="J1701" i="6"/>
  <c r="P1701" i="6" s="1"/>
  <c r="I1701" i="6"/>
  <c r="O1701" i="6" s="1"/>
  <c r="H1701" i="6"/>
  <c r="N1701" i="6" s="1"/>
  <c r="F1701" i="6"/>
  <c r="L1701" i="6" s="1"/>
  <c r="J1697" i="6"/>
  <c r="P1697" i="6" s="1"/>
  <c r="I1697" i="6"/>
  <c r="O1697" i="6" s="1"/>
  <c r="G1697" i="6"/>
  <c r="M1697" i="6" s="1"/>
  <c r="H1697" i="6"/>
  <c r="N1697" i="6" s="1"/>
  <c r="F1697" i="6"/>
  <c r="L1697" i="6" s="1"/>
  <c r="J1693" i="6"/>
  <c r="P1693" i="6" s="1"/>
  <c r="I1693" i="6"/>
  <c r="O1693" i="6" s="1"/>
  <c r="H1693" i="6"/>
  <c r="N1693" i="6" s="1"/>
  <c r="G1693" i="6"/>
  <c r="M1693" i="6" s="1"/>
  <c r="F1693" i="6"/>
  <c r="L1693" i="6" s="1"/>
  <c r="J1689" i="6"/>
  <c r="P1689" i="6" s="1"/>
  <c r="I1689" i="6"/>
  <c r="O1689" i="6" s="1"/>
  <c r="H1689" i="6"/>
  <c r="N1689" i="6" s="1"/>
  <c r="G1689" i="6"/>
  <c r="M1689" i="6" s="1"/>
  <c r="F1689" i="6"/>
  <c r="L1689" i="6" s="1"/>
  <c r="J1685" i="6"/>
  <c r="P1685" i="6" s="1"/>
  <c r="I1685" i="6"/>
  <c r="O1685" i="6" s="1"/>
  <c r="H1685" i="6"/>
  <c r="N1685" i="6" s="1"/>
  <c r="G1685" i="6"/>
  <c r="M1685" i="6" s="1"/>
  <c r="F1685" i="6"/>
  <c r="L1685" i="6" s="1"/>
  <c r="J1681" i="6"/>
  <c r="P1681" i="6" s="1"/>
  <c r="I1681" i="6"/>
  <c r="O1681" i="6" s="1"/>
  <c r="G1681" i="6"/>
  <c r="M1681" i="6" s="1"/>
  <c r="H1681" i="6"/>
  <c r="N1681" i="6" s="1"/>
  <c r="F1681" i="6"/>
  <c r="L1681" i="6" s="1"/>
  <c r="J1677" i="6"/>
  <c r="P1677" i="6" s="1"/>
  <c r="I1677" i="6"/>
  <c r="O1677" i="6" s="1"/>
  <c r="H1677" i="6"/>
  <c r="N1677" i="6" s="1"/>
  <c r="G1677" i="6"/>
  <c r="M1677" i="6" s="1"/>
  <c r="F1677" i="6"/>
  <c r="L1677" i="6" s="1"/>
  <c r="J1673" i="6"/>
  <c r="P1673" i="6" s="1"/>
  <c r="I1673" i="6"/>
  <c r="O1673" i="6" s="1"/>
  <c r="H1673" i="6"/>
  <c r="N1673" i="6" s="1"/>
  <c r="F1673" i="6"/>
  <c r="L1673" i="6" s="1"/>
  <c r="J1669" i="6"/>
  <c r="P1669" i="6" s="1"/>
  <c r="I1669" i="6"/>
  <c r="O1669" i="6" s="1"/>
  <c r="H1669" i="6"/>
  <c r="N1669" i="6" s="1"/>
  <c r="F1669" i="6"/>
  <c r="L1669" i="6" s="1"/>
  <c r="G1669" i="6"/>
  <c r="M1669" i="6" s="1"/>
  <c r="J2731" i="6"/>
  <c r="P2731" i="6" s="1"/>
  <c r="I2731" i="6"/>
  <c r="O2731" i="6" s="1"/>
  <c r="H2731" i="6"/>
  <c r="N2731" i="6" s="1"/>
  <c r="F2731" i="6"/>
  <c r="L2731" i="6" s="1"/>
  <c r="J1661" i="6"/>
  <c r="P1661" i="6" s="1"/>
  <c r="I1661" i="6"/>
  <c r="O1661" i="6" s="1"/>
  <c r="G1661" i="6"/>
  <c r="M1661" i="6" s="1"/>
  <c r="H1661" i="6"/>
  <c r="N1661" i="6" s="1"/>
  <c r="F1661" i="6"/>
  <c r="L1661" i="6" s="1"/>
  <c r="J1657" i="6"/>
  <c r="P1657" i="6" s="1"/>
  <c r="I1657" i="6"/>
  <c r="O1657" i="6" s="1"/>
  <c r="G1657" i="6"/>
  <c r="M1657" i="6" s="1"/>
  <c r="H1657" i="6"/>
  <c r="N1657" i="6" s="1"/>
  <c r="F1657" i="6"/>
  <c r="L1657" i="6" s="1"/>
  <c r="J1653" i="6"/>
  <c r="P1653" i="6" s="1"/>
  <c r="I1653" i="6"/>
  <c r="O1653" i="6" s="1"/>
  <c r="H1653" i="6"/>
  <c r="N1653" i="6" s="1"/>
  <c r="G1653" i="6"/>
  <c r="M1653" i="6" s="1"/>
  <c r="F1653" i="6"/>
  <c r="L1653" i="6" s="1"/>
  <c r="J1649" i="6"/>
  <c r="P1649" i="6" s="1"/>
  <c r="I1649" i="6"/>
  <c r="O1649" i="6" s="1"/>
  <c r="G1649" i="6"/>
  <c r="M1649" i="6" s="1"/>
  <c r="F1649" i="6"/>
  <c r="L1649" i="6" s="1"/>
  <c r="H1649" i="6"/>
  <c r="N1649" i="6" s="1"/>
  <c r="J1645" i="6"/>
  <c r="P1645" i="6" s="1"/>
  <c r="I1645" i="6"/>
  <c r="O1645" i="6" s="1"/>
  <c r="G1645" i="6"/>
  <c r="M1645" i="6" s="1"/>
  <c r="H1645" i="6"/>
  <c r="N1645" i="6" s="1"/>
  <c r="F1645" i="6"/>
  <c r="L1645" i="6" s="1"/>
  <c r="J1641" i="6"/>
  <c r="P1641" i="6" s="1"/>
  <c r="I1641" i="6"/>
  <c r="O1641" i="6" s="1"/>
  <c r="H1641" i="6"/>
  <c r="N1641" i="6" s="1"/>
  <c r="G1641" i="6"/>
  <c r="M1641" i="6" s="1"/>
  <c r="F1641" i="6"/>
  <c r="L1641" i="6" s="1"/>
  <c r="J1637" i="6"/>
  <c r="P1637" i="6" s="1"/>
  <c r="I1637" i="6"/>
  <c r="O1637" i="6" s="1"/>
  <c r="H1637" i="6"/>
  <c r="N1637" i="6" s="1"/>
  <c r="G1637" i="6"/>
  <c r="M1637" i="6" s="1"/>
  <c r="F1637" i="6"/>
  <c r="L1637" i="6" s="1"/>
  <c r="J1633" i="6"/>
  <c r="P1633" i="6" s="1"/>
  <c r="I1633" i="6"/>
  <c r="O1633" i="6" s="1"/>
  <c r="G1633" i="6"/>
  <c r="M1633" i="6" s="1"/>
  <c r="H1633" i="6"/>
  <c r="N1633" i="6" s="1"/>
  <c r="F1633" i="6"/>
  <c r="L1633" i="6" s="1"/>
  <c r="J1629" i="6"/>
  <c r="P1629" i="6" s="1"/>
  <c r="I1629" i="6"/>
  <c r="O1629" i="6" s="1"/>
  <c r="H1629" i="6"/>
  <c r="N1629" i="6" s="1"/>
  <c r="G1629" i="6"/>
  <c r="M1629" i="6" s="1"/>
  <c r="F1629" i="6"/>
  <c r="L1629" i="6" s="1"/>
  <c r="J1625" i="6"/>
  <c r="P1625" i="6" s="1"/>
  <c r="I1625" i="6"/>
  <c r="O1625" i="6" s="1"/>
  <c r="H1625" i="6"/>
  <c r="N1625" i="6" s="1"/>
  <c r="G1625" i="6"/>
  <c r="M1625" i="6" s="1"/>
  <c r="F1625" i="6"/>
  <c r="L1625" i="6" s="1"/>
  <c r="J1621" i="6"/>
  <c r="P1621" i="6" s="1"/>
  <c r="I1621" i="6"/>
  <c r="O1621" i="6" s="1"/>
  <c r="H1621" i="6"/>
  <c r="N1621" i="6" s="1"/>
  <c r="G1621" i="6"/>
  <c r="M1621" i="6" s="1"/>
  <c r="F1621" i="6"/>
  <c r="L1621" i="6" s="1"/>
  <c r="J1617" i="6"/>
  <c r="P1617" i="6" s="1"/>
  <c r="I1617" i="6"/>
  <c r="O1617" i="6" s="1"/>
  <c r="G1617" i="6"/>
  <c r="M1617" i="6" s="1"/>
  <c r="H1617" i="6"/>
  <c r="N1617" i="6" s="1"/>
  <c r="F1617" i="6"/>
  <c r="L1617" i="6" s="1"/>
  <c r="J1613" i="6"/>
  <c r="P1613" i="6" s="1"/>
  <c r="I1613" i="6"/>
  <c r="O1613" i="6" s="1"/>
  <c r="G1613" i="6"/>
  <c r="M1613" i="6" s="1"/>
  <c r="H1613" i="6"/>
  <c r="N1613" i="6" s="1"/>
  <c r="F1613" i="6"/>
  <c r="L1613" i="6" s="1"/>
  <c r="J1609" i="6"/>
  <c r="P1609" i="6" s="1"/>
  <c r="I1609" i="6"/>
  <c r="O1609" i="6" s="1"/>
  <c r="H1609" i="6"/>
  <c r="N1609" i="6" s="1"/>
  <c r="G1609" i="6"/>
  <c r="M1609" i="6" s="1"/>
  <c r="F1609" i="6"/>
  <c r="L1609" i="6" s="1"/>
  <c r="J998" i="6"/>
  <c r="P998" i="6" s="1"/>
  <c r="I998" i="6"/>
  <c r="O998" i="6" s="1"/>
  <c r="H998" i="6"/>
  <c r="N998" i="6" s="1"/>
  <c r="F998" i="6"/>
  <c r="L998" i="6" s="1"/>
  <c r="J1601" i="6"/>
  <c r="P1601" i="6" s="1"/>
  <c r="I1601" i="6"/>
  <c r="O1601" i="6" s="1"/>
  <c r="H1601" i="6"/>
  <c r="N1601" i="6" s="1"/>
  <c r="G1601" i="6"/>
  <c r="M1601" i="6" s="1"/>
  <c r="F1601" i="6"/>
  <c r="L1601" i="6" s="1"/>
  <c r="J1597" i="6"/>
  <c r="P1597" i="6" s="1"/>
  <c r="I1597" i="6"/>
  <c r="O1597" i="6" s="1"/>
  <c r="G1597" i="6"/>
  <c r="M1597" i="6" s="1"/>
  <c r="H1597" i="6"/>
  <c r="N1597" i="6" s="1"/>
  <c r="F1597" i="6"/>
  <c r="L1597" i="6" s="1"/>
  <c r="J1593" i="6"/>
  <c r="P1593" i="6" s="1"/>
  <c r="I1593" i="6"/>
  <c r="O1593" i="6" s="1"/>
  <c r="G1593" i="6"/>
  <c r="M1593" i="6" s="1"/>
  <c r="H1593" i="6"/>
  <c r="N1593" i="6" s="1"/>
  <c r="F1593" i="6"/>
  <c r="L1593" i="6" s="1"/>
  <c r="J1589" i="6"/>
  <c r="P1589" i="6" s="1"/>
  <c r="I1589" i="6"/>
  <c r="O1589" i="6" s="1"/>
  <c r="H1589" i="6"/>
  <c r="N1589" i="6" s="1"/>
  <c r="G1589" i="6"/>
  <c r="M1589" i="6" s="1"/>
  <c r="F1589" i="6"/>
  <c r="L1589" i="6" s="1"/>
  <c r="J1585" i="6"/>
  <c r="P1585" i="6" s="1"/>
  <c r="I1585" i="6"/>
  <c r="O1585" i="6" s="1"/>
  <c r="G1585" i="6"/>
  <c r="M1585" i="6" s="1"/>
  <c r="F1585" i="6"/>
  <c r="L1585" i="6" s="1"/>
  <c r="H1585" i="6"/>
  <c r="N1585" i="6" s="1"/>
  <c r="J1581" i="6"/>
  <c r="P1581" i="6" s="1"/>
  <c r="I1581" i="6"/>
  <c r="O1581" i="6" s="1"/>
  <c r="G1581" i="6"/>
  <c r="M1581" i="6" s="1"/>
  <c r="H1581" i="6"/>
  <c r="N1581" i="6" s="1"/>
  <c r="F1581" i="6"/>
  <c r="L1581" i="6" s="1"/>
  <c r="J1577" i="6"/>
  <c r="P1577" i="6" s="1"/>
  <c r="I1577" i="6"/>
  <c r="O1577" i="6" s="1"/>
  <c r="H1577" i="6"/>
  <c r="N1577" i="6" s="1"/>
  <c r="G1577" i="6"/>
  <c r="M1577" i="6" s="1"/>
  <c r="F1577" i="6"/>
  <c r="L1577" i="6" s="1"/>
  <c r="J1573" i="6"/>
  <c r="P1573" i="6" s="1"/>
  <c r="I1573" i="6"/>
  <c r="O1573" i="6" s="1"/>
  <c r="H1573" i="6"/>
  <c r="N1573" i="6" s="1"/>
  <c r="G1573" i="6"/>
  <c r="M1573" i="6" s="1"/>
  <c r="F1573" i="6"/>
  <c r="L1573" i="6" s="1"/>
  <c r="J1569" i="6"/>
  <c r="P1569" i="6" s="1"/>
  <c r="I1569" i="6"/>
  <c r="O1569" i="6" s="1"/>
  <c r="H1569" i="6"/>
  <c r="N1569" i="6" s="1"/>
  <c r="G1569" i="6"/>
  <c r="M1569" i="6" s="1"/>
  <c r="F1569" i="6"/>
  <c r="L1569" i="6" s="1"/>
  <c r="J1565" i="6"/>
  <c r="P1565" i="6" s="1"/>
  <c r="I1565" i="6"/>
  <c r="O1565" i="6" s="1"/>
  <c r="H1565" i="6"/>
  <c r="N1565" i="6" s="1"/>
  <c r="G1565" i="6"/>
  <c r="M1565" i="6" s="1"/>
  <c r="F1565" i="6"/>
  <c r="L1565" i="6" s="1"/>
  <c r="J1561" i="6"/>
  <c r="P1561" i="6" s="1"/>
  <c r="I1561" i="6"/>
  <c r="O1561" i="6" s="1"/>
  <c r="H1561" i="6"/>
  <c r="N1561" i="6" s="1"/>
  <c r="G1561" i="6"/>
  <c r="M1561" i="6" s="1"/>
  <c r="F1561" i="6"/>
  <c r="L1561" i="6" s="1"/>
  <c r="J1557" i="6"/>
  <c r="P1557" i="6" s="1"/>
  <c r="I1557" i="6"/>
  <c r="O1557" i="6" s="1"/>
  <c r="H1557" i="6"/>
  <c r="N1557" i="6" s="1"/>
  <c r="F1557" i="6"/>
  <c r="L1557" i="6" s="1"/>
  <c r="J1553" i="6"/>
  <c r="P1553" i="6" s="1"/>
  <c r="I1553" i="6"/>
  <c r="O1553" i="6" s="1"/>
  <c r="H1553" i="6"/>
  <c r="N1553" i="6" s="1"/>
  <c r="G1553" i="6"/>
  <c r="M1553" i="6" s="1"/>
  <c r="F1553" i="6"/>
  <c r="L1553" i="6" s="1"/>
  <c r="J1549" i="6"/>
  <c r="P1549" i="6" s="1"/>
  <c r="I1549" i="6"/>
  <c r="O1549" i="6" s="1"/>
  <c r="H1549" i="6"/>
  <c r="N1549" i="6" s="1"/>
  <c r="G1549" i="6"/>
  <c r="M1549" i="6" s="1"/>
  <c r="F1549" i="6"/>
  <c r="L1549" i="6" s="1"/>
  <c r="J1545" i="6"/>
  <c r="P1545" i="6" s="1"/>
  <c r="I1545" i="6"/>
  <c r="O1545" i="6" s="1"/>
  <c r="H1545" i="6"/>
  <c r="N1545" i="6" s="1"/>
  <c r="G1545" i="6"/>
  <c r="M1545" i="6" s="1"/>
  <c r="F1545" i="6"/>
  <c r="L1545" i="6" s="1"/>
  <c r="J1541" i="6"/>
  <c r="P1541" i="6" s="1"/>
  <c r="I1541" i="6"/>
  <c r="O1541" i="6" s="1"/>
  <c r="H1541" i="6"/>
  <c r="N1541" i="6" s="1"/>
  <c r="G1541" i="6"/>
  <c r="M1541" i="6" s="1"/>
  <c r="F1541" i="6"/>
  <c r="L1541" i="6" s="1"/>
  <c r="J1537" i="6"/>
  <c r="P1537" i="6" s="1"/>
  <c r="I1537" i="6"/>
  <c r="O1537" i="6" s="1"/>
  <c r="H1537" i="6"/>
  <c r="N1537" i="6" s="1"/>
  <c r="G1537" i="6"/>
  <c r="M1537" i="6" s="1"/>
  <c r="F1537" i="6"/>
  <c r="L1537" i="6" s="1"/>
  <c r="J1533" i="6"/>
  <c r="P1533" i="6" s="1"/>
  <c r="I1533" i="6"/>
  <c r="O1533" i="6" s="1"/>
  <c r="H1533" i="6"/>
  <c r="N1533" i="6" s="1"/>
  <c r="G1533" i="6"/>
  <c r="M1533" i="6" s="1"/>
  <c r="F1533" i="6"/>
  <c r="L1533" i="6" s="1"/>
  <c r="J1529" i="6"/>
  <c r="P1529" i="6" s="1"/>
  <c r="I1529" i="6"/>
  <c r="O1529" i="6" s="1"/>
  <c r="H1529" i="6"/>
  <c r="N1529" i="6" s="1"/>
  <c r="G1529" i="6"/>
  <c r="M1529" i="6" s="1"/>
  <c r="F1529" i="6"/>
  <c r="L1529" i="6" s="1"/>
  <c r="J1525" i="6"/>
  <c r="P1525" i="6" s="1"/>
  <c r="I1525" i="6"/>
  <c r="O1525" i="6" s="1"/>
  <c r="H1525" i="6"/>
  <c r="N1525" i="6" s="1"/>
  <c r="G1525" i="6"/>
  <c r="M1525" i="6" s="1"/>
  <c r="F1525" i="6"/>
  <c r="L1525" i="6" s="1"/>
  <c r="J1521" i="6"/>
  <c r="P1521" i="6" s="1"/>
  <c r="I1521" i="6"/>
  <c r="O1521" i="6" s="1"/>
  <c r="H1521" i="6"/>
  <c r="N1521" i="6" s="1"/>
  <c r="G1521" i="6"/>
  <c r="M1521" i="6" s="1"/>
  <c r="F1521" i="6"/>
  <c r="L1521" i="6" s="1"/>
  <c r="J1517" i="6"/>
  <c r="P1517" i="6" s="1"/>
  <c r="I1517" i="6"/>
  <c r="O1517" i="6" s="1"/>
  <c r="H1517" i="6"/>
  <c r="N1517" i="6" s="1"/>
  <c r="G1517" i="6"/>
  <c r="M1517" i="6" s="1"/>
  <c r="F1517" i="6"/>
  <c r="L1517" i="6" s="1"/>
  <c r="J1513" i="6"/>
  <c r="P1513" i="6" s="1"/>
  <c r="I1513" i="6"/>
  <c r="O1513" i="6" s="1"/>
  <c r="H1513" i="6"/>
  <c r="N1513" i="6" s="1"/>
  <c r="G1513" i="6"/>
  <c r="M1513" i="6" s="1"/>
  <c r="F1513" i="6"/>
  <c r="L1513" i="6" s="1"/>
  <c r="J1509" i="6"/>
  <c r="P1509" i="6" s="1"/>
  <c r="I1509" i="6"/>
  <c r="O1509" i="6" s="1"/>
  <c r="H1509" i="6"/>
  <c r="N1509" i="6" s="1"/>
  <c r="G1509" i="6"/>
  <c r="M1509" i="6" s="1"/>
  <c r="F1509" i="6"/>
  <c r="L1509" i="6" s="1"/>
  <c r="J1505" i="6"/>
  <c r="P1505" i="6" s="1"/>
  <c r="I1505" i="6"/>
  <c r="O1505" i="6" s="1"/>
  <c r="H1505" i="6"/>
  <c r="N1505" i="6" s="1"/>
  <c r="G1505" i="6"/>
  <c r="M1505" i="6" s="1"/>
  <c r="F1505" i="6"/>
  <c r="L1505" i="6" s="1"/>
  <c r="J1501" i="6"/>
  <c r="P1501" i="6" s="1"/>
  <c r="I1501" i="6"/>
  <c r="O1501" i="6" s="1"/>
  <c r="H1501" i="6"/>
  <c r="N1501" i="6" s="1"/>
  <c r="G1501" i="6"/>
  <c r="M1501" i="6" s="1"/>
  <c r="F1501" i="6"/>
  <c r="L1501" i="6" s="1"/>
  <c r="J1497" i="6"/>
  <c r="P1497" i="6" s="1"/>
  <c r="I1497" i="6"/>
  <c r="O1497" i="6" s="1"/>
  <c r="H1497" i="6"/>
  <c r="N1497" i="6" s="1"/>
  <c r="F1497" i="6"/>
  <c r="L1497" i="6" s="1"/>
  <c r="J942" i="6"/>
  <c r="P942" i="6" s="1"/>
  <c r="I942" i="6"/>
  <c r="O942" i="6" s="1"/>
  <c r="H942" i="6"/>
  <c r="N942" i="6" s="1"/>
  <c r="F942" i="6"/>
  <c r="L942" i="6" s="1"/>
  <c r="J1489" i="6"/>
  <c r="P1489" i="6" s="1"/>
  <c r="I1489" i="6"/>
  <c r="O1489" i="6" s="1"/>
  <c r="H1489" i="6"/>
  <c r="N1489" i="6" s="1"/>
  <c r="G1489" i="6"/>
  <c r="M1489" i="6" s="1"/>
  <c r="F1489" i="6"/>
  <c r="L1489" i="6" s="1"/>
  <c r="J1485" i="6"/>
  <c r="P1485" i="6" s="1"/>
  <c r="I1485" i="6"/>
  <c r="O1485" i="6" s="1"/>
  <c r="H1485" i="6"/>
  <c r="N1485" i="6" s="1"/>
  <c r="G1485" i="6"/>
  <c r="M1485" i="6" s="1"/>
  <c r="F1485" i="6"/>
  <c r="L1485" i="6" s="1"/>
  <c r="J1481" i="6"/>
  <c r="P1481" i="6" s="1"/>
  <c r="I1481" i="6"/>
  <c r="O1481" i="6" s="1"/>
  <c r="H1481" i="6"/>
  <c r="N1481" i="6" s="1"/>
  <c r="G1481" i="6"/>
  <c r="M1481" i="6" s="1"/>
  <c r="F1481" i="6"/>
  <c r="L1481" i="6" s="1"/>
  <c r="J1477" i="6"/>
  <c r="P1477" i="6" s="1"/>
  <c r="I1477" i="6"/>
  <c r="O1477" i="6" s="1"/>
  <c r="H1477" i="6"/>
  <c r="N1477" i="6" s="1"/>
  <c r="F1477" i="6"/>
  <c r="L1477" i="6" s="1"/>
  <c r="G1477" i="6"/>
  <c r="M1477" i="6" s="1"/>
  <c r="J1473" i="6"/>
  <c r="P1473" i="6" s="1"/>
  <c r="I1473" i="6"/>
  <c r="O1473" i="6" s="1"/>
  <c r="H1473" i="6"/>
  <c r="N1473" i="6" s="1"/>
  <c r="G1473" i="6"/>
  <c r="M1473" i="6" s="1"/>
  <c r="F1473" i="6"/>
  <c r="L1473" i="6" s="1"/>
  <c r="J1469" i="6"/>
  <c r="P1469" i="6" s="1"/>
  <c r="I1469" i="6"/>
  <c r="O1469" i="6" s="1"/>
  <c r="H1469" i="6"/>
  <c r="N1469" i="6" s="1"/>
  <c r="G1469" i="6"/>
  <c r="M1469" i="6" s="1"/>
  <c r="F1469" i="6"/>
  <c r="L1469" i="6" s="1"/>
  <c r="J1465" i="6"/>
  <c r="P1465" i="6" s="1"/>
  <c r="I1465" i="6"/>
  <c r="O1465" i="6" s="1"/>
  <c r="H1465" i="6"/>
  <c r="N1465" i="6" s="1"/>
  <c r="G1465" i="6"/>
  <c r="M1465" i="6" s="1"/>
  <c r="F1465" i="6"/>
  <c r="L1465" i="6" s="1"/>
  <c r="J1461" i="6"/>
  <c r="P1461" i="6" s="1"/>
  <c r="I1461" i="6"/>
  <c r="O1461" i="6" s="1"/>
  <c r="H1461" i="6"/>
  <c r="N1461" i="6" s="1"/>
  <c r="G1461" i="6"/>
  <c r="M1461" i="6" s="1"/>
  <c r="F1461" i="6"/>
  <c r="L1461" i="6" s="1"/>
  <c r="J1457" i="6"/>
  <c r="P1457" i="6" s="1"/>
  <c r="I1457" i="6"/>
  <c r="O1457" i="6" s="1"/>
  <c r="H1457" i="6"/>
  <c r="N1457" i="6" s="1"/>
  <c r="G1457" i="6"/>
  <c r="M1457" i="6" s="1"/>
  <c r="F1457" i="6"/>
  <c r="L1457" i="6" s="1"/>
  <c r="J1453" i="6"/>
  <c r="P1453" i="6" s="1"/>
  <c r="I1453" i="6"/>
  <c r="O1453" i="6" s="1"/>
  <c r="H1453" i="6"/>
  <c r="N1453" i="6" s="1"/>
  <c r="G1453" i="6"/>
  <c r="M1453" i="6" s="1"/>
  <c r="F1453" i="6"/>
  <c r="L1453" i="6" s="1"/>
  <c r="J1449" i="6"/>
  <c r="P1449" i="6" s="1"/>
  <c r="I1449" i="6"/>
  <c r="O1449" i="6" s="1"/>
  <c r="H1449" i="6"/>
  <c r="N1449" i="6" s="1"/>
  <c r="G1449" i="6"/>
  <c r="M1449" i="6" s="1"/>
  <c r="F1449" i="6"/>
  <c r="L1449" i="6" s="1"/>
  <c r="J1445" i="6"/>
  <c r="P1445" i="6" s="1"/>
  <c r="I1445" i="6"/>
  <c r="O1445" i="6" s="1"/>
  <c r="H1445" i="6"/>
  <c r="N1445" i="6" s="1"/>
  <c r="G1445" i="6"/>
  <c r="M1445" i="6" s="1"/>
  <c r="F1445" i="6"/>
  <c r="L1445" i="6" s="1"/>
  <c r="J1441" i="6"/>
  <c r="P1441" i="6" s="1"/>
  <c r="I1441" i="6"/>
  <c r="O1441" i="6" s="1"/>
  <c r="H1441" i="6"/>
  <c r="N1441" i="6" s="1"/>
  <c r="G1441" i="6"/>
  <c r="M1441" i="6" s="1"/>
  <c r="F1441" i="6"/>
  <c r="L1441" i="6" s="1"/>
  <c r="J1437" i="6"/>
  <c r="P1437" i="6" s="1"/>
  <c r="I1437" i="6"/>
  <c r="O1437" i="6" s="1"/>
  <c r="H1437" i="6"/>
  <c r="N1437" i="6" s="1"/>
  <c r="G1437" i="6"/>
  <c r="M1437" i="6" s="1"/>
  <c r="F1437" i="6"/>
  <c r="L1437" i="6" s="1"/>
  <c r="J1433" i="6"/>
  <c r="P1433" i="6" s="1"/>
  <c r="I1433" i="6"/>
  <c r="O1433" i="6" s="1"/>
  <c r="H1433" i="6"/>
  <c r="N1433" i="6" s="1"/>
  <c r="G1433" i="6"/>
  <c r="M1433" i="6" s="1"/>
  <c r="F1433" i="6"/>
  <c r="L1433" i="6" s="1"/>
  <c r="J1429" i="6"/>
  <c r="P1429" i="6" s="1"/>
  <c r="I1429" i="6"/>
  <c r="O1429" i="6" s="1"/>
  <c r="H1429" i="6"/>
  <c r="N1429" i="6" s="1"/>
  <c r="G1429" i="6"/>
  <c r="M1429" i="6" s="1"/>
  <c r="F1429" i="6"/>
  <c r="L1429" i="6" s="1"/>
  <c r="J1425" i="6"/>
  <c r="P1425" i="6" s="1"/>
  <c r="I1425" i="6"/>
  <c r="O1425" i="6" s="1"/>
  <c r="H1425" i="6"/>
  <c r="N1425" i="6" s="1"/>
  <c r="G1425" i="6"/>
  <c r="M1425" i="6" s="1"/>
  <c r="F1425" i="6"/>
  <c r="L1425" i="6" s="1"/>
  <c r="J1421" i="6"/>
  <c r="P1421" i="6" s="1"/>
  <c r="I1421" i="6"/>
  <c r="O1421" i="6" s="1"/>
  <c r="H1421" i="6"/>
  <c r="N1421" i="6" s="1"/>
  <c r="G1421" i="6"/>
  <c r="M1421" i="6" s="1"/>
  <c r="F1421" i="6"/>
  <c r="L1421" i="6" s="1"/>
  <c r="J1417" i="6"/>
  <c r="P1417" i="6" s="1"/>
  <c r="I1417" i="6"/>
  <c r="O1417" i="6" s="1"/>
  <c r="H1417" i="6"/>
  <c r="N1417" i="6" s="1"/>
  <c r="G1417" i="6"/>
  <c r="M1417" i="6" s="1"/>
  <c r="F1417" i="6"/>
  <c r="L1417" i="6" s="1"/>
  <c r="J1413" i="6"/>
  <c r="P1413" i="6" s="1"/>
  <c r="I1413" i="6"/>
  <c r="O1413" i="6" s="1"/>
  <c r="H1413" i="6"/>
  <c r="N1413" i="6" s="1"/>
  <c r="G1413" i="6"/>
  <c r="M1413" i="6" s="1"/>
  <c r="F1413" i="6"/>
  <c r="L1413" i="6" s="1"/>
  <c r="J1409" i="6"/>
  <c r="P1409" i="6" s="1"/>
  <c r="I1409" i="6"/>
  <c r="O1409" i="6" s="1"/>
  <c r="H1409" i="6"/>
  <c r="N1409" i="6" s="1"/>
  <c r="G1409" i="6"/>
  <c r="M1409" i="6" s="1"/>
  <c r="F1409" i="6"/>
  <c r="L1409" i="6" s="1"/>
  <c r="J1405" i="6"/>
  <c r="P1405" i="6" s="1"/>
  <c r="I1405" i="6"/>
  <c r="O1405" i="6" s="1"/>
  <c r="H1405" i="6"/>
  <c r="N1405" i="6" s="1"/>
  <c r="G1405" i="6"/>
  <c r="M1405" i="6" s="1"/>
  <c r="F1405" i="6"/>
  <c r="L1405" i="6" s="1"/>
  <c r="J1401" i="6"/>
  <c r="P1401" i="6" s="1"/>
  <c r="I1401" i="6"/>
  <c r="O1401" i="6" s="1"/>
  <c r="H1401" i="6"/>
  <c r="N1401" i="6" s="1"/>
  <c r="G1401" i="6"/>
  <c r="M1401" i="6" s="1"/>
  <c r="F1401" i="6"/>
  <c r="L1401" i="6" s="1"/>
  <c r="J1397" i="6"/>
  <c r="P1397" i="6" s="1"/>
  <c r="I1397" i="6"/>
  <c r="O1397" i="6" s="1"/>
  <c r="H1397" i="6"/>
  <c r="N1397" i="6" s="1"/>
  <c r="G1397" i="6"/>
  <c r="M1397" i="6" s="1"/>
  <c r="F1397" i="6"/>
  <c r="L1397" i="6" s="1"/>
  <c r="J1393" i="6"/>
  <c r="P1393" i="6" s="1"/>
  <c r="I1393" i="6"/>
  <c r="O1393" i="6" s="1"/>
  <c r="H1393" i="6"/>
  <c r="N1393" i="6" s="1"/>
  <c r="G1393" i="6"/>
  <c r="M1393" i="6" s="1"/>
  <c r="F1393" i="6"/>
  <c r="L1393" i="6" s="1"/>
  <c r="J1389" i="6"/>
  <c r="P1389" i="6" s="1"/>
  <c r="I1389" i="6"/>
  <c r="O1389" i="6" s="1"/>
  <c r="H1389" i="6"/>
  <c r="N1389" i="6" s="1"/>
  <c r="G1389" i="6"/>
  <c r="M1389" i="6" s="1"/>
  <c r="F1389" i="6"/>
  <c r="L1389" i="6" s="1"/>
  <c r="J1385" i="6"/>
  <c r="P1385" i="6" s="1"/>
  <c r="I1385" i="6"/>
  <c r="O1385" i="6" s="1"/>
  <c r="H1385" i="6"/>
  <c r="N1385" i="6" s="1"/>
  <c r="G1385" i="6"/>
  <c r="M1385" i="6" s="1"/>
  <c r="F1385" i="6"/>
  <c r="L1385" i="6" s="1"/>
  <c r="J1381" i="6"/>
  <c r="P1381" i="6" s="1"/>
  <c r="I1381" i="6"/>
  <c r="O1381" i="6" s="1"/>
  <c r="H1381" i="6"/>
  <c r="N1381" i="6" s="1"/>
  <c r="G1381" i="6"/>
  <c r="M1381" i="6" s="1"/>
  <c r="F1381" i="6"/>
  <c r="L1381" i="6" s="1"/>
  <c r="I1377" i="6"/>
  <c r="O1377" i="6" s="1"/>
  <c r="H1377" i="6"/>
  <c r="N1377" i="6" s="1"/>
  <c r="J1377" i="6"/>
  <c r="P1377" i="6" s="1"/>
  <c r="G1377" i="6"/>
  <c r="M1377" i="6" s="1"/>
  <c r="F1377" i="6"/>
  <c r="L1377" i="6" s="1"/>
  <c r="J1373" i="6"/>
  <c r="P1373" i="6" s="1"/>
  <c r="I1373" i="6"/>
  <c r="O1373" i="6" s="1"/>
  <c r="H1373" i="6"/>
  <c r="N1373" i="6" s="1"/>
  <c r="G1373" i="6"/>
  <c r="M1373" i="6" s="1"/>
  <c r="F1373" i="6"/>
  <c r="L1373" i="6" s="1"/>
  <c r="J1369" i="6"/>
  <c r="P1369" i="6" s="1"/>
  <c r="I1369" i="6"/>
  <c r="O1369" i="6" s="1"/>
  <c r="H1369" i="6"/>
  <c r="N1369" i="6" s="1"/>
  <c r="G1369" i="6"/>
  <c r="M1369" i="6" s="1"/>
  <c r="F1369" i="6"/>
  <c r="L1369" i="6" s="1"/>
  <c r="J1365" i="6"/>
  <c r="P1365" i="6" s="1"/>
  <c r="I1365" i="6"/>
  <c r="O1365" i="6" s="1"/>
  <c r="H1365" i="6"/>
  <c r="N1365" i="6" s="1"/>
  <c r="G1365" i="6"/>
  <c r="M1365" i="6" s="1"/>
  <c r="F1365" i="6"/>
  <c r="L1365" i="6" s="1"/>
  <c r="J1361" i="6"/>
  <c r="P1361" i="6" s="1"/>
  <c r="I1361" i="6"/>
  <c r="O1361" i="6" s="1"/>
  <c r="H1361" i="6"/>
  <c r="N1361" i="6" s="1"/>
  <c r="G1361" i="6"/>
  <c r="M1361" i="6" s="1"/>
  <c r="F1361" i="6"/>
  <c r="L1361" i="6" s="1"/>
  <c r="J1357" i="6"/>
  <c r="P1357" i="6" s="1"/>
  <c r="I1357" i="6"/>
  <c r="O1357" i="6" s="1"/>
  <c r="H1357" i="6"/>
  <c r="N1357" i="6" s="1"/>
  <c r="G1357" i="6"/>
  <c r="M1357" i="6" s="1"/>
  <c r="F1357" i="6"/>
  <c r="L1357" i="6" s="1"/>
  <c r="J1353" i="6"/>
  <c r="P1353" i="6" s="1"/>
  <c r="I1353" i="6"/>
  <c r="O1353" i="6" s="1"/>
  <c r="H1353" i="6"/>
  <c r="N1353" i="6" s="1"/>
  <c r="G1353" i="6"/>
  <c r="M1353" i="6" s="1"/>
  <c r="F1353" i="6"/>
  <c r="L1353" i="6" s="1"/>
  <c r="J1349" i="6"/>
  <c r="P1349" i="6" s="1"/>
  <c r="I1349" i="6"/>
  <c r="O1349" i="6" s="1"/>
  <c r="H1349" i="6"/>
  <c r="N1349" i="6" s="1"/>
  <c r="G1349" i="6"/>
  <c r="M1349" i="6" s="1"/>
  <c r="F1349" i="6"/>
  <c r="L1349" i="6" s="1"/>
  <c r="J1345" i="6"/>
  <c r="P1345" i="6" s="1"/>
  <c r="I1345" i="6"/>
  <c r="O1345" i="6" s="1"/>
  <c r="H1345" i="6"/>
  <c r="N1345" i="6" s="1"/>
  <c r="F1345" i="6"/>
  <c r="L1345" i="6" s="1"/>
  <c r="J1341" i="6"/>
  <c r="P1341" i="6" s="1"/>
  <c r="I1341" i="6"/>
  <c r="O1341" i="6" s="1"/>
  <c r="H1341" i="6"/>
  <c r="N1341" i="6" s="1"/>
  <c r="G1341" i="6"/>
  <c r="M1341" i="6" s="1"/>
  <c r="F1341" i="6"/>
  <c r="L1341" i="6" s="1"/>
  <c r="J1337" i="6"/>
  <c r="P1337" i="6" s="1"/>
  <c r="I1337" i="6"/>
  <c r="O1337" i="6" s="1"/>
  <c r="H1337" i="6"/>
  <c r="N1337" i="6" s="1"/>
  <c r="G1337" i="6"/>
  <c r="M1337" i="6" s="1"/>
  <c r="F1337" i="6"/>
  <c r="L1337" i="6" s="1"/>
  <c r="J1333" i="6"/>
  <c r="P1333" i="6" s="1"/>
  <c r="I1333" i="6"/>
  <c r="O1333" i="6" s="1"/>
  <c r="H1333" i="6"/>
  <c r="N1333" i="6" s="1"/>
  <c r="G1333" i="6"/>
  <c r="M1333" i="6" s="1"/>
  <c r="F1333" i="6"/>
  <c r="L1333" i="6" s="1"/>
  <c r="J1329" i="6"/>
  <c r="P1329" i="6" s="1"/>
  <c r="I1329" i="6"/>
  <c r="O1329" i="6" s="1"/>
  <c r="H1329" i="6"/>
  <c r="N1329" i="6" s="1"/>
  <c r="G1329" i="6"/>
  <c r="M1329" i="6" s="1"/>
  <c r="F1329" i="6"/>
  <c r="L1329" i="6" s="1"/>
  <c r="J1325" i="6"/>
  <c r="P1325" i="6" s="1"/>
  <c r="I1325" i="6"/>
  <c r="O1325" i="6" s="1"/>
  <c r="H1325" i="6"/>
  <c r="N1325" i="6" s="1"/>
  <c r="G1325" i="6"/>
  <c r="M1325" i="6" s="1"/>
  <c r="F1325" i="6"/>
  <c r="L1325" i="6" s="1"/>
  <c r="J1321" i="6"/>
  <c r="P1321" i="6" s="1"/>
  <c r="I1321" i="6"/>
  <c r="O1321" i="6" s="1"/>
  <c r="H1321" i="6"/>
  <c r="N1321" i="6" s="1"/>
  <c r="G1321" i="6"/>
  <c r="M1321" i="6" s="1"/>
  <c r="F1321" i="6"/>
  <c r="L1321" i="6" s="1"/>
  <c r="J1317" i="6"/>
  <c r="P1317" i="6" s="1"/>
  <c r="I1317" i="6"/>
  <c r="O1317" i="6" s="1"/>
  <c r="H1317" i="6"/>
  <c r="N1317" i="6" s="1"/>
  <c r="G1317" i="6"/>
  <c r="M1317" i="6" s="1"/>
  <c r="F1317" i="6"/>
  <c r="L1317" i="6" s="1"/>
  <c r="J1313" i="6"/>
  <c r="P1313" i="6" s="1"/>
  <c r="I1313" i="6"/>
  <c r="O1313" i="6" s="1"/>
  <c r="H1313" i="6"/>
  <c r="N1313" i="6" s="1"/>
  <c r="G1313" i="6"/>
  <c r="M1313" i="6" s="1"/>
  <c r="F1313" i="6"/>
  <c r="L1313" i="6" s="1"/>
  <c r="J1309" i="6"/>
  <c r="P1309" i="6" s="1"/>
  <c r="I1309" i="6"/>
  <c r="O1309" i="6" s="1"/>
  <c r="H1309" i="6"/>
  <c r="N1309" i="6" s="1"/>
  <c r="G1309" i="6"/>
  <c r="M1309" i="6" s="1"/>
  <c r="F1309" i="6"/>
  <c r="L1309" i="6" s="1"/>
  <c r="J1305" i="6"/>
  <c r="P1305" i="6" s="1"/>
  <c r="I1305" i="6"/>
  <c r="O1305" i="6" s="1"/>
  <c r="H1305" i="6"/>
  <c r="N1305" i="6" s="1"/>
  <c r="G1305" i="6"/>
  <c r="M1305" i="6" s="1"/>
  <c r="F1305" i="6"/>
  <c r="L1305" i="6" s="1"/>
  <c r="J1301" i="6"/>
  <c r="P1301" i="6" s="1"/>
  <c r="I1301" i="6"/>
  <c r="O1301" i="6" s="1"/>
  <c r="H1301" i="6"/>
  <c r="N1301" i="6" s="1"/>
  <c r="G1301" i="6"/>
  <c r="M1301" i="6" s="1"/>
  <c r="F1301" i="6"/>
  <c r="L1301" i="6" s="1"/>
  <c r="J1297" i="6"/>
  <c r="P1297" i="6" s="1"/>
  <c r="I1297" i="6"/>
  <c r="O1297" i="6" s="1"/>
  <c r="H1297" i="6"/>
  <c r="N1297" i="6" s="1"/>
  <c r="G1297" i="6"/>
  <c r="M1297" i="6" s="1"/>
  <c r="F1297" i="6"/>
  <c r="L1297" i="6" s="1"/>
  <c r="J1293" i="6"/>
  <c r="P1293" i="6" s="1"/>
  <c r="I1293" i="6"/>
  <c r="O1293" i="6" s="1"/>
  <c r="H1293" i="6"/>
  <c r="N1293" i="6" s="1"/>
  <c r="G1293" i="6"/>
  <c r="M1293" i="6" s="1"/>
  <c r="F1293" i="6"/>
  <c r="L1293" i="6" s="1"/>
  <c r="J1289" i="6"/>
  <c r="P1289" i="6" s="1"/>
  <c r="I1289" i="6"/>
  <c r="O1289" i="6" s="1"/>
  <c r="H1289" i="6"/>
  <c r="N1289" i="6" s="1"/>
  <c r="F1289" i="6"/>
  <c r="L1289" i="6" s="1"/>
  <c r="G1289" i="6"/>
  <c r="M1289" i="6" s="1"/>
  <c r="J1285" i="6"/>
  <c r="P1285" i="6" s="1"/>
  <c r="I1285" i="6"/>
  <c r="O1285" i="6" s="1"/>
  <c r="H1285" i="6"/>
  <c r="N1285" i="6" s="1"/>
  <c r="G1285" i="6"/>
  <c r="M1285" i="6" s="1"/>
  <c r="F1285" i="6"/>
  <c r="L1285" i="6" s="1"/>
  <c r="J1281" i="6"/>
  <c r="P1281" i="6" s="1"/>
  <c r="I1281" i="6"/>
  <c r="O1281" i="6" s="1"/>
  <c r="H1281" i="6"/>
  <c r="N1281" i="6" s="1"/>
  <c r="G1281" i="6"/>
  <c r="M1281" i="6" s="1"/>
  <c r="F1281" i="6"/>
  <c r="L1281" i="6" s="1"/>
  <c r="J1277" i="6"/>
  <c r="P1277" i="6" s="1"/>
  <c r="I1277" i="6"/>
  <c r="O1277" i="6" s="1"/>
  <c r="H1277" i="6"/>
  <c r="N1277" i="6" s="1"/>
  <c r="G1277" i="6"/>
  <c r="M1277" i="6" s="1"/>
  <c r="F1277" i="6"/>
  <c r="L1277" i="6" s="1"/>
  <c r="J1273" i="6"/>
  <c r="P1273" i="6" s="1"/>
  <c r="I1273" i="6"/>
  <c r="O1273" i="6" s="1"/>
  <c r="H1273" i="6"/>
  <c r="N1273" i="6" s="1"/>
  <c r="F1273" i="6"/>
  <c r="L1273" i="6" s="1"/>
  <c r="G1273" i="6"/>
  <c r="M1273" i="6" s="1"/>
  <c r="J1269" i="6"/>
  <c r="P1269" i="6" s="1"/>
  <c r="I1269" i="6"/>
  <c r="O1269" i="6" s="1"/>
  <c r="H1269" i="6"/>
  <c r="N1269" i="6" s="1"/>
  <c r="G1269" i="6"/>
  <c r="M1269" i="6" s="1"/>
  <c r="F1269" i="6"/>
  <c r="L1269" i="6" s="1"/>
  <c r="J1265" i="6"/>
  <c r="P1265" i="6" s="1"/>
  <c r="I1265" i="6"/>
  <c r="O1265" i="6" s="1"/>
  <c r="H1265" i="6"/>
  <c r="N1265" i="6" s="1"/>
  <c r="G1265" i="6"/>
  <c r="M1265" i="6" s="1"/>
  <c r="F1265" i="6"/>
  <c r="L1265" i="6" s="1"/>
  <c r="J1261" i="6"/>
  <c r="P1261" i="6" s="1"/>
  <c r="I1261" i="6"/>
  <c r="O1261" i="6" s="1"/>
  <c r="H1261" i="6"/>
  <c r="N1261" i="6" s="1"/>
  <c r="F1261" i="6"/>
  <c r="L1261" i="6" s="1"/>
  <c r="J1257" i="6"/>
  <c r="P1257" i="6" s="1"/>
  <c r="I1257" i="6"/>
  <c r="O1257" i="6" s="1"/>
  <c r="H1257" i="6"/>
  <c r="N1257" i="6" s="1"/>
  <c r="G1257" i="6"/>
  <c r="M1257" i="6" s="1"/>
  <c r="F1257" i="6"/>
  <c r="L1257" i="6" s="1"/>
  <c r="J1253" i="6"/>
  <c r="P1253" i="6" s="1"/>
  <c r="I1253" i="6"/>
  <c r="O1253" i="6" s="1"/>
  <c r="H1253" i="6"/>
  <c r="N1253" i="6" s="1"/>
  <c r="G1253" i="6"/>
  <c r="M1253" i="6" s="1"/>
  <c r="F1253" i="6"/>
  <c r="L1253" i="6" s="1"/>
  <c r="J855" i="6"/>
  <c r="P855" i="6" s="1"/>
  <c r="I855" i="6"/>
  <c r="O855" i="6" s="1"/>
  <c r="H855" i="6"/>
  <c r="N855" i="6" s="1"/>
  <c r="G855" i="6"/>
  <c r="M855" i="6" s="1"/>
  <c r="F855" i="6"/>
  <c r="L855" i="6" s="1"/>
  <c r="J1245" i="6"/>
  <c r="P1245" i="6" s="1"/>
  <c r="I1245" i="6"/>
  <c r="O1245" i="6" s="1"/>
  <c r="H1245" i="6"/>
  <c r="N1245" i="6" s="1"/>
  <c r="G1245" i="6"/>
  <c r="M1245" i="6" s="1"/>
  <c r="F1245" i="6"/>
  <c r="L1245" i="6" s="1"/>
  <c r="J1241" i="6"/>
  <c r="P1241" i="6" s="1"/>
  <c r="I1241" i="6"/>
  <c r="O1241" i="6" s="1"/>
  <c r="H1241" i="6"/>
  <c r="N1241" i="6" s="1"/>
  <c r="G1241" i="6"/>
  <c r="M1241" i="6" s="1"/>
  <c r="F1241" i="6"/>
  <c r="L1241" i="6" s="1"/>
  <c r="J1237" i="6"/>
  <c r="P1237" i="6" s="1"/>
  <c r="I1237" i="6"/>
  <c r="O1237" i="6" s="1"/>
  <c r="H1237" i="6"/>
  <c r="N1237" i="6" s="1"/>
  <c r="G1237" i="6"/>
  <c r="M1237" i="6" s="1"/>
  <c r="F1237" i="6"/>
  <c r="L1237" i="6" s="1"/>
  <c r="J1233" i="6"/>
  <c r="P1233" i="6" s="1"/>
  <c r="I1233" i="6"/>
  <c r="O1233" i="6" s="1"/>
  <c r="H1233" i="6"/>
  <c r="N1233" i="6" s="1"/>
  <c r="G1233" i="6"/>
  <c r="M1233" i="6" s="1"/>
  <c r="F1233" i="6"/>
  <c r="L1233" i="6" s="1"/>
  <c r="J1229" i="6"/>
  <c r="P1229" i="6" s="1"/>
  <c r="I1229" i="6"/>
  <c r="O1229" i="6" s="1"/>
  <c r="H1229" i="6"/>
  <c r="N1229" i="6" s="1"/>
  <c r="F1229" i="6"/>
  <c r="L1229" i="6" s="1"/>
  <c r="J1225" i="6"/>
  <c r="P1225" i="6" s="1"/>
  <c r="I1225" i="6"/>
  <c r="O1225" i="6" s="1"/>
  <c r="H1225" i="6"/>
  <c r="N1225" i="6" s="1"/>
  <c r="G1225" i="6"/>
  <c r="M1225" i="6" s="1"/>
  <c r="F1225" i="6"/>
  <c r="L1225" i="6" s="1"/>
  <c r="J1221" i="6"/>
  <c r="P1221" i="6" s="1"/>
  <c r="I1221" i="6"/>
  <c r="O1221" i="6" s="1"/>
  <c r="H1221" i="6"/>
  <c r="N1221" i="6" s="1"/>
  <c r="F1221" i="6"/>
  <c r="L1221" i="6" s="1"/>
  <c r="G1221" i="6"/>
  <c r="M1221" i="6" s="1"/>
  <c r="J1217" i="6"/>
  <c r="P1217" i="6" s="1"/>
  <c r="I1217" i="6"/>
  <c r="O1217" i="6" s="1"/>
  <c r="H1217" i="6"/>
  <c r="N1217" i="6" s="1"/>
  <c r="G1217" i="6"/>
  <c r="M1217" i="6" s="1"/>
  <c r="F1217" i="6"/>
  <c r="L1217" i="6" s="1"/>
  <c r="J1213" i="6"/>
  <c r="P1213" i="6" s="1"/>
  <c r="I1213" i="6"/>
  <c r="O1213" i="6" s="1"/>
  <c r="H1213" i="6"/>
  <c r="N1213" i="6" s="1"/>
  <c r="G1213" i="6"/>
  <c r="M1213" i="6" s="1"/>
  <c r="F1213" i="6"/>
  <c r="L1213" i="6" s="1"/>
  <c r="J2287" i="6"/>
  <c r="P2287" i="6" s="1"/>
  <c r="I2287" i="6"/>
  <c r="O2287" i="6" s="1"/>
  <c r="H2287" i="6"/>
  <c r="N2287" i="6" s="1"/>
  <c r="G2287" i="6"/>
  <c r="M2287" i="6" s="1"/>
  <c r="F2287" i="6"/>
  <c r="L2287" i="6" s="1"/>
  <c r="J1205" i="6"/>
  <c r="P1205" i="6" s="1"/>
  <c r="I1205" i="6"/>
  <c r="O1205" i="6" s="1"/>
  <c r="H1205" i="6"/>
  <c r="N1205" i="6" s="1"/>
  <c r="G1205" i="6"/>
  <c r="M1205" i="6" s="1"/>
  <c r="F1205" i="6"/>
  <c r="L1205" i="6" s="1"/>
  <c r="J1201" i="6"/>
  <c r="P1201" i="6" s="1"/>
  <c r="I1201" i="6"/>
  <c r="O1201" i="6" s="1"/>
  <c r="H1201" i="6"/>
  <c r="N1201" i="6" s="1"/>
  <c r="F1201" i="6"/>
  <c r="L1201" i="6" s="1"/>
  <c r="J1197" i="6"/>
  <c r="P1197" i="6" s="1"/>
  <c r="I1197" i="6"/>
  <c r="O1197" i="6" s="1"/>
  <c r="H1197" i="6"/>
  <c r="N1197" i="6" s="1"/>
  <c r="G1197" i="6"/>
  <c r="M1197" i="6" s="1"/>
  <c r="F1197" i="6"/>
  <c r="L1197" i="6" s="1"/>
  <c r="J1193" i="6"/>
  <c r="P1193" i="6" s="1"/>
  <c r="I1193" i="6"/>
  <c r="O1193" i="6" s="1"/>
  <c r="H1193" i="6"/>
  <c r="N1193" i="6" s="1"/>
  <c r="G1193" i="6"/>
  <c r="M1193" i="6" s="1"/>
  <c r="F1193" i="6"/>
  <c r="L1193" i="6" s="1"/>
  <c r="J1189" i="6"/>
  <c r="P1189" i="6" s="1"/>
  <c r="I1189" i="6"/>
  <c r="O1189" i="6" s="1"/>
  <c r="H1189" i="6"/>
  <c r="N1189" i="6" s="1"/>
  <c r="G1189" i="6"/>
  <c r="M1189" i="6" s="1"/>
  <c r="F1189" i="6"/>
  <c r="L1189" i="6" s="1"/>
  <c r="J1185" i="6"/>
  <c r="P1185" i="6" s="1"/>
  <c r="I1185" i="6"/>
  <c r="O1185" i="6" s="1"/>
  <c r="H1185" i="6"/>
  <c r="N1185" i="6" s="1"/>
  <c r="F1185" i="6"/>
  <c r="L1185" i="6" s="1"/>
  <c r="G1185" i="6"/>
  <c r="M1185" i="6" s="1"/>
  <c r="J2246" i="6"/>
  <c r="P2246" i="6" s="1"/>
  <c r="I2246" i="6"/>
  <c r="O2246" i="6" s="1"/>
  <c r="H2246" i="6"/>
  <c r="N2246" i="6" s="1"/>
  <c r="G2246" i="6"/>
  <c r="M2246" i="6" s="1"/>
  <c r="F2246" i="6"/>
  <c r="L2246" i="6" s="1"/>
  <c r="J758" i="6"/>
  <c r="P758" i="6" s="1"/>
  <c r="I758" i="6"/>
  <c r="O758" i="6" s="1"/>
  <c r="H758" i="6"/>
  <c r="N758" i="6" s="1"/>
  <c r="G758" i="6"/>
  <c r="M758" i="6" s="1"/>
  <c r="F758" i="6"/>
  <c r="L758" i="6" s="1"/>
  <c r="J1173" i="6"/>
  <c r="P1173" i="6" s="1"/>
  <c r="I1173" i="6"/>
  <c r="O1173" i="6" s="1"/>
  <c r="H1173" i="6"/>
  <c r="N1173" i="6" s="1"/>
  <c r="G1173" i="6"/>
  <c r="M1173" i="6" s="1"/>
  <c r="F1173" i="6"/>
  <c r="L1173" i="6" s="1"/>
  <c r="J736" i="6"/>
  <c r="P736" i="6" s="1"/>
  <c r="I736" i="6"/>
  <c r="O736" i="6" s="1"/>
  <c r="H736" i="6"/>
  <c r="N736" i="6" s="1"/>
  <c r="G736" i="6"/>
  <c r="M736" i="6" s="1"/>
  <c r="F736" i="6"/>
  <c r="L736" i="6" s="1"/>
  <c r="J1165" i="6"/>
  <c r="P1165" i="6" s="1"/>
  <c r="I1165" i="6"/>
  <c r="O1165" i="6" s="1"/>
  <c r="H1165" i="6"/>
  <c r="N1165" i="6" s="1"/>
  <c r="G1165" i="6"/>
  <c r="M1165" i="6" s="1"/>
  <c r="F1165" i="6"/>
  <c r="L1165" i="6" s="1"/>
  <c r="J1161" i="6"/>
  <c r="P1161" i="6" s="1"/>
  <c r="I1161" i="6"/>
  <c r="O1161" i="6" s="1"/>
  <c r="H1161" i="6"/>
  <c r="N1161" i="6" s="1"/>
  <c r="G1161" i="6"/>
  <c r="M1161" i="6" s="1"/>
  <c r="F1161" i="6"/>
  <c r="L1161" i="6" s="1"/>
  <c r="J1157" i="6"/>
  <c r="P1157" i="6" s="1"/>
  <c r="I1157" i="6"/>
  <c r="O1157" i="6" s="1"/>
  <c r="H1157" i="6"/>
  <c r="N1157" i="6" s="1"/>
  <c r="G1157" i="6"/>
  <c r="M1157" i="6" s="1"/>
  <c r="F1157" i="6"/>
  <c r="L1157" i="6" s="1"/>
  <c r="J1153" i="6"/>
  <c r="P1153" i="6" s="1"/>
  <c r="I1153" i="6"/>
  <c r="O1153" i="6" s="1"/>
  <c r="H1153" i="6"/>
  <c r="N1153" i="6" s="1"/>
  <c r="G1153" i="6"/>
  <c r="M1153" i="6" s="1"/>
  <c r="F1153" i="6"/>
  <c r="L1153" i="6" s="1"/>
  <c r="J1149" i="6"/>
  <c r="P1149" i="6" s="1"/>
  <c r="I1149" i="6"/>
  <c r="O1149" i="6" s="1"/>
  <c r="H1149" i="6"/>
  <c r="N1149" i="6" s="1"/>
  <c r="G1149" i="6"/>
  <c r="M1149" i="6" s="1"/>
  <c r="F1149" i="6"/>
  <c r="L1149" i="6" s="1"/>
  <c r="J1145" i="6"/>
  <c r="P1145" i="6" s="1"/>
  <c r="I1145" i="6"/>
  <c r="O1145" i="6" s="1"/>
  <c r="H1145" i="6"/>
  <c r="N1145" i="6" s="1"/>
  <c r="G1145" i="6"/>
  <c r="M1145" i="6" s="1"/>
  <c r="F1145" i="6"/>
  <c r="L1145" i="6" s="1"/>
  <c r="J1141" i="6"/>
  <c r="P1141" i="6" s="1"/>
  <c r="I1141" i="6"/>
  <c r="O1141" i="6" s="1"/>
  <c r="H1141" i="6"/>
  <c r="N1141" i="6" s="1"/>
  <c r="G1141" i="6"/>
  <c r="M1141" i="6" s="1"/>
  <c r="F1141" i="6"/>
  <c r="L1141" i="6" s="1"/>
  <c r="J1137" i="6"/>
  <c r="P1137" i="6" s="1"/>
  <c r="I1137" i="6"/>
  <c r="O1137" i="6" s="1"/>
  <c r="H1137" i="6"/>
  <c r="N1137" i="6" s="1"/>
  <c r="G1137" i="6"/>
  <c r="M1137" i="6" s="1"/>
  <c r="F1137" i="6"/>
  <c r="L1137" i="6" s="1"/>
  <c r="J1133" i="6"/>
  <c r="P1133" i="6" s="1"/>
  <c r="I1133" i="6"/>
  <c r="O1133" i="6" s="1"/>
  <c r="H1133" i="6"/>
  <c r="N1133" i="6" s="1"/>
  <c r="G1133" i="6"/>
  <c r="M1133" i="6" s="1"/>
  <c r="F1133" i="6"/>
  <c r="L1133" i="6" s="1"/>
  <c r="J1129" i="6"/>
  <c r="P1129" i="6" s="1"/>
  <c r="I1129" i="6"/>
  <c r="O1129" i="6" s="1"/>
  <c r="H1129" i="6"/>
  <c r="N1129" i="6" s="1"/>
  <c r="G1129" i="6"/>
  <c r="M1129" i="6" s="1"/>
  <c r="F1129" i="6"/>
  <c r="L1129" i="6" s="1"/>
  <c r="J1125" i="6"/>
  <c r="P1125" i="6" s="1"/>
  <c r="I1125" i="6"/>
  <c r="O1125" i="6" s="1"/>
  <c r="H1125" i="6"/>
  <c r="N1125" i="6" s="1"/>
  <c r="G1125" i="6"/>
  <c r="M1125" i="6" s="1"/>
  <c r="F1125" i="6"/>
  <c r="L1125" i="6" s="1"/>
  <c r="J1121" i="6"/>
  <c r="P1121" i="6" s="1"/>
  <c r="H1121" i="6"/>
  <c r="N1121" i="6" s="1"/>
  <c r="I1121" i="6"/>
  <c r="O1121" i="6" s="1"/>
  <c r="G1121" i="6"/>
  <c r="M1121" i="6" s="1"/>
  <c r="F1121" i="6"/>
  <c r="L1121" i="6" s="1"/>
  <c r="J1117" i="6"/>
  <c r="P1117" i="6" s="1"/>
  <c r="I1117" i="6"/>
  <c r="O1117" i="6" s="1"/>
  <c r="H1117" i="6"/>
  <c r="N1117" i="6" s="1"/>
  <c r="G1117" i="6"/>
  <c r="M1117" i="6" s="1"/>
  <c r="F1117" i="6"/>
  <c r="L1117" i="6" s="1"/>
  <c r="J895" i="6"/>
  <c r="P895" i="6" s="1"/>
  <c r="I895" i="6"/>
  <c r="O895" i="6" s="1"/>
  <c r="H895" i="6"/>
  <c r="N895" i="6" s="1"/>
  <c r="G895" i="6"/>
  <c r="M895" i="6" s="1"/>
  <c r="F895" i="6"/>
  <c r="L895" i="6" s="1"/>
  <c r="J1109" i="6"/>
  <c r="P1109" i="6" s="1"/>
  <c r="I1109" i="6"/>
  <c r="O1109" i="6" s="1"/>
  <c r="H1109" i="6"/>
  <c r="N1109" i="6" s="1"/>
  <c r="G1109" i="6"/>
  <c r="M1109" i="6" s="1"/>
  <c r="F1109" i="6"/>
  <c r="L1109" i="6" s="1"/>
  <c r="J1105" i="6"/>
  <c r="P1105" i="6" s="1"/>
  <c r="I1105" i="6"/>
  <c r="O1105" i="6" s="1"/>
  <c r="H1105" i="6"/>
  <c r="N1105" i="6" s="1"/>
  <c r="G1105" i="6"/>
  <c r="M1105" i="6" s="1"/>
  <c r="F1105" i="6"/>
  <c r="L1105" i="6" s="1"/>
  <c r="J1101" i="6"/>
  <c r="P1101" i="6" s="1"/>
  <c r="I1101" i="6"/>
  <c r="O1101" i="6" s="1"/>
  <c r="H1101" i="6"/>
  <c r="N1101" i="6" s="1"/>
  <c r="G1101" i="6"/>
  <c r="M1101" i="6" s="1"/>
  <c r="F1101" i="6"/>
  <c r="L1101" i="6" s="1"/>
  <c r="J1238" i="6"/>
  <c r="P1238" i="6" s="1"/>
  <c r="I1238" i="6"/>
  <c r="O1238" i="6" s="1"/>
  <c r="H1238" i="6"/>
  <c r="N1238" i="6" s="1"/>
  <c r="F1238" i="6"/>
  <c r="L1238" i="6" s="1"/>
  <c r="J1093" i="6"/>
  <c r="P1093" i="6" s="1"/>
  <c r="I1093" i="6"/>
  <c r="O1093" i="6" s="1"/>
  <c r="H1093" i="6"/>
  <c r="N1093" i="6" s="1"/>
  <c r="G1093" i="6"/>
  <c r="M1093" i="6" s="1"/>
  <c r="F1093" i="6"/>
  <c r="L1093" i="6" s="1"/>
  <c r="J1089" i="6"/>
  <c r="P1089" i="6" s="1"/>
  <c r="I1089" i="6"/>
  <c r="O1089" i="6" s="1"/>
  <c r="H1089" i="6"/>
  <c r="N1089" i="6" s="1"/>
  <c r="G1089" i="6"/>
  <c r="M1089" i="6" s="1"/>
  <c r="F1089" i="6"/>
  <c r="L1089" i="6" s="1"/>
  <c r="J1085" i="6"/>
  <c r="P1085" i="6" s="1"/>
  <c r="I1085" i="6"/>
  <c r="O1085" i="6" s="1"/>
  <c r="H1085" i="6"/>
  <c r="N1085" i="6" s="1"/>
  <c r="G1085" i="6"/>
  <c r="M1085" i="6" s="1"/>
  <c r="F1085" i="6"/>
  <c r="L1085" i="6" s="1"/>
  <c r="J1081" i="6"/>
  <c r="P1081" i="6" s="1"/>
  <c r="I1081" i="6"/>
  <c r="O1081" i="6" s="1"/>
  <c r="H1081" i="6"/>
  <c r="N1081" i="6" s="1"/>
  <c r="F1081" i="6"/>
  <c r="L1081" i="6" s="1"/>
  <c r="G1081" i="6"/>
  <c r="M1081" i="6" s="1"/>
  <c r="J1077" i="6"/>
  <c r="P1077" i="6" s="1"/>
  <c r="I1077" i="6"/>
  <c r="O1077" i="6" s="1"/>
  <c r="H1077" i="6"/>
  <c r="N1077" i="6" s="1"/>
  <c r="G1077" i="6"/>
  <c r="M1077" i="6" s="1"/>
  <c r="F1077" i="6"/>
  <c r="L1077" i="6" s="1"/>
  <c r="J1073" i="6"/>
  <c r="P1073" i="6" s="1"/>
  <c r="I1073" i="6"/>
  <c r="O1073" i="6" s="1"/>
  <c r="H1073" i="6"/>
  <c r="N1073" i="6" s="1"/>
  <c r="F1073" i="6"/>
  <c r="L1073" i="6" s="1"/>
  <c r="J2306" i="6"/>
  <c r="P2306" i="6" s="1"/>
  <c r="H2306" i="6"/>
  <c r="N2306" i="6" s="1"/>
  <c r="G2306" i="6"/>
  <c r="M2306" i="6" s="1"/>
  <c r="I2306" i="6"/>
  <c r="O2306" i="6" s="1"/>
  <c r="F2306" i="6"/>
  <c r="L2306" i="6" s="1"/>
  <c r="J1256" i="6"/>
  <c r="P1256" i="6" s="1"/>
  <c r="I1256" i="6"/>
  <c r="O1256" i="6" s="1"/>
  <c r="H1256" i="6"/>
  <c r="N1256" i="6" s="1"/>
  <c r="G1256" i="6"/>
  <c r="M1256" i="6" s="1"/>
  <c r="F1256" i="6"/>
  <c r="L1256" i="6" s="1"/>
  <c r="J1061" i="6"/>
  <c r="P1061" i="6" s="1"/>
  <c r="I1061" i="6"/>
  <c r="O1061" i="6" s="1"/>
  <c r="H1061" i="6"/>
  <c r="N1061" i="6" s="1"/>
  <c r="G1061" i="6"/>
  <c r="M1061" i="6" s="1"/>
  <c r="F1061" i="6"/>
  <c r="L1061" i="6" s="1"/>
  <c r="J868" i="6"/>
  <c r="P868" i="6" s="1"/>
  <c r="I868" i="6"/>
  <c r="O868" i="6" s="1"/>
  <c r="H868" i="6"/>
  <c r="N868" i="6" s="1"/>
  <c r="G868" i="6"/>
  <c r="M868" i="6" s="1"/>
  <c r="F868" i="6"/>
  <c r="L868" i="6" s="1"/>
  <c r="J1053" i="6"/>
  <c r="P1053" i="6" s="1"/>
  <c r="I1053" i="6"/>
  <c r="O1053" i="6" s="1"/>
  <c r="H1053" i="6"/>
  <c r="N1053" i="6" s="1"/>
  <c r="G1053" i="6"/>
  <c r="M1053" i="6" s="1"/>
  <c r="F1053" i="6"/>
  <c r="L1053" i="6" s="1"/>
  <c r="J1049" i="6"/>
  <c r="P1049" i="6" s="1"/>
  <c r="I1049" i="6"/>
  <c r="O1049" i="6" s="1"/>
  <c r="H1049" i="6"/>
  <c r="N1049" i="6" s="1"/>
  <c r="G1049" i="6"/>
  <c r="M1049" i="6" s="1"/>
  <c r="F1049" i="6"/>
  <c r="L1049" i="6" s="1"/>
  <c r="J1045" i="6"/>
  <c r="P1045" i="6" s="1"/>
  <c r="I1045" i="6"/>
  <c r="O1045" i="6" s="1"/>
  <c r="H1045" i="6"/>
  <c r="N1045" i="6" s="1"/>
  <c r="G1045" i="6"/>
  <c r="M1045" i="6" s="1"/>
  <c r="F1045" i="6"/>
  <c r="L1045" i="6" s="1"/>
  <c r="J1041" i="6"/>
  <c r="P1041" i="6" s="1"/>
  <c r="I1041" i="6"/>
  <c r="O1041" i="6" s="1"/>
  <c r="H1041" i="6"/>
  <c r="N1041" i="6" s="1"/>
  <c r="G1041" i="6"/>
  <c r="M1041" i="6" s="1"/>
  <c r="F1041" i="6"/>
  <c r="L1041" i="6" s="1"/>
  <c r="J1037" i="6"/>
  <c r="P1037" i="6" s="1"/>
  <c r="H1037" i="6"/>
  <c r="N1037" i="6" s="1"/>
  <c r="I1037" i="6"/>
  <c r="O1037" i="6" s="1"/>
  <c r="G1037" i="6"/>
  <c r="M1037" i="6" s="1"/>
  <c r="F1037" i="6"/>
  <c r="L1037" i="6" s="1"/>
  <c r="J1033" i="6"/>
  <c r="P1033" i="6" s="1"/>
  <c r="I1033" i="6"/>
  <c r="O1033" i="6" s="1"/>
  <c r="H1033" i="6"/>
  <c r="N1033" i="6" s="1"/>
  <c r="F1033" i="6"/>
  <c r="L1033" i="6" s="1"/>
  <c r="J1029" i="6"/>
  <c r="P1029" i="6" s="1"/>
  <c r="I1029" i="6"/>
  <c r="O1029" i="6" s="1"/>
  <c r="H1029" i="6"/>
  <c r="N1029" i="6" s="1"/>
  <c r="F1029" i="6"/>
  <c r="L1029" i="6" s="1"/>
  <c r="G1029" i="6"/>
  <c r="M1029" i="6" s="1"/>
  <c r="J1025" i="6"/>
  <c r="P1025" i="6" s="1"/>
  <c r="I1025" i="6"/>
  <c r="O1025" i="6" s="1"/>
  <c r="H1025" i="6"/>
  <c r="N1025" i="6" s="1"/>
  <c r="G1025" i="6"/>
  <c r="M1025" i="6" s="1"/>
  <c r="F1025" i="6"/>
  <c r="L1025" i="6" s="1"/>
  <c r="J2809" i="6"/>
  <c r="P2809" i="6" s="1"/>
  <c r="I2809" i="6"/>
  <c r="O2809" i="6" s="1"/>
  <c r="H2809" i="6"/>
  <c r="N2809" i="6" s="1"/>
  <c r="F2809" i="6"/>
  <c r="L2809" i="6" s="1"/>
  <c r="J1017" i="6"/>
  <c r="P1017" i="6" s="1"/>
  <c r="I1017" i="6"/>
  <c r="O1017" i="6" s="1"/>
  <c r="H1017" i="6"/>
  <c r="N1017" i="6" s="1"/>
  <c r="G1017" i="6"/>
  <c r="M1017" i="6" s="1"/>
  <c r="F1017" i="6"/>
  <c r="L1017" i="6" s="1"/>
  <c r="J1013" i="6"/>
  <c r="P1013" i="6" s="1"/>
  <c r="I1013" i="6"/>
  <c r="O1013" i="6" s="1"/>
  <c r="H1013" i="6"/>
  <c r="N1013" i="6" s="1"/>
  <c r="G1013" i="6"/>
  <c r="M1013" i="6" s="1"/>
  <c r="F1013" i="6"/>
  <c r="L1013" i="6" s="1"/>
  <c r="J1209" i="6"/>
  <c r="P1209" i="6" s="1"/>
  <c r="I1209" i="6"/>
  <c r="O1209" i="6" s="1"/>
  <c r="H1209" i="6"/>
  <c r="N1209" i="6" s="1"/>
  <c r="G1209" i="6"/>
  <c r="M1209" i="6" s="1"/>
  <c r="F1209" i="6"/>
  <c r="L1209" i="6" s="1"/>
  <c r="J1005" i="6"/>
  <c r="P1005" i="6" s="1"/>
  <c r="H1005" i="6"/>
  <c r="N1005" i="6" s="1"/>
  <c r="I1005" i="6"/>
  <c r="O1005" i="6" s="1"/>
  <c r="G1005" i="6"/>
  <c r="M1005" i="6" s="1"/>
  <c r="F1005" i="6"/>
  <c r="L1005" i="6" s="1"/>
  <c r="J1001" i="6"/>
  <c r="P1001" i="6" s="1"/>
  <c r="I1001" i="6"/>
  <c r="O1001" i="6" s="1"/>
  <c r="H1001" i="6"/>
  <c r="N1001" i="6" s="1"/>
  <c r="G1001" i="6"/>
  <c r="M1001" i="6" s="1"/>
  <c r="F1001" i="6"/>
  <c r="L1001" i="6" s="1"/>
  <c r="J389" i="6"/>
  <c r="P389" i="6" s="1"/>
  <c r="I389" i="6"/>
  <c r="O389" i="6" s="1"/>
  <c r="H389" i="6"/>
  <c r="N389" i="6" s="1"/>
  <c r="F389" i="6"/>
  <c r="L389" i="6" s="1"/>
  <c r="J993" i="6"/>
  <c r="P993" i="6" s="1"/>
  <c r="I993" i="6"/>
  <c r="O993" i="6" s="1"/>
  <c r="H993" i="6"/>
  <c r="N993" i="6" s="1"/>
  <c r="G993" i="6"/>
  <c r="M993" i="6" s="1"/>
  <c r="F993" i="6"/>
  <c r="L993" i="6" s="1"/>
  <c r="J989" i="6"/>
  <c r="P989" i="6" s="1"/>
  <c r="I989" i="6"/>
  <c r="O989" i="6" s="1"/>
  <c r="H989" i="6"/>
  <c r="N989" i="6" s="1"/>
  <c r="G989" i="6"/>
  <c r="M989" i="6" s="1"/>
  <c r="F989" i="6"/>
  <c r="L989" i="6" s="1"/>
  <c r="J985" i="6"/>
  <c r="P985" i="6" s="1"/>
  <c r="I985" i="6"/>
  <c r="O985" i="6" s="1"/>
  <c r="H985" i="6"/>
  <c r="N985" i="6" s="1"/>
  <c r="G985" i="6"/>
  <c r="M985" i="6" s="1"/>
  <c r="F985" i="6"/>
  <c r="L985" i="6" s="1"/>
  <c r="J981" i="6"/>
  <c r="P981" i="6" s="1"/>
  <c r="I981" i="6"/>
  <c r="O981" i="6" s="1"/>
  <c r="H981" i="6"/>
  <c r="N981" i="6" s="1"/>
  <c r="G981" i="6"/>
  <c r="M981" i="6" s="1"/>
  <c r="F981" i="6"/>
  <c r="L981" i="6" s="1"/>
  <c r="J488" i="6"/>
  <c r="P488" i="6" s="1"/>
  <c r="I488" i="6"/>
  <c r="O488" i="6" s="1"/>
  <c r="H488" i="6"/>
  <c r="N488" i="6" s="1"/>
  <c r="F488" i="6"/>
  <c r="L488" i="6" s="1"/>
  <c r="J973" i="6"/>
  <c r="P973" i="6" s="1"/>
  <c r="H973" i="6"/>
  <c r="N973" i="6" s="1"/>
  <c r="I973" i="6"/>
  <c r="O973" i="6" s="1"/>
  <c r="G973" i="6"/>
  <c r="M973" i="6" s="1"/>
  <c r="F973" i="6"/>
  <c r="L973" i="6" s="1"/>
  <c r="J969" i="6"/>
  <c r="P969" i="6" s="1"/>
  <c r="I969" i="6"/>
  <c r="O969" i="6" s="1"/>
  <c r="H969" i="6"/>
  <c r="N969" i="6" s="1"/>
  <c r="G969" i="6"/>
  <c r="M969" i="6" s="1"/>
  <c r="F969" i="6"/>
  <c r="L969" i="6" s="1"/>
  <c r="J965" i="6"/>
  <c r="P965" i="6" s="1"/>
  <c r="I965" i="6"/>
  <c r="O965" i="6" s="1"/>
  <c r="H965" i="6"/>
  <c r="N965" i="6" s="1"/>
  <c r="G965" i="6"/>
  <c r="M965" i="6" s="1"/>
  <c r="F965" i="6"/>
  <c r="L965" i="6" s="1"/>
  <c r="J961" i="6"/>
  <c r="P961" i="6" s="1"/>
  <c r="I961" i="6"/>
  <c r="O961" i="6" s="1"/>
  <c r="H961" i="6"/>
  <c r="N961" i="6" s="1"/>
  <c r="F961" i="6"/>
  <c r="L961" i="6" s="1"/>
  <c r="G961" i="6"/>
  <c r="M961" i="6" s="1"/>
  <c r="J957" i="6"/>
  <c r="P957" i="6" s="1"/>
  <c r="I957" i="6"/>
  <c r="O957" i="6" s="1"/>
  <c r="H957" i="6"/>
  <c r="N957" i="6" s="1"/>
  <c r="G957" i="6"/>
  <c r="M957" i="6" s="1"/>
  <c r="F957" i="6"/>
  <c r="L957" i="6" s="1"/>
  <c r="J953" i="6"/>
  <c r="P953" i="6" s="1"/>
  <c r="I953" i="6"/>
  <c r="O953" i="6" s="1"/>
  <c r="H953" i="6"/>
  <c r="N953" i="6" s="1"/>
  <c r="G953" i="6"/>
  <c r="M953" i="6" s="1"/>
  <c r="F953" i="6"/>
  <c r="L953" i="6" s="1"/>
  <c r="J949" i="6"/>
  <c r="P949" i="6" s="1"/>
  <c r="I949" i="6"/>
  <c r="O949" i="6" s="1"/>
  <c r="H949" i="6"/>
  <c r="N949" i="6" s="1"/>
  <c r="G949" i="6"/>
  <c r="M949" i="6" s="1"/>
  <c r="F949" i="6"/>
  <c r="L949" i="6" s="1"/>
  <c r="J945" i="6"/>
  <c r="P945" i="6" s="1"/>
  <c r="I945" i="6"/>
  <c r="O945" i="6" s="1"/>
  <c r="H945" i="6"/>
  <c r="N945" i="6" s="1"/>
  <c r="G945" i="6"/>
  <c r="M945" i="6" s="1"/>
  <c r="F945" i="6"/>
  <c r="L945" i="6" s="1"/>
  <c r="J941" i="6"/>
  <c r="P941" i="6" s="1"/>
  <c r="H941" i="6"/>
  <c r="N941" i="6" s="1"/>
  <c r="I941" i="6"/>
  <c r="O941" i="6" s="1"/>
  <c r="G941" i="6"/>
  <c r="M941" i="6" s="1"/>
  <c r="F941" i="6"/>
  <c r="L941" i="6" s="1"/>
  <c r="J937" i="6"/>
  <c r="P937" i="6" s="1"/>
  <c r="I937" i="6"/>
  <c r="O937" i="6" s="1"/>
  <c r="H937" i="6"/>
  <c r="N937" i="6" s="1"/>
  <c r="G937" i="6"/>
  <c r="M937" i="6" s="1"/>
  <c r="F937" i="6"/>
  <c r="L937" i="6" s="1"/>
  <c r="J933" i="6"/>
  <c r="P933" i="6" s="1"/>
  <c r="I933" i="6"/>
  <c r="O933" i="6" s="1"/>
  <c r="H933" i="6"/>
  <c r="N933" i="6" s="1"/>
  <c r="G933" i="6"/>
  <c r="M933" i="6" s="1"/>
  <c r="F933" i="6"/>
  <c r="L933" i="6" s="1"/>
  <c r="J929" i="6"/>
  <c r="P929" i="6" s="1"/>
  <c r="I929" i="6"/>
  <c r="O929" i="6" s="1"/>
  <c r="H929" i="6"/>
  <c r="N929" i="6" s="1"/>
  <c r="G929" i="6"/>
  <c r="M929" i="6" s="1"/>
  <c r="F929" i="6"/>
  <c r="L929" i="6" s="1"/>
  <c r="J925" i="6"/>
  <c r="P925" i="6" s="1"/>
  <c r="I925" i="6"/>
  <c r="O925" i="6" s="1"/>
  <c r="H925" i="6"/>
  <c r="N925" i="6" s="1"/>
  <c r="F925" i="6"/>
  <c r="L925" i="6" s="1"/>
  <c r="G925" i="6"/>
  <c r="M925" i="6" s="1"/>
  <c r="J921" i="6"/>
  <c r="P921" i="6" s="1"/>
  <c r="I921" i="6"/>
  <c r="O921" i="6" s="1"/>
  <c r="H921" i="6"/>
  <c r="N921" i="6" s="1"/>
  <c r="G921" i="6"/>
  <c r="M921" i="6" s="1"/>
  <c r="F921" i="6"/>
  <c r="L921" i="6" s="1"/>
  <c r="J917" i="6"/>
  <c r="P917" i="6" s="1"/>
  <c r="I917" i="6"/>
  <c r="O917" i="6" s="1"/>
  <c r="H917" i="6"/>
  <c r="N917" i="6" s="1"/>
  <c r="G917" i="6"/>
  <c r="M917" i="6" s="1"/>
  <c r="F917" i="6"/>
  <c r="L917" i="6" s="1"/>
  <c r="J318" i="6"/>
  <c r="P318" i="6" s="1"/>
  <c r="I318" i="6"/>
  <c r="O318" i="6" s="1"/>
  <c r="H318" i="6"/>
  <c r="N318" i="6" s="1"/>
  <c r="G318" i="6"/>
  <c r="M318" i="6" s="1"/>
  <c r="F318" i="6"/>
  <c r="L318" i="6" s="1"/>
  <c r="J909" i="6"/>
  <c r="P909" i="6" s="1"/>
  <c r="H909" i="6"/>
  <c r="N909" i="6" s="1"/>
  <c r="I909" i="6"/>
  <c r="O909" i="6" s="1"/>
  <c r="F909" i="6"/>
  <c r="L909" i="6" s="1"/>
  <c r="J905" i="6"/>
  <c r="P905" i="6" s="1"/>
  <c r="I905" i="6"/>
  <c r="O905" i="6" s="1"/>
  <c r="H905" i="6"/>
  <c r="N905" i="6" s="1"/>
  <c r="G905" i="6"/>
  <c r="M905" i="6" s="1"/>
  <c r="F905" i="6"/>
  <c r="L905" i="6" s="1"/>
  <c r="J901" i="6"/>
  <c r="P901" i="6" s="1"/>
  <c r="I901" i="6"/>
  <c r="O901" i="6" s="1"/>
  <c r="H901" i="6"/>
  <c r="N901" i="6" s="1"/>
  <c r="F901" i="6"/>
  <c r="L901" i="6" s="1"/>
  <c r="J2561" i="6"/>
  <c r="P2561" i="6" s="1"/>
  <c r="I2561" i="6"/>
  <c r="O2561" i="6" s="1"/>
  <c r="H2561" i="6"/>
  <c r="N2561" i="6" s="1"/>
  <c r="F2561" i="6"/>
  <c r="L2561" i="6" s="1"/>
  <c r="J893" i="6"/>
  <c r="P893" i="6" s="1"/>
  <c r="I893" i="6"/>
  <c r="O893" i="6" s="1"/>
  <c r="H893" i="6"/>
  <c r="N893" i="6" s="1"/>
  <c r="F893" i="6"/>
  <c r="L893" i="6" s="1"/>
  <c r="J2668" i="6"/>
  <c r="P2668" i="6" s="1"/>
  <c r="I2668" i="6"/>
  <c r="O2668" i="6" s="1"/>
  <c r="H2668" i="6"/>
  <c r="N2668" i="6" s="1"/>
  <c r="F2668" i="6"/>
  <c r="L2668" i="6" s="1"/>
  <c r="J885" i="6"/>
  <c r="P885" i="6" s="1"/>
  <c r="I885" i="6"/>
  <c r="O885" i="6" s="1"/>
  <c r="H885" i="6"/>
  <c r="N885" i="6" s="1"/>
  <c r="G885" i="6"/>
  <c r="M885" i="6" s="1"/>
  <c r="F885" i="6"/>
  <c r="L885" i="6" s="1"/>
  <c r="J881" i="6"/>
  <c r="P881" i="6" s="1"/>
  <c r="I881" i="6"/>
  <c r="O881" i="6" s="1"/>
  <c r="H881" i="6"/>
  <c r="N881" i="6" s="1"/>
  <c r="G881" i="6"/>
  <c r="M881" i="6" s="1"/>
  <c r="F881" i="6"/>
  <c r="L881" i="6" s="1"/>
  <c r="J877" i="6"/>
  <c r="P877" i="6" s="1"/>
  <c r="H877" i="6"/>
  <c r="N877" i="6" s="1"/>
  <c r="I877" i="6"/>
  <c r="O877" i="6" s="1"/>
  <c r="F877" i="6"/>
  <c r="L877" i="6" s="1"/>
  <c r="G877" i="6"/>
  <c r="M877" i="6" s="1"/>
  <c r="J873" i="6"/>
  <c r="P873" i="6" s="1"/>
  <c r="I873" i="6"/>
  <c r="O873" i="6" s="1"/>
  <c r="H873" i="6"/>
  <c r="N873" i="6" s="1"/>
  <c r="G873" i="6"/>
  <c r="M873" i="6" s="1"/>
  <c r="F873" i="6"/>
  <c r="L873" i="6" s="1"/>
  <c r="J869" i="6"/>
  <c r="P869" i="6" s="1"/>
  <c r="I869" i="6"/>
  <c r="O869" i="6" s="1"/>
  <c r="H869" i="6"/>
  <c r="N869" i="6" s="1"/>
  <c r="G869" i="6"/>
  <c r="M869" i="6" s="1"/>
  <c r="F869" i="6"/>
  <c r="L869" i="6" s="1"/>
  <c r="J865" i="6"/>
  <c r="P865" i="6" s="1"/>
  <c r="I865" i="6"/>
  <c r="O865" i="6" s="1"/>
  <c r="H865" i="6"/>
  <c r="N865" i="6" s="1"/>
  <c r="G865" i="6"/>
  <c r="M865" i="6" s="1"/>
  <c r="F865" i="6"/>
  <c r="L865" i="6" s="1"/>
  <c r="J771" i="6"/>
  <c r="P771" i="6" s="1"/>
  <c r="I771" i="6"/>
  <c r="O771" i="6" s="1"/>
  <c r="H771" i="6"/>
  <c r="N771" i="6" s="1"/>
  <c r="G771" i="6"/>
  <c r="M771" i="6" s="1"/>
  <c r="F771" i="6"/>
  <c r="L771" i="6" s="1"/>
  <c r="J857" i="6"/>
  <c r="P857" i="6" s="1"/>
  <c r="I857" i="6"/>
  <c r="O857" i="6" s="1"/>
  <c r="H857" i="6"/>
  <c r="N857" i="6" s="1"/>
  <c r="F857" i="6"/>
  <c r="L857" i="6" s="1"/>
  <c r="J853" i="6"/>
  <c r="P853" i="6" s="1"/>
  <c r="I853" i="6"/>
  <c r="O853" i="6" s="1"/>
  <c r="H853" i="6"/>
  <c r="N853" i="6" s="1"/>
  <c r="G853" i="6"/>
  <c r="M853" i="6" s="1"/>
  <c r="F853" i="6"/>
  <c r="L853" i="6" s="1"/>
  <c r="I849" i="6"/>
  <c r="O849" i="6" s="1"/>
  <c r="J849" i="6"/>
  <c r="P849" i="6" s="1"/>
  <c r="H849" i="6"/>
  <c r="N849" i="6" s="1"/>
  <c r="F849" i="6"/>
  <c r="L849" i="6" s="1"/>
  <c r="J980" i="6"/>
  <c r="P980" i="6" s="1"/>
  <c r="H980" i="6"/>
  <c r="N980" i="6" s="1"/>
  <c r="I980" i="6"/>
  <c r="O980" i="6" s="1"/>
  <c r="F980" i="6"/>
  <c r="L980" i="6" s="1"/>
  <c r="J841" i="6"/>
  <c r="P841" i="6" s="1"/>
  <c r="I841" i="6"/>
  <c r="O841" i="6" s="1"/>
  <c r="H841" i="6"/>
  <c r="N841" i="6" s="1"/>
  <c r="F841" i="6"/>
  <c r="L841" i="6" s="1"/>
  <c r="J837" i="6"/>
  <c r="P837" i="6" s="1"/>
  <c r="I837" i="6"/>
  <c r="O837" i="6" s="1"/>
  <c r="H837" i="6"/>
  <c r="N837" i="6" s="1"/>
  <c r="G837" i="6"/>
  <c r="M837" i="6" s="1"/>
  <c r="F837" i="6"/>
  <c r="L837" i="6" s="1"/>
  <c r="J833" i="6"/>
  <c r="P833" i="6" s="1"/>
  <c r="I833" i="6"/>
  <c r="O833" i="6" s="1"/>
  <c r="H833" i="6"/>
  <c r="N833" i="6" s="1"/>
  <c r="G833" i="6"/>
  <c r="M833" i="6" s="1"/>
  <c r="F833" i="6"/>
  <c r="L833" i="6" s="1"/>
  <c r="J829" i="6"/>
  <c r="P829" i="6" s="1"/>
  <c r="I829" i="6"/>
  <c r="O829" i="6" s="1"/>
  <c r="H829" i="6"/>
  <c r="N829" i="6" s="1"/>
  <c r="G829" i="6"/>
  <c r="M829" i="6" s="1"/>
  <c r="F829" i="6"/>
  <c r="L829" i="6" s="1"/>
  <c r="J825" i="6"/>
  <c r="P825" i="6" s="1"/>
  <c r="I825" i="6"/>
  <c r="O825" i="6" s="1"/>
  <c r="H825" i="6"/>
  <c r="N825" i="6" s="1"/>
  <c r="G825" i="6"/>
  <c r="M825" i="6" s="1"/>
  <c r="F825" i="6"/>
  <c r="L825" i="6" s="1"/>
  <c r="J821" i="6"/>
  <c r="P821" i="6" s="1"/>
  <c r="I821" i="6"/>
  <c r="O821" i="6" s="1"/>
  <c r="H821" i="6"/>
  <c r="N821" i="6" s="1"/>
  <c r="F821" i="6"/>
  <c r="L821" i="6" s="1"/>
  <c r="J817" i="6"/>
  <c r="P817" i="6" s="1"/>
  <c r="I817" i="6"/>
  <c r="O817" i="6" s="1"/>
  <c r="H817" i="6"/>
  <c r="N817" i="6" s="1"/>
  <c r="G817" i="6"/>
  <c r="M817" i="6" s="1"/>
  <c r="F817" i="6"/>
  <c r="L817" i="6" s="1"/>
  <c r="J813" i="6"/>
  <c r="P813" i="6" s="1"/>
  <c r="H813" i="6"/>
  <c r="N813" i="6" s="1"/>
  <c r="I813" i="6"/>
  <c r="O813" i="6" s="1"/>
  <c r="G813" i="6"/>
  <c r="M813" i="6" s="1"/>
  <c r="F813" i="6"/>
  <c r="L813" i="6" s="1"/>
  <c r="J809" i="6"/>
  <c r="P809" i="6" s="1"/>
  <c r="I809" i="6"/>
  <c r="O809" i="6" s="1"/>
  <c r="H809" i="6"/>
  <c r="N809" i="6" s="1"/>
  <c r="G809" i="6"/>
  <c r="M809" i="6" s="1"/>
  <c r="F809" i="6"/>
  <c r="L809" i="6" s="1"/>
  <c r="J805" i="6"/>
  <c r="P805" i="6" s="1"/>
  <c r="I805" i="6"/>
  <c r="O805" i="6" s="1"/>
  <c r="H805" i="6"/>
  <c r="N805" i="6" s="1"/>
  <c r="F805" i="6"/>
  <c r="L805" i="6" s="1"/>
  <c r="J801" i="6"/>
  <c r="P801" i="6" s="1"/>
  <c r="I801" i="6"/>
  <c r="O801" i="6" s="1"/>
  <c r="H801" i="6"/>
  <c r="N801" i="6" s="1"/>
  <c r="G801" i="6"/>
  <c r="M801" i="6" s="1"/>
  <c r="F801" i="6"/>
  <c r="L801" i="6" s="1"/>
  <c r="J797" i="6"/>
  <c r="P797" i="6" s="1"/>
  <c r="I797" i="6"/>
  <c r="O797" i="6" s="1"/>
  <c r="H797" i="6"/>
  <c r="N797" i="6" s="1"/>
  <c r="G797" i="6"/>
  <c r="M797" i="6" s="1"/>
  <c r="F797" i="6"/>
  <c r="L797" i="6" s="1"/>
  <c r="J793" i="6"/>
  <c r="P793" i="6" s="1"/>
  <c r="I793" i="6"/>
  <c r="O793" i="6" s="1"/>
  <c r="H793" i="6"/>
  <c r="N793" i="6" s="1"/>
  <c r="G793" i="6"/>
  <c r="M793" i="6" s="1"/>
  <c r="F793" i="6"/>
  <c r="L793" i="6" s="1"/>
  <c r="J2140" i="6"/>
  <c r="P2140" i="6" s="1"/>
  <c r="I2140" i="6"/>
  <c r="O2140" i="6" s="1"/>
  <c r="H2140" i="6"/>
  <c r="N2140" i="6" s="1"/>
  <c r="F2140" i="6"/>
  <c r="L2140" i="6" s="1"/>
  <c r="J605" i="6"/>
  <c r="P605" i="6" s="1"/>
  <c r="I605" i="6"/>
  <c r="O605" i="6" s="1"/>
  <c r="H605" i="6"/>
  <c r="N605" i="6" s="1"/>
  <c r="F605" i="6"/>
  <c r="L605" i="6" s="1"/>
  <c r="J781" i="6"/>
  <c r="P781" i="6" s="1"/>
  <c r="H781" i="6"/>
  <c r="N781" i="6" s="1"/>
  <c r="I781" i="6"/>
  <c r="O781" i="6" s="1"/>
  <c r="G781" i="6"/>
  <c r="M781" i="6" s="1"/>
  <c r="F781" i="6"/>
  <c r="L781" i="6" s="1"/>
  <c r="J777" i="6"/>
  <c r="P777" i="6" s="1"/>
  <c r="I777" i="6"/>
  <c r="O777" i="6" s="1"/>
  <c r="H777" i="6"/>
  <c r="N777" i="6" s="1"/>
  <c r="F777" i="6"/>
  <c r="L777" i="6" s="1"/>
  <c r="J773" i="6"/>
  <c r="P773" i="6" s="1"/>
  <c r="I773" i="6"/>
  <c r="O773" i="6" s="1"/>
  <c r="H773" i="6"/>
  <c r="N773" i="6" s="1"/>
  <c r="G773" i="6"/>
  <c r="M773" i="6" s="1"/>
  <c r="F773" i="6"/>
  <c r="L773" i="6" s="1"/>
  <c r="J769" i="6"/>
  <c r="P769" i="6" s="1"/>
  <c r="I769" i="6"/>
  <c r="O769" i="6" s="1"/>
  <c r="H769" i="6"/>
  <c r="N769" i="6" s="1"/>
  <c r="G769" i="6"/>
  <c r="M769" i="6" s="1"/>
  <c r="F769" i="6"/>
  <c r="L769" i="6" s="1"/>
  <c r="J765" i="6"/>
  <c r="P765" i="6" s="1"/>
  <c r="I765" i="6"/>
  <c r="O765" i="6" s="1"/>
  <c r="H765" i="6"/>
  <c r="N765" i="6" s="1"/>
  <c r="G765" i="6"/>
  <c r="M765" i="6" s="1"/>
  <c r="F765" i="6"/>
  <c r="L765" i="6" s="1"/>
  <c r="J761" i="6"/>
  <c r="P761" i="6" s="1"/>
  <c r="I761" i="6"/>
  <c r="O761" i="6" s="1"/>
  <c r="H761" i="6"/>
  <c r="N761" i="6" s="1"/>
  <c r="G761" i="6"/>
  <c r="M761" i="6" s="1"/>
  <c r="F761" i="6"/>
  <c r="L761" i="6" s="1"/>
  <c r="J757" i="6"/>
  <c r="P757" i="6" s="1"/>
  <c r="I757" i="6"/>
  <c r="O757" i="6" s="1"/>
  <c r="H757" i="6"/>
  <c r="N757" i="6" s="1"/>
  <c r="F757" i="6"/>
  <c r="L757" i="6" s="1"/>
  <c r="J1203" i="6"/>
  <c r="P1203" i="6" s="1"/>
  <c r="I1203" i="6"/>
  <c r="O1203" i="6" s="1"/>
  <c r="H1203" i="6"/>
  <c r="N1203" i="6" s="1"/>
  <c r="F1203" i="6"/>
  <c r="L1203" i="6" s="1"/>
  <c r="J749" i="6"/>
  <c r="P749" i="6" s="1"/>
  <c r="H749" i="6"/>
  <c r="N749" i="6" s="1"/>
  <c r="I749" i="6"/>
  <c r="O749" i="6" s="1"/>
  <c r="G749" i="6"/>
  <c r="M749" i="6" s="1"/>
  <c r="F749" i="6"/>
  <c r="L749" i="6" s="1"/>
  <c r="J745" i="6"/>
  <c r="P745" i="6" s="1"/>
  <c r="I745" i="6"/>
  <c r="O745" i="6" s="1"/>
  <c r="H745" i="6"/>
  <c r="N745" i="6" s="1"/>
  <c r="G745" i="6"/>
  <c r="M745" i="6" s="1"/>
  <c r="F745" i="6"/>
  <c r="L745" i="6" s="1"/>
  <c r="J1969" i="6"/>
  <c r="P1969" i="6" s="1"/>
  <c r="I1969" i="6"/>
  <c r="O1969" i="6" s="1"/>
  <c r="H1969" i="6"/>
  <c r="N1969" i="6" s="1"/>
  <c r="F1969" i="6"/>
  <c r="L1969" i="6" s="1"/>
  <c r="J737" i="6"/>
  <c r="P737" i="6" s="1"/>
  <c r="I737" i="6"/>
  <c r="O737" i="6" s="1"/>
  <c r="H737" i="6"/>
  <c r="N737" i="6" s="1"/>
  <c r="F737" i="6"/>
  <c r="L737" i="6" s="1"/>
  <c r="J733" i="6"/>
  <c r="P733" i="6" s="1"/>
  <c r="I733" i="6"/>
  <c r="O733" i="6" s="1"/>
  <c r="H733" i="6"/>
  <c r="N733" i="6" s="1"/>
  <c r="G733" i="6"/>
  <c r="M733" i="6" s="1"/>
  <c r="F733" i="6"/>
  <c r="L733" i="6" s="1"/>
  <c r="J729" i="6"/>
  <c r="P729" i="6" s="1"/>
  <c r="I729" i="6"/>
  <c r="O729" i="6" s="1"/>
  <c r="H729" i="6"/>
  <c r="N729" i="6" s="1"/>
  <c r="G729" i="6"/>
  <c r="M729" i="6" s="1"/>
  <c r="F729" i="6"/>
  <c r="L729" i="6" s="1"/>
  <c r="J725" i="6"/>
  <c r="P725" i="6" s="1"/>
  <c r="I725" i="6"/>
  <c r="O725" i="6" s="1"/>
  <c r="H725" i="6"/>
  <c r="N725" i="6" s="1"/>
  <c r="G725" i="6"/>
  <c r="M725" i="6" s="1"/>
  <c r="F725" i="6"/>
  <c r="L725" i="6" s="1"/>
  <c r="J721" i="6"/>
  <c r="P721" i="6" s="1"/>
  <c r="I721" i="6"/>
  <c r="O721" i="6" s="1"/>
  <c r="H721" i="6"/>
  <c r="N721" i="6" s="1"/>
  <c r="F721" i="6"/>
  <c r="L721" i="6" s="1"/>
  <c r="J717" i="6"/>
  <c r="P717" i="6" s="1"/>
  <c r="H717" i="6"/>
  <c r="N717" i="6" s="1"/>
  <c r="I717" i="6"/>
  <c r="O717" i="6" s="1"/>
  <c r="G717" i="6"/>
  <c r="M717" i="6" s="1"/>
  <c r="F717" i="6"/>
  <c r="L717" i="6" s="1"/>
  <c r="J713" i="6"/>
  <c r="P713" i="6" s="1"/>
  <c r="I713" i="6"/>
  <c r="O713" i="6" s="1"/>
  <c r="H713" i="6"/>
  <c r="N713" i="6" s="1"/>
  <c r="F713" i="6"/>
  <c r="L713" i="6" s="1"/>
  <c r="J709" i="6"/>
  <c r="P709" i="6" s="1"/>
  <c r="I709" i="6"/>
  <c r="O709" i="6" s="1"/>
  <c r="H709" i="6"/>
  <c r="N709" i="6" s="1"/>
  <c r="G709" i="6"/>
  <c r="M709" i="6" s="1"/>
  <c r="F709" i="6"/>
  <c r="L709" i="6" s="1"/>
  <c r="J705" i="6"/>
  <c r="P705" i="6" s="1"/>
  <c r="I705" i="6"/>
  <c r="O705" i="6" s="1"/>
  <c r="H705" i="6"/>
  <c r="N705" i="6" s="1"/>
  <c r="G705" i="6"/>
  <c r="M705" i="6" s="1"/>
  <c r="F705" i="6"/>
  <c r="L705" i="6" s="1"/>
  <c r="J701" i="6"/>
  <c r="P701" i="6" s="1"/>
  <c r="I701" i="6"/>
  <c r="O701" i="6" s="1"/>
  <c r="H701" i="6"/>
  <c r="N701" i="6" s="1"/>
  <c r="G701" i="6"/>
  <c r="M701" i="6" s="1"/>
  <c r="F701" i="6"/>
  <c r="L701" i="6" s="1"/>
  <c r="J697" i="6"/>
  <c r="P697" i="6" s="1"/>
  <c r="I697" i="6"/>
  <c r="O697" i="6" s="1"/>
  <c r="H697" i="6"/>
  <c r="N697" i="6" s="1"/>
  <c r="G697" i="6"/>
  <c r="M697" i="6" s="1"/>
  <c r="F697" i="6"/>
  <c r="L697" i="6" s="1"/>
  <c r="J693" i="6"/>
  <c r="P693" i="6" s="1"/>
  <c r="I693" i="6"/>
  <c r="O693" i="6" s="1"/>
  <c r="H693" i="6"/>
  <c r="N693" i="6" s="1"/>
  <c r="G693" i="6"/>
  <c r="M693" i="6" s="1"/>
  <c r="F693" i="6"/>
  <c r="L693" i="6" s="1"/>
  <c r="J897" i="6"/>
  <c r="P897" i="6" s="1"/>
  <c r="I897" i="6"/>
  <c r="O897" i="6" s="1"/>
  <c r="H897" i="6"/>
  <c r="N897" i="6" s="1"/>
  <c r="F897" i="6"/>
  <c r="L897" i="6" s="1"/>
  <c r="J685" i="6"/>
  <c r="P685" i="6" s="1"/>
  <c r="H685" i="6"/>
  <c r="N685" i="6" s="1"/>
  <c r="G685" i="6"/>
  <c r="M685" i="6" s="1"/>
  <c r="I685" i="6"/>
  <c r="O685" i="6" s="1"/>
  <c r="F685" i="6"/>
  <c r="L685" i="6" s="1"/>
  <c r="J1082" i="6"/>
  <c r="P1082" i="6" s="1"/>
  <c r="I1082" i="6"/>
  <c r="O1082" i="6" s="1"/>
  <c r="H1082" i="6"/>
  <c r="N1082" i="6" s="1"/>
  <c r="F1082" i="6"/>
  <c r="L1082" i="6" s="1"/>
  <c r="J677" i="6"/>
  <c r="P677" i="6" s="1"/>
  <c r="I677" i="6"/>
  <c r="O677" i="6" s="1"/>
  <c r="H677" i="6"/>
  <c r="N677" i="6" s="1"/>
  <c r="G677" i="6"/>
  <c r="M677" i="6" s="1"/>
  <c r="F677" i="6"/>
  <c r="L677" i="6" s="1"/>
  <c r="J673" i="6"/>
  <c r="P673" i="6" s="1"/>
  <c r="I673" i="6"/>
  <c r="O673" i="6" s="1"/>
  <c r="H673" i="6"/>
  <c r="N673" i="6" s="1"/>
  <c r="G673" i="6"/>
  <c r="M673" i="6" s="1"/>
  <c r="F673" i="6"/>
  <c r="L673" i="6" s="1"/>
  <c r="J669" i="6"/>
  <c r="P669" i="6" s="1"/>
  <c r="I669" i="6"/>
  <c r="O669" i="6" s="1"/>
  <c r="H669" i="6"/>
  <c r="N669" i="6" s="1"/>
  <c r="G669" i="6"/>
  <c r="M669" i="6" s="1"/>
  <c r="F669" i="6"/>
  <c r="L669" i="6" s="1"/>
  <c r="J665" i="6"/>
  <c r="P665" i="6" s="1"/>
  <c r="I665" i="6"/>
  <c r="O665" i="6" s="1"/>
  <c r="H665" i="6"/>
  <c r="N665" i="6" s="1"/>
  <c r="G665" i="6"/>
  <c r="M665" i="6" s="1"/>
  <c r="F665" i="6"/>
  <c r="L665" i="6" s="1"/>
  <c r="J661" i="6"/>
  <c r="P661" i="6" s="1"/>
  <c r="I661" i="6"/>
  <c r="O661" i="6" s="1"/>
  <c r="H661" i="6"/>
  <c r="N661" i="6" s="1"/>
  <c r="G661" i="6"/>
  <c r="M661" i="6" s="1"/>
  <c r="F661" i="6"/>
  <c r="L661" i="6" s="1"/>
  <c r="J657" i="6"/>
  <c r="P657" i="6" s="1"/>
  <c r="I657" i="6"/>
  <c r="O657" i="6" s="1"/>
  <c r="H657" i="6"/>
  <c r="N657" i="6" s="1"/>
  <c r="G657" i="6"/>
  <c r="M657" i="6" s="1"/>
  <c r="F657" i="6"/>
  <c r="L657" i="6" s="1"/>
  <c r="J653" i="6"/>
  <c r="P653" i="6" s="1"/>
  <c r="H653" i="6"/>
  <c r="N653" i="6" s="1"/>
  <c r="G653" i="6"/>
  <c r="M653" i="6" s="1"/>
  <c r="I653" i="6"/>
  <c r="O653" i="6" s="1"/>
  <c r="F653" i="6"/>
  <c r="L653" i="6" s="1"/>
  <c r="J649" i="6"/>
  <c r="P649" i="6" s="1"/>
  <c r="I649" i="6"/>
  <c r="O649" i="6" s="1"/>
  <c r="H649" i="6"/>
  <c r="N649" i="6" s="1"/>
  <c r="G649" i="6"/>
  <c r="M649" i="6" s="1"/>
  <c r="F649" i="6"/>
  <c r="L649" i="6" s="1"/>
  <c r="J645" i="6"/>
  <c r="P645" i="6" s="1"/>
  <c r="I645" i="6"/>
  <c r="O645" i="6" s="1"/>
  <c r="H645" i="6"/>
  <c r="N645" i="6" s="1"/>
  <c r="G645" i="6"/>
  <c r="M645" i="6" s="1"/>
  <c r="F645" i="6"/>
  <c r="L645" i="6" s="1"/>
  <c r="J641" i="6"/>
  <c r="P641" i="6" s="1"/>
  <c r="I641" i="6"/>
  <c r="O641" i="6" s="1"/>
  <c r="H641" i="6"/>
  <c r="N641" i="6" s="1"/>
  <c r="G641" i="6"/>
  <c r="M641" i="6" s="1"/>
  <c r="F641" i="6"/>
  <c r="L641" i="6" s="1"/>
  <c r="J637" i="6"/>
  <c r="P637" i="6" s="1"/>
  <c r="I637" i="6"/>
  <c r="O637" i="6" s="1"/>
  <c r="H637" i="6"/>
  <c r="N637" i="6" s="1"/>
  <c r="F637" i="6"/>
  <c r="L637" i="6" s="1"/>
  <c r="J633" i="6"/>
  <c r="P633" i="6" s="1"/>
  <c r="I633" i="6"/>
  <c r="O633" i="6" s="1"/>
  <c r="H633" i="6"/>
  <c r="N633" i="6" s="1"/>
  <c r="G633" i="6"/>
  <c r="M633" i="6" s="1"/>
  <c r="F633" i="6"/>
  <c r="L633" i="6" s="1"/>
  <c r="J629" i="6"/>
  <c r="P629" i="6" s="1"/>
  <c r="I629" i="6"/>
  <c r="O629" i="6" s="1"/>
  <c r="H629" i="6"/>
  <c r="N629" i="6" s="1"/>
  <c r="F629" i="6"/>
  <c r="L629" i="6" s="1"/>
  <c r="J625" i="6"/>
  <c r="P625" i="6" s="1"/>
  <c r="I625" i="6"/>
  <c r="O625" i="6" s="1"/>
  <c r="H625" i="6"/>
  <c r="N625" i="6" s="1"/>
  <c r="G625" i="6"/>
  <c r="M625" i="6" s="1"/>
  <c r="F625" i="6"/>
  <c r="L625" i="6" s="1"/>
  <c r="J621" i="6"/>
  <c r="P621" i="6" s="1"/>
  <c r="H621" i="6"/>
  <c r="N621" i="6" s="1"/>
  <c r="I621" i="6"/>
  <c r="O621" i="6" s="1"/>
  <c r="G621" i="6"/>
  <c r="M621" i="6" s="1"/>
  <c r="F621" i="6"/>
  <c r="L621" i="6" s="1"/>
  <c r="J617" i="6"/>
  <c r="P617" i="6" s="1"/>
  <c r="I617" i="6"/>
  <c r="O617" i="6" s="1"/>
  <c r="H617" i="6"/>
  <c r="N617" i="6" s="1"/>
  <c r="G617" i="6"/>
  <c r="M617" i="6" s="1"/>
  <c r="F617" i="6"/>
  <c r="L617" i="6" s="1"/>
  <c r="J613" i="6"/>
  <c r="P613" i="6" s="1"/>
  <c r="I613" i="6"/>
  <c r="O613" i="6" s="1"/>
  <c r="H613" i="6"/>
  <c r="N613" i="6" s="1"/>
  <c r="G613" i="6"/>
  <c r="M613" i="6" s="1"/>
  <c r="F613" i="6"/>
  <c r="L613" i="6" s="1"/>
  <c r="J609" i="6"/>
  <c r="P609" i="6" s="1"/>
  <c r="I609" i="6"/>
  <c r="O609" i="6" s="1"/>
  <c r="H609" i="6"/>
  <c r="N609" i="6" s="1"/>
  <c r="G609" i="6"/>
  <c r="M609" i="6" s="1"/>
  <c r="F609" i="6"/>
  <c r="L609" i="6" s="1"/>
  <c r="J310" i="6"/>
  <c r="P310" i="6" s="1"/>
  <c r="I310" i="6"/>
  <c r="O310" i="6" s="1"/>
  <c r="H310" i="6"/>
  <c r="N310" i="6" s="1"/>
  <c r="F310" i="6"/>
  <c r="L310" i="6" s="1"/>
  <c r="J601" i="6"/>
  <c r="P601" i="6" s="1"/>
  <c r="I601" i="6"/>
  <c r="O601" i="6" s="1"/>
  <c r="H601" i="6"/>
  <c r="N601" i="6" s="1"/>
  <c r="G601" i="6"/>
  <c r="M601" i="6" s="1"/>
  <c r="F601" i="6"/>
  <c r="L601" i="6" s="1"/>
  <c r="G2345" i="6"/>
  <c r="M2345" i="6" s="1"/>
  <c r="G2106" i="6"/>
  <c r="M2106" i="6" s="1"/>
  <c r="G627" i="6"/>
  <c r="M627" i="6" s="1"/>
  <c r="G330" i="6"/>
  <c r="M330" i="6" s="1"/>
  <c r="G703" i="6"/>
  <c r="M703" i="6" s="1"/>
  <c r="G888" i="6"/>
  <c r="M888" i="6" s="1"/>
  <c r="G754" i="6"/>
  <c r="M754" i="6" s="1"/>
  <c r="G180" i="6"/>
  <c r="M180" i="6" s="1"/>
  <c r="G2079" i="6"/>
  <c r="M2079" i="6" s="1"/>
  <c r="G579" i="6"/>
  <c r="M579" i="6" s="1"/>
  <c r="G637" i="6"/>
  <c r="M637" i="6" s="1"/>
  <c r="G322" i="6"/>
  <c r="M322" i="6" s="1"/>
  <c r="G2731" i="6"/>
  <c r="M2731" i="6" s="1"/>
  <c r="G2197" i="6"/>
  <c r="M2197" i="6" s="1"/>
  <c r="G1767" i="6"/>
  <c r="M1767" i="6" s="1"/>
  <c r="G1938" i="6"/>
  <c r="M1938" i="6" s="1"/>
  <c r="G966" i="6"/>
  <c r="M966" i="6" s="1"/>
  <c r="G187" i="6"/>
  <c r="M187" i="6" s="1"/>
  <c r="G858" i="6"/>
  <c r="M858" i="6" s="1"/>
  <c r="G1969" i="6"/>
  <c r="M1969" i="6" s="1"/>
  <c r="G1640" i="6"/>
  <c r="M1640" i="6" s="1"/>
  <c r="G790" i="6"/>
  <c r="M790" i="6" s="1"/>
  <c r="G2241" i="6"/>
  <c r="M2241" i="6" s="1"/>
  <c r="G321" i="6"/>
  <c r="M321" i="6" s="1"/>
  <c r="G861" i="6"/>
  <c r="M861" i="6" s="1"/>
  <c r="G2470" i="6"/>
  <c r="M2470" i="6" s="1"/>
  <c r="G1177" i="6"/>
  <c r="M1177" i="6" s="1"/>
  <c r="G2053" i="6"/>
  <c r="M2053" i="6" s="1"/>
  <c r="G2389" i="6"/>
  <c r="M2389" i="6" s="1"/>
  <c r="G1779" i="6"/>
  <c r="M1779" i="6" s="1"/>
  <c r="G1181" i="6"/>
  <c r="M1181" i="6" s="1"/>
  <c r="G1156" i="6"/>
  <c r="M1156" i="6" s="1"/>
  <c r="G2791" i="6"/>
  <c r="M2791" i="6" s="1"/>
  <c r="G2744" i="6"/>
  <c r="M2744" i="6" s="1"/>
  <c r="G907" i="6"/>
  <c r="M907" i="6" s="1"/>
  <c r="G2535" i="6"/>
  <c r="M2535" i="6" s="1"/>
  <c r="G181" i="6"/>
  <c r="M181" i="6" s="1"/>
  <c r="G2688" i="6"/>
  <c r="M2688" i="6" s="1"/>
  <c r="G2376" i="6"/>
  <c r="M2376" i="6" s="1"/>
  <c r="G2637" i="6"/>
  <c r="M2637" i="6" s="1"/>
  <c r="G2809" i="6"/>
  <c r="M2809" i="6" s="1"/>
  <c r="G1236" i="6"/>
  <c r="M1236" i="6" s="1"/>
  <c r="G838" i="6"/>
  <c r="M838" i="6" s="1"/>
  <c r="G1557" i="6"/>
  <c r="M1557" i="6" s="1"/>
  <c r="G671" i="6"/>
  <c r="M671" i="6" s="1"/>
  <c r="G2201" i="6"/>
  <c r="M2201" i="6" s="1"/>
  <c r="G2158" i="6"/>
  <c r="M2158" i="6" s="1"/>
  <c r="G721" i="6"/>
  <c r="M721" i="6" s="1"/>
  <c r="G1033" i="6"/>
  <c r="M1033" i="6" s="1"/>
  <c r="G707" i="6"/>
  <c r="M707" i="6" s="1"/>
  <c r="G2503" i="6"/>
  <c r="M2503" i="6" s="1"/>
  <c r="G2243" i="6"/>
  <c r="M2243" i="6" s="1"/>
  <c r="G997" i="6"/>
  <c r="M997" i="6" s="1"/>
  <c r="G58" i="6"/>
  <c r="M58" i="6" s="1"/>
  <c r="G757" i="6"/>
  <c r="M757" i="6" s="1"/>
  <c r="G26" i="6"/>
  <c r="M26" i="6" s="1"/>
  <c r="G1867" i="6"/>
  <c r="M1867" i="6" s="1"/>
  <c r="G546" i="6"/>
  <c r="M546" i="6" s="1"/>
  <c r="G2143" i="6"/>
  <c r="M2143" i="6" s="1"/>
  <c r="G1849" i="6"/>
  <c r="M1849" i="6" s="1"/>
  <c r="G903" i="6"/>
  <c r="M903" i="6" s="1"/>
  <c r="G466" i="6"/>
  <c r="M466" i="6" s="1"/>
  <c r="G898" i="6"/>
  <c r="M898" i="6" s="1"/>
  <c r="G626" i="6"/>
  <c r="M626" i="6" s="1"/>
  <c r="G57" i="6"/>
  <c r="M57" i="6" s="1"/>
  <c r="G203" i="6"/>
  <c r="M203" i="6" s="1"/>
  <c r="G1066" i="6"/>
  <c r="M1066" i="6" s="1"/>
  <c r="G2724" i="6"/>
  <c r="M2724" i="6" s="1"/>
  <c r="G753" i="6"/>
  <c r="M753" i="6" s="1"/>
  <c r="G1270" i="6"/>
  <c r="M1270" i="6" s="1"/>
  <c r="G2587" i="6"/>
  <c r="M2587" i="6" s="1"/>
  <c r="G1739" i="6"/>
  <c r="M1739" i="6" s="1"/>
  <c r="G1610" i="6"/>
  <c r="M1610" i="6" s="1"/>
  <c r="G740" i="6"/>
  <c r="M740" i="6" s="1"/>
  <c r="G788" i="6"/>
  <c r="M788" i="6" s="1"/>
  <c r="G2488" i="6"/>
  <c r="M2488" i="6" s="1"/>
  <c r="G1544" i="6"/>
  <c r="M1544" i="6" s="1"/>
  <c r="G2332" i="6"/>
  <c r="M2332" i="6" s="1"/>
  <c r="G206" i="6"/>
  <c r="M206" i="6" s="1"/>
  <c r="G2098" i="6"/>
  <c r="M2098" i="6" s="1"/>
  <c r="G857" i="6"/>
  <c r="M857" i="6" s="1"/>
  <c r="G2701" i="6"/>
  <c r="M2701" i="6" s="1"/>
  <c r="G2140" i="6"/>
  <c r="M2140" i="6" s="1"/>
  <c r="G897" i="6"/>
  <c r="M897" i="6" s="1"/>
  <c r="G841" i="6"/>
  <c r="M841" i="6" s="1"/>
  <c r="G554" i="6"/>
  <c r="M554" i="6" s="1"/>
  <c r="G1701" i="6"/>
  <c r="M1701" i="6" s="1"/>
  <c r="G807" i="6"/>
  <c r="M807" i="6" s="1"/>
  <c r="G575" i="6"/>
  <c r="M575" i="6" s="1"/>
  <c r="G908" i="6"/>
  <c r="M908" i="6" s="1"/>
  <c r="G350" i="6"/>
  <c r="M350" i="6" s="1"/>
  <c r="G2697" i="6"/>
  <c r="M2697" i="6" s="1"/>
  <c r="G519" i="6"/>
  <c r="M519" i="6" s="1"/>
</calcChain>
</file>

<file path=xl/sharedStrings.xml><?xml version="1.0" encoding="utf-8"?>
<sst xmlns="http://schemas.openxmlformats.org/spreadsheetml/2006/main" count="8345" uniqueCount="4267">
  <si>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</si>
  <si>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</si>
  <si>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</si>
  <si>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</si>
  <si>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</si>
  <si>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</si>
  <si>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</si>
  <si>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</si>
  <si>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</si>
  <si>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</si>
  <si>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</si>
  <si>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</si>
  <si>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</si>
  <si>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</si>
  <si>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</si>
  <si>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</si>
  <si>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</si>
  <si>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</si>
  <si>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</si>
  <si>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</si>
  <si>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</si>
  <si>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</si>
  <si>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</si>
  <si>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</si>
  <si>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</si>
  <si>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</si>
  <si>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</si>
  <si>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</si>
  <si>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</si>
  <si>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</si>
  <si>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</si>
  <si>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</si>
  <si>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</si>
  <si>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</si>
  <si>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IVA PAGADO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</si>
  <si>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</si>
  <si>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</si>
  <si>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</si>
  <si>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</si>
  <si>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</si>
  <si>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</si>
  <si>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</si>
  <si>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</si>
  <si>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</si>
  <si>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</si>
  <si>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</si>
  <si>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</si>
  <si>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</si>
  <si>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</si>
  <si>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</si>
  <si>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</si>
  <si>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</si>
  <si>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</si>
  <si>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</si>
  <si>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</si>
  <si>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</si>
  <si>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</si>
  <si>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</si>
  <si>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</si>
  <si>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</si>
  <si>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</si>
  <si>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</si>
  <si>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</si>
  <si>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</si>
  <si>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</si>
  <si>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</si>
  <si>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</si>
  <si>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</si>
  <si>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</si>
  <si>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</si>
  <si>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</si>
  <si>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</si>
  <si>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</si>
  <si>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</si>
  <si>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</si>
  <si>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</si>
  <si>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</si>
  <si>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</si>
  <si>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</si>
  <si>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</si>
  <si>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</si>
  <si>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</si>
  <si>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</si>
  <si>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</si>
  <si>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</si>
  <si>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</si>
  <si>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</si>
  <si>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</si>
  <si>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</si>
  <si>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</si>
  <si>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</si>
  <si>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</si>
  <si>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</si>
  <si>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</si>
  <si>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</si>
  <si>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</si>
  <si>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</si>
  <si>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</si>
  <si>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</si>
  <si>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</si>
  <si>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</si>
  <si>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</si>
  <si>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</si>
  <si>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</si>
  <si>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</si>
  <si>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</si>
  <si>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</si>
  <si>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</si>
  <si>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</si>
  <si>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</si>
  <si>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</si>
  <si>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</si>
  <si>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</si>
  <si>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</si>
  <si>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</si>
  <si>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</si>
  <si>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</si>
  <si>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</si>
  <si>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</si>
  <si>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</si>
  <si>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</si>
  <si>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</si>
  <si>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</si>
  <si>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</si>
  <si>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</si>
  <si>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</si>
  <si>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</si>
  <si>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</si>
  <si>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</si>
  <si>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</si>
  <si>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</si>
  <si>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</si>
  <si>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</si>
  <si>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</si>
  <si>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</si>
  <si>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</si>
  <si>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</si>
  <si>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</si>
  <si>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</si>
  <si>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</si>
  <si>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</si>
  <si>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</si>
  <si>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</si>
  <si>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</si>
  <si>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</si>
  <si>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</si>
  <si>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</si>
  <si>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</si>
  <si>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</si>
  <si>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</si>
  <si>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</si>
  <si>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</si>
  <si>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</si>
  <si>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</si>
  <si>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</si>
  <si>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</si>
  <si>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</si>
  <si>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</si>
  <si>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</si>
  <si>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</si>
  <si>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</si>
  <si>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</si>
  <si>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</si>
  <si>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</si>
  <si>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</si>
  <si>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</si>
  <si>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</si>
  <si>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</si>
  <si>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</si>
  <si>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</si>
  <si>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</si>
  <si>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</si>
  <si>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</si>
  <si>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</si>
  <si>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</si>
  <si>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</si>
  <si>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</si>
  <si>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</si>
  <si>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</si>
  <si>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</si>
  <si>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</si>
  <si>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</si>
  <si>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</si>
  <si>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</si>
  <si>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</si>
  <si>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</si>
  <si>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</si>
  <si>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</si>
  <si>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</si>
  <si>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</si>
  <si>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</si>
  <si>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</si>
  <si>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</si>
  <si>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</si>
  <si>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</si>
  <si>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</si>
  <si>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</si>
  <si>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</si>
  <si>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</si>
  <si>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</si>
  <si>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</si>
  <si>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</si>
  <si>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</si>
  <si>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</si>
  <si>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</si>
  <si>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</si>
  <si>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</si>
  <si>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</si>
  <si>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</si>
  <si>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</si>
  <si>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</si>
  <si>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</si>
  <si>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</si>
  <si>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</si>
  <si>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</si>
  <si>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</si>
  <si>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</si>
  <si>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</si>
  <si>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</si>
  <si>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</si>
  <si>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</si>
  <si>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</si>
  <si>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</si>
  <si>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</si>
  <si>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</si>
  <si>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</si>
  <si>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</si>
  <si>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</si>
  <si>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</si>
  <si>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</si>
  <si>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</si>
  <si>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</si>
  <si>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</si>
  <si>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</si>
  <si>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</si>
  <si>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</si>
  <si>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</si>
  <si>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</si>
  <si>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</si>
  <si>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</si>
  <si>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</si>
  <si>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</si>
  <si>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</si>
  <si>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</si>
  <si>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</si>
  <si>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</si>
  <si>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</si>
  <si>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</si>
  <si>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</si>
  <si>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</si>
  <si>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</si>
  <si>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</si>
  <si>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</si>
  <si>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</si>
  <si>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</si>
  <si>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</si>
  <si>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</si>
  <si>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</si>
  <si>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</si>
  <si>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</si>
  <si>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</si>
  <si>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</si>
  <si>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</si>
  <si>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</si>
  <si>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</si>
  <si>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</si>
  <si>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</si>
  <si>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</si>
  <si>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</si>
  <si>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</si>
  <si>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</si>
  <si>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</si>
  <si>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</si>
  <si>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</si>
  <si>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</si>
  <si>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</si>
  <si>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</si>
  <si>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</si>
  <si>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</si>
  <si>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</si>
  <si>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</si>
  <si>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</si>
  <si>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</si>
  <si>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</si>
  <si>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</si>
  <si>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</si>
  <si>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</si>
  <si>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</si>
  <si>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</si>
  <si>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</si>
  <si>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</si>
  <si>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</si>
  <si>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</si>
  <si>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</si>
  <si>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</si>
  <si>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</si>
  <si>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</si>
  <si>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</si>
  <si>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</si>
  <si>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</si>
  <si>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</si>
  <si>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</si>
  <si>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</si>
  <si>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</si>
  <si>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</si>
  <si>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</si>
  <si>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</si>
  <si>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</si>
  <si>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</si>
  <si>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</si>
  <si>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</si>
  <si>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</si>
  <si>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</si>
  <si>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</si>
  <si>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</si>
  <si>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</si>
  <si>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</si>
  <si>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</si>
  <si>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</si>
  <si>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</si>
  <si>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</si>
  <si>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</si>
  <si>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</si>
  <si>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</si>
  <si>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</si>
  <si>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</si>
  <si>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</si>
  <si>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</si>
  <si>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</si>
  <si>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</si>
  <si>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</si>
  <si>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</si>
  <si>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</si>
  <si>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</si>
  <si>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</si>
  <si>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</si>
  <si>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</si>
  <si>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</si>
  <si>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</si>
  <si>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</si>
  <si>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</si>
  <si>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</si>
  <si>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</si>
  <si>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</si>
  <si>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</si>
  <si>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</si>
  <si>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</si>
  <si>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</si>
  <si>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</si>
  <si>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</si>
  <si>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</si>
  <si>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</si>
  <si>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</si>
  <si>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</si>
  <si>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</si>
  <si>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</si>
  <si>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</si>
  <si>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</si>
  <si>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</si>
  <si>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</si>
  <si>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</si>
  <si>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</si>
  <si>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</si>
  <si>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</si>
  <si>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</si>
  <si>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</si>
  <si>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</si>
  <si>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</si>
  <si>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</si>
  <si>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</si>
  <si>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</si>
  <si>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</si>
  <si>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</si>
  <si>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</si>
  <si>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</si>
  <si>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</si>
  <si>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</si>
  <si>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</si>
  <si>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</si>
  <si>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</si>
  <si>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</si>
  <si>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</si>
  <si>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</si>
  <si>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</si>
  <si>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</si>
  <si>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</si>
  <si>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</si>
  <si>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</si>
  <si>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</si>
  <si>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</si>
  <si>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</si>
  <si>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</si>
  <si>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</si>
  <si>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</si>
  <si>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</si>
  <si>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</si>
  <si>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</si>
  <si>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</si>
  <si>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</si>
  <si>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</si>
  <si>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</si>
  <si>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</si>
  <si>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</si>
  <si>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</si>
  <si>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</si>
  <si>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</si>
  <si>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</si>
  <si>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</si>
  <si>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</si>
  <si>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</si>
  <si>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</si>
  <si>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</si>
  <si>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</si>
  <si>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</si>
  <si>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</si>
  <si>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</si>
  <si>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</si>
  <si>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</si>
  <si>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</si>
  <si>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</si>
  <si>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</si>
  <si>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</si>
  <si>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</si>
  <si>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</si>
  <si>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</si>
  <si>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</si>
  <si>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</si>
  <si>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</si>
  <si>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</si>
  <si>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</si>
  <si>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</si>
  <si>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</si>
  <si>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</si>
  <si>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</si>
  <si>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</si>
  <si>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</si>
  <si>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</si>
  <si>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</si>
  <si>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</si>
  <si>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</si>
  <si>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</si>
  <si>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</si>
  <si>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</si>
  <si>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</si>
  <si>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</si>
  <si>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</si>
  <si>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</si>
  <si>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</si>
  <si>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</si>
  <si>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</si>
  <si>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</si>
  <si>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</si>
  <si>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</si>
  <si>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</si>
  <si>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</si>
  <si>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</si>
  <si>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</si>
  <si>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</si>
  <si>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</si>
  <si>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</si>
  <si>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</si>
  <si>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</si>
  <si>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</si>
  <si>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</si>
  <si>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</si>
  <si>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</si>
  <si>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</si>
  <si>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</si>
  <si>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</si>
  <si>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</si>
  <si>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</si>
  <si>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</si>
  <si>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</si>
  <si>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</si>
  <si>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</si>
  <si>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</si>
  <si>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</si>
  <si>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</si>
  <si>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</si>
  <si>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</si>
  <si>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</si>
  <si>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</si>
  <si>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</si>
  <si>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</si>
  <si>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</si>
  <si>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</si>
  <si>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</si>
  <si>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</si>
  <si>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</si>
  <si>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</si>
  <si>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</si>
  <si>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</si>
  <si>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</si>
  <si>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</si>
  <si>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</si>
  <si>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</si>
  <si>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</si>
  <si>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</si>
  <si>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</si>
  <si>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</si>
  <si>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</si>
  <si>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</si>
  <si>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</si>
  <si>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</si>
  <si>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</si>
  <si>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</si>
  <si>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</si>
  <si>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</si>
  <si>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</si>
  <si>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</si>
  <si>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</si>
  <si>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</si>
  <si>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</si>
  <si>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</si>
  <si>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</si>
  <si>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</si>
  <si>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</si>
  <si>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</si>
  <si>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</si>
  <si>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</si>
  <si>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</si>
  <si>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</si>
  <si>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</si>
  <si>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</si>
  <si>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</si>
  <si>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</si>
  <si>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</si>
  <si>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</si>
  <si>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</si>
  <si>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</si>
  <si>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</si>
  <si>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</si>
  <si>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</si>
  <si>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</si>
  <si>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</si>
  <si>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</si>
  <si>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</si>
  <si>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</si>
  <si>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</si>
  <si>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</si>
  <si>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</si>
  <si>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</si>
  <si>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</si>
  <si>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</si>
  <si>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</si>
  <si>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</si>
  <si>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</si>
  <si>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</si>
  <si>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</si>
  <si>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</si>
  <si>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</si>
  <si>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</si>
  <si>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</si>
  <si>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</si>
  <si>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</si>
  <si>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</si>
  <si>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</si>
  <si>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</si>
  <si>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</si>
  <si>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</si>
  <si>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</si>
  <si>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</si>
  <si>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</si>
  <si>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</si>
  <si>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</si>
  <si>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</si>
  <si>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</si>
  <si>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</si>
  <si>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</si>
  <si>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</si>
  <si>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</si>
  <si>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</si>
  <si>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</si>
  <si>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</si>
  <si>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</si>
  <si>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</si>
  <si>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</si>
  <si>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</si>
  <si>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</si>
  <si>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</si>
  <si>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</si>
  <si>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</si>
  <si>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</si>
  <si>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</si>
  <si>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</si>
  <si>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</si>
  <si>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</si>
  <si>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</si>
  <si>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</si>
  <si>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</si>
  <si>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</si>
  <si>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</si>
  <si>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</si>
  <si>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</si>
  <si>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</si>
  <si>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</si>
  <si>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</si>
  <si>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</si>
  <si>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</si>
  <si>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</si>
  <si>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</si>
  <si>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</si>
  <si>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</si>
  <si>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</si>
  <si>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</si>
  <si>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</si>
  <si>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</si>
  <si>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</si>
  <si>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</si>
  <si>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</si>
  <si>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</si>
  <si>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</si>
  <si>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</si>
  <si>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</si>
  <si>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</si>
  <si>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</si>
  <si>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</si>
  <si>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</si>
  <si>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</si>
  <si>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</si>
  <si>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</si>
  <si>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</si>
  <si>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</si>
  <si>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</si>
  <si>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</si>
  <si>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</si>
  <si>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</si>
  <si>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</si>
  <si>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</si>
  <si>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</si>
  <si>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</si>
  <si>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</si>
  <si>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</si>
  <si>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</si>
  <si>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</si>
  <si>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</si>
  <si>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</si>
  <si>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</si>
  <si>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</si>
  <si>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</si>
  <si>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</si>
  <si>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</si>
  <si>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</si>
  <si>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</si>
  <si>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</si>
  <si>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</si>
  <si>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</si>
  <si>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</si>
  <si>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</si>
  <si>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</si>
  <si>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</si>
  <si>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</si>
  <si>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</si>
  <si>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</si>
  <si>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</si>
  <si>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</si>
  <si>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</si>
  <si>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</si>
  <si>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</si>
  <si>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</si>
  <si>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</si>
  <si>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</si>
  <si>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</si>
  <si>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</si>
  <si>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</si>
  <si>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</si>
  <si>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</si>
  <si>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</si>
  <si>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</si>
  <si>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</si>
  <si>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</si>
  <si>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</si>
  <si>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</si>
  <si>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</si>
  <si>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</si>
  <si>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</si>
  <si>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</si>
  <si>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</si>
  <si>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</si>
  <si>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</si>
  <si>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</si>
  <si>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</si>
  <si>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</si>
  <si>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</si>
  <si>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</si>
  <si>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</si>
  <si>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</si>
  <si>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</si>
  <si>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</si>
  <si>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</si>
  <si>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</si>
  <si>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</si>
  <si>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</si>
  <si>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</si>
  <si>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</si>
  <si>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</si>
  <si>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</si>
  <si>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</si>
  <si>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</si>
  <si>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</si>
  <si>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</si>
  <si>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</si>
  <si>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</si>
  <si>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</si>
  <si>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</si>
  <si>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</si>
  <si>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</si>
  <si>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</si>
  <si>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</si>
  <si>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</si>
  <si>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</si>
  <si>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</si>
  <si>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</si>
  <si>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</si>
  <si>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</si>
  <si>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</si>
  <si>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</si>
  <si>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</si>
  <si>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</si>
  <si>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</si>
  <si>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</si>
  <si>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</si>
  <si>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</si>
  <si>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</si>
  <si>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</si>
  <si>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</si>
  <si>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</si>
  <si>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</si>
  <si>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</si>
  <si>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</si>
  <si>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</si>
  <si>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</si>
  <si>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</si>
  <si>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</si>
  <si>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</si>
  <si>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</si>
  <si>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</si>
  <si>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</si>
  <si>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</si>
  <si>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</si>
  <si>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</si>
  <si>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</si>
  <si>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</si>
  <si>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</si>
  <si>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</si>
  <si>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</si>
  <si>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</si>
  <si>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</si>
  <si>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</si>
  <si>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</si>
  <si>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</si>
  <si>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</si>
  <si>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</si>
  <si>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</si>
  <si>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</si>
  <si>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</si>
  <si>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</si>
  <si>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</si>
  <si>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</si>
  <si>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</si>
  <si>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</si>
  <si>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</si>
  <si>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</si>
  <si>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</si>
  <si>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</si>
  <si>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</si>
  <si>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</si>
  <si>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</si>
  <si>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</si>
  <si>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</si>
  <si>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</si>
  <si>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</si>
  <si>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</si>
  <si>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</si>
  <si>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</si>
  <si>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</si>
  <si>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</si>
  <si>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</si>
  <si>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</si>
  <si>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</si>
  <si>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</si>
  <si>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</si>
  <si>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</si>
  <si>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</si>
  <si>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</si>
  <si>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</si>
  <si>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</si>
  <si>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</si>
  <si>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</si>
  <si>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</si>
  <si>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</si>
  <si>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</si>
  <si>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</si>
  <si>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</si>
  <si>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</si>
  <si>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</si>
  <si>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</si>
  <si>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</si>
  <si>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</si>
  <si>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</si>
  <si>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</si>
  <si>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</si>
  <si>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</si>
  <si>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</si>
  <si>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</si>
  <si>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</si>
  <si>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</si>
  <si>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</si>
  <si>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</si>
  <si>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</si>
  <si>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</si>
  <si>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</si>
  <si>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</si>
  <si>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</si>
  <si>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</si>
  <si>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</si>
  <si>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</si>
  <si>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</si>
  <si>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</si>
  <si>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</si>
  <si>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</si>
  <si>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</si>
  <si>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</si>
  <si>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</si>
  <si>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</si>
  <si>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</si>
  <si>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</si>
  <si>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</si>
  <si>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</si>
  <si>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</si>
  <si>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</si>
  <si>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</si>
  <si>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</si>
  <si>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</si>
  <si>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</si>
  <si>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</si>
  <si>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</si>
  <si>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</si>
  <si>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</si>
  <si>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</si>
  <si>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</si>
  <si>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</si>
  <si>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</si>
  <si>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</si>
  <si>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</si>
  <si>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</si>
  <si>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</si>
  <si>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</si>
  <si>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</si>
  <si>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</si>
  <si>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</si>
  <si>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</si>
  <si>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</si>
  <si>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</si>
  <si>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</si>
  <si>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</si>
  <si>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</si>
  <si>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</si>
  <si>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</si>
  <si>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</si>
  <si>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</si>
  <si>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</si>
  <si>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</si>
  <si>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</si>
  <si>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</si>
  <si>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</si>
  <si>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</si>
  <si>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</si>
  <si>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</si>
  <si>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</si>
  <si>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</si>
  <si>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</si>
  <si>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</si>
  <si>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</si>
  <si>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</si>
  <si>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</si>
  <si>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</si>
  <si>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</si>
  <si>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</si>
  <si>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</si>
  <si>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</si>
  <si>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</si>
  <si>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</si>
  <si>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</si>
  <si>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</si>
  <si>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</si>
  <si>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</si>
  <si>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</si>
  <si>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</si>
  <si>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</si>
  <si>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</si>
  <si>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</si>
  <si>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</si>
  <si>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</si>
  <si>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</si>
  <si>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</si>
  <si>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</si>
  <si>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</si>
  <si>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</si>
  <si>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</si>
  <si>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</si>
  <si>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</si>
  <si>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</si>
  <si>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</si>
  <si>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</si>
  <si>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</si>
  <si>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</si>
  <si>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</si>
  <si>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</si>
  <si>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</si>
  <si>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</si>
  <si>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</si>
  <si>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</si>
  <si>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</si>
  <si>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</si>
  <si>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</si>
  <si>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</si>
  <si>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</si>
  <si>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</si>
  <si>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</si>
  <si>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</si>
  <si>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</si>
  <si>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</si>
  <si>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</si>
  <si>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</si>
  <si>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</si>
  <si>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</si>
  <si>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</si>
  <si>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</si>
  <si>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</si>
  <si>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</si>
  <si>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</si>
  <si>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</si>
  <si>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</si>
  <si>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</si>
  <si>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</si>
  <si>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</si>
  <si>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</si>
  <si>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</si>
  <si>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</si>
  <si>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</si>
  <si>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</si>
  <si>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</si>
  <si>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</si>
  <si>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</si>
  <si>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</si>
  <si>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</si>
  <si>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</si>
  <si>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</si>
  <si>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</si>
  <si>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</si>
  <si>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</si>
  <si>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</si>
  <si>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</si>
  <si>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</si>
  <si>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</si>
  <si>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</si>
  <si>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</si>
  <si>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</si>
  <si>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</si>
  <si>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</si>
  <si>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</si>
  <si>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</si>
  <si>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</si>
  <si>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</si>
  <si>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</si>
  <si>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</si>
  <si>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</si>
  <si>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</si>
  <si>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</si>
  <si>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</si>
  <si>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</si>
  <si>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</si>
  <si>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</si>
  <si>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</si>
  <si>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</si>
  <si>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</si>
  <si>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</si>
  <si>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</si>
  <si>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</si>
  <si>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</si>
  <si>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</si>
  <si>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</si>
  <si>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</si>
  <si>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</si>
  <si>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</si>
  <si>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</si>
  <si>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</si>
  <si>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</si>
  <si>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</si>
  <si>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</si>
  <si>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</si>
  <si>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</si>
  <si>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</si>
  <si>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</si>
  <si>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</si>
  <si>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</si>
  <si>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</si>
  <si>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</si>
  <si>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</si>
  <si>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</si>
  <si>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</si>
  <si>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</si>
  <si>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</si>
  <si>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</si>
  <si>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</si>
  <si>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</si>
  <si>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</si>
  <si>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</si>
  <si>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</si>
  <si>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</si>
  <si>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</si>
  <si>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</si>
  <si>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</si>
  <si>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</si>
  <si>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</si>
  <si>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</si>
  <si>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</si>
  <si>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</si>
  <si>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</si>
  <si>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</si>
  <si>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</si>
  <si>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</si>
  <si>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</si>
  <si>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</si>
  <si>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</si>
  <si>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</si>
  <si>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</si>
  <si>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</si>
  <si>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</si>
  <si>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</si>
  <si>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</si>
  <si>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</si>
  <si>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</si>
  <si>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</si>
  <si>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</si>
  <si>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</si>
  <si>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</si>
  <si>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</si>
  <si>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</si>
  <si>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</si>
  <si>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</si>
  <si>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</si>
  <si>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</si>
  <si>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</si>
  <si>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</si>
  <si>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</si>
  <si>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</si>
  <si>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</si>
  <si>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</si>
  <si>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</si>
  <si>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</si>
  <si>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</si>
  <si>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</si>
  <si>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</si>
  <si>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</si>
  <si>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</si>
  <si>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</si>
  <si>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</si>
  <si>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</si>
  <si>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</si>
  <si>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</si>
  <si>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</si>
  <si>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</si>
  <si>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</si>
  <si>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</si>
  <si>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</si>
  <si>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</si>
  <si>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</si>
  <si>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</si>
  <si>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</si>
  <si>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</si>
  <si>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</si>
  <si>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</si>
  <si>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</si>
  <si>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</si>
  <si>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</si>
  <si>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</si>
  <si>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</si>
  <si>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</si>
  <si>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</si>
  <si>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</si>
  <si>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</si>
  <si>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</si>
  <si>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</si>
  <si>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</si>
  <si>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</si>
  <si>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</si>
  <si>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</si>
  <si>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</si>
  <si>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</si>
  <si>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</si>
  <si>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</si>
  <si>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</si>
  <si>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</si>
  <si>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</si>
  <si>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</si>
  <si>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</si>
  <si>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</si>
  <si>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</si>
  <si>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</si>
  <si>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</si>
  <si>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</si>
  <si>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</si>
  <si>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</si>
  <si>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</si>
  <si>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</si>
  <si>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</si>
  <si>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</si>
  <si>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</si>
  <si>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</si>
  <si>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</si>
  <si>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</si>
  <si>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</si>
  <si>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</si>
  <si>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</si>
  <si>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</si>
  <si>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</si>
  <si>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</si>
  <si>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</si>
  <si>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</si>
  <si>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</si>
  <si>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</si>
  <si>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</si>
  <si>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</si>
  <si>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</si>
  <si>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</si>
  <si>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</si>
  <si>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</si>
  <si>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</si>
  <si>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</si>
  <si>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</si>
  <si>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</si>
  <si>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</si>
  <si>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</si>
  <si>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</si>
  <si>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</si>
  <si>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</si>
  <si>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</si>
  <si>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</si>
  <si>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</si>
  <si>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</si>
  <si>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</si>
  <si>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</si>
  <si>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</si>
  <si>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</si>
  <si>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</si>
  <si>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</si>
  <si>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</si>
  <si>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</si>
  <si>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</si>
  <si>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</si>
  <si>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</si>
  <si>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</si>
  <si>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</si>
  <si>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</si>
  <si>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</si>
  <si>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</si>
  <si>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</si>
  <si>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</si>
  <si>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</si>
  <si>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</si>
  <si>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</si>
  <si>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</si>
  <si>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</si>
  <si>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</si>
  <si>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</si>
  <si>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</si>
  <si>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</si>
  <si>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</si>
  <si>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</si>
  <si>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</si>
  <si>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</si>
  <si>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</si>
  <si>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</si>
  <si>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</si>
  <si>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</si>
  <si>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</si>
  <si>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</si>
  <si>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</si>
  <si>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</si>
  <si>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</si>
  <si>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</si>
  <si>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</si>
  <si>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</si>
  <si>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</si>
  <si>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</si>
  <si>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</si>
  <si>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</si>
  <si>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</si>
  <si>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</si>
  <si>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</si>
  <si>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</si>
  <si>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</si>
  <si>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</si>
  <si>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</si>
  <si>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</si>
  <si>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</si>
  <si>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</si>
  <si>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</si>
  <si>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</si>
  <si>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</si>
  <si>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</si>
  <si>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</si>
  <si>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</si>
  <si>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</si>
  <si>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</si>
  <si>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</si>
  <si>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</si>
  <si>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</si>
  <si>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</si>
  <si>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</si>
  <si>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</si>
  <si>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</si>
  <si>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</si>
  <si>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</si>
  <si>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</si>
  <si>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</si>
  <si>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</si>
  <si>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</si>
  <si>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</si>
  <si>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</si>
  <si>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</si>
  <si>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</si>
  <si>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</si>
  <si>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</si>
  <si>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</si>
  <si>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</si>
  <si>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</si>
  <si>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</si>
  <si>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</si>
  <si>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</si>
  <si>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</si>
  <si>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</si>
  <si>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</si>
  <si>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</si>
  <si>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</si>
  <si>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</si>
  <si>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</si>
  <si>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</si>
  <si>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</si>
  <si>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</si>
  <si>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</si>
  <si>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</si>
  <si>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</si>
  <si>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</si>
  <si>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</si>
  <si>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</si>
  <si>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</si>
  <si>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</si>
  <si>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</si>
  <si>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</si>
  <si>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</si>
  <si>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</si>
  <si>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</si>
  <si>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</si>
  <si>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</si>
  <si>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</si>
  <si>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</si>
  <si>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</si>
  <si>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</si>
  <si>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</si>
  <si>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</si>
  <si>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</si>
  <si>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</si>
  <si>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</si>
  <si>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</si>
  <si>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</si>
  <si>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</si>
  <si>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</si>
  <si>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</si>
  <si>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</si>
  <si>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</si>
  <si>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</si>
  <si>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</si>
  <si>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</si>
  <si>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</si>
  <si>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</si>
  <si>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</si>
  <si>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</si>
  <si>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</si>
  <si>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</si>
  <si>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</si>
  <si>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</si>
  <si>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</si>
  <si>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</si>
  <si>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</si>
  <si>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</si>
  <si>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</si>
  <si>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</si>
  <si>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</si>
  <si>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</si>
  <si>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</si>
  <si>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</si>
  <si>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</si>
  <si>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</si>
  <si>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</si>
  <si>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</si>
  <si>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</si>
  <si>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</si>
  <si>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</si>
  <si>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</si>
  <si>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</si>
  <si>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</si>
  <si>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</si>
  <si>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</si>
  <si>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</si>
  <si>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</si>
  <si>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</si>
  <si>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</si>
  <si>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</si>
  <si>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</si>
  <si>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</si>
  <si>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</si>
  <si>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</si>
  <si>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</si>
  <si>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</si>
  <si>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</si>
  <si>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</si>
  <si>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</si>
  <si>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</si>
  <si>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</si>
  <si>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</si>
  <si>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</si>
  <si>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</si>
  <si>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</si>
  <si>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</si>
  <si>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</si>
  <si>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</si>
  <si>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</si>
  <si>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</si>
  <si>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</si>
  <si>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</si>
  <si>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</si>
  <si>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</si>
  <si>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</si>
  <si>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</si>
  <si>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</si>
  <si>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</si>
  <si>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</si>
  <si>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</si>
  <si>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</si>
  <si>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</si>
  <si>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</si>
  <si>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</si>
  <si>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</si>
  <si>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</si>
  <si>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</si>
  <si>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</si>
  <si>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</si>
  <si>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</si>
  <si>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</si>
  <si>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</si>
  <si>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</si>
  <si>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</si>
  <si>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</si>
  <si>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</si>
  <si>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</si>
  <si>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</si>
  <si>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</si>
  <si>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</si>
  <si>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</si>
  <si>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</si>
  <si>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</si>
  <si>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</si>
  <si>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</si>
  <si>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</si>
  <si>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</si>
  <si>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</si>
  <si>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</si>
  <si>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</si>
  <si>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</si>
  <si>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</si>
  <si>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</si>
  <si>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</si>
  <si>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</si>
  <si>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</si>
  <si>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</si>
  <si>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</si>
  <si>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</si>
  <si>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</si>
  <si>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</si>
  <si>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</si>
  <si>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</si>
  <si>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</si>
  <si>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</si>
  <si>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</si>
  <si>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</si>
  <si>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</si>
  <si>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</si>
  <si>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</si>
  <si>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</si>
  <si>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</si>
  <si>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</si>
  <si>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</si>
  <si>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</si>
  <si>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</si>
  <si>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</si>
  <si>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</si>
  <si>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</si>
  <si>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</si>
  <si>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</si>
  <si>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</si>
  <si>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</si>
  <si>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</si>
  <si>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</si>
  <si>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</si>
  <si>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</si>
  <si>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</si>
  <si>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</si>
  <si>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</si>
  <si>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</si>
  <si>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</si>
  <si>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</si>
  <si>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</si>
  <si>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</si>
  <si>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</si>
  <si>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</si>
  <si>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</si>
  <si>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</si>
  <si>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</si>
  <si>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</si>
  <si>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</si>
  <si>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</si>
  <si>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</si>
  <si>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</si>
  <si>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</si>
  <si>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</si>
  <si>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</si>
  <si>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</si>
  <si>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</si>
  <si>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</si>
  <si>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</si>
  <si>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</si>
  <si>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</si>
  <si>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</si>
  <si>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</si>
  <si>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</si>
  <si>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</si>
  <si>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</si>
  <si>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</si>
  <si>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</si>
  <si>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</si>
  <si>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</si>
  <si>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</si>
  <si>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</si>
  <si>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</si>
  <si>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</si>
  <si>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</si>
  <si>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</si>
  <si>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</si>
  <si>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</si>
  <si>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</si>
  <si>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</si>
  <si>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</si>
  <si>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</si>
  <si>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</si>
  <si>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</si>
  <si>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</si>
  <si>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</si>
  <si>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</si>
  <si>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</si>
  <si>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</si>
  <si>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</si>
  <si>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</si>
  <si>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</si>
  <si>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</si>
  <si>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</si>
  <si>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</si>
  <si>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</si>
  <si>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</si>
  <si>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</si>
  <si>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</si>
  <si>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</si>
  <si>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</si>
  <si>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</si>
  <si>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</si>
  <si>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</si>
  <si>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</si>
  <si>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</si>
  <si>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</si>
  <si>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</si>
  <si>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</si>
  <si>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</si>
  <si>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</si>
  <si>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</si>
  <si>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</si>
  <si>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</si>
  <si>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</si>
  <si>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</si>
  <si>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</si>
  <si>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</si>
  <si>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</si>
  <si>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</si>
  <si>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</si>
  <si>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</si>
  <si>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</si>
  <si>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</si>
  <si>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</si>
  <si>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</si>
  <si>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</si>
  <si>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</si>
  <si>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</si>
  <si>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</si>
  <si>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</si>
  <si>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</si>
  <si>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</si>
  <si>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</si>
  <si>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</si>
  <si>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</si>
  <si>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</si>
  <si>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</si>
  <si>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</si>
  <si>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</si>
  <si>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</si>
  <si>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</si>
  <si>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</si>
  <si>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</si>
  <si>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</si>
  <si>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</si>
  <si>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</si>
  <si>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</si>
  <si>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</si>
  <si>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</si>
  <si>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</si>
  <si>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</si>
  <si>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</si>
  <si>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</si>
  <si>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</si>
  <si>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</si>
  <si>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</si>
  <si>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</si>
  <si>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</si>
  <si>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</si>
  <si>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</si>
  <si>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</si>
  <si>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</si>
  <si>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</si>
  <si>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</si>
  <si>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</si>
  <si>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</si>
  <si>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</si>
  <si>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</si>
  <si>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</si>
  <si>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</si>
  <si>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</si>
  <si>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</si>
  <si>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</si>
  <si>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</si>
  <si>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</si>
  <si>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</si>
  <si>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</si>
  <si>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</si>
  <si>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</si>
  <si>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</si>
  <si>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</si>
  <si>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</si>
  <si>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</si>
  <si>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</si>
  <si>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</si>
  <si>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</si>
  <si>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</si>
  <si>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</si>
  <si>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</si>
  <si>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</si>
  <si>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</si>
  <si>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</si>
  <si>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</si>
  <si>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</si>
  <si>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</si>
  <si>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</si>
  <si>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</si>
  <si>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</si>
  <si>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</si>
  <si>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</si>
  <si>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</si>
  <si>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</si>
  <si>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</si>
  <si>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</si>
  <si>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</si>
  <si>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</si>
  <si>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</si>
  <si>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</si>
  <si>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</si>
  <si>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</si>
  <si>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</si>
  <si>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</si>
  <si>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</si>
  <si>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</si>
  <si>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</si>
  <si>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</si>
  <si>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</si>
  <si>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</si>
  <si>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</si>
  <si>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</si>
  <si>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</si>
  <si>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</si>
  <si>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</si>
  <si>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</si>
  <si>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</si>
  <si>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</si>
  <si>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</si>
  <si>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</si>
  <si>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</si>
  <si>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</si>
  <si>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</si>
  <si>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</si>
  <si>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</si>
  <si>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</si>
  <si>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</si>
  <si>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</si>
  <si>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</si>
  <si>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</si>
  <si>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</si>
  <si>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</si>
  <si>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</si>
  <si>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</si>
  <si>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</si>
  <si>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</si>
  <si>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</si>
  <si>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</si>
  <si>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</si>
  <si>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</si>
  <si>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</si>
  <si>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</si>
  <si>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</si>
  <si>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</si>
  <si>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</si>
  <si>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</si>
  <si>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</si>
  <si>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</si>
  <si>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</si>
  <si>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</si>
  <si>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</si>
  <si>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</si>
  <si>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</si>
  <si>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</si>
  <si>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</si>
  <si>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</si>
  <si>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</si>
  <si>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</si>
  <si>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</si>
  <si>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</si>
  <si>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</si>
  <si>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</si>
  <si>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</si>
  <si>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</si>
  <si>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</si>
  <si>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</si>
  <si>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</si>
  <si>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</si>
  <si>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</si>
  <si>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</si>
  <si>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</si>
  <si>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</si>
  <si>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</si>
  <si>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</si>
  <si>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</si>
  <si>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</si>
  <si>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</si>
  <si>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</si>
  <si>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</si>
  <si>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</si>
  <si>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</si>
  <si>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</si>
  <si>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</si>
  <si>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</si>
  <si>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</si>
  <si>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</si>
  <si>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</si>
  <si>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</si>
  <si>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</si>
  <si>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</si>
  <si>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</si>
  <si>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</si>
  <si>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</si>
  <si>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</si>
  <si>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</si>
  <si>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</si>
  <si>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</si>
  <si>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</si>
  <si>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</si>
  <si>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</si>
  <si>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</si>
  <si>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</si>
  <si>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</si>
  <si>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</si>
  <si>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</si>
  <si>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</si>
  <si>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</si>
  <si>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</si>
  <si>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</si>
  <si>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</si>
  <si>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</si>
  <si>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</si>
  <si>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</si>
  <si>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</si>
  <si>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</si>
  <si>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</si>
  <si>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</si>
  <si>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</si>
  <si>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</si>
  <si>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</si>
  <si>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</si>
  <si>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</si>
  <si>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</si>
  <si>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</si>
  <si>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</si>
  <si>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</si>
  <si>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</si>
  <si>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</si>
  <si>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</si>
  <si>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</si>
  <si>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</si>
  <si>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</si>
  <si>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</si>
  <si>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</si>
  <si>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</si>
  <si>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</si>
  <si>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</si>
  <si>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</si>
  <si>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</si>
  <si>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</si>
  <si>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</si>
  <si>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</si>
  <si>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</si>
  <si>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</si>
  <si>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</si>
  <si>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</si>
  <si>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</si>
  <si>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</si>
  <si>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</si>
  <si>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</si>
  <si>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</si>
  <si>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</si>
  <si>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</si>
  <si>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</si>
  <si>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</si>
  <si>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</si>
  <si>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</si>
  <si>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</si>
  <si>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</si>
  <si>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</si>
  <si>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</si>
  <si>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</si>
  <si>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</si>
  <si>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</si>
  <si>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</si>
  <si>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</si>
  <si>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</si>
  <si>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</si>
  <si>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</si>
  <si>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</si>
  <si>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</si>
  <si>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</si>
  <si>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</si>
  <si>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</si>
  <si>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</si>
  <si>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</si>
  <si>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</si>
  <si>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</si>
  <si>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</si>
  <si>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</si>
  <si>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</si>
  <si>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</si>
  <si>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</si>
  <si>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</si>
  <si>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</si>
  <si>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</si>
  <si>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</si>
  <si>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</si>
  <si>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</si>
  <si>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</si>
  <si>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</si>
  <si>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</si>
  <si>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</si>
  <si>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</si>
  <si>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</si>
  <si>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</si>
  <si>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</si>
  <si>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</si>
  <si>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</si>
  <si>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</si>
  <si>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</si>
  <si>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</si>
  <si>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</si>
  <si>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</si>
  <si>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</si>
  <si>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</si>
  <si>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</si>
  <si>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</si>
  <si>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</si>
  <si>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</si>
  <si>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</si>
  <si>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</si>
  <si>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</si>
  <si>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</si>
  <si>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</si>
  <si>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</si>
  <si>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</si>
  <si>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</si>
  <si>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</si>
  <si>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</si>
  <si>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</si>
  <si>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</si>
  <si>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</si>
  <si>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</si>
  <si>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</si>
  <si>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</si>
  <si>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</si>
  <si>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</si>
  <si>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</si>
  <si>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</si>
  <si>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</si>
  <si>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</si>
  <si>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</si>
  <si>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</si>
  <si>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</si>
  <si>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</si>
  <si>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</si>
  <si>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</si>
  <si>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</si>
  <si>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</si>
  <si>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</si>
  <si>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</si>
  <si>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</si>
  <si>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</si>
  <si>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</si>
  <si>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</si>
  <si>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</si>
  <si>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</si>
  <si>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</si>
  <si>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</si>
  <si>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</si>
  <si>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</si>
  <si>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</si>
  <si>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</si>
  <si>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</si>
  <si>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</si>
  <si>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</si>
  <si>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</si>
  <si>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</si>
  <si>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</si>
  <si>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</si>
  <si>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</si>
  <si>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</si>
  <si>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</si>
  <si>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</si>
  <si>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</si>
  <si>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</si>
  <si>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</si>
  <si>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</si>
  <si>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</si>
  <si>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</si>
  <si>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</si>
  <si>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</si>
  <si>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</si>
  <si>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</si>
  <si>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</si>
  <si>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</si>
  <si>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</si>
  <si>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</si>
  <si>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</si>
  <si>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</si>
  <si>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</si>
  <si>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</si>
  <si>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</si>
  <si>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</si>
  <si>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</si>
  <si>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</si>
  <si>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</si>
  <si>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</si>
  <si>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</si>
  <si>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</si>
  <si>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</si>
  <si>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</si>
  <si>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</si>
  <si>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</si>
  <si>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</si>
  <si>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</si>
  <si>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</si>
  <si>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</si>
  <si>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</si>
  <si>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</si>
  <si>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</si>
  <si>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</si>
  <si>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</si>
  <si>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</si>
  <si>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</si>
  <si>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</si>
  <si>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</si>
  <si>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</si>
  <si>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</si>
  <si>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</si>
  <si>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</si>
  <si>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</si>
  <si>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</si>
  <si>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</si>
  <si>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</si>
  <si>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</si>
  <si>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</si>
  <si>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</si>
  <si>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</si>
  <si>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</si>
  <si>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</si>
  <si>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</si>
  <si>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</si>
  <si>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</si>
  <si>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</si>
  <si>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</si>
  <si>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</si>
  <si>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</si>
  <si>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</si>
  <si>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</si>
  <si>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</si>
  <si>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</si>
  <si>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</si>
  <si>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</si>
  <si>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</si>
  <si>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</si>
  <si>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</si>
  <si>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</si>
  <si>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</si>
  <si>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</si>
  <si>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</si>
  <si>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</si>
  <si>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</si>
  <si>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</si>
  <si>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</si>
  <si>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</si>
  <si>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</si>
  <si>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</si>
  <si>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</si>
  <si>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</si>
  <si>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</si>
  <si>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</si>
  <si>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</si>
  <si>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</si>
  <si>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</si>
  <si>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</si>
  <si>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</si>
  <si>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</si>
  <si>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</si>
  <si>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</si>
  <si>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</si>
  <si>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</si>
  <si>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</si>
  <si>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</si>
  <si>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</si>
  <si>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</si>
  <si>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</si>
  <si>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</si>
  <si>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</si>
  <si>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</si>
  <si>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</si>
  <si>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</si>
  <si>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</si>
  <si>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</si>
  <si>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</si>
  <si>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</si>
  <si>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</si>
  <si>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</si>
  <si>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</si>
  <si>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</si>
  <si>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</si>
  <si>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</si>
  <si>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</si>
  <si>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</si>
  <si>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</si>
  <si>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</si>
  <si>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</si>
  <si>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</si>
  <si>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</si>
  <si>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</si>
  <si>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</si>
  <si>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</si>
  <si>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</si>
  <si>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</si>
  <si>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</si>
  <si>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</si>
  <si>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</si>
  <si>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</si>
  <si>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</si>
  <si>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</si>
  <si>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</si>
  <si>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</si>
  <si>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</si>
  <si>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</si>
  <si>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</si>
  <si>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</si>
  <si>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</si>
  <si>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</si>
  <si>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</si>
  <si>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</si>
  <si>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</si>
  <si>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</si>
  <si>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</si>
  <si>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</si>
  <si>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</si>
  <si>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</si>
  <si>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</si>
  <si>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</si>
  <si>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</si>
  <si>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</si>
  <si>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</si>
  <si>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</si>
  <si>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</si>
  <si>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</si>
  <si>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</si>
  <si>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</si>
  <si>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</si>
  <si>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</si>
  <si>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</si>
  <si>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</si>
  <si>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</si>
  <si>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</si>
  <si>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</si>
  <si>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</si>
  <si>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</si>
  <si>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</si>
  <si>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</si>
  <si>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</si>
  <si>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</si>
  <si>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</si>
  <si>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</si>
  <si>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</si>
  <si>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</si>
  <si>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</si>
  <si>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</si>
  <si>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</si>
  <si>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</si>
  <si>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</si>
  <si>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</si>
  <si>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</si>
  <si>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</si>
  <si>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</si>
  <si>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</si>
  <si>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</si>
  <si>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</si>
  <si>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</si>
  <si>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</si>
  <si>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</si>
  <si>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</si>
  <si>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</si>
  <si>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</si>
  <si>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</si>
  <si>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</si>
  <si>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</si>
  <si>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</si>
  <si>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</si>
  <si>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</si>
  <si>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</si>
  <si>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</si>
  <si>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</si>
  <si>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</si>
  <si>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</si>
  <si>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</si>
  <si>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</si>
  <si>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</si>
  <si>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</si>
  <si>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</si>
  <si>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</si>
  <si>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</si>
  <si>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</si>
  <si>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</si>
  <si>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</si>
  <si>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</si>
  <si>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</si>
  <si>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</si>
  <si>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</si>
  <si>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</si>
  <si>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</si>
  <si>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</si>
  <si>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</si>
  <si>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</si>
  <si>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</si>
  <si>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</si>
  <si>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</si>
  <si>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</si>
  <si>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</si>
  <si>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</si>
  <si>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</si>
  <si>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</si>
  <si>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</si>
  <si>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</si>
  <si>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</si>
  <si>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</si>
  <si>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</si>
  <si>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</si>
  <si>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</si>
  <si>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</si>
  <si>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</si>
  <si>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</si>
  <si>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</si>
  <si>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</si>
  <si>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</si>
  <si>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</si>
  <si>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</si>
  <si>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</si>
  <si>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</si>
  <si>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</si>
  <si>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</si>
  <si>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</si>
  <si>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</si>
  <si>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</si>
  <si>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</si>
  <si>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</si>
  <si>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</si>
  <si>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</si>
  <si>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</si>
  <si>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</si>
  <si>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</si>
  <si>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</si>
  <si>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</si>
  <si>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</si>
  <si>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</si>
  <si>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</si>
  <si>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</si>
  <si>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</si>
  <si>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</si>
  <si>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</si>
  <si>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</si>
  <si>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</si>
  <si>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</si>
  <si>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</si>
  <si>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</si>
  <si>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</si>
  <si>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</si>
  <si>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</si>
  <si>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</si>
  <si>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</si>
  <si>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</si>
  <si>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</si>
  <si>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</si>
  <si>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</si>
  <si>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</si>
  <si>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</si>
  <si>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</si>
  <si>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</si>
  <si>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</si>
  <si>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</si>
  <si>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</si>
  <si>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</si>
  <si>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</si>
  <si>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</si>
  <si>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</si>
  <si>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</si>
  <si>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</si>
  <si>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</si>
  <si>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</si>
  <si>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</si>
  <si>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</si>
  <si>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</si>
  <si>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</si>
  <si>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</si>
  <si>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</si>
  <si>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</si>
  <si>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</si>
  <si>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</si>
  <si>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</si>
  <si>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</si>
  <si>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</si>
  <si>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</si>
  <si>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</si>
  <si>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</si>
  <si>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</si>
  <si>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</si>
  <si>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</si>
  <si>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</si>
  <si>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</si>
  <si>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</si>
  <si>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</si>
  <si>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</si>
  <si>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</si>
  <si>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</si>
  <si>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</si>
  <si>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</si>
  <si>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</si>
  <si>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</si>
  <si>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</si>
  <si>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</si>
  <si>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</si>
  <si>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</si>
  <si>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</si>
  <si>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</si>
  <si>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</si>
  <si>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</si>
  <si>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</si>
  <si>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</si>
  <si>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</si>
  <si>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</si>
  <si>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</si>
  <si>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</si>
  <si>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</si>
  <si>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</si>
  <si>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</si>
  <si>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</si>
  <si>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</si>
  <si>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</si>
  <si>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</si>
  <si>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</si>
  <si>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</si>
  <si>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</si>
  <si>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</si>
  <si>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</si>
  <si>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</si>
  <si>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</si>
  <si>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</si>
  <si>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</si>
  <si>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</si>
  <si>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</si>
  <si>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</si>
  <si>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</si>
  <si>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</si>
  <si>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</si>
  <si>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</si>
  <si>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</si>
  <si>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</si>
  <si>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</si>
  <si>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</si>
  <si>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</si>
  <si>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</si>
  <si>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</si>
  <si>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</si>
  <si>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</si>
  <si>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</si>
  <si>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</si>
  <si>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</si>
  <si>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</si>
  <si>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</si>
  <si>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</si>
  <si>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</si>
  <si>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</si>
  <si>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</si>
  <si>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</si>
  <si>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</si>
  <si>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</si>
  <si>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</si>
  <si>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</si>
  <si>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</si>
  <si>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</si>
  <si>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</si>
  <si>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</si>
  <si>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</si>
  <si>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</si>
  <si>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</si>
  <si>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</si>
  <si>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</si>
  <si>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</si>
  <si>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</si>
  <si>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</si>
  <si>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</si>
  <si>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</si>
  <si>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</si>
  <si>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</si>
  <si>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</si>
  <si>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</si>
  <si>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</si>
  <si>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</si>
  <si>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</si>
  <si>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</si>
  <si>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</si>
  <si>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</si>
  <si>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</si>
  <si>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</si>
  <si>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</si>
  <si>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</si>
  <si>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</si>
  <si>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</si>
  <si>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</si>
  <si>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</si>
  <si>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</si>
  <si>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</si>
  <si>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</si>
  <si>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</si>
  <si>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</si>
  <si>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</si>
  <si>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</si>
  <si>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</si>
  <si>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</si>
  <si>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</si>
  <si>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</si>
  <si>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</si>
  <si>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</si>
  <si>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</si>
  <si>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</si>
  <si>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</si>
  <si>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</si>
  <si>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</si>
  <si>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</si>
  <si>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</si>
  <si>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</si>
  <si>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</si>
  <si>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</si>
  <si>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</si>
  <si>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</si>
  <si>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</si>
  <si>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</si>
  <si>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</si>
  <si>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</si>
  <si>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</si>
  <si>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</si>
  <si>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</si>
  <si>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</si>
  <si>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</si>
  <si>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</si>
  <si>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</si>
  <si>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</si>
  <si>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</si>
  <si>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</si>
  <si>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</si>
  <si>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</si>
  <si>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</si>
  <si>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</si>
  <si>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</si>
  <si>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</si>
  <si>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</si>
  <si>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</si>
  <si>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</si>
  <si>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</si>
  <si>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</si>
  <si>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</si>
  <si>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</si>
  <si>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</si>
  <si>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</si>
  <si>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</si>
  <si>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</si>
  <si>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</si>
  <si>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</si>
  <si>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</si>
  <si>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</si>
  <si>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</si>
  <si>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</si>
  <si>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</si>
  <si>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</si>
  <si>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</si>
  <si>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</si>
  <si>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</si>
  <si>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</si>
  <si>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</si>
  <si>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</si>
  <si>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</si>
  <si>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</si>
  <si>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</si>
  <si>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</si>
  <si>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</si>
  <si>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</si>
  <si>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</si>
  <si>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</si>
  <si>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</si>
  <si>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</si>
  <si>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</si>
  <si>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</si>
  <si>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</si>
  <si>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</si>
  <si>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</si>
  <si>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</si>
  <si>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</si>
  <si>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</si>
  <si>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</si>
  <si>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</si>
  <si>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</si>
  <si>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</si>
  <si>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</si>
  <si>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</si>
  <si>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</si>
  <si>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</si>
  <si>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</si>
  <si>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</si>
  <si>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</si>
  <si>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</si>
  <si>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</si>
  <si>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</si>
  <si>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</si>
  <si>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</si>
  <si>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</si>
  <si>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</si>
  <si>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</si>
  <si>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</si>
  <si>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</si>
  <si>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</si>
  <si>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</si>
  <si>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</si>
  <si>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</si>
  <si>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</si>
  <si>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</si>
  <si>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</si>
  <si>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</si>
  <si>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</si>
  <si>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</si>
  <si>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</si>
  <si>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</si>
  <si>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</si>
  <si>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</si>
  <si>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</si>
  <si>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</si>
  <si>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</si>
  <si>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</si>
  <si>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</si>
  <si>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</si>
  <si>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</si>
  <si>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</si>
  <si>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</si>
  <si>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</si>
  <si>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</si>
  <si>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</si>
  <si>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</si>
  <si>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</si>
  <si>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</si>
  <si>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</si>
  <si>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</si>
  <si>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</si>
  <si>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</si>
  <si>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</si>
  <si>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</si>
  <si>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</si>
  <si>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</si>
  <si>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</si>
  <si>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</si>
  <si>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</si>
  <si>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</si>
  <si>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</si>
  <si>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</si>
  <si>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</si>
  <si>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</si>
  <si>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</si>
  <si>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</si>
  <si>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</si>
  <si>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</si>
  <si>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</si>
  <si>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</si>
  <si>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</si>
  <si>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</si>
  <si>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</si>
  <si>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</si>
  <si>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</si>
  <si>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</si>
  <si>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</si>
  <si>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</si>
  <si>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</si>
  <si>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</si>
  <si>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</si>
  <si>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</si>
  <si>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</si>
  <si>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</si>
  <si>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</si>
  <si>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</si>
  <si>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</si>
  <si>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</si>
  <si>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</si>
  <si>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</si>
  <si>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</si>
  <si>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</si>
  <si>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</si>
  <si>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</si>
  <si>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</si>
  <si>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</si>
  <si>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</si>
  <si>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</si>
  <si>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</si>
  <si>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</si>
  <si>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</si>
  <si>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</si>
  <si>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</si>
  <si>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</si>
  <si>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</si>
  <si>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</si>
  <si>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</si>
  <si>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</si>
  <si>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</si>
  <si>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</si>
  <si>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</si>
  <si>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</si>
  <si>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</si>
  <si>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</si>
  <si>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</si>
  <si>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</si>
  <si>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</si>
  <si>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</si>
  <si>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</si>
  <si>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</si>
  <si>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</si>
  <si>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</si>
  <si>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</si>
  <si>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</si>
  <si>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</si>
  <si>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</si>
  <si>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</si>
  <si>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</si>
  <si>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</si>
  <si>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</si>
  <si>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</si>
  <si>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</si>
  <si>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</si>
  <si>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</si>
  <si>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</si>
  <si>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</si>
  <si>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</si>
  <si>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</si>
  <si>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</si>
  <si>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</si>
  <si>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</si>
  <si>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</si>
  <si>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</si>
  <si>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</si>
  <si>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</si>
  <si>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</si>
  <si>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</si>
  <si>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</si>
  <si>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</si>
  <si>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</si>
  <si>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</si>
  <si>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</si>
  <si>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</si>
  <si>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</si>
  <si>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</si>
  <si>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</si>
  <si>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</si>
  <si>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</si>
  <si>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</si>
  <si>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</si>
  <si>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</si>
  <si>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</si>
  <si>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</si>
  <si>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</si>
  <si>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</si>
  <si>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</si>
  <si>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</si>
  <si>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</si>
  <si>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</si>
  <si>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</si>
  <si>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</si>
  <si>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</si>
  <si>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</si>
  <si>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</si>
  <si>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</si>
  <si>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</si>
  <si>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</si>
  <si>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</si>
  <si>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</si>
  <si>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</si>
  <si>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</si>
  <si>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</si>
  <si>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</si>
  <si>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</si>
  <si>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</si>
  <si>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</si>
  <si>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</si>
  <si>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</si>
  <si>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</si>
  <si>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</si>
  <si>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</si>
  <si>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</si>
  <si>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</si>
  <si>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</si>
  <si>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</si>
  <si>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</si>
  <si>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</si>
  <si>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</si>
  <si>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</si>
  <si>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</si>
  <si>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</si>
  <si>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</si>
  <si>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</si>
  <si>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</si>
  <si>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</si>
  <si>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</si>
  <si>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</si>
  <si>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</si>
  <si>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</si>
  <si>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</si>
  <si>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</si>
  <si>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</si>
  <si>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</si>
  <si>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</si>
  <si>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</si>
  <si>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</si>
  <si>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</si>
  <si>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</si>
  <si>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</si>
  <si>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</si>
  <si>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</si>
  <si>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</si>
  <si>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</si>
  <si>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</si>
  <si>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</si>
  <si>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</si>
  <si>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</si>
  <si>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</si>
  <si>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</si>
  <si>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</si>
  <si>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</si>
  <si>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</si>
  <si>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</si>
  <si>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</si>
  <si>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</si>
  <si>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</si>
  <si>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</si>
  <si>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</si>
  <si>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</si>
  <si>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</si>
  <si>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</si>
  <si>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</si>
  <si>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</si>
  <si>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</si>
  <si>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</si>
  <si>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</si>
  <si>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</si>
  <si>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</si>
  <si>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</si>
  <si>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</si>
  <si>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</si>
  <si>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</si>
  <si>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</si>
  <si>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</si>
  <si>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</si>
  <si>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</si>
  <si>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</si>
  <si>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</si>
  <si>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</si>
  <si>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</si>
  <si>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</si>
  <si>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</si>
  <si>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</si>
  <si>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</si>
  <si>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</si>
  <si>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</si>
  <si>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</si>
  <si>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</si>
  <si>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</si>
  <si>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</si>
  <si>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</si>
  <si>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</si>
  <si>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</si>
  <si>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</si>
  <si>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</si>
  <si>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</si>
  <si>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</si>
  <si>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</si>
  <si>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</si>
  <si>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</si>
  <si>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</si>
  <si>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</si>
  <si>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</si>
  <si>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</si>
  <si>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</si>
  <si>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</si>
  <si>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</si>
  <si>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</si>
  <si>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</si>
  <si>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</si>
  <si>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</si>
  <si>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</si>
  <si>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</si>
  <si>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</si>
  <si>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</si>
  <si>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</si>
  <si>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</si>
  <si>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</si>
  <si>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</si>
  <si>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</si>
  <si>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</si>
  <si>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</si>
  <si>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</si>
  <si>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</si>
  <si>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</si>
  <si>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</si>
  <si>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</si>
  <si>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</si>
  <si>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</si>
  <si>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</si>
  <si>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</si>
  <si>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</si>
  <si>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</si>
  <si>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</si>
  <si>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</si>
  <si>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</si>
  <si>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</si>
  <si>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</si>
  <si>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</si>
  <si>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</si>
  <si>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</si>
  <si>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</si>
  <si>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</si>
  <si>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</si>
  <si>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</si>
  <si>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</si>
  <si>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</si>
  <si>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</si>
  <si>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</si>
  <si>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</si>
  <si>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</si>
  <si>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</si>
  <si>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</si>
  <si>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</si>
  <si>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</si>
  <si>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</si>
  <si>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</si>
  <si>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</si>
  <si>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</si>
  <si>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</si>
  <si>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</si>
  <si>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</si>
  <si>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</si>
  <si>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</si>
  <si>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</si>
  <si>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</si>
  <si>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</si>
  <si>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</si>
  <si>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</si>
  <si>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</si>
  <si>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</si>
  <si>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</si>
  <si>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</si>
  <si>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</si>
  <si>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</si>
  <si>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</si>
  <si>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</si>
  <si>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</si>
  <si>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</si>
  <si>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</si>
  <si>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</si>
  <si>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</si>
  <si>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</si>
  <si>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</si>
  <si>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</si>
  <si>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</si>
  <si>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</si>
  <si>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</si>
  <si>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</si>
  <si>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</si>
  <si>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</si>
  <si>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</si>
  <si>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</si>
  <si>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</si>
  <si>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</si>
  <si>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</si>
  <si>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</si>
  <si>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</si>
  <si>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</si>
  <si>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</si>
  <si>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</si>
  <si>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</si>
  <si>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</si>
  <si>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</si>
  <si>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</si>
  <si>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</si>
  <si>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</si>
  <si>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</si>
  <si>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</si>
  <si>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</si>
  <si>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</si>
  <si>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</si>
  <si>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</si>
  <si>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</si>
  <si>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</si>
  <si>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</si>
  <si>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</si>
  <si>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</si>
  <si>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</si>
  <si>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</si>
  <si>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</si>
  <si>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</si>
  <si>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</si>
  <si>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</si>
  <si>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</si>
  <si>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</si>
  <si>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</si>
  <si>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</si>
  <si>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</si>
  <si>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</si>
  <si>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</si>
  <si>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</si>
  <si>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</si>
  <si>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</si>
  <si>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</si>
  <si>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</si>
  <si>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</si>
  <si>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</si>
  <si>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</si>
  <si>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</si>
  <si>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</si>
  <si>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</si>
  <si>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</si>
  <si>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</si>
  <si>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</si>
  <si>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</si>
  <si>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</si>
  <si>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</si>
  <si>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</si>
  <si>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</si>
  <si>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</si>
  <si>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</si>
  <si>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</si>
  <si>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</si>
  <si>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</si>
  <si>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</si>
  <si>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</si>
  <si>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</si>
  <si>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</si>
  <si>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</si>
  <si>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</si>
  <si>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</si>
  <si>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</si>
  <si>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</si>
  <si>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</si>
  <si>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</si>
  <si>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</si>
  <si>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</si>
  <si>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</si>
  <si>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</si>
  <si>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</si>
  <si>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</si>
  <si>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</si>
  <si>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</si>
  <si>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</si>
  <si>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</si>
  <si>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</si>
  <si>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</si>
  <si>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</si>
  <si>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</si>
  <si>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</si>
  <si>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</si>
  <si>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</si>
  <si>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</si>
  <si>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</si>
  <si>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</si>
  <si>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</si>
  <si>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</si>
  <si>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</si>
  <si>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</si>
  <si>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</si>
  <si>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</si>
  <si>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</si>
  <si>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</si>
  <si>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</si>
  <si>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</si>
  <si>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</si>
  <si>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</si>
  <si>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</si>
  <si>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</si>
  <si>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</si>
  <si>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</si>
  <si>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</si>
  <si>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</si>
  <si>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</si>
  <si>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</si>
  <si>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</si>
  <si>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</si>
  <si>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</si>
  <si>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</si>
  <si>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</si>
  <si>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GRUPO MEDIC SHARK SA DE CV</t>
  </si>
  <si>
    <t>C</t>
  </si>
  <si>
    <t>COMPRA</t>
  </si>
  <si>
    <t>MEDICINAS ULTRA SA DE CV</t>
  </si>
  <si>
    <t>HORVATH CALDERON JUAN CARLOS</t>
  </si>
  <si>
    <t>COMERCIAL GFC SA DE CV</t>
  </si>
  <si>
    <t>PHARMA AMIGO SA DE CV</t>
  </si>
  <si>
    <t>HUERTA VALLARTA RENE</t>
  </si>
  <si>
    <t>FABRICA DE DULCES LA PROVIDENCIA SA DE CV</t>
  </si>
  <si>
    <t>VARIAS</t>
  </si>
  <si>
    <t>DIMCE FARMACEUTICA SA DE CV</t>
  </si>
  <si>
    <t>DETALLE Y DISTRIBUCIONES SA DE CV</t>
  </si>
  <si>
    <t>ACEITES GRASAS Y DERIVADOS SA DE CV</t>
  </si>
  <si>
    <t>GONZALEZ GARCIA JOSE RUBEN</t>
  </si>
  <si>
    <t>GARCIA MORANDO IRINA GIOVANNA</t>
  </si>
  <si>
    <t>GRUPO SOYANATURA SA DE CV</t>
  </si>
  <si>
    <t>REPRESENTACIONES JMP SA DE CV</t>
  </si>
  <si>
    <t>MEDIMEX GDL S DE RL DE CV</t>
  </si>
  <si>
    <t>OCAMI COMERCIALIZACION SA DE CV</t>
  </si>
  <si>
    <t>HIGIENICOS FINOS SA DE CV</t>
  </si>
  <si>
    <t>PRODUCTOS UVAVIÑA SA DE CV</t>
  </si>
  <si>
    <t>SALAZAR COMPARAN ISRAEL</t>
  </si>
  <si>
    <t>IMPULSORA SAHUAYO SA DE CV</t>
  </si>
  <si>
    <t>ABARROTERA DEL DUERO SA DE CV</t>
  </si>
  <si>
    <t>PRODUCTOS DE TRIGO MIRANDA S DE RL DE CV</t>
  </si>
  <si>
    <t>DISTRIBUIDORA ARCA CONTINENTAL S DE RL DE CV</t>
  </si>
  <si>
    <t>INULINA Y MIEL DE AGAVE SA DE CV</t>
  </si>
  <si>
    <t>SANCHEZ SANCHEZ MARIA DEL CARMEN</t>
  </si>
  <si>
    <t>CASTELLANOS OROZCO JESUS HUMBERTO</t>
  </si>
  <si>
    <t>ABASTECEDORA DE PRODUCTOS NATURALES SA DE CV</t>
  </si>
  <si>
    <t>MEDITEC FARMA SA DE CV</t>
  </si>
  <si>
    <t>DISTRIBUCION ESPECIALIZADA DE MEDICAMENTOS SA DE CV</t>
  </si>
  <si>
    <t>FARMACEUTICA GARBY SA DE CV</t>
  </si>
  <si>
    <t>DISTRIBUIDORA QUIRURGICA NACIONAL SA DE CV</t>
  </si>
  <si>
    <t>CAMSA DE OCCIDENTE SA DE CV</t>
  </si>
  <si>
    <t>BOLSAS PLASTICAS DE LOS ALTOS SA DE CV</t>
  </si>
  <si>
    <t>G</t>
  </si>
  <si>
    <t>GASTO</t>
  </si>
  <si>
    <t>PRODUCTOS DE GRAN CONSUMO SA DE CV</t>
  </si>
  <si>
    <t>PRODUCTOS EL GRAN CHAPARRAL SA DE CV</t>
  </si>
  <si>
    <t>RODRIGUEZ DISTRIBUCIONES SA DE CV</t>
  </si>
  <si>
    <t>MUNDUS PRODUCTS SA DE CV</t>
  </si>
  <si>
    <t>DULCERIA DE LOS ALTOS SA DE CV</t>
  </si>
  <si>
    <t>CUETARA DISTRIBUCION SA DE CV</t>
  </si>
  <si>
    <t>PACILAT SAPI DE CV</t>
  </si>
  <si>
    <t xml:space="preserve">HERNANDEZ ROBLES JUAN MANUEL </t>
  </si>
  <si>
    <t>LOZANO RAMIREZ ERIKA EVA</t>
  </si>
  <si>
    <t>CAFE EL MARINO DE JALISCO SA DE CV</t>
  </si>
  <si>
    <t>RUIZ HERNANDEZ ITZAYANA</t>
  </si>
  <si>
    <t>MARCAS NESTLE SA DE CV</t>
  </si>
  <si>
    <t>DISTRIBUCIONES NUTRICIONALES S DE RL DE CV</t>
  </si>
  <si>
    <t>PRIETO ROMO ALBERTO</t>
  </si>
  <si>
    <t>SEMILLAS Y CEREALES SAN JUANICO SA DE CV</t>
  </si>
  <si>
    <t>COMERCIALIZADORA DE PRODUCTOS BASICOS GON FER SA DE CV</t>
  </si>
  <si>
    <t>COMERCIALIZADORA PEPSICO MEXICO S DE RL DE CV</t>
  </si>
  <si>
    <t>CAMARENA GONZALEZ GERARDO</t>
  </si>
  <si>
    <t>I</t>
  </si>
  <si>
    <t>INVERSION</t>
  </si>
  <si>
    <t>DIFARMER SA DE CV</t>
  </si>
  <si>
    <t>MACROPRES SA DE CV</t>
  </si>
  <si>
    <t>NUCITEC SA DE CV</t>
  </si>
  <si>
    <t>SANVITE SA DE CV</t>
  </si>
  <si>
    <t>DINA DISTRIBUIDORA NATURISTA S DE RL DE CV</t>
  </si>
  <si>
    <t>CEJA DIAZ RAISA NAILEA</t>
  </si>
  <si>
    <t>LABORATORIOS LE ROY SA DE CV</t>
  </si>
  <si>
    <t>COMERCIALIZADORA DEL PACIFICO DE ARTICULOS MEDICOS SA DE CV</t>
  </si>
  <si>
    <t>LOGISTICA Y SERVICIOS SAN JUAN SA DE CV</t>
  </si>
  <si>
    <t>COMERCIALIZADORA DE ADORNOS SA DE CV</t>
  </si>
  <si>
    <t>DISTRIBUIDORA HUGO'S SA DE CV</t>
  </si>
  <si>
    <t>RODRIGUEZ RODRIGUEZ OSCAR</t>
  </si>
  <si>
    <t>PALMEX ALIMENTOS SA DE CV</t>
  </si>
  <si>
    <t>NUÑEZ SOTO MA CONZUELO</t>
  </si>
  <si>
    <t>SOMAKI DE MEXICO SA DE CV</t>
  </si>
  <si>
    <t>TRADE RIGHT NOW SA DE CV</t>
  </si>
  <si>
    <t>DEMA HEALTH SA DE CV</t>
  </si>
  <si>
    <t>BIMBO SA DE CV</t>
  </si>
  <si>
    <t>BARCEL SA DE CV</t>
  </si>
  <si>
    <t>PRODUCTOS RICOLINO SAPI DE CV</t>
  </si>
  <si>
    <t>EMBUTIDOS SUPREMOS SA DE CV</t>
  </si>
  <si>
    <t>GONZALEZ GARCIA EDUARDO ALBERTO</t>
  </si>
  <si>
    <t>BLACK ICE SAS DE CV</t>
  </si>
  <si>
    <t>HERNANDEZ NAVARRO M SOCORRO</t>
  </si>
  <si>
    <t>VILLASEÑOR NAVARRO ILIANA GENOVEVA</t>
  </si>
  <si>
    <t>ALCALA AMEZCUA JAIME</t>
  </si>
  <si>
    <t>ALTA FIBRA SA DE CV</t>
  </si>
  <si>
    <t>GRUPO BOTANERO ALTEÑO SA DE CV</t>
  </si>
  <si>
    <t>EMBOTELLADORA AGA SA DE CV</t>
  </si>
  <si>
    <t>REYES MARTINEZ LICTOR ERNESTO</t>
  </si>
  <si>
    <t>GOMEZ CASTELLANOS FERNANDO</t>
  </si>
  <si>
    <t>GRUPO INDUSTRIAL Y COMERCIAL NAVARRO SA DE CV</t>
  </si>
  <si>
    <t>ACEVES CASILLAS WALDO</t>
  </si>
  <si>
    <t>PASTEURIZADORA AGUASCALIENTES SA DE CV</t>
  </si>
  <si>
    <t>BARBOZA SERRANO J JESUS</t>
  </si>
  <si>
    <t>DISTRIBUIDORA DE ACEROS GONZALEZ GALLO SA DE CV</t>
  </si>
  <si>
    <t>MARKETING &amp; PUBLICIDAD GAMEZ SA DE CV</t>
  </si>
  <si>
    <t>PETROTEP SA DE CV</t>
  </si>
  <si>
    <t>DIPSA PHARMA SA DE CV</t>
  </si>
  <si>
    <t>DISTRIBUIDOR DE FARMACIAS Y HOSPITALES SA DE CV</t>
  </si>
  <si>
    <t>GALVAN MARTINEZ REGINALDO</t>
  </si>
  <si>
    <t>GONZALEZ CASTELLANOS ANA ROSA</t>
  </si>
  <si>
    <t>LBM COMERCIALIZADORA SA DE CV</t>
  </si>
  <si>
    <t>VEGA DE LEON JOSE</t>
  </si>
  <si>
    <t>GRUPO INDUSTRIAL VIDA SA DE CV</t>
  </si>
  <si>
    <t>PRODUCTOS GAES SA DE CV</t>
  </si>
  <si>
    <t>COMERCIALIZADORA ELORO SA</t>
  </si>
  <si>
    <t>ORTEGA LLANAS JOSE MANUEL</t>
  </si>
  <si>
    <t>COSPOR DISTRIBUCIONES SA DE CV</t>
  </si>
  <si>
    <t>3M MEXICO SA DE CV</t>
  </si>
  <si>
    <t>ROMO ARANDA MANUEL GUILLERMO</t>
  </si>
  <si>
    <t>EMPACADORA DE CARNES FRIAS EL TORITO MEXICANO SA DE CV</t>
  </si>
  <si>
    <t>MARTINEZ IÑIGUEZ FELIPE DE JESUS</t>
  </si>
  <si>
    <t>BECERRA GOMEZ RAFAEL</t>
  </si>
  <si>
    <t>DESARROLLO DE PRODUCTOS ALIMENTICIOS LA INTEGRAL SA DE CV</t>
  </si>
  <si>
    <t>ULTRA SOYA SA DE CV</t>
  </si>
  <si>
    <t>CARDENAS DAVALOS ALBERTO</t>
  </si>
  <si>
    <t>MANCILLA GUTIERREZ LAURA ANGELICA</t>
  </si>
  <si>
    <t>FRAUSTO SALCEDO MONICA</t>
  </si>
  <si>
    <t>CON ALIMENTOS SA DE CV</t>
  </si>
  <si>
    <t>DISTRIBUIDORA LOS AZUFRES SA DE CV</t>
  </si>
  <si>
    <t>CRUZ MERCADO ARACELI</t>
  </si>
  <si>
    <t>INDUSTRIA DE REFRESCOS S DE RL DE CV</t>
  </si>
  <si>
    <t>SIGMA ALIMENTOS COMERCIAL SA DE CV</t>
  </si>
  <si>
    <t>H</t>
  </si>
  <si>
    <t>HONORARIOS</t>
  </si>
  <si>
    <t>GUTIERREZ BECERRA GUSTAVO</t>
  </si>
  <si>
    <t>LARA MEDRANO JOSE CARLOS</t>
  </si>
  <si>
    <t>GARCIA OROZCO MARIA ELENA</t>
  </si>
  <si>
    <t>LOZA GOMEZ FRANCISCO ASCENCION</t>
  </si>
  <si>
    <t>GOMEZ MUÑOZ NORMA ESPERANZA</t>
  </si>
  <si>
    <t>F-5</t>
  </si>
  <si>
    <t>RUAN PARTIDA RAUL</t>
  </si>
  <si>
    <t>GS</t>
  </si>
  <si>
    <t>GESTORIA</t>
  </si>
  <si>
    <t>RAMIREZ GUTIERREZ MARIA TERESA</t>
  </si>
  <si>
    <t>VAZQUEZ SANCHEZ RODRIGO</t>
  </si>
  <si>
    <t>ORTIZ ARIAS FABIOLA</t>
  </si>
  <si>
    <t>COMERCIALIZADORA EL PANQUE SA DE CV</t>
  </si>
  <si>
    <t>POSTA EL CUATRO SA DE CV</t>
  </si>
  <si>
    <t>MENDOZA DEL TORO GEBER JOEL</t>
  </si>
  <si>
    <t>COMERCIALIZADORA DE LACTEOS Y DERIVADOS SA DE CV</t>
  </si>
  <si>
    <t>GAS BUTEP SA</t>
  </si>
  <si>
    <t>BRITO OCAMPO RAMIRO</t>
  </si>
  <si>
    <t>BARBA OROZCO MARIA DE LOURDES</t>
  </si>
  <si>
    <t>FIGUEROA MORALES PATRICIA ELIZABETH</t>
  </si>
  <si>
    <t>CENTRAL DE PISOS TEPA SA DE CV</t>
  </si>
  <si>
    <t>FIERRO Y LAMINA DE LOS ALTOS SA DE CV</t>
  </si>
  <si>
    <t>GUERRA MARISCAL MIGUEL ANGEL</t>
  </si>
  <si>
    <t>ALMACEN DE DROGAS LA PAZ SA DE CV</t>
  </si>
  <si>
    <t>GONZALEZ DELGADO OCTAVIO</t>
  </si>
  <si>
    <t>MIL ENVASES SA DE CV</t>
  </si>
  <si>
    <t>ABARROTERA GLOVIGU SA DE CV</t>
  </si>
  <si>
    <t>COMPAÑÍA HARINERA DEL PARAYAS SA DE CV</t>
  </si>
  <si>
    <t>BEBIDAS SELECTAS AL DETALLE SA DE CV</t>
  </si>
  <si>
    <t>GARCIA PEREZ SANDRA SUSANA</t>
  </si>
  <si>
    <t>HERNANDEZ LOZA JUAN CARLOS</t>
  </si>
  <si>
    <t>PLASTICOS DENYS SA DE CV</t>
  </si>
  <si>
    <t>COMERCIALIZADORA ESTRADA SA DE CV</t>
  </si>
  <si>
    <t>PRO SKIN G S DE RL DE CV</t>
  </si>
  <si>
    <t>MARIANA DISTRIBUCIONES SA DE CV</t>
  </si>
  <si>
    <t>ROMYC INDUSTRIAL SA DE CV</t>
  </si>
  <si>
    <t>SUMMA COMPANY SA DE CV</t>
  </si>
  <si>
    <t>INDUSTRIALIZADORA OLEOFINOS SA DE CV</t>
  </si>
  <si>
    <t>EMBUTIDOS CORONA SA DE CV</t>
  </si>
  <si>
    <t>CALKINS BURKE AND ZANNIE DE MEXICO SA DE CV</t>
  </si>
  <si>
    <t>ALIMENTOS BOLONIA SA DE CV</t>
  </si>
  <si>
    <t>PRODUCTOS ALIMENTICIOS LA MODERNA SA DE CV</t>
  </si>
  <si>
    <t>PEREZ DE LA FUENTE LUIS GUILLERMO</t>
  </si>
  <si>
    <t>COMERCIALIZADORA PITUCHE SA DE CV</t>
  </si>
  <si>
    <t>F-1</t>
  </si>
  <si>
    <t>CONCEP RAMCO SA DE CV</t>
  </si>
  <si>
    <t>SISTEMA DE PREPAGO ELECTRONICO S DE RL DE CV</t>
  </si>
  <si>
    <t>PRODUCTOS NATY SA DE CV</t>
  </si>
  <si>
    <t>GOMEZ GONZALEZ IGNACIO</t>
  </si>
  <si>
    <t>RIZO NAVARRO DIEGO ALAN</t>
  </si>
  <si>
    <t>SELLO ROJO DEL NORTE SA DE CV/ALIMENTOS SELLO ROJO SA DE CV</t>
  </si>
  <si>
    <t>BRITISH AMERICAN TOBACCO MEXICO COMERCIAL SA DE CV</t>
  </si>
  <si>
    <t>IMPERQUIMIA DE LOS ALTOS SA DE CV</t>
  </si>
  <si>
    <t>TORRES JACOBO SAMUEL</t>
  </si>
  <si>
    <t>MEJIA RODRIGUEZ JORGE</t>
  </si>
  <si>
    <t>MARTIN MARTIN AURELIO</t>
  </si>
  <si>
    <t>g</t>
  </si>
  <si>
    <t>ESTACION DE SERVICIO LA MANGA SA DE CV</t>
  </si>
  <si>
    <t>F-10</t>
  </si>
  <si>
    <t>BEBIDAS PURIFICADAS S DE RL DE CV</t>
  </si>
  <si>
    <t>DIMUFLO SA DE CV</t>
  </si>
  <si>
    <t>JIMENEZ JIMENEZ ARMANDO</t>
  </si>
  <si>
    <t>LOPEZ SOSA JORGE</t>
  </si>
  <si>
    <t>GRUPO IMPORTADOR DE PAÑAL MERVER SA DE CV</t>
  </si>
  <si>
    <t>SAL PACIFICO SA DE CV</t>
  </si>
  <si>
    <t>HUERTA RIVERA GABRIEL</t>
  </si>
  <si>
    <t>CC</t>
  </si>
  <si>
    <t>COMPRACAJA</t>
  </si>
  <si>
    <t>MAXIVA SA DE CV</t>
  </si>
  <si>
    <t>CARLOS NAFARRATE SA DE CV</t>
  </si>
  <si>
    <t>GONZALEZ OROZCO TOMAS</t>
  </si>
  <si>
    <t>GC</t>
  </si>
  <si>
    <t>GASTOCAJA</t>
  </si>
  <si>
    <t>SECRETARIA DE PLANEACION ADMINISTRACION Y FINANZAS</t>
  </si>
  <si>
    <t>SERVICIO GASOLINERA ZAPOTLANEJO SA DE CV</t>
  </si>
  <si>
    <t>PETRO SAN JUAN SA DE CV</t>
  </si>
  <si>
    <t>ENERGETICOS TEPAK SA DE CV</t>
  </si>
  <si>
    <t>RED DE CARRETERAS DE OCCIDENTE SAB DE CV</t>
  </si>
  <si>
    <t>CALDERON ANGUIANO JULIETA</t>
  </si>
  <si>
    <t>MULTISERVICIOS 2001 SA DE CV</t>
  </si>
  <si>
    <t>CONCRETOS LANZADOS CONSTRUCCIONES SA DE CV</t>
  </si>
  <si>
    <t>EMPACADORA THERBAL SA DE CV</t>
  </si>
  <si>
    <t>COMERCIAL DE ABARROTERAS GDL SA DE CV</t>
  </si>
  <si>
    <t>TOSTADAS GUADALUPE SA DE CV</t>
  </si>
  <si>
    <t>CASILLAS GONZALEZ DAYANA ELIZABETH</t>
  </si>
  <si>
    <t>PLASCENCIA FERNANDEZ EDUARDO NAZARIO</t>
  </si>
  <si>
    <t>PENILLA GONZALEZ GERARDO</t>
  </si>
  <si>
    <t>F-6</t>
  </si>
  <si>
    <t>F-2</t>
  </si>
  <si>
    <t>BIOFACTOR SA DE CV</t>
  </si>
  <si>
    <t>A</t>
  </si>
  <si>
    <t>ARRENDAMIENTO</t>
  </si>
  <si>
    <t>MARTIN GONZALEZ CRISTINO</t>
  </si>
  <si>
    <t>MARTIN GONZALEZ EMMANUEL</t>
  </si>
  <si>
    <t>MARTIN GONZALEZ EDUARDO</t>
  </si>
  <si>
    <t>MARTIN GONZALEZ KATIA</t>
  </si>
  <si>
    <t>MARTIN GONZALEZ CAROLINA</t>
  </si>
  <si>
    <t>UNIFERRE DE LOS ALTOS SA DE CV</t>
  </si>
  <si>
    <t>SI VALE MEXICO SA DE CV PRESTACIONES UNIVERSALES</t>
  </si>
  <si>
    <t>ALVARADO DE LA TORRE ISMAEL</t>
  </si>
  <si>
    <t>MERAKI PHARMA SA DE CV</t>
  </si>
  <si>
    <t>CFE SUMINISTRADOR DE SERVICIOS BASICOS</t>
  </si>
  <si>
    <t>ELIAS CASTELLANOS ALDO</t>
  </si>
  <si>
    <t>SILVA GARCIA MARCO ANTONIO</t>
  </si>
  <si>
    <t>RAMOS RIVAS J. SANTOS</t>
  </si>
  <si>
    <t>F-1936</t>
  </si>
  <si>
    <t>RODRIGUEZ VILLALVAZO GUILLERMO</t>
  </si>
  <si>
    <t>F-23</t>
  </si>
  <si>
    <t>DISTRIBUIDORA COMERCIAL CBC DEL NOROESTE SA DE CV</t>
  </si>
  <si>
    <t>MPI COMERCIALIZADORA DE MATERIAS PRIMAS E INSUMOS SA DE CV</t>
  </si>
  <si>
    <t>SC JOHNSON S DE RL DE CV</t>
  </si>
  <si>
    <t>BERNAL VIZCARRA PEDRO</t>
  </si>
  <si>
    <t>TOKA INTERNACIONAL SAPI DE CV</t>
  </si>
  <si>
    <t>CASILLAS NAVARRO ALEJANDRA</t>
  </si>
  <si>
    <t>CONNECT ENLACE NUTRICIONAL SA DE CV</t>
  </si>
  <si>
    <t>SALAZAR LOPEZ JOSHUA ISRAEL</t>
  </si>
  <si>
    <t>GARCIA MACIAS BLANCA ESTELA</t>
  </si>
  <si>
    <t>FABRICA DE JABON LA CORONA SA DE CV</t>
  </si>
  <si>
    <t>FARMACOS NACIONALES SA DE CV</t>
  </si>
  <si>
    <t>FARMACIAS BENAVIDES SAB DE CV</t>
  </si>
  <si>
    <t>PRODUCTOS CHACHITOS SA DE CV</t>
  </si>
  <si>
    <t>METCO SA DE CV</t>
  </si>
  <si>
    <t>HAMED VELAZQUEZ YUSSEIN YAHIM</t>
  </si>
  <si>
    <t>PRECIADO FREGOSO GENARO</t>
  </si>
  <si>
    <t>RADIOMOVIL DIPSA SA DE CV</t>
  </si>
  <si>
    <t>GUTIERREZ HERNANDEZ ELEONORA</t>
  </si>
  <si>
    <t>DIAZ GONZALEZ ISRAEL</t>
  </si>
  <si>
    <t>ALDRETE IBARRA SALVADOR</t>
  </si>
  <si>
    <t>EDENRED MEXICO SA DE CV</t>
  </si>
  <si>
    <t>F-20</t>
  </si>
  <si>
    <t>VARGAS VILLEGAS FRANCISCO JAVIER</t>
  </si>
  <si>
    <t>TORRES SEGURA JULIA LORENA</t>
  </si>
  <si>
    <t>GARCIA LOPEZ J GUADALUPE</t>
  </si>
  <si>
    <t>CAFE LA FLOR DE LOS ALTOS SA DE CV</t>
  </si>
  <si>
    <t>UNIVERSAL WIPES SA DE CV</t>
  </si>
  <si>
    <t>ROMERO LOPEZ JUAN CARLOS</t>
  </si>
  <si>
    <t>PRODUCTOS ALIMENTICIOS LA GUADALUPANA SA DE CV</t>
  </si>
  <si>
    <t>NUEVA FARMACIA Y DROGUERIA TOLEDO SA DE CV</t>
  </si>
  <si>
    <t>GUTIERREZ MARTIN EZEQUIEL</t>
  </si>
  <si>
    <t>ESTACION SERVICIO EL TRAPICHE</t>
  </si>
  <si>
    <t>SERVICIO ACATIC SA DE CV</t>
  </si>
  <si>
    <t>SANDOVAL DE LA MORA JOSE MARCOS</t>
  </si>
  <si>
    <t>AGUA Y SANEAMIENTO DEL MUNICIPIO DE TEPATITLAN</t>
  </si>
  <si>
    <t>IBARRA JAUREGUI CINTHYA ESMERALDA</t>
  </si>
  <si>
    <t>ATRISTAIN GUTIERREZ JOSE CARLOS</t>
  </si>
  <si>
    <t>HERNANDEZ GUTIERREZ GABRIELA JOSELINE</t>
  </si>
  <si>
    <t>CENTRO DE ABASTO Y DISTRIBUCION ESPECIALIZADA S DE RL DE CV</t>
  </si>
  <si>
    <t>QUINTANA ASTORGA LOURDES MARIA</t>
  </si>
  <si>
    <t>F-43</t>
  </si>
  <si>
    <t>F-44</t>
  </si>
  <si>
    <t>IMPORTACIONES ABASOLO SA DE CV</t>
  </si>
  <si>
    <t>MARTIN DEL CAMPO VILLALOBOS KARLA BETHEL</t>
  </si>
  <si>
    <t>VENEGAS CARDONA MARIA GUADALUPE</t>
  </si>
  <si>
    <t>ABARROTES RAUL SA DE CV</t>
  </si>
  <si>
    <t>SABORMEX SA DE CV</t>
  </si>
  <si>
    <t>GONZALEZ PADILLA LORENA GUADALUPE</t>
  </si>
  <si>
    <t>F-11</t>
  </si>
  <si>
    <t>MENDOZA GALVAN JESUS ANTONIO</t>
  </si>
  <si>
    <t>F-56</t>
  </si>
  <si>
    <t>FRANCO FRANCO RAFAEL</t>
  </si>
  <si>
    <t>LOPEZ GARCIA MARTIN ALBERTO</t>
  </si>
  <si>
    <t>BARAJAS PARRA JOSE DANIEL</t>
  </si>
  <si>
    <t>LOMELI BETANCOURT JEANETTE</t>
  </si>
  <si>
    <t>F-3</t>
  </si>
  <si>
    <t>ALMACEN DON K SA DE CV</t>
  </si>
  <si>
    <t>NAVARRO PLASCENCIA JORGE ALBERTO</t>
  </si>
  <si>
    <t>COMERCIALIZADORA FINE PLASTIC SA DE CV</t>
  </si>
  <si>
    <t>HERMANOS VAZQUEZ MEDINA CONTADORES PUBLICOS SC</t>
  </si>
  <si>
    <t>FRANCO GONZALEZ ANA PATRICIA</t>
  </si>
  <si>
    <t>SALUCOM SA DE CV</t>
  </si>
  <si>
    <t>TORRES MUÑOZ MARICELA</t>
  </si>
  <si>
    <t>PURIFICADORA DE AGUA DE VALLE DE GUADALUPE SA DE CV</t>
  </si>
  <si>
    <t>GARCIA TEJEDA CESARIO</t>
  </si>
  <si>
    <t>SUEDAN LOZANO VICTOR DAVID</t>
  </si>
  <si>
    <t>ALMACEN DE DROGAS SA DE CV</t>
  </si>
  <si>
    <t>DISTRIBUIDORA EL MANTE SA DE CV</t>
  </si>
  <si>
    <t>TELYCOM SA DE CV</t>
  </si>
  <si>
    <t>ALVARADO CASTILLO EDELIA MARIA</t>
  </si>
  <si>
    <t>TORRES ORTIZ FERNANDO</t>
  </si>
  <si>
    <t>TOSTADO HERNANDEZ YAIR</t>
  </si>
  <si>
    <t>MONDELEZ MEXICO S DE RL DE CV</t>
  </si>
  <si>
    <t>CASA MARZAM SA DE CV</t>
  </si>
  <si>
    <t>CERVEZAS CUAUHTEMOC MOCTEZUMA SA DE CV</t>
  </si>
  <si>
    <t>LUPERCIO DE LA TORRE MIGUEL ANGEL</t>
  </si>
  <si>
    <t>AMBIDERM SA DE CV</t>
  </si>
  <si>
    <t>PHILIP MORRIS MEXICO SA DE CV</t>
  </si>
  <si>
    <t>TARJETA</t>
  </si>
  <si>
    <t>*</t>
  </si>
  <si>
    <t>CYBERPUERTA SA DE CV</t>
  </si>
  <si>
    <t>FFS1512071T1</t>
  </si>
  <si>
    <t>ASE930924SS7</t>
  </si>
  <si>
    <t>PME811211B20</t>
  </si>
  <si>
    <t>ALM9910114D6</t>
  </si>
  <si>
    <t>BMN930209927</t>
  </si>
  <si>
    <t>BBA830831LJ2</t>
  </si>
  <si>
    <t>F-93</t>
  </si>
  <si>
    <t>ESTRADA MORALES ELVIS</t>
  </si>
  <si>
    <t>QUIMICA FRANCO MEXICANA NORDIN SA DE CV</t>
  </si>
  <si>
    <t>LABORATORIOS TORRENT SA DE CV</t>
  </si>
  <si>
    <t>SOCO VIC S DE RL DE CV</t>
  </si>
  <si>
    <t>F-4814</t>
  </si>
  <si>
    <t>DISTRIBUIDORA KEDSAL SA DE CV</t>
  </si>
  <si>
    <t>PRODUCTORES DE LECHE DE ACATIC SCL</t>
  </si>
  <si>
    <t>F-1162</t>
  </si>
  <si>
    <t>MARTIARENA ROJAS MAURICIO RAFAEL</t>
  </si>
  <si>
    <t>F-7</t>
  </si>
  <si>
    <t>JIMENEZ OROZCO RAFAEL</t>
  </si>
  <si>
    <t>RENTERIA ORTIZ GERARDO</t>
  </si>
  <si>
    <t>ARMONIA EN ENVASADO Y NUTRICION SA DE CV</t>
  </si>
  <si>
    <t>CRUZ GONZALEZ LUIS RODRIGO</t>
  </si>
  <si>
    <t>HINOJOSA ZAMORA JUAN CARLOS</t>
  </si>
  <si>
    <t>TORRES LOPEZ EDGAR UBALDO</t>
  </si>
  <si>
    <t>DISTRIBUIDORA DE MEDICAMENTOS Y REACTIVOS SA DE CV</t>
  </si>
  <si>
    <t>F-21</t>
  </si>
  <si>
    <t>F-8</t>
  </si>
  <si>
    <t>GONZALEZ GONZALEZ AMELIA</t>
  </si>
  <si>
    <t>F-4640</t>
  </si>
  <si>
    <t>DUADIN S DE RL DE CV</t>
  </si>
  <si>
    <t>AGUILAR MUNGUIA J. JESUS</t>
  </si>
  <si>
    <t>FIBRAS FIX SA DE CV</t>
  </si>
  <si>
    <t>MOTOCICLETAS SAN MIGUEL EL ALTO SA DE CV</t>
  </si>
  <si>
    <t>MARTIN SILVA BRENDA LIZETTE</t>
  </si>
  <si>
    <t>F-67</t>
  </si>
  <si>
    <t>MARTIN PAREDES ADRIANA</t>
  </si>
  <si>
    <t>FARMACIA TEPA SA DE CV</t>
  </si>
  <si>
    <t>F-5666</t>
  </si>
  <si>
    <t>F-25</t>
  </si>
  <si>
    <t>c</t>
  </si>
  <si>
    <t>SAN JOSE DE GRACIA</t>
  </si>
  <si>
    <t>ACEVES PADILLA RODRIGO</t>
  </si>
  <si>
    <t>F-51</t>
  </si>
  <si>
    <t>GONZALEZ RAMIREZ HERMELINDA</t>
  </si>
  <si>
    <t>COLOSIO</t>
  </si>
  <si>
    <t>AGUILILLAS</t>
  </si>
  <si>
    <t>F-401</t>
  </si>
  <si>
    <t>CORPORACION OPERADORA DE REPRESENTACIONES Y NEGOCIOS SA DE CV</t>
  </si>
  <si>
    <t>LABORATORIOS FEM S DE RL DE CV</t>
  </si>
  <si>
    <t>KPS COMERCIALIZADORA SA DE CV</t>
  </si>
  <si>
    <t>LOPEZ GOMEZ MA MARIBEL</t>
  </si>
  <si>
    <t>CAMARENA AUTOMOTRIZ DE OCCIDENTE SA DE CV</t>
  </si>
  <si>
    <t>T MAQUINARIA SA DE CV</t>
  </si>
  <si>
    <t>F-5766</t>
  </si>
  <si>
    <t>HIPERMAQ S DE RL DE CV</t>
  </si>
  <si>
    <t>F-37</t>
  </si>
  <si>
    <t>F-8583</t>
  </si>
  <si>
    <t>F-238</t>
  </si>
  <si>
    <t>F-15</t>
  </si>
  <si>
    <t>INDUSTRIAS RESSER SA DE CV</t>
  </si>
  <si>
    <t xml:space="preserve">LA MANGA </t>
  </si>
  <si>
    <t>CABRERA RODRIGUEZ JOSE GUADALUPE</t>
  </si>
  <si>
    <t>F-1215</t>
  </si>
  <si>
    <t>TRANSF243</t>
  </si>
  <si>
    <t>TRANSF245</t>
  </si>
  <si>
    <t>TRANSF246</t>
  </si>
  <si>
    <t>TRANSF247</t>
  </si>
  <si>
    <t>TRANSF248</t>
  </si>
  <si>
    <t>TRANSF249</t>
  </si>
  <si>
    <t>TRANSF250</t>
  </si>
  <si>
    <t>TRANSF251</t>
  </si>
  <si>
    <t>TRANSF252</t>
  </si>
  <si>
    <t>TRANSF253</t>
  </si>
  <si>
    <t>TRANSF254</t>
  </si>
  <si>
    <t>TRANSF255</t>
  </si>
  <si>
    <t>TRANSF256</t>
  </si>
  <si>
    <t>TRANSF257</t>
  </si>
  <si>
    <t>TRANSF258</t>
  </si>
  <si>
    <t>TRANSF259</t>
  </si>
  <si>
    <t>TRANSF260</t>
  </si>
  <si>
    <t>TRANSF261</t>
  </si>
  <si>
    <t>TRANSF262</t>
  </si>
  <si>
    <t>TRANSF263</t>
  </si>
  <si>
    <t>TRANSF264</t>
  </si>
  <si>
    <t>TRANSF265</t>
  </si>
  <si>
    <t>TRANSF266</t>
  </si>
  <si>
    <t>TRANSF267</t>
  </si>
  <si>
    <t>TRANSF268</t>
  </si>
  <si>
    <t>TRANSF269</t>
  </si>
  <si>
    <t>TRANSF270</t>
  </si>
  <si>
    <t>TRANSF271</t>
  </si>
  <si>
    <t>TRANSF272</t>
  </si>
  <si>
    <t>TRANSF273</t>
  </si>
  <si>
    <t>TRANSF274</t>
  </si>
  <si>
    <t>TRANSF278</t>
  </si>
  <si>
    <t>TRANSF279</t>
  </si>
  <si>
    <t>TRANSF280</t>
  </si>
  <si>
    <t>TRANSF281</t>
  </si>
  <si>
    <t>TRANSF282</t>
  </si>
  <si>
    <t>TRANSF283</t>
  </si>
  <si>
    <t>TRANSF284</t>
  </si>
  <si>
    <t>TRANSF285</t>
  </si>
  <si>
    <t>TRANSF286</t>
  </si>
  <si>
    <t>TRANSF287</t>
  </si>
  <si>
    <t>TRANSF288</t>
  </si>
  <si>
    <t>TRANSF289</t>
  </si>
  <si>
    <t>MEJIA ALCANTAR MOISES</t>
  </si>
  <si>
    <t>MORENO GUTIERREZ PATRICIA</t>
  </si>
  <si>
    <t>AS</t>
  </si>
  <si>
    <t>ASIMILADOS</t>
  </si>
  <si>
    <t>SEPTIEMBRE</t>
  </si>
  <si>
    <t>F-2890</t>
  </si>
  <si>
    <t>NB FOODS S DE RL DE CV</t>
  </si>
  <si>
    <t>f-1510 SUST F-1320</t>
  </si>
  <si>
    <t>OCTUBRE</t>
  </si>
  <si>
    <t>MARTIN ROMERO CRISTINO</t>
  </si>
  <si>
    <t>F-92</t>
  </si>
  <si>
    <t>DEZVET S DE RL DE CV</t>
  </si>
  <si>
    <t>F-7983</t>
  </si>
  <si>
    <t>F-90407814</t>
  </si>
  <si>
    <t>F-2856-2858-2869-2882-2890-2893</t>
  </si>
  <si>
    <t>PRISEM MEXICO SA DE CV</t>
  </si>
  <si>
    <t>F-31079-31104</t>
  </si>
  <si>
    <t>F-31139</t>
  </si>
  <si>
    <t>F-31169-31201-31200-31204</t>
  </si>
  <si>
    <t>F-5447</t>
  </si>
  <si>
    <t>F-2184</t>
  </si>
  <si>
    <t>F-363907</t>
  </si>
  <si>
    <t>F-3321</t>
  </si>
  <si>
    <t>LABORATORIO MEDICO QUIMICO BIOLOGICO SA DE CV</t>
  </si>
  <si>
    <t>F-2982-2983</t>
  </si>
  <si>
    <t>VOGLIA DE MEXICO SA DE CV</t>
  </si>
  <si>
    <t>F-13174</t>
  </si>
  <si>
    <t>F-36712</t>
  </si>
  <si>
    <t>F-556393</t>
  </si>
  <si>
    <t>F-8449-8450</t>
  </si>
  <si>
    <t>F-34131</t>
  </si>
  <si>
    <t>F-63902</t>
  </si>
  <si>
    <t>F-9670</t>
  </si>
  <si>
    <t>F-5675</t>
  </si>
  <si>
    <t>F-7901-7941-7641</t>
  </si>
  <si>
    <t>F-95</t>
  </si>
  <si>
    <t>F-1174</t>
  </si>
  <si>
    <t>F-129</t>
  </si>
  <si>
    <t>COMBE DE MEXICO S DE RL DE CV</t>
  </si>
  <si>
    <t>F-69312</t>
  </si>
  <si>
    <t>GRISI HNOS SA DE CV</t>
  </si>
  <si>
    <t>F-254614-254615</t>
  </si>
  <si>
    <t>F-22815-22816-22817</t>
  </si>
  <si>
    <t>F-9290</t>
  </si>
  <si>
    <t>F-14362-14366</t>
  </si>
  <si>
    <t>F-6812-6815</t>
  </si>
  <si>
    <t>F-5046</t>
  </si>
  <si>
    <t>F-4244</t>
  </si>
  <si>
    <t>F-60011085</t>
  </si>
  <si>
    <t>F-52</t>
  </si>
  <si>
    <t>F-136651-136845-136846-</t>
  </si>
  <si>
    <t>f-136652-136847</t>
  </si>
  <si>
    <t>F-10233424-10233484</t>
  </si>
  <si>
    <t>F-10234587-10234578-10235326</t>
  </si>
  <si>
    <t>DE LA PEÑA GARIBALDI HECTOR ROBERTO</t>
  </si>
  <si>
    <t>F-1600-1599</t>
  </si>
  <si>
    <t>F-31313-</t>
  </si>
  <si>
    <t>F-31359-31360</t>
  </si>
  <si>
    <t>F-94418</t>
  </si>
  <si>
    <t>F-21910</t>
  </si>
  <si>
    <t>AGROINDUSTRIA GUADALAJARA SA DE CV</t>
  </si>
  <si>
    <t>F-7503</t>
  </si>
  <si>
    <t>F-2204</t>
  </si>
  <si>
    <t>F-16144252-16144253</t>
  </si>
  <si>
    <t>F-16165348-16165349-16165352-16165354-16165355</t>
  </si>
  <si>
    <t>F-77626</t>
  </si>
  <si>
    <t>F-530-528</t>
  </si>
  <si>
    <t>F-12194</t>
  </si>
  <si>
    <t>F-295</t>
  </si>
  <si>
    <t>F-5566</t>
  </si>
  <si>
    <t>F-949</t>
  </si>
  <si>
    <t>F-7653-7593</t>
  </si>
  <si>
    <t>F-658</t>
  </si>
  <si>
    <t>MUNDILLANTAS PAREDES SA DE CV</t>
  </si>
  <si>
    <t>F-3030</t>
  </si>
  <si>
    <t>F-158116-158247</t>
  </si>
  <si>
    <t>F-10181</t>
  </si>
  <si>
    <t>F-240</t>
  </si>
  <si>
    <t>F-6171-6172</t>
  </si>
  <si>
    <t>F-14360</t>
  </si>
  <si>
    <t>PHARMADAN S DE RL DE CV</t>
  </si>
  <si>
    <t>F-4600</t>
  </si>
  <si>
    <t>OREGEL MARTINEZ MARIA LILIANA</t>
  </si>
  <si>
    <t>F-14218</t>
  </si>
  <si>
    <t>F-4722</t>
  </si>
  <si>
    <t>F-486 SUST F-483</t>
  </si>
  <si>
    <t>YAÑEZ CORDOVA OSCAR</t>
  </si>
  <si>
    <t>F-143</t>
  </si>
  <si>
    <t>BERRUETA SORIANO RAFAEL</t>
  </si>
  <si>
    <t>F-3078</t>
  </si>
  <si>
    <t>F-1975</t>
  </si>
  <si>
    <t>FEDELE SA DE CV</t>
  </si>
  <si>
    <t>F-79919-79920</t>
  </si>
  <si>
    <t>F-3002</t>
  </si>
  <si>
    <t>F-9359</t>
  </si>
  <si>
    <t>F-184149</t>
  </si>
  <si>
    <t>F-74647-74648</t>
  </si>
  <si>
    <t>F-74649-74650--74651-74652-74653-74654-74655-74656-74657-</t>
  </si>
  <si>
    <t>F-821</t>
  </si>
  <si>
    <t>F-700034739-700034748-700034662</t>
  </si>
  <si>
    <t>F-90411926</t>
  </si>
  <si>
    <t>F-8415</t>
  </si>
  <si>
    <t>F-28</t>
  </si>
  <si>
    <t>EYPRO SA DE CV</t>
  </si>
  <si>
    <t>F-114595 SUST F-114228 Y F-114596 SUST F-114229</t>
  </si>
  <si>
    <t>F-14356</t>
  </si>
  <si>
    <t>F-14363</t>
  </si>
  <si>
    <t>F-14357</t>
  </si>
  <si>
    <t>F-557040-557041</t>
  </si>
  <si>
    <t>F-198575-198598-198582-198599-198600</t>
  </si>
  <si>
    <t>F-2228</t>
  </si>
  <si>
    <t xml:space="preserve">F-187 </t>
  </si>
  <si>
    <t>F-32755-32756</t>
  </si>
  <si>
    <t>F-4982-4981</t>
  </si>
  <si>
    <t>F-3111321</t>
  </si>
  <si>
    <t>F-323243</t>
  </si>
  <si>
    <t>F-2608</t>
  </si>
  <si>
    <t>F-3000377936</t>
  </si>
  <si>
    <t>F-9126057255-9126057256</t>
  </si>
  <si>
    <t>F-22187 SUST F-21852</t>
  </si>
  <si>
    <t>F-5256576041</t>
  </si>
  <si>
    <t>F-186367-186368-186426-186426</t>
  </si>
  <si>
    <t>F-187111-187112-187113-187114</t>
  </si>
  <si>
    <t xml:space="preserve">F-3299 </t>
  </si>
  <si>
    <t>F-3294-3295</t>
  </si>
  <si>
    <t>F-4220</t>
  </si>
  <si>
    <t xml:space="preserve">F-53 </t>
  </si>
  <si>
    <t>F-704</t>
  </si>
  <si>
    <t>F-249912</t>
  </si>
  <si>
    <t>F-249913-249914-249915-249916-249917</t>
  </si>
  <si>
    <t>F-23122</t>
  </si>
  <si>
    <t>F-111911</t>
  </si>
  <si>
    <t>F-2151695-2151696-2156065-2159417</t>
  </si>
  <si>
    <t>F-8274226138</t>
  </si>
  <si>
    <t>F-16813</t>
  </si>
  <si>
    <t>PONCE CORDOBA LUIS ANTONIO</t>
  </si>
  <si>
    <t>F-10431</t>
  </si>
  <si>
    <t>F-20809</t>
  </si>
  <si>
    <t>F-156572-156453-156674-156673-</t>
  </si>
  <si>
    <t>F-55989</t>
  </si>
  <si>
    <t>F-52862</t>
  </si>
  <si>
    <t>F-4393-4394-26710-26711-26720-26782-4404</t>
  </si>
  <si>
    <t>RAMIREZ RAMIREZ CESAR</t>
  </si>
  <si>
    <t>F-1830</t>
  </si>
  <si>
    <t>GONZALEZ ACEVES CESAR CRISTOBAL</t>
  </si>
  <si>
    <t>F-7925</t>
  </si>
  <si>
    <t>IÑIGUEZ GARCIA ILDEFONSO</t>
  </si>
  <si>
    <t>F-2610-2614-2625-2627-2629-2630-2633-2644-</t>
  </si>
  <si>
    <t>F-364149</t>
  </si>
  <si>
    <t>F-20325-20324</t>
  </si>
  <si>
    <t>F-80088-80091-80090</t>
  </si>
  <si>
    <t>F-110- SUST F-52</t>
  </si>
  <si>
    <t>F-70</t>
  </si>
  <si>
    <t>IMPULSORA INTERVISION SA DE CV</t>
  </si>
  <si>
    <t>F-15278</t>
  </si>
  <si>
    <t>PRODUCTOS VANIFARM SA DE CV</t>
  </si>
  <si>
    <t>F-864</t>
  </si>
  <si>
    <t>F-31844-593165-184425</t>
  </si>
  <si>
    <t>LABORATORIOS CLINIC SA DE CV</t>
  </si>
  <si>
    <t>F-7907</t>
  </si>
  <si>
    <t>F-1993</t>
  </si>
  <si>
    <t>F-14392</t>
  </si>
  <si>
    <t>F-3108</t>
  </si>
  <si>
    <t>F-6687</t>
  </si>
  <si>
    <t>F-1642-1651</t>
  </si>
  <si>
    <t>F-94467</t>
  </si>
  <si>
    <t>F-11112-11146</t>
  </si>
  <si>
    <t>F-36857-36859</t>
  </si>
  <si>
    <t>F-2097</t>
  </si>
  <si>
    <t>F-35601</t>
  </si>
  <si>
    <t>F-35425</t>
  </si>
  <si>
    <t>F-35260</t>
  </si>
  <si>
    <t>F-137354-137357-137358-</t>
  </si>
  <si>
    <t>F-137355</t>
  </si>
  <si>
    <t>F-2697</t>
  </si>
  <si>
    <t>F-23159</t>
  </si>
  <si>
    <t>F-9834</t>
  </si>
  <si>
    <t>F-329</t>
  </si>
  <si>
    <t>F-2102-21004-21003</t>
  </si>
  <si>
    <t>LOPEZ GOMEZ MARIA DEL CARMEN</t>
  </si>
  <si>
    <t>F-4034-4035</t>
  </si>
  <si>
    <t>F-2681-2682</t>
  </si>
  <si>
    <t>HERNANDEZ JIMENEZ JOSUE</t>
  </si>
  <si>
    <t>F-608</t>
  </si>
  <si>
    <t>PALMA OCAMPO MARIA LUISA</t>
  </si>
  <si>
    <t>F-981</t>
  </si>
  <si>
    <t>F-16165353-16165350-16165351-16165356-16165358-</t>
  </si>
  <si>
    <t>F-16214013-16214014-16214018-16214019-16214020</t>
  </si>
  <si>
    <t>F-16214015-16214016-16214017-16228814-16228815-1622816-16214021-16214022</t>
  </si>
  <si>
    <t>F-4-5</t>
  </si>
  <si>
    <t>F-36878-36115-36156-36852-36375-36418-36546-36668-36632-36725</t>
  </si>
  <si>
    <t>OROZCO BARBA MARIO ALBERTO</t>
  </si>
  <si>
    <t>F-19781-19787-19809-19812-19837</t>
  </si>
  <si>
    <t>F-95137</t>
  </si>
  <si>
    <t>F-10235862-10235908</t>
  </si>
  <si>
    <t xml:space="preserve">F-158 </t>
  </si>
  <si>
    <t>F-2955-2936-2932-2931-2921-2907</t>
  </si>
  <si>
    <t>F-1607-1610-</t>
  </si>
  <si>
    <t>F-9</t>
  </si>
  <si>
    <t>F-89</t>
  </si>
  <si>
    <t xml:space="preserve">F-122 </t>
  </si>
  <si>
    <t xml:space="preserve">F-88 </t>
  </si>
  <si>
    <t>F-1395</t>
  </si>
  <si>
    <t xml:space="preserve">F-12 </t>
  </si>
  <si>
    <t>F-78136</t>
  </si>
  <si>
    <t>F-12220</t>
  </si>
  <si>
    <t>F-953</t>
  </si>
  <si>
    <t>F-5581</t>
  </si>
  <si>
    <t>F-6-7</t>
  </si>
  <si>
    <t>F-1399</t>
  </si>
  <si>
    <t>F-4761</t>
  </si>
  <si>
    <t>PANIFICADORA LA ALTEÑA SA DE CV</t>
  </si>
  <si>
    <t>F-11573</t>
  </si>
  <si>
    <t>F-158280</t>
  </si>
  <si>
    <t>F-6559</t>
  </si>
  <si>
    <t>QUIROZ GUZMAN DAMARIZ YANIRA</t>
  </si>
  <si>
    <t>F-72</t>
  </si>
  <si>
    <t>F-2893</t>
  </si>
  <si>
    <t>F-13996</t>
  </si>
  <si>
    <t>F-10345-10372-10373</t>
  </si>
  <si>
    <t>F-11260-11752-11930-11940-12019-12074-12109</t>
  </si>
  <si>
    <t>F-532</t>
  </si>
  <si>
    <t>F-534</t>
  </si>
  <si>
    <t>F-3085-3136-3157-3317-</t>
  </si>
  <si>
    <t>F-3109</t>
  </si>
  <si>
    <t>F-8048</t>
  </si>
  <si>
    <t>F-2318</t>
  </si>
  <si>
    <t>F-18892</t>
  </si>
  <si>
    <t>F-661</t>
  </si>
  <si>
    <t>F-2052</t>
  </si>
  <si>
    <t>F-932</t>
  </si>
  <si>
    <t>F-523</t>
  </si>
  <si>
    <t>F-5699</t>
  </si>
  <si>
    <t>MAYORAL AGUIRRE DANIEL</t>
  </si>
  <si>
    <t>F-886</t>
  </si>
  <si>
    <t>F-700034971</t>
  </si>
  <si>
    <t>ROMERO FALCONI EFREN TERCERO</t>
  </si>
  <si>
    <t>F-11229</t>
  </si>
  <si>
    <t>F-664</t>
  </si>
  <si>
    <t>F-31596</t>
  </si>
  <si>
    <t>F-31566</t>
  </si>
  <si>
    <t>ROMO SAINZ LAURA PATRICIA</t>
  </si>
  <si>
    <t>F-08</t>
  </si>
  <si>
    <t>F-710</t>
  </si>
  <si>
    <t>F-635</t>
  </si>
  <si>
    <t>F-90416479-90416478-90416480</t>
  </si>
  <si>
    <t>F-14435</t>
  </si>
  <si>
    <t>F-8402</t>
  </si>
  <si>
    <t>F-3254</t>
  </si>
  <si>
    <t>F-54</t>
  </si>
  <si>
    <t>F-185657-592768</t>
  </si>
  <si>
    <t>F-36945</t>
  </si>
  <si>
    <t>F-36900-36899</t>
  </si>
  <si>
    <t>F-36582-</t>
  </si>
  <si>
    <t>F-2698-2699</t>
  </si>
  <si>
    <t>F-4989-4990</t>
  </si>
  <si>
    <t>F-5002-5003-5005-5011-</t>
  </si>
  <si>
    <t>F-4998-4999-5000-5001-5004</t>
  </si>
  <si>
    <t>F-5258036277</t>
  </si>
  <si>
    <t>F-8257</t>
  </si>
  <si>
    <t>F-17051-17050-17052-17064-</t>
  </si>
  <si>
    <t>F-22529-22530-22531-22589-22590-</t>
  </si>
  <si>
    <t>F-198961-198965</t>
  </si>
  <si>
    <t>F-36376 SUST F-34721-34735-34734</t>
  </si>
  <si>
    <t>F-5637-5638-5639</t>
  </si>
  <si>
    <t>F-100006718-100006724</t>
  </si>
  <si>
    <t>F-7573-7564</t>
  </si>
  <si>
    <t>F-1152</t>
  </si>
  <si>
    <t>F-696509-696489-696488-696490</t>
  </si>
  <si>
    <t>F-2246</t>
  </si>
  <si>
    <t xml:space="preserve">F-152 </t>
  </si>
  <si>
    <t>F-21643</t>
  </si>
  <si>
    <t>F-33172-33174</t>
  </si>
  <si>
    <t xml:space="preserve">F-111 </t>
  </si>
  <si>
    <t>F-10425</t>
  </si>
  <si>
    <t>F-6360</t>
  </si>
  <si>
    <t>DESTILADORA SANTA VIRGINIA SA DE CV</t>
  </si>
  <si>
    <t>F-4747</t>
  </si>
  <si>
    <t>F-2169140</t>
  </si>
  <si>
    <t>F-2169139-2165355-2169138</t>
  </si>
  <si>
    <t>F-132</t>
  </si>
  <si>
    <t>F-847059-847060</t>
  </si>
  <si>
    <t>F-253-254-255-256-257-258</t>
  </si>
  <si>
    <t>REFRIGERACION JIMENGON SA DE CV</t>
  </si>
  <si>
    <t>F-14676</t>
  </si>
  <si>
    <t>F-14675</t>
  </si>
  <si>
    <t>TEQUILERA DE ORO BLANCO SA DE CV</t>
  </si>
  <si>
    <t>ABONO F-1114</t>
  </si>
  <si>
    <t>F-8274090594</t>
  </si>
  <si>
    <t>F-217351</t>
  </si>
  <si>
    <t>F-36970</t>
  </si>
  <si>
    <t>TORRES BRAVO LEYSLI LIZETTE</t>
  </si>
  <si>
    <t>F-14</t>
  </si>
  <si>
    <t>INDUSTRIAS H24 SA DE CV</t>
  </si>
  <si>
    <t>F-114923</t>
  </si>
  <si>
    <t>CASILLAS MACIAS JOSE LUIS</t>
  </si>
  <si>
    <t>F-6573</t>
  </si>
  <si>
    <t>F-26</t>
  </si>
  <si>
    <t>F-16881</t>
  </si>
  <si>
    <t>F-12559</t>
  </si>
  <si>
    <t>F-26875-4428</t>
  </si>
  <si>
    <t>F-6512</t>
  </si>
  <si>
    <t>GUTIERREZ CORTES JOSE GUADALUPE</t>
  </si>
  <si>
    <t>F-156784-156856-156916-156918-156966</t>
  </si>
  <si>
    <t>F-5151</t>
  </si>
  <si>
    <t>F-57533-100413</t>
  </si>
  <si>
    <t>F-57971-57972</t>
  </si>
  <si>
    <t>F-1640</t>
  </si>
  <si>
    <t>F-6287</t>
  </si>
  <si>
    <t>F-3086</t>
  </si>
  <si>
    <t>DISTRIBUIDORA FARMACEUTICA MEDISOAL SA DE CV</t>
  </si>
  <si>
    <t>F-125031</t>
  </si>
  <si>
    <t>RAMIREZ ZEPEDA FRANEA LIZETH</t>
  </si>
  <si>
    <t>F-4</t>
  </si>
  <si>
    <t>F-76672</t>
  </si>
  <si>
    <t>F-22087</t>
  </si>
  <si>
    <t>F-3268</t>
  </si>
  <si>
    <t>F-14660</t>
  </si>
  <si>
    <t>F-2147</t>
  </si>
  <si>
    <t>F-94538-94539</t>
  </si>
  <si>
    <t>F-592751-31682-185474</t>
  </si>
  <si>
    <t>F-2073</t>
  </si>
  <si>
    <t>F-29</t>
  </si>
  <si>
    <t xml:space="preserve">F-55 </t>
  </si>
  <si>
    <t>F-36919-36920</t>
  </si>
  <si>
    <t>F-6898-6899-6914-6906</t>
  </si>
  <si>
    <t>F-8056-8055-8038-8037-8036-8035</t>
  </si>
  <si>
    <t>F-22739</t>
  </si>
  <si>
    <t>F-23302-23303</t>
  </si>
  <si>
    <t>F-367815-367816-367817-367818-</t>
  </si>
  <si>
    <t>F137356-139210</t>
  </si>
  <si>
    <t>F-188006-188007-188008-188036-188023</t>
  </si>
  <si>
    <t>F-158843</t>
  </si>
  <si>
    <t>F-21158-21160-21159-</t>
  </si>
  <si>
    <t xml:space="preserve">F-185 </t>
  </si>
  <si>
    <t>F-8992</t>
  </si>
  <si>
    <t>F-9126057478</t>
  </si>
  <si>
    <t>ECOWIPES SA DE CV</t>
  </si>
  <si>
    <t>F-816</t>
  </si>
  <si>
    <t>F-1181</t>
  </si>
  <si>
    <t>F-552840</t>
  </si>
  <si>
    <t>NAVARRO ALCALA FABIAN ASUNCION</t>
  </si>
  <si>
    <t>F-190</t>
  </si>
  <si>
    <t>F-445153-44154-445155</t>
  </si>
  <si>
    <t>F-16214023</t>
  </si>
  <si>
    <t>F-16259894-16259895-16259897-16259898-16259899</t>
  </si>
  <si>
    <t>F-16259893-16259896-16259900-16259901-16259902-</t>
  </si>
  <si>
    <t>F-45555-45552-45553-45554-45593-45594-45595-45596</t>
  </si>
  <si>
    <t>F-74950</t>
  </si>
  <si>
    <t>F-1085</t>
  </si>
  <si>
    <t>C&amp;P SOLUTIONS SA DE CV</t>
  </si>
  <si>
    <t>F-26055</t>
  </si>
  <si>
    <t>F-160641960</t>
  </si>
  <si>
    <t>F-956-962</t>
  </si>
  <si>
    <t>F-487</t>
  </si>
  <si>
    <t>F-1998</t>
  </si>
  <si>
    <t>F-930042-</t>
  </si>
  <si>
    <t>F-3112</t>
  </si>
  <si>
    <t>F-38</t>
  </si>
  <si>
    <t>AISLANTES Y EMPAQUES SA DE CV</t>
  </si>
  <si>
    <t>F-92802</t>
  </si>
  <si>
    <t>F</t>
  </si>
  <si>
    <t>FLETES</t>
  </si>
  <si>
    <t>F-92720</t>
  </si>
  <si>
    <t>F-5571</t>
  </si>
  <si>
    <t>F-36507</t>
  </si>
  <si>
    <t>MAPELO 78</t>
  </si>
  <si>
    <t>SANTA BARBARA 1222</t>
  </si>
  <si>
    <t>SAN IGNACIO CERRO GORDO</t>
  </si>
  <si>
    <t>CAPILLA</t>
  </si>
  <si>
    <t>GUTIERREZ RODRIGUEZ JULIO CESAR</t>
  </si>
  <si>
    <t>F-6848-6849</t>
  </si>
  <si>
    <t>F-64687</t>
  </si>
  <si>
    <t>F-179427-179446-179507-179559-179641-179645-179789--179866-179899-179944-180079</t>
  </si>
  <si>
    <t>F-185230-185231-185232-185233-185234-185235-185237-185239-185267-</t>
  </si>
  <si>
    <t>F-71</t>
  </si>
  <si>
    <t>F-7742</t>
  </si>
  <si>
    <t>VALENCIA VELAZQUEZ MARIA LETICIA</t>
  </si>
  <si>
    <t>F-1243-1244-1245</t>
  </si>
  <si>
    <t>F-492</t>
  </si>
  <si>
    <t>F-12251</t>
  </si>
  <si>
    <t>F-4788</t>
  </si>
  <si>
    <t>F-1754</t>
  </si>
  <si>
    <t>F-3111</t>
  </si>
  <si>
    <t>F-2148</t>
  </si>
  <si>
    <t>F-540</t>
  </si>
  <si>
    <t>F-90420637</t>
  </si>
  <si>
    <t>F-700035170</t>
  </si>
  <si>
    <t>F-400016059-600050853</t>
  </si>
  <si>
    <t>F-897</t>
  </si>
  <si>
    <t>F-3130</t>
  </si>
  <si>
    <t>F-9599-9613</t>
  </si>
  <si>
    <t>F-36932</t>
  </si>
  <si>
    <t>F-433694-187256-187159-186955-186967-32902</t>
  </si>
  <si>
    <t>F-188110</t>
  </si>
  <si>
    <t>F-1117</t>
  </si>
  <si>
    <t>F-334</t>
  </si>
  <si>
    <t>F-5923</t>
  </si>
  <si>
    <t>F-301</t>
  </si>
  <si>
    <t>F-3132</t>
  </si>
  <si>
    <t>F-853</t>
  </si>
  <si>
    <t>F-1410000201045</t>
  </si>
  <si>
    <t>F-24784 3/9</t>
  </si>
  <si>
    <t>F-6330</t>
  </si>
  <si>
    <t>F-160</t>
  </si>
  <si>
    <t>F-112634</t>
  </si>
  <si>
    <t>F-47281 SUST F-47142</t>
  </si>
  <si>
    <t>F-737790 NOVIEMBRE 2020</t>
  </si>
  <si>
    <t>HERNANDEZ TORRES MIGUEL ANGEL</t>
  </si>
  <si>
    <t>F-4927</t>
  </si>
  <si>
    <t>VELADORA MEXICO SA DE CV</t>
  </si>
  <si>
    <t>F-15255</t>
  </si>
  <si>
    <t>F-12380-12379</t>
  </si>
  <si>
    <t>F-6407</t>
  </si>
  <si>
    <t>F-1327-1308-1310-1279-1268-1261-1251</t>
  </si>
  <si>
    <t>F-78661</t>
  </si>
  <si>
    <t>FELICIA COMERCIALIZADORA SA DE CV</t>
  </si>
  <si>
    <t>F-3105</t>
  </si>
  <si>
    <t>GONZALEZ BARBA ANTONIO</t>
  </si>
  <si>
    <t>F-1557</t>
  </si>
  <si>
    <t>SANTA MARIA QUALITY &amp; FOOD SAFETY SC</t>
  </si>
  <si>
    <t>F-159</t>
  </si>
  <si>
    <t>F-2326</t>
  </si>
  <si>
    <t>F-5629</t>
  </si>
  <si>
    <t>JIMENEZ JESSICA</t>
  </si>
  <si>
    <t>F-198964</t>
  </si>
  <si>
    <t>F-21277-21276-21275-</t>
  </si>
  <si>
    <t>F-557042</t>
  </si>
  <si>
    <t>F-557892-557898-557905</t>
  </si>
  <si>
    <t>F-558718</t>
  </si>
  <si>
    <t>F-558713-558722-558734</t>
  </si>
  <si>
    <t>ZURICH TEC DE MEXICO SA DE CV</t>
  </si>
  <si>
    <t>F-4300</t>
  </si>
  <si>
    <t>F-23203</t>
  </si>
  <si>
    <t>F-3316-3317</t>
  </si>
  <si>
    <t>F-698443-698442-698441</t>
  </si>
  <si>
    <t>F-51124</t>
  </si>
  <si>
    <t>F-24528</t>
  </si>
  <si>
    <t>QUANTUM BUSINESS SOLUTIONS SA DE CV</t>
  </si>
  <si>
    <t>F-2361 SUST F-1636527</t>
  </si>
  <si>
    <t>F-6576</t>
  </si>
  <si>
    <t>F-11744-11746-11738-11745-11742-11741-11743-</t>
  </si>
  <si>
    <t>F-847453-</t>
  </si>
  <si>
    <t>F-847454-847472</t>
  </si>
  <si>
    <t>F-161-160</t>
  </si>
  <si>
    <t>F-3358-3359-3360-3366-3361</t>
  </si>
  <si>
    <t>F-259-260-261</t>
  </si>
  <si>
    <t>F-3000379304</t>
  </si>
  <si>
    <t>F-58483</t>
  </si>
  <si>
    <t>F-8274237854</t>
  </si>
  <si>
    <t>F-2891</t>
  </si>
  <si>
    <t>DULMAR DISTRIBUCIONES SA DE CV</t>
  </si>
  <si>
    <t>F-19755-19756-19814</t>
  </si>
  <si>
    <t>GUEVARA BERAUD NANCY ELIZABETH</t>
  </si>
  <si>
    <t>F-970-971-972-973</t>
  </si>
  <si>
    <t>F-302</t>
  </si>
  <si>
    <t>F-5130726</t>
  </si>
  <si>
    <t>F-762</t>
  </si>
  <si>
    <t>F-39</t>
  </si>
  <si>
    <t>CARDONA RAMOS FRANCISCO</t>
  </si>
  <si>
    <t>F-1680 ABONO 4/6</t>
  </si>
  <si>
    <t>F-974</t>
  </si>
  <si>
    <t>F-37167</t>
  </si>
  <si>
    <t>F-59</t>
  </si>
  <si>
    <t>F-2002</t>
  </si>
  <si>
    <t>F-16964</t>
  </si>
  <si>
    <t>F-4544</t>
  </si>
  <si>
    <t>F-5231</t>
  </si>
  <si>
    <t>F-2372</t>
  </si>
  <si>
    <t>GOMEZ ARIAS JOSE LUIS</t>
  </si>
  <si>
    <t xml:space="preserve">F-1606 </t>
  </si>
  <si>
    <t>F-157171-157000-157057-157217-157111</t>
  </si>
  <si>
    <t>F-3114</t>
  </si>
  <si>
    <t>F-56236</t>
  </si>
  <si>
    <t>ISAAC GONZALEZ GABRIELA</t>
  </si>
  <si>
    <t>F-9532</t>
  </si>
  <si>
    <t>GOLDENSTAR DE MEXICO SA DE CV</t>
  </si>
  <si>
    <t>F-180347</t>
  </si>
  <si>
    <t>F-242</t>
  </si>
  <si>
    <t>F-243</t>
  </si>
  <si>
    <t>F-12325-12575-12443-12489-12374-12576-12766-12836-12931-12967</t>
  </si>
  <si>
    <t>F-15135</t>
  </si>
  <si>
    <t>F-47358 SUST F-47144</t>
  </si>
  <si>
    <t>HVM CORPORATIVO FISCAL SC</t>
  </si>
  <si>
    <t>F-12693</t>
  </si>
  <si>
    <t>F-363</t>
  </si>
  <si>
    <t>F-188075</t>
  </si>
  <si>
    <t>F-932005</t>
  </si>
  <si>
    <t>F-76077</t>
  </si>
  <si>
    <t>F-5462</t>
  </si>
  <si>
    <t>F-364627-364628</t>
  </si>
  <si>
    <t>GARCIA SANCHEZ VIDAL</t>
  </si>
  <si>
    <t>F-451</t>
  </si>
  <si>
    <t>F-94628-94627-97629</t>
  </si>
  <si>
    <t>F-2741</t>
  </si>
  <si>
    <t>F-447563-</t>
  </si>
  <si>
    <t>F-16304972-16304973-16304979-16304975-16304976-16304977-16304978</t>
  </si>
  <si>
    <t>F--4875-4877-4878-4879--4880-4881-4882-4883-4884-4885-4886-4887-4888</t>
  </si>
  <si>
    <t>F-57</t>
  </si>
  <si>
    <t>F-58</t>
  </si>
  <si>
    <t>F-4067</t>
  </si>
  <si>
    <t>F-138065-138137-138213</t>
  </si>
  <si>
    <t>F-138050-138051</t>
  </si>
  <si>
    <t>F-139459-139460-139467</t>
  </si>
  <si>
    <t>F-139443-139461</t>
  </si>
  <si>
    <t>F-10473</t>
  </si>
  <si>
    <t>F-5054</t>
  </si>
  <si>
    <t>F-325463-325500</t>
  </si>
  <si>
    <t>F-325398</t>
  </si>
  <si>
    <t>F-1177</t>
  </si>
  <si>
    <t>F-2337</t>
  </si>
  <si>
    <t>AGUIRRE SOTO MIGUEL</t>
  </si>
  <si>
    <t>F-7-8-10-11-12</t>
  </si>
  <si>
    <t>BALDERAS CARRILLO DANIEL</t>
  </si>
  <si>
    <t xml:space="preserve">F-597 </t>
  </si>
  <si>
    <t>NATURAL BIOFICO SA DE CV</t>
  </si>
  <si>
    <t>F-1113</t>
  </si>
  <si>
    <t>F-31841</t>
  </si>
  <si>
    <t>F-23473-23474-23523-23524-23525-</t>
  </si>
  <si>
    <t>F-24153-24154-24155-24156-24157-24158-46116-46117-</t>
  </si>
  <si>
    <t>F-31652-31653-31654</t>
  </si>
  <si>
    <t>F-31745</t>
  </si>
  <si>
    <t>F-5321228</t>
  </si>
  <si>
    <t>F-506</t>
  </si>
  <si>
    <t>DIESMAFG SA DE CV</t>
  </si>
  <si>
    <t>F-199</t>
  </si>
  <si>
    <t>F-848-849-863</t>
  </si>
  <si>
    <t>GUERRERO BALCAZAR JOSE GUILLERMO</t>
  </si>
  <si>
    <t>F-121000001250</t>
  </si>
  <si>
    <t>PADILLA RIOS MARIA IRMA ANGELICA</t>
  </si>
  <si>
    <t>F-11-12-13</t>
  </si>
  <si>
    <t>F-3323-3590-361-1200-374-375-8850-23502-3741</t>
  </si>
  <si>
    <t>CASTANEDO MEDINA MARIA DEL SOCORRO</t>
  </si>
  <si>
    <t>F-2746-2747</t>
  </si>
  <si>
    <t>F-3795-3796-3859-3860-3817</t>
  </si>
  <si>
    <t>F-238304</t>
  </si>
  <si>
    <t>F-60152-60153-60357-60358-60359-60360-60361-60362-60363-60364-60365-60366-60367-</t>
  </si>
  <si>
    <t>F-5930</t>
  </si>
  <si>
    <t>F-5837803-5858121-5858158-5858230-5858268-5858334</t>
  </si>
  <si>
    <t>F-11902</t>
  </si>
  <si>
    <t>MERCANTIL DISTRIBUIDORA TONALA SA DE CV</t>
  </si>
  <si>
    <t>F-16992</t>
  </si>
  <si>
    <t>MARTINEZ CARRANZA ALEJANDRA NOEMI</t>
  </si>
  <si>
    <t>F-9691</t>
  </si>
  <si>
    <t>VAZQUEZ GONZALEZ FRANCISCO JAVIER</t>
  </si>
  <si>
    <t>F-223</t>
  </si>
  <si>
    <t>F-4518-4567-4608-4644-4825--8887</t>
  </si>
  <si>
    <t>F-10771-11361-11423</t>
  </si>
  <si>
    <t>F-78582-78648-787016</t>
  </si>
  <si>
    <t>F-8935-</t>
  </si>
  <si>
    <t>F-8512-8513-8514</t>
  </si>
  <si>
    <t>F-35 NOVIEMBRE</t>
  </si>
  <si>
    <t>F-40  NOVIEMBRE</t>
  </si>
  <si>
    <t>F-20 NOVIEMBRE</t>
  </si>
  <si>
    <t>F-160702802</t>
  </si>
  <si>
    <t>F-79172</t>
  </si>
  <si>
    <t>F-7781</t>
  </si>
  <si>
    <t>F-12287</t>
  </si>
  <si>
    <t>F-37511-37481-37388</t>
  </si>
  <si>
    <t>F-5644</t>
  </si>
  <si>
    <t>F-965</t>
  </si>
  <si>
    <t>PROFESIONALES EN TECNOLOGIAS DE INFORMACION SA DE CV</t>
  </si>
  <si>
    <t>F-10133</t>
  </si>
  <si>
    <t>DIAZ MEZA MARIA GUADALUPE</t>
  </si>
  <si>
    <t>F-2843</t>
  </si>
  <si>
    <t>F-667</t>
  </si>
  <si>
    <t xml:space="preserve">F-22 </t>
  </si>
  <si>
    <t>MARTIN DEL CAMPO VILLALOBOS CARLOS ARMANDO</t>
  </si>
  <si>
    <t>F-509 SUST F-485</t>
  </si>
  <si>
    <t>F-20983</t>
  </si>
  <si>
    <t>F-2919</t>
  </si>
  <si>
    <t>F-2992</t>
  </si>
  <si>
    <t>IÑIGUEZ ALVAREZ JAIME</t>
  </si>
  <si>
    <t>F-50063-49757-49939</t>
  </si>
  <si>
    <t>F-2234-2322</t>
  </si>
  <si>
    <t>F-10317</t>
  </si>
  <si>
    <t xml:space="preserve">F-245 </t>
  </si>
  <si>
    <t>F-1646-1656-1657-1658-</t>
  </si>
  <si>
    <t>F-1647 BOLETOS PARA SPRTEO</t>
  </si>
  <si>
    <t>F-547657</t>
  </si>
  <si>
    <t>F-22332-22333</t>
  </si>
  <si>
    <t>F-14929</t>
  </si>
  <si>
    <t>F-5704</t>
  </si>
  <si>
    <t>F-90424969</t>
  </si>
  <si>
    <t>F-939</t>
  </si>
  <si>
    <t>F-995</t>
  </si>
  <si>
    <t>F-6973</t>
  </si>
  <si>
    <t>F-459</t>
  </si>
  <si>
    <t>F-4867</t>
  </si>
  <si>
    <t>RAMIREZ VALVERDE BARBARA</t>
  </si>
  <si>
    <t xml:space="preserve">F-27 </t>
  </si>
  <si>
    <t>F-10-11</t>
  </si>
  <si>
    <t>F-1994</t>
  </si>
  <si>
    <t>F-8418</t>
  </si>
  <si>
    <t>F-3814</t>
  </si>
  <si>
    <t>RAMIREZ SEPULVEDA MARCO ANTONIO</t>
  </si>
  <si>
    <t>F-2495</t>
  </si>
  <si>
    <t>F-94752</t>
  </si>
  <si>
    <t>F-10236260</t>
  </si>
  <si>
    <t>F-4304</t>
  </si>
  <si>
    <t>F-36973</t>
  </si>
  <si>
    <t>F-938153</t>
  </si>
  <si>
    <t>F-230604</t>
  </si>
  <si>
    <t>F-13651</t>
  </si>
  <si>
    <t>F-10259</t>
  </si>
  <si>
    <t>F-4766859</t>
  </si>
  <si>
    <t>MAYWARE SA DE CV</t>
  </si>
  <si>
    <t>ABONO F-30000</t>
  </si>
  <si>
    <t>F-559560-559562</t>
  </si>
  <si>
    <t>F-199719-199741</t>
  </si>
  <si>
    <t>F-199317-199325-199330-199332</t>
  </si>
  <si>
    <t>F-193</t>
  </si>
  <si>
    <t>ALCEDA SA DE CV</t>
  </si>
  <si>
    <t>F-29737-29741</t>
  </si>
  <si>
    <t>F-2651</t>
  </si>
  <si>
    <t>PROFINA SA DE CV</t>
  </si>
  <si>
    <t>F-22701</t>
  </si>
  <si>
    <t>F-3373</t>
  </si>
  <si>
    <t>F-1189</t>
  </si>
  <si>
    <t>F-4505</t>
  </si>
  <si>
    <t>CHOCOLATERA DE NAYARIT SA DE CV</t>
  </si>
  <si>
    <t>F-102894</t>
  </si>
  <si>
    <t>EMPACADORA SAN MARCOS SA DE CV</t>
  </si>
  <si>
    <t>F-2482</t>
  </si>
  <si>
    <t>F-3111529</t>
  </si>
  <si>
    <t>F-42 SUST F-41</t>
  </si>
  <si>
    <t>F-23291</t>
  </si>
  <si>
    <t>F-6416-6477</t>
  </si>
  <si>
    <t>F-251359-251360</t>
  </si>
  <si>
    <t>F-251361-251362-251363-251364-231365-251366-251367</t>
  </si>
  <si>
    <t>GOMEZ ARIAS RAFAEL</t>
  </si>
  <si>
    <t>F-4679</t>
  </si>
  <si>
    <t>F-5261062107-5260624234</t>
  </si>
  <si>
    <t>F-77923-77958</t>
  </si>
  <si>
    <t>F-77119</t>
  </si>
  <si>
    <t>F-34019-34021</t>
  </si>
  <si>
    <t>F-33536-33537</t>
  </si>
  <si>
    <t>F-6776</t>
  </si>
  <si>
    <t>F-5501</t>
  </si>
  <si>
    <t>F-35218</t>
  </si>
  <si>
    <t>F-35223</t>
  </si>
  <si>
    <t>F-7704-7741</t>
  </si>
  <si>
    <t>F-700183-700185-700184-703629</t>
  </si>
  <si>
    <t>F-2963-2965-2970-2972-2977-2986-3007-2998-2987</t>
  </si>
  <si>
    <t>PRODUCTOS GIZEH SA DE CV</t>
  </si>
  <si>
    <t>F-39477</t>
  </si>
  <si>
    <t>F-5722</t>
  </si>
  <si>
    <t>F-23098-23097-23096-23095</t>
  </si>
  <si>
    <t>F-14267</t>
  </si>
  <si>
    <t>RAYGOZA DEL REAL TERESA DE JESUS</t>
  </si>
  <si>
    <t>F-305</t>
  </si>
  <si>
    <t>F-6589</t>
  </si>
  <si>
    <t xml:space="preserve">F-97 </t>
  </si>
  <si>
    <t>F-73</t>
  </si>
  <si>
    <t>F-7608 INTERESESMORATORIOS</t>
  </si>
  <si>
    <t>JIMENEZ RAMIREZ JENNIFER DEL CARMEN</t>
  </si>
  <si>
    <t>F-20016-20035-20050</t>
  </si>
  <si>
    <t>F-488</t>
  </si>
  <si>
    <t>F-1429</t>
  </si>
  <si>
    <t>F-3122</t>
  </si>
  <si>
    <t>F-211</t>
  </si>
  <si>
    <t>F-57796</t>
  </si>
  <si>
    <t>F-31497</t>
  </si>
  <si>
    <t>F-157597-157311-157272-157368-157410-157534-</t>
  </si>
  <si>
    <t>F-19655-19616-12685-12683-12647-12627-12626-19512</t>
  </si>
  <si>
    <t>F-191</t>
  </si>
  <si>
    <t>F-9062-9053-9045-8995-8994-8989-8928-8915-8893-8892-8878-8838</t>
  </si>
  <si>
    <t>F-3481-3413-3530-3706-3609-</t>
  </si>
  <si>
    <t>F-2004</t>
  </si>
  <si>
    <t>F-495</t>
  </si>
  <si>
    <t>F-17011</t>
  </si>
  <si>
    <t>F-9005631735-9005631980</t>
  </si>
  <si>
    <t>F-7928</t>
  </si>
  <si>
    <t>F-81024</t>
  </si>
  <si>
    <t>F-856-862</t>
  </si>
  <si>
    <t>F-1691</t>
  </si>
  <si>
    <t>F-2176</t>
  </si>
  <si>
    <t>F-14940</t>
  </si>
  <si>
    <t>F-14516</t>
  </si>
  <si>
    <t>F-2177081-2181172</t>
  </si>
  <si>
    <t>F-2177083-2177082-2181171</t>
  </si>
  <si>
    <t>F-2742</t>
  </si>
  <si>
    <t>F-21424-21423-21430-21434</t>
  </si>
  <si>
    <t>F-2554-2556</t>
  </si>
  <si>
    <t>F-217350</t>
  </si>
  <si>
    <t>F-11818</t>
  </si>
  <si>
    <t>F-1078</t>
  </si>
  <si>
    <t>F-9126057692</t>
  </si>
  <si>
    <t>F-17204-17191-17193-17194</t>
  </si>
  <si>
    <t>F-561816</t>
  </si>
  <si>
    <t>F-2555</t>
  </si>
  <si>
    <t>F-75872</t>
  </si>
  <si>
    <t>F-2352</t>
  </si>
  <si>
    <t>F-16304971-16304974-</t>
  </si>
  <si>
    <t>F-3123</t>
  </si>
  <si>
    <t>F-180458-180568-180764-180949-181059-181097</t>
  </si>
  <si>
    <t>F-5599</t>
  </si>
  <si>
    <t>F-160763373</t>
  </si>
  <si>
    <t>F-3859</t>
  </si>
  <si>
    <t>DERMA BRANDS S DE RL DE CV</t>
  </si>
  <si>
    <t>F-10955</t>
  </si>
  <si>
    <t>SANTOSCOY PARTIDA EDUARDO</t>
  </si>
  <si>
    <t>CREMERIAS DE OCCIDENTE S DE RL DE CV</t>
  </si>
  <si>
    <t>F-101073 SUST F-100502</t>
  </si>
  <si>
    <t>F-231003</t>
  </si>
  <si>
    <t>GUEVARA DUEÑAS GUILLERMO ESTEBAN</t>
  </si>
  <si>
    <t>F-4843</t>
  </si>
  <si>
    <t>F-262-263</t>
  </si>
  <si>
    <t>F-24</t>
  </si>
  <si>
    <t>F-79788</t>
  </si>
  <si>
    <t>F-7815</t>
  </si>
  <si>
    <t>F-13</t>
  </si>
  <si>
    <t>F-12323</t>
  </si>
  <si>
    <t>F-968</t>
  </si>
  <si>
    <t>F-669</t>
  </si>
  <si>
    <t>F-37751-37679-37786-37816</t>
  </si>
  <si>
    <t>F-159515</t>
  </si>
  <si>
    <t>REFACCIONARIA ZAPOTLAN SA DE CV</t>
  </si>
  <si>
    <t>F-32235</t>
  </si>
  <si>
    <t>F-3384</t>
  </si>
  <si>
    <t>JALISCO MOTORS SA</t>
  </si>
  <si>
    <t>F-522-544</t>
  </si>
  <si>
    <t>P-1150</t>
  </si>
  <si>
    <t>F-2447</t>
  </si>
  <si>
    <t>F-6478</t>
  </si>
  <si>
    <t>F-12</t>
  </si>
  <si>
    <t>F-36661 SUST F-30567</t>
  </si>
  <si>
    <t>F-4837</t>
  </si>
  <si>
    <t>F-6595-6606</t>
  </si>
  <si>
    <t>F-8324</t>
  </si>
  <si>
    <t>F-20034-20035</t>
  </si>
  <si>
    <t>F-296039</t>
  </si>
  <si>
    <t>F-14981-14982</t>
  </si>
  <si>
    <t>GOMEZ RAMOS FERNANDO</t>
  </si>
  <si>
    <t>F-31150</t>
  </si>
  <si>
    <t>F-1259</t>
  </si>
  <si>
    <t>F-498</t>
  </si>
  <si>
    <t>F-11774</t>
  </si>
  <si>
    <t>F-700035684</t>
  </si>
  <si>
    <t>F-114881</t>
  </si>
  <si>
    <t>PEGUEROS</t>
  </si>
  <si>
    <t>MEZCALA</t>
  </si>
  <si>
    <t>FRACA SA DE CV</t>
  </si>
  <si>
    <t>F-4448</t>
  </si>
  <si>
    <t>F-2227-2220</t>
  </si>
  <si>
    <t>DESARROLLO DE BEBIDAS ONILI S DE RL DE CV</t>
  </si>
  <si>
    <t>F-117</t>
  </si>
  <si>
    <t>F-7706</t>
  </si>
  <si>
    <t>F-341</t>
  </si>
  <si>
    <t>F-3338-3339</t>
  </si>
  <si>
    <t>F-2791-2790</t>
  </si>
  <si>
    <t>F-23346</t>
  </si>
  <si>
    <t>F-21848</t>
  </si>
  <si>
    <t>F-3135</t>
  </si>
  <si>
    <t>F-1916</t>
  </si>
  <si>
    <t>F-12533</t>
  </si>
  <si>
    <t>F-199714-199733-199770</t>
  </si>
  <si>
    <t>F-200092</t>
  </si>
  <si>
    <t>F-51411</t>
  </si>
  <si>
    <t>F-3025239-3025119</t>
  </si>
  <si>
    <t>F-3001368</t>
  </si>
  <si>
    <t>F-264-265-266-267-268</t>
  </si>
  <si>
    <t>BARBA MARTIN RAMON ADRIAN</t>
  </si>
  <si>
    <t>F-19472</t>
  </si>
  <si>
    <t>F-2967</t>
  </si>
  <si>
    <t>F-4899-4901-4902-4903-4904-4905-4906-4907-4908-4909-4910-4911-4912-4913-4914-4915-4916-4917-4918</t>
  </si>
  <si>
    <t>F-115460</t>
  </si>
  <si>
    <t>F-53324</t>
  </si>
  <si>
    <t>F-114794</t>
  </si>
  <si>
    <t>F-507</t>
  </si>
  <si>
    <t>F-189483-189484-189512-189513</t>
  </si>
  <si>
    <t>F-188743-188753-188754-188755-188756</t>
  </si>
  <si>
    <t>F-2185705-2185706-2185711</t>
  </si>
  <si>
    <t>F-9583</t>
  </si>
  <si>
    <t>f-76342</t>
  </si>
  <si>
    <t>F-370220-370221-370222-370223-370224-370225</t>
  </si>
  <si>
    <t>JAIME MERCADO MARCO ANTONIO</t>
  </si>
  <si>
    <t>ALTEÑA SOLAR S DE RL DE CV</t>
  </si>
  <si>
    <t>F-992</t>
  </si>
  <si>
    <t>ESPONJAS ABI SA DE CV</t>
  </si>
  <si>
    <t>F-7660</t>
  </si>
  <si>
    <t>ZAPOTLANEJO JUAREZ 289</t>
  </si>
  <si>
    <t>F-474</t>
  </si>
  <si>
    <t>F-2148-2102-2149</t>
  </si>
  <si>
    <t>F-248</t>
  </si>
  <si>
    <t>F-703933-703934-703935-</t>
  </si>
  <si>
    <t>F-200091-200101-200106</t>
  </si>
  <si>
    <t>F-21562-21563-21592</t>
  </si>
  <si>
    <t>F-34505-34503-34506-</t>
  </si>
  <si>
    <t>F-34915-34919</t>
  </si>
  <si>
    <t>F-32011011017</t>
  </si>
  <si>
    <t>F-1467</t>
  </si>
  <si>
    <t>F-17918</t>
  </si>
  <si>
    <t>F-9005638467-9005638468-9005638712</t>
  </si>
  <si>
    <t>F-17368-VARIAS</t>
  </si>
  <si>
    <t>F-19801-12815-12803-12802-12793-12788</t>
  </si>
  <si>
    <t>F-2573</t>
  </si>
  <si>
    <t>ABONO F-13884 -13389-13288-13282-13203-13162-13530-13542-13703-13787-13833-13874-</t>
  </si>
  <si>
    <t>VILLA GARCIA AGUILAR JOSUE</t>
  </si>
  <si>
    <t>1-2-3 OCTUBRE</t>
  </si>
  <si>
    <t>F-121000001270-121000001272-121000001273</t>
  </si>
  <si>
    <t>F-430-431-429</t>
  </si>
  <si>
    <t>F-60584-60585-60586-60587-60588-60602-109735-60832-60833-60834-60835-60836-60837-60838-60839-60840-60841</t>
  </si>
  <si>
    <t>F-5974</t>
  </si>
  <si>
    <t>F-328387</t>
  </si>
  <si>
    <t>F-368-367-369-371-370</t>
  </si>
  <si>
    <t>OROZCO SANCHEZ JAVIER</t>
  </si>
  <si>
    <t>F-1043</t>
  </si>
  <si>
    <t>F-89018620580026-89018620610027</t>
  </si>
  <si>
    <t>F-5911493</t>
  </si>
  <si>
    <t>F-83112688-8275681-8292654-8313069</t>
  </si>
  <si>
    <t>F-12000</t>
  </si>
  <si>
    <t>F-6952</t>
  </si>
  <si>
    <t>NAVARRO NERI FRANCISCO</t>
  </si>
  <si>
    <t>F-174</t>
  </si>
  <si>
    <t>F-42002</t>
  </si>
  <si>
    <t>F-225</t>
  </si>
  <si>
    <t>REYES ESPINOZA OLIVIA</t>
  </si>
  <si>
    <t>F-4183-4185</t>
  </si>
  <si>
    <t>F-8414</t>
  </si>
  <si>
    <t>F-5673-5674-5703-5704-5705-5707-5708-5709-5710</t>
  </si>
  <si>
    <t>F-17056</t>
  </si>
  <si>
    <t>F-17797</t>
  </si>
  <si>
    <t>F-78886-78960</t>
  </si>
  <si>
    <t>F-4952-4870-4993-4994</t>
  </si>
  <si>
    <t>F-11980-12189-12190-11879-11878-12003</t>
  </si>
  <si>
    <t>F-65153872</t>
  </si>
  <si>
    <t>F-1466</t>
  </si>
  <si>
    <t>ABONO 3 F-6650</t>
  </si>
  <si>
    <t>F-1680 ABONO 5/6</t>
  </si>
  <si>
    <t>F-8071-8097-8098-8102-</t>
  </si>
  <si>
    <t>F-2286-2334-2808-2234-2260</t>
  </si>
  <si>
    <t>F-538</t>
  </si>
  <si>
    <t>F-639</t>
  </si>
  <si>
    <t>F-561-562-563-564</t>
  </si>
  <si>
    <t>F-2895</t>
  </si>
  <si>
    <t>F-220371</t>
  </si>
  <si>
    <t>GONZALEZ RUBALCAVA ARACELY ANAID</t>
  </si>
  <si>
    <t>F-160883800</t>
  </si>
  <si>
    <t>F-76970</t>
  </si>
  <si>
    <t>F-13699</t>
  </si>
  <si>
    <t>F-15511</t>
  </si>
  <si>
    <t>PROVEEDORA DE MATERIALES PEÑA SA DE CV</t>
  </si>
  <si>
    <t>F-6154</t>
  </si>
  <si>
    <t>F-319830-484740</t>
  </si>
  <si>
    <t>F-511450</t>
  </si>
  <si>
    <t>F-68637364-68609083</t>
  </si>
  <si>
    <t>F-68638773-68672676-68667673-68672785-68672762-68672788-68672777-68672703-ABONOF-69117581</t>
  </si>
  <si>
    <t>F-399008</t>
  </si>
  <si>
    <t>F-68670133</t>
  </si>
  <si>
    <t>F-75457</t>
  </si>
  <si>
    <t>D-68737227-68737228-68737229-68737254-</t>
  </si>
  <si>
    <t>F-68772304</t>
  </si>
  <si>
    <t>F-465530</t>
  </si>
  <si>
    <t>F-68807796-68834118-68807680-68807662</t>
  </si>
  <si>
    <t>F-67218012</t>
  </si>
  <si>
    <t>F-325990</t>
  </si>
  <si>
    <t>F-68835335-68835295</t>
  </si>
  <si>
    <t>F-3916</t>
  </si>
  <si>
    <t>NAVARRO GONZALEZ MANUEL ALEJANDRO</t>
  </si>
  <si>
    <t>F-1352-1354</t>
  </si>
  <si>
    <t>F-68931734</t>
  </si>
  <si>
    <t>F-2029 SUST F-2005</t>
  </si>
  <si>
    <t>F-819134-819256</t>
  </si>
  <si>
    <t>F-68950708</t>
  </si>
  <si>
    <t>F-2891366-2891367</t>
  </si>
  <si>
    <t>F-69084665-69068695</t>
  </si>
  <si>
    <t>PAGO TOTAL F-69117581-69086769-69117469-</t>
  </si>
  <si>
    <t>F-400045-400046</t>
  </si>
  <si>
    <t>F-819422</t>
  </si>
  <si>
    <t>GUERRERO VAZQUEZ J ASCENCION</t>
  </si>
  <si>
    <t>F-5293</t>
  </si>
  <si>
    <t>F-186096-186097-186098-186100-186106-186150-</t>
  </si>
  <si>
    <t>F-400330</t>
  </si>
  <si>
    <t>F-701977-701979-701978</t>
  </si>
  <si>
    <t>F-41-42-43-44</t>
  </si>
  <si>
    <t>TSAURUM S DE RL DE CV</t>
  </si>
  <si>
    <t xml:space="preserve">F-325 </t>
  </si>
  <si>
    <t>REEMBOLSO</t>
  </si>
  <si>
    <t>F-328383</t>
  </si>
  <si>
    <t>F-328385</t>
  </si>
  <si>
    <t>F-407362</t>
  </si>
  <si>
    <t>F-328389</t>
  </si>
  <si>
    <t>F-328393</t>
  </si>
  <si>
    <t>F-769513</t>
  </si>
  <si>
    <t>F-328777</t>
  </si>
  <si>
    <t>F-328780</t>
  </si>
  <si>
    <t>F-328781</t>
  </si>
  <si>
    <t>F-331012</t>
  </si>
  <si>
    <t>F-331015</t>
  </si>
  <si>
    <t>F-410748</t>
  </si>
  <si>
    <t>F-331041</t>
  </si>
  <si>
    <t>F-331146</t>
  </si>
  <si>
    <t>F-299340</t>
  </si>
  <si>
    <t>F-411399</t>
  </si>
  <si>
    <t>F-411401</t>
  </si>
  <si>
    <t>F-411400</t>
  </si>
  <si>
    <t>F-411402</t>
  </si>
  <si>
    <t>F-411403</t>
  </si>
  <si>
    <t>F-411404</t>
  </si>
  <si>
    <t>F-411405</t>
  </si>
  <si>
    <t>F-411406</t>
  </si>
  <si>
    <t>F-411407</t>
  </si>
  <si>
    <t>F-411408</t>
  </si>
  <si>
    <t>F-411409</t>
  </si>
  <si>
    <t>F-299341</t>
  </si>
  <si>
    <t>F-299342</t>
  </si>
  <si>
    <t>F-299343</t>
  </si>
  <si>
    <t>F-299344</t>
  </si>
  <si>
    <t>F-331639</t>
  </si>
  <si>
    <t>F-411658</t>
  </si>
  <si>
    <t>F-298852</t>
  </si>
  <si>
    <t>F-298851</t>
  </si>
  <si>
    <t>F-298850</t>
  </si>
  <si>
    <t>F-331053</t>
  </si>
  <si>
    <t>F-331052</t>
  </si>
  <si>
    <t>F-410763</t>
  </si>
  <si>
    <t>F-410761</t>
  </si>
  <si>
    <t>F-774004</t>
  </si>
  <si>
    <t>F-410759</t>
  </si>
  <si>
    <t>F-410756</t>
  </si>
  <si>
    <t>F-331047</t>
  </si>
  <si>
    <t>F-331046</t>
  </si>
  <si>
    <t>F-331045</t>
  </si>
  <si>
    <t>F-298837</t>
  </si>
  <si>
    <t>F-331044</t>
  </si>
  <si>
    <t>F-4876</t>
  </si>
  <si>
    <t>F-865665001</t>
  </si>
  <si>
    <t>QCS931209G49</t>
  </si>
  <si>
    <t>SPO830427DQ1</t>
  </si>
  <si>
    <t xml:space="preserve"> BNM840515VB1</t>
  </si>
  <si>
    <t>F-332156</t>
  </si>
  <si>
    <t>F-333482</t>
  </si>
  <si>
    <t>DESARROLLO COMERCIAL ABARROTERO, S.A. DE C.V.</t>
  </si>
  <si>
    <t>F-01099455</t>
  </si>
  <si>
    <t>F-01100479-01100133-01100134-01100480-01100481</t>
  </si>
  <si>
    <t>F-01100482-01100483</t>
  </si>
  <si>
    <t>F-01100484-01100485-01100486-01100487-01100488</t>
  </si>
  <si>
    <t>F-01101210-01101211</t>
  </si>
  <si>
    <t>F-01101649-01101650-01101651-01101652</t>
  </si>
  <si>
    <t>F-01102118-01102119-01102120</t>
  </si>
  <si>
    <t>F-01102115-01102116</t>
  </si>
  <si>
    <t>F-01102121-01102122</t>
  </si>
  <si>
    <t>F-01102048-01102044-01102045</t>
  </si>
  <si>
    <t>F-01102041</t>
  </si>
  <si>
    <t>F-01102039-01102040-01102042-01102043-01102046-01102047-01102049-01102050-01102051</t>
  </si>
  <si>
    <t>F-01103521-01103524-01103526</t>
  </si>
  <si>
    <t>F-01103515-01103516-01103519-01103523-01103525</t>
  </si>
  <si>
    <t>F-01103514-01103517-01103518</t>
  </si>
  <si>
    <t>F-01103513-01103520-01103522</t>
  </si>
  <si>
    <t>F-01104394-01104392</t>
  </si>
  <si>
    <t>F-01104389-01104393</t>
  </si>
  <si>
    <t>F-01104395-01104390-01104391-01104396-01104397</t>
  </si>
  <si>
    <t>F-01104807-01104809-01104812-01104817</t>
  </si>
  <si>
    <t>F-01104805-01104806-01104808-01104810-01104811-01104814-01104815</t>
  </si>
  <si>
    <t>F-01104813-01104816</t>
  </si>
  <si>
    <t>F-01102117</t>
  </si>
  <si>
    <t>F-01103527</t>
  </si>
  <si>
    <t>F-01105995-01105997-01105998</t>
  </si>
  <si>
    <t>F-01105992-01105993-01105994-01105996-01106000-01106003-01106005-01106006-01106007-01106008-01106009</t>
  </si>
  <si>
    <t>F-01106395-01106398-01106400-01106401-01106402-01106404-01106408</t>
  </si>
  <si>
    <t>F-01107086-01107088-01107089-01107101-01107103</t>
  </si>
  <si>
    <t>F-01107090-01107091-01107092-01107094-01107095-01107096-01107097-01107098-01107099-01107100-01107102</t>
  </si>
  <si>
    <t>F-01105991-01107084-01106403</t>
  </si>
  <si>
    <t>F-01108857</t>
  </si>
  <si>
    <t>F-01102038</t>
  </si>
  <si>
    <t>F-01107125-01107126-01107127</t>
  </si>
  <si>
    <t>F-01107968-01107969-01107971-01107973</t>
  </si>
  <si>
    <t>F-01108858-01108859-01108860-01108863-01108864-01108865-01108866</t>
  </si>
  <si>
    <t>F-01107967-01107970-0117972</t>
  </si>
  <si>
    <t>F-01108975-01108976-01108977-01108980-01108981-01108982</t>
  </si>
  <si>
    <t>F-01108978-01108979</t>
  </si>
  <si>
    <t>F-01109514-01109516-01109924-01109925-01109930</t>
  </si>
  <si>
    <t>F-01109921-01109923-01109927-01109928-01109929-01109931-01109932-01109933-01109934-01109935-01109936-01110338</t>
  </si>
  <si>
    <t>F-01109515</t>
  </si>
  <si>
    <t>F-01106396-01106399-0116405-01106406-01106407-01106409-01106410-01106411-01106412-01106413-01106414</t>
  </si>
  <si>
    <t>Nueva Wal Mart de México, S. de R. L. de C.V.</t>
  </si>
  <si>
    <t>Productos de Consumo Z SA de CV</t>
  </si>
  <si>
    <t>F-3FAC008128235</t>
  </si>
  <si>
    <t>F-3FAC008128232-3FAC008128233-3FAC008128234-3FAC008128236-3FAC00812837-3FAC008128240</t>
  </si>
  <si>
    <t>F-3FAC009530768</t>
  </si>
  <si>
    <t>F-3FAC009530773-3FAC009530772-3FAC009530771-3FAC009530770</t>
  </si>
  <si>
    <t>F-3FAC008129713-3FAC009530769</t>
  </si>
  <si>
    <t>F-3FAC009530767</t>
  </si>
  <si>
    <t>F-3FAC009532618</t>
  </si>
  <si>
    <t>F-3FAC009532615-3FAC009532616-3FAC009532617-3FAC009532619-3FAC009532620-3FAC009532621-3FAC009532623-3FAC009532624-3FAC009532627</t>
  </si>
  <si>
    <t>F-3FAC008132964-3FAC008132965-3FAC008132966-3FAC008132967-3FAC008132969</t>
  </si>
  <si>
    <t>F-3FAC009536800-3FAC009536801-3FAC009536802-3FAC009536803-3FAC009536804</t>
  </si>
  <si>
    <t>F-3FAC008129712</t>
  </si>
  <si>
    <t>F-3FAC008132963</t>
  </si>
  <si>
    <t>NADRO S.A.P.I. DE C.V.</t>
  </si>
  <si>
    <t>F-6014485500-6014487108-6014487148-6014487151-6014488144-6014511230-6014515240-6014515514-6014515791-6014515810-6014540880-6014543753-6014544372-6014544479-6014545059-6014571623-6014572185-6014573797-6014602227-6014602231-6014605672-6014606070-6014606103-6014635042-6014635055-6014635064-6014635158-6014635168-6014635170-6014635656-6014635962-6014662787-6014662854-6014662977-6014663258-6014663264-6014687405-6014689122-6014689335-6014689410-6014718830-6014719695-6014719697-6014719814-6014719829-6014720644-6014746853-6014747549-6014774905-6014777198-6014777199-6014777420-6014778585-6014813406-6014813734-6014841163-6014842486-6014842853-6014843082-6014843087-6014843095-6014843141-6014843143-6014843331-6014869931-6014873556-6014874278-6014902039-6014902063-6014903437-6014903439-6014930198-6014930390-6014957782-6014957788-6014958277-6014958284-6014989723-6014989724-6014989737-6014989739-6014990894-6014991038-6014991246-6015019485-6015019817-6015020136-6015020141-6015020163-6015046492-6015046494-6015046505-6015047101-6015075386-6015075533-6015075535-6015075538-6014123147-6014269630-6014269845-6014269847-6014270142-6014334427-6014334465-6014334739-6014335532-6014335542-6014363880-6014364016-6014364019-6014364586-6014364590-6014454181-6014486879-6014486882-6014486883-6014486886-6014486895-6014487080-6014487081-6014487145-6014488087-6014488096-6014488293-6014488306-6014488307-6014488308-6014488327-6014096439-6014096105</t>
  </si>
  <si>
    <t>F-6015105792-6015134558-6015161175-6015162178-6015194122-6015194129-6015194172-6015194592-6015194593-6015194601-6015195502-6015220588-6015221141-6015254805-6015280011-6015313294-6015313303-6015344421-6015344428-6015345069-6015377294-6015378088-6015378978-6015404022-6015405664-6015406265-6015406589-6015407130-6015407292-6015408807-6015440171-6015440201-6015465682-6015467064-6015490572-6015494620-6015521949-6015552017-6015552695-6015553068-6015553949-6015580941-6015580943-6015581851-6015609027-6015609525-6015639432-6015668187-6015669735-6015670065-6015670077-6015670409-6015696044-6015700514-6015701263-6015729244-6015729253-6015729709-6015758182-6015787560-6015787697-6015814941-6015845507-6014991629-6015046503-6015075125-6015253941-6014338929-6014338930-6014338932-6014338981-6014371002-6014573793-6014663629</t>
  </si>
  <si>
    <t>F-6014957581-6014957845-6014957846-6014957853-6014958212-6014958226-6014958229-6014958235-6014989733-6014991626-6014991627-6015019051-6015019339-6015019646-6015019347-6015019653-6015019656-6015020143-6015020166-6015045590-6015075078-6015075127-6015250114-6015253951-6015253952-6015254123-6015254124-6015254339-6015254365-6015254367-6015254599-6015439192-6015441269-6015441270-6015105560-6015105562-6015105741-6015105798-6015105802-6015134531-6015134551-6015134785-6015134857-6015134859-6015158089-6015158090-6015161001-6015161005-6015161849-6015162179-6015162180-6015162182-6015194128-6015194599-6015194753-6015194758-6015194767-6015195520-6015195530-6015219478-6015219489-6015221076-6015221143-6015221147-6015221153-6015254376-6015254796-6015280009-6015280010-6015280230-6015310857-6015310858-6015312130-6015312170-6015312185-6015312380-6015312383-6015313295-6015314886-6015343753-6015343754-6015344258-6015344259-6015344408-6015344430-6015345068</t>
  </si>
  <si>
    <t>CELIA SANCHEZ LARA</t>
  </si>
  <si>
    <t>F-80154-80164-80216-80296-80555-81021</t>
  </si>
  <si>
    <t>F-78707-78934-79483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</si>
</sst>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43" fontId="3" fillId="0" borderId="0" xfId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vertical="center"/>
    </xf>
    <xf numFmtId="43" fontId="8" fillId="0" borderId="1" xfId="3" applyNumberFormat="1" applyFont="1" applyFill="1" applyBorder="1"/>
    <xf numFmtId="0" fontId="9" fillId="0" borderId="2" xfId="3" applyFont="1" applyFill="1" applyBorder="1" applyAlignment="1">
      <alignment horizontal="center"/>
    </xf>
    <xf numFmtId="16" fontId="10" fillId="0" borderId="1" xfId="3" applyNumberFormat="1" applyFont="1" applyFill="1" applyBorder="1"/>
    <xf numFmtId="43" fontId="10" fillId="0" borderId="1" xfId="3" applyNumberFormat="1" applyFont="1" applyFill="1" applyBorder="1"/>
    <xf numFmtId="0" fontId="12" fillId="0" borderId="2" xfId="3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13" fillId="4" borderId="4" xfId="2" applyNumberFormat="1" applyFont="1" applyFill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49" fontId="14" fillId="5" borderId="1" xfId="5" applyNumberFormat="1" applyFont="1" applyFill="1" applyBorder="1" applyAlignment="1">
      <alignment horizontal="center" wrapText="1" shrinkToFit="1"/>
    </xf>
    <xf numFmtId="40" fontId="14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Protection="1">
      <protection locked="0"/>
    </xf>
    <xf numFmtId="40" fontId="5" fillId="0" borderId="0" xfId="5" applyNumberFormat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Border="1" applyProtection="1">
      <protection locked="0"/>
    </xf>
    <xf numFmtId="40" fontId="5" fillId="0" borderId="1" xfId="5" applyNumberFormat="1" applyBorder="1" applyProtection="1">
      <protection locked="0"/>
    </xf>
    <xf numFmtId="44" fontId="0" fillId="0" borderId="1" xfId="4" applyFont="1" applyBorder="1"/>
    <xf numFmtId="16" fontId="3" fillId="0" borderId="1" xfId="3" applyNumberFormat="1" applyFont="1" applyFill="1" applyBorder="1" applyAlignment="1">
      <alignment horizontal="center"/>
    </xf>
    <xf numFmtId="0" fontId="15" fillId="0" borderId="2" xfId="3" applyFont="1" applyFill="1" applyBorder="1" applyAlignment="1">
      <alignment horizontal="center"/>
    </xf>
    <xf numFmtId="0" fontId="16" fillId="0" borderId="1" xfId="3" applyFont="1" applyFill="1" applyBorder="1" applyAlignment="1">
      <alignment horizontal="center" vertical="center"/>
    </xf>
    <xf numFmtId="0" fontId="16" fillId="0" borderId="1" xfId="3" applyFont="1" applyFill="1" applyBorder="1"/>
    <xf numFmtId="43" fontId="16" fillId="0" borderId="1" xfId="3" applyNumberFormat="1" applyFont="1" applyFill="1" applyBorder="1"/>
    <xf numFmtId="164" fontId="16" fillId="0" borderId="1" xfId="3" applyNumberFormat="1" applyFont="1" applyFill="1" applyBorder="1"/>
    <xf numFmtId="0" fontId="16" fillId="0" borderId="1" xfId="3" applyNumberFormat="1" applyFont="1" applyFill="1" applyBorder="1" applyAlignment="1">
      <alignment vertical="center"/>
    </xf>
    <xf numFmtId="0" fontId="16" fillId="0" borderId="1" xfId="3" applyNumberFormat="1" applyFont="1" applyFill="1" applyBorder="1" applyAlignment="1">
      <alignment horizontal="center" vertical="center"/>
    </xf>
    <xf numFmtId="0" fontId="16" fillId="0" borderId="5" xfId="3" applyFont="1" applyFill="1" applyBorder="1"/>
    <xf numFmtId="16" fontId="16" fillId="0" borderId="1" xfId="3" applyNumberFormat="1" applyFont="1" applyFill="1" applyBorder="1" applyAlignment="1">
      <alignment horizontal="center"/>
    </xf>
    <xf numFmtId="16" fontId="16" fillId="0" borderId="5" xfId="3" applyNumberFormat="1" applyFont="1" applyFill="1" applyBorder="1" applyAlignment="1">
      <alignment horizontal="center"/>
    </xf>
    <xf numFmtId="16" fontId="16" fillId="0" borderId="1" xfId="3" applyNumberFormat="1" applyFont="1" applyFill="1" applyBorder="1"/>
    <xf numFmtId="16" fontId="16" fillId="0" borderId="5" xfId="3" applyNumberFormat="1" applyFont="1" applyFill="1" applyBorder="1"/>
    <xf numFmtId="0" fontId="16" fillId="0" borderId="2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vertical="center"/>
    </xf>
    <xf numFmtId="0" fontId="17" fillId="0" borderId="2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/>
    </xf>
    <xf numFmtId="43" fontId="18" fillId="0" borderId="1" xfId="3" applyNumberFormat="1" applyFont="1" applyFill="1" applyBorder="1"/>
    <xf numFmtId="164" fontId="18" fillId="0" borderId="1" xfId="3" applyNumberFormat="1" applyFont="1" applyFill="1" applyBorder="1"/>
    <xf numFmtId="0" fontId="18" fillId="0" borderId="1" xfId="3" applyNumberFormat="1" applyFont="1" applyFill="1" applyBorder="1" applyAlignment="1">
      <alignment vertical="center"/>
    </xf>
    <xf numFmtId="0" fontId="18" fillId="0" borderId="1" xfId="3" applyNumberFormat="1" applyFont="1" applyFill="1" applyBorder="1" applyAlignment="1">
      <alignment horizontal="center"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0" fontId="15" fillId="0" borderId="6" xfId="3" applyFont="1" applyFill="1" applyBorder="1" applyAlignment="1">
      <alignment horizontal="center"/>
    </xf>
    <xf numFmtId="0" fontId="16" fillId="0" borderId="5" xfId="3" applyFont="1" applyFill="1" applyBorder="1" applyAlignment="1">
      <alignment horizontal="center" vertical="center"/>
    </xf>
    <xf numFmtId="43" fontId="16" fillId="0" borderId="5" xfId="3" applyNumberFormat="1" applyFont="1" applyFill="1" applyBorder="1"/>
    <xf numFmtId="164" fontId="16" fillId="0" borderId="5" xfId="3" applyNumberFormat="1" applyFont="1" applyFill="1" applyBorder="1"/>
    <xf numFmtId="0" fontId="16" fillId="0" borderId="5" xfId="3" applyNumberFormat="1" applyFont="1" applyFill="1" applyBorder="1" applyAlignment="1">
      <alignment vertical="center"/>
    </xf>
    <xf numFmtId="0" fontId="16" fillId="0" borderId="5" xfId="3" applyNumberFormat="1" applyFont="1" applyFill="1" applyBorder="1" applyAlignment="1">
      <alignment horizontal="center" vertical="center"/>
    </xf>
    <xf numFmtId="0" fontId="3" fillId="0" borderId="5" xfId="3" applyFont="1" applyFill="1" applyBorder="1" applyAlignment="1">
      <alignment horizontal="center" vertical="center"/>
    </xf>
    <xf numFmtId="43" fontId="3" fillId="0" borderId="5" xfId="3" applyNumberFormat="1" applyFont="1" applyFill="1" applyBorder="1"/>
    <xf numFmtId="164" fontId="3" fillId="0" borderId="5" xfId="3" applyNumberFormat="1" applyFont="1" applyFill="1" applyBorder="1"/>
    <xf numFmtId="0" fontId="3" fillId="0" borderId="5" xfId="3" applyFont="1" applyFill="1" applyBorder="1"/>
    <xf numFmtId="0" fontId="3" fillId="0" borderId="5" xfId="3" applyNumberFormat="1" applyFont="1" applyFill="1" applyBorder="1" applyAlignment="1">
      <alignment vertical="center"/>
    </xf>
    <xf numFmtId="0" fontId="3" fillId="0" borderId="5" xfId="3" applyNumberFormat="1" applyFont="1" applyFill="1" applyBorder="1" applyAlignment="1">
      <alignment horizontal="center" vertical="center"/>
    </xf>
    <xf numFmtId="0" fontId="2" fillId="0" borderId="6" xfId="3" applyFont="1" applyFill="1" applyBorder="1" applyAlignment="1">
      <alignment horizontal="center"/>
    </xf>
    <xf numFmtId="40" fontId="14" fillId="5" borderId="7" xfId="5" applyNumberFormat="1" applyFont="1" applyFill="1" applyBorder="1" applyAlignment="1">
      <alignment horizontal="center" wrapText="1" shrinkToFit="1"/>
    </xf>
    <xf numFmtId="40" fontId="20" fillId="0" borderId="0" xfId="5" applyNumberFormat="1" applyFont="1" applyProtection="1">
      <protection locked="0"/>
    </xf>
    <xf numFmtId="0" fontId="21" fillId="0" borderId="2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center" vertical="center"/>
    </xf>
    <xf numFmtId="0" fontId="22" fillId="0" borderId="1" xfId="3" applyFont="1" applyFill="1" applyBorder="1"/>
    <xf numFmtId="43" fontId="22" fillId="0" borderId="1" xfId="3" applyNumberFormat="1" applyFont="1" applyFill="1" applyBorder="1"/>
    <xf numFmtId="164" fontId="22" fillId="0" borderId="1" xfId="3" applyNumberFormat="1" applyFont="1" applyFill="1" applyBorder="1"/>
    <xf numFmtId="0" fontId="22" fillId="0" borderId="1" xfId="3" applyNumberFormat="1" applyFont="1" applyFill="1" applyBorder="1" applyAlignment="1">
      <alignment vertical="center"/>
    </xf>
    <xf numFmtId="0" fontId="22" fillId="0" borderId="1" xfId="3" applyNumberFormat="1" applyFont="1" applyFill="1" applyBorder="1" applyAlignment="1">
      <alignment horizontal="center" vertical="center"/>
    </xf>
    <xf numFmtId="0" fontId="21" fillId="0" borderId="6" xfId="3" applyFont="1" applyFill="1" applyBorder="1" applyAlignment="1">
      <alignment horizontal="center"/>
    </xf>
    <xf numFmtId="0" fontId="22" fillId="0" borderId="5" xfId="3" applyFont="1" applyFill="1" applyBorder="1" applyAlignment="1">
      <alignment horizontal="center" vertical="center"/>
    </xf>
    <xf numFmtId="0" fontId="22" fillId="0" borderId="5" xfId="3" applyFont="1" applyFill="1" applyBorder="1"/>
    <xf numFmtId="43" fontId="22" fillId="0" borderId="5" xfId="3" applyNumberFormat="1" applyFont="1" applyFill="1" applyBorder="1"/>
    <xf numFmtId="164" fontId="22" fillId="0" borderId="5" xfId="3" applyNumberFormat="1" applyFont="1" applyFill="1" applyBorder="1"/>
    <xf numFmtId="0" fontId="22" fillId="0" borderId="5" xfId="3" applyNumberFormat="1" applyFont="1" applyFill="1" applyBorder="1" applyAlignment="1">
      <alignment vertical="center"/>
    </xf>
    <xf numFmtId="0" fontId="22" fillId="0" borderId="5" xfId="3" applyNumberFormat="1" applyFont="1" applyFill="1" applyBorder="1" applyAlignment="1">
      <alignment horizontal="center" vertical="center"/>
    </xf>
    <xf numFmtId="43" fontId="19" fillId="0" borderId="0" xfId="1" applyFont="1"/>
  </cellXfs>
  <cellStyles count="6">
    <cellStyle name="40% - Énfasis4" xfId="2" builtinId="43"/>
    <cellStyle name="Énfasis6" xfId="3" builtinId="49"/>
    <cellStyle name="Millares" xfId="1" builtinId="3"/>
    <cellStyle name="Moneda" xfId="4" builtinId="4"/>
    <cellStyle name="Normal" xfId="0" builtinId="0"/>
    <cellStyle name="Normal 2" xfId="5" xr:uid="{00000000-0005-0000-0000-000005000000}"/>
  </cellStyles>
  <dxfs count="50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66"/>
      <color rgb="FFFFFF00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226</xdr:row>
      <xdr:rowOff>0</xdr:rowOff>
    </xdr:from>
    <xdr:to>
      <xdr:col>18</xdr:col>
      <xdr:colOff>733425</xdr:colOff>
      <xdr:row>227</xdr:row>
      <xdr:rowOff>114300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226</xdr:row>
      <xdr:rowOff>0</xdr:rowOff>
    </xdr:from>
    <xdr:to>
      <xdr:col>19</xdr:col>
      <xdr:colOff>590550</xdr:colOff>
      <xdr:row>227</xdr:row>
      <xdr:rowOff>114300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226</xdr:row>
      <xdr:rowOff>0</xdr:rowOff>
    </xdr:from>
    <xdr:to>
      <xdr:col>20</xdr:col>
      <xdr:colOff>398797</xdr:colOff>
      <xdr:row>227</xdr:row>
      <xdr:rowOff>114300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2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299581</xdr:colOff>
      <xdr:row>2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2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C55" t="str">
            <v>BANORTE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ECP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 SAPI DE CV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SELLO ROJO DEL NORTE SA DE CV/ALIMENTOS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BEBIDAS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PRI190515SU0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JEJI8912089T6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GNG030523330</v>
          </cell>
          <cell r="C1401" t="str">
            <v>GRUPO NOTI-ARANDAS SA DE CV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A1488" t="str">
            <v>PERG810421KH2</v>
          </cell>
          <cell r="C1488" t="str">
            <v>PENILLA RIZO JOSE GUADALUPE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GUCN761118E34</v>
          </cell>
          <cell r="C1507" t="str">
            <v>GUERRERO COSS Y LEON NOE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HMJ920106HA5</v>
          </cell>
          <cell r="C1602" t="str">
            <v>HARINERA DE MAIZ DE JALISCO SA DE CV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JAMM680815T52</v>
          </cell>
          <cell r="C1612" t="str">
            <v>JAIME MERCADO MARCO ANTONIO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SA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A1931" t="str">
            <v>CAVA591028EJ5</v>
          </cell>
          <cell r="C1931" t="str">
            <v>CHAVEZ VEGA ALICIA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A1973" t="str">
            <v>GORA900205TE8</v>
          </cell>
          <cell r="C1973" t="str">
            <v>GONZALEZ RUBALCAVA ARACELY ANAID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C2001" t="str">
            <v>GUERRERO VAZQUEZ J ASCENCION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A2049" t="str">
            <v>TSA170118DB1</v>
          </cell>
          <cell r="C2049" t="str">
            <v>TSAURUM S DE RL DE CV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A2086" t="str">
            <v>HERH9108282D0</v>
          </cell>
          <cell r="C2086" t="str">
            <v>HERNANDEZ RAMIREZ HUGO XAVIER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YSG200605SN8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RINO860702IH7</v>
          </cell>
          <cell r="C2133" t="str">
            <v>RIVERA NAVARRO DIEGO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MDT850917N74</v>
          </cell>
          <cell r="C2155" t="str">
            <v>MERCANTIL DISTRIBUIDORA TONALA SA DE CV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C2172" t="str">
            <v>MARTINEZ LARA ELENA MARGARITA</v>
          </cell>
        </row>
        <row r="2173">
          <cell r="A2173" t="str">
            <v>MARM660824H64</v>
          </cell>
          <cell r="C2173" t="str">
            <v>MAGDALENO RUVALCABA MARTHA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REA880909AU8</v>
          </cell>
          <cell r="C2183" t="str">
            <v>RED ESTATAL DE AUTOPISTAS DE NUEVO LEON</v>
          </cell>
        </row>
        <row r="2184">
          <cell r="A2184" t="str">
            <v>CAM061114VE5</v>
          </cell>
          <cell r="C2184" t="str">
            <v>CONCESIONARIA AUTOPISTA MONTERREY-SALTILLO SA DE CV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CRM6702109K6</v>
          </cell>
          <cell r="C2224" t="str">
            <v>CRUZ ROJA MEXICANA IAP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GOLR770421P86</v>
          </cell>
          <cell r="C2339" t="str">
            <v>GONZALEZ DE LOZA ROSA MARIA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AANV790606H41</v>
          </cell>
          <cell r="C2383" t="str">
            <v>ALCALA NAVARRO VERONICA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NIN080404V28</v>
          </cell>
          <cell r="C2406" t="str">
            <v>NUTRIMENTOS INTELIGENTES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LEMC850920MRA</v>
          </cell>
          <cell r="C2443" t="str">
            <v>LEDEZMA MELENDEZ CELINA CLARIBEL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CHG921117VA1</v>
          </cell>
          <cell r="C2445" t="str">
            <v>LA CASA DEL HORTELANO DE GUADALAJARA SA DE CV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 xml:space="preserve">HERNANDEZ ROBLES JUAN MANUEL 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EIJM8108131S1</v>
          </cell>
          <cell r="C2509" t="str">
            <v>ESPINOSA JACQUES MARIAN ITZEL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REFACCIONARIA INDUSTRIAL ALTEÑA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4">
          <cell r="A2804" t="str">
            <v>SPO830427DQ1</v>
          </cell>
          <cell r="C2804" t="str">
            <v>SEGUROS EL POTOSI SA</v>
          </cell>
        </row>
        <row r="2809">
          <cell r="A2809" t="str">
            <v>ALM9910114D6</v>
          </cell>
          <cell r="C2809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068" totalsRowShown="0" headerRowDxfId="49" dataDxfId="47" headerRowBorderDxfId="48" tableBorderDxfId="46" totalsRowBorderDxfId="45" headerRowCellStyle="40% - Énfasis4" dataCellStyle="Énfasis6">
  <autoFilter ref="A1:U1068" xr:uid="{00000000-0009-0000-0100-000005000000}"/>
  <sortState xmlns:xlrd2="http://schemas.microsoft.com/office/spreadsheetml/2017/richdata2" ref="A8:U743">
    <sortCondition ref="Q1:Q1072"/>
  </sortState>
  <tableColumns count="21">
    <tableColumn id="1" xr3:uid="{00000000-0010-0000-0000-000001000000}" name="PAGO" dataDxfId="44" dataCellStyle="Énfasis6"/>
    <tableColumn id="17" xr3:uid="{00000000-0010-0000-0000-000011000000}" name="Poliza" dataDxfId="43" dataCellStyle="Énfasis6"/>
    <tableColumn id="2" xr3:uid="{00000000-0010-0000-0000-000002000000}" name="ELAB" dataDxfId="42" dataCellStyle="Énfasis6"/>
    <tableColumn id="3" xr3:uid="{00000000-0010-0000-0000-000003000000}" name="TASA EX." dataDxfId="41" dataCellStyle="Énfasis6"/>
    <tableColumn id="16" xr3:uid="{00000000-0010-0000-0000-000010000000}" name="TASA 0%" dataDxfId="40" dataCellStyle="Énfasis6"/>
    <tableColumn id="13" xr3:uid="{00000000-0010-0000-0000-00000D000000}" name="TASA 16%" dataDxfId="39" dataCellStyle="Énfasis6"/>
    <tableColumn id="20" xr3:uid="{00000000-0010-0000-0000-000014000000}" name="IVA RET." dataDxfId="38" dataCellStyle="Énfasis6"/>
    <tableColumn id="18" xr3:uid="{00000000-0010-0000-0000-000012000000}" name="ISR RET." dataDxfId="37" dataCellStyle="Énfasis6"/>
    <tableColumn id="4" xr3:uid="{00000000-0010-0000-0000-000004000000}" name="IEPS 6%" dataDxfId="36" dataCellStyle="Énfasis6"/>
    <tableColumn id="5" xr3:uid="{00000000-0010-0000-0000-000005000000}" name="IEPS 8 %" dataDxfId="35" dataCellStyle="Énfasis6"/>
    <tableColumn id="6" xr3:uid="{00000000-0010-0000-0000-000006000000}" name="IVA" dataDxfId="34" dataCellStyle="Énfasis6"/>
    <tableColumn id="7" xr3:uid="{00000000-0010-0000-0000-000007000000}" name="TOTAL" dataDxfId="33" dataCellStyle="Énfasis6"/>
    <tableColumn id="19" xr3:uid="{00000000-0010-0000-0000-000013000000}" name="EXENTO " dataDxfId="32" dataCellStyle="Énfasis6">
      <calculatedColumnFormula>Tabla16[[#This Row],[TASA EX.]]+Tabla16[[#This Row],[IEPS 8 %]]</calculatedColumnFormula>
    </tableColumn>
    <tableColumn id="22" xr3:uid="{00000000-0010-0000-0000-000016000000}" name="TASA 16" dataDxfId="31" dataCellStyle="Énfasis6">
      <calculatedColumnFormula>Tabla16[[#This Row],[TASA 16%]]+Tabla16[[#This Row],[IEPS 6%]]</calculatedColumnFormula>
    </tableColumn>
    <tableColumn id="8" xr3:uid="{00000000-0010-0000-0000-000008000000}" name="COBRO" dataDxfId="30" dataCellStyle="Énfasis6"/>
    <tableColumn id="9" xr3:uid="{00000000-0010-0000-0000-000009000000}" name="NOM. DE PROVEEDOR" dataDxfId="29" dataCellStyle="Énfasis6"/>
    <tableColumn id="10" xr3:uid="{00000000-0010-0000-0000-00000A000000}" name="NUM" dataDxfId="28" dataCellStyle="Énfasis6"/>
    <tableColumn id="11" xr3:uid="{00000000-0010-0000-0000-00000B000000}" name="MARCA" dataDxfId="27" dataCellStyle="Énfasis6"/>
    <tableColumn id="12" xr3:uid="{00000000-0010-0000-0000-00000C000000}" name="REBAJAS" dataDxfId="26" dataCellStyle="Énfasis6"/>
    <tableColumn id="14" xr3:uid="{00000000-0010-0000-0000-00000E000000}" name="TIPO DE PAGO" dataDxfId="25" dataCellStyle="Énfasis6"/>
    <tableColumn id="15" xr3:uid="{00000000-0010-0000-0000-00000F000000}" name="FACTURAS" dataDxfId="24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2819" totalsRowShown="0" headerRowDxfId="23" headerRowBorderDxfId="22" tableBorderDxfId="21" headerRowCellStyle="40% - Énfasis4">
  <sortState xmlns:xlrd2="http://schemas.microsoft.com/office/spreadsheetml/2017/richdata2" ref="B4:P2809">
    <sortCondition ref="K2:K2819"/>
  </sortState>
  <tableColumns count="15">
    <tableColumn id="1" xr3:uid="{00000000-0010-0000-0100-000001000000}" name="RFC" dataDxfId="20">
      <calculatedColumnFormula>'[1]210 Y RFC'!A3</calculatedColumnFormula>
    </tableColumn>
    <tableColumn id="2" xr3:uid="{00000000-0010-0000-0100-000002000000}" name="CODIGO" dataDxfId="19">
      <calculatedColumnFormula>'[2]210 Y RFC'!B3</calculatedColumnFormula>
    </tableColumn>
    <tableColumn id="3" xr3:uid="{00000000-0010-0000-0100-000003000000}" name="PROVEEDOR" dataDxfId="18">
      <calculatedColumnFormula>'[1]210 Y RFC'!C3</calculatedColumnFormula>
    </tableColumn>
    <tableColumn id="4" xr3:uid="{00000000-0010-0000-0100-000004000000}" name="TASA 16%" dataDxfId="17">
      <calculatedColumnFormula>SUMIFS(Tabla16[TASA 16],Tabla16[NUM],Tabla1[[#This Row],[CODIGO]])</calculatedColumnFormula>
    </tableColumn>
    <tableColumn id="5" xr3:uid="{00000000-0010-0000-0100-000005000000}" name="TASA 0%" dataDxfId="16">
      <calculatedColumnFormula>SUMIFS(Tabla16[TASA 0%],Tabla16[NUM],Tabla1[[#This Row],[CODIGO]])</calculatedColumnFormula>
    </tableColumn>
    <tableColumn id="6" xr3:uid="{00000000-0010-0000-0100-000006000000}" name="TASA EXE." dataDxfId="15">
      <calculatedColumnFormula>SUMIFS(Tabla16[[EXENTO ]],Tabla16[NUM],Tabla1[[#This Row],[CODIGO]])</calculatedColumnFormula>
    </tableColumn>
    <tableColumn id="7" xr3:uid="{00000000-0010-0000-0100-000007000000}" name="IVA" dataDxfId="14">
      <calculatedColumnFormula>SUMIFS(Tabla16[IVA],Tabla16[NUM],Tabla1[[#This Row],[CODIGO]])</calculatedColumnFormula>
    </tableColumn>
    <tableColumn id="8" xr3:uid="{00000000-0010-0000-0100-000008000000}" name="ISR RET" dataDxfId="13">
      <calculatedColumnFormula>SUMIFS(Tabla16[ISR RET.],Tabla16[NUM],Tabla1[[#This Row],[CODIGO]])</calculatedColumnFormula>
    </tableColumn>
    <tableColumn id="9" xr3:uid="{00000000-0010-0000-0100-000009000000}" name="IVA RET" dataDxfId="12">
      <calculatedColumnFormula>SUMIFS(Tabla16[IVA RET.],Tabla16[NUM],Tabla1[[#This Row],[CODIGO]])</calculatedColumnFormula>
    </tableColumn>
    <tableColumn id="10" xr3:uid="{00000000-0010-0000-0100-00000A000000}" name="TASA 16" dataDxfId="11">
      <calculatedColumnFormula>FIXED(Tabla1[[#This Row],[TASA 16%]],0)</calculatedColumnFormula>
    </tableColumn>
    <tableColumn id="11" xr3:uid="{00000000-0010-0000-0100-00000B000000}" name="TASA 0" dataDxfId="10">
      <calculatedColumnFormula>FIXED(Tabla1[[#This Row],[TASA 0%]],0)</calculatedColumnFormula>
    </tableColumn>
    <tableColumn id="12" xr3:uid="{00000000-0010-0000-0100-00000C000000}" name="TASA EXE" dataDxfId="9">
      <calculatedColumnFormula>FIXED(Tabla1[[#This Row],[TASA EXE.]],0)</calculatedColumnFormula>
    </tableColumn>
    <tableColumn id="13" xr3:uid="{00000000-0010-0000-0100-00000D000000}" name="IVA'" dataDxfId="8">
      <calculatedColumnFormula>FIXED(Tabla1[[#This Row],[IVA]],0)</calculatedColumnFormula>
    </tableColumn>
    <tableColumn id="14" xr3:uid="{00000000-0010-0000-0100-00000E000000}" name="ISR RET'" dataDxfId="7">
      <calculatedColumnFormula>FIXED(Tabla1[[#This Row],[ISR RET]],0)</calculatedColumnFormula>
    </tableColumn>
    <tableColumn id="15" xr3:uid="{00000000-0010-0000-0100-00000F000000}" name="IVA RET'" dataDxfId="6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072"/>
  <sheetViews>
    <sheetView tabSelected="1" zoomScale="73" zoomScaleNormal="73" workbookViewId="0">
      <pane ySplit="1" topLeftCell="A1050" activePane="bottomLeft" state="frozen"/>
      <selection activeCell="C17" sqref="C17"/>
      <selection pane="bottomLeft" activeCell="D1075" sqref="D1075"/>
    </sheetView>
  </sheetViews>
  <sheetFormatPr baseColWidth="10" defaultRowHeight="15" x14ac:dyDescent="0.25"/>
  <cols>
    <col min="1" max="1" width="10.140625" style="1" customWidth="1"/>
    <col min="2" max="2" width="7.85546875" style="3" bestFit="1" customWidth="1"/>
    <col min="3" max="3" width="8.85546875" style="4" customWidth="1"/>
    <col min="4" max="4" width="13" style="21" bestFit="1" customWidth="1"/>
    <col min="5" max="5" width="14.85546875" style="5" bestFit="1" customWidth="1"/>
    <col min="6" max="6" width="17.7109375" style="5" bestFit="1" customWidth="1"/>
    <col min="7" max="8" width="11.7109375" style="32" bestFit="1" customWidth="1"/>
    <col min="9" max="9" width="15.5703125" style="5" bestFit="1" customWidth="1"/>
    <col min="10" max="10" width="16" style="5" bestFit="1" customWidth="1"/>
    <col min="11" max="11" width="13" style="5" bestFit="1" customWidth="1"/>
    <col min="12" max="12" width="14.85546875" style="5" bestFit="1" customWidth="1"/>
    <col min="13" max="13" width="13" style="5" customWidth="1"/>
    <col min="14" max="14" width="14.85546875" style="5" bestFit="1" customWidth="1"/>
    <col min="15" max="15" width="8.140625" style="6" bestFit="1" customWidth="1"/>
    <col min="16" max="16" width="30.28515625" style="2" customWidth="1"/>
    <col min="17" max="17" width="9.42578125" style="7" bestFit="1" customWidth="1"/>
    <col min="18" max="18" width="8.42578125" style="8" bestFit="1" customWidth="1"/>
    <col min="19" max="19" width="13" style="5" customWidth="1"/>
    <col min="20" max="20" width="15" style="8" bestFit="1" customWidth="1"/>
    <col min="21" max="21" width="20.85546875" style="2" customWidth="1"/>
    <col min="22" max="16384" width="11.42578125" style="2"/>
  </cols>
  <sheetData>
    <row r="1" spans="1:21" x14ac:dyDescent="0.25">
      <c r="A1" s="22" t="s">
        <v>0</v>
      </c>
      <c r="B1" s="14" t="s">
        <v>14</v>
      </c>
      <c r="C1" s="15" t="s">
        <v>13</v>
      </c>
      <c r="D1" s="16" t="s">
        <v>15</v>
      </c>
      <c r="E1" s="16" t="s">
        <v>1</v>
      </c>
      <c r="F1" s="16" t="s">
        <v>16</v>
      </c>
      <c r="G1" s="30" t="s">
        <v>17</v>
      </c>
      <c r="H1" s="30" t="s">
        <v>18</v>
      </c>
      <c r="I1" s="16" t="s">
        <v>2</v>
      </c>
      <c r="J1" s="16" t="s">
        <v>3</v>
      </c>
      <c r="K1" s="16" t="s">
        <v>4</v>
      </c>
      <c r="L1" s="16" t="s">
        <v>5</v>
      </c>
      <c r="M1" s="16" t="s">
        <v>25</v>
      </c>
      <c r="N1" s="16" t="s">
        <v>26</v>
      </c>
      <c r="O1" s="14" t="s">
        <v>11</v>
      </c>
      <c r="P1" s="17" t="s">
        <v>6</v>
      </c>
      <c r="Q1" s="18" t="s">
        <v>10</v>
      </c>
      <c r="R1" s="15" t="s">
        <v>12</v>
      </c>
      <c r="S1" s="19" t="s">
        <v>7</v>
      </c>
      <c r="T1" s="19" t="s">
        <v>8</v>
      </c>
      <c r="U1" s="20" t="s">
        <v>9</v>
      </c>
    </row>
    <row r="2" spans="1:21" x14ac:dyDescent="0.25">
      <c r="A2" s="47">
        <v>2737</v>
      </c>
      <c r="B2" s="59">
        <v>1503</v>
      </c>
      <c r="C2" s="46">
        <v>44175</v>
      </c>
      <c r="D2" s="50"/>
      <c r="E2" s="50">
        <v>3714708.6475</v>
      </c>
      <c r="F2" s="50">
        <v>149591.8125</v>
      </c>
      <c r="G2" s="51"/>
      <c r="H2" s="51"/>
      <c r="I2" s="50"/>
      <c r="J2" s="50"/>
      <c r="K2" s="50">
        <v>23934.69</v>
      </c>
      <c r="L2" s="50">
        <v>3888235.15</v>
      </c>
      <c r="M2" s="50">
        <f>Tabla16[[#This Row],[TASA EX.]]+Tabla16[[#This Row],[IEPS 8 %]]</f>
        <v>0</v>
      </c>
      <c r="N2" s="50">
        <f>Tabla16[[#This Row],[TASA 16%]]+Tabla16[[#This Row],[IEPS 6%]]</f>
        <v>149591.8125</v>
      </c>
      <c r="O2" s="46">
        <v>44176</v>
      </c>
      <c r="P2" t="s">
        <v>4260</v>
      </c>
      <c r="Q2" s="52" t="s">
        <v>58</v>
      </c>
      <c r="R2" s="48" t="s">
        <v>2853</v>
      </c>
      <c r="S2" s="50">
        <v>190838.03</v>
      </c>
      <c r="T2" s="53" t="s">
        <v>2854</v>
      </c>
      <c r="U2" s="12" t="s">
        <v>4261</v>
      </c>
    </row>
    <row r="3" spans="1:21" x14ac:dyDescent="0.25">
      <c r="A3" s="47">
        <v>2740</v>
      </c>
      <c r="B3" s="59">
        <v>1506</v>
      </c>
      <c r="C3" s="46">
        <v>44193</v>
      </c>
      <c r="D3" s="50"/>
      <c r="E3" s="50">
        <v>183042.02500000014</v>
      </c>
      <c r="F3" s="50">
        <v>1010673.125</v>
      </c>
      <c r="G3" s="51"/>
      <c r="H3" s="51"/>
      <c r="I3" s="50"/>
      <c r="J3" s="50"/>
      <c r="K3" s="50">
        <v>161707.70000000001</v>
      </c>
      <c r="L3" s="50">
        <v>1355422.85</v>
      </c>
      <c r="M3" s="50">
        <f>Tabla16[[#This Row],[TASA EX.]]+Tabla16[[#This Row],[IEPS 8 %]]</f>
        <v>0</v>
      </c>
      <c r="N3" s="50">
        <f>Tabla16[[#This Row],[TASA 16%]]+Tabla16[[#This Row],[IEPS 6%]]</f>
        <v>1010673.125</v>
      </c>
      <c r="O3" s="46">
        <v>44193</v>
      </c>
      <c r="P3" s="49" t="s">
        <v>3157</v>
      </c>
      <c r="Q3" s="52" t="s">
        <v>38</v>
      </c>
      <c r="R3" s="48" t="s">
        <v>2853</v>
      </c>
      <c r="S3" s="50">
        <v>26526.36</v>
      </c>
      <c r="T3" s="53" t="s">
        <v>2854</v>
      </c>
      <c r="U3" s="49" t="s">
        <v>2861</v>
      </c>
    </row>
    <row r="4" spans="1:21" x14ac:dyDescent="0.25">
      <c r="A4" s="47">
        <v>2741</v>
      </c>
      <c r="B4" s="59">
        <v>1507</v>
      </c>
      <c r="C4" s="46">
        <v>44182</v>
      </c>
      <c r="D4" s="50"/>
      <c r="E4" s="50">
        <v>2207.1725000001024</v>
      </c>
      <c r="F4" s="50">
        <v>1090311.6875</v>
      </c>
      <c r="G4" s="51"/>
      <c r="H4" s="51"/>
      <c r="I4" s="50"/>
      <c r="J4" s="50">
        <v>176.55</v>
      </c>
      <c r="K4" s="50">
        <v>174449.87</v>
      </c>
      <c r="L4" s="50">
        <v>1267145.28</v>
      </c>
      <c r="M4" s="50">
        <f>Tabla16[[#This Row],[TASA EX.]]+Tabla16[[#This Row],[IEPS 8 %]]</f>
        <v>176.55</v>
      </c>
      <c r="N4" s="50">
        <f>Tabla16[[#This Row],[TASA 16%]]+Tabla16[[#This Row],[IEPS 6%]]</f>
        <v>1090311.6875</v>
      </c>
      <c r="O4" s="46">
        <v>44195</v>
      </c>
      <c r="P4" t="s">
        <v>4260</v>
      </c>
      <c r="Q4" s="52" t="s">
        <v>58</v>
      </c>
      <c r="R4" s="48" t="s">
        <v>2853</v>
      </c>
      <c r="S4" s="50">
        <v>6913.74</v>
      </c>
      <c r="T4" s="53" t="s">
        <v>2854</v>
      </c>
      <c r="U4" s="12" t="s">
        <v>4262</v>
      </c>
    </row>
    <row r="5" spans="1:21" x14ac:dyDescent="0.25">
      <c r="A5" s="47">
        <v>2742</v>
      </c>
      <c r="B5" s="59">
        <v>1508</v>
      </c>
      <c r="C5" s="46">
        <v>44182</v>
      </c>
      <c r="D5" s="50"/>
      <c r="E5" s="50">
        <v>3300568.21</v>
      </c>
      <c r="F5" s="50">
        <v>0</v>
      </c>
      <c r="G5" s="51"/>
      <c r="H5" s="51"/>
      <c r="I5" s="50"/>
      <c r="J5" s="50"/>
      <c r="K5" s="50"/>
      <c r="L5" s="50">
        <v>3300568.21</v>
      </c>
      <c r="M5" s="50">
        <f>Tabla16[[#This Row],[TASA EX.]]+Tabla16[[#This Row],[IEPS 8 %]]</f>
        <v>0</v>
      </c>
      <c r="N5" s="50">
        <f>Tabla16[[#This Row],[TASA 16%]]+Tabla16[[#This Row],[IEPS 6%]]</f>
        <v>0</v>
      </c>
      <c r="O5" s="46">
        <v>44195</v>
      </c>
      <c r="P5" t="s">
        <v>4260</v>
      </c>
      <c r="Q5" s="52" t="s">
        <v>58</v>
      </c>
      <c r="R5" s="48" t="s">
        <v>2853</v>
      </c>
      <c r="S5" s="50">
        <v>166430.59</v>
      </c>
      <c r="T5" s="53" t="s">
        <v>2854</v>
      </c>
      <c r="U5" s="12" t="s">
        <v>4263</v>
      </c>
    </row>
    <row r="6" spans="1:21" x14ac:dyDescent="0.25">
      <c r="A6" s="47">
        <v>2743</v>
      </c>
      <c r="B6" s="59">
        <v>1509</v>
      </c>
      <c r="C6" s="46">
        <v>44182</v>
      </c>
      <c r="D6" s="50"/>
      <c r="E6" s="50">
        <v>4459139.49</v>
      </c>
      <c r="F6" s="50">
        <v>0</v>
      </c>
      <c r="G6" s="51"/>
      <c r="H6" s="51"/>
      <c r="I6" s="50"/>
      <c r="J6" s="50"/>
      <c r="K6" s="50"/>
      <c r="L6" s="50">
        <v>4459139.49</v>
      </c>
      <c r="M6" s="50">
        <f>Tabla16[[#This Row],[TASA EX.]]+Tabla16[[#This Row],[IEPS 8 %]]</f>
        <v>0</v>
      </c>
      <c r="N6" s="50">
        <f>Tabla16[[#This Row],[TASA 16%]]+Tabla16[[#This Row],[IEPS 6%]]</f>
        <v>0</v>
      </c>
      <c r="O6" s="46">
        <v>44195</v>
      </c>
      <c r="P6" s="49" t="s">
        <v>3157</v>
      </c>
      <c r="Q6" s="52" t="s">
        <v>38</v>
      </c>
      <c r="R6" s="48" t="s">
        <v>2853</v>
      </c>
      <c r="S6" s="50">
        <v>399039.8</v>
      </c>
      <c r="T6" s="53" t="s">
        <v>2854</v>
      </c>
      <c r="U6" s="49" t="s">
        <v>2861</v>
      </c>
    </row>
    <row r="7" spans="1:21" x14ac:dyDescent="0.25">
      <c r="A7" s="47">
        <v>151219</v>
      </c>
      <c r="B7" s="59">
        <v>326</v>
      </c>
      <c r="C7" s="46">
        <v>44084</v>
      </c>
      <c r="D7" s="50"/>
      <c r="E7" s="50">
        <v>1905</v>
      </c>
      <c r="F7" s="50">
        <v>0</v>
      </c>
      <c r="G7" s="51"/>
      <c r="H7" s="51"/>
      <c r="I7" s="50"/>
      <c r="J7" s="50"/>
      <c r="K7" s="50"/>
      <c r="L7" s="50">
        <v>1905</v>
      </c>
      <c r="M7" s="50">
        <f>Tabla16[[#This Row],[TASA EX.]]+Tabla16[[#This Row],[IEPS 8 %]]</f>
        <v>0</v>
      </c>
      <c r="N7" s="50">
        <f>Tabla16[[#This Row],[TASA 16%]]+Tabla16[[#This Row],[IEPS 6%]]</f>
        <v>0</v>
      </c>
      <c r="O7" s="46">
        <v>44184</v>
      </c>
      <c r="P7" s="49" t="s">
        <v>3270</v>
      </c>
      <c r="Q7" s="52" t="s">
        <v>1200</v>
      </c>
      <c r="R7" s="48" t="s">
        <v>2853</v>
      </c>
      <c r="S7" s="50"/>
      <c r="T7" s="53" t="s">
        <v>2854</v>
      </c>
      <c r="U7" s="49" t="s">
        <v>3063</v>
      </c>
    </row>
    <row r="8" spans="1:21" x14ac:dyDescent="0.25">
      <c r="A8" s="47">
        <v>154243</v>
      </c>
      <c r="B8" s="59">
        <v>193</v>
      </c>
      <c r="C8" s="57">
        <v>44173</v>
      </c>
      <c r="D8" s="50"/>
      <c r="E8" s="50">
        <v>-1.750000000174623E-2</v>
      </c>
      <c r="F8" s="50">
        <v>37580.1875</v>
      </c>
      <c r="G8" s="51"/>
      <c r="H8" s="51"/>
      <c r="I8" s="50"/>
      <c r="J8" s="50"/>
      <c r="K8" s="50">
        <v>6012.83</v>
      </c>
      <c r="L8" s="50">
        <v>43593</v>
      </c>
      <c r="M8" s="50">
        <f>Tabla16[[#This Row],[TASA EX.]]+Tabla16[[#This Row],[IEPS 8 %]]</f>
        <v>0</v>
      </c>
      <c r="N8" s="50">
        <f>Tabla16[[#This Row],[TASA 16%]]+Tabla16[[#This Row],[IEPS 6%]]</f>
        <v>37580.1875</v>
      </c>
      <c r="O8" s="55">
        <v>44175</v>
      </c>
      <c r="P8" s="49" t="s">
        <v>3753</v>
      </c>
      <c r="Q8" s="52" t="s">
        <v>1089</v>
      </c>
      <c r="R8" s="48" t="s">
        <v>2974</v>
      </c>
      <c r="S8" s="50"/>
      <c r="T8" s="53" t="s">
        <v>2975</v>
      </c>
      <c r="U8" s="49" t="s">
        <v>3754</v>
      </c>
    </row>
    <row r="9" spans="1:21" x14ac:dyDescent="0.25">
      <c r="A9" s="47">
        <v>152369</v>
      </c>
      <c r="B9" s="59">
        <v>469</v>
      </c>
      <c r="C9" s="46">
        <v>44118</v>
      </c>
      <c r="D9" s="50"/>
      <c r="E9" s="50">
        <v>828.51249999999982</v>
      </c>
      <c r="F9" s="50">
        <v>3866.1875</v>
      </c>
      <c r="G9" s="51"/>
      <c r="H9" s="51"/>
      <c r="I9" s="50"/>
      <c r="J9" s="50">
        <v>68.17</v>
      </c>
      <c r="K9" s="50">
        <v>618.59</v>
      </c>
      <c r="L9" s="50">
        <v>5381.46</v>
      </c>
      <c r="M9" s="50">
        <f>Tabla16[[#This Row],[TASA EX.]]+Tabla16[[#This Row],[IEPS 8 %]]</f>
        <v>68.17</v>
      </c>
      <c r="N9" s="50">
        <f>Tabla16[[#This Row],[TASA 16%]]+Tabla16[[#This Row],[IEPS 6%]]</f>
        <v>3866.1875</v>
      </c>
      <c r="O9" s="46">
        <v>44166</v>
      </c>
      <c r="P9" s="49" t="s">
        <v>3101</v>
      </c>
      <c r="Q9" s="52" t="s">
        <v>1235</v>
      </c>
      <c r="R9" s="48" t="s">
        <v>2853</v>
      </c>
      <c r="S9" s="50"/>
      <c r="T9" s="53" t="s">
        <v>2854</v>
      </c>
      <c r="U9" s="49" t="s">
        <v>3275</v>
      </c>
    </row>
    <row r="10" spans="1:21" x14ac:dyDescent="0.25">
      <c r="A10" s="47">
        <v>152706</v>
      </c>
      <c r="B10" s="59">
        <v>806</v>
      </c>
      <c r="C10" s="46">
        <v>44127</v>
      </c>
      <c r="D10" s="50"/>
      <c r="E10" s="50">
        <v>8059.02</v>
      </c>
      <c r="F10" s="50">
        <v>0</v>
      </c>
      <c r="G10" s="51"/>
      <c r="H10" s="51"/>
      <c r="I10" s="50"/>
      <c r="J10" s="50"/>
      <c r="K10" s="50"/>
      <c r="L10" s="50">
        <v>8059.02</v>
      </c>
      <c r="M10" s="50">
        <f>Tabla16[[#This Row],[TASA EX.]]+Tabla16[[#This Row],[IEPS 8 %]]</f>
        <v>0</v>
      </c>
      <c r="N10" s="50">
        <f>Tabla16[[#This Row],[TASA 16%]]+Tabla16[[#This Row],[IEPS 6%]]</f>
        <v>0</v>
      </c>
      <c r="O10" s="46">
        <v>44176</v>
      </c>
      <c r="P10" s="49" t="s">
        <v>3276</v>
      </c>
      <c r="Q10" s="52" t="s">
        <v>1454</v>
      </c>
      <c r="R10" s="48" t="s">
        <v>2853</v>
      </c>
      <c r="S10" s="50"/>
      <c r="T10" s="53" t="s">
        <v>2854</v>
      </c>
      <c r="U10" s="49" t="s">
        <v>3277</v>
      </c>
    </row>
    <row r="11" spans="1:21" x14ac:dyDescent="0.25">
      <c r="A11" s="47">
        <v>154165</v>
      </c>
      <c r="B11" s="59">
        <v>115</v>
      </c>
      <c r="C11" s="57">
        <v>44169</v>
      </c>
      <c r="D11" s="50"/>
      <c r="E11" s="50">
        <v>0</v>
      </c>
      <c r="F11" s="50">
        <v>23000</v>
      </c>
      <c r="G11" s="51">
        <v>-2453.34</v>
      </c>
      <c r="H11" s="51">
        <v>-2300</v>
      </c>
      <c r="I11" s="50"/>
      <c r="J11" s="50"/>
      <c r="K11" s="50">
        <v>3680</v>
      </c>
      <c r="L11" s="50">
        <v>21926.66</v>
      </c>
      <c r="M11" s="50">
        <f>Tabla16[[#This Row],[TASA EX.]]+Tabla16[[#This Row],[IEPS 8 %]]</f>
        <v>0</v>
      </c>
      <c r="N11" s="50">
        <f>Tabla16[[#This Row],[TASA 16%]]+Tabla16[[#This Row],[IEPS 6%]]</f>
        <v>23000</v>
      </c>
      <c r="O11" s="55">
        <v>44174</v>
      </c>
      <c r="P11" s="49" t="s">
        <v>3075</v>
      </c>
      <c r="Q11" s="52" t="s">
        <v>2590</v>
      </c>
      <c r="R11" s="48" t="s">
        <v>2974</v>
      </c>
      <c r="S11" s="50"/>
      <c r="T11" s="53" t="s">
        <v>2975</v>
      </c>
      <c r="U11" s="49" t="s">
        <v>3654</v>
      </c>
    </row>
    <row r="12" spans="1:21" x14ac:dyDescent="0.25">
      <c r="A12" s="28">
        <v>153033</v>
      </c>
      <c r="B12" s="29">
        <v>43</v>
      </c>
      <c r="C12" s="10">
        <v>44138</v>
      </c>
      <c r="D12" s="11"/>
      <c r="E12" s="11">
        <v>0</v>
      </c>
      <c r="F12" s="11">
        <v>150000</v>
      </c>
      <c r="G12" s="31">
        <v>-16000.05</v>
      </c>
      <c r="H12" s="31">
        <v>-15000</v>
      </c>
      <c r="I12" s="24"/>
      <c r="J12" s="24"/>
      <c r="K12" s="24">
        <v>24000</v>
      </c>
      <c r="L12" s="24">
        <v>142999.95000000001</v>
      </c>
      <c r="M12" s="24">
        <f>Tabla16[[#This Row],[TASA EX.]]+Tabla16[[#This Row],[IEPS 8 %]]</f>
        <v>0</v>
      </c>
      <c r="N12" s="24">
        <f>Tabla16[[#This Row],[TASA 16%]]+Tabla16[[#This Row],[IEPS 6%]]</f>
        <v>150000</v>
      </c>
      <c r="O12" s="55">
        <v>44166</v>
      </c>
      <c r="P12" s="12" t="s">
        <v>3279</v>
      </c>
      <c r="Q12" s="23" t="s">
        <v>2606</v>
      </c>
      <c r="R12" s="9" t="s">
        <v>3066</v>
      </c>
      <c r="S12" s="11"/>
      <c r="T12" s="13" t="s">
        <v>3067</v>
      </c>
      <c r="U12" s="49" t="s">
        <v>3280</v>
      </c>
    </row>
    <row r="13" spans="1:21" x14ac:dyDescent="0.25">
      <c r="A13" s="28">
        <v>153292</v>
      </c>
      <c r="B13" s="29">
        <v>302</v>
      </c>
      <c r="C13" s="10">
        <v>44144</v>
      </c>
      <c r="D13" s="11"/>
      <c r="E13" s="11">
        <v>10452.9</v>
      </c>
      <c r="F13" s="11">
        <v>0</v>
      </c>
      <c r="G13" s="31"/>
      <c r="H13" s="31"/>
      <c r="I13" s="24"/>
      <c r="J13" s="24"/>
      <c r="K13" s="24"/>
      <c r="L13" s="24">
        <v>10452.9</v>
      </c>
      <c r="M13" s="24">
        <f>Tabla16[[#This Row],[TASA EX.]]+Tabla16[[#This Row],[IEPS 8 %]]</f>
        <v>0</v>
      </c>
      <c r="N13" s="24">
        <f>Tabla16[[#This Row],[TASA 16%]]+Tabla16[[#This Row],[IEPS 6%]]</f>
        <v>0</v>
      </c>
      <c r="O13" s="55">
        <v>44170</v>
      </c>
      <c r="P13" s="12" t="s">
        <v>3281</v>
      </c>
      <c r="Q13" s="23" t="s">
        <v>1316</v>
      </c>
      <c r="R13" s="9" t="s">
        <v>2853</v>
      </c>
      <c r="S13" s="11"/>
      <c r="T13" s="13" t="s">
        <v>2854</v>
      </c>
      <c r="U13" s="49" t="s">
        <v>3217</v>
      </c>
    </row>
    <row r="14" spans="1:21" x14ac:dyDescent="0.25">
      <c r="A14" s="28">
        <v>153303</v>
      </c>
      <c r="B14" s="29">
        <v>313</v>
      </c>
      <c r="C14" s="10">
        <v>44145</v>
      </c>
      <c r="D14" s="11"/>
      <c r="E14" s="11">
        <v>15147.24</v>
      </c>
      <c r="F14" s="11">
        <v>0</v>
      </c>
      <c r="G14" s="31"/>
      <c r="H14" s="31"/>
      <c r="I14" s="24"/>
      <c r="J14" s="24"/>
      <c r="K14" s="24"/>
      <c r="L14" s="24">
        <v>15147.24</v>
      </c>
      <c r="M14" s="24">
        <f>Tabla16[[#This Row],[TASA EX.]]+Tabla16[[#This Row],[IEPS 8 %]]</f>
        <v>0</v>
      </c>
      <c r="N14" s="24">
        <f>Tabla16[[#This Row],[TASA 16%]]+Tabla16[[#This Row],[IEPS 6%]]</f>
        <v>0</v>
      </c>
      <c r="O14" s="55">
        <v>44168</v>
      </c>
      <c r="P14" s="12" t="s">
        <v>2912</v>
      </c>
      <c r="Q14" s="23" t="s">
        <v>2768</v>
      </c>
      <c r="R14" s="9" t="s">
        <v>2853</v>
      </c>
      <c r="S14" s="11"/>
      <c r="T14" s="13" t="s">
        <v>2854</v>
      </c>
      <c r="U14" s="49" t="s">
        <v>3282</v>
      </c>
    </row>
    <row r="15" spans="1:21" x14ac:dyDescent="0.25">
      <c r="A15" s="28">
        <v>153311</v>
      </c>
      <c r="B15" s="29">
        <v>321</v>
      </c>
      <c r="C15" s="10">
        <v>44145</v>
      </c>
      <c r="D15" s="11"/>
      <c r="E15" s="11">
        <v>32701.3</v>
      </c>
      <c r="F15" s="11">
        <v>0</v>
      </c>
      <c r="G15" s="31"/>
      <c r="H15" s="31"/>
      <c r="I15" s="24"/>
      <c r="J15" s="24"/>
      <c r="K15" s="24"/>
      <c r="L15" s="24">
        <v>32701.3</v>
      </c>
      <c r="M15" s="24">
        <f>Tabla16[[#This Row],[TASA EX.]]+Tabla16[[#This Row],[IEPS 8 %]]</f>
        <v>0</v>
      </c>
      <c r="N15" s="24">
        <f>Tabla16[[#This Row],[TASA 16%]]+Tabla16[[#This Row],[IEPS 6%]]</f>
        <v>0</v>
      </c>
      <c r="O15" s="55">
        <v>44168</v>
      </c>
      <c r="P15" s="12" t="s">
        <v>2882</v>
      </c>
      <c r="Q15" s="23" t="s">
        <v>1104</v>
      </c>
      <c r="R15" s="9" t="s">
        <v>2853</v>
      </c>
      <c r="S15" s="11"/>
      <c r="T15" s="13" t="s">
        <v>2854</v>
      </c>
      <c r="U15" s="49" t="s">
        <v>3283</v>
      </c>
    </row>
    <row r="16" spans="1:21" x14ac:dyDescent="0.25">
      <c r="A16" s="28">
        <v>153315</v>
      </c>
      <c r="B16" s="29">
        <v>325</v>
      </c>
      <c r="C16" s="10">
        <v>44145</v>
      </c>
      <c r="D16" s="11"/>
      <c r="E16" s="11">
        <v>143640</v>
      </c>
      <c r="F16" s="11">
        <v>375</v>
      </c>
      <c r="G16" s="31"/>
      <c r="H16" s="31"/>
      <c r="I16" s="24"/>
      <c r="J16" s="24"/>
      <c r="K16" s="24">
        <v>60</v>
      </c>
      <c r="L16" s="24">
        <v>144075</v>
      </c>
      <c r="M16" s="24">
        <f>Tabla16[[#This Row],[TASA EX.]]+Tabla16[[#This Row],[IEPS 8 %]]</f>
        <v>0</v>
      </c>
      <c r="N16" s="24">
        <f>Tabla16[[#This Row],[TASA 16%]]+Tabla16[[#This Row],[IEPS 6%]]</f>
        <v>375</v>
      </c>
      <c r="O16" s="55">
        <v>44167</v>
      </c>
      <c r="P16" s="12" t="s">
        <v>2862</v>
      </c>
      <c r="Q16" s="23" t="s">
        <v>948</v>
      </c>
      <c r="R16" s="9" t="s">
        <v>2853</v>
      </c>
      <c r="S16" s="11"/>
      <c r="T16" s="13" t="s">
        <v>2854</v>
      </c>
      <c r="U16" s="49" t="s">
        <v>3284</v>
      </c>
    </row>
    <row r="17" spans="1:21" x14ac:dyDescent="0.25">
      <c r="A17" s="28">
        <v>153316</v>
      </c>
      <c r="B17" s="29">
        <v>326</v>
      </c>
      <c r="C17" s="10">
        <v>44145</v>
      </c>
      <c r="D17" s="11"/>
      <c r="E17" s="11">
        <v>-7.4999999487772584E-3</v>
      </c>
      <c r="F17" s="11">
        <v>241101.68749999997</v>
      </c>
      <c r="G17" s="31"/>
      <c r="H17" s="31"/>
      <c r="I17" s="24"/>
      <c r="J17" s="24"/>
      <c r="K17" s="24">
        <v>38576.269999999997</v>
      </c>
      <c r="L17" s="24">
        <v>279677.95</v>
      </c>
      <c r="M17" s="24">
        <f>Tabla16[[#This Row],[TASA EX.]]+Tabla16[[#This Row],[IEPS 8 %]]</f>
        <v>0</v>
      </c>
      <c r="N17" s="24">
        <f>Tabla16[[#This Row],[TASA 16%]]+Tabla16[[#This Row],[IEPS 6%]]</f>
        <v>241101.68749999997</v>
      </c>
      <c r="O17" s="55">
        <v>44173</v>
      </c>
      <c r="P17" s="12" t="s">
        <v>3285</v>
      </c>
      <c r="Q17" s="23" t="s">
        <v>658</v>
      </c>
      <c r="R17" s="9" t="s">
        <v>2888</v>
      </c>
      <c r="S17" s="11"/>
      <c r="T17" s="13" t="s">
        <v>2889</v>
      </c>
      <c r="U17" s="49" t="s">
        <v>3286</v>
      </c>
    </row>
    <row r="18" spans="1:21" x14ac:dyDescent="0.25">
      <c r="A18" s="28">
        <v>153317</v>
      </c>
      <c r="B18" s="29">
        <v>327</v>
      </c>
      <c r="C18" s="10">
        <v>44145</v>
      </c>
      <c r="D18" s="11"/>
      <c r="E18" s="11">
        <v>0</v>
      </c>
      <c r="F18" s="11">
        <v>344000</v>
      </c>
      <c r="G18" s="31"/>
      <c r="H18" s="31"/>
      <c r="I18" s="24"/>
      <c r="J18" s="24"/>
      <c r="K18" s="24">
        <v>55040</v>
      </c>
      <c r="L18" s="24">
        <v>399040</v>
      </c>
      <c r="M18" s="24">
        <f>Tabla16[[#This Row],[TASA EX.]]+Tabla16[[#This Row],[IEPS 8 %]]</f>
        <v>0</v>
      </c>
      <c r="N18" s="24">
        <f>Tabla16[[#This Row],[TASA 16%]]+Tabla16[[#This Row],[IEPS 6%]]</f>
        <v>344000</v>
      </c>
      <c r="O18" s="55">
        <v>44176</v>
      </c>
      <c r="P18" s="12" t="s">
        <v>3285</v>
      </c>
      <c r="Q18" s="23" t="s">
        <v>658</v>
      </c>
      <c r="R18" s="9" t="s">
        <v>2888</v>
      </c>
      <c r="S18" s="11"/>
      <c r="T18" s="13" t="s">
        <v>2889</v>
      </c>
      <c r="U18" s="49" t="s">
        <v>3287</v>
      </c>
    </row>
    <row r="19" spans="1:21" x14ac:dyDescent="0.25">
      <c r="A19" s="28">
        <v>153321</v>
      </c>
      <c r="B19" s="29">
        <v>331</v>
      </c>
      <c r="C19" s="10">
        <v>44145</v>
      </c>
      <c r="D19" s="11"/>
      <c r="E19" s="11">
        <v>9287.8150000000169</v>
      </c>
      <c r="F19" s="11">
        <v>126848.62499999999</v>
      </c>
      <c r="G19" s="31"/>
      <c r="H19" s="31"/>
      <c r="I19" s="24"/>
      <c r="J19" s="24"/>
      <c r="K19" s="24">
        <v>20295.78</v>
      </c>
      <c r="L19" s="24">
        <v>156432.22</v>
      </c>
      <c r="M19" s="24">
        <f>Tabla16[[#This Row],[TASA EX.]]+Tabla16[[#This Row],[IEPS 8 %]]</f>
        <v>0</v>
      </c>
      <c r="N19" s="24">
        <f>Tabla16[[#This Row],[TASA 16%]]+Tabla16[[#This Row],[IEPS 6%]]</f>
        <v>126848.62499999999</v>
      </c>
      <c r="O19" s="55">
        <v>44169</v>
      </c>
      <c r="P19" s="12" t="s">
        <v>2886</v>
      </c>
      <c r="Q19" s="23" t="s">
        <v>2138</v>
      </c>
      <c r="R19" s="9" t="s">
        <v>2853</v>
      </c>
      <c r="S19" s="11">
        <v>3126.26</v>
      </c>
      <c r="T19" s="13" t="s">
        <v>2854</v>
      </c>
      <c r="U19" s="49" t="s">
        <v>3288</v>
      </c>
    </row>
    <row r="20" spans="1:21" x14ac:dyDescent="0.25">
      <c r="A20" s="28">
        <v>153330</v>
      </c>
      <c r="B20" s="29">
        <v>340</v>
      </c>
      <c r="C20" s="10">
        <v>44145</v>
      </c>
      <c r="D20" s="11"/>
      <c r="E20" s="11">
        <v>5.0000000046566129E-3</v>
      </c>
      <c r="F20" s="11">
        <v>51173.625</v>
      </c>
      <c r="G20" s="31"/>
      <c r="H20" s="31"/>
      <c r="I20" s="24"/>
      <c r="J20" s="24"/>
      <c r="K20" s="24">
        <v>8187.78</v>
      </c>
      <c r="L20" s="24">
        <v>59361.41</v>
      </c>
      <c r="M20" s="24">
        <f>Tabla16[[#This Row],[TASA EX.]]+Tabla16[[#This Row],[IEPS 8 %]]</f>
        <v>0</v>
      </c>
      <c r="N20" s="24">
        <f>Tabla16[[#This Row],[TASA 16%]]+Tabla16[[#This Row],[IEPS 6%]]</f>
        <v>51173.625</v>
      </c>
      <c r="O20" s="55">
        <v>44180</v>
      </c>
      <c r="P20" t="s">
        <v>4203</v>
      </c>
      <c r="Q20" s="23" t="s">
        <v>136</v>
      </c>
      <c r="R20" s="9" t="s">
        <v>2853</v>
      </c>
      <c r="S20" s="11">
        <v>10862.07</v>
      </c>
      <c r="T20" s="13" t="s">
        <v>2854</v>
      </c>
      <c r="U20" s="12" t="s">
        <v>4204</v>
      </c>
    </row>
    <row r="21" spans="1:21" x14ac:dyDescent="0.25">
      <c r="A21" s="28">
        <v>153351</v>
      </c>
      <c r="B21" s="29">
        <v>361</v>
      </c>
      <c r="C21" s="10">
        <v>44145</v>
      </c>
      <c r="D21" s="11"/>
      <c r="E21" s="11">
        <v>10591.43</v>
      </c>
      <c r="F21" s="11">
        <v>0</v>
      </c>
      <c r="G21" s="31"/>
      <c r="H21" s="31"/>
      <c r="I21" s="24"/>
      <c r="J21" s="24"/>
      <c r="K21" s="24"/>
      <c r="L21" s="24">
        <v>10591.43</v>
      </c>
      <c r="M21" s="24">
        <f>Tabla16[[#This Row],[TASA EX.]]+Tabla16[[#This Row],[IEPS 8 %]]</f>
        <v>0</v>
      </c>
      <c r="N21" s="24">
        <f>Tabla16[[#This Row],[TASA 16%]]+Tabla16[[#This Row],[IEPS 6%]]</f>
        <v>0</v>
      </c>
      <c r="O21" s="55">
        <v>44167</v>
      </c>
      <c r="P21" s="12" t="s">
        <v>3112</v>
      </c>
      <c r="Q21" s="23" t="s">
        <v>356</v>
      </c>
      <c r="R21" s="9" t="s">
        <v>2853</v>
      </c>
      <c r="S21" s="11"/>
      <c r="T21" s="13" t="s">
        <v>2854</v>
      </c>
      <c r="U21" s="49" t="s">
        <v>3289</v>
      </c>
    </row>
    <row r="22" spans="1:21" x14ac:dyDescent="0.25">
      <c r="A22" s="28">
        <v>153352</v>
      </c>
      <c r="B22" s="29">
        <v>362</v>
      </c>
      <c r="C22" s="10">
        <v>44145</v>
      </c>
      <c r="D22" s="11"/>
      <c r="E22" s="11">
        <v>29963</v>
      </c>
      <c r="F22" s="11">
        <v>0</v>
      </c>
      <c r="G22" s="31"/>
      <c r="H22" s="31"/>
      <c r="I22" s="24"/>
      <c r="J22" s="24"/>
      <c r="K22" s="24"/>
      <c r="L22" s="24">
        <v>29963</v>
      </c>
      <c r="M22" s="24">
        <f>Tabla16[[#This Row],[TASA EX.]]+Tabla16[[#This Row],[IEPS 8 %]]</f>
        <v>0</v>
      </c>
      <c r="N22" s="24">
        <f>Tabla16[[#This Row],[TASA 16%]]+Tabla16[[#This Row],[IEPS 6%]]</f>
        <v>0</v>
      </c>
      <c r="O22" s="55">
        <v>44168</v>
      </c>
      <c r="P22" s="12" t="s">
        <v>2865</v>
      </c>
      <c r="Q22" s="23" t="s">
        <v>421</v>
      </c>
      <c r="R22" s="9" t="s">
        <v>2853</v>
      </c>
      <c r="S22" s="11"/>
      <c r="T22" s="13" t="s">
        <v>2854</v>
      </c>
      <c r="U22" s="49" t="s">
        <v>3290</v>
      </c>
    </row>
    <row r="23" spans="1:21" x14ac:dyDescent="0.25">
      <c r="A23" s="47">
        <v>153407</v>
      </c>
      <c r="B23" s="59">
        <v>417</v>
      </c>
      <c r="C23" s="57">
        <v>44147</v>
      </c>
      <c r="D23" s="50"/>
      <c r="E23" s="50">
        <v>118.9975000000004</v>
      </c>
      <c r="F23" s="50">
        <v>7295.8124999999991</v>
      </c>
      <c r="G23" s="51"/>
      <c r="H23" s="51"/>
      <c r="I23" s="50"/>
      <c r="J23" s="50"/>
      <c r="K23" s="50">
        <v>1167.33</v>
      </c>
      <c r="L23" s="50">
        <v>8582.14</v>
      </c>
      <c r="M23" s="50">
        <f>Tabla16[[#This Row],[TASA EX.]]+Tabla16[[#This Row],[IEPS 8 %]]</f>
        <v>0</v>
      </c>
      <c r="N23" s="50">
        <f>Tabla16[[#This Row],[TASA 16%]]+Tabla16[[#This Row],[IEPS 6%]]</f>
        <v>7295.8124999999991</v>
      </c>
      <c r="O23" s="55">
        <v>44169</v>
      </c>
      <c r="P23" s="49" t="s">
        <v>2881</v>
      </c>
      <c r="Q23" s="52" t="s">
        <v>2694</v>
      </c>
      <c r="R23" s="48" t="s">
        <v>2853</v>
      </c>
      <c r="S23" s="50"/>
      <c r="T23" s="53" t="s">
        <v>2854</v>
      </c>
      <c r="U23" s="49" t="s">
        <v>3291</v>
      </c>
    </row>
    <row r="24" spans="1:21" x14ac:dyDescent="0.25">
      <c r="A24" s="28">
        <v>153410</v>
      </c>
      <c r="B24" s="29">
        <v>420</v>
      </c>
      <c r="C24" s="10">
        <v>44147</v>
      </c>
      <c r="D24" s="11"/>
      <c r="E24" s="11">
        <v>0</v>
      </c>
      <c r="F24" s="11">
        <v>17754.5</v>
      </c>
      <c r="G24" s="31"/>
      <c r="H24" s="31"/>
      <c r="I24" s="24"/>
      <c r="J24" s="24"/>
      <c r="K24" s="24">
        <v>2840.72</v>
      </c>
      <c r="L24" s="24">
        <v>20595.22</v>
      </c>
      <c r="M24" s="24">
        <f>Tabla16[[#This Row],[TASA EX.]]+Tabla16[[#This Row],[IEPS 8 %]]</f>
        <v>0</v>
      </c>
      <c r="N24" s="24">
        <f>Tabla16[[#This Row],[TASA 16%]]+Tabla16[[#This Row],[IEPS 6%]]</f>
        <v>17754.5</v>
      </c>
      <c r="O24" s="55">
        <v>44173</v>
      </c>
      <c r="P24" s="12" t="s">
        <v>2879</v>
      </c>
      <c r="Q24" s="23" t="s">
        <v>310</v>
      </c>
      <c r="R24" s="9" t="s">
        <v>2888</v>
      </c>
      <c r="S24" s="11"/>
      <c r="T24" s="13" t="s">
        <v>2889</v>
      </c>
      <c r="U24" s="49" t="s">
        <v>3292</v>
      </c>
    </row>
    <row r="25" spans="1:21" x14ac:dyDescent="0.25">
      <c r="A25" s="28">
        <v>153426</v>
      </c>
      <c r="B25" s="29">
        <v>436</v>
      </c>
      <c r="C25" s="10">
        <v>44147</v>
      </c>
      <c r="D25" s="11"/>
      <c r="E25" s="11">
        <v>42056.78</v>
      </c>
      <c r="F25" s="11">
        <v>0</v>
      </c>
      <c r="G25" s="31"/>
      <c r="H25" s="31"/>
      <c r="I25" s="24"/>
      <c r="J25" s="24"/>
      <c r="K25" s="24"/>
      <c r="L25" s="24">
        <v>42056.78</v>
      </c>
      <c r="M25" s="24">
        <f>Tabla16[[#This Row],[TASA EX.]]+Tabla16[[#This Row],[IEPS 8 %]]</f>
        <v>0</v>
      </c>
      <c r="N25" s="24">
        <f>Tabla16[[#This Row],[TASA 16%]]+Tabla16[[#This Row],[IEPS 6%]]</f>
        <v>0</v>
      </c>
      <c r="O25" s="55">
        <v>44170</v>
      </c>
      <c r="P25" s="12" t="s">
        <v>3293</v>
      </c>
      <c r="Q25" s="23" t="s">
        <v>746</v>
      </c>
      <c r="R25" s="9" t="s">
        <v>2853</v>
      </c>
      <c r="S25" s="11"/>
      <c r="T25" s="13" t="s">
        <v>2854</v>
      </c>
      <c r="U25" s="49" t="s">
        <v>3294</v>
      </c>
    </row>
    <row r="26" spans="1:21" x14ac:dyDescent="0.25">
      <c r="A26" s="28">
        <v>153427</v>
      </c>
      <c r="B26" s="29">
        <v>437</v>
      </c>
      <c r="C26" s="10">
        <v>44147</v>
      </c>
      <c r="D26" s="11"/>
      <c r="E26" s="11">
        <v>3.0000000013387762E-2</v>
      </c>
      <c r="F26" s="11">
        <v>59130.999999999993</v>
      </c>
      <c r="G26" s="31"/>
      <c r="H26" s="31"/>
      <c r="I26" s="24"/>
      <c r="J26" s="24"/>
      <c r="K26" s="24">
        <v>9460.9599999999991</v>
      </c>
      <c r="L26" s="24">
        <v>68591.990000000005</v>
      </c>
      <c r="M26" s="24">
        <f>Tabla16[[#This Row],[TASA EX.]]+Tabla16[[#This Row],[IEPS 8 %]]</f>
        <v>0</v>
      </c>
      <c r="N26" s="24">
        <f>Tabla16[[#This Row],[TASA 16%]]+Tabla16[[#This Row],[IEPS 6%]]</f>
        <v>59130.999999999993</v>
      </c>
      <c r="O26" s="55">
        <v>44169</v>
      </c>
      <c r="P26" s="12" t="s">
        <v>3295</v>
      </c>
      <c r="Q26" s="23" t="s">
        <v>511</v>
      </c>
      <c r="R26" s="9" t="s">
        <v>2853</v>
      </c>
      <c r="S26" s="11"/>
      <c r="T26" s="13" t="s">
        <v>2854</v>
      </c>
      <c r="U26" s="49" t="s">
        <v>3296</v>
      </c>
    </row>
    <row r="27" spans="1:21" x14ac:dyDescent="0.25">
      <c r="A27" s="28">
        <v>153428</v>
      </c>
      <c r="B27" s="29">
        <v>438</v>
      </c>
      <c r="C27" s="10">
        <v>44147</v>
      </c>
      <c r="D27" s="11"/>
      <c r="E27" s="11">
        <v>5.9999999997671694E-2</v>
      </c>
      <c r="F27" s="11">
        <v>71863</v>
      </c>
      <c r="G27" s="31"/>
      <c r="H27" s="31"/>
      <c r="I27" s="24"/>
      <c r="J27" s="24"/>
      <c r="K27" s="24">
        <v>11498.08</v>
      </c>
      <c r="L27" s="24">
        <v>83361.14</v>
      </c>
      <c r="M27" s="24">
        <f>Tabla16[[#This Row],[TASA EX.]]+Tabla16[[#This Row],[IEPS 8 %]]</f>
        <v>0</v>
      </c>
      <c r="N27" s="24">
        <f>Tabla16[[#This Row],[TASA 16%]]+Tabla16[[#This Row],[IEPS 6%]]</f>
        <v>71863</v>
      </c>
      <c r="O27" s="55">
        <v>44173</v>
      </c>
      <c r="P27" s="12" t="s">
        <v>2952</v>
      </c>
      <c r="Q27" s="23" t="s">
        <v>2533</v>
      </c>
      <c r="R27" s="9" t="s">
        <v>2888</v>
      </c>
      <c r="S27" s="11"/>
      <c r="T27" s="13" t="s">
        <v>2889</v>
      </c>
      <c r="U27" s="49" t="s">
        <v>3297</v>
      </c>
    </row>
    <row r="28" spans="1:21" x14ac:dyDescent="0.25">
      <c r="A28" s="28">
        <v>153429</v>
      </c>
      <c r="B28" s="29">
        <v>439</v>
      </c>
      <c r="C28" s="10">
        <v>44147</v>
      </c>
      <c r="D28" s="11"/>
      <c r="E28" s="11">
        <v>45480</v>
      </c>
      <c r="F28" s="11">
        <v>0</v>
      </c>
      <c r="G28" s="31"/>
      <c r="H28" s="31"/>
      <c r="I28" s="24"/>
      <c r="J28" s="24"/>
      <c r="K28" s="24"/>
      <c r="L28" s="24">
        <v>45480</v>
      </c>
      <c r="M28" s="24">
        <f>Tabla16[[#This Row],[TASA EX.]]+Tabla16[[#This Row],[IEPS 8 %]]</f>
        <v>0</v>
      </c>
      <c r="N28" s="24">
        <f>Tabla16[[#This Row],[TASA 16%]]+Tabla16[[#This Row],[IEPS 6%]]</f>
        <v>0</v>
      </c>
      <c r="O28" s="55">
        <v>44169</v>
      </c>
      <c r="P28" s="12" t="s">
        <v>2863</v>
      </c>
      <c r="Q28" s="23" t="s">
        <v>1395</v>
      </c>
      <c r="R28" s="9" t="s">
        <v>2853</v>
      </c>
      <c r="S28" s="11"/>
      <c r="T28" s="13" t="s">
        <v>2854</v>
      </c>
      <c r="U28" s="49" t="s">
        <v>3298</v>
      </c>
    </row>
    <row r="29" spans="1:21" x14ac:dyDescent="0.25">
      <c r="A29" s="28">
        <v>153434</v>
      </c>
      <c r="B29" s="29">
        <v>444</v>
      </c>
      <c r="C29" s="10">
        <v>44147</v>
      </c>
      <c r="D29" s="11"/>
      <c r="E29" s="11">
        <v>33222.17</v>
      </c>
      <c r="F29" s="11">
        <v>0</v>
      </c>
      <c r="G29" s="31"/>
      <c r="H29" s="31"/>
      <c r="I29" s="24"/>
      <c r="J29" s="24"/>
      <c r="K29" s="24"/>
      <c r="L29" s="24">
        <v>33222.17</v>
      </c>
      <c r="M29" s="24">
        <f>Tabla16[[#This Row],[TASA EX.]]+Tabla16[[#This Row],[IEPS 8 %]]</f>
        <v>0</v>
      </c>
      <c r="N29" s="24">
        <f>Tabla16[[#This Row],[TASA 16%]]+Tabla16[[#This Row],[IEPS 6%]]</f>
        <v>0</v>
      </c>
      <c r="O29" s="55">
        <v>44168</v>
      </c>
      <c r="P29" s="12" t="s">
        <v>3009</v>
      </c>
      <c r="Q29" s="23" t="s">
        <v>371</v>
      </c>
      <c r="R29" s="9" t="s">
        <v>2853</v>
      </c>
      <c r="S29" s="11"/>
      <c r="T29" s="13" t="s">
        <v>2854</v>
      </c>
      <c r="U29" s="49" t="s">
        <v>3299</v>
      </c>
    </row>
    <row r="30" spans="1:21" x14ac:dyDescent="0.25">
      <c r="A30" s="28">
        <v>153435</v>
      </c>
      <c r="B30" s="29">
        <v>445</v>
      </c>
      <c r="C30" s="10">
        <v>44147</v>
      </c>
      <c r="D30" s="11"/>
      <c r="E30" s="11">
        <v>51408.800000000003</v>
      </c>
      <c r="F30" s="11">
        <v>0</v>
      </c>
      <c r="G30" s="31"/>
      <c r="H30" s="31"/>
      <c r="I30" s="24"/>
      <c r="J30" s="24">
        <v>4112.7</v>
      </c>
      <c r="K30" s="24"/>
      <c r="L30" s="24">
        <v>55521.5</v>
      </c>
      <c r="M30" s="24">
        <f>Tabla16[[#This Row],[TASA EX.]]+Tabla16[[#This Row],[IEPS 8 %]]</f>
        <v>4112.7</v>
      </c>
      <c r="N30" s="24">
        <f>Tabla16[[#This Row],[TASA 16%]]+Tabla16[[#This Row],[IEPS 6%]]</f>
        <v>0</v>
      </c>
      <c r="O30" s="55">
        <v>44168</v>
      </c>
      <c r="P30" s="12" t="s">
        <v>3008</v>
      </c>
      <c r="Q30" s="23" t="s">
        <v>1428</v>
      </c>
      <c r="R30" s="9" t="s">
        <v>2853</v>
      </c>
      <c r="S30" s="11"/>
      <c r="T30" s="13" t="s">
        <v>2854</v>
      </c>
      <c r="U30" s="49" t="s">
        <v>3300</v>
      </c>
    </row>
    <row r="31" spans="1:21" x14ac:dyDescent="0.25">
      <c r="A31" s="28">
        <v>153436</v>
      </c>
      <c r="B31" s="29">
        <v>446</v>
      </c>
      <c r="C31" s="10">
        <v>44147</v>
      </c>
      <c r="D31" s="11"/>
      <c r="E31" s="11">
        <v>-8.999999999650754E-2</v>
      </c>
      <c r="F31" s="11">
        <v>65327.75</v>
      </c>
      <c r="G31" s="31"/>
      <c r="H31" s="31"/>
      <c r="I31" s="24"/>
      <c r="J31" s="24"/>
      <c r="K31" s="24">
        <v>10452.44</v>
      </c>
      <c r="L31" s="24">
        <v>75780.100000000006</v>
      </c>
      <c r="M31" s="24">
        <f>Tabla16[[#This Row],[TASA EX.]]+Tabla16[[#This Row],[IEPS 8 %]]</f>
        <v>0</v>
      </c>
      <c r="N31" s="24">
        <f>Tabla16[[#This Row],[TASA 16%]]+Tabla16[[#This Row],[IEPS 6%]]</f>
        <v>65327.75</v>
      </c>
      <c r="O31" s="55">
        <v>44167</v>
      </c>
      <c r="P31" s="12" t="s">
        <v>3177</v>
      </c>
      <c r="Q31" s="23" t="s">
        <v>1515</v>
      </c>
      <c r="R31" s="9" t="s">
        <v>2853</v>
      </c>
      <c r="S31" s="11">
        <v>620.70000000000005</v>
      </c>
      <c r="T31" s="13" t="s">
        <v>2854</v>
      </c>
      <c r="U31" s="49" t="s">
        <v>3301</v>
      </c>
    </row>
    <row r="32" spans="1:21" x14ac:dyDescent="0.25">
      <c r="A32" s="28">
        <v>153437</v>
      </c>
      <c r="B32" s="29">
        <v>447</v>
      </c>
      <c r="C32" s="10">
        <v>44147</v>
      </c>
      <c r="D32" s="11"/>
      <c r="E32" s="11">
        <v>36637.42</v>
      </c>
      <c r="F32" s="11">
        <v>0</v>
      </c>
      <c r="G32" s="31"/>
      <c r="H32" s="31"/>
      <c r="I32" s="24"/>
      <c r="J32" s="24">
        <v>2666.21</v>
      </c>
      <c r="K32" s="24"/>
      <c r="L32" s="24">
        <v>39303.629999999997</v>
      </c>
      <c r="M32" s="24">
        <f>Tabla16[[#This Row],[TASA EX.]]+Tabla16[[#This Row],[IEPS 8 %]]</f>
        <v>2666.21</v>
      </c>
      <c r="N32" s="24">
        <f>Tabla16[[#This Row],[TASA 16%]]+Tabla16[[#This Row],[IEPS 6%]]</f>
        <v>0</v>
      </c>
      <c r="O32" s="55">
        <v>44168</v>
      </c>
      <c r="P32" s="12" t="s">
        <v>2899</v>
      </c>
      <c r="Q32" s="23" t="s">
        <v>471</v>
      </c>
      <c r="R32" s="9" t="s">
        <v>2853</v>
      </c>
      <c r="S32" s="11"/>
      <c r="T32" s="13" t="s">
        <v>2854</v>
      </c>
      <c r="U32" s="49" t="s">
        <v>3302</v>
      </c>
    </row>
    <row r="33" spans="1:21" x14ac:dyDescent="0.25">
      <c r="A33" s="28">
        <v>153453</v>
      </c>
      <c r="B33" s="29">
        <v>463</v>
      </c>
      <c r="C33" s="10">
        <v>44148</v>
      </c>
      <c r="D33" s="11"/>
      <c r="E33" s="11">
        <v>-1.749999999992724E-2</v>
      </c>
      <c r="F33" s="11">
        <v>10331.9375</v>
      </c>
      <c r="G33" s="31"/>
      <c r="H33" s="31"/>
      <c r="I33" s="24"/>
      <c r="J33" s="24"/>
      <c r="K33" s="24">
        <v>1653.11</v>
      </c>
      <c r="L33" s="24">
        <v>11985.03</v>
      </c>
      <c r="M33" s="24">
        <f>Tabla16[[#This Row],[TASA EX.]]+Tabla16[[#This Row],[IEPS 8 %]]</f>
        <v>0</v>
      </c>
      <c r="N33" s="24">
        <f>Tabla16[[#This Row],[TASA 16%]]+Tabla16[[#This Row],[IEPS 6%]]</f>
        <v>10331.9375</v>
      </c>
      <c r="O33" s="55">
        <v>44168</v>
      </c>
      <c r="P33" s="12" t="s">
        <v>3000</v>
      </c>
      <c r="Q33" s="23" t="s">
        <v>1908</v>
      </c>
      <c r="R33" s="9" t="s">
        <v>2853</v>
      </c>
      <c r="S33" s="11"/>
      <c r="T33" s="13" t="s">
        <v>2854</v>
      </c>
      <c r="U33" s="49" t="s">
        <v>3303</v>
      </c>
    </row>
    <row r="34" spans="1:21" x14ac:dyDescent="0.25">
      <c r="A34" s="28">
        <v>153456</v>
      </c>
      <c r="B34" s="29">
        <v>466</v>
      </c>
      <c r="C34" s="10">
        <v>44148</v>
      </c>
      <c r="D34" s="11"/>
      <c r="E34" s="11">
        <v>235682.99249999999</v>
      </c>
      <c r="F34" s="11">
        <v>4230.4375</v>
      </c>
      <c r="G34" s="31"/>
      <c r="H34" s="31"/>
      <c r="I34" s="24"/>
      <c r="J34" s="24"/>
      <c r="K34" s="24">
        <v>676.87</v>
      </c>
      <c r="L34" s="24">
        <v>240590.3</v>
      </c>
      <c r="M34" s="24">
        <f>Tabla16[[#This Row],[TASA EX.]]+Tabla16[[#This Row],[IEPS 8 %]]</f>
        <v>0</v>
      </c>
      <c r="N34" s="24">
        <f>Tabla16[[#This Row],[TASA 16%]]+Tabla16[[#This Row],[IEPS 6%]]</f>
        <v>4230.4375</v>
      </c>
      <c r="O34" s="55">
        <v>44168</v>
      </c>
      <c r="P34" s="12" t="s">
        <v>2858</v>
      </c>
      <c r="Q34" s="23" t="s">
        <v>887</v>
      </c>
      <c r="R34" s="9" t="s">
        <v>2853</v>
      </c>
      <c r="S34" s="11">
        <v>8433.9</v>
      </c>
      <c r="T34" s="13" t="s">
        <v>2854</v>
      </c>
      <c r="U34" s="49" t="s">
        <v>3304</v>
      </c>
    </row>
    <row r="35" spans="1:21" x14ac:dyDescent="0.25">
      <c r="A35" s="47">
        <v>154151</v>
      </c>
      <c r="B35" s="59">
        <v>101</v>
      </c>
      <c r="C35" s="57">
        <v>44168</v>
      </c>
      <c r="D35" s="50"/>
      <c r="E35" s="50">
        <v>-2.749999999832653E-2</v>
      </c>
      <c r="F35" s="50">
        <v>15166.6875</v>
      </c>
      <c r="G35" s="51"/>
      <c r="H35" s="51"/>
      <c r="I35" s="50"/>
      <c r="J35" s="50"/>
      <c r="K35" s="50">
        <v>2426.67</v>
      </c>
      <c r="L35" s="50">
        <v>17593.330000000002</v>
      </c>
      <c r="M35" s="50">
        <f>Tabla16[[#This Row],[TASA EX.]]+Tabla16[[#This Row],[IEPS 8 %]]</f>
        <v>0</v>
      </c>
      <c r="N35" s="50">
        <f>Tabla16[[#This Row],[TASA 16%]]+Tabla16[[#This Row],[IEPS 6%]]</f>
        <v>15166.6875</v>
      </c>
      <c r="O35" s="55">
        <v>44173</v>
      </c>
      <c r="P35" s="49" t="s">
        <v>3143</v>
      </c>
      <c r="Q35" s="52" t="s">
        <v>2593</v>
      </c>
      <c r="R35" s="48" t="s">
        <v>2974</v>
      </c>
      <c r="S35" s="50"/>
      <c r="T35" s="53" t="s">
        <v>2975</v>
      </c>
      <c r="U35" s="49" t="s">
        <v>3672</v>
      </c>
    </row>
    <row r="36" spans="1:21" x14ac:dyDescent="0.25">
      <c r="A36" s="28">
        <v>153488</v>
      </c>
      <c r="B36" s="29">
        <v>498</v>
      </c>
      <c r="C36" s="10">
        <v>44148</v>
      </c>
      <c r="D36" s="11"/>
      <c r="E36" s="11">
        <v>8826</v>
      </c>
      <c r="F36" s="11">
        <v>0</v>
      </c>
      <c r="G36" s="31"/>
      <c r="H36" s="31"/>
      <c r="I36" s="24"/>
      <c r="J36" s="24"/>
      <c r="K36" s="24"/>
      <c r="L36" s="24">
        <v>8826</v>
      </c>
      <c r="M36" s="24">
        <f>Tabla16[[#This Row],[TASA EX.]]+Tabla16[[#This Row],[IEPS 8 %]]</f>
        <v>0</v>
      </c>
      <c r="N36" s="24">
        <f>Tabla16[[#This Row],[TASA 16%]]+Tabla16[[#This Row],[IEPS 6%]]</f>
        <v>0</v>
      </c>
      <c r="O36" s="55">
        <v>44169</v>
      </c>
      <c r="P36" s="12" t="s">
        <v>2900</v>
      </c>
      <c r="Q36" s="23" t="s">
        <v>382</v>
      </c>
      <c r="R36" s="9" t="s">
        <v>2853</v>
      </c>
      <c r="S36" s="11"/>
      <c r="T36" s="13" t="s">
        <v>2854</v>
      </c>
      <c r="U36" s="49" t="s">
        <v>3306</v>
      </c>
    </row>
    <row r="37" spans="1:21" x14ac:dyDescent="0.25">
      <c r="A37" s="28">
        <v>153490</v>
      </c>
      <c r="B37" s="29">
        <v>500</v>
      </c>
      <c r="C37" s="10">
        <v>44148</v>
      </c>
      <c r="D37" s="11"/>
      <c r="E37" s="11">
        <v>-5.0000000001091394E-3</v>
      </c>
      <c r="F37" s="11">
        <v>5258.625</v>
      </c>
      <c r="G37" s="31"/>
      <c r="H37" s="31"/>
      <c r="I37" s="24"/>
      <c r="J37" s="24"/>
      <c r="K37" s="24">
        <v>841.38</v>
      </c>
      <c r="L37" s="24">
        <v>6100</v>
      </c>
      <c r="M37" s="24">
        <f>Tabla16[[#This Row],[TASA EX.]]+Tabla16[[#This Row],[IEPS 8 %]]</f>
        <v>0</v>
      </c>
      <c r="N37" s="24">
        <f>Tabla16[[#This Row],[TASA 16%]]+Tabla16[[#This Row],[IEPS 6%]]</f>
        <v>5258.625</v>
      </c>
      <c r="O37" s="55">
        <v>44173</v>
      </c>
      <c r="P37" s="12" t="s">
        <v>2871</v>
      </c>
      <c r="Q37" s="23" t="s">
        <v>1165</v>
      </c>
      <c r="R37" s="9" t="s">
        <v>2853</v>
      </c>
      <c r="S37" s="11"/>
      <c r="T37" s="13" t="s">
        <v>2854</v>
      </c>
      <c r="U37" s="49" t="s">
        <v>3307</v>
      </c>
    </row>
    <row r="38" spans="1:21" x14ac:dyDescent="0.25">
      <c r="A38" s="28">
        <v>153491</v>
      </c>
      <c r="B38" s="29">
        <v>501</v>
      </c>
      <c r="C38" s="10">
        <v>44148</v>
      </c>
      <c r="D38" s="11"/>
      <c r="E38" s="11">
        <v>-0.1124999999992724</v>
      </c>
      <c r="F38" s="11">
        <v>17179.3125</v>
      </c>
      <c r="G38" s="31"/>
      <c r="H38" s="31"/>
      <c r="I38" s="24"/>
      <c r="J38" s="24"/>
      <c r="K38" s="24">
        <v>2748.69</v>
      </c>
      <c r="L38" s="24">
        <v>19927.89</v>
      </c>
      <c r="M38" s="24">
        <f>Tabla16[[#This Row],[TASA EX.]]+Tabla16[[#This Row],[IEPS 8 %]]</f>
        <v>0</v>
      </c>
      <c r="N38" s="24">
        <f>Tabla16[[#This Row],[TASA 16%]]+Tabla16[[#This Row],[IEPS 6%]]</f>
        <v>17179.3125</v>
      </c>
      <c r="O38" s="55">
        <v>44168</v>
      </c>
      <c r="P38" s="12" t="s">
        <v>3308</v>
      </c>
      <c r="Q38" s="23" t="s">
        <v>217</v>
      </c>
      <c r="R38" s="9" t="s">
        <v>2853</v>
      </c>
      <c r="S38" s="11"/>
      <c r="T38" s="13" t="s">
        <v>2854</v>
      </c>
      <c r="U38" s="49" t="s">
        <v>3309</v>
      </c>
    </row>
    <row r="39" spans="1:21" x14ac:dyDescent="0.25">
      <c r="A39" s="28">
        <v>153492</v>
      </c>
      <c r="B39" s="29">
        <v>502</v>
      </c>
      <c r="C39" s="10">
        <v>44148</v>
      </c>
      <c r="D39" s="11"/>
      <c r="E39" s="11">
        <v>6211.1750000000029</v>
      </c>
      <c r="F39" s="11">
        <v>61758.875</v>
      </c>
      <c r="G39" s="31"/>
      <c r="H39" s="31"/>
      <c r="I39" s="24"/>
      <c r="J39" s="24"/>
      <c r="K39" s="24">
        <v>9881.42</v>
      </c>
      <c r="L39" s="24">
        <v>77851.47</v>
      </c>
      <c r="M39" s="24">
        <f>Tabla16[[#This Row],[TASA EX.]]+Tabla16[[#This Row],[IEPS 8 %]]</f>
        <v>0</v>
      </c>
      <c r="N39" s="24">
        <f>Tabla16[[#This Row],[TASA 16%]]+Tabla16[[#This Row],[IEPS 6%]]</f>
        <v>61758.875</v>
      </c>
      <c r="O39" s="55">
        <v>44168</v>
      </c>
      <c r="P39" s="12" t="s">
        <v>3310</v>
      </c>
      <c r="Q39" s="23" t="s">
        <v>90</v>
      </c>
      <c r="R39" s="9" t="s">
        <v>2853</v>
      </c>
      <c r="S39" s="11"/>
      <c r="T39" s="13" t="s">
        <v>2854</v>
      </c>
      <c r="U39" s="49" t="s">
        <v>3311</v>
      </c>
    </row>
    <row r="40" spans="1:21" x14ac:dyDescent="0.25">
      <c r="A40" s="28">
        <v>153501</v>
      </c>
      <c r="B40" s="29">
        <v>511</v>
      </c>
      <c r="C40" s="10">
        <v>44148</v>
      </c>
      <c r="D40" s="11"/>
      <c r="E40" s="11">
        <v>69837.13</v>
      </c>
      <c r="F40" s="11">
        <v>0</v>
      </c>
      <c r="G40" s="31"/>
      <c r="H40" s="31"/>
      <c r="I40" s="24"/>
      <c r="J40" s="24">
        <v>4601.6499999999996</v>
      </c>
      <c r="K40" s="24"/>
      <c r="L40" s="24">
        <v>74438.78</v>
      </c>
      <c r="M40" s="24">
        <f>Tabla16[[#This Row],[TASA EX.]]+Tabla16[[#This Row],[IEPS 8 %]]</f>
        <v>4601.6499999999996</v>
      </c>
      <c r="N40" s="24">
        <f>Tabla16[[#This Row],[TASA 16%]]+Tabla16[[#This Row],[IEPS 6%]]</f>
        <v>0</v>
      </c>
      <c r="O40" s="55">
        <v>44168</v>
      </c>
      <c r="P40" s="12" t="s">
        <v>2895</v>
      </c>
      <c r="Q40" s="23" t="s">
        <v>77</v>
      </c>
      <c r="R40" s="9" t="s">
        <v>2853</v>
      </c>
      <c r="S40" s="11">
        <v>1425.24</v>
      </c>
      <c r="T40" s="13" t="s">
        <v>2854</v>
      </c>
      <c r="U40" s="49" t="s">
        <v>3312</v>
      </c>
    </row>
    <row r="41" spans="1:21" x14ac:dyDescent="0.25">
      <c r="A41" s="28">
        <v>153524</v>
      </c>
      <c r="B41" s="29">
        <v>534</v>
      </c>
      <c r="C41" s="10">
        <v>44151</v>
      </c>
      <c r="D41" s="11"/>
      <c r="E41" s="11">
        <v>5000</v>
      </c>
      <c r="F41" s="11">
        <v>0</v>
      </c>
      <c r="G41" s="31"/>
      <c r="H41" s="31"/>
      <c r="I41" s="24"/>
      <c r="J41" s="24"/>
      <c r="K41" s="24"/>
      <c r="L41" s="24">
        <v>5000</v>
      </c>
      <c r="M41" s="24">
        <f>Tabla16[[#This Row],[TASA EX.]]+Tabla16[[#This Row],[IEPS 8 %]]</f>
        <v>0</v>
      </c>
      <c r="N41" s="24">
        <f>Tabla16[[#This Row],[TASA 16%]]+Tabla16[[#This Row],[IEPS 6%]]</f>
        <v>0</v>
      </c>
      <c r="O41" s="55">
        <v>44167</v>
      </c>
      <c r="P41" s="12" t="s">
        <v>2913</v>
      </c>
      <c r="Q41" s="23" t="s">
        <v>327</v>
      </c>
      <c r="R41" s="9" t="s">
        <v>2853</v>
      </c>
      <c r="S41" s="11"/>
      <c r="T41" s="13" t="s">
        <v>2854</v>
      </c>
      <c r="U41" s="49" t="s">
        <v>3313</v>
      </c>
    </row>
    <row r="42" spans="1:21" x14ac:dyDescent="0.25">
      <c r="A42" s="28">
        <v>153529</v>
      </c>
      <c r="B42" s="29">
        <v>539</v>
      </c>
      <c r="C42" s="10">
        <v>44151</v>
      </c>
      <c r="D42" s="11"/>
      <c r="E42" s="11">
        <v>1.2500000000727596E-2</v>
      </c>
      <c r="F42" s="11">
        <v>13673.1875</v>
      </c>
      <c r="G42" s="31"/>
      <c r="H42" s="31"/>
      <c r="I42" s="24"/>
      <c r="J42" s="24"/>
      <c r="K42" s="24">
        <v>2187.71</v>
      </c>
      <c r="L42" s="24">
        <v>15860.91</v>
      </c>
      <c r="M42" s="24">
        <f>Tabla16[[#This Row],[TASA EX.]]+Tabla16[[#This Row],[IEPS 8 %]]</f>
        <v>0</v>
      </c>
      <c r="N42" s="24">
        <f>Tabla16[[#This Row],[TASA 16%]]+Tabla16[[#This Row],[IEPS 6%]]</f>
        <v>13673.1875</v>
      </c>
      <c r="O42" s="55">
        <v>44168</v>
      </c>
      <c r="P42" s="12" t="s">
        <v>2885</v>
      </c>
      <c r="Q42" s="23" t="s">
        <v>2496</v>
      </c>
      <c r="R42" s="9" t="s">
        <v>2853</v>
      </c>
      <c r="S42" s="11"/>
      <c r="T42" s="13" t="s">
        <v>2854</v>
      </c>
      <c r="U42" s="49" t="s">
        <v>3314</v>
      </c>
    </row>
    <row r="43" spans="1:21" x14ac:dyDescent="0.25">
      <c r="A43" s="28">
        <v>153530</v>
      </c>
      <c r="B43" s="29">
        <v>540</v>
      </c>
      <c r="C43" s="10">
        <v>44151</v>
      </c>
      <c r="D43" s="11"/>
      <c r="E43" s="11">
        <v>75964.7</v>
      </c>
      <c r="F43" s="11">
        <v>0</v>
      </c>
      <c r="G43" s="31"/>
      <c r="H43" s="31"/>
      <c r="I43" s="24"/>
      <c r="J43" s="24"/>
      <c r="K43" s="24"/>
      <c r="L43" s="24">
        <v>75964.7</v>
      </c>
      <c r="M43" s="24">
        <f>Tabla16[[#This Row],[TASA EX.]]+Tabla16[[#This Row],[IEPS 8 %]]</f>
        <v>0</v>
      </c>
      <c r="N43" s="24">
        <f>Tabla16[[#This Row],[TASA 16%]]+Tabla16[[#This Row],[IEPS 6%]]</f>
        <v>0</v>
      </c>
      <c r="O43" s="55">
        <v>44170</v>
      </c>
      <c r="P43" s="12" t="s">
        <v>2884</v>
      </c>
      <c r="Q43" s="23" t="s">
        <v>322</v>
      </c>
      <c r="R43" s="9" t="s">
        <v>2853</v>
      </c>
      <c r="S43" s="11"/>
      <c r="T43" s="13" t="s">
        <v>2854</v>
      </c>
      <c r="U43" s="49" t="s">
        <v>3315</v>
      </c>
    </row>
    <row r="44" spans="1:21" x14ac:dyDescent="0.25">
      <c r="A44" s="28">
        <v>153531</v>
      </c>
      <c r="B44" s="29">
        <v>541</v>
      </c>
      <c r="C44" s="10">
        <v>44151</v>
      </c>
      <c r="D44" s="11"/>
      <c r="E44" s="11">
        <v>76290.100000000006</v>
      </c>
      <c r="F44" s="11">
        <v>0</v>
      </c>
      <c r="G44" s="31"/>
      <c r="H44" s="31"/>
      <c r="I44" s="24"/>
      <c r="J44" s="24"/>
      <c r="K44" s="24"/>
      <c r="L44" s="24">
        <v>76290.100000000006</v>
      </c>
      <c r="M44" s="24">
        <f>Tabla16[[#This Row],[TASA EX.]]+Tabla16[[#This Row],[IEPS 8 %]]</f>
        <v>0</v>
      </c>
      <c r="N44" s="24">
        <f>Tabla16[[#This Row],[TASA 16%]]+Tabla16[[#This Row],[IEPS 6%]]</f>
        <v>0</v>
      </c>
      <c r="O44" s="55">
        <v>44170</v>
      </c>
      <c r="P44" s="12" t="s">
        <v>2917</v>
      </c>
      <c r="Q44" s="23" t="s">
        <v>2693</v>
      </c>
      <c r="R44" s="9" t="s">
        <v>2853</v>
      </c>
      <c r="S44" s="11"/>
      <c r="T44" s="13" t="s">
        <v>2854</v>
      </c>
      <c r="U44" s="49" t="s">
        <v>3316</v>
      </c>
    </row>
    <row r="45" spans="1:21" x14ac:dyDescent="0.25">
      <c r="A45" s="28">
        <v>153532</v>
      </c>
      <c r="B45" s="29">
        <v>542</v>
      </c>
      <c r="C45" s="10">
        <v>44151</v>
      </c>
      <c r="D45" s="11"/>
      <c r="E45" s="11">
        <v>2.749999999650754E-2</v>
      </c>
      <c r="F45" s="11">
        <v>86235.0625</v>
      </c>
      <c r="G45" s="31"/>
      <c r="H45" s="31"/>
      <c r="I45" s="24"/>
      <c r="J45" s="24"/>
      <c r="K45" s="24">
        <v>13797.61</v>
      </c>
      <c r="L45" s="24">
        <v>100032.7</v>
      </c>
      <c r="M45" s="24">
        <f>Tabla16[[#This Row],[TASA EX.]]+Tabla16[[#This Row],[IEPS 8 %]]</f>
        <v>0</v>
      </c>
      <c r="N45" s="24">
        <f>Tabla16[[#This Row],[TASA 16%]]+Tabla16[[#This Row],[IEPS 6%]]</f>
        <v>86235.0625</v>
      </c>
      <c r="O45" s="55">
        <v>44170</v>
      </c>
      <c r="P45" s="12" t="s">
        <v>3126</v>
      </c>
      <c r="Q45" s="23" t="s">
        <v>1354</v>
      </c>
      <c r="R45" s="9" t="s">
        <v>2888</v>
      </c>
      <c r="S45" s="11"/>
      <c r="T45" s="13" t="s">
        <v>2889</v>
      </c>
      <c r="U45" s="49" t="s">
        <v>3317</v>
      </c>
    </row>
    <row r="46" spans="1:21" x14ac:dyDescent="0.25">
      <c r="A46" s="28">
        <v>153533</v>
      </c>
      <c r="B46" s="29">
        <v>543</v>
      </c>
      <c r="C46" s="10">
        <v>44151</v>
      </c>
      <c r="D46" s="11"/>
      <c r="E46" s="11">
        <v>121836.91</v>
      </c>
      <c r="F46" s="11">
        <v>0</v>
      </c>
      <c r="G46" s="31"/>
      <c r="H46" s="31"/>
      <c r="I46" s="24"/>
      <c r="J46" s="24"/>
      <c r="K46" s="24"/>
      <c r="L46" s="24">
        <v>121836.91</v>
      </c>
      <c r="M46" s="24">
        <f>Tabla16[[#This Row],[TASA EX.]]+Tabla16[[#This Row],[IEPS 8 %]]</f>
        <v>0</v>
      </c>
      <c r="N46" s="24">
        <f>Tabla16[[#This Row],[TASA 16%]]+Tabla16[[#This Row],[IEPS 6%]]</f>
        <v>0</v>
      </c>
      <c r="O46" s="55">
        <v>44168</v>
      </c>
      <c r="P46" s="12" t="s">
        <v>3174</v>
      </c>
      <c r="Q46" s="23" t="s">
        <v>1108</v>
      </c>
      <c r="R46" s="9" t="s">
        <v>2853</v>
      </c>
      <c r="S46" s="11"/>
      <c r="T46" s="13" t="s">
        <v>2854</v>
      </c>
      <c r="U46" s="49" t="s">
        <v>3318</v>
      </c>
    </row>
    <row r="47" spans="1:21" x14ac:dyDescent="0.25">
      <c r="A47" s="28">
        <v>153535</v>
      </c>
      <c r="B47" s="29">
        <v>545</v>
      </c>
      <c r="C47" s="10">
        <v>44151</v>
      </c>
      <c r="D47" s="11"/>
      <c r="E47" s="11">
        <v>6.0000000004947651E-2</v>
      </c>
      <c r="F47" s="11">
        <v>61402.5</v>
      </c>
      <c r="G47" s="31"/>
      <c r="H47" s="31"/>
      <c r="I47" s="24"/>
      <c r="J47" s="24"/>
      <c r="K47" s="24">
        <v>9824.4</v>
      </c>
      <c r="L47" s="24">
        <v>71226.960000000006</v>
      </c>
      <c r="M47" s="24">
        <f>Tabla16[[#This Row],[TASA EX.]]+Tabla16[[#This Row],[IEPS 8 %]]</f>
        <v>0</v>
      </c>
      <c r="N47" s="24">
        <f>Tabla16[[#This Row],[TASA 16%]]+Tabla16[[#This Row],[IEPS 6%]]</f>
        <v>61402.5</v>
      </c>
      <c r="O47" s="55">
        <v>44176</v>
      </c>
      <c r="P47" s="12" t="s">
        <v>2856</v>
      </c>
      <c r="Q47" s="23" t="s">
        <v>998</v>
      </c>
      <c r="R47" s="9" t="s">
        <v>2888</v>
      </c>
      <c r="S47" s="11"/>
      <c r="T47" s="13" t="s">
        <v>2889</v>
      </c>
      <c r="U47" s="49" t="s">
        <v>3319</v>
      </c>
    </row>
    <row r="48" spans="1:21" x14ac:dyDescent="0.25">
      <c r="A48" s="28">
        <v>153538</v>
      </c>
      <c r="B48" s="29">
        <v>548</v>
      </c>
      <c r="C48" s="10">
        <v>44151</v>
      </c>
      <c r="D48" s="11"/>
      <c r="E48" s="11">
        <v>27740.799999999999</v>
      </c>
      <c r="F48" s="11">
        <v>0</v>
      </c>
      <c r="G48" s="31"/>
      <c r="H48" s="31"/>
      <c r="I48" s="24"/>
      <c r="J48" s="24"/>
      <c r="K48" s="24"/>
      <c r="L48" s="24">
        <v>27740.799999999999</v>
      </c>
      <c r="M48" s="24">
        <f>Tabla16[[#This Row],[TASA EX.]]+Tabla16[[#This Row],[IEPS 8 %]]</f>
        <v>0</v>
      </c>
      <c r="N48" s="24">
        <f>Tabla16[[#This Row],[TASA 16%]]+Tabla16[[#This Row],[IEPS 6%]]</f>
        <v>0</v>
      </c>
      <c r="O48" s="55">
        <v>44173</v>
      </c>
      <c r="P48" t="s">
        <v>4247</v>
      </c>
      <c r="Q48" s="23" t="s">
        <v>1804</v>
      </c>
      <c r="R48" s="9" t="s">
        <v>2853</v>
      </c>
      <c r="S48" s="11">
        <v>1210.0999999999999</v>
      </c>
      <c r="T48" s="13" t="s">
        <v>2854</v>
      </c>
      <c r="U48" s="12" t="s">
        <v>4248</v>
      </c>
    </row>
    <row r="49" spans="1:21" x14ac:dyDescent="0.25">
      <c r="A49" s="28">
        <v>153539</v>
      </c>
      <c r="B49" s="29">
        <v>549</v>
      </c>
      <c r="C49" s="10">
        <v>44151</v>
      </c>
      <c r="D49" s="11"/>
      <c r="E49" s="11">
        <v>7.5000000360887498E-3</v>
      </c>
      <c r="F49" s="11">
        <v>223077.81249999997</v>
      </c>
      <c r="G49" s="31"/>
      <c r="H49" s="31"/>
      <c r="I49" s="24"/>
      <c r="J49" s="24"/>
      <c r="K49" s="24">
        <v>35692.449999999997</v>
      </c>
      <c r="L49" s="24">
        <v>258770.27</v>
      </c>
      <c r="M49" s="24">
        <f>Tabla16[[#This Row],[TASA EX.]]+Tabla16[[#This Row],[IEPS 8 %]]</f>
        <v>0</v>
      </c>
      <c r="N49" s="24">
        <f>Tabla16[[#This Row],[TASA 16%]]+Tabla16[[#This Row],[IEPS 6%]]</f>
        <v>223077.81249999997</v>
      </c>
      <c r="O49" s="55">
        <v>44173</v>
      </c>
      <c r="P49" t="s">
        <v>4247</v>
      </c>
      <c r="Q49" s="23" t="s">
        <v>1804</v>
      </c>
      <c r="R49" s="9" t="s">
        <v>2853</v>
      </c>
      <c r="S49" s="11">
        <v>2539.37</v>
      </c>
      <c r="T49" s="13" t="s">
        <v>2854</v>
      </c>
      <c r="U49" s="12" t="s">
        <v>4249</v>
      </c>
    </row>
    <row r="50" spans="1:21" x14ac:dyDescent="0.25">
      <c r="A50" s="28">
        <v>153540</v>
      </c>
      <c r="B50" s="29">
        <v>550</v>
      </c>
      <c r="C50" s="10">
        <v>44151</v>
      </c>
      <c r="D50" s="11"/>
      <c r="E50" s="11">
        <v>0.16000000001076842</v>
      </c>
      <c r="F50" s="11">
        <v>43952.999999999993</v>
      </c>
      <c r="G50" s="31"/>
      <c r="H50" s="31"/>
      <c r="I50" s="24"/>
      <c r="J50" s="24"/>
      <c r="K50" s="24">
        <v>7032.48</v>
      </c>
      <c r="L50" s="24">
        <v>50985.64</v>
      </c>
      <c r="M50" s="24">
        <f>Tabla16[[#This Row],[TASA EX.]]+Tabla16[[#This Row],[IEPS 8 %]]</f>
        <v>0</v>
      </c>
      <c r="N50" s="24">
        <f>Tabla16[[#This Row],[TASA 16%]]+Tabla16[[#This Row],[IEPS 6%]]</f>
        <v>43952.999999999993</v>
      </c>
      <c r="O50" s="55">
        <v>44170</v>
      </c>
      <c r="P50" s="12" t="s">
        <v>2874</v>
      </c>
      <c r="Q50" s="23" t="s">
        <v>2819</v>
      </c>
      <c r="R50" s="9" t="s">
        <v>2853</v>
      </c>
      <c r="S50" s="11">
        <v>4760.62</v>
      </c>
      <c r="T50" s="13" t="s">
        <v>2854</v>
      </c>
      <c r="U50" s="49" t="s">
        <v>3320</v>
      </c>
    </row>
    <row r="51" spans="1:21" x14ac:dyDescent="0.25">
      <c r="A51" s="28">
        <v>153541</v>
      </c>
      <c r="B51" s="29">
        <v>551</v>
      </c>
      <c r="C51" s="10">
        <v>44151</v>
      </c>
      <c r="D51" s="11"/>
      <c r="E51" s="11">
        <v>105366.13</v>
      </c>
      <c r="F51" s="11">
        <v>0</v>
      </c>
      <c r="G51" s="31"/>
      <c r="H51" s="31"/>
      <c r="I51" s="24"/>
      <c r="J51" s="24">
        <v>2540.06</v>
      </c>
      <c r="K51" s="24"/>
      <c r="L51" s="24">
        <v>107906.19</v>
      </c>
      <c r="M51" s="24">
        <f>Tabla16[[#This Row],[TASA EX.]]+Tabla16[[#This Row],[IEPS 8 %]]</f>
        <v>2540.06</v>
      </c>
      <c r="N51" s="24">
        <f>Tabla16[[#This Row],[TASA 16%]]+Tabla16[[#This Row],[IEPS 6%]]</f>
        <v>0</v>
      </c>
      <c r="O51" s="55">
        <v>44170</v>
      </c>
      <c r="P51" s="12" t="s">
        <v>2874</v>
      </c>
      <c r="Q51" s="23" t="s">
        <v>2819</v>
      </c>
      <c r="R51" s="9" t="s">
        <v>3203</v>
      </c>
      <c r="S51" s="11">
        <v>4113.16</v>
      </c>
      <c r="T51" s="13" t="s">
        <v>2854</v>
      </c>
      <c r="U51" s="49" t="s">
        <v>3321</v>
      </c>
    </row>
    <row r="52" spans="1:21" x14ac:dyDescent="0.25">
      <c r="A52" s="28">
        <v>153546</v>
      </c>
      <c r="B52" s="29">
        <v>556</v>
      </c>
      <c r="C52" s="10">
        <v>44151</v>
      </c>
      <c r="D52" s="11"/>
      <c r="E52" s="11">
        <v>155037.91499999998</v>
      </c>
      <c r="F52" s="11">
        <v>503.37500000000006</v>
      </c>
      <c r="G52" s="31"/>
      <c r="H52" s="31"/>
      <c r="I52" s="24"/>
      <c r="J52" s="24"/>
      <c r="K52" s="24">
        <v>80.540000000000006</v>
      </c>
      <c r="L52" s="24">
        <v>155621.82999999999</v>
      </c>
      <c r="M52" s="24">
        <f>Tabla16[[#This Row],[TASA EX.]]+Tabla16[[#This Row],[IEPS 8 %]]</f>
        <v>0</v>
      </c>
      <c r="N52" s="24">
        <f>Tabla16[[#This Row],[TASA 16%]]+Tabla16[[#This Row],[IEPS 6%]]</f>
        <v>503.37500000000006</v>
      </c>
      <c r="O52" s="55">
        <v>44173</v>
      </c>
      <c r="P52" s="12" t="s">
        <v>2857</v>
      </c>
      <c r="Q52" s="23" t="s">
        <v>501</v>
      </c>
      <c r="R52" s="9" t="s">
        <v>2853</v>
      </c>
      <c r="S52" s="11">
        <v>3309.96</v>
      </c>
      <c r="T52" s="13" t="s">
        <v>2854</v>
      </c>
      <c r="U52" s="49" t="s">
        <v>3322</v>
      </c>
    </row>
    <row r="53" spans="1:21" x14ac:dyDescent="0.25">
      <c r="A53" s="28">
        <v>153547</v>
      </c>
      <c r="B53" s="29">
        <v>557</v>
      </c>
      <c r="C53" s="10">
        <v>44151</v>
      </c>
      <c r="D53" s="11"/>
      <c r="E53" s="11">
        <v>248540.38999999998</v>
      </c>
      <c r="F53" s="11">
        <v>1392</v>
      </c>
      <c r="G53" s="31"/>
      <c r="H53" s="31"/>
      <c r="I53" s="24"/>
      <c r="J53" s="24"/>
      <c r="K53" s="24">
        <v>222.72</v>
      </c>
      <c r="L53" s="24">
        <v>250155.11</v>
      </c>
      <c r="M53" s="24">
        <f>Tabla16[[#This Row],[TASA EX.]]+Tabla16[[#This Row],[IEPS 8 %]]</f>
        <v>0</v>
      </c>
      <c r="N53" s="24">
        <f>Tabla16[[#This Row],[TASA 16%]]+Tabla16[[#This Row],[IEPS 6%]]</f>
        <v>1392</v>
      </c>
      <c r="O53" s="55">
        <v>44173</v>
      </c>
      <c r="P53" s="12" t="s">
        <v>2857</v>
      </c>
      <c r="Q53" s="23" t="s">
        <v>501</v>
      </c>
      <c r="R53" s="9" t="s">
        <v>2853</v>
      </c>
      <c r="S53" s="11">
        <v>2610.36</v>
      </c>
      <c r="T53" s="13" t="s">
        <v>2854</v>
      </c>
      <c r="U53" s="49" t="s">
        <v>3323</v>
      </c>
    </row>
    <row r="54" spans="1:21" x14ac:dyDescent="0.25">
      <c r="A54" s="28">
        <v>153553</v>
      </c>
      <c r="B54" s="29">
        <v>563</v>
      </c>
      <c r="C54" s="10">
        <v>44151</v>
      </c>
      <c r="D54" s="11"/>
      <c r="E54" s="11">
        <v>4.9999999973806553E-3</v>
      </c>
      <c r="F54" s="11">
        <v>45192.875</v>
      </c>
      <c r="G54" s="31"/>
      <c r="H54" s="31"/>
      <c r="I54" s="24"/>
      <c r="J54" s="24"/>
      <c r="K54" s="24">
        <v>7230.86</v>
      </c>
      <c r="L54" s="24">
        <v>52423.74</v>
      </c>
      <c r="M54" s="24">
        <f>Tabla16[[#This Row],[TASA EX.]]+Tabla16[[#This Row],[IEPS 8 %]]</f>
        <v>0</v>
      </c>
      <c r="N54" s="24">
        <f>Tabla16[[#This Row],[TASA 16%]]+Tabla16[[#This Row],[IEPS 6%]]</f>
        <v>45192.875</v>
      </c>
      <c r="O54" s="55">
        <v>44169</v>
      </c>
      <c r="P54" s="12" t="s">
        <v>3324</v>
      </c>
      <c r="Q54" s="23" t="s">
        <v>1000</v>
      </c>
      <c r="R54" s="9" t="s">
        <v>2853</v>
      </c>
      <c r="S54" s="11">
        <v>1612.14</v>
      </c>
      <c r="T54" s="13" t="s">
        <v>2854</v>
      </c>
      <c r="U54" s="49" t="s">
        <v>3325</v>
      </c>
    </row>
    <row r="55" spans="1:21" x14ac:dyDescent="0.25">
      <c r="A55" s="47">
        <v>153560</v>
      </c>
      <c r="B55" s="59">
        <v>570</v>
      </c>
      <c r="C55" s="46">
        <v>44151</v>
      </c>
      <c r="D55" s="50"/>
      <c r="E55" s="50">
        <v>1.4999999999417923E-2</v>
      </c>
      <c r="F55" s="50">
        <v>7832.1250000000009</v>
      </c>
      <c r="G55" s="51"/>
      <c r="H55" s="51"/>
      <c r="I55" s="50"/>
      <c r="J55" s="50"/>
      <c r="K55" s="50">
        <v>1253.1400000000001</v>
      </c>
      <c r="L55" s="50">
        <v>9085.2800000000007</v>
      </c>
      <c r="M55" s="50">
        <f>Tabla16[[#This Row],[TASA EX.]]+Tabla16[[#This Row],[IEPS 8 %]]</f>
        <v>0</v>
      </c>
      <c r="N55" s="50">
        <f>Tabla16[[#This Row],[TASA 16%]]+Tabla16[[#This Row],[IEPS 6%]]</f>
        <v>7832.1250000000009</v>
      </c>
      <c r="O55" s="46">
        <v>44168</v>
      </c>
      <c r="P55" s="49" t="s">
        <v>2886</v>
      </c>
      <c r="Q55" s="52" t="s">
        <v>2138</v>
      </c>
      <c r="R55" s="48" t="s">
        <v>2853</v>
      </c>
      <c r="S55" s="50">
        <v>957.08</v>
      </c>
      <c r="T55" s="53" t="s">
        <v>2854</v>
      </c>
      <c r="U55" s="49" t="s">
        <v>3326</v>
      </c>
    </row>
    <row r="56" spans="1:21" x14ac:dyDescent="0.25">
      <c r="A56" s="28">
        <v>153561</v>
      </c>
      <c r="B56" s="29">
        <v>571</v>
      </c>
      <c r="C56" s="10">
        <v>44151</v>
      </c>
      <c r="D56" s="11"/>
      <c r="E56" s="11">
        <v>7185.5575000000099</v>
      </c>
      <c r="F56" s="11">
        <v>109142.3125</v>
      </c>
      <c r="G56" s="31"/>
      <c r="H56" s="31"/>
      <c r="I56" s="24"/>
      <c r="J56" s="24"/>
      <c r="K56" s="24">
        <v>17462.77</v>
      </c>
      <c r="L56" s="24">
        <v>133790.64000000001</v>
      </c>
      <c r="M56" s="24">
        <f>Tabla16[[#This Row],[TASA EX.]]+Tabla16[[#This Row],[IEPS 8 %]]</f>
        <v>0</v>
      </c>
      <c r="N56" s="24">
        <f>Tabla16[[#This Row],[TASA 16%]]+Tabla16[[#This Row],[IEPS 6%]]</f>
        <v>109142.3125</v>
      </c>
      <c r="O56" s="55">
        <v>44176</v>
      </c>
      <c r="P56" s="12" t="s">
        <v>2886</v>
      </c>
      <c r="Q56" s="23" t="s">
        <v>2138</v>
      </c>
      <c r="R56" s="9" t="s">
        <v>2853</v>
      </c>
      <c r="S56" s="11"/>
      <c r="T56" s="13" t="s">
        <v>2854</v>
      </c>
      <c r="U56" s="49" t="s">
        <v>3327</v>
      </c>
    </row>
    <row r="57" spans="1:21" x14ac:dyDescent="0.25">
      <c r="A57" s="28">
        <v>153562</v>
      </c>
      <c r="B57" s="29">
        <v>572</v>
      </c>
      <c r="C57" s="10">
        <v>44151</v>
      </c>
      <c r="D57" s="11"/>
      <c r="E57" s="11">
        <v>1.5000000003055902E-2</v>
      </c>
      <c r="F57" s="11">
        <v>27204.624999999996</v>
      </c>
      <c r="G57" s="31"/>
      <c r="H57" s="31"/>
      <c r="I57" s="24"/>
      <c r="J57" s="24"/>
      <c r="K57" s="24">
        <v>4352.74</v>
      </c>
      <c r="L57" s="24">
        <v>31557.38</v>
      </c>
      <c r="M57" s="24">
        <f>Tabla16[[#This Row],[TASA EX.]]+Tabla16[[#This Row],[IEPS 8 %]]</f>
        <v>0</v>
      </c>
      <c r="N57" s="24">
        <f>Tabla16[[#This Row],[TASA 16%]]+Tabla16[[#This Row],[IEPS 6%]]</f>
        <v>27204.624999999996</v>
      </c>
      <c r="O57" s="55">
        <v>44168</v>
      </c>
      <c r="P57" s="12" t="s">
        <v>2880</v>
      </c>
      <c r="Q57" s="23" t="s">
        <v>187</v>
      </c>
      <c r="R57" s="9" t="s">
        <v>2853</v>
      </c>
      <c r="S57" s="11"/>
      <c r="T57" s="13" t="s">
        <v>2854</v>
      </c>
      <c r="U57" s="49" t="s">
        <v>3328</v>
      </c>
    </row>
    <row r="58" spans="1:21" x14ac:dyDescent="0.25">
      <c r="A58" s="47">
        <v>153563</v>
      </c>
      <c r="B58" s="59">
        <v>573</v>
      </c>
      <c r="C58" s="57">
        <v>44151</v>
      </c>
      <c r="D58" s="50"/>
      <c r="E58" s="50">
        <v>15957.779999999999</v>
      </c>
      <c r="F58" s="50">
        <v>27388</v>
      </c>
      <c r="G58" s="51"/>
      <c r="H58" s="51"/>
      <c r="I58" s="50"/>
      <c r="J58" s="50">
        <v>902.22</v>
      </c>
      <c r="K58" s="50">
        <v>4382.08</v>
      </c>
      <c r="L58" s="50">
        <v>48630.080000000002</v>
      </c>
      <c r="M58" s="50">
        <f>Tabla16[[#This Row],[TASA EX.]]+Tabla16[[#This Row],[IEPS 8 %]]</f>
        <v>902.22</v>
      </c>
      <c r="N58" s="50">
        <f>Tabla16[[#This Row],[TASA 16%]]+Tabla16[[#This Row],[IEPS 6%]]</f>
        <v>27388</v>
      </c>
      <c r="O58" s="55">
        <v>44169</v>
      </c>
      <c r="P58" t="s">
        <v>4203</v>
      </c>
      <c r="Q58" s="52" t="s">
        <v>136</v>
      </c>
      <c r="R58" s="48" t="s">
        <v>2853</v>
      </c>
      <c r="S58" s="50">
        <v>5322.28</v>
      </c>
      <c r="T58" s="53" t="s">
        <v>2854</v>
      </c>
      <c r="U58" s="12" t="s">
        <v>4205</v>
      </c>
    </row>
    <row r="59" spans="1:21" x14ac:dyDescent="0.25">
      <c r="A59" s="47">
        <v>153564</v>
      </c>
      <c r="B59" s="59">
        <v>574</v>
      </c>
      <c r="C59" s="57">
        <v>44151</v>
      </c>
      <c r="D59" s="50"/>
      <c r="E59" s="50">
        <v>25976.827499999999</v>
      </c>
      <c r="F59" s="50">
        <v>1538.8125</v>
      </c>
      <c r="G59" s="51"/>
      <c r="H59" s="51"/>
      <c r="I59" s="50"/>
      <c r="J59" s="50">
        <v>2078.16</v>
      </c>
      <c r="K59" s="50">
        <v>246.21</v>
      </c>
      <c r="L59" s="50">
        <v>29840.01</v>
      </c>
      <c r="M59" s="50">
        <f>Tabla16[[#This Row],[TASA EX.]]+Tabla16[[#This Row],[IEPS 8 %]]</f>
        <v>2078.16</v>
      </c>
      <c r="N59" s="50">
        <f>Tabla16[[#This Row],[TASA 16%]]+Tabla16[[#This Row],[IEPS 6%]]</f>
        <v>1538.8125</v>
      </c>
      <c r="O59" s="55">
        <v>44181</v>
      </c>
      <c r="P59" t="s">
        <v>4203</v>
      </c>
      <c r="Q59" s="52" t="s">
        <v>136</v>
      </c>
      <c r="R59" s="48" t="s">
        <v>2853</v>
      </c>
      <c r="S59" s="50">
        <v>1697.54</v>
      </c>
      <c r="T59" s="53" t="s">
        <v>2854</v>
      </c>
      <c r="U59" s="12" t="s">
        <v>4206</v>
      </c>
    </row>
    <row r="60" spans="1:21" x14ac:dyDescent="0.25">
      <c r="A60" s="47">
        <v>153565</v>
      </c>
      <c r="B60" s="59">
        <v>575</v>
      </c>
      <c r="C60" s="57">
        <v>44151</v>
      </c>
      <c r="D60" s="50"/>
      <c r="E60" s="50">
        <v>-0.34499999997206032</v>
      </c>
      <c r="F60" s="50">
        <v>230219.875</v>
      </c>
      <c r="G60" s="51"/>
      <c r="H60" s="51"/>
      <c r="I60" s="50"/>
      <c r="J60" s="50"/>
      <c r="K60" s="50">
        <v>36835.18</v>
      </c>
      <c r="L60" s="50">
        <v>267054.71000000002</v>
      </c>
      <c r="M60" s="50">
        <f>Tabla16[[#This Row],[TASA EX.]]+Tabla16[[#This Row],[IEPS 8 %]]</f>
        <v>0</v>
      </c>
      <c r="N60" s="50">
        <f>Tabla16[[#This Row],[TASA 16%]]+Tabla16[[#This Row],[IEPS 6%]]</f>
        <v>230219.875</v>
      </c>
      <c r="O60" s="55">
        <v>44181</v>
      </c>
      <c r="P60" t="s">
        <v>4203</v>
      </c>
      <c r="Q60" s="52" t="s">
        <v>136</v>
      </c>
      <c r="R60" s="48" t="s">
        <v>2853</v>
      </c>
      <c r="S60" s="50">
        <v>52022.06</v>
      </c>
      <c r="T60" s="53" t="s">
        <v>2854</v>
      </c>
      <c r="U60" s="12" t="s">
        <v>4207</v>
      </c>
    </row>
    <row r="61" spans="1:21" x14ac:dyDescent="0.25">
      <c r="A61" s="28">
        <v>153566</v>
      </c>
      <c r="B61" s="29">
        <v>576</v>
      </c>
      <c r="C61" s="10">
        <v>44151</v>
      </c>
      <c r="D61" s="11"/>
      <c r="E61" s="11">
        <v>-6.25E-2</v>
      </c>
      <c r="F61" s="11">
        <v>84512.3125</v>
      </c>
      <c r="G61" s="31"/>
      <c r="H61" s="31"/>
      <c r="I61" s="24"/>
      <c r="J61" s="24"/>
      <c r="K61" s="24">
        <v>13521.97</v>
      </c>
      <c r="L61" s="24">
        <v>98034.22</v>
      </c>
      <c r="M61" s="24">
        <f>Tabla16[[#This Row],[TASA EX.]]+Tabla16[[#This Row],[IEPS 8 %]]</f>
        <v>0</v>
      </c>
      <c r="N61" s="24">
        <f>Tabla16[[#This Row],[TASA 16%]]+Tabla16[[#This Row],[IEPS 6%]]</f>
        <v>84512.3125</v>
      </c>
      <c r="O61" s="55">
        <v>44182</v>
      </c>
      <c r="P61" t="s">
        <v>4203</v>
      </c>
      <c r="Q61" s="23" t="s">
        <v>136</v>
      </c>
      <c r="R61" s="9" t="s">
        <v>2853</v>
      </c>
      <c r="S61" s="11">
        <v>7302.72</v>
      </c>
      <c r="T61" s="13" t="s">
        <v>2854</v>
      </c>
      <c r="U61" s="12" t="s">
        <v>4208</v>
      </c>
    </row>
    <row r="62" spans="1:21" x14ac:dyDescent="0.25">
      <c r="A62" s="28">
        <v>153569</v>
      </c>
      <c r="B62" s="29">
        <v>579</v>
      </c>
      <c r="C62" s="10">
        <v>44151</v>
      </c>
      <c r="D62" s="11"/>
      <c r="E62" s="11">
        <v>9264.0949999999993</v>
      </c>
      <c r="F62" s="11">
        <v>2436.125</v>
      </c>
      <c r="G62" s="31"/>
      <c r="H62" s="31"/>
      <c r="I62" s="24"/>
      <c r="J62" s="24"/>
      <c r="K62" s="24">
        <v>389.78</v>
      </c>
      <c r="L62" s="24">
        <v>12090</v>
      </c>
      <c r="M62" s="24">
        <f>Tabla16[[#This Row],[TASA EX.]]+Tabla16[[#This Row],[IEPS 8 %]]</f>
        <v>0</v>
      </c>
      <c r="N62" s="24">
        <f>Tabla16[[#This Row],[TASA 16%]]+Tabla16[[#This Row],[IEPS 6%]]</f>
        <v>2436.125</v>
      </c>
      <c r="O62" s="55">
        <v>44182</v>
      </c>
      <c r="P62" s="12" t="s">
        <v>2878</v>
      </c>
      <c r="Q62" s="23" t="s">
        <v>1799</v>
      </c>
      <c r="R62" s="9" t="s">
        <v>2853</v>
      </c>
      <c r="S62" s="11"/>
      <c r="T62" s="13" t="s">
        <v>2854</v>
      </c>
      <c r="U62" s="49" t="s">
        <v>3329</v>
      </c>
    </row>
    <row r="63" spans="1:21" x14ac:dyDescent="0.25">
      <c r="A63" s="28">
        <v>153575</v>
      </c>
      <c r="B63" s="29">
        <v>585</v>
      </c>
      <c r="C63" s="10">
        <v>44151</v>
      </c>
      <c r="D63" s="11"/>
      <c r="E63" s="11">
        <v>0.12250000000130967</v>
      </c>
      <c r="F63" s="11">
        <v>17229.6875</v>
      </c>
      <c r="G63" s="31"/>
      <c r="H63" s="31"/>
      <c r="I63" s="24"/>
      <c r="J63" s="24"/>
      <c r="K63" s="24">
        <v>2756.75</v>
      </c>
      <c r="L63" s="24">
        <v>19986.560000000001</v>
      </c>
      <c r="M63" s="24">
        <f>Tabla16[[#This Row],[TASA EX.]]+Tabla16[[#This Row],[IEPS 8 %]]</f>
        <v>0</v>
      </c>
      <c r="N63" s="24">
        <f>Tabla16[[#This Row],[TASA 16%]]+Tabla16[[#This Row],[IEPS 6%]]</f>
        <v>17229.6875</v>
      </c>
      <c r="O63" s="55">
        <v>44169</v>
      </c>
      <c r="P63" s="12" t="s">
        <v>3330</v>
      </c>
      <c r="Q63" s="23" t="s">
        <v>273</v>
      </c>
      <c r="R63" s="9" t="s">
        <v>2853</v>
      </c>
      <c r="S63" s="11"/>
      <c r="T63" s="13" t="s">
        <v>2854</v>
      </c>
      <c r="U63" s="49" t="s">
        <v>3331</v>
      </c>
    </row>
    <row r="64" spans="1:21" x14ac:dyDescent="0.25">
      <c r="A64" s="28">
        <v>153576</v>
      </c>
      <c r="B64" s="29">
        <v>586</v>
      </c>
      <c r="C64" s="10">
        <v>44151</v>
      </c>
      <c r="D64" s="11"/>
      <c r="E64" s="11">
        <v>85270</v>
      </c>
      <c r="F64" s="11">
        <v>0</v>
      </c>
      <c r="G64" s="31"/>
      <c r="H64" s="31"/>
      <c r="I64" s="24"/>
      <c r="J64" s="24"/>
      <c r="K64" s="24"/>
      <c r="L64" s="24">
        <v>85270</v>
      </c>
      <c r="M64" s="24">
        <f>Tabla16[[#This Row],[TASA EX.]]+Tabla16[[#This Row],[IEPS 8 %]]</f>
        <v>0</v>
      </c>
      <c r="N64" s="24">
        <f>Tabla16[[#This Row],[TASA 16%]]+Tabla16[[#This Row],[IEPS 6%]]</f>
        <v>0</v>
      </c>
      <c r="O64" s="55">
        <v>44173</v>
      </c>
      <c r="P64" s="12" t="s">
        <v>2865</v>
      </c>
      <c r="Q64" s="23" t="s">
        <v>421</v>
      </c>
      <c r="R64" s="9" t="s">
        <v>2853</v>
      </c>
      <c r="S64" s="11"/>
      <c r="T64" s="13" t="s">
        <v>2854</v>
      </c>
      <c r="U64" s="49" t="s">
        <v>3332</v>
      </c>
    </row>
    <row r="65" spans="1:21" x14ac:dyDescent="0.25">
      <c r="A65" s="28">
        <v>153583</v>
      </c>
      <c r="B65" s="29">
        <v>593</v>
      </c>
      <c r="C65" s="10">
        <v>44151</v>
      </c>
      <c r="D65" s="11"/>
      <c r="E65" s="11">
        <v>53739.320000000007</v>
      </c>
      <c r="F65" s="11">
        <v>78482.5</v>
      </c>
      <c r="G65" s="31"/>
      <c r="H65" s="31"/>
      <c r="I65" s="24"/>
      <c r="J65" s="24">
        <v>3924.15</v>
      </c>
      <c r="K65" s="24">
        <v>12557.2</v>
      </c>
      <c r="L65" s="24">
        <v>148703.17000000001</v>
      </c>
      <c r="M65" s="24">
        <f>Tabla16[[#This Row],[TASA EX.]]+Tabla16[[#This Row],[IEPS 8 %]]</f>
        <v>3924.15</v>
      </c>
      <c r="N65" s="24">
        <f>Tabla16[[#This Row],[TASA 16%]]+Tabla16[[#This Row],[IEPS 6%]]</f>
        <v>78482.5</v>
      </c>
      <c r="O65" s="55">
        <v>44168</v>
      </c>
      <c r="P65" s="12" t="s">
        <v>2875</v>
      </c>
      <c r="Q65" s="23" t="s">
        <v>40</v>
      </c>
      <c r="R65" s="9" t="s">
        <v>2853</v>
      </c>
      <c r="S65" s="11">
        <v>4077.13</v>
      </c>
      <c r="T65" s="13" t="s">
        <v>2854</v>
      </c>
      <c r="U65" s="49" t="s">
        <v>3333</v>
      </c>
    </row>
    <row r="66" spans="1:21" x14ac:dyDescent="0.25">
      <c r="A66" s="28">
        <v>153584</v>
      </c>
      <c r="B66" s="29">
        <v>594</v>
      </c>
      <c r="C66" s="10">
        <v>44151</v>
      </c>
      <c r="D66" s="11"/>
      <c r="E66" s="11">
        <v>280627.0025</v>
      </c>
      <c r="F66" s="11">
        <v>27300.437499999996</v>
      </c>
      <c r="G66" s="31"/>
      <c r="H66" s="31"/>
      <c r="I66" s="24"/>
      <c r="J66" s="24">
        <v>9354.01</v>
      </c>
      <c r="K66" s="24">
        <v>4368.07</v>
      </c>
      <c r="L66" s="24">
        <v>321649.52</v>
      </c>
      <c r="M66" s="24">
        <f>Tabla16[[#This Row],[TASA EX.]]+Tabla16[[#This Row],[IEPS 8 %]]</f>
        <v>9354.01</v>
      </c>
      <c r="N66" s="24">
        <f>Tabla16[[#This Row],[TASA 16%]]+Tabla16[[#This Row],[IEPS 6%]]</f>
        <v>27300.437499999996</v>
      </c>
      <c r="O66" s="55">
        <v>44170</v>
      </c>
      <c r="P66" s="12" t="s">
        <v>2875</v>
      </c>
      <c r="Q66" s="23" t="s">
        <v>40</v>
      </c>
      <c r="R66" s="9" t="s">
        <v>2853</v>
      </c>
      <c r="S66" s="11">
        <v>2122.39</v>
      </c>
      <c r="T66" s="13" t="s">
        <v>2854</v>
      </c>
      <c r="U66" s="49" t="s">
        <v>3334</v>
      </c>
    </row>
    <row r="67" spans="1:21" x14ac:dyDescent="0.25">
      <c r="A67" s="28">
        <v>153603</v>
      </c>
      <c r="B67" s="29">
        <v>613</v>
      </c>
      <c r="C67" s="10">
        <v>44154</v>
      </c>
      <c r="D67" s="11"/>
      <c r="E67" s="11">
        <v>1039.5999999999999</v>
      </c>
      <c r="F67" s="11">
        <v>0</v>
      </c>
      <c r="G67" s="31"/>
      <c r="H67" s="31"/>
      <c r="I67" s="24"/>
      <c r="J67" s="24"/>
      <c r="K67" s="24"/>
      <c r="L67" s="24">
        <v>1039.5999999999999</v>
      </c>
      <c r="M67" s="24">
        <f>Tabla16[[#This Row],[TASA EX.]]+Tabla16[[#This Row],[IEPS 8 %]]</f>
        <v>0</v>
      </c>
      <c r="N67" s="24">
        <f>Tabla16[[#This Row],[TASA 16%]]+Tabla16[[#This Row],[IEPS 6%]]</f>
        <v>0</v>
      </c>
      <c r="O67" s="55">
        <v>44166</v>
      </c>
      <c r="P67" s="12" t="s">
        <v>2930</v>
      </c>
      <c r="Q67" s="23" t="s">
        <v>2131</v>
      </c>
      <c r="R67" s="9" t="s">
        <v>2853</v>
      </c>
      <c r="S67" s="11"/>
      <c r="T67" s="13" t="s">
        <v>2854</v>
      </c>
      <c r="U67" s="49" t="s">
        <v>3335</v>
      </c>
    </row>
    <row r="68" spans="1:21" x14ac:dyDescent="0.25">
      <c r="A68" s="28">
        <v>153604</v>
      </c>
      <c r="B68" s="29">
        <v>614</v>
      </c>
      <c r="C68" s="10">
        <v>44154</v>
      </c>
      <c r="D68" s="11"/>
      <c r="E68" s="11">
        <v>1265</v>
      </c>
      <c r="F68" s="11">
        <v>0</v>
      </c>
      <c r="G68" s="31"/>
      <c r="H68" s="31"/>
      <c r="I68" s="24"/>
      <c r="J68" s="24"/>
      <c r="K68" s="24"/>
      <c r="L68" s="24">
        <v>1265</v>
      </c>
      <c r="M68" s="24">
        <f>Tabla16[[#This Row],[TASA EX.]]+Tabla16[[#This Row],[IEPS 8 %]]</f>
        <v>0</v>
      </c>
      <c r="N68" s="24">
        <f>Tabla16[[#This Row],[TASA 16%]]+Tabla16[[#This Row],[IEPS 6%]]</f>
        <v>0</v>
      </c>
      <c r="O68" s="55">
        <v>44166</v>
      </c>
      <c r="P68" s="12" t="s">
        <v>2932</v>
      </c>
      <c r="Q68" s="23" t="s">
        <v>1169</v>
      </c>
      <c r="R68" s="9" t="s">
        <v>2853</v>
      </c>
      <c r="S68" s="11"/>
      <c r="T68" s="13" t="s">
        <v>2854</v>
      </c>
      <c r="U68" s="49" t="s">
        <v>3189</v>
      </c>
    </row>
    <row r="69" spans="1:21" x14ac:dyDescent="0.25">
      <c r="A69" s="28">
        <v>153605</v>
      </c>
      <c r="B69" s="29">
        <v>615</v>
      </c>
      <c r="C69" s="10">
        <v>44154</v>
      </c>
      <c r="D69" s="11"/>
      <c r="E69" s="11">
        <v>2405</v>
      </c>
      <c r="F69" s="11">
        <v>0</v>
      </c>
      <c r="G69" s="31"/>
      <c r="H69" s="31"/>
      <c r="I69" s="24"/>
      <c r="J69" s="24"/>
      <c r="K69" s="24"/>
      <c r="L69" s="24">
        <v>2405</v>
      </c>
      <c r="M69" s="24">
        <f>Tabla16[[#This Row],[TASA EX.]]+Tabla16[[#This Row],[IEPS 8 %]]</f>
        <v>0</v>
      </c>
      <c r="N69" s="24">
        <f>Tabla16[[#This Row],[TASA 16%]]+Tabla16[[#This Row],[IEPS 6%]]</f>
        <v>0</v>
      </c>
      <c r="O69" s="55">
        <v>44167</v>
      </c>
      <c r="P69" s="12" t="s">
        <v>2933</v>
      </c>
      <c r="Q69" s="23" t="s">
        <v>888</v>
      </c>
      <c r="R69" s="9" t="s">
        <v>2853</v>
      </c>
      <c r="S69" s="11"/>
      <c r="T69" s="13" t="s">
        <v>2854</v>
      </c>
      <c r="U69" s="49" t="s">
        <v>3105</v>
      </c>
    </row>
    <row r="70" spans="1:21" x14ac:dyDescent="0.25">
      <c r="A70" s="28">
        <v>153606</v>
      </c>
      <c r="B70" s="29">
        <v>616</v>
      </c>
      <c r="C70" s="10">
        <v>44154</v>
      </c>
      <c r="D70" s="11"/>
      <c r="E70" s="11">
        <v>4985</v>
      </c>
      <c r="F70" s="11">
        <v>0</v>
      </c>
      <c r="G70" s="31"/>
      <c r="H70" s="31"/>
      <c r="I70" s="24"/>
      <c r="J70" s="24">
        <v>398.61</v>
      </c>
      <c r="K70" s="24"/>
      <c r="L70" s="24">
        <v>5383.61</v>
      </c>
      <c r="M70" s="24">
        <f>Tabla16[[#This Row],[TASA EX.]]+Tabla16[[#This Row],[IEPS 8 %]]</f>
        <v>398.61</v>
      </c>
      <c r="N70" s="24">
        <f>Tabla16[[#This Row],[TASA 16%]]+Tabla16[[#This Row],[IEPS 6%]]</f>
        <v>0</v>
      </c>
      <c r="O70" s="55">
        <v>44167</v>
      </c>
      <c r="P70" s="12" t="s">
        <v>3197</v>
      </c>
      <c r="Q70" s="23" t="s">
        <v>463</v>
      </c>
      <c r="R70" s="9" t="s">
        <v>2853</v>
      </c>
      <c r="S70" s="11"/>
      <c r="T70" s="13" t="s">
        <v>2854</v>
      </c>
      <c r="U70" s="12" t="s">
        <v>3336</v>
      </c>
    </row>
    <row r="71" spans="1:21" x14ac:dyDescent="0.25">
      <c r="A71" s="28">
        <v>153607</v>
      </c>
      <c r="B71" s="29">
        <v>617</v>
      </c>
      <c r="C71" s="10">
        <v>44154</v>
      </c>
      <c r="D71" s="11"/>
      <c r="E71" s="11">
        <v>5130.82</v>
      </c>
      <c r="F71" s="11">
        <v>0</v>
      </c>
      <c r="G71" s="31"/>
      <c r="H71" s="31"/>
      <c r="I71" s="24"/>
      <c r="J71" s="24">
        <v>360.52</v>
      </c>
      <c r="K71" s="24"/>
      <c r="L71" s="24">
        <v>5491.34</v>
      </c>
      <c r="M71" s="24">
        <f>Tabla16[[#This Row],[TASA EX.]]+Tabla16[[#This Row],[IEPS 8 %]]</f>
        <v>360.52</v>
      </c>
      <c r="N71" s="24">
        <f>Tabla16[[#This Row],[TASA 16%]]+Tabla16[[#This Row],[IEPS 6%]]</f>
        <v>0</v>
      </c>
      <c r="O71" s="55">
        <v>44167</v>
      </c>
      <c r="P71" s="12" t="s">
        <v>2937</v>
      </c>
      <c r="Q71" s="23" t="s">
        <v>972</v>
      </c>
      <c r="R71" s="9" t="s">
        <v>2853</v>
      </c>
      <c r="S71" s="11"/>
      <c r="T71" s="13" t="s">
        <v>2854</v>
      </c>
      <c r="U71" s="49" t="s">
        <v>2861</v>
      </c>
    </row>
    <row r="72" spans="1:21" x14ac:dyDescent="0.25">
      <c r="A72" s="28">
        <v>153608</v>
      </c>
      <c r="B72" s="29">
        <v>618</v>
      </c>
      <c r="C72" s="10">
        <v>44154</v>
      </c>
      <c r="D72" s="11"/>
      <c r="E72" s="11">
        <v>6218.82</v>
      </c>
      <c r="F72" s="11">
        <v>0</v>
      </c>
      <c r="G72" s="31"/>
      <c r="H72" s="31"/>
      <c r="I72" s="24"/>
      <c r="J72" s="24">
        <v>497.5</v>
      </c>
      <c r="K72" s="24"/>
      <c r="L72" s="24">
        <v>6716.32</v>
      </c>
      <c r="M72" s="24">
        <f>Tabla16[[#This Row],[TASA EX.]]+Tabla16[[#This Row],[IEPS 8 %]]</f>
        <v>497.5</v>
      </c>
      <c r="N72" s="24">
        <f>Tabla16[[#This Row],[TASA 16%]]+Tabla16[[#This Row],[IEPS 6%]]</f>
        <v>0</v>
      </c>
      <c r="O72" s="55">
        <v>44167</v>
      </c>
      <c r="P72" s="12" t="s">
        <v>3024</v>
      </c>
      <c r="Q72" s="23" t="s">
        <v>640</v>
      </c>
      <c r="R72" s="9" t="s">
        <v>2853</v>
      </c>
      <c r="S72" s="11"/>
      <c r="T72" s="13" t="s">
        <v>2854</v>
      </c>
      <c r="U72" s="49" t="s">
        <v>3337</v>
      </c>
    </row>
    <row r="73" spans="1:21" x14ac:dyDescent="0.25">
      <c r="A73" s="28">
        <v>153609</v>
      </c>
      <c r="B73" s="29">
        <v>619</v>
      </c>
      <c r="C73" s="10">
        <v>44154</v>
      </c>
      <c r="D73" s="11"/>
      <c r="E73" s="11">
        <v>1619.2</v>
      </c>
      <c r="F73" s="11">
        <v>0</v>
      </c>
      <c r="G73" s="31"/>
      <c r="H73" s="31"/>
      <c r="I73" s="24"/>
      <c r="J73" s="24">
        <v>129.55000000000001</v>
      </c>
      <c r="K73" s="24"/>
      <c r="L73" s="24">
        <v>1748.75</v>
      </c>
      <c r="M73" s="24">
        <f>Tabla16[[#This Row],[TASA EX.]]+Tabla16[[#This Row],[IEPS 8 %]]</f>
        <v>129.55000000000001</v>
      </c>
      <c r="N73" s="24">
        <f>Tabla16[[#This Row],[TASA 16%]]+Tabla16[[#This Row],[IEPS 6%]]</f>
        <v>0</v>
      </c>
      <c r="O73" s="55">
        <v>44167</v>
      </c>
      <c r="P73" s="12" t="s">
        <v>2931</v>
      </c>
      <c r="Q73" s="23" t="s">
        <v>786</v>
      </c>
      <c r="R73" s="9" t="s">
        <v>2853</v>
      </c>
      <c r="S73" s="11"/>
      <c r="T73" s="13" t="s">
        <v>2854</v>
      </c>
      <c r="U73" s="49" t="s">
        <v>3338</v>
      </c>
    </row>
    <row r="74" spans="1:21" x14ac:dyDescent="0.25">
      <c r="A74" s="28">
        <v>153610</v>
      </c>
      <c r="B74" s="29">
        <v>620</v>
      </c>
      <c r="C74" s="10">
        <v>44154</v>
      </c>
      <c r="D74" s="11"/>
      <c r="E74" s="11">
        <v>3989.1699999999996</v>
      </c>
      <c r="F74" s="11">
        <v>0</v>
      </c>
      <c r="G74" s="31"/>
      <c r="H74" s="31"/>
      <c r="I74" s="24"/>
      <c r="J74" s="24">
        <v>319.14999999999998</v>
      </c>
      <c r="K74" s="24"/>
      <c r="L74" s="24">
        <v>4308.32</v>
      </c>
      <c r="M74" s="24">
        <f>Tabla16[[#This Row],[TASA EX.]]+Tabla16[[#This Row],[IEPS 8 %]]</f>
        <v>319.14999999999998</v>
      </c>
      <c r="N74" s="24">
        <f>Tabla16[[#This Row],[TASA 16%]]+Tabla16[[#This Row],[IEPS 6%]]</f>
        <v>0</v>
      </c>
      <c r="O74" s="55">
        <v>44166</v>
      </c>
      <c r="P74" s="12" t="s">
        <v>2936</v>
      </c>
      <c r="Q74" s="23" t="s">
        <v>1412</v>
      </c>
      <c r="R74" s="9" t="s">
        <v>2853</v>
      </c>
      <c r="S74" s="11"/>
      <c r="T74" s="13" t="s">
        <v>2854</v>
      </c>
      <c r="U74" s="49" t="s">
        <v>2861</v>
      </c>
    </row>
    <row r="75" spans="1:21" x14ac:dyDescent="0.25">
      <c r="A75" s="28">
        <v>153611</v>
      </c>
      <c r="B75" s="29">
        <v>621</v>
      </c>
      <c r="C75" s="10">
        <v>44154</v>
      </c>
      <c r="D75" s="11"/>
      <c r="E75" s="11">
        <v>6262</v>
      </c>
      <c r="F75" s="11">
        <v>0</v>
      </c>
      <c r="G75" s="31"/>
      <c r="H75" s="31"/>
      <c r="I75" s="24"/>
      <c r="J75" s="24"/>
      <c r="K75" s="24"/>
      <c r="L75" s="24">
        <v>6262</v>
      </c>
      <c r="M75" s="24">
        <f>Tabla16[[#This Row],[TASA EX.]]+Tabla16[[#This Row],[IEPS 8 %]]</f>
        <v>0</v>
      </c>
      <c r="N75" s="24">
        <f>Tabla16[[#This Row],[TASA 16%]]+Tabla16[[#This Row],[IEPS 6%]]</f>
        <v>0</v>
      </c>
      <c r="O75" s="55">
        <v>44167</v>
      </c>
      <c r="P75" s="12" t="s">
        <v>2934</v>
      </c>
      <c r="Q75" s="23" t="s">
        <v>2828</v>
      </c>
      <c r="R75" s="9" t="s">
        <v>2853</v>
      </c>
      <c r="S75" s="11"/>
      <c r="T75" s="13" t="s">
        <v>2854</v>
      </c>
      <c r="U75" s="49" t="s">
        <v>3339</v>
      </c>
    </row>
    <row r="76" spans="1:21" x14ac:dyDescent="0.25">
      <c r="A76" s="28">
        <v>153612</v>
      </c>
      <c r="B76" s="29">
        <v>622</v>
      </c>
      <c r="C76" s="10">
        <v>44154</v>
      </c>
      <c r="D76" s="11"/>
      <c r="E76" s="11">
        <v>7511.13</v>
      </c>
      <c r="F76" s="11">
        <v>0</v>
      </c>
      <c r="G76" s="31"/>
      <c r="H76" s="31"/>
      <c r="I76" s="24"/>
      <c r="J76" s="24">
        <v>600.89</v>
      </c>
      <c r="K76" s="24"/>
      <c r="L76" s="24">
        <v>8112.02</v>
      </c>
      <c r="M76" s="24">
        <f>Tabla16[[#This Row],[TASA EX.]]+Tabla16[[#This Row],[IEPS 8 %]]</f>
        <v>600.89</v>
      </c>
      <c r="N76" s="24">
        <f>Tabla16[[#This Row],[TASA 16%]]+Tabla16[[#This Row],[IEPS 6%]]</f>
        <v>0</v>
      </c>
      <c r="O76" s="55">
        <v>44167</v>
      </c>
      <c r="P76" s="12" t="s">
        <v>2935</v>
      </c>
      <c r="Q76" s="23" t="s">
        <v>1970</v>
      </c>
      <c r="R76" s="9" t="s">
        <v>2853</v>
      </c>
      <c r="S76" s="11"/>
      <c r="T76" s="13" t="s">
        <v>2854</v>
      </c>
      <c r="U76" s="49" t="s">
        <v>3340</v>
      </c>
    </row>
    <row r="77" spans="1:21" x14ac:dyDescent="0.25">
      <c r="A77" s="28">
        <v>153614</v>
      </c>
      <c r="B77" s="29">
        <v>624</v>
      </c>
      <c r="C77" s="10">
        <v>44154</v>
      </c>
      <c r="D77" s="11"/>
      <c r="E77" s="11">
        <v>4635.9799999999996</v>
      </c>
      <c r="F77" s="11">
        <v>8534.5</v>
      </c>
      <c r="G77" s="31"/>
      <c r="H77" s="31"/>
      <c r="I77" s="24"/>
      <c r="J77" s="24"/>
      <c r="K77" s="24">
        <v>1365.52</v>
      </c>
      <c r="L77" s="24">
        <v>14536</v>
      </c>
      <c r="M77" s="24">
        <f>Tabla16[[#This Row],[TASA EX.]]+Tabla16[[#This Row],[IEPS 8 %]]</f>
        <v>0</v>
      </c>
      <c r="N77" s="24">
        <f>Tabla16[[#This Row],[TASA 16%]]+Tabla16[[#This Row],[IEPS 6%]]</f>
        <v>8534.5</v>
      </c>
      <c r="O77" s="55">
        <v>44168</v>
      </c>
      <c r="P77" s="12" t="s">
        <v>2859</v>
      </c>
      <c r="Q77" s="23" t="s">
        <v>2278</v>
      </c>
      <c r="R77" s="9" t="s">
        <v>2853</v>
      </c>
      <c r="S77" s="11"/>
      <c r="T77" s="13" t="s">
        <v>2854</v>
      </c>
      <c r="U77" s="49" t="s">
        <v>3341</v>
      </c>
    </row>
    <row r="78" spans="1:21" x14ac:dyDescent="0.25">
      <c r="A78" s="28">
        <v>153615</v>
      </c>
      <c r="B78" s="29">
        <v>625</v>
      </c>
      <c r="C78" s="10">
        <v>44154</v>
      </c>
      <c r="D78" s="11"/>
      <c r="E78" s="11">
        <v>18623.5</v>
      </c>
      <c r="F78" s="11">
        <v>0</v>
      </c>
      <c r="G78" s="31"/>
      <c r="H78" s="31"/>
      <c r="I78" s="24"/>
      <c r="J78" s="24"/>
      <c r="K78" s="24"/>
      <c r="L78" s="24">
        <v>18623.5</v>
      </c>
      <c r="M78" s="24">
        <f>Tabla16[[#This Row],[TASA EX.]]+Tabla16[[#This Row],[IEPS 8 %]]</f>
        <v>0</v>
      </c>
      <c r="N78" s="24">
        <f>Tabla16[[#This Row],[TASA 16%]]+Tabla16[[#This Row],[IEPS 6%]]</f>
        <v>0</v>
      </c>
      <c r="O78" s="55">
        <v>44169</v>
      </c>
      <c r="P78" s="12" t="s">
        <v>2939</v>
      </c>
      <c r="Q78" s="23" t="s">
        <v>482</v>
      </c>
      <c r="R78" s="9" t="s">
        <v>2853</v>
      </c>
      <c r="S78" s="11"/>
      <c r="T78" s="13" t="s">
        <v>2854</v>
      </c>
      <c r="U78" s="49" t="s">
        <v>3342</v>
      </c>
    </row>
    <row r="79" spans="1:21" x14ac:dyDescent="0.25">
      <c r="A79" s="28">
        <v>153616</v>
      </c>
      <c r="B79" s="29">
        <v>626</v>
      </c>
      <c r="C79" s="10">
        <v>44154</v>
      </c>
      <c r="D79" s="11"/>
      <c r="E79" s="11">
        <v>22107</v>
      </c>
      <c r="F79" s="11">
        <v>0</v>
      </c>
      <c r="G79" s="31"/>
      <c r="H79" s="31"/>
      <c r="I79" s="24"/>
      <c r="J79" s="24"/>
      <c r="K79" s="24"/>
      <c r="L79" s="24">
        <v>22107</v>
      </c>
      <c r="M79" s="24">
        <f>Tabla16[[#This Row],[TASA EX.]]+Tabla16[[#This Row],[IEPS 8 %]]</f>
        <v>0</v>
      </c>
      <c r="N79" s="24">
        <f>Tabla16[[#This Row],[TASA 16%]]+Tabla16[[#This Row],[IEPS 6%]]</f>
        <v>0</v>
      </c>
      <c r="O79" s="55">
        <v>44167</v>
      </c>
      <c r="P79" s="12" t="s">
        <v>2941</v>
      </c>
      <c r="Q79" s="23" t="s">
        <v>2153</v>
      </c>
      <c r="R79" s="9" t="s">
        <v>2853</v>
      </c>
      <c r="S79" s="11"/>
      <c r="T79" s="13" t="s">
        <v>2854</v>
      </c>
      <c r="U79" s="49" t="s">
        <v>2861</v>
      </c>
    </row>
    <row r="80" spans="1:21" x14ac:dyDescent="0.25">
      <c r="A80" s="28">
        <v>153620</v>
      </c>
      <c r="B80" s="29">
        <v>630</v>
      </c>
      <c r="C80" s="10">
        <v>44154</v>
      </c>
      <c r="D80" s="11"/>
      <c r="E80" s="11">
        <v>46929.4</v>
      </c>
      <c r="F80" s="11">
        <v>0</v>
      </c>
      <c r="G80" s="31"/>
      <c r="H80" s="31"/>
      <c r="I80" s="24"/>
      <c r="J80" s="24"/>
      <c r="K80" s="24"/>
      <c r="L80" s="24">
        <v>46929.4</v>
      </c>
      <c r="M80" s="24">
        <f>Tabla16[[#This Row],[TASA EX.]]+Tabla16[[#This Row],[IEPS 8 %]]</f>
        <v>0</v>
      </c>
      <c r="N80" s="24">
        <f>Tabla16[[#This Row],[TASA 16%]]+Tabla16[[#This Row],[IEPS 6%]]</f>
        <v>0</v>
      </c>
      <c r="O80" s="55">
        <v>44167</v>
      </c>
      <c r="P80" s="12" t="s">
        <v>2942</v>
      </c>
      <c r="Q80" s="23" t="s">
        <v>1155</v>
      </c>
      <c r="R80" s="9" t="s">
        <v>2853</v>
      </c>
      <c r="S80" s="11"/>
      <c r="T80" s="13" t="s">
        <v>2854</v>
      </c>
      <c r="U80" s="49" t="s">
        <v>2861</v>
      </c>
    </row>
    <row r="81" spans="1:21" x14ac:dyDescent="0.25">
      <c r="A81" s="28">
        <v>153621</v>
      </c>
      <c r="B81" s="29">
        <v>631</v>
      </c>
      <c r="C81" s="10">
        <v>44154</v>
      </c>
      <c r="D81" s="11"/>
      <c r="E81" s="11">
        <v>1.749999999992724E-2</v>
      </c>
      <c r="F81" s="11">
        <v>1624.5625</v>
      </c>
      <c r="G81" s="31"/>
      <c r="H81" s="31"/>
      <c r="I81" s="24"/>
      <c r="J81" s="24"/>
      <c r="K81" s="24">
        <v>259.93</v>
      </c>
      <c r="L81" s="24">
        <v>1884.51</v>
      </c>
      <c r="M81" s="24">
        <f>Tabla16[[#This Row],[TASA EX.]]+Tabla16[[#This Row],[IEPS 8 %]]</f>
        <v>0</v>
      </c>
      <c r="N81" s="24">
        <f>Tabla16[[#This Row],[TASA 16%]]+Tabla16[[#This Row],[IEPS 6%]]</f>
        <v>1624.5625</v>
      </c>
      <c r="O81" s="55">
        <v>44167</v>
      </c>
      <c r="P81" s="12" t="s">
        <v>3343</v>
      </c>
      <c r="Q81" s="23" t="s">
        <v>2283</v>
      </c>
      <c r="R81" s="9" t="s">
        <v>2888</v>
      </c>
      <c r="S81" s="11"/>
      <c r="T81" s="13" t="s">
        <v>2889</v>
      </c>
      <c r="U81" s="49" t="s">
        <v>3344</v>
      </c>
    </row>
    <row r="82" spans="1:21" x14ac:dyDescent="0.25">
      <c r="A82" s="28">
        <v>153622</v>
      </c>
      <c r="B82" s="29">
        <v>632</v>
      </c>
      <c r="C82" s="10">
        <v>44154</v>
      </c>
      <c r="D82" s="11"/>
      <c r="E82" s="11">
        <v>2.4999999995998223E-3</v>
      </c>
      <c r="F82" s="11">
        <v>5185.4375</v>
      </c>
      <c r="G82" s="31"/>
      <c r="H82" s="31"/>
      <c r="I82" s="24"/>
      <c r="J82" s="24"/>
      <c r="K82" s="24">
        <v>829.67</v>
      </c>
      <c r="L82" s="24">
        <v>6015.11</v>
      </c>
      <c r="M82" s="24">
        <f>Tabla16[[#This Row],[TASA EX.]]+Tabla16[[#This Row],[IEPS 8 %]]</f>
        <v>0</v>
      </c>
      <c r="N82" s="24">
        <f>Tabla16[[#This Row],[TASA 16%]]+Tabla16[[#This Row],[IEPS 6%]]</f>
        <v>5185.4375</v>
      </c>
      <c r="O82" s="55">
        <v>44167</v>
      </c>
      <c r="P82" s="12" t="s">
        <v>2945</v>
      </c>
      <c r="Q82" s="23" t="s">
        <v>595</v>
      </c>
      <c r="R82" s="9" t="s">
        <v>2888</v>
      </c>
      <c r="S82" s="11"/>
      <c r="T82" s="13" t="s">
        <v>2889</v>
      </c>
      <c r="U82" s="49" t="s">
        <v>3345</v>
      </c>
    </row>
    <row r="83" spans="1:21" x14ac:dyDescent="0.25">
      <c r="A83" s="28">
        <v>153623</v>
      </c>
      <c r="B83" s="29">
        <v>633</v>
      </c>
      <c r="C83" s="10">
        <v>44154</v>
      </c>
      <c r="D83" s="11"/>
      <c r="E83" s="11">
        <v>-1.2499999999818101E-2</v>
      </c>
      <c r="F83" s="11">
        <v>5999.8125</v>
      </c>
      <c r="G83" s="31"/>
      <c r="H83" s="31"/>
      <c r="I83" s="24"/>
      <c r="J83" s="24"/>
      <c r="K83" s="24">
        <v>959.97</v>
      </c>
      <c r="L83" s="24">
        <v>6959.77</v>
      </c>
      <c r="M83" s="24">
        <f>Tabla16[[#This Row],[TASA EX.]]+Tabla16[[#This Row],[IEPS 8 %]]</f>
        <v>0</v>
      </c>
      <c r="N83" s="24">
        <f>Tabla16[[#This Row],[TASA 16%]]+Tabla16[[#This Row],[IEPS 6%]]</f>
        <v>5999.8125</v>
      </c>
      <c r="O83" s="55">
        <v>44166</v>
      </c>
      <c r="P83" s="12" t="s">
        <v>3030</v>
      </c>
      <c r="Q83" s="23" t="s">
        <v>586</v>
      </c>
      <c r="R83" s="9" t="s">
        <v>2888</v>
      </c>
      <c r="S83" s="11"/>
      <c r="T83" s="13" t="s">
        <v>2889</v>
      </c>
      <c r="U83" s="49" t="s">
        <v>3346</v>
      </c>
    </row>
    <row r="84" spans="1:21" x14ac:dyDescent="0.25">
      <c r="A84" s="28">
        <v>153626</v>
      </c>
      <c r="B84" s="29">
        <v>636</v>
      </c>
      <c r="C84" s="10">
        <v>44154</v>
      </c>
      <c r="D84" s="11"/>
      <c r="E84" s="11">
        <v>0</v>
      </c>
      <c r="F84" s="11">
        <v>32062.5</v>
      </c>
      <c r="G84" s="31"/>
      <c r="H84" s="31"/>
      <c r="I84" s="24"/>
      <c r="J84" s="24"/>
      <c r="K84" s="24">
        <v>5130</v>
      </c>
      <c r="L84" s="24">
        <v>37192.5</v>
      </c>
      <c r="M84" s="24">
        <f>Tabla16[[#This Row],[TASA EX.]]+Tabla16[[#This Row],[IEPS 8 %]]</f>
        <v>0</v>
      </c>
      <c r="N84" s="24">
        <f>Tabla16[[#This Row],[TASA 16%]]+Tabla16[[#This Row],[IEPS 6%]]</f>
        <v>32062.5</v>
      </c>
      <c r="O84" s="55">
        <v>44169</v>
      </c>
      <c r="P84" s="12" t="s">
        <v>2887</v>
      </c>
      <c r="Q84" s="23" t="s">
        <v>2738</v>
      </c>
      <c r="R84" s="9" t="s">
        <v>2888</v>
      </c>
      <c r="S84" s="11"/>
      <c r="T84" s="13" t="s">
        <v>2889</v>
      </c>
      <c r="U84" s="49" t="s">
        <v>3347</v>
      </c>
    </row>
    <row r="85" spans="1:21" x14ac:dyDescent="0.25">
      <c r="A85" s="28">
        <v>153628</v>
      </c>
      <c r="B85" s="29">
        <v>638</v>
      </c>
      <c r="C85" s="10">
        <v>44154</v>
      </c>
      <c r="D85" s="11"/>
      <c r="E85" s="11">
        <v>-7.4999999924330041E-3</v>
      </c>
      <c r="F85" s="11">
        <v>66169.6875</v>
      </c>
      <c r="G85" s="31"/>
      <c r="H85" s="31"/>
      <c r="I85" s="24"/>
      <c r="J85" s="24"/>
      <c r="K85" s="24">
        <v>10587.15</v>
      </c>
      <c r="L85" s="24">
        <v>76756.83</v>
      </c>
      <c r="M85" s="24">
        <f>Tabla16[[#This Row],[TASA EX.]]+Tabla16[[#This Row],[IEPS 8 %]]</f>
        <v>0</v>
      </c>
      <c r="N85" s="24">
        <f>Tabla16[[#This Row],[TASA 16%]]+Tabla16[[#This Row],[IEPS 6%]]</f>
        <v>66169.6875</v>
      </c>
      <c r="O85" s="55">
        <v>44169</v>
      </c>
      <c r="P85" s="12" t="s">
        <v>3031</v>
      </c>
      <c r="Q85" s="23" t="s">
        <v>2502</v>
      </c>
      <c r="R85" s="9" t="s">
        <v>2888</v>
      </c>
      <c r="S85" s="11"/>
      <c r="T85" s="13" t="s">
        <v>2889</v>
      </c>
      <c r="U85" s="49" t="s">
        <v>3348</v>
      </c>
    </row>
    <row r="86" spans="1:21" x14ac:dyDescent="0.25">
      <c r="A86" s="28">
        <v>153631</v>
      </c>
      <c r="B86" s="29">
        <v>641</v>
      </c>
      <c r="C86" s="10">
        <v>44154</v>
      </c>
      <c r="D86" s="11"/>
      <c r="E86" s="11">
        <v>0</v>
      </c>
      <c r="F86" s="11">
        <v>3720</v>
      </c>
      <c r="G86" s="31"/>
      <c r="H86" s="31"/>
      <c r="I86" s="24"/>
      <c r="J86" s="24"/>
      <c r="K86" s="24">
        <v>595.20000000000005</v>
      </c>
      <c r="L86" s="24">
        <v>4315.2</v>
      </c>
      <c r="M86" s="24">
        <f>Tabla16[[#This Row],[TASA EX.]]+Tabla16[[#This Row],[IEPS 8 %]]</f>
        <v>0</v>
      </c>
      <c r="N86" s="24">
        <f>Tabla16[[#This Row],[TASA 16%]]+Tabla16[[#This Row],[IEPS 6%]]</f>
        <v>3720</v>
      </c>
      <c r="O86" s="55">
        <v>44168</v>
      </c>
      <c r="P86" s="12" t="s">
        <v>2885</v>
      </c>
      <c r="Q86" s="23" t="s">
        <v>2496</v>
      </c>
      <c r="R86" s="9" t="s">
        <v>2853</v>
      </c>
      <c r="S86" s="11"/>
      <c r="T86" s="13" t="s">
        <v>2854</v>
      </c>
      <c r="U86" s="49" t="s">
        <v>3349</v>
      </c>
    </row>
    <row r="87" spans="1:21" x14ac:dyDescent="0.25">
      <c r="A87" s="28">
        <v>153632</v>
      </c>
      <c r="B87" s="29">
        <v>642</v>
      </c>
      <c r="C87" s="10">
        <v>44154</v>
      </c>
      <c r="D87" s="11"/>
      <c r="E87" s="11">
        <v>1.4999999999417923E-2</v>
      </c>
      <c r="F87" s="11">
        <v>3901.625</v>
      </c>
      <c r="G87" s="31"/>
      <c r="H87" s="31"/>
      <c r="I87" s="24"/>
      <c r="J87" s="24"/>
      <c r="K87" s="24">
        <v>624.26</v>
      </c>
      <c r="L87" s="24">
        <v>4525.8999999999996</v>
      </c>
      <c r="M87" s="24">
        <f>Tabla16[[#This Row],[TASA EX.]]+Tabla16[[#This Row],[IEPS 8 %]]</f>
        <v>0</v>
      </c>
      <c r="N87" s="24">
        <f>Tabla16[[#This Row],[TASA 16%]]+Tabla16[[#This Row],[IEPS 6%]]</f>
        <v>3901.625</v>
      </c>
      <c r="O87" s="55">
        <v>44169</v>
      </c>
      <c r="P87" s="12" t="s">
        <v>3350</v>
      </c>
      <c r="Q87" s="23" t="s">
        <v>1130</v>
      </c>
      <c r="R87" s="9" t="s">
        <v>2853</v>
      </c>
      <c r="S87" s="11"/>
      <c r="T87" s="13" t="s">
        <v>2854</v>
      </c>
      <c r="U87" s="49" t="s">
        <v>3351</v>
      </c>
    </row>
    <row r="88" spans="1:21" x14ac:dyDescent="0.25">
      <c r="A88" s="28">
        <v>153633</v>
      </c>
      <c r="B88" s="29">
        <v>643</v>
      </c>
      <c r="C88" s="10">
        <v>44154</v>
      </c>
      <c r="D88" s="11"/>
      <c r="E88" s="11">
        <v>-1.9999999999527063E-2</v>
      </c>
      <c r="F88" s="11">
        <v>4237.75</v>
      </c>
      <c r="G88" s="31"/>
      <c r="H88" s="31"/>
      <c r="I88" s="24"/>
      <c r="J88" s="24"/>
      <c r="K88" s="24">
        <v>678.04</v>
      </c>
      <c r="L88" s="24">
        <v>4915.7700000000004</v>
      </c>
      <c r="M88" s="24">
        <f>Tabla16[[#This Row],[TASA EX.]]+Tabla16[[#This Row],[IEPS 8 %]]</f>
        <v>0</v>
      </c>
      <c r="N88" s="24">
        <f>Tabla16[[#This Row],[TASA 16%]]+Tabla16[[#This Row],[IEPS 6%]]</f>
        <v>4237.75</v>
      </c>
      <c r="O88" s="55">
        <v>44166</v>
      </c>
      <c r="P88" s="12" t="s">
        <v>3352</v>
      </c>
      <c r="Q88" s="23" t="s">
        <v>2410</v>
      </c>
      <c r="R88" s="9" t="s">
        <v>2853</v>
      </c>
      <c r="S88" s="11"/>
      <c r="T88" s="13" t="s">
        <v>2854</v>
      </c>
      <c r="U88" s="49" t="s">
        <v>3353</v>
      </c>
    </row>
    <row r="89" spans="1:21" x14ac:dyDescent="0.25">
      <c r="A89" s="28">
        <v>153634</v>
      </c>
      <c r="B89" s="29">
        <v>644</v>
      </c>
      <c r="C89" s="10">
        <v>44154</v>
      </c>
      <c r="D89" s="11"/>
      <c r="E89" s="11">
        <v>11447</v>
      </c>
      <c r="F89" s="11">
        <v>0</v>
      </c>
      <c r="G89" s="31"/>
      <c r="H89" s="31"/>
      <c r="I89" s="24"/>
      <c r="J89" s="24"/>
      <c r="K89" s="24"/>
      <c r="L89" s="24">
        <v>11447</v>
      </c>
      <c r="M89" s="24">
        <f>Tabla16[[#This Row],[TASA EX.]]+Tabla16[[#This Row],[IEPS 8 %]]</f>
        <v>0</v>
      </c>
      <c r="N89" s="24">
        <f>Tabla16[[#This Row],[TASA 16%]]+Tabla16[[#This Row],[IEPS 6%]]</f>
        <v>0</v>
      </c>
      <c r="O89" s="55">
        <v>44168</v>
      </c>
      <c r="P89" s="12" t="s">
        <v>2876</v>
      </c>
      <c r="Q89" s="23" t="s">
        <v>2565</v>
      </c>
      <c r="R89" s="9" t="s">
        <v>2853</v>
      </c>
      <c r="S89" s="11"/>
      <c r="T89" s="13" t="s">
        <v>2854</v>
      </c>
      <c r="U89" s="49" t="s">
        <v>3354</v>
      </c>
    </row>
    <row r="90" spans="1:21" x14ac:dyDescent="0.25">
      <c r="A90" s="28">
        <v>153635</v>
      </c>
      <c r="B90" s="29">
        <v>645</v>
      </c>
      <c r="C90" s="10">
        <v>44154</v>
      </c>
      <c r="D90" s="11"/>
      <c r="E90" s="11">
        <v>6185.8</v>
      </c>
      <c r="F90" s="11">
        <v>0</v>
      </c>
      <c r="G90" s="31"/>
      <c r="H90" s="31"/>
      <c r="I90" s="24"/>
      <c r="J90" s="24"/>
      <c r="K90" s="24"/>
      <c r="L90" s="24">
        <v>6185.8</v>
      </c>
      <c r="M90" s="24">
        <f>Tabla16[[#This Row],[TASA EX.]]+Tabla16[[#This Row],[IEPS 8 %]]</f>
        <v>0</v>
      </c>
      <c r="N90" s="24">
        <f>Tabla16[[#This Row],[TASA 16%]]+Tabla16[[#This Row],[IEPS 6%]]</f>
        <v>0</v>
      </c>
      <c r="O90" s="55">
        <v>44166</v>
      </c>
      <c r="P90" s="12" t="s">
        <v>2987</v>
      </c>
      <c r="Q90" s="23" t="s">
        <v>659</v>
      </c>
      <c r="R90" s="9" t="s">
        <v>2853</v>
      </c>
      <c r="S90" s="11"/>
      <c r="T90" s="13" t="s">
        <v>2854</v>
      </c>
      <c r="U90" s="49" t="s">
        <v>3355</v>
      </c>
    </row>
    <row r="91" spans="1:21" x14ac:dyDescent="0.25">
      <c r="A91" s="28">
        <v>153637</v>
      </c>
      <c r="B91" s="29">
        <v>647</v>
      </c>
      <c r="C91" s="10">
        <v>44154</v>
      </c>
      <c r="D91" s="11"/>
      <c r="E91" s="11">
        <v>0</v>
      </c>
      <c r="F91" s="11">
        <v>4836</v>
      </c>
      <c r="G91" s="31"/>
      <c r="H91" s="31"/>
      <c r="I91" s="24"/>
      <c r="J91" s="24"/>
      <c r="K91" s="24">
        <v>773.76</v>
      </c>
      <c r="L91" s="24">
        <v>5609.76</v>
      </c>
      <c r="M91" s="24">
        <f>Tabla16[[#This Row],[TASA EX.]]+Tabla16[[#This Row],[IEPS 8 %]]</f>
        <v>0</v>
      </c>
      <c r="N91" s="24">
        <f>Tabla16[[#This Row],[TASA 16%]]+Tabla16[[#This Row],[IEPS 6%]]</f>
        <v>4836</v>
      </c>
      <c r="O91" s="55">
        <v>44187</v>
      </c>
      <c r="P91" s="12" t="s">
        <v>3356</v>
      </c>
      <c r="Q91" s="23" t="s">
        <v>1510</v>
      </c>
      <c r="R91" s="9" t="s">
        <v>2853</v>
      </c>
      <c r="S91" s="11"/>
      <c r="T91" s="13" t="s">
        <v>2854</v>
      </c>
      <c r="U91" s="49" t="s">
        <v>3357</v>
      </c>
    </row>
    <row r="92" spans="1:21" x14ac:dyDescent="0.25">
      <c r="A92" s="28">
        <v>153638</v>
      </c>
      <c r="B92" s="29">
        <v>648</v>
      </c>
      <c r="C92" s="10">
        <v>44154</v>
      </c>
      <c r="D92" s="11"/>
      <c r="E92" s="11">
        <v>-1.2499999999818101E-2</v>
      </c>
      <c r="F92" s="11">
        <v>5014.8125</v>
      </c>
      <c r="G92" s="31"/>
      <c r="H92" s="31"/>
      <c r="I92" s="24"/>
      <c r="J92" s="24"/>
      <c r="K92" s="24">
        <v>802.37</v>
      </c>
      <c r="L92" s="24">
        <v>5817.17</v>
      </c>
      <c r="M92" s="24">
        <f>Tabla16[[#This Row],[TASA EX.]]+Tabla16[[#This Row],[IEPS 8 %]]</f>
        <v>0</v>
      </c>
      <c r="N92" s="24">
        <f>Tabla16[[#This Row],[TASA 16%]]+Tabla16[[#This Row],[IEPS 6%]]</f>
        <v>5014.8125</v>
      </c>
      <c r="O92" s="55">
        <v>44170</v>
      </c>
      <c r="P92" s="12" t="s">
        <v>3358</v>
      </c>
      <c r="Q92" s="23" t="s">
        <v>2788</v>
      </c>
      <c r="R92" s="9" t="s">
        <v>2853</v>
      </c>
      <c r="S92" s="11"/>
      <c r="T92" s="13" t="s">
        <v>2854</v>
      </c>
      <c r="U92" s="49" t="s">
        <v>3359</v>
      </c>
    </row>
    <row r="93" spans="1:21" x14ac:dyDescent="0.25">
      <c r="A93" s="28">
        <v>153639</v>
      </c>
      <c r="B93" s="29">
        <v>649</v>
      </c>
      <c r="C93" s="10">
        <v>44154</v>
      </c>
      <c r="D93" s="11"/>
      <c r="E93" s="11">
        <v>-4.7499999999672582E-2</v>
      </c>
      <c r="F93" s="11">
        <v>6253.9375</v>
      </c>
      <c r="G93" s="31"/>
      <c r="H93" s="31"/>
      <c r="I93" s="24"/>
      <c r="J93" s="24"/>
      <c r="K93" s="24">
        <v>1000.63</v>
      </c>
      <c r="L93" s="24">
        <v>7254.52</v>
      </c>
      <c r="M93" s="24">
        <f>Tabla16[[#This Row],[TASA EX.]]+Tabla16[[#This Row],[IEPS 8 %]]</f>
        <v>0</v>
      </c>
      <c r="N93" s="24">
        <f>Tabla16[[#This Row],[TASA 16%]]+Tabla16[[#This Row],[IEPS 6%]]</f>
        <v>6253.9375</v>
      </c>
      <c r="O93" s="55">
        <v>44167</v>
      </c>
      <c r="P93" s="12" t="s">
        <v>3184</v>
      </c>
      <c r="Q93" s="23" t="s">
        <v>1697</v>
      </c>
      <c r="R93" s="9" t="s">
        <v>2853</v>
      </c>
      <c r="S93" s="11"/>
      <c r="T93" s="13" t="s">
        <v>2854</v>
      </c>
      <c r="U93" s="49" t="s">
        <v>3332</v>
      </c>
    </row>
    <row r="94" spans="1:21" x14ac:dyDescent="0.25">
      <c r="A94" s="28">
        <v>153640</v>
      </c>
      <c r="B94" s="29">
        <v>650</v>
      </c>
      <c r="C94" s="10">
        <v>44154</v>
      </c>
      <c r="D94" s="11"/>
      <c r="E94" s="11">
        <v>6544.9749999999985</v>
      </c>
      <c r="F94" s="11">
        <v>1724.125</v>
      </c>
      <c r="G94" s="31"/>
      <c r="H94" s="31"/>
      <c r="I94" s="24"/>
      <c r="J94" s="24"/>
      <c r="K94" s="24">
        <v>275.86</v>
      </c>
      <c r="L94" s="24">
        <v>8544.9599999999991</v>
      </c>
      <c r="M94" s="24">
        <f>Tabla16[[#This Row],[TASA EX.]]+Tabla16[[#This Row],[IEPS 8 %]]</f>
        <v>0</v>
      </c>
      <c r="N94" s="24">
        <f>Tabla16[[#This Row],[TASA 16%]]+Tabla16[[#This Row],[IEPS 6%]]</f>
        <v>1724.125</v>
      </c>
      <c r="O94" s="55">
        <v>44170</v>
      </c>
      <c r="P94" s="12" t="s">
        <v>3080</v>
      </c>
      <c r="Q94" s="23" t="s">
        <v>890</v>
      </c>
      <c r="R94" s="9" t="s">
        <v>2853</v>
      </c>
      <c r="S94" s="11"/>
      <c r="T94" s="13" t="s">
        <v>2854</v>
      </c>
      <c r="U94" s="49" t="s">
        <v>3360</v>
      </c>
    </row>
    <row r="95" spans="1:21" x14ac:dyDescent="0.25">
      <c r="A95" s="28">
        <v>153641</v>
      </c>
      <c r="B95" s="29">
        <v>651</v>
      </c>
      <c r="C95" s="10">
        <v>44154</v>
      </c>
      <c r="D95" s="11"/>
      <c r="E95" s="11">
        <v>0</v>
      </c>
      <c r="F95" s="11">
        <v>8493.5</v>
      </c>
      <c r="G95" s="31"/>
      <c r="H95" s="31"/>
      <c r="I95" s="24"/>
      <c r="J95" s="24"/>
      <c r="K95" s="24">
        <v>1358.96</v>
      </c>
      <c r="L95" s="24">
        <v>9852.4599999999991</v>
      </c>
      <c r="M95" s="24">
        <f>Tabla16[[#This Row],[TASA EX.]]+Tabla16[[#This Row],[IEPS 8 %]]</f>
        <v>0</v>
      </c>
      <c r="N95" s="24">
        <f>Tabla16[[#This Row],[TASA 16%]]+Tabla16[[#This Row],[IEPS 6%]]</f>
        <v>8493.5</v>
      </c>
      <c r="O95" s="55">
        <v>44170</v>
      </c>
      <c r="P95" s="12" t="s">
        <v>3361</v>
      </c>
      <c r="Q95" s="23" t="s">
        <v>419</v>
      </c>
      <c r="R95" s="9" t="s">
        <v>2853</v>
      </c>
      <c r="S95" s="11"/>
      <c r="T95" s="13" t="s">
        <v>2854</v>
      </c>
      <c r="U95" s="49" t="s">
        <v>3362</v>
      </c>
    </row>
    <row r="96" spans="1:21" x14ac:dyDescent="0.25">
      <c r="A96" s="28">
        <v>153642</v>
      </c>
      <c r="B96" s="29">
        <v>652</v>
      </c>
      <c r="C96" s="10">
        <v>44154</v>
      </c>
      <c r="D96" s="11"/>
      <c r="E96" s="11">
        <v>12050</v>
      </c>
      <c r="F96" s="11">
        <v>0</v>
      </c>
      <c r="G96" s="31"/>
      <c r="H96" s="31"/>
      <c r="I96" s="24"/>
      <c r="J96" s="24"/>
      <c r="K96" s="24"/>
      <c r="L96" s="24">
        <v>12050</v>
      </c>
      <c r="M96" s="24">
        <f>Tabla16[[#This Row],[TASA EX.]]+Tabla16[[#This Row],[IEPS 8 %]]</f>
        <v>0</v>
      </c>
      <c r="N96" s="24">
        <f>Tabla16[[#This Row],[TASA 16%]]+Tabla16[[#This Row],[IEPS 6%]]</f>
        <v>0</v>
      </c>
      <c r="O96" s="55">
        <v>44170</v>
      </c>
      <c r="P96" s="12" t="s">
        <v>2949</v>
      </c>
      <c r="Q96" s="23" t="s">
        <v>2452</v>
      </c>
      <c r="R96" s="9" t="s">
        <v>2853</v>
      </c>
      <c r="S96" s="11"/>
      <c r="T96" s="13" t="s">
        <v>2854</v>
      </c>
      <c r="U96" s="49" t="s">
        <v>3363</v>
      </c>
    </row>
    <row r="97" spans="1:21" x14ac:dyDescent="0.25">
      <c r="A97" s="28">
        <v>153649</v>
      </c>
      <c r="B97" s="29">
        <v>659</v>
      </c>
      <c r="C97" s="10">
        <v>44155</v>
      </c>
      <c r="D97" s="11"/>
      <c r="E97" s="11">
        <v>13807.2</v>
      </c>
      <c r="F97" s="11">
        <v>0</v>
      </c>
      <c r="G97" s="31"/>
      <c r="H97" s="31"/>
      <c r="I97" s="24"/>
      <c r="J97" s="24"/>
      <c r="K97" s="24"/>
      <c r="L97" s="24">
        <v>13807.2</v>
      </c>
      <c r="M97" s="24">
        <f>Tabla16[[#This Row],[TASA EX.]]+Tabla16[[#This Row],[IEPS 8 %]]</f>
        <v>0</v>
      </c>
      <c r="N97" s="24">
        <f>Tabla16[[#This Row],[TASA 16%]]+Tabla16[[#This Row],[IEPS 6%]]</f>
        <v>0</v>
      </c>
      <c r="O97" s="55">
        <v>44172</v>
      </c>
      <c r="P97" s="12" t="s">
        <v>2913</v>
      </c>
      <c r="Q97" s="23" t="s">
        <v>327</v>
      </c>
      <c r="R97" s="9" t="s">
        <v>2853</v>
      </c>
      <c r="S97" s="11"/>
      <c r="T97" s="13" t="s">
        <v>2854</v>
      </c>
      <c r="U97" s="49" t="s">
        <v>3364</v>
      </c>
    </row>
    <row r="98" spans="1:21" x14ac:dyDescent="0.25">
      <c r="A98" s="28">
        <v>153650</v>
      </c>
      <c r="B98" s="29">
        <v>660</v>
      </c>
      <c r="C98" s="10">
        <v>44155</v>
      </c>
      <c r="D98" s="11"/>
      <c r="E98" s="11">
        <v>11494.5</v>
      </c>
      <c r="F98" s="11">
        <v>2652</v>
      </c>
      <c r="G98" s="31"/>
      <c r="H98" s="31"/>
      <c r="I98" s="24"/>
      <c r="J98" s="24"/>
      <c r="K98" s="24">
        <v>424.32</v>
      </c>
      <c r="L98" s="24">
        <v>14570.82</v>
      </c>
      <c r="M98" s="24">
        <f>Tabla16[[#This Row],[TASA EX.]]+Tabla16[[#This Row],[IEPS 8 %]]</f>
        <v>0</v>
      </c>
      <c r="N98" s="24">
        <f>Tabla16[[#This Row],[TASA 16%]]+Tabla16[[#This Row],[IEPS 6%]]</f>
        <v>2652</v>
      </c>
      <c r="O98" s="55">
        <v>44168</v>
      </c>
      <c r="P98" s="12" t="s">
        <v>2910</v>
      </c>
      <c r="Q98" s="23" t="s">
        <v>65</v>
      </c>
      <c r="R98" s="9" t="s">
        <v>2853</v>
      </c>
      <c r="S98" s="11"/>
      <c r="T98" s="13" t="s">
        <v>2854</v>
      </c>
      <c r="U98" s="49" t="s">
        <v>3365</v>
      </c>
    </row>
    <row r="99" spans="1:21" x14ac:dyDescent="0.25">
      <c r="A99" s="28">
        <v>153651</v>
      </c>
      <c r="B99" s="29">
        <v>661</v>
      </c>
      <c r="C99" s="10">
        <v>44155</v>
      </c>
      <c r="D99" s="11"/>
      <c r="E99" s="11">
        <v>77145.399999999994</v>
      </c>
      <c r="F99" s="11">
        <v>0</v>
      </c>
      <c r="G99" s="31"/>
      <c r="H99" s="31"/>
      <c r="I99" s="24"/>
      <c r="J99" s="24">
        <v>675.8</v>
      </c>
      <c r="K99" s="24"/>
      <c r="L99" s="24">
        <v>77821.2</v>
      </c>
      <c r="M99" s="24">
        <f>Tabla16[[#This Row],[TASA EX.]]+Tabla16[[#This Row],[IEPS 8 %]]</f>
        <v>675.8</v>
      </c>
      <c r="N99" s="24">
        <f>Tabla16[[#This Row],[TASA 16%]]+Tabla16[[#This Row],[IEPS 6%]]</f>
        <v>0</v>
      </c>
      <c r="O99" s="55">
        <v>44169</v>
      </c>
      <c r="P99" s="12" t="s">
        <v>3178</v>
      </c>
      <c r="Q99" s="23" t="s">
        <v>2045</v>
      </c>
      <c r="R99" s="9" t="s">
        <v>2853</v>
      </c>
      <c r="S99" s="11"/>
      <c r="T99" s="13" t="s">
        <v>2854</v>
      </c>
      <c r="U99" s="49" t="s">
        <v>2861</v>
      </c>
    </row>
    <row r="100" spans="1:21" x14ac:dyDescent="0.25">
      <c r="A100" s="28">
        <v>153653</v>
      </c>
      <c r="B100" s="29">
        <v>663</v>
      </c>
      <c r="C100" s="10">
        <v>44155</v>
      </c>
      <c r="D100" s="11"/>
      <c r="E100" s="11">
        <v>7.4999999997089617E-3</v>
      </c>
      <c r="F100" s="11">
        <v>3429.0625</v>
      </c>
      <c r="G100" s="31"/>
      <c r="H100" s="31"/>
      <c r="I100" s="24"/>
      <c r="J100" s="24"/>
      <c r="K100" s="24">
        <v>548.65</v>
      </c>
      <c r="L100" s="24">
        <v>3977.72</v>
      </c>
      <c r="M100" s="24">
        <f>Tabla16[[#This Row],[TASA EX.]]+Tabla16[[#This Row],[IEPS 8 %]]</f>
        <v>0</v>
      </c>
      <c r="N100" s="24">
        <f>Tabla16[[#This Row],[TASA 16%]]+Tabla16[[#This Row],[IEPS 6%]]</f>
        <v>3429.0625</v>
      </c>
      <c r="O100" s="55">
        <v>44170</v>
      </c>
      <c r="P100" s="12" t="s">
        <v>3173</v>
      </c>
      <c r="Q100" s="23" t="s">
        <v>37</v>
      </c>
      <c r="R100" s="9" t="s">
        <v>2853</v>
      </c>
      <c r="S100" s="11">
        <v>106.05</v>
      </c>
      <c r="T100" s="13" t="s">
        <v>2854</v>
      </c>
      <c r="U100" s="49" t="s">
        <v>3366</v>
      </c>
    </row>
    <row r="101" spans="1:21" x14ac:dyDescent="0.25">
      <c r="A101" s="28">
        <v>153654</v>
      </c>
      <c r="B101" s="29">
        <v>664</v>
      </c>
      <c r="C101" s="10">
        <v>44155</v>
      </c>
      <c r="D101" s="11"/>
      <c r="E101" s="11">
        <v>16169.93</v>
      </c>
      <c r="F101" s="11">
        <v>0</v>
      </c>
      <c r="G101" s="31"/>
      <c r="H101" s="31"/>
      <c r="I101" s="24"/>
      <c r="J101" s="24"/>
      <c r="K101" s="24"/>
      <c r="L101" s="24">
        <v>16169.93</v>
      </c>
      <c r="M101" s="24">
        <f>Tabla16[[#This Row],[TASA EX.]]+Tabla16[[#This Row],[IEPS 8 %]]</f>
        <v>0</v>
      </c>
      <c r="N101" s="24">
        <f>Tabla16[[#This Row],[TASA 16%]]+Tabla16[[#This Row],[IEPS 6%]]</f>
        <v>0</v>
      </c>
      <c r="O101" s="55">
        <v>44170</v>
      </c>
      <c r="P101" s="12" t="s">
        <v>3173</v>
      </c>
      <c r="Q101" s="23" t="s">
        <v>37</v>
      </c>
      <c r="R101" s="9" t="s">
        <v>2853</v>
      </c>
      <c r="S101" s="11">
        <v>500.1</v>
      </c>
      <c r="T101" s="13" t="s">
        <v>2854</v>
      </c>
      <c r="U101" s="49" t="s">
        <v>3367</v>
      </c>
    </row>
    <row r="102" spans="1:21" x14ac:dyDescent="0.25">
      <c r="A102" s="28">
        <v>153655</v>
      </c>
      <c r="B102" s="29">
        <v>665</v>
      </c>
      <c r="C102" s="10">
        <v>44155</v>
      </c>
      <c r="D102" s="11"/>
      <c r="E102" s="11">
        <v>2.5000000003274181E-2</v>
      </c>
      <c r="F102" s="11">
        <v>14432.374999999998</v>
      </c>
      <c r="G102" s="31"/>
      <c r="H102" s="31"/>
      <c r="I102" s="24"/>
      <c r="J102" s="24"/>
      <c r="K102" s="24">
        <v>2309.1799999999998</v>
      </c>
      <c r="L102" s="24">
        <v>16741.580000000002</v>
      </c>
      <c r="M102" s="24">
        <f>Tabla16[[#This Row],[TASA EX.]]+Tabla16[[#This Row],[IEPS 8 %]]</f>
        <v>0</v>
      </c>
      <c r="N102" s="24">
        <f>Tabla16[[#This Row],[TASA 16%]]+Tabla16[[#This Row],[IEPS 6%]]</f>
        <v>14432.374999999998</v>
      </c>
      <c r="O102" s="55">
        <v>44167</v>
      </c>
      <c r="P102" s="12" t="s">
        <v>3212</v>
      </c>
      <c r="Q102" s="23" t="s">
        <v>73</v>
      </c>
      <c r="R102" s="9" t="s">
        <v>2853</v>
      </c>
      <c r="S102" s="11"/>
      <c r="T102" s="13" t="s">
        <v>2854</v>
      </c>
      <c r="U102" s="49" t="s">
        <v>3368</v>
      </c>
    </row>
    <row r="103" spans="1:21" x14ac:dyDescent="0.25">
      <c r="A103" s="28">
        <v>153656</v>
      </c>
      <c r="B103" s="29">
        <v>666</v>
      </c>
      <c r="C103" s="10">
        <v>44155</v>
      </c>
      <c r="D103" s="11"/>
      <c r="E103" s="11">
        <v>15016</v>
      </c>
      <c r="F103" s="11">
        <v>1944</v>
      </c>
      <c r="G103" s="31"/>
      <c r="H103" s="31"/>
      <c r="I103" s="24"/>
      <c r="J103" s="24"/>
      <c r="K103" s="24">
        <v>311.04000000000002</v>
      </c>
      <c r="L103" s="24">
        <v>17271.04</v>
      </c>
      <c r="M103" s="24">
        <f>Tabla16[[#This Row],[TASA EX.]]+Tabla16[[#This Row],[IEPS 8 %]]</f>
        <v>0</v>
      </c>
      <c r="N103" s="24">
        <f>Tabla16[[#This Row],[TASA 16%]]+Tabla16[[#This Row],[IEPS 6%]]</f>
        <v>1944</v>
      </c>
      <c r="O103" s="55">
        <v>44170</v>
      </c>
      <c r="P103" s="12" t="s">
        <v>2883</v>
      </c>
      <c r="Q103" s="23" t="s">
        <v>362</v>
      </c>
      <c r="R103" s="9" t="s">
        <v>2853</v>
      </c>
      <c r="S103" s="11"/>
      <c r="T103" s="13" t="s">
        <v>2854</v>
      </c>
      <c r="U103" s="49" t="s">
        <v>3369</v>
      </c>
    </row>
    <row r="104" spans="1:21" x14ac:dyDescent="0.25">
      <c r="A104" s="28">
        <v>153657</v>
      </c>
      <c r="B104" s="29">
        <v>667</v>
      </c>
      <c r="C104" s="10">
        <v>44155</v>
      </c>
      <c r="D104" s="11"/>
      <c r="E104" s="11">
        <v>18172.12</v>
      </c>
      <c r="F104" s="11">
        <v>0</v>
      </c>
      <c r="G104" s="31"/>
      <c r="H104" s="31"/>
      <c r="I104" s="24"/>
      <c r="J104" s="24"/>
      <c r="K104" s="24"/>
      <c r="L104" s="24">
        <v>18172.12</v>
      </c>
      <c r="M104" s="24">
        <f>Tabla16[[#This Row],[TASA EX.]]+Tabla16[[#This Row],[IEPS 8 %]]</f>
        <v>0</v>
      </c>
      <c r="N104" s="24">
        <f>Tabla16[[#This Row],[TASA 16%]]+Tabla16[[#This Row],[IEPS 6%]]</f>
        <v>0</v>
      </c>
      <c r="O104" s="55">
        <v>44170</v>
      </c>
      <c r="P104" s="12" t="s">
        <v>2882</v>
      </c>
      <c r="Q104" s="23" t="s">
        <v>1104</v>
      </c>
      <c r="R104" s="9" t="s">
        <v>2853</v>
      </c>
      <c r="S104" s="11"/>
      <c r="T104" s="13" t="s">
        <v>2854</v>
      </c>
      <c r="U104" s="49" t="s">
        <v>3370</v>
      </c>
    </row>
    <row r="105" spans="1:21" x14ac:dyDescent="0.25">
      <c r="A105" s="28">
        <v>153658</v>
      </c>
      <c r="B105" s="29">
        <v>668</v>
      </c>
      <c r="C105" s="10">
        <v>44155</v>
      </c>
      <c r="D105" s="11"/>
      <c r="E105" s="11">
        <v>26789.52</v>
      </c>
      <c r="F105" s="11">
        <v>0</v>
      </c>
      <c r="G105" s="31"/>
      <c r="H105" s="31"/>
      <c r="I105" s="24"/>
      <c r="J105" s="24"/>
      <c r="K105" s="24"/>
      <c r="L105" s="24">
        <v>26789.52</v>
      </c>
      <c r="M105" s="24">
        <f>Tabla16[[#This Row],[TASA EX.]]+Tabla16[[#This Row],[IEPS 8 %]]</f>
        <v>0</v>
      </c>
      <c r="N105" s="24">
        <f>Tabla16[[#This Row],[TASA 16%]]+Tabla16[[#This Row],[IEPS 6%]]</f>
        <v>0</v>
      </c>
      <c r="O105" s="55">
        <v>44187</v>
      </c>
      <c r="P105" s="12" t="s">
        <v>2912</v>
      </c>
      <c r="Q105" s="23" t="s">
        <v>2768</v>
      </c>
      <c r="R105" s="9" t="s">
        <v>2853</v>
      </c>
      <c r="S105" s="11"/>
      <c r="T105" s="13" t="s">
        <v>2854</v>
      </c>
      <c r="U105" s="49" t="s">
        <v>3371</v>
      </c>
    </row>
    <row r="106" spans="1:21" x14ac:dyDescent="0.25">
      <c r="A106" s="28">
        <v>153659</v>
      </c>
      <c r="B106" s="29">
        <v>669</v>
      </c>
      <c r="C106" s="10">
        <v>44155</v>
      </c>
      <c r="D106" s="11"/>
      <c r="E106" s="11">
        <v>0</v>
      </c>
      <c r="F106" s="11">
        <v>24000</v>
      </c>
      <c r="G106" s="31"/>
      <c r="H106" s="31"/>
      <c r="I106" s="24"/>
      <c r="J106" s="24"/>
      <c r="K106" s="24">
        <v>3840</v>
      </c>
      <c r="L106" s="24">
        <v>27840</v>
      </c>
      <c r="M106" s="24">
        <f>Tabla16[[#This Row],[TASA EX.]]+Tabla16[[#This Row],[IEPS 8 %]]</f>
        <v>0</v>
      </c>
      <c r="N106" s="24">
        <f>Tabla16[[#This Row],[TASA 16%]]+Tabla16[[#This Row],[IEPS 6%]]</f>
        <v>24000</v>
      </c>
      <c r="O106" s="55">
        <v>44173</v>
      </c>
      <c r="P106" s="12" t="s">
        <v>3082</v>
      </c>
      <c r="Q106" s="23" t="s">
        <v>853</v>
      </c>
      <c r="R106" s="9" t="s">
        <v>2853</v>
      </c>
      <c r="S106" s="11"/>
      <c r="T106" s="13" t="s">
        <v>2854</v>
      </c>
      <c r="U106" s="49" t="s">
        <v>3372</v>
      </c>
    </row>
    <row r="107" spans="1:21" x14ac:dyDescent="0.25">
      <c r="A107" s="28">
        <v>153660</v>
      </c>
      <c r="B107" s="29">
        <v>670</v>
      </c>
      <c r="C107" s="10">
        <v>44155</v>
      </c>
      <c r="D107" s="11"/>
      <c r="E107" s="11">
        <v>-2.4999999994179234E-2</v>
      </c>
      <c r="F107" s="11">
        <v>93931.125</v>
      </c>
      <c r="G107" s="31"/>
      <c r="H107" s="31"/>
      <c r="I107" s="24"/>
      <c r="J107" s="24"/>
      <c r="K107" s="24">
        <v>15028.98</v>
      </c>
      <c r="L107" s="24">
        <v>108960.08</v>
      </c>
      <c r="M107" s="24">
        <f>Tabla16[[#This Row],[TASA EX.]]+Tabla16[[#This Row],[IEPS 8 %]]</f>
        <v>0</v>
      </c>
      <c r="N107" s="24">
        <f>Tabla16[[#This Row],[TASA 16%]]+Tabla16[[#This Row],[IEPS 6%]]</f>
        <v>93931.125</v>
      </c>
      <c r="O107" s="55">
        <v>44173</v>
      </c>
      <c r="P107" s="12" t="s">
        <v>3373</v>
      </c>
      <c r="Q107" s="23" t="s">
        <v>2444</v>
      </c>
      <c r="R107" s="9" t="s">
        <v>2853</v>
      </c>
      <c r="S107" s="11"/>
      <c r="T107" s="13" t="s">
        <v>2854</v>
      </c>
      <c r="U107" s="49" t="s">
        <v>3374</v>
      </c>
    </row>
    <row r="108" spans="1:21" x14ac:dyDescent="0.25">
      <c r="A108" s="28">
        <v>153663</v>
      </c>
      <c r="B108" s="29">
        <v>673</v>
      </c>
      <c r="C108" s="10">
        <v>44155</v>
      </c>
      <c r="D108" s="11"/>
      <c r="E108" s="11">
        <v>-2.9999999998835847E-2</v>
      </c>
      <c r="F108" s="11">
        <v>19551.75</v>
      </c>
      <c r="G108" s="31"/>
      <c r="H108" s="31"/>
      <c r="I108" s="24"/>
      <c r="J108" s="24"/>
      <c r="K108" s="24">
        <v>3128.28</v>
      </c>
      <c r="L108" s="24">
        <v>22680</v>
      </c>
      <c r="M108" s="24">
        <f>Tabla16[[#This Row],[TASA EX.]]+Tabla16[[#This Row],[IEPS 8 %]]</f>
        <v>0</v>
      </c>
      <c r="N108" s="24">
        <f>Tabla16[[#This Row],[TASA 16%]]+Tabla16[[#This Row],[IEPS 6%]]</f>
        <v>19551.75</v>
      </c>
      <c r="O108" s="55">
        <v>44173</v>
      </c>
      <c r="P108" s="12" t="s">
        <v>2951</v>
      </c>
      <c r="Q108" s="23" t="s">
        <v>2408</v>
      </c>
      <c r="R108" s="9" t="s">
        <v>2888</v>
      </c>
      <c r="S108" s="11"/>
      <c r="T108" s="13" t="s">
        <v>2889</v>
      </c>
      <c r="U108" s="49" t="s">
        <v>3375</v>
      </c>
    </row>
    <row r="109" spans="1:21" x14ac:dyDescent="0.25">
      <c r="A109" s="28">
        <v>153664</v>
      </c>
      <c r="B109" s="29">
        <v>674</v>
      </c>
      <c r="C109" s="10">
        <v>44155</v>
      </c>
      <c r="D109" s="11"/>
      <c r="E109" s="11">
        <v>1.2499999997089617E-2</v>
      </c>
      <c r="F109" s="11">
        <v>77603.4375</v>
      </c>
      <c r="G109" s="31"/>
      <c r="H109" s="31"/>
      <c r="I109" s="24"/>
      <c r="J109" s="24"/>
      <c r="K109" s="24">
        <v>12416.55</v>
      </c>
      <c r="L109" s="24">
        <v>90020</v>
      </c>
      <c r="M109" s="24">
        <f>Tabla16[[#This Row],[TASA EX.]]+Tabla16[[#This Row],[IEPS 8 %]]</f>
        <v>0</v>
      </c>
      <c r="N109" s="24">
        <f>Tabla16[[#This Row],[TASA 16%]]+Tabla16[[#This Row],[IEPS 6%]]</f>
        <v>77603.4375</v>
      </c>
      <c r="O109" s="55">
        <v>44175</v>
      </c>
      <c r="P109" s="12" t="s">
        <v>2951</v>
      </c>
      <c r="Q109" s="23" t="s">
        <v>2408</v>
      </c>
      <c r="R109" s="9" t="s">
        <v>2888</v>
      </c>
      <c r="S109" s="11"/>
      <c r="T109" s="13" t="s">
        <v>2889</v>
      </c>
      <c r="U109" s="49" t="s">
        <v>3376</v>
      </c>
    </row>
    <row r="110" spans="1:21" x14ac:dyDescent="0.25">
      <c r="A110" s="28">
        <v>153665</v>
      </c>
      <c r="B110" s="29">
        <v>675</v>
      </c>
      <c r="C110" s="10">
        <v>44155</v>
      </c>
      <c r="D110" s="11"/>
      <c r="E110" s="11">
        <v>5.0000000046566129E-3</v>
      </c>
      <c r="F110" s="11">
        <v>340991.375</v>
      </c>
      <c r="G110" s="31"/>
      <c r="H110" s="31"/>
      <c r="I110" s="24"/>
      <c r="J110" s="24"/>
      <c r="K110" s="24">
        <v>54558.62</v>
      </c>
      <c r="L110" s="24">
        <v>395550</v>
      </c>
      <c r="M110" s="24">
        <f>Tabla16[[#This Row],[TASA EX.]]+Tabla16[[#This Row],[IEPS 8 %]]</f>
        <v>0</v>
      </c>
      <c r="N110" s="24">
        <f>Tabla16[[#This Row],[TASA 16%]]+Tabla16[[#This Row],[IEPS 6%]]</f>
        <v>340991.375</v>
      </c>
      <c r="O110" s="55">
        <v>44180</v>
      </c>
      <c r="P110" s="12" t="s">
        <v>2951</v>
      </c>
      <c r="Q110" s="23" t="s">
        <v>2408</v>
      </c>
      <c r="R110" s="9" t="s">
        <v>2888</v>
      </c>
      <c r="S110" s="11"/>
      <c r="T110" s="13" t="s">
        <v>2889</v>
      </c>
      <c r="U110" s="49" t="s">
        <v>3377</v>
      </c>
    </row>
    <row r="111" spans="1:21" x14ac:dyDescent="0.25">
      <c r="A111" s="28">
        <v>153667</v>
      </c>
      <c r="B111" s="29">
        <v>677</v>
      </c>
      <c r="C111" s="10">
        <v>44155</v>
      </c>
      <c r="D111" s="11"/>
      <c r="E111" s="11">
        <v>161136.29999999999</v>
      </c>
      <c r="F111" s="11">
        <v>0</v>
      </c>
      <c r="G111" s="31"/>
      <c r="H111" s="31"/>
      <c r="I111" s="24"/>
      <c r="J111" s="24">
        <v>3985.31</v>
      </c>
      <c r="K111" s="24"/>
      <c r="L111" s="24">
        <v>165121.60999999999</v>
      </c>
      <c r="M111" s="24">
        <f>Tabla16[[#This Row],[TASA EX.]]+Tabla16[[#This Row],[IEPS 8 %]]</f>
        <v>3985.31</v>
      </c>
      <c r="N111" s="24">
        <f>Tabla16[[#This Row],[TASA 16%]]+Tabla16[[#This Row],[IEPS 6%]]</f>
        <v>0</v>
      </c>
      <c r="O111" s="55">
        <v>44166</v>
      </c>
      <c r="P111" s="12" t="s">
        <v>2863</v>
      </c>
      <c r="Q111" s="23" t="s">
        <v>1395</v>
      </c>
      <c r="R111" s="9" t="s">
        <v>2853</v>
      </c>
      <c r="S111" s="11"/>
      <c r="T111" s="13" t="s">
        <v>2854</v>
      </c>
      <c r="U111" s="49" t="s">
        <v>3378</v>
      </c>
    </row>
    <row r="112" spans="1:21" x14ac:dyDescent="0.25">
      <c r="A112" s="28">
        <v>153670</v>
      </c>
      <c r="B112" s="29">
        <v>680</v>
      </c>
      <c r="C112" s="10">
        <v>44155</v>
      </c>
      <c r="D112" s="11"/>
      <c r="E112" s="11">
        <v>49193.462499999994</v>
      </c>
      <c r="F112" s="11">
        <v>63319.9375</v>
      </c>
      <c r="G112" s="31"/>
      <c r="H112" s="31"/>
      <c r="I112" s="24"/>
      <c r="J112" s="24">
        <v>77</v>
      </c>
      <c r="K112" s="24">
        <v>10131.19</v>
      </c>
      <c r="L112" s="24">
        <v>122721.59</v>
      </c>
      <c r="M112" s="24">
        <f>Tabla16[[#This Row],[TASA EX.]]+Tabla16[[#This Row],[IEPS 8 %]]</f>
        <v>77</v>
      </c>
      <c r="N112" s="24">
        <f>Tabla16[[#This Row],[TASA 16%]]+Tabla16[[#This Row],[IEPS 6%]]</f>
        <v>63319.9375</v>
      </c>
      <c r="O112" s="55">
        <v>44166</v>
      </c>
      <c r="P112" s="12" t="s">
        <v>2970</v>
      </c>
      <c r="Q112" s="23" t="s">
        <v>1655</v>
      </c>
      <c r="R112" s="9" t="s">
        <v>2853</v>
      </c>
      <c r="S112" s="11">
        <v>588.33000000000004</v>
      </c>
      <c r="T112" s="13" t="s">
        <v>2854</v>
      </c>
      <c r="U112" s="49" t="s">
        <v>3379</v>
      </c>
    </row>
    <row r="113" spans="1:21" x14ac:dyDescent="0.25">
      <c r="A113" s="28">
        <v>153671</v>
      </c>
      <c r="B113" s="29">
        <v>681</v>
      </c>
      <c r="C113" s="10">
        <v>44155</v>
      </c>
      <c r="D113" s="11"/>
      <c r="E113" s="11">
        <v>1583.492499999993</v>
      </c>
      <c r="F113" s="11">
        <v>109818.4375</v>
      </c>
      <c r="G113" s="31"/>
      <c r="H113" s="31"/>
      <c r="I113" s="24"/>
      <c r="J113" s="24">
        <v>126.66</v>
      </c>
      <c r="K113" s="24">
        <v>17570.95</v>
      </c>
      <c r="L113" s="24">
        <v>129099.54</v>
      </c>
      <c r="M113" s="24">
        <f>Tabla16[[#This Row],[TASA EX.]]+Tabla16[[#This Row],[IEPS 8 %]]</f>
        <v>126.66</v>
      </c>
      <c r="N113" s="24">
        <f>Tabla16[[#This Row],[TASA 16%]]+Tabla16[[#This Row],[IEPS 6%]]</f>
        <v>109818.4375</v>
      </c>
      <c r="O113" s="55">
        <v>44184</v>
      </c>
      <c r="P113" t="s">
        <v>4203</v>
      </c>
      <c r="Q113" s="23" t="s">
        <v>136</v>
      </c>
      <c r="R113" s="9" t="s">
        <v>2853</v>
      </c>
      <c r="S113" s="11">
        <v>25404.22</v>
      </c>
      <c r="T113" s="13" t="s">
        <v>2854</v>
      </c>
      <c r="U113" s="12" t="s">
        <v>4209</v>
      </c>
    </row>
    <row r="114" spans="1:21" x14ac:dyDescent="0.25">
      <c r="A114" s="28">
        <v>153672</v>
      </c>
      <c r="B114" s="29">
        <v>682</v>
      </c>
      <c r="C114" s="10">
        <v>44155</v>
      </c>
      <c r="D114" s="11"/>
      <c r="E114" s="11">
        <v>2.2500000020954758E-2</v>
      </c>
      <c r="F114" s="11">
        <v>219185.18749999997</v>
      </c>
      <c r="G114" s="31"/>
      <c r="H114" s="31"/>
      <c r="I114" s="24"/>
      <c r="J114" s="24"/>
      <c r="K114" s="24">
        <v>35069.629999999997</v>
      </c>
      <c r="L114" s="24">
        <v>254254.84</v>
      </c>
      <c r="M114" s="24">
        <f>Tabla16[[#This Row],[TASA EX.]]+Tabla16[[#This Row],[IEPS 8 %]]</f>
        <v>0</v>
      </c>
      <c r="N114" s="24">
        <f>Tabla16[[#This Row],[TASA 16%]]+Tabla16[[#This Row],[IEPS 6%]]</f>
        <v>219185.18749999997</v>
      </c>
      <c r="O114" s="55">
        <v>44173</v>
      </c>
      <c r="P114" t="s">
        <v>4203</v>
      </c>
      <c r="Q114" s="23" t="s">
        <v>136</v>
      </c>
      <c r="R114" s="9" t="s">
        <v>2853</v>
      </c>
      <c r="S114" s="11">
        <v>36250.949999999997</v>
      </c>
      <c r="T114" s="13" t="s">
        <v>2854</v>
      </c>
      <c r="U114" s="12" t="s">
        <v>4210</v>
      </c>
    </row>
    <row r="115" spans="1:21" x14ac:dyDescent="0.25">
      <c r="A115" s="28">
        <v>153673</v>
      </c>
      <c r="B115" s="29">
        <v>683</v>
      </c>
      <c r="C115" s="10">
        <v>44155</v>
      </c>
      <c r="D115" s="11"/>
      <c r="E115" s="11">
        <v>148007.01999999999</v>
      </c>
      <c r="F115" s="11">
        <v>0</v>
      </c>
      <c r="G115" s="31"/>
      <c r="H115" s="31"/>
      <c r="I115" s="24"/>
      <c r="J115" s="24"/>
      <c r="K115" s="24"/>
      <c r="L115" s="24">
        <v>148007.01999999999</v>
      </c>
      <c r="M115" s="24">
        <f>Tabla16[[#This Row],[TASA EX.]]+Tabla16[[#This Row],[IEPS 8 %]]</f>
        <v>0</v>
      </c>
      <c r="N115" s="24">
        <f>Tabla16[[#This Row],[TASA 16%]]+Tabla16[[#This Row],[IEPS 6%]]</f>
        <v>0</v>
      </c>
      <c r="O115" s="55">
        <v>44173</v>
      </c>
      <c r="P115" t="s">
        <v>4203</v>
      </c>
      <c r="Q115" s="23" t="s">
        <v>136</v>
      </c>
      <c r="R115" s="9" t="s">
        <v>2853</v>
      </c>
      <c r="S115" s="11">
        <v>20062</v>
      </c>
      <c r="T115" s="13" t="s">
        <v>2854</v>
      </c>
      <c r="U115" s="12" t="s">
        <v>4211</v>
      </c>
    </row>
    <row r="116" spans="1:21" x14ac:dyDescent="0.25">
      <c r="A116" s="28">
        <v>153674</v>
      </c>
      <c r="B116" s="29">
        <v>684</v>
      </c>
      <c r="C116" s="10">
        <v>44155</v>
      </c>
      <c r="D116" s="11"/>
      <c r="E116" s="11">
        <v>0.28750000002037268</v>
      </c>
      <c r="F116" s="11">
        <v>113207.56249999999</v>
      </c>
      <c r="G116" s="31"/>
      <c r="H116" s="31"/>
      <c r="I116" s="24"/>
      <c r="J116" s="24"/>
      <c r="K116" s="24">
        <v>18113.21</v>
      </c>
      <c r="L116" s="24">
        <v>131321.06</v>
      </c>
      <c r="M116" s="24">
        <f>Tabla16[[#This Row],[TASA EX.]]+Tabla16[[#This Row],[IEPS 8 %]]</f>
        <v>0</v>
      </c>
      <c r="N116" s="24">
        <f>Tabla16[[#This Row],[TASA 16%]]+Tabla16[[#This Row],[IEPS 6%]]</f>
        <v>113207.56249999999</v>
      </c>
      <c r="O116" s="55">
        <v>44184</v>
      </c>
      <c r="P116" t="s">
        <v>4203</v>
      </c>
      <c r="Q116" s="23" t="s">
        <v>136</v>
      </c>
      <c r="R116" s="9" t="s">
        <v>2853</v>
      </c>
      <c r="S116" s="11">
        <v>10102.81</v>
      </c>
      <c r="T116" s="13" t="s">
        <v>2854</v>
      </c>
      <c r="U116" s="12" t="s">
        <v>4212</v>
      </c>
    </row>
    <row r="117" spans="1:21" x14ac:dyDescent="0.25">
      <c r="A117" s="28">
        <v>153677</v>
      </c>
      <c r="B117" s="29">
        <v>687</v>
      </c>
      <c r="C117" s="10">
        <v>44155</v>
      </c>
      <c r="D117" s="11"/>
      <c r="E117" s="11">
        <v>80685.61</v>
      </c>
      <c r="F117" s="11">
        <v>0</v>
      </c>
      <c r="G117" s="31"/>
      <c r="H117" s="31"/>
      <c r="I117" s="24"/>
      <c r="J117" s="24">
        <v>1347.45</v>
      </c>
      <c r="K117" s="24"/>
      <c r="L117" s="24">
        <v>82033.06</v>
      </c>
      <c r="M117" s="24">
        <f>Tabla16[[#This Row],[TASA EX.]]+Tabla16[[#This Row],[IEPS 8 %]]</f>
        <v>1347.45</v>
      </c>
      <c r="N117" s="24">
        <f>Tabla16[[#This Row],[TASA 16%]]+Tabla16[[#This Row],[IEPS 6%]]</f>
        <v>0</v>
      </c>
      <c r="O117" s="55">
        <v>44180</v>
      </c>
      <c r="P117" s="12" t="s">
        <v>2865</v>
      </c>
      <c r="Q117" s="23" t="s">
        <v>421</v>
      </c>
      <c r="R117" s="9" t="s">
        <v>2853</v>
      </c>
      <c r="S117" s="11"/>
      <c r="T117" s="13" t="s">
        <v>2854</v>
      </c>
      <c r="U117" s="49" t="s">
        <v>3380</v>
      </c>
    </row>
    <row r="118" spans="1:21" x14ac:dyDescent="0.25">
      <c r="A118" s="28">
        <v>153683</v>
      </c>
      <c r="B118" s="29">
        <v>693</v>
      </c>
      <c r="C118" s="10">
        <v>44155</v>
      </c>
      <c r="D118" s="11"/>
      <c r="E118" s="11">
        <v>7220.7</v>
      </c>
      <c r="F118" s="11">
        <v>0</v>
      </c>
      <c r="G118" s="31"/>
      <c r="H118" s="31"/>
      <c r="I118" s="24"/>
      <c r="J118" s="24">
        <v>577.66</v>
      </c>
      <c r="K118" s="24"/>
      <c r="L118" s="24">
        <v>7798.36</v>
      </c>
      <c r="M118" s="24">
        <f>Tabla16[[#This Row],[TASA EX.]]+Tabla16[[#This Row],[IEPS 8 %]]</f>
        <v>577.66</v>
      </c>
      <c r="N118" s="24">
        <f>Tabla16[[#This Row],[TASA 16%]]+Tabla16[[#This Row],[IEPS 6%]]</f>
        <v>0</v>
      </c>
      <c r="O118" s="55">
        <v>44167</v>
      </c>
      <c r="P118" s="12" t="s">
        <v>3038</v>
      </c>
      <c r="Q118" s="23" t="s">
        <v>234</v>
      </c>
      <c r="R118" s="9" t="s">
        <v>2853</v>
      </c>
      <c r="S118" s="11"/>
      <c r="T118" s="13" t="s">
        <v>2854</v>
      </c>
      <c r="U118" s="49" t="s">
        <v>3381</v>
      </c>
    </row>
    <row r="119" spans="1:21" x14ac:dyDescent="0.25">
      <c r="A119" s="28">
        <v>153684</v>
      </c>
      <c r="B119" s="29">
        <v>694</v>
      </c>
      <c r="C119" s="10">
        <v>44155</v>
      </c>
      <c r="D119" s="11"/>
      <c r="E119" s="11">
        <v>19823.072500000017</v>
      </c>
      <c r="F119" s="11">
        <v>53701.437499999993</v>
      </c>
      <c r="G119" s="31"/>
      <c r="H119" s="31"/>
      <c r="I119" s="24"/>
      <c r="J119" s="24"/>
      <c r="K119" s="24">
        <v>8592.23</v>
      </c>
      <c r="L119" s="24">
        <v>82116.740000000005</v>
      </c>
      <c r="M119" s="24">
        <f>Tabla16[[#This Row],[TASA EX.]]+Tabla16[[#This Row],[IEPS 8 %]]</f>
        <v>0</v>
      </c>
      <c r="N119" s="24">
        <f>Tabla16[[#This Row],[TASA 16%]]+Tabla16[[#This Row],[IEPS 6%]]</f>
        <v>53701.437499999993</v>
      </c>
      <c r="O119" s="55">
        <v>44175</v>
      </c>
      <c r="P119" s="12" t="s">
        <v>3036</v>
      </c>
      <c r="Q119" s="23" t="s">
        <v>1926</v>
      </c>
      <c r="R119" s="9" t="s">
        <v>2853</v>
      </c>
      <c r="S119" s="11">
        <v>3172.3</v>
      </c>
      <c r="T119" s="13" t="s">
        <v>2854</v>
      </c>
      <c r="U119" s="49" t="s">
        <v>3382</v>
      </c>
    </row>
    <row r="120" spans="1:21" x14ac:dyDescent="0.25">
      <c r="A120" s="28">
        <v>153685</v>
      </c>
      <c r="B120" s="29">
        <v>695</v>
      </c>
      <c r="C120" s="10">
        <v>44155</v>
      </c>
      <c r="D120" s="11"/>
      <c r="E120" s="11">
        <v>-3.4999999996216502E-2</v>
      </c>
      <c r="F120" s="11">
        <v>30315.125</v>
      </c>
      <c r="G120" s="31"/>
      <c r="H120" s="31"/>
      <c r="I120" s="24"/>
      <c r="J120" s="24"/>
      <c r="K120" s="24">
        <v>4850.42</v>
      </c>
      <c r="L120" s="24">
        <v>35165.51</v>
      </c>
      <c r="M120" s="24">
        <f>Tabla16[[#This Row],[TASA EX.]]+Tabla16[[#This Row],[IEPS 8 %]]</f>
        <v>0</v>
      </c>
      <c r="N120" s="24">
        <f>Tabla16[[#This Row],[TASA 16%]]+Tabla16[[#This Row],[IEPS 6%]]</f>
        <v>30315.125</v>
      </c>
      <c r="O120" s="55">
        <v>44175</v>
      </c>
      <c r="P120" s="12" t="s">
        <v>2897</v>
      </c>
      <c r="Q120" s="23" t="s">
        <v>2539</v>
      </c>
      <c r="R120" s="9" t="s">
        <v>2853</v>
      </c>
      <c r="S120" s="11">
        <v>1701.61</v>
      </c>
      <c r="T120" s="13" t="s">
        <v>2854</v>
      </c>
      <c r="U120" s="49" t="s">
        <v>3383</v>
      </c>
    </row>
    <row r="121" spans="1:21" x14ac:dyDescent="0.25">
      <c r="A121" s="28">
        <v>153689</v>
      </c>
      <c r="B121" s="29">
        <v>699</v>
      </c>
      <c r="C121" s="10">
        <v>44155</v>
      </c>
      <c r="D121" s="11"/>
      <c r="E121" s="11">
        <v>-2.4999999877763912E-3</v>
      </c>
      <c r="F121" s="11">
        <v>56450.812499999993</v>
      </c>
      <c r="G121" s="31"/>
      <c r="H121" s="31"/>
      <c r="I121" s="24"/>
      <c r="J121" s="24"/>
      <c r="K121" s="24">
        <v>9032.1299999999992</v>
      </c>
      <c r="L121" s="24">
        <v>65482.94</v>
      </c>
      <c r="M121" s="24">
        <f>Tabla16[[#This Row],[TASA EX.]]+Tabla16[[#This Row],[IEPS 8 %]]</f>
        <v>0</v>
      </c>
      <c r="N121" s="24">
        <f>Tabla16[[#This Row],[TASA 16%]]+Tabla16[[#This Row],[IEPS 6%]]</f>
        <v>56450.812499999993</v>
      </c>
      <c r="O121" s="55">
        <v>44174</v>
      </c>
      <c r="P121" s="12" t="s">
        <v>3110</v>
      </c>
      <c r="Q121" s="23" t="s">
        <v>2025</v>
      </c>
      <c r="R121" s="9" t="s">
        <v>2853</v>
      </c>
      <c r="S121" s="11">
        <v>3763.39</v>
      </c>
      <c r="T121" s="13" t="s">
        <v>2854</v>
      </c>
      <c r="U121" s="49" t="s">
        <v>3384</v>
      </c>
    </row>
    <row r="122" spans="1:21" x14ac:dyDescent="0.25">
      <c r="A122" s="28">
        <v>153690</v>
      </c>
      <c r="B122" s="29">
        <v>700</v>
      </c>
      <c r="C122" s="10">
        <v>44155</v>
      </c>
      <c r="D122" s="11"/>
      <c r="E122" s="11">
        <v>13413.93</v>
      </c>
      <c r="F122" s="11">
        <v>0</v>
      </c>
      <c r="G122" s="31"/>
      <c r="H122" s="31"/>
      <c r="I122" s="24"/>
      <c r="J122" s="24">
        <v>923.68</v>
      </c>
      <c r="K122" s="24"/>
      <c r="L122" s="24">
        <v>14337.61</v>
      </c>
      <c r="M122" s="24">
        <f>Tabla16[[#This Row],[TASA EX.]]+Tabla16[[#This Row],[IEPS 8 %]]</f>
        <v>923.68</v>
      </c>
      <c r="N122" s="24">
        <f>Tabla16[[#This Row],[TASA 16%]]+Tabla16[[#This Row],[IEPS 6%]]</f>
        <v>0</v>
      </c>
      <c r="O122" s="55">
        <v>44175</v>
      </c>
      <c r="P122" s="12" t="s">
        <v>2958</v>
      </c>
      <c r="Q122" s="23" t="s">
        <v>661</v>
      </c>
      <c r="R122" s="9" t="s">
        <v>2853</v>
      </c>
      <c r="S122" s="11">
        <v>2628.56</v>
      </c>
      <c r="T122" s="13" t="s">
        <v>2854</v>
      </c>
      <c r="U122" s="49" t="s">
        <v>3385</v>
      </c>
    </row>
    <row r="123" spans="1:21" x14ac:dyDescent="0.25">
      <c r="A123" s="28">
        <v>153691</v>
      </c>
      <c r="B123" s="29">
        <v>701</v>
      </c>
      <c r="C123" s="10">
        <v>44155</v>
      </c>
      <c r="D123" s="11"/>
      <c r="E123" s="11">
        <v>2.5000000023283064E-3</v>
      </c>
      <c r="F123" s="11">
        <v>75605.1875</v>
      </c>
      <c r="G123" s="31"/>
      <c r="H123" s="31"/>
      <c r="I123" s="24"/>
      <c r="J123" s="24"/>
      <c r="K123" s="24">
        <v>12096.83</v>
      </c>
      <c r="L123" s="24">
        <v>87702.02</v>
      </c>
      <c r="M123" s="24">
        <f>Tabla16[[#This Row],[TASA EX.]]+Tabla16[[#This Row],[IEPS 8 %]]</f>
        <v>0</v>
      </c>
      <c r="N123" s="24">
        <f>Tabla16[[#This Row],[TASA 16%]]+Tabla16[[#This Row],[IEPS 6%]]</f>
        <v>75605.1875</v>
      </c>
      <c r="O123" s="55">
        <v>44175</v>
      </c>
      <c r="P123" s="12" t="s">
        <v>2898</v>
      </c>
      <c r="Q123" s="23" t="s">
        <v>2396</v>
      </c>
      <c r="R123" s="9" t="s">
        <v>2853</v>
      </c>
      <c r="S123" s="11"/>
      <c r="T123" s="13" t="s">
        <v>2854</v>
      </c>
      <c r="U123" s="49" t="s">
        <v>3386</v>
      </c>
    </row>
    <row r="124" spans="1:21" x14ac:dyDescent="0.25">
      <c r="A124" s="28">
        <v>153692</v>
      </c>
      <c r="B124" s="29">
        <v>702</v>
      </c>
      <c r="C124" s="10">
        <v>44155</v>
      </c>
      <c r="D124" s="11"/>
      <c r="E124" s="11">
        <v>28342.29</v>
      </c>
      <c r="F124" s="11">
        <v>0</v>
      </c>
      <c r="G124" s="31"/>
      <c r="H124" s="31"/>
      <c r="I124" s="24"/>
      <c r="J124" s="24">
        <v>107.32</v>
      </c>
      <c r="K124" s="24"/>
      <c r="L124" s="24">
        <v>28449.61</v>
      </c>
      <c r="M124" s="24">
        <f>Tabla16[[#This Row],[TASA EX.]]+Tabla16[[#This Row],[IEPS 8 %]]</f>
        <v>107.32</v>
      </c>
      <c r="N124" s="24">
        <f>Tabla16[[#This Row],[TASA 16%]]+Tabla16[[#This Row],[IEPS 6%]]</f>
        <v>0</v>
      </c>
      <c r="O124" s="55">
        <v>44173</v>
      </c>
      <c r="P124" s="12" t="s">
        <v>2969</v>
      </c>
      <c r="Q124" s="23" t="s">
        <v>365</v>
      </c>
      <c r="R124" s="9" t="s">
        <v>2853</v>
      </c>
      <c r="S124" s="11">
        <v>578.4</v>
      </c>
      <c r="T124" s="13" t="s">
        <v>2854</v>
      </c>
      <c r="U124" s="49" t="s">
        <v>3387</v>
      </c>
    </row>
    <row r="125" spans="1:21" x14ac:dyDescent="0.25">
      <c r="A125" s="28">
        <v>153694</v>
      </c>
      <c r="B125" s="29">
        <v>704</v>
      </c>
      <c r="C125" s="10">
        <v>44155</v>
      </c>
      <c r="D125" s="11"/>
      <c r="E125" s="11">
        <v>168187.96</v>
      </c>
      <c r="F125" s="11">
        <v>0</v>
      </c>
      <c r="G125" s="31"/>
      <c r="H125" s="31"/>
      <c r="I125" s="24"/>
      <c r="J125" s="24"/>
      <c r="K125" s="24"/>
      <c r="L125" s="24">
        <v>168187.96</v>
      </c>
      <c r="M125" s="24">
        <f>Tabla16[[#This Row],[TASA EX.]]+Tabla16[[#This Row],[IEPS 8 %]]</f>
        <v>0</v>
      </c>
      <c r="N125" s="24">
        <f>Tabla16[[#This Row],[TASA 16%]]+Tabla16[[#This Row],[IEPS 6%]]</f>
        <v>0</v>
      </c>
      <c r="O125" s="55">
        <v>44173</v>
      </c>
      <c r="P125" s="12" t="s">
        <v>2956</v>
      </c>
      <c r="Q125" s="23" t="s">
        <v>1589</v>
      </c>
      <c r="R125" s="9" t="s">
        <v>2853</v>
      </c>
      <c r="S125" s="11">
        <v>352.57</v>
      </c>
      <c r="T125" s="13" t="s">
        <v>2854</v>
      </c>
      <c r="U125" s="49" t="s">
        <v>3388</v>
      </c>
    </row>
    <row r="126" spans="1:21" x14ac:dyDescent="0.25">
      <c r="A126" s="28">
        <v>153697</v>
      </c>
      <c r="B126" s="29">
        <v>707</v>
      </c>
      <c r="C126" s="10">
        <v>44155</v>
      </c>
      <c r="D126" s="11"/>
      <c r="E126" s="11">
        <v>-1.749999999992724E-2</v>
      </c>
      <c r="F126" s="11">
        <v>3916.4375</v>
      </c>
      <c r="G126" s="31"/>
      <c r="H126" s="31"/>
      <c r="I126" s="24"/>
      <c r="J126" s="24"/>
      <c r="K126" s="24">
        <v>626.63</v>
      </c>
      <c r="L126" s="24">
        <v>4543.05</v>
      </c>
      <c r="M126" s="24">
        <f>Tabla16[[#This Row],[TASA EX.]]+Tabla16[[#This Row],[IEPS 8 %]]</f>
        <v>0</v>
      </c>
      <c r="N126" s="24">
        <f>Tabla16[[#This Row],[TASA 16%]]+Tabla16[[#This Row],[IEPS 6%]]</f>
        <v>3916.4375</v>
      </c>
      <c r="O126" s="55">
        <v>44172</v>
      </c>
      <c r="P126" s="12" t="s">
        <v>2965</v>
      </c>
      <c r="Q126" s="23" t="s">
        <v>1992</v>
      </c>
      <c r="R126" s="9" t="s">
        <v>2853</v>
      </c>
      <c r="S126" s="11"/>
      <c r="T126" s="13" t="s">
        <v>2854</v>
      </c>
      <c r="U126" s="49" t="s">
        <v>3389</v>
      </c>
    </row>
    <row r="127" spans="1:21" x14ac:dyDescent="0.25">
      <c r="A127" s="28">
        <v>153698</v>
      </c>
      <c r="B127" s="29">
        <v>708</v>
      </c>
      <c r="C127" s="10">
        <v>44155</v>
      </c>
      <c r="D127" s="11"/>
      <c r="E127" s="11">
        <v>46241.91</v>
      </c>
      <c r="F127" s="11">
        <v>0</v>
      </c>
      <c r="G127" s="31"/>
      <c r="H127" s="31"/>
      <c r="I127" s="24"/>
      <c r="J127" s="24"/>
      <c r="K127" s="24"/>
      <c r="L127" s="24">
        <v>46241.91</v>
      </c>
      <c r="M127" s="24">
        <f>Tabla16[[#This Row],[TASA EX.]]+Tabla16[[#This Row],[IEPS 8 %]]</f>
        <v>0</v>
      </c>
      <c r="N127" s="24">
        <f>Tabla16[[#This Row],[TASA 16%]]+Tabla16[[#This Row],[IEPS 6%]]</f>
        <v>0</v>
      </c>
      <c r="O127" s="55">
        <v>44176</v>
      </c>
      <c r="P127" s="12" t="s">
        <v>2943</v>
      </c>
      <c r="Q127" s="23" t="s">
        <v>1105</v>
      </c>
      <c r="R127" s="9" t="s">
        <v>2853</v>
      </c>
      <c r="S127" s="11"/>
      <c r="T127" s="13" t="s">
        <v>2854</v>
      </c>
      <c r="U127" s="49"/>
    </row>
    <row r="128" spans="1:21" x14ac:dyDescent="0.25">
      <c r="A128" s="28">
        <v>153701</v>
      </c>
      <c r="B128" s="29">
        <v>711</v>
      </c>
      <c r="C128" s="10">
        <v>44155</v>
      </c>
      <c r="D128" s="11"/>
      <c r="E128" s="11">
        <v>8805.9275000000052</v>
      </c>
      <c r="F128" s="11">
        <v>99132.3125</v>
      </c>
      <c r="G128" s="31"/>
      <c r="H128" s="31"/>
      <c r="I128" s="24"/>
      <c r="J128" s="24"/>
      <c r="K128" s="24">
        <v>15861.17</v>
      </c>
      <c r="L128" s="24">
        <v>123799.41</v>
      </c>
      <c r="M128" s="24">
        <f>Tabla16[[#This Row],[TASA EX.]]+Tabla16[[#This Row],[IEPS 8 %]]</f>
        <v>0</v>
      </c>
      <c r="N128" s="24">
        <f>Tabla16[[#This Row],[TASA 16%]]+Tabla16[[#This Row],[IEPS 6%]]</f>
        <v>99132.3125</v>
      </c>
      <c r="O128" s="55">
        <v>44173</v>
      </c>
      <c r="P128" s="12" t="s">
        <v>2877</v>
      </c>
      <c r="Q128" s="23" t="s">
        <v>2467</v>
      </c>
      <c r="R128" s="9" t="s">
        <v>2853</v>
      </c>
      <c r="S128" s="11"/>
      <c r="T128" s="13" t="s">
        <v>2854</v>
      </c>
      <c r="U128" s="49" t="s">
        <v>3390</v>
      </c>
    </row>
    <row r="129" spans="1:21" x14ac:dyDescent="0.25">
      <c r="A129" s="28">
        <v>153702</v>
      </c>
      <c r="B129" s="29">
        <v>712</v>
      </c>
      <c r="C129" s="10">
        <v>44155</v>
      </c>
      <c r="D129" s="11"/>
      <c r="E129" s="11">
        <v>32346.487499999996</v>
      </c>
      <c r="F129" s="11">
        <v>9789.3125</v>
      </c>
      <c r="G129" s="31"/>
      <c r="H129" s="31"/>
      <c r="I129" s="24"/>
      <c r="J129" s="24"/>
      <c r="K129" s="24">
        <v>1566.29</v>
      </c>
      <c r="L129" s="24">
        <v>43702.09</v>
      </c>
      <c r="M129" s="24">
        <f>Tabla16[[#This Row],[TASA EX.]]+Tabla16[[#This Row],[IEPS 8 %]]</f>
        <v>0</v>
      </c>
      <c r="N129" s="24">
        <f>Tabla16[[#This Row],[TASA 16%]]+Tabla16[[#This Row],[IEPS 6%]]</f>
        <v>9789.3125</v>
      </c>
      <c r="O129" s="55">
        <v>44168</v>
      </c>
      <c r="P129" s="12" t="s">
        <v>2877</v>
      </c>
      <c r="Q129" s="23" t="s">
        <v>2467</v>
      </c>
      <c r="R129" s="9" t="s">
        <v>2853</v>
      </c>
      <c r="S129" s="11">
        <v>0.52</v>
      </c>
      <c r="T129" s="13" t="s">
        <v>2854</v>
      </c>
      <c r="U129" s="49" t="s">
        <v>2861</v>
      </c>
    </row>
    <row r="130" spans="1:21" x14ac:dyDescent="0.25">
      <c r="A130" s="28">
        <v>153703</v>
      </c>
      <c r="B130" s="29">
        <v>713</v>
      </c>
      <c r="C130" s="10">
        <v>44155</v>
      </c>
      <c r="D130" s="11"/>
      <c r="E130" s="11">
        <v>8200.7300000000032</v>
      </c>
      <c r="F130" s="11">
        <v>41034.68</v>
      </c>
      <c r="G130" s="31"/>
      <c r="H130" s="31"/>
      <c r="I130" s="24">
        <v>642.07000000000005</v>
      </c>
      <c r="J130" s="24"/>
      <c r="K130" s="24">
        <v>6668.28</v>
      </c>
      <c r="L130" s="24">
        <v>56545.760000000002</v>
      </c>
      <c r="M130" s="24">
        <f>Tabla16[[#This Row],[TASA EX.]]+Tabla16[[#This Row],[IEPS 8 %]]</f>
        <v>0</v>
      </c>
      <c r="N130" s="24">
        <f>Tabla16[[#This Row],[TASA 16%]]+Tabla16[[#This Row],[IEPS 6%]]</f>
        <v>41676.75</v>
      </c>
      <c r="O130" s="55">
        <v>44169</v>
      </c>
      <c r="P130" s="12" t="s">
        <v>2869</v>
      </c>
      <c r="Q130" s="23" t="s">
        <v>1915</v>
      </c>
      <c r="R130" s="9" t="s">
        <v>2853</v>
      </c>
      <c r="S130" s="11">
        <v>245.69</v>
      </c>
      <c r="T130" s="13" t="s">
        <v>2854</v>
      </c>
      <c r="U130" s="49" t="s">
        <v>3391</v>
      </c>
    </row>
    <row r="131" spans="1:21" x14ac:dyDescent="0.25">
      <c r="A131" s="28">
        <v>153704</v>
      </c>
      <c r="B131" s="29">
        <v>714</v>
      </c>
      <c r="C131" s="10">
        <v>44155</v>
      </c>
      <c r="D131" s="11"/>
      <c r="E131" s="11">
        <v>8659.9474999999948</v>
      </c>
      <c r="F131" s="11">
        <v>46556.8125</v>
      </c>
      <c r="G131" s="31"/>
      <c r="H131" s="31"/>
      <c r="I131" s="24"/>
      <c r="J131" s="24"/>
      <c r="K131" s="24">
        <v>7449.09</v>
      </c>
      <c r="L131" s="24">
        <v>62665.85</v>
      </c>
      <c r="M131" s="24">
        <f>Tabla16[[#This Row],[TASA EX.]]+Tabla16[[#This Row],[IEPS 8 %]]</f>
        <v>0</v>
      </c>
      <c r="N131" s="24">
        <f>Tabla16[[#This Row],[TASA 16%]]+Tabla16[[#This Row],[IEPS 6%]]</f>
        <v>46556.8125</v>
      </c>
      <c r="O131" s="55">
        <v>44173</v>
      </c>
      <c r="P131" s="12" t="s">
        <v>2869</v>
      </c>
      <c r="Q131" s="23" t="s">
        <v>1915</v>
      </c>
      <c r="R131" s="9" t="s">
        <v>2853</v>
      </c>
      <c r="S131" s="11"/>
      <c r="T131" s="13" t="s">
        <v>2854</v>
      </c>
      <c r="U131" s="49" t="s">
        <v>3392</v>
      </c>
    </row>
    <row r="132" spans="1:21" x14ac:dyDescent="0.25">
      <c r="A132" s="28">
        <v>153706</v>
      </c>
      <c r="B132" s="29">
        <v>716</v>
      </c>
      <c r="C132" s="10">
        <v>44155</v>
      </c>
      <c r="D132" s="11"/>
      <c r="E132" s="11">
        <v>142934.37</v>
      </c>
      <c r="F132" s="11">
        <v>0</v>
      </c>
      <c r="G132" s="31"/>
      <c r="H132" s="31"/>
      <c r="I132" s="24"/>
      <c r="J132" s="24"/>
      <c r="K132" s="24"/>
      <c r="L132" s="24">
        <v>142934.37</v>
      </c>
      <c r="M132" s="24">
        <f>Tabla16[[#This Row],[TASA EX.]]+Tabla16[[#This Row],[IEPS 8 %]]</f>
        <v>0</v>
      </c>
      <c r="N132" s="24">
        <f>Tabla16[[#This Row],[TASA 16%]]+Tabla16[[#This Row],[IEPS 6%]]</f>
        <v>0</v>
      </c>
      <c r="O132" s="55">
        <v>44169</v>
      </c>
      <c r="P132" s="12" t="s">
        <v>2891</v>
      </c>
      <c r="Q132" s="23" t="s">
        <v>2805</v>
      </c>
      <c r="R132" s="9" t="s">
        <v>2853</v>
      </c>
      <c r="S132" s="11"/>
      <c r="T132" s="13" t="s">
        <v>2854</v>
      </c>
      <c r="U132" s="49" t="s">
        <v>2861</v>
      </c>
    </row>
    <row r="133" spans="1:21" x14ac:dyDescent="0.25">
      <c r="A133" s="28">
        <v>153709</v>
      </c>
      <c r="B133" s="29">
        <v>719</v>
      </c>
      <c r="C133" s="10">
        <v>44155</v>
      </c>
      <c r="D133" s="11"/>
      <c r="E133" s="11">
        <v>6.5000000002328306E-2</v>
      </c>
      <c r="F133" s="11">
        <v>32913.375</v>
      </c>
      <c r="G133" s="31"/>
      <c r="H133" s="31"/>
      <c r="I133" s="24"/>
      <c r="J133" s="24"/>
      <c r="K133" s="24">
        <v>5266.14</v>
      </c>
      <c r="L133" s="24">
        <v>38179.58</v>
      </c>
      <c r="M133" s="24">
        <f>Tabla16[[#This Row],[TASA EX.]]+Tabla16[[#This Row],[IEPS 8 %]]</f>
        <v>0</v>
      </c>
      <c r="N133" s="24">
        <f>Tabla16[[#This Row],[TASA 16%]]+Tabla16[[#This Row],[IEPS 6%]]</f>
        <v>32913.375</v>
      </c>
      <c r="O133" s="55">
        <v>44175</v>
      </c>
      <c r="P133" s="12" t="s">
        <v>2896</v>
      </c>
      <c r="Q133" s="23" t="s">
        <v>884</v>
      </c>
      <c r="R133" s="9" t="s">
        <v>2853</v>
      </c>
      <c r="S133" s="11"/>
      <c r="T133" s="13" t="s">
        <v>2854</v>
      </c>
      <c r="U133" s="49" t="s">
        <v>3393</v>
      </c>
    </row>
    <row r="134" spans="1:21" x14ac:dyDescent="0.25">
      <c r="A134" s="47">
        <v>153710</v>
      </c>
      <c r="B134" s="59">
        <v>720</v>
      </c>
      <c r="C134" s="57">
        <v>44155</v>
      </c>
      <c r="D134" s="50"/>
      <c r="E134" s="50">
        <v>0.15750000000116415</v>
      </c>
      <c r="F134" s="50">
        <v>53252.0625</v>
      </c>
      <c r="G134" s="51"/>
      <c r="H134" s="51"/>
      <c r="I134" s="50"/>
      <c r="J134" s="50"/>
      <c r="K134" s="50">
        <v>8520.33</v>
      </c>
      <c r="L134" s="50">
        <v>61772.55</v>
      </c>
      <c r="M134" s="50">
        <f>Tabla16[[#This Row],[TASA EX.]]+Tabla16[[#This Row],[IEPS 8 %]]</f>
        <v>0</v>
      </c>
      <c r="N134" s="50">
        <f>Tabla16[[#This Row],[TASA 16%]]+Tabla16[[#This Row],[IEPS 6%]]</f>
        <v>53252.0625</v>
      </c>
      <c r="O134" s="55">
        <v>44173</v>
      </c>
      <c r="P134" s="49" t="s">
        <v>2896</v>
      </c>
      <c r="Q134" s="52" t="s">
        <v>884</v>
      </c>
      <c r="R134" s="48" t="s">
        <v>2853</v>
      </c>
      <c r="S134" s="50"/>
      <c r="T134" s="53" t="s">
        <v>2854</v>
      </c>
      <c r="U134" s="49" t="s">
        <v>3394</v>
      </c>
    </row>
    <row r="135" spans="1:21" x14ac:dyDescent="0.25">
      <c r="A135" s="28">
        <v>153711</v>
      </c>
      <c r="B135" s="29">
        <v>721</v>
      </c>
      <c r="C135" s="10">
        <v>44155</v>
      </c>
      <c r="D135" s="11"/>
      <c r="E135" s="11">
        <v>65710.8</v>
      </c>
      <c r="F135" s="11">
        <v>0</v>
      </c>
      <c r="G135" s="31"/>
      <c r="H135" s="31"/>
      <c r="I135" s="24"/>
      <c r="J135" s="24"/>
      <c r="K135" s="24"/>
      <c r="L135" s="24">
        <v>65710.8</v>
      </c>
      <c r="M135" s="24">
        <f>Tabla16[[#This Row],[TASA EX.]]+Tabla16[[#This Row],[IEPS 8 %]]</f>
        <v>0</v>
      </c>
      <c r="N135" s="24">
        <f>Tabla16[[#This Row],[TASA 16%]]+Tabla16[[#This Row],[IEPS 6%]]</f>
        <v>0</v>
      </c>
      <c r="O135" s="55">
        <v>44172</v>
      </c>
      <c r="P135" s="12" t="s">
        <v>2903</v>
      </c>
      <c r="Q135" s="23" t="s">
        <v>2495</v>
      </c>
      <c r="R135" s="9" t="s">
        <v>2853</v>
      </c>
      <c r="S135" s="11"/>
      <c r="T135" s="13" t="s">
        <v>2854</v>
      </c>
      <c r="U135" s="49" t="s">
        <v>3395</v>
      </c>
    </row>
    <row r="136" spans="1:21" x14ac:dyDescent="0.25">
      <c r="A136" s="47">
        <v>153712</v>
      </c>
      <c r="B136" s="59">
        <v>722</v>
      </c>
      <c r="C136" s="57">
        <v>44155</v>
      </c>
      <c r="D136" s="50"/>
      <c r="E136" s="50">
        <v>3.7499999998544808E-2</v>
      </c>
      <c r="F136" s="50">
        <v>23649.5625</v>
      </c>
      <c r="G136" s="51"/>
      <c r="H136" s="51"/>
      <c r="I136" s="50"/>
      <c r="J136" s="50"/>
      <c r="K136" s="50">
        <v>3783.93</v>
      </c>
      <c r="L136" s="50">
        <v>27433.53</v>
      </c>
      <c r="M136" s="50">
        <f>Tabla16[[#This Row],[TASA EX.]]+Tabla16[[#This Row],[IEPS 8 %]]</f>
        <v>0</v>
      </c>
      <c r="N136" s="50">
        <f>Tabla16[[#This Row],[TASA 16%]]+Tabla16[[#This Row],[IEPS 6%]]</f>
        <v>23649.5625</v>
      </c>
      <c r="O136" s="55">
        <v>44175</v>
      </c>
      <c r="P136" s="49" t="s">
        <v>2856</v>
      </c>
      <c r="Q136" s="52" t="s">
        <v>998</v>
      </c>
      <c r="R136" s="48" t="s">
        <v>2853</v>
      </c>
      <c r="S136" s="50"/>
      <c r="T136" s="53" t="s">
        <v>2854</v>
      </c>
      <c r="U136" s="49" t="s">
        <v>3396</v>
      </c>
    </row>
    <row r="137" spans="1:21" x14ac:dyDescent="0.25">
      <c r="A137" s="47">
        <v>153714</v>
      </c>
      <c r="B137" s="59">
        <v>724</v>
      </c>
      <c r="C137" s="57">
        <v>44155</v>
      </c>
      <c r="D137" s="50"/>
      <c r="E137" s="50">
        <v>8259.2999999999993</v>
      </c>
      <c r="F137" s="50">
        <v>0</v>
      </c>
      <c r="G137" s="51"/>
      <c r="H137" s="51"/>
      <c r="I137" s="50"/>
      <c r="J137" s="50"/>
      <c r="K137" s="50"/>
      <c r="L137" s="50">
        <v>8259.2999999999993</v>
      </c>
      <c r="M137" s="50">
        <f>Tabla16[[#This Row],[TASA EX.]]+Tabla16[[#This Row],[IEPS 8 %]]</f>
        <v>0</v>
      </c>
      <c r="N137" s="50">
        <f>Tabla16[[#This Row],[TASA 16%]]+Tabla16[[#This Row],[IEPS 6%]]</f>
        <v>0</v>
      </c>
      <c r="O137" s="55">
        <v>44172</v>
      </c>
      <c r="P137" s="49" t="s">
        <v>3090</v>
      </c>
      <c r="Q137" s="52" t="s">
        <v>1212</v>
      </c>
      <c r="R137" s="48" t="s">
        <v>2853</v>
      </c>
      <c r="S137" s="50"/>
      <c r="T137" s="53" t="s">
        <v>2854</v>
      </c>
      <c r="U137" s="12" t="s">
        <v>3397</v>
      </c>
    </row>
    <row r="138" spans="1:21" x14ac:dyDescent="0.25">
      <c r="A138" s="28">
        <v>153717</v>
      </c>
      <c r="B138" s="29">
        <v>727</v>
      </c>
      <c r="C138" s="10">
        <v>44155</v>
      </c>
      <c r="D138" s="11"/>
      <c r="E138" s="11">
        <v>43775.85</v>
      </c>
      <c r="F138" s="11">
        <v>0</v>
      </c>
      <c r="G138" s="31"/>
      <c r="H138" s="31"/>
      <c r="I138" s="24"/>
      <c r="J138" s="24">
        <v>3502.07</v>
      </c>
      <c r="K138" s="24"/>
      <c r="L138" s="24">
        <v>47277.919999999998</v>
      </c>
      <c r="M138" s="24">
        <f>Tabla16[[#This Row],[TASA EX.]]+Tabla16[[#This Row],[IEPS 8 %]]</f>
        <v>3502.07</v>
      </c>
      <c r="N138" s="24">
        <f>Tabla16[[#This Row],[TASA 16%]]+Tabla16[[#This Row],[IEPS 6%]]</f>
        <v>0</v>
      </c>
      <c r="O138" s="55">
        <v>44172</v>
      </c>
      <c r="P138" s="12" t="s">
        <v>3012</v>
      </c>
      <c r="Q138" s="23" t="s">
        <v>1542</v>
      </c>
      <c r="R138" s="9" t="s">
        <v>2853</v>
      </c>
      <c r="S138" s="11">
        <v>1353.89</v>
      </c>
      <c r="T138" s="13" t="s">
        <v>2854</v>
      </c>
      <c r="U138" s="49" t="s">
        <v>3398</v>
      </c>
    </row>
    <row r="139" spans="1:21" x14ac:dyDescent="0.25">
      <c r="A139" s="28">
        <v>153718</v>
      </c>
      <c r="B139" s="29">
        <v>728</v>
      </c>
      <c r="C139" s="10">
        <v>44155</v>
      </c>
      <c r="D139" s="11"/>
      <c r="E139" s="11">
        <v>-0.14499999999679858</v>
      </c>
      <c r="F139" s="11">
        <v>24827.625</v>
      </c>
      <c r="G139" s="31"/>
      <c r="H139" s="31"/>
      <c r="I139" s="24"/>
      <c r="J139" s="24"/>
      <c r="K139" s="24">
        <v>3972.42</v>
      </c>
      <c r="L139" s="24">
        <v>28799.9</v>
      </c>
      <c r="M139" s="24">
        <f>Tabla16[[#This Row],[TASA EX.]]+Tabla16[[#This Row],[IEPS 8 %]]</f>
        <v>0</v>
      </c>
      <c r="N139" s="24">
        <f>Tabla16[[#This Row],[TASA 16%]]+Tabla16[[#This Row],[IEPS 6%]]</f>
        <v>24827.625</v>
      </c>
      <c r="O139" s="55">
        <v>44172</v>
      </c>
      <c r="P139" s="12" t="s">
        <v>3012</v>
      </c>
      <c r="Q139" s="23" t="s">
        <v>1542</v>
      </c>
      <c r="R139" s="9" t="s">
        <v>2853</v>
      </c>
      <c r="S139" s="11"/>
      <c r="T139" s="13" t="s">
        <v>2854</v>
      </c>
      <c r="U139" s="49" t="s">
        <v>3399</v>
      </c>
    </row>
    <row r="140" spans="1:21" x14ac:dyDescent="0.25">
      <c r="A140" s="28">
        <v>153719</v>
      </c>
      <c r="B140" s="29">
        <v>729</v>
      </c>
      <c r="C140" s="10">
        <v>44155</v>
      </c>
      <c r="D140" s="11"/>
      <c r="E140" s="11">
        <v>2.749999999650754E-2</v>
      </c>
      <c r="F140" s="11">
        <v>25344.8125</v>
      </c>
      <c r="G140" s="31"/>
      <c r="H140" s="31"/>
      <c r="I140" s="24"/>
      <c r="J140" s="24"/>
      <c r="K140" s="24">
        <v>4055.17</v>
      </c>
      <c r="L140" s="24">
        <v>29400.01</v>
      </c>
      <c r="M140" s="24">
        <f>Tabla16[[#This Row],[TASA EX.]]+Tabla16[[#This Row],[IEPS 8 %]]</f>
        <v>0</v>
      </c>
      <c r="N140" s="24">
        <f>Tabla16[[#This Row],[TASA 16%]]+Tabla16[[#This Row],[IEPS 6%]]</f>
        <v>25344.8125</v>
      </c>
      <c r="O140" s="55">
        <v>44166</v>
      </c>
      <c r="P140" s="12" t="s">
        <v>3004</v>
      </c>
      <c r="Q140" s="23" t="s">
        <v>784</v>
      </c>
      <c r="R140" s="9" t="s">
        <v>2853</v>
      </c>
      <c r="S140" s="11"/>
      <c r="T140" s="13" t="s">
        <v>2854</v>
      </c>
      <c r="U140" s="49" t="s">
        <v>3400</v>
      </c>
    </row>
    <row r="141" spans="1:21" x14ac:dyDescent="0.25">
      <c r="A141" s="28">
        <v>153721</v>
      </c>
      <c r="B141" s="29">
        <v>731</v>
      </c>
      <c r="C141" s="10">
        <v>44155</v>
      </c>
      <c r="D141" s="11"/>
      <c r="E141" s="11">
        <v>42502.54</v>
      </c>
      <c r="F141" s="11">
        <v>0</v>
      </c>
      <c r="G141" s="31"/>
      <c r="H141" s="31"/>
      <c r="I141" s="24"/>
      <c r="J141" s="24">
        <v>3400.2</v>
      </c>
      <c r="K141" s="24"/>
      <c r="L141" s="24">
        <v>45902.74</v>
      </c>
      <c r="M141" s="24">
        <f>Tabla16[[#This Row],[TASA EX.]]+Tabla16[[#This Row],[IEPS 8 %]]</f>
        <v>3400.2</v>
      </c>
      <c r="N141" s="24">
        <f>Tabla16[[#This Row],[TASA 16%]]+Tabla16[[#This Row],[IEPS 6%]]</f>
        <v>0</v>
      </c>
      <c r="O141" s="55">
        <v>44169</v>
      </c>
      <c r="P141" s="12" t="s">
        <v>2922</v>
      </c>
      <c r="Q141" s="23" t="s">
        <v>1819</v>
      </c>
      <c r="R141" s="9" t="s">
        <v>2853</v>
      </c>
      <c r="S141" s="11"/>
      <c r="T141" s="13" t="s">
        <v>2854</v>
      </c>
      <c r="U141" s="49" t="s">
        <v>3401</v>
      </c>
    </row>
    <row r="142" spans="1:21" x14ac:dyDescent="0.25">
      <c r="A142" s="28">
        <v>153723</v>
      </c>
      <c r="B142" s="29">
        <v>733</v>
      </c>
      <c r="C142" s="10">
        <v>44155</v>
      </c>
      <c r="D142" s="11"/>
      <c r="E142" s="11">
        <v>29069.31</v>
      </c>
      <c r="F142" s="11">
        <v>0</v>
      </c>
      <c r="G142" s="31"/>
      <c r="H142" s="31"/>
      <c r="I142" s="24"/>
      <c r="J142" s="24">
        <v>1712.14</v>
      </c>
      <c r="K142" s="24"/>
      <c r="L142" s="24">
        <v>30781.45</v>
      </c>
      <c r="M142" s="24">
        <f>Tabla16[[#This Row],[TASA EX.]]+Tabla16[[#This Row],[IEPS 8 %]]</f>
        <v>1712.14</v>
      </c>
      <c r="N142" s="24">
        <f>Tabla16[[#This Row],[TASA 16%]]+Tabla16[[#This Row],[IEPS 6%]]</f>
        <v>0</v>
      </c>
      <c r="O142" s="55">
        <v>44173</v>
      </c>
      <c r="P142" s="12" t="s">
        <v>2906</v>
      </c>
      <c r="Q142" s="23" t="s">
        <v>2319</v>
      </c>
      <c r="R142" s="9" t="s">
        <v>2853</v>
      </c>
      <c r="S142" s="11">
        <v>6286.79</v>
      </c>
      <c r="T142" s="13" t="s">
        <v>2854</v>
      </c>
      <c r="U142" s="49" t="s">
        <v>3402</v>
      </c>
    </row>
    <row r="143" spans="1:21" x14ac:dyDescent="0.25">
      <c r="A143" s="28">
        <v>153727</v>
      </c>
      <c r="B143" s="29">
        <v>737</v>
      </c>
      <c r="C143" s="10">
        <v>44158</v>
      </c>
      <c r="D143" s="11"/>
      <c r="E143" s="11">
        <v>166883.66</v>
      </c>
      <c r="F143" s="11">
        <v>0</v>
      </c>
      <c r="G143" s="31"/>
      <c r="H143" s="31"/>
      <c r="I143" s="24"/>
      <c r="J143" s="24"/>
      <c r="K143" s="24"/>
      <c r="L143" s="24">
        <v>166883.66</v>
      </c>
      <c r="M143" s="24">
        <f>Tabla16[[#This Row],[TASA EX.]]+Tabla16[[#This Row],[IEPS 8 %]]</f>
        <v>0</v>
      </c>
      <c r="N143" s="24">
        <f>Tabla16[[#This Row],[TASA 16%]]+Tabla16[[#This Row],[IEPS 6%]]</f>
        <v>0</v>
      </c>
      <c r="O143" s="55">
        <v>44167</v>
      </c>
      <c r="P143" s="12" t="s">
        <v>2973</v>
      </c>
      <c r="Q143" s="23" t="s">
        <v>850</v>
      </c>
      <c r="R143" s="9" t="s">
        <v>2853</v>
      </c>
      <c r="S143" s="11">
        <v>7227.42</v>
      </c>
      <c r="T143" s="13" t="s">
        <v>2854</v>
      </c>
      <c r="U143" s="49" t="s">
        <v>2861</v>
      </c>
    </row>
    <row r="144" spans="1:21" x14ac:dyDescent="0.25">
      <c r="A144" s="28">
        <v>153728</v>
      </c>
      <c r="B144" s="29">
        <v>738</v>
      </c>
      <c r="C144" s="10">
        <v>44158</v>
      </c>
      <c r="D144" s="11"/>
      <c r="E144" s="11">
        <v>3174.38</v>
      </c>
      <c r="F144" s="11">
        <v>0</v>
      </c>
      <c r="G144" s="31"/>
      <c r="H144" s="31"/>
      <c r="I144" s="24"/>
      <c r="J144" s="24"/>
      <c r="K144" s="24"/>
      <c r="L144" s="24">
        <v>3174.38</v>
      </c>
      <c r="M144" s="24">
        <f>Tabla16[[#This Row],[TASA EX.]]+Tabla16[[#This Row],[IEPS 8 %]]</f>
        <v>0</v>
      </c>
      <c r="N144" s="24">
        <f>Tabla16[[#This Row],[TASA 16%]]+Tabla16[[#This Row],[IEPS 6%]]</f>
        <v>0</v>
      </c>
      <c r="O144" s="55">
        <v>44169</v>
      </c>
      <c r="P144" s="12" t="s">
        <v>2973</v>
      </c>
      <c r="Q144" s="23" t="s">
        <v>850</v>
      </c>
      <c r="R144" s="9" t="s">
        <v>2853</v>
      </c>
      <c r="S144" s="11">
        <v>356.08</v>
      </c>
      <c r="T144" s="13" t="s">
        <v>2854</v>
      </c>
      <c r="U144" s="49" t="s">
        <v>3403</v>
      </c>
    </row>
    <row r="145" spans="1:21" x14ac:dyDescent="0.25">
      <c r="A145" s="28">
        <v>153740</v>
      </c>
      <c r="B145" s="29">
        <v>750</v>
      </c>
      <c r="C145" s="10">
        <v>44158</v>
      </c>
      <c r="D145" s="11"/>
      <c r="E145" s="11">
        <v>30100</v>
      </c>
      <c r="F145" s="11">
        <v>0</v>
      </c>
      <c r="G145" s="31"/>
      <c r="H145" s="31"/>
      <c r="I145" s="24"/>
      <c r="J145" s="24"/>
      <c r="K145" s="24"/>
      <c r="L145" s="24">
        <v>30100</v>
      </c>
      <c r="M145" s="24">
        <f>Tabla16[[#This Row],[TASA EX.]]+Tabla16[[#This Row],[IEPS 8 %]]</f>
        <v>0</v>
      </c>
      <c r="N145" s="24">
        <f>Tabla16[[#This Row],[TASA 16%]]+Tabla16[[#This Row],[IEPS 6%]]</f>
        <v>0</v>
      </c>
      <c r="O145" s="55">
        <v>44170</v>
      </c>
      <c r="P145" s="12" t="s">
        <v>2990</v>
      </c>
      <c r="Q145" s="23" t="s">
        <v>1336</v>
      </c>
      <c r="R145" s="9" t="s">
        <v>2853</v>
      </c>
      <c r="S145" s="11"/>
      <c r="T145" s="13" t="s">
        <v>2854</v>
      </c>
      <c r="U145" s="49" t="s">
        <v>3404</v>
      </c>
    </row>
    <row r="146" spans="1:21" x14ac:dyDescent="0.25">
      <c r="A146" s="28">
        <v>153741</v>
      </c>
      <c r="B146" s="29">
        <v>751</v>
      </c>
      <c r="C146" s="10">
        <v>44158</v>
      </c>
      <c r="D146" s="11"/>
      <c r="E146" s="11">
        <v>36575.677499999998</v>
      </c>
      <c r="F146" s="11">
        <v>79.0625</v>
      </c>
      <c r="G146" s="31"/>
      <c r="H146" s="31"/>
      <c r="I146" s="24"/>
      <c r="J146" s="24">
        <v>2842.74</v>
      </c>
      <c r="K146" s="24">
        <v>12.65</v>
      </c>
      <c r="L146" s="24">
        <v>39510.129999999997</v>
      </c>
      <c r="M146" s="24">
        <f>Tabla16[[#This Row],[TASA EX.]]+Tabla16[[#This Row],[IEPS 8 %]]</f>
        <v>2842.74</v>
      </c>
      <c r="N146" s="24">
        <f>Tabla16[[#This Row],[TASA 16%]]+Tabla16[[#This Row],[IEPS 6%]]</f>
        <v>79.0625</v>
      </c>
      <c r="O146" s="55">
        <v>44167</v>
      </c>
      <c r="P146" s="12" t="s">
        <v>2906</v>
      </c>
      <c r="Q146" s="23" t="s">
        <v>2319</v>
      </c>
      <c r="R146" s="9" t="s">
        <v>2853</v>
      </c>
      <c r="S146" s="11"/>
      <c r="T146" s="13" t="s">
        <v>2854</v>
      </c>
      <c r="U146" s="49" t="s">
        <v>2861</v>
      </c>
    </row>
    <row r="147" spans="1:21" x14ac:dyDescent="0.25">
      <c r="A147" s="28">
        <v>153742</v>
      </c>
      <c r="B147" s="29">
        <v>752</v>
      </c>
      <c r="C147" s="10">
        <v>44158</v>
      </c>
      <c r="D147" s="11"/>
      <c r="E147" s="11">
        <v>42769.21</v>
      </c>
      <c r="F147" s="11">
        <v>0</v>
      </c>
      <c r="G147" s="31"/>
      <c r="H147" s="31"/>
      <c r="I147" s="24"/>
      <c r="J147" s="24"/>
      <c r="K147" s="24"/>
      <c r="L147" s="24">
        <v>42769.21</v>
      </c>
      <c r="M147" s="24">
        <f>Tabla16[[#This Row],[TASA EX.]]+Tabla16[[#This Row],[IEPS 8 %]]</f>
        <v>0</v>
      </c>
      <c r="N147" s="24">
        <f>Tabla16[[#This Row],[TASA 16%]]+Tabla16[[#This Row],[IEPS 6%]]</f>
        <v>0</v>
      </c>
      <c r="O147" s="55">
        <v>44169</v>
      </c>
      <c r="P147" s="12" t="s">
        <v>2942</v>
      </c>
      <c r="Q147" s="23" t="s">
        <v>1155</v>
      </c>
      <c r="R147" s="9" t="s">
        <v>2853</v>
      </c>
      <c r="S147" s="11"/>
      <c r="T147" s="13" t="s">
        <v>2854</v>
      </c>
      <c r="U147" s="49" t="s">
        <v>2861</v>
      </c>
    </row>
    <row r="148" spans="1:21" x14ac:dyDescent="0.25">
      <c r="A148" s="28">
        <v>153743</v>
      </c>
      <c r="B148" s="29">
        <v>753</v>
      </c>
      <c r="C148" s="10">
        <v>44158</v>
      </c>
      <c r="D148" s="11"/>
      <c r="E148" s="11">
        <v>-1.9999999999924967E-2</v>
      </c>
      <c r="F148" s="11">
        <v>409.49999999999994</v>
      </c>
      <c r="G148" s="31"/>
      <c r="H148" s="31"/>
      <c r="I148" s="24"/>
      <c r="J148" s="24"/>
      <c r="K148" s="24">
        <v>65.52</v>
      </c>
      <c r="L148" s="24">
        <v>475</v>
      </c>
      <c r="M148" s="24">
        <f>Tabla16[[#This Row],[TASA EX.]]+Tabla16[[#This Row],[IEPS 8 %]]</f>
        <v>0</v>
      </c>
      <c r="N148" s="24">
        <f>Tabla16[[#This Row],[TASA 16%]]+Tabla16[[#This Row],[IEPS 6%]]</f>
        <v>409.49999999999994</v>
      </c>
      <c r="O148" s="55">
        <v>44167</v>
      </c>
      <c r="P148" s="12" t="s">
        <v>3405</v>
      </c>
      <c r="Q148" s="23" t="s">
        <v>1978</v>
      </c>
      <c r="R148" s="9" t="s">
        <v>2888</v>
      </c>
      <c r="S148" s="11"/>
      <c r="T148" s="13" t="s">
        <v>2889</v>
      </c>
      <c r="U148" s="49" t="s">
        <v>3406</v>
      </c>
    </row>
    <row r="149" spans="1:21" x14ac:dyDescent="0.25">
      <c r="A149" s="28">
        <v>153744</v>
      </c>
      <c r="B149" s="29">
        <v>754</v>
      </c>
      <c r="C149" s="10">
        <v>44158</v>
      </c>
      <c r="D149" s="11"/>
      <c r="E149" s="11">
        <v>-2.250000000003638E-2</v>
      </c>
      <c r="F149" s="11">
        <v>788.8125</v>
      </c>
      <c r="G149" s="31"/>
      <c r="H149" s="31"/>
      <c r="I149" s="24"/>
      <c r="J149" s="24"/>
      <c r="K149" s="24">
        <v>126.21</v>
      </c>
      <c r="L149" s="24">
        <v>915</v>
      </c>
      <c r="M149" s="24">
        <f>Tabla16[[#This Row],[TASA EX.]]+Tabla16[[#This Row],[IEPS 8 %]]</f>
        <v>0</v>
      </c>
      <c r="N149" s="24">
        <f>Tabla16[[#This Row],[TASA 16%]]+Tabla16[[#This Row],[IEPS 6%]]</f>
        <v>788.8125</v>
      </c>
      <c r="O149" s="55">
        <v>44167</v>
      </c>
      <c r="P149" s="12" t="s">
        <v>3135</v>
      </c>
      <c r="Q149" s="23" t="s">
        <v>921</v>
      </c>
      <c r="R149" s="9" t="s">
        <v>2888</v>
      </c>
      <c r="S149" s="11"/>
      <c r="T149" s="13" t="s">
        <v>2889</v>
      </c>
      <c r="U149" s="49" t="s">
        <v>3407</v>
      </c>
    </row>
    <row r="150" spans="1:21" x14ac:dyDescent="0.25">
      <c r="A150" s="28">
        <v>153745</v>
      </c>
      <c r="B150" s="29">
        <v>755</v>
      </c>
      <c r="C150" s="10">
        <v>44158</v>
      </c>
      <c r="D150" s="11"/>
      <c r="E150" s="11">
        <v>1.4999999999872671E-2</v>
      </c>
      <c r="F150" s="11">
        <v>1974.125</v>
      </c>
      <c r="G150" s="31"/>
      <c r="H150" s="31"/>
      <c r="I150" s="24"/>
      <c r="J150" s="24"/>
      <c r="K150" s="24">
        <v>315.86</v>
      </c>
      <c r="L150" s="24">
        <v>2290</v>
      </c>
      <c r="M150" s="24">
        <f>Tabla16[[#This Row],[TASA EX.]]+Tabla16[[#This Row],[IEPS 8 %]]</f>
        <v>0</v>
      </c>
      <c r="N150" s="24">
        <f>Tabla16[[#This Row],[TASA 16%]]+Tabla16[[#This Row],[IEPS 6%]]</f>
        <v>1974.125</v>
      </c>
      <c r="O150" s="55">
        <v>44170</v>
      </c>
      <c r="P150" s="12" t="s">
        <v>2992</v>
      </c>
      <c r="Q150" s="23" t="s">
        <v>818</v>
      </c>
      <c r="R150" s="9" t="s">
        <v>2888</v>
      </c>
      <c r="S150" s="11"/>
      <c r="T150" s="13" t="s">
        <v>2889</v>
      </c>
      <c r="U150" s="49" t="s">
        <v>3408</v>
      </c>
    </row>
    <row r="151" spans="1:21" x14ac:dyDescent="0.25">
      <c r="A151" s="28">
        <v>153746</v>
      </c>
      <c r="B151" s="29">
        <v>756</v>
      </c>
      <c r="C151" s="10">
        <v>44158</v>
      </c>
      <c r="D151" s="11"/>
      <c r="E151" s="11">
        <v>6.0000000000400178E-2</v>
      </c>
      <c r="F151" s="11">
        <v>2063.75</v>
      </c>
      <c r="G151" s="31"/>
      <c r="H151" s="31"/>
      <c r="I151" s="24"/>
      <c r="J151" s="24"/>
      <c r="K151" s="24">
        <v>330.2</v>
      </c>
      <c r="L151" s="24">
        <v>2394.0100000000002</v>
      </c>
      <c r="M151" s="24">
        <f>Tabla16[[#This Row],[TASA EX.]]+Tabla16[[#This Row],[IEPS 8 %]]</f>
        <v>0</v>
      </c>
      <c r="N151" s="24">
        <f>Tabla16[[#This Row],[TASA 16%]]+Tabla16[[#This Row],[IEPS 6%]]</f>
        <v>2063.75</v>
      </c>
      <c r="O151" s="55">
        <v>44180</v>
      </c>
      <c r="P151" s="12" t="s">
        <v>2894</v>
      </c>
      <c r="Q151" s="23" t="s">
        <v>1877</v>
      </c>
      <c r="R151" s="9" t="s">
        <v>2888</v>
      </c>
      <c r="S151" s="11"/>
      <c r="T151" s="13" t="s">
        <v>2889</v>
      </c>
      <c r="U151" s="49" t="s">
        <v>3409</v>
      </c>
    </row>
    <row r="152" spans="1:21" x14ac:dyDescent="0.25">
      <c r="A152" s="28">
        <v>153747</v>
      </c>
      <c r="B152" s="29">
        <v>757</v>
      </c>
      <c r="C152" s="10">
        <v>44158</v>
      </c>
      <c r="D152" s="11"/>
      <c r="E152" s="11">
        <v>-1.0000000000218279E-2</v>
      </c>
      <c r="F152" s="11">
        <v>5279.25</v>
      </c>
      <c r="G152" s="31"/>
      <c r="H152" s="31"/>
      <c r="I152" s="24"/>
      <c r="J152" s="24"/>
      <c r="K152" s="24">
        <v>844.68</v>
      </c>
      <c r="L152" s="24">
        <v>6123.92</v>
      </c>
      <c r="M152" s="24">
        <f>Tabla16[[#This Row],[TASA EX.]]+Tabla16[[#This Row],[IEPS 8 %]]</f>
        <v>0</v>
      </c>
      <c r="N152" s="24">
        <f>Tabla16[[#This Row],[TASA 16%]]+Tabla16[[#This Row],[IEPS 6%]]</f>
        <v>5279.25</v>
      </c>
      <c r="O152" s="55">
        <v>44167</v>
      </c>
      <c r="P152" s="12" t="s">
        <v>2996</v>
      </c>
      <c r="Q152" s="23" t="s">
        <v>1172</v>
      </c>
      <c r="R152" s="9" t="s">
        <v>2888</v>
      </c>
      <c r="S152" s="11"/>
      <c r="T152" s="13" t="s">
        <v>2889</v>
      </c>
      <c r="U152" s="49" t="s">
        <v>3410</v>
      </c>
    </row>
    <row r="153" spans="1:21" x14ac:dyDescent="0.25">
      <c r="A153" s="28">
        <v>153748</v>
      </c>
      <c r="B153" s="29">
        <v>758</v>
      </c>
      <c r="C153" s="10">
        <v>44158</v>
      </c>
      <c r="D153" s="11"/>
      <c r="E153" s="11">
        <v>2233.0949999999993</v>
      </c>
      <c r="F153" s="11">
        <v>3738.375</v>
      </c>
      <c r="G153" s="31"/>
      <c r="H153" s="31"/>
      <c r="I153" s="24"/>
      <c r="J153" s="24"/>
      <c r="K153" s="24">
        <v>598.14</v>
      </c>
      <c r="L153" s="24">
        <v>6569.61</v>
      </c>
      <c r="M153" s="24">
        <f>Tabla16[[#This Row],[TASA EX.]]+Tabla16[[#This Row],[IEPS 8 %]]</f>
        <v>0</v>
      </c>
      <c r="N153" s="24">
        <f>Tabla16[[#This Row],[TASA 16%]]+Tabla16[[#This Row],[IEPS 6%]]</f>
        <v>3738.375</v>
      </c>
      <c r="O153" s="55">
        <v>44168</v>
      </c>
      <c r="P153" s="12" t="s">
        <v>2994</v>
      </c>
      <c r="Q153" s="23" t="s">
        <v>604</v>
      </c>
      <c r="R153" s="9" t="s">
        <v>2888</v>
      </c>
      <c r="S153" s="11"/>
      <c r="T153" s="13" t="s">
        <v>2889</v>
      </c>
      <c r="U153" s="49" t="s">
        <v>3411</v>
      </c>
    </row>
    <row r="154" spans="1:21" x14ac:dyDescent="0.25">
      <c r="A154" s="28">
        <v>153749</v>
      </c>
      <c r="B154" s="29">
        <v>759</v>
      </c>
      <c r="C154" s="10">
        <v>44158</v>
      </c>
      <c r="D154" s="11"/>
      <c r="E154" s="11">
        <v>-2.500000000509317E-3</v>
      </c>
      <c r="F154" s="11">
        <v>7454.3125</v>
      </c>
      <c r="G154" s="31"/>
      <c r="H154" s="31"/>
      <c r="I154" s="24"/>
      <c r="J154" s="24"/>
      <c r="K154" s="24">
        <v>1192.69</v>
      </c>
      <c r="L154" s="24">
        <v>8647</v>
      </c>
      <c r="M154" s="24">
        <f>Tabla16[[#This Row],[TASA EX.]]+Tabla16[[#This Row],[IEPS 8 %]]</f>
        <v>0</v>
      </c>
      <c r="N154" s="24">
        <f>Tabla16[[#This Row],[TASA 16%]]+Tabla16[[#This Row],[IEPS 6%]]</f>
        <v>7454.3125</v>
      </c>
      <c r="O154" s="55">
        <v>44170</v>
      </c>
      <c r="P154" s="12" t="s">
        <v>3412</v>
      </c>
      <c r="Q154" s="23" t="s">
        <v>1280</v>
      </c>
      <c r="R154" s="9" t="s">
        <v>2888</v>
      </c>
      <c r="S154" s="11"/>
      <c r="T154" s="13" t="s">
        <v>2889</v>
      </c>
      <c r="U154" s="49" t="s">
        <v>3413</v>
      </c>
    </row>
    <row r="155" spans="1:21" x14ac:dyDescent="0.25">
      <c r="A155" s="28">
        <v>153750</v>
      </c>
      <c r="B155" s="29">
        <v>760</v>
      </c>
      <c r="C155" s="10">
        <v>44158</v>
      </c>
      <c r="D155" s="11"/>
      <c r="E155" s="11">
        <v>1.5000000001236913E-2</v>
      </c>
      <c r="F155" s="11">
        <v>7724.1249999999991</v>
      </c>
      <c r="G155" s="31"/>
      <c r="H155" s="31"/>
      <c r="I155" s="24"/>
      <c r="J155" s="24"/>
      <c r="K155" s="24">
        <v>1235.8599999999999</v>
      </c>
      <c r="L155" s="24">
        <v>8960</v>
      </c>
      <c r="M155" s="24">
        <f>Tabla16[[#This Row],[TASA EX.]]+Tabla16[[#This Row],[IEPS 8 %]]</f>
        <v>0</v>
      </c>
      <c r="N155" s="24">
        <f>Tabla16[[#This Row],[TASA 16%]]+Tabla16[[#This Row],[IEPS 6%]]</f>
        <v>7724.1249999999991</v>
      </c>
      <c r="O155" s="55">
        <v>44170</v>
      </c>
      <c r="P155" s="12" t="s">
        <v>3414</v>
      </c>
      <c r="Q155" s="23" t="s">
        <v>142</v>
      </c>
      <c r="R155" s="9" t="s">
        <v>2888</v>
      </c>
      <c r="S155" s="11"/>
      <c r="T155" s="13" t="s">
        <v>2889</v>
      </c>
      <c r="U155" s="49" t="s">
        <v>3415</v>
      </c>
    </row>
    <row r="156" spans="1:21" x14ac:dyDescent="0.25">
      <c r="A156" s="28">
        <v>153751</v>
      </c>
      <c r="B156" s="29">
        <v>761</v>
      </c>
      <c r="C156" s="10">
        <v>44158</v>
      </c>
      <c r="D156" s="11"/>
      <c r="E156" s="11">
        <v>-5.0000000010186341E-3</v>
      </c>
      <c r="F156" s="11">
        <v>22456.125</v>
      </c>
      <c r="G156" s="31"/>
      <c r="H156" s="31"/>
      <c r="I156" s="24"/>
      <c r="J156" s="24"/>
      <c r="K156" s="24">
        <v>3592.98</v>
      </c>
      <c r="L156" s="24">
        <v>26049.1</v>
      </c>
      <c r="M156" s="24">
        <f>Tabla16[[#This Row],[TASA EX.]]+Tabla16[[#This Row],[IEPS 8 %]]</f>
        <v>0</v>
      </c>
      <c r="N156" s="24">
        <f>Tabla16[[#This Row],[TASA 16%]]+Tabla16[[#This Row],[IEPS 6%]]</f>
        <v>22456.125</v>
      </c>
      <c r="O156" s="55">
        <v>44169</v>
      </c>
      <c r="P156" s="12" t="s">
        <v>3416</v>
      </c>
      <c r="Q156" s="23" t="s">
        <v>568</v>
      </c>
      <c r="R156" s="9" t="s">
        <v>2888</v>
      </c>
      <c r="S156" s="11"/>
      <c r="T156" s="13" t="s">
        <v>2889</v>
      </c>
      <c r="U156" s="49" t="s">
        <v>3417</v>
      </c>
    </row>
    <row r="157" spans="1:21" x14ac:dyDescent="0.25">
      <c r="A157" s="28">
        <v>153753</v>
      </c>
      <c r="B157" s="29">
        <v>763</v>
      </c>
      <c r="C157" s="10">
        <v>44158</v>
      </c>
      <c r="D157" s="11"/>
      <c r="E157" s="11">
        <v>0</v>
      </c>
      <c r="F157" s="11">
        <v>2278</v>
      </c>
      <c r="G157" s="31"/>
      <c r="H157" s="31"/>
      <c r="I157" s="24"/>
      <c r="J157" s="24"/>
      <c r="K157" s="24">
        <v>364.48</v>
      </c>
      <c r="L157" s="24">
        <v>2642.48</v>
      </c>
      <c r="M157" s="24">
        <f>Tabla16[[#This Row],[TASA EX.]]+Tabla16[[#This Row],[IEPS 8 %]]</f>
        <v>0</v>
      </c>
      <c r="N157" s="24">
        <f>Tabla16[[#This Row],[TASA 16%]]+Tabla16[[#This Row],[IEPS 6%]]</f>
        <v>2278</v>
      </c>
      <c r="O157" s="55">
        <v>44175</v>
      </c>
      <c r="P157" s="12" t="s">
        <v>2881</v>
      </c>
      <c r="Q157" s="23" t="s">
        <v>2694</v>
      </c>
      <c r="R157" s="9" t="s">
        <v>2853</v>
      </c>
      <c r="S157" s="11"/>
      <c r="T157" s="13" t="s">
        <v>2854</v>
      </c>
      <c r="U157" s="49" t="s">
        <v>3418</v>
      </c>
    </row>
    <row r="158" spans="1:21" x14ac:dyDescent="0.25">
      <c r="A158" s="28">
        <v>153754</v>
      </c>
      <c r="B158" s="29">
        <v>764</v>
      </c>
      <c r="C158" s="10">
        <v>44158</v>
      </c>
      <c r="D158" s="11"/>
      <c r="E158" s="11">
        <v>16181.679999999998</v>
      </c>
      <c r="F158" s="11">
        <v>0</v>
      </c>
      <c r="G158" s="31"/>
      <c r="H158" s="31"/>
      <c r="I158" s="24"/>
      <c r="J158" s="24">
        <v>1278.74</v>
      </c>
      <c r="K158" s="24"/>
      <c r="L158" s="24">
        <v>17460.419999999998</v>
      </c>
      <c r="M158" s="24">
        <f>Tabla16[[#This Row],[TASA EX.]]+Tabla16[[#This Row],[IEPS 8 %]]</f>
        <v>1278.74</v>
      </c>
      <c r="N158" s="24">
        <f>Tabla16[[#This Row],[TASA 16%]]+Tabla16[[#This Row],[IEPS 6%]]</f>
        <v>0</v>
      </c>
      <c r="O158" s="55">
        <v>44172</v>
      </c>
      <c r="P158" s="12" t="s">
        <v>2988</v>
      </c>
      <c r="Q158" s="23" t="s">
        <v>2273</v>
      </c>
      <c r="R158" s="9" t="s">
        <v>2853</v>
      </c>
      <c r="S158" s="11"/>
      <c r="T158" s="13" t="s">
        <v>2854</v>
      </c>
      <c r="U158" s="49" t="s">
        <v>2861</v>
      </c>
    </row>
    <row r="159" spans="1:21" x14ac:dyDescent="0.25">
      <c r="A159" s="28">
        <v>153755</v>
      </c>
      <c r="B159" s="29">
        <v>765</v>
      </c>
      <c r="C159" s="10">
        <v>44158</v>
      </c>
      <c r="D159" s="11"/>
      <c r="E159" s="11">
        <v>616.4950000000008</v>
      </c>
      <c r="F159" s="11">
        <v>4518.875</v>
      </c>
      <c r="G159" s="31"/>
      <c r="H159" s="31"/>
      <c r="I159" s="24"/>
      <c r="J159" s="24"/>
      <c r="K159" s="24">
        <v>723.02</v>
      </c>
      <c r="L159" s="24">
        <v>5858.39</v>
      </c>
      <c r="M159" s="24">
        <f>Tabla16[[#This Row],[TASA EX.]]+Tabla16[[#This Row],[IEPS 8 %]]</f>
        <v>0</v>
      </c>
      <c r="N159" s="24">
        <f>Tabla16[[#This Row],[TASA 16%]]+Tabla16[[#This Row],[IEPS 6%]]</f>
        <v>4518.875</v>
      </c>
      <c r="O159" s="55">
        <v>44173</v>
      </c>
      <c r="P159" s="12" t="s">
        <v>2867</v>
      </c>
      <c r="Q159" s="23" t="s">
        <v>1969</v>
      </c>
      <c r="R159" s="9" t="s">
        <v>2853</v>
      </c>
      <c r="S159" s="11"/>
      <c r="T159" s="13" t="s">
        <v>2854</v>
      </c>
      <c r="U159" s="49" t="s">
        <v>3419</v>
      </c>
    </row>
    <row r="160" spans="1:21" x14ac:dyDescent="0.25">
      <c r="A160" s="28">
        <v>153756</v>
      </c>
      <c r="B160" s="29">
        <v>766</v>
      </c>
      <c r="C160" s="10">
        <v>44158</v>
      </c>
      <c r="D160" s="11"/>
      <c r="E160" s="11">
        <v>-1.2500000000727596E-2</v>
      </c>
      <c r="F160" s="11">
        <v>5923.5625</v>
      </c>
      <c r="G160" s="31"/>
      <c r="H160" s="31"/>
      <c r="I160" s="24"/>
      <c r="J160" s="24"/>
      <c r="K160" s="24">
        <v>947.77</v>
      </c>
      <c r="L160" s="24">
        <v>6871.32</v>
      </c>
      <c r="M160" s="24">
        <f>Tabla16[[#This Row],[TASA EX.]]+Tabla16[[#This Row],[IEPS 8 %]]</f>
        <v>0</v>
      </c>
      <c r="N160" s="24">
        <f>Tabla16[[#This Row],[TASA 16%]]+Tabla16[[#This Row],[IEPS 6%]]</f>
        <v>5923.5625</v>
      </c>
      <c r="O160" s="55">
        <v>44173</v>
      </c>
      <c r="P160" s="12" t="s">
        <v>3361</v>
      </c>
      <c r="Q160" s="23" t="s">
        <v>419</v>
      </c>
      <c r="R160" s="9" t="s">
        <v>2853</v>
      </c>
      <c r="S160" s="11"/>
      <c r="T160" s="13" t="s">
        <v>2854</v>
      </c>
      <c r="U160" s="49" t="s">
        <v>3420</v>
      </c>
    </row>
    <row r="161" spans="1:21" x14ac:dyDescent="0.25">
      <c r="A161" s="28">
        <v>153757</v>
      </c>
      <c r="B161" s="29">
        <v>767</v>
      </c>
      <c r="C161" s="10">
        <v>44158</v>
      </c>
      <c r="D161" s="11"/>
      <c r="E161" s="11">
        <v>5885.2300000000005</v>
      </c>
      <c r="F161" s="11">
        <v>1057.75</v>
      </c>
      <c r="G161" s="31"/>
      <c r="H161" s="31"/>
      <c r="I161" s="24"/>
      <c r="J161" s="24"/>
      <c r="K161" s="24">
        <v>169.24</v>
      </c>
      <c r="L161" s="24">
        <v>7112.22</v>
      </c>
      <c r="M161" s="24">
        <f>Tabla16[[#This Row],[TASA EX.]]+Tabla16[[#This Row],[IEPS 8 %]]</f>
        <v>0</v>
      </c>
      <c r="N161" s="24">
        <f>Tabla16[[#This Row],[TASA 16%]]+Tabla16[[#This Row],[IEPS 6%]]</f>
        <v>1057.75</v>
      </c>
      <c r="O161" s="55">
        <v>44176</v>
      </c>
      <c r="P161" s="12" t="s">
        <v>3276</v>
      </c>
      <c r="Q161" s="23" t="s">
        <v>1454</v>
      </c>
      <c r="R161" s="9" t="s">
        <v>2853</v>
      </c>
      <c r="S161" s="11"/>
      <c r="T161" s="13" t="s">
        <v>2854</v>
      </c>
      <c r="U161" s="49" t="s">
        <v>3421</v>
      </c>
    </row>
    <row r="162" spans="1:21" x14ac:dyDescent="0.25">
      <c r="A162" s="28">
        <v>153758</v>
      </c>
      <c r="B162" s="29">
        <v>768</v>
      </c>
      <c r="C162" s="10">
        <v>44158</v>
      </c>
      <c r="D162" s="11"/>
      <c r="E162" s="11">
        <v>2457.5100000000002</v>
      </c>
      <c r="F162" s="11">
        <v>0</v>
      </c>
      <c r="G162" s="31"/>
      <c r="H162" s="31"/>
      <c r="I162" s="24"/>
      <c r="J162" s="24">
        <v>196.6</v>
      </c>
      <c r="K162" s="24"/>
      <c r="L162" s="24">
        <v>2654.11</v>
      </c>
      <c r="M162" s="24">
        <f>Tabla16[[#This Row],[TASA EX.]]+Tabla16[[#This Row],[IEPS 8 %]]</f>
        <v>196.6</v>
      </c>
      <c r="N162" s="24">
        <f>Tabla16[[#This Row],[TASA 16%]]+Tabla16[[#This Row],[IEPS 6%]]</f>
        <v>0</v>
      </c>
      <c r="O162" s="55">
        <v>44168</v>
      </c>
      <c r="P162" s="12" t="s">
        <v>3060</v>
      </c>
      <c r="Q162" s="23" t="s">
        <v>933</v>
      </c>
      <c r="R162" s="9" t="s">
        <v>2853</v>
      </c>
      <c r="S162" s="11"/>
      <c r="T162" s="13" t="s">
        <v>2854</v>
      </c>
      <c r="U162" s="49" t="s">
        <v>3219</v>
      </c>
    </row>
    <row r="163" spans="1:21" x14ac:dyDescent="0.25">
      <c r="A163" s="28">
        <v>153759</v>
      </c>
      <c r="B163" s="29">
        <v>769</v>
      </c>
      <c r="C163" s="10">
        <v>44158</v>
      </c>
      <c r="D163" s="11"/>
      <c r="E163" s="11">
        <v>5454</v>
      </c>
      <c r="F163" s="11">
        <v>0</v>
      </c>
      <c r="G163" s="31"/>
      <c r="H163" s="31"/>
      <c r="I163" s="24"/>
      <c r="J163" s="24">
        <v>203.04</v>
      </c>
      <c r="K163" s="24"/>
      <c r="L163" s="24">
        <v>5657.04</v>
      </c>
      <c r="M163" s="24">
        <f>Tabla16[[#This Row],[TASA EX.]]+Tabla16[[#This Row],[IEPS 8 %]]</f>
        <v>203.04</v>
      </c>
      <c r="N163" s="24">
        <f>Tabla16[[#This Row],[TASA 16%]]+Tabla16[[#This Row],[IEPS 6%]]</f>
        <v>0</v>
      </c>
      <c r="O163" s="55">
        <v>44169</v>
      </c>
      <c r="P163" s="12" t="s">
        <v>2985</v>
      </c>
      <c r="Q163" s="23" t="s">
        <v>1076</v>
      </c>
      <c r="R163" s="9" t="s">
        <v>2853</v>
      </c>
      <c r="S163" s="11"/>
      <c r="T163" s="13" t="s">
        <v>2854</v>
      </c>
      <c r="U163" s="49" t="s">
        <v>3422</v>
      </c>
    </row>
    <row r="164" spans="1:21" x14ac:dyDescent="0.25">
      <c r="A164" s="28">
        <v>153760</v>
      </c>
      <c r="B164" s="29">
        <v>770</v>
      </c>
      <c r="C164" s="10">
        <v>44158</v>
      </c>
      <c r="D164" s="11"/>
      <c r="E164" s="11">
        <v>0</v>
      </c>
      <c r="F164" s="11">
        <v>5400</v>
      </c>
      <c r="G164" s="31"/>
      <c r="H164" s="31"/>
      <c r="I164" s="24"/>
      <c r="J164" s="24"/>
      <c r="K164" s="24">
        <v>864</v>
      </c>
      <c r="L164" s="24">
        <v>6264</v>
      </c>
      <c r="M164" s="24">
        <f>Tabla16[[#This Row],[TASA EX.]]+Tabla16[[#This Row],[IEPS 8 %]]</f>
        <v>0</v>
      </c>
      <c r="N164" s="24">
        <f>Tabla16[[#This Row],[TASA 16%]]+Tabla16[[#This Row],[IEPS 6%]]</f>
        <v>5400</v>
      </c>
      <c r="O164" s="55">
        <v>44168</v>
      </c>
      <c r="P164" s="12" t="s">
        <v>3423</v>
      </c>
      <c r="Q164" s="23" t="s">
        <v>1223</v>
      </c>
      <c r="R164" s="9" t="s">
        <v>2853</v>
      </c>
      <c r="S164" s="11"/>
      <c r="T164" s="13" t="s">
        <v>2854</v>
      </c>
      <c r="U164" s="49" t="s">
        <v>3424</v>
      </c>
    </row>
    <row r="165" spans="1:21" x14ac:dyDescent="0.25">
      <c r="A165" s="28">
        <v>153761</v>
      </c>
      <c r="B165" s="60">
        <v>771</v>
      </c>
      <c r="C165" s="10">
        <v>44158</v>
      </c>
      <c r="D165" s="11"/>
      <c r="E165" s="11">
        <v>1.9999999998617568E-2</v>
      </c>
      <c r="F165" s="11">
        <v>8576.25</v>
      </c>
      <c r="G165" s="31"/>
      <c r="H165" s="31"/>
      <c r="I165" s="24"/>
      <c r="J165" s="24"/>
      <c r="K165" s="24">
        <v>1372.2</v>
      </c>
      <c r="L165" s="24">
        <v>9948.4699999999993</v>
      </c>
      <c r="M165" s="24">
        <f>Tabla16[[#This Row],[TASA EX.]]+Tabla16[[#This Row],[IEPS 8 %]]</f>
        <v>0</v>
      </c>
      <c r="N165" s="24">
        <f>Tabla16[[#This Row],[TASA 16%]]+Tabla16[[#This Row],[IEPS 6%]]</f>
        <v>8576.25</v>
      </c>
      <c r="O165" s="55">
        <v>44176</v>
      </c>
      <c r="P165" s="12" t="s">
        <v>3425</v>
      </c>
      <c r="Q165" s="23" t="s">
        <v>1948</v>
      </c>
      <c r="R165" s="9" t="s">
        <v>2853</v>
      </c>
      <c r="S165" s="11"/>
      <c r="T165" s="13" t="s">
        <v>2854</v>
      </c>
      <c r="U165" s="49" t="s">
        <v>3426</v>
      </c>
    </row>
    <row r="166" spans="1:21" x14ac:dyDescent="0.25">
      <c r="A166" s="28">
        <v>153762</v>
      </c>
      <c r="B166" s="60">
        <v>772</v>
      </c>
      <c r="C166" s="10">
        <v>44158</v>
      </c>
      <c r="D166" s="11"/>
      <c r="E166" s="11">
        <v>18551.8</v>
      </c>
      <c r="F166" s="11">
        <v>0</v>
      </c>
      <c r="G166" s="31"/>
      <c r="H166" s="31"/>
      <c r="I166" s="24"/>
      <c r="J166" s="24"/>
      <c r="K166" s="24"/>
      <c r="L166" s="24">
        <v>18551.8</v>
      </c>
      <c r="M166" s="24">
        <f>Tabla16[[#This Row],[TASA EX.]]+Tabla16[[#This Row],[IEPS 8 %]]</f>
        <v>0</v>
      </c>
      <c r="N166" s="24">
        <f>Tabla16[[#This Row],[TASA 16%]]+Tabla16[[#This Row],[IEPS 6%]]</f>
        <v>0</v>
      </c>
      <c r="O166" s="55">
        <v>44172</v>
      </c>
      <c r="P166" s="12" t="s">
        <v>2910</v>
      </c>
      <c r="Q166" s="23" t="s">
        <v>65</v>
      </c>
      <c r="R166" s="9" t="s">
        <v>2853</v>
      </c>
      <c r="S166" s="11"/>
      <c r="T166" s="13" t="s">
        <v>2854</v>
      </c>
      <c r="U166" s="49" t="s">
        <v>3427</v>
      </c>
    </row>
    <row r="167" spans="1:21" x14ac:dyDescent="0.25">
      <c r="A167" s="28">
        <v>153763</v>
      </c>
      <c r="B167" s="60">
        <v>773</v>
      </c>
      <c r="C167" s="10">
        <v>44158</v>
      </c>
      <c r="D167" s="11"/>
      <c r="E167" s="11">
        <v>-1.2499999998908606E-2</v>
      </c>
      <c r="F167" s="11">
        <v>16345.8125</v>
      </c>
      <c r="G167" s="31"/>
      <c r="H167" s="31"/>
      <c r="I167" s="24"/>
      <c r="J167" s="24"/>
      <c r="K167" s="24">
        <v>2615.33</v>
      </c>
      <c r="L167" s="24">
        <v>18961.13</v>
      </c>
      <c r="M167" s="24">
        <f>Tabla16[[#This Row],[TASA EX.]]+Tabla16[[#This Row],[IEPS 8 %]]</f>
        <v>0</v>
      </c>
      <c r="N167" s="24">
        <f>Tabla16[[#This Row],[TASA 16%]]+Tabla16[[#This Row],[IEPS 6%]]</f>
        <v>16345.8125</v>
      </c>
      <c r="O167" s="55">
        <v>44175</v>
      </c>
      <c r="P167" s="12" t="s">
        <v>3428</v>
      </c>
      <c r="Q167" s="23" t="s">
        <v>2799</v>
      </c>
      <c r="R167" s="9" t="s">
        <v>2853</v>
      </c>
      <c r="S167" s="11"/>
      <c r="T167" s="13" t="s">
        <v>2854</v>
      </c>
      <c r="U167" s="49" t="s">
        <v>3429</v>
      </c>
    </row>
    <row r="168" spans="1:21" x14ac:dyDescent="0.25">
      <c r="A168" s="28">
        <v>153765</v>
      </c>
      <c r="B168" s="60">
        <v>775</v>
      </c>
      <c r="C168" s="10">
        <v>44158</v>
      </c>
      <c r="D168" s="11"/>
      <c r="E168" s="11">
        <v>22091.4</v>
      </c>
      <c r="F168" s="11">
        <v>0</v>
      </c>
      <c r="G168" s="31"/>
      <c r="H168" s="31"/>
      <c r="I168" s="24"/>
      <c r="J168" s="24"/>
      <c r="K168" s="24"/>
      <c r="L168" s="24">
        <v>22091.4</v>
      </c>
      <c r="M168" s="24">
        <f>Tabla16[[#This Row],[TASA EX.]]+Tabla16[[#This Row],[IEPS 8 %]]</f>
        <v>0</v>
      </c>
      <c r="N168" s="24">
        <f>Tabla16[[#This Row],[TASA 16%]]+Tabla16[[#This Row],[IEPS 6%]]</f>
        <v>0</v>
      </c>
      <c r="O168" s="55">
        <v>44169</v>
      </c>
      <c r="P168" s="12" t="s">
        <v>2998</v>
      </c>
      <c r="Q168" s="23" t="s">
        <v>1002</v>
      </c>
      <c r="R168" s="9" t="s">
        <v>2853</v>
      </c>
      <c r="S168" s="11"/>
      <c r="T168" s="13" t="s">
        <v>2854</v>
      </c>
      <c r="U168" s="49" t="s">
        <v>3430</v>
      </c>
    </row>
    <row r="169" spans="1:21" x14ac:dyDescent="0.25">
      <c r="A169" s="28">
        <v>153767</v>
      </c>
      <c r="B169" s="60">
        <v>777</v>
      </c>
      <c r="C169" s="10">
        <v>44158</v>
      </c>
      <c r="D169" s="11"/>
      <c r="E169" s="11">
        <v>-4.9999999973806553E-3</v>
      </c>
      <c r="F169" s="11">
        <v>34308.625</v>
      </c>
      <c r="G169" s="31"/>
      <c r="H169" s="31"/>
      <c r="I169" s="24"/>
      <c r="J169" s="24"/>
      <c r="K169" s="24">
        <v>5489.38</v>
      </c>
      <c r="L169" s="24">
        <v>39798</v>
      </c>
      <c r="M169" s="24">
        <f>Tabla16[[#This Row],[TASA EX.]]+Tabla16[[#This Row],[IEPS 8 %]]</f>
        <v>0</v>
      </c>
      <c r="N169" s="24">
        <f>Tabla16[[#This Row],[TASA 16%]]+Tabla16[[#This Row],[IEPS 6%]]</f>
        <v>34308.625</v>
      </c>
      <c r="O169" s="55">
        <v>44180</v>
      </c>
      <c r="P169" s="12" t="s">
        <v>2951</v>
      </c>
      <c r="Q169" s="23" t="s">
        <v>2408</v>
      </c>
      <c r="R169" s="9" t="s">
        <v>2888</v>
      </c>
      <c r="S169" s="11"/>
      <c r="T169" s="13" t="s">
        <v>2889</v>
      </c>
      <c r="U169" s="49" t="s">
        <v>3431</v>
      </c>
    </row>
    <row r="170" spans="1:21" x14ac:dyDescent="0.25">
      <c r="A170" s="25">
        <v>153768</v>
      </c>
      <c r="B170" s="60">
        <v>778</v>
      </c>
      <c r="C170" s="26">
        <v>44159</v>
      </c>
      <c r="D170" s="11"/>
      <c r="E170" s="11">
        <v>0</v>
      </c>
      <c r="F170" s="11">
        <v>1200</v>
      </c>
      <c r="G170" s="31"/>
      <c r="H170" s="31"/>
      <c r="I170" s="24"/>
      <c r="J170" s="24"/>
      <c r="K170" s="24">
        <v>192</v>
      </c>
      <c r="L170" s="24">
        <v>1392</v>
      </c>
      <c r="M170" s="24">
        <f>Tabla16[[#This Row],[TASA EX.]]+Tabla16[[#This Row],[IEPS 8 %]]</f>
        <v>0</v>
      </c>
      <c r="N170" s="24">
        <f>Tabla16[[#This Row],[TASA 16%]]+Tabla16[[#This Row],[IEPS 6%]]</f>
        <v>1200</v>
      </c>
      <c r="O170" s="55">
        <v>44167</v>
      </c>
      <c r="P170" s="12" t="s">
        <v>2995</v>
      </c>
      <c r="Q170" s="23" t="s">
        <v>2001</v>
      </c>
      <c r="R170" s="9" t="s">
        <v>2888</v>
      </c>
      <c r="S170" s="27"/>
      <c r="T170" s="13" t="s">
        <v>2889</v>
      </c>
      <c r="U170" s="49" t="s">
        <v>3432</v>
      </c>
    </row>
    <row r="171" spans="1:21" x14ac:dyDescent="0.25">
      <c r="A171" s="25">
        <v>153769</v>
      </c>
      <c r="B171" s="60">
        <v>779</v>
      </c>
      <c r="C171" s="26">
        <v>44159</v>
      </c>
      <c r="D171" s="11"/>
      <c r="E171" s="11">
        <v>1.2499999997089617E-2</v>
      </c>
      <c r="F171" s="11">
        <v>44655.1875</v>
      </c>
      <c r="G171" s="31"/>
      <c r="H171" s="31"/>
      <c r="I171" s="24"/>
      <c r="J171" s="24"/>
      <c r="K171" s="24">
        <v>7144.83</v>
      </c>
      <c r="L171" s="24">
        <v>51800.03</v>
      </c>
      <c r="M171" s="24">
        <f>Tabla16[[#This Row],[TASA EX.]]+Tabla16[[#This Row],[IEPS 8 %]]</f>
        <v>0</v>
      </c>
      <c r="N171" s="24">
        <f>Tabla16[[#This Row],[TASA 16%]]+Tabla16[[#This Row],[IEPS 6%]]</f>
        <v>44655.1875</v>
      </c>
      <c r="O171" s="55">
        <v>44187</v>
      </c>
      <c r="P171" s="12" t="s">
        <v>3154</v>
      </c>
      <c r="Q171" s="23" t="s">
        <v>2454</v>
      </c>
      <c r="R171" s="9" t="s">
        <v>2888</v>
      </c>
      <c r="S171" s="27"/>
      <c r="T171" s="13" t="s">
        <v>2889</v>
      </c>
      <c r="U171" s="49" t="s">
        <v>3433</v>
      </c>
    </row>
    <row r="172" spans="1:21" x14ac:dyDescent="0.25">
      <c r="A172" s="25">
        <v>153770</v>
      </c>
      <c r="B172" s="60">
        <v>780</v>
      </c>
      <c r="C172" s="26">
        <v>44159</v>
      </c>
      <c r="D172" s="11"/>
      <c r="E172" s="11">
        <v>56388.66</v>
      </c>
      <c r="F172" s="11">
        <v>0</v>
      </c>
      <c r="G172" s="31"/>
      <c r="H172" s="31"/>
      <c r="I172" s="24"/>
      <c r="J172" s="24"/>
      <c r="K172" s="24"/>
      <c r="L172" s="24">
        <v>56388.66</v>
      </c>
      <c r="M172" s="24">
        <f>Tabla16[[#This Row],[TASA EX.]]+Tabla16[[#This Row],[IEPS 8 %]]</f>
        <v>0</v>
      </c>
      <c r="N172" s="24">
        <f>Tabla16[[#This Row],[TASA 16%]]+Tabla16[[#This Row],[IEPS 6%]]</f>
        <v>0</v>
      </c>
      <c r="O172" s="55">
        <v>44172</v>
      </c>
      <c r="P172" s="12" t="s">
        <v>2915</v>
      </c>
      <c r="Q172" s="23" t="s">
        <v>2775</v>
      </c>
      <c r="R172" s="9" t="s">
        <v>2853</v>
      </c>
      <c r="S172" s="27">
        <v>231.34</v>
      </c>
      <c r="T172" s="13" t="s">
        <v>2854</v>
      </c>
      <c r="U172" s="49" t="s">
        <v>3434</v>
      </c>
    </row>
    <row r="173" spans="1:21" x14ac:dyDescent="0.25">
      <c r="A173" s="25">
        <v>153771</v>
      </c>
      <c r="B173" s="60">
        <v>781</v>
      </c>
      <c r="C173" s="10">
        <v>44159</v>
      </c>
      <c r="D173" s="11"/>
      <c r="E173" s="11">
        <v>-8.2500000004074536E-2</v>
      </c>
      <c r="F173" s="11">
        <v>51765.0625</v>
      </c>
      <c r="G173" s="31"/>
      <c r="H173" s="31"/>
      <c r="I173" s="24"/>
      <c r="J173" s="24"/>
      <c r="K173" s="24">
        <v>8282.41</v>
      </c>
      <c r="L173" s="24">
        <v>60047.39</v>
      </c>
      <c r="M173" s="24">
        <f>Tabla16[[#This Row],[TASA EX.]]+Tabla16[[#This Row],[IEPS 8 %]]</f>
        <v>0</v>
      </c>
      <c r="N173" s="24">
        <f>Tabla16[[#This Row],[TASA 16%]]+Tabla16[[#This Row],[IEPS 6%]]</f>
        <v>51765.0625</v>
      </c>
      <c r="O173" s="55">
        <v>44175</v>
      </c>
      <c r="P173" s="12" t="s">
        <v>2880</v>
      </c>
      <c r="Q173" s="23" t="s">
        <v>187</v>
      </c>
      <c r="R173" s="9" t="s">
        <v>2853</v>
      </c>
      <c r="S173" s="11"/>
      <c r="T173" s="13" t="s">
        <v>2854</v>
      </c>
      <c r="U173" s="49" t="s">
        <v>3435</v>
      </c>
    </row>
    <row r="174" spans="1:21" x14ac:dyDescent="0.25">
      <c r="A174" s="47">
        <v>153772</v>
      </c>
      <c r="B174" s="48">
        <v>782</v>
      </c>
      <c r="C174" s="57">
        <v>44159</v>
      </c>
      <c r="D174" s="50"/>
      <c r="E174" s="50">
        <v>104918.8</v>
      </c>
      <c r="F174" s="50">
        <v>0</v>
      </c>
      <c r="G174" s="51"/>
      <c r="H174" s="51"/>
      <c r="I174" s="50"/>
      <c r="J174" s="50"/>
      <c r="K174" s="50"/>
      <c r="L174" s="50">
        <v>104918.8</v>
      </c>
      <c r="M174" s="50">
        <f>Tabla16[[#This Row],[TASA EX.]]+Tabla16[[#This Row],[IEPS 8 %]]</f>
        <v>0</v>
      </c>
      <c r="N174" s="50">
        <f>Tabla16[[#This Row],[TASA 16%]]+Tabla16[[#This Row],[IEPS 6%]]</f>
        <v>0</v>
      </c>
      <c r="O174" s="55">
        <v>44175</v>
      </c>
      <c r="P174" s="49" t="s">
        <v>2926</v>
      </c>
      <c r="Q174" s="52" t="s">
        <v>508</v>
      </c>
      <c r="R174" s="48" t="s">
        <v>2853</v>
      </c>
      <c r="S174" s="50"/>
      <c r="T174" s="53" t="s">
        <v>2854</v>
      </c>
      <c r="U174" s="49" t="s">
        <v>3436</v>
      </c>
    </row>
    <row r="175" spans="1:21" x14ac:dyDescent="0.25">
      <c r="A175" s="47">
        <v>153773</v>
      </c>
      <c r="B175" s="48">
        <v>783</v>
      </c>
      <c r="C175" s="57">
        <v>44159</v>
      </c>
      <c r="D175" s="50"/>
      <c r="E175" s="50">
        <v>-8.2500000004074536E-2</v>
      </c>
      <c r="F175" s="50">
        <v>118099.06249999999</v>
      </c>
      <c r="G175" s="51"/>
      <c r="H175" s="51"/>
      <c r="I175" s="50"/>
      <c r="J175" s="50"/>
      <c r="K175" s="50">
        <v>18895.849999999999</v>
      </c>
      <c r="L175" s="50">
        <v>136994.82999999999</v>
      </c>
      <c r="M175" s="50">
        <f>Tabla16[[#This Row],[TASA EX.]]+Tabla16[[#This Row],[IEPS 8 %]]</f>
        <v>0</v>
      </c>
      <c r="N175" s="50">
        <f>Tabla16[[#This Row],[TASA 16%]]+Tabla16[[#This Row],[IEPS 6%]]</f>
        <v>118099.06249999999</v>
      </c>
      <c r="O175" s="55">
        <v>44181</v>
      </c>
      <c r="P175" s="49" t="s">
        <v>2952</v>
      </c>
      <c r="Q175" s="52" t="s">
        <v>2533</v>
      </c>
      <c r="R175" s="48" t="s">
        <v>2888</v>
      </c>
      <c r="S175" s="50"/>
      <c r="T175" s="53" t="s">
        <v>2889</v>
      </c>
      <c r="U175" s="49" t="s">
        <v>3437</v>
      </c>
    </row>
    <row r="176" spans="1:21" x14ac:dyDescent="0.25">
      <c r="A176" s="28">
        <v>153774</v>
      </c>
      <c r="B176" s="60">
        <v>784</v>
      </c>
      <c r="C176" s="10">
        <v>44159</v>
      </c>
      <c r="D176" s="11"/>
      <c r="E176" s="11">
        <v>142860</v>
      </c>
      <c r="F176" s="11">
        <v>0</v>
      </c>
      <c r="G176" s="31"/>
      <c r="H176" s="31"/>
      <c r="I176" s="24"/>
      <c r="J176" s="24"/>
      <c r="K176" s="24"/>
      <c r="L176" s="24">
        <v>142860</v>
      </c>
      <c r="M176" s="24">
        <f>Tabla16[[#This Row],[TASA EX.]]+Tabla16[[#This Row],[IEPS 8 %]]</f>
        <v>0</v>
      </c>
      <c r="N176" s="24">
        <f>Tabla16[[#This Row],[TASA 16%]]+Tabla16[[#This Row],[IEPS 6%]]</f>
        <v>0</v>
      </c>
      <c r="O176" s="55">
        <v>44174</v>
      </c>
      <c r="P176" s="12" t="s">
        <v>2866</v>
      </c>
      <c r="Q176" s="23" t="s">
        <v>2666</v>
      </c>
      <c r="R176" s="9" t="s">
        <v>2853</v>
      </c>
      <c r="S176" s="11"/>
      <c r="T176" s="13" t="s">
        <v>2854</v>
      </c>
      <c r="U176" s="49" t="s">
        <v>3438</v>
      </c>
    </row>
    <row r="177" spans="1:21" x14ac:dyDescent="0.25">
      <c r="A177" s="47">
        <v>153775</v>
      </c>
      <c r="B177" s="48">
        <v>785</v>
      </c>
      <c r="C177" s="57">
        <v>44159</v>
      </c>
      <c r="D177" s="50"/>
      <c r="E177" s="50">
        <v>145057</v>
      </c>
      <c r="F177" s="50">
        <v>0</v>
      </c>
      <c r="G177" s="51"/>
      <c r="H177" s="51"/>
      <c r="I177" s="50"/>
      <c r="J177" s="50"/>
      <c r="K177" s="50"/>
      <c r="L177" s="50">
        <v>145057</v>
      </c>
      <c r="M177" s="50">
        <f>Tabla16[[#This Row],[TASA EX.]]+Tabla16[[#This Row],[IEPS 8 %]]</f>
        <v>0</v>
      </c>
      <c r="N177" s="50">
        <f>Tabla16[[#This Row],[TASA 16%]]+Tabla16[[#This Row],[IEPS 6%]]</f>
        <v>0</v>
      </c>
      <c r="O177" s="55">
        <v>44187</v>
      </c>
      <c r="P177" s="49" t="s">
        <v>2864</v>
      </c>
      <c r="Q177" s="52" t="s">
        <v>48</v>
      </c>
      <c r="R177" s="48" t="s">
        <v>2853</v>
      </c>
      <c r="S177" s="50"/>
      <c r="T177" s="53" t="s">
        <v>2854</v>
      </c>
      <c r="U177" s="49" t="s">
        <v>3439</v>
      </c>
    </row>
    <row r="178" spans="1:21" x14ac:dyDescent="0.25">
      <c r="A178" s="47">
        <v>153776</v>
      </c>
      <c r="B178" s="48">
        <v>786</v>
      </c>
      <c r="C178" s="57">
        <v>44159</v>
      </c>
      <c r="D178" s="50"/>
      <c r="E178" s="50">
        <v>161534</v>
      </c>
      <c r="F178" s="50">
        <v>0</v>
      </c>
      <c r="G178" s="51"/>
      <c r="H178" s="51"/>
      <c r="I178" s="50"/>
      <c r="J178" s="50"/>
      <c r="K178" s="50"/>
      <c r="L178" s="50">
        <v>161534</v>
      </c>
      <c r="M178" s="50">
        <f>Tabla16[[#This Row],[TASA EX.]]+Tabla16[[#This Row],[IEPS 8 %]]</f>
        <v>0</v>
      </c>
      <c r="N178" s="50">
        <f>Tabla16[[#This Row],[TASA 16%]]+Tabla16[[#This Row],[IEPS 6%]]</f>
        <v>0</v>
      </c>
      <c r="O178" s="55">
        <v>44180</v>
      </c>
      <c r="P178" s="49" t="s">
        <v>2864</v>
      </c>
      <c r="Q178" s="52" t="s">
        <v>48</v>
      </c>
      <c r="R178" s="48" t="s">
        <v>2853</v>
      </c>
      <c r="S178" s="50"/>
      <c r="T178" s="53" t="s">
        <v>2854</v>
      </c>
      <c r="U178" s="49" t="s">
        <v>3440</v>
      </c>
    </row>
    <row r="179" spans="1:21" x14ac:dyDescent="0.25">
      <c r="A179" s="47">
        <v>153777</v>
      </c>
      <c r="B179" s="48">
        <v>787</v>
      </c>
      <c r="C179" s="57">
        <v>44159</v>
      </c>
      <c r="D179" s="50"/>
      <c r="E179" s="50">
        <v>243638</v>
      </c>
      <c r="F179" s="50">
        <v>0</v>
      </c>
      <c r="G179" s="51"/>
      <c r="H179" s="51"/>
      <c r="I179" s="50"/>
      <c r="J179" s="50"/>
      <c r="K179" s="50"/>
      <c r="L179" s="50">
        <v>243638</v>
      </c>
      <c r="M179" s="50">
        <f>Tabla16[[#This Row],[TASA EX.]]+Tabla16[[#This Row],[IEPS 8 %]]</f>
        <v>0</v>
      </c>
      <c r="N179" s="50">
        <f>Tabla16[[#This Row],[TASA 16%]]+Tabla16[[#This Row],[IEPS 6%]]</f>
        <v>0</v>
      </c>
      <c r="O179" s="55">
        <v>44170</v>
      </c>
      <c r="P179" s="49" t="s">
        <v>2864</v>
      </c>
      <c r="Q179" s="52" t="s">
        <v>48</v>
      </c>
      <c r="R179" s="48" t="s">
        <v>2853</v>
      </c>
      <c r="S179" s="50"/>
      <c r="T179" s="53" t="s">
        <v>2854</v>
      </c>
      <c r="U179" s="49" t="s">
        <v>3441</v>
      </c>
    </row>
    <row r="180" spans="1:21" x14ac:dyDescent="0.25">
      <c r="A180" s="47">
        <v>153778</v>
      </c>
      <c r="B180" s="48">
        <v>788</v>
      </c>
      <c r="C180" s="57">
        <v>44159</v>
      </c>
      <c r="D180" s="50"/>
      <c r="E180" s="50">
        <v>-3.2500000001164153E-2</v>
      </c>
      <c r="F180" s="50">
        <v>100478.3125</v>
      </c>
      <c r="G180" s="51"/>
      <c r="H180" s="51"/>
      <c r="I180" s="50"/>
      <c r="J180" s="50"/>
      <c r="K180" s="50">
        <v>16076.53</v>
      </c>
      <c r="L180" s="50">
        <v>116554.81</v>
      </c>
      <c r="M180" s="50">
        <f>Tabla16[[#This Row],[TASA EX.]]+Tabla16[[#This Row],[IEPS 8 %]]</f>
        <v>0</v>
      </c>
      <c r="N180" s="50">
        <f>Tabla16[[#This Row],[TASA 16%]]+Tabla16[[#This Row],[IEPS 6%]]</f>
        <v>100478.3125</v>
      </c>
      <c r="O180" s="55">
        <v>44177</v>
      </c>
      <c r="P180" s="49" t="s">
        <v>2874</v>
      </c>
      <c r="Q180" s="52" t="s">
        <v>2819</v>
      </c>
      <c r="R180" s="48" t="s">
        <v>2853</v>
      </c>
      <c r="S180" s="50">
        <v>4333</v>
      </c>
      <c r="T180" s="53" t="s">
        <v>2854</v>
      </c>
      <c r="U180" s="49" t="s">
        <v>3442</v>
      </c>
    </row>
    <row r="181" spans="1:21" x14ac:dyDescent="0.25">
      <c r="A181" s="47">
        <v>153779</v>
      </c>
      <c r="B181" s="48">
        <v>789</v>
      </c>
      <c r="C181" s="57">
        <v>44159</v>
      </c>
      <c r="D181" s="50"/>
      <c r="E181" s="50">
        <v>116412.68000000001</v>
      </c>
      <c r="F181" s="50">
        <v>0</v>
      </c>
      <c r="G181" s="51"/>
      <c r="H181" s="51"/>
      <c r="I181" s="50"/>
      <c r="J181" s="50">
        <v>9313.01</v>
      </c>
      <c r="K181" s="50"/>
      <c r="L181" s="50">
        <v>125725.69</v>
      </c>
      <c r="M181" s="50">
        <f>Tabla16[[#This Row],[TASA EX.]]+Tabla16[[#This Row],[IEPS 8 %]]</f>
        <v>9313.01</v>
      </c>
      <c r="N181" s="50">
        <f>Tabla16[[#This Row],[TASA 16%]]+Tabla16[[#This Row],[IEPS 6%]]</f>
        <v>0</v>
      </c>
      <c r="O181" s="55">
        <v>44177</v>
      </c>
      <c r="P181" s="49" t="s">
        <v>2874</v>
      </c>
      <c r="Q181" s="52" t="s">
        <v>2819</v>
      </c>
      <c r="R181" s="48" t="s">
        <v>2853</v>
      </c>
      <c r="S181" s="50">
        <v>20169.39</v>
      </c>
      <c r="T181" s="53" t="s">
        <v>2854</v>
      </c>
      <c r="U181" s="49" t="s">
        <v>3443</v>
      </c>
    </row>
    <row r="182" spans="1:21" x14ac:dyDescent="0.25">
      <c r="A182" s="47">
        <v>153780</v>
      </c>
      <c r="B182" s="48">
        <v>790</v>
      </c>
      <c r="C182" s="57">
        <v>44159</v>
      </c>
      <c r="D182" s="50"/>
      <c r="E182" s="50">
        <v>3.500000000349246E-2</v>
      </c>
      <c r="F182" s="50">
        <v>46189.625</v>
      </c>
      <c r="G182" s="51"/>
      <c r="H182" s="51"/>
      <c r="I182" s="50"/>
      <c r="J182" s="50"/>
      <c r="K182" s="50">
        <v>7390.34</v>
      </c>
      <c r="L182" s="50">
        <v>53580</v>
      </c>
      <c r="M182" s="50">
        <f>Tabla16[[#This Row],[TASA EX.]]+Tabla16[[#This Row],[IEPS 8 %]]</f>
        <v>0</v>
      </c>
      <c r="N182" s="50">
        <f>Tabla16[[#This Row],[TASA 16%]]+Tabla16[[#This Row],[IEPS 6%]]</f>
        <v>46189.625</v>
      </c>
      <c r="O182" s="55">
        <v>44173</v>
      </c>
      <c r="P182" s="12" t="s">
        <v>3111</v>
      </c>
      <c r="Q182" s="52" t="s">
        <v>866</v>
      </c>
      <c r="R182" s="48" t="s">
        <v>2853</v>
      </c>
      <c r="S182" s="50"/>
      <c r="T182" s="53" t="s">
        <v>2854</v>
      </c>
      <c r="U182" s="49" t="s">
        <v>3444</v>
      </c>
    </row>
    <row r="183" spans="1:21" x14ac:dyDescent="0.25">
      <c r="A183" s="47">
        <v>153781</v>
      </c>
      <c r="B183" s="48">
        <v>791</v>
      </c>
      <c r="C183" s="57">
        <v>44159</v>
      </c>
      <c r="D183" s="50"/>
      <c r="E183" s="50">
        <v>-7.4999999997089617E-2</v>
      </c>
      <c r="F183" s="50">
        <v>55329.375</v>
      </c>
      <c r="G183" s="51"/>
      <c r="H183" s="51"/>
      <c r="I183" s="50"/>
      <c r="J183" s="50"/>
      <c r="K183" s="50">
        <v>8852.7000000000007</v>
      </c>
      <c r="L183" s="50">
        <v>64182</v>
      </c>
      <c r="M183" s="50">
        <f>Tabla16[[#This Row],[TASA EX.]]+Tabla16[[#This Row],[IEPS 8 %]]</f>
        <v>0</v>
      </c>
      <c r="N183" s="50">
        <f>Tabla16[[#This Row],[TASA 16%]]+Tabla16[[#This Row],[IEPS 6%]]</f>
        <v>55329.375</v>
      </c>
      <c r="O183" s="55">
        <v>44168</v>
      </c>
      <c r="P183" s="49" t="s">
        <v>3004</v>
      </c>
      <c r="Q183" s="52" t="s">
        <v>784</v>
      </c>
      <c r="R183" s="48" t="s">
        <v>2853</v>
      </c>
      <c r="S183" s="50"/>
      <c r="T183" s="53" t="s">
        <v>2854</v>
      </c>
      <c r="U183" s="49" t="s">
        <v>3445</v>
      </c>
    </row>
    <row r="184" spans="1:21" x14ac:dyDescent="0.25">
      <c r="A184" s="47">
        <v>153782</v>
      </c>
      <c r="B184" s="48">
        <v>792</v>
      </c>
      <c r="C184" s="57">
        <v>44159</v>
      </c>
      <c r="D184" s="50"/>
      <c r="E184" s="50">
        <v>60970</v>
      </c>
      <c r="F184" s="50">
        <v>0</v>
      </c>
      <c r="G184" s="51"/>
      <c r="H184" s="51"/>
      <c r="I184" s="50"/>
      <c r="J184" s="50"/>
      <c r="K184" s="50"/>
      <c r="L184" s="50">
        <v>60970</v>
      </c>
      <c r="M184" s="50">
        <f>Tabla16[[#This Row],[TASA EX.]]+Tabla16[[#This Row],[IEPS 8 %]]</f>
        <v>0</v>
      </c>
      <c r="N184" s="50">
        <f>Tabla16[[#This Row],[TASA 16%]]+Tabla16[[#This Row],[IEPS 6%]]</f>
        <v>0</v>
      </c>
      <c r="O184" s="55">
        <v>44169</v>
      </c>
      <c r="P184" s="49" t="s">
        <v>3003</v>
      </c>
      <c r="Q184" s="52" t="s">
        <v>2733</v>
      </c>
      <c r="R184" s="48" t="s">
        <v>2853</v>
      </c>
      <c r="S184" s="50"/>
      <c r="T184" s="53" t="s">
        <v>2854</v>
      </c>
      <c r="U184" s="49" t="s">
        <v>3446</v>
      </c>
    </row>
    <row r="185" spans="1:21" x14ac:dyDescent="0.25">
      <c r="A185" s="47">
        <v>153784</v>
      </c>
      <c r="B185" s="48">
        <v>794</v>
      </c>
      <c r="C185" s="57">
        <v>44159</v>
      </c>
      <c r="D185" s="50"/>
      <c r="E185" s="50">
        <v>0</v>
      </c>
      <c r="F185" s="50">
        <v>18337</v>
      </c>
      <c r="G185" s="51"/>
      <c r="H185" s="51"/>
      <c r="I185" s="50"/>
      <c r="J185" s="50"/>
      <c r="K185" s="50">
        <v>2933.92</v>
      </c>
      <c r="L185" s="50">
        <v>21270.92</v>
      </c>
      <c r="M185" s="50">
        <f>Tabla16[[#This Row],[TASA EX.]]+Tabla16[[#This Row],[IEPS 8 %]]</f>
        <v>0</v>
      </c>
      <c r="N185" s="50">
        <f>Tabla16[[#This Row],[TASA 16%]]+Tabla16[[#This Row],[IEPS 6%]]</f>
        <v>18337</v>
      </c>
      <c r="O185" s="55">
        <v>44168</v>
      </c>
      <c r="P185" s="49" t="s">
        <v>2953</v>
      </c>
      <c r="Q185" s="52" t="s">
        <v>244</v>
      </c>
      <c r="R185" s="48" t="s">
        <v>2853</v>
      </c>
      <c r="S185" s="50"/>
      <c r="T185" s="53" t="s">
        <v>2854</v>
      </c>
      <c r="U185" s="49" t="s">
        <v>3447</v>
      </c>
    </row>
    <row r="186" spans="1:21" x14ac:dyDescent="0.25">
      <c r="A186" s="47">
        <v>153785</v>
      </c>
      <c r="B186" s="48">
        <v>795</v>
      </c>
      <c r="C186" s="57">
        <v>44159</v>
      </c>
      <c r="D186" s="50"/>
      <c r="E186" s="50">
        <v>56929.904999999999</v>
      </c>
      <c r="F186" s="50">
        <v>27998.624999999996</v>
      </c>
      <c r="G186" s="51"/>
      <c r="H186" s="51"/>
      <c r="I186" s="50"/>
      <c r="J186" s="50"/>
      <c r="K186" s="50">
        <v>4479.78</v>
      </c>
      <c r="L186" s="50">
        <v>89408.31</v>
      </c>
      <c r="M186" s="50">
        <f>Tabla16[[#This Row],[TASA EX.]]+Tabla16[[#This Row],[IEPS 8 %]]</f>
        <v>0</v>
      </c>
      <c r="N186" s="50">
        <f>Tabla16[[#This Row],[TASA 16%]]+Tabla16[[#This Row],[IEPS 6%]]</f>
        <v>27998.624999999996</v>
      </c>
      <c r="O186" s="55">
        <v>44167</v>
      </c>
      <c r="P186" s="49" t="s">
        <v>3002</v>
      </c>
      <c r="Q186" s="52" t="s">
        <v>785</v>
      </c>
      <c r="R186" s="48" t="s">
        <v>2853</v>
      </c>
      <c r="S186" s="50">
        <v>9775.64</v>
      </c>
      <c r="T186" s="53" t="s">
        <v>2854</v>
      </c>
      <c r="U186" s="49" t="s">
        <v>3448</v>
      </c>
    </row>
    <row r="187" spans="1:21" x14ac:dyDescent="0.25">
      <c r="A187" s="47">
        <v>153786</v>
      </c>
      <c r="B187" s="48">
        <v>796</v>
      </c>
      <c r="C187" s="57">
        <v>44159</v>
      </c>
      <c r="D187" s="50"/>
      <c r="E187" s="50">
        <v>9843.3499999999985</v>
      </c>
      <c r="F187" s="50">
        <v>0</v>
      </c>
      <c r="G187" s="51"/>
      <c r="H187" s="51"/>
      <c r="I187" s="50"/>
      <c r="J187" s="50">
        <v>787.46</v>
      </c>
      <c r="K187" s="50"/>
      <c r="L187" s="50">
        <v>10630.81</v>
      </c>
      <c r="M187" s="50">
        <f>Tabla16[[#This Row],[TASA EX.]]+Tabla16[[#This Row],[IEPS 8 %]]</f>
        <v>787.46</v>
      </c>
      <c r="N187" s="50">
        <f>Tabla16[[#This Row],[TASA 16%]]+Tabla16[[#This Row],[IEPS 6%]]</f>
        <v>0</v>
      </c>
      <c r="O187" s="55">
        <v>44172</v>
      </c>
      <c r="P187" s="49" t="s">
        <v>3449</v>
      </c>
      <c r="Q187" s="52" t="s">
        <v>2249</v>
      </c>
      <c r="R187" s="48" t="s">
        <v>2853</v>
      </c>
      <c r="S187" s="50"/>
      <c r="T187" s="53" t="s">
        <v>2854</v>
      </c>
      <c r="U187" s="49" t="s">
        <v>3450</v>
      </c>
    </row>
    <row r="188" spans="1:21" x14ac:dyDescent="0.25">
      <c r="A188" s="47">
        <v>153787</v>
      </c>
      <c r="B188" s="48">
        <v>797</v>
      </c>
      <c r="C188" s="57">
        <v>44159</v>
      </c>
      <c r="D188" s="50"/>
      <c r="E188" s="50">
        <v>22354.489999999991</v>
      </c>
      <c r="F188" s="50">
        <v>102550</v>
      </c>
      <c r="G188" s="51"/>
      <c r="H188" s="51"/>
      <c r="I188" s="50"/>
      <c r="J188" s="50"/>
      <c r="K188" s="50">
        <v>16408</v>
      </c>
      <c r="L188" s="50">
        <v>141312.49</v>
      </c>
      <c r="M188" s="50">
        <f>Tabla16[[#This Row],[TASA EX.]]+Tabla16[[#This Row],[IEPS 8 %]]</f>
        <v>0</v>
      </c>
      <c r="N188" s="50">
        <f>Tabla16[[#This Row],[TASA 16%]]+Tabla16[[#This Row],[IEPS 6%]]</f>
        <v>102550</v>
      </c>
      <c r="O188" s="55">
        <v>44173</v>
      </c>
      <c r="P188" s="49" t="s">
        <v>3091</v>
      </c>
      <c r="Q188" s="52" t="s">
        <v>636</v>
      </c>
      <c r="R188" s="48" t="s">
        <v>2853</v>
      </c>
      <c r="S188" s="50">
        <v>1496.38</v>
      </c>
      <c r="T188" s="53" t="s">
        <v>2854</v>
      </c>
      <c r="U188" s="49" t="s">
        <v>3451</v>
      </c>
    </row>
    <row r="189" spans="1:21" x14ac:dyDescent="0.25">
      <c r="A189" s="47">
        <v>153788</v>
      </c>
      <c r="B189" s="48">
        <v>798</v>
      </c>
      <c r="C189" s="57">
        <v>44159</v>
      </c>
      <c r="D189" s="50"/>
      <c r="E189" s="50">
        <v>18388</v>
      </c>
      <c r="F189" s="50">
        <v>8172</v>
      </c>
      <c r="G189" s="51"/>
      <c r="H189" s="51"/>
      <c r="I189" s="50"/>
      <c r="J189" s="50"/>
      <c r="K189" s="50">
        <v>1307.52</v>
      </c>
      <c r="L189" s="50">
        <v>27867.52</v>
      </c>
      <c r="M189" s="50">
        <f>Tabla16[[#This Row],[TASA EX.]]+Tabla16[[#This Row],[IEPS 8 %]]</f>
        <v>0</v>
      </c>
      <c r="N189" s="50">
        <f>Tabla16[[#This Row],[TASA 16%]]+Tabla16[[#This Row],[IEPS 6%]]</f>
        <v>8172</v>
      </c>
      <c r="O189" s="55">
        <v>44180</v>
      </c>
      <c r="P189" s="49" t="s">
        <v>3452</v>
      </c>
      <c r="Q189" s="52" t="s">
        <v>956</v>
      </c>
      <c r="R189" s="48" t="s">
        <v>2853</v>
      </c>
      <c r="S189" s="50"/>
      <c r="T189" s="53" t="s">
        <v>2854</v>
      </c>
      <c r="U189" s="49" t="s">
        <v>3453</v>
      </c>
    </row>
    <row r="190" spans="1:21" x14ac:dyDescent="0.25">
      <c r="A190" s="47">
        <v>153789</v>
      </c>
      <c r="B190" s="48">
        <v>799</v>
      </c>
      <c r="C190" s="57">
        <v>44159</v>
      </c>
      <c r="D190" s="50"/>
      <c r="E190" s="50">
        <v>7320</v>
      </c>
      <c r="F190" s="50">
        <v>0</v>
      </c>
      <c r="G190" s="51"/>
      <c r="H190" s="51"/>
      <c r="I190" s="50"/>
      <c r="J190" s="50"/>
      <c r="K190" s="50"/>
      <c r="L190" s="50">
        <v>7320</v>
      </c>
      <c r="M190" s="50">
        <f>Tabla16[[#This Row],[TASA EX.]]+Tabla16[[#This Row],[IEPS 8 %]]</f>
        <v>0</v>
      </c>
      <c r="N190" s="50">
        <f>Tabla16[[#This Row],[TASA 16%]]+Tabla16[[#This Row],[IEPS 6%]]</f>
        <v>0</v>
      </c>
      <c r="O190" s="55">
        <v>44169</v>
      </c>
      <c r="P190" s="49" t="s">
        <v>3454</v>
      </c>
      <c r="Q190" s="52" t="s">
        <v>317</v>
      </c>
      <c r="R190" s="48" t="s">
        <v>2853</v>
      </c>
      <c r="S190" s="50"/>
      <c r="T190" s="53" t="s">
        <v>2854</v>
      </c>
      <c r="U190" s="49" t="s">
        <v>3455</v>
      </c>
    </row>
    <row r="191" spans="1:21" x14ac:dyDescent="0.25">
      <c r="A191" s="47">
        <v>153790</v>
      </c>
      <c r="B191" s="48">
        <v>800</v>
      </c>
      <c r="C191" s="57">
        <v>44159</v>
      </c>
      <c r="D191" s="50"/>
      <c r="E191" s="50">
        <v>4867.8099999999686</v>
      </c>
      <c r="F191" s="50">
        <v>236732.25000000003</v>
      </c>
      <c r="G191" s="51"/>
      <c r="H191" s="51"/>
      <c r="I191" s="50"/>
      <c r="J191" s="50">
        <v>389.42</v>
      </c>
      <c r="K191" s="50">
        <v>37877.160000000003</v>
      </c>
      <c r="L191" s="50">
        <v>279866.64</v>
      </c>
      <c r="M191" s="50">
        <f>Tabla16[[#This Row],[TASA EX.]]+Tabla16[[#This Row],[IEPS 8 %]]</f>
        <v>389.42</v>
      </c>
      <c r="N191" s="50">
        <f>Tabla16[[#This Row],[TASA 16%]]+Tabla16[[#This Row],[IEPS 6%]]</f>
        <v>236732.25000000003</v>
      </c>
      <c r="O191" s="55">
        <v>44170</v>
      </c>
      <c r="P191" s="49" t="s">
        <v>2875</v>
      </c>
      <c r="Q191" s="52" t="s">
        <v>40</v>
      </c>
      <c r="R191" s="48" t="s">
        <v>2853</v>
      </c>
      <c r="S191" s="50">
        <v>6880.78</v>
      </c>
      <c r="T191" s="53" t="s">
        <v>2854</v>
      </c>
      <c r="U191" s="49" t="s">
        <v>3456</v>
      </c>
    </row>
    <row r="192" spans="1:21" x14ac:dyDescent="0.25">
      <c r="A192" s="47">
        <v>153791</v>
      </c>
      <c r="B192" s="48">
        <v>801</v>
      </c>
      <c r="C192" s="57">
        <v>44159</v>
      </c>
      <c r="D192" s="50"/>
      <c r="E192" s="50">
        <v>156909.99000000002</v>
      </c>
      <c r="F192" s="50">
        <v>0</v>
      </c>
      <c r="G192" s="51"/>
      <c r="H192" s="51"/>
      <c r="I192" s="50"/>
      <c r="J192" s="50">
        <v>4930.08</v>
      </c>
      <c r="K192" s="50"/>
      <c r="L192" s="50">
        <v>161840.07</v>
      </c>
      <c r="M192" s="50">
        <f>Tabla16[[#This Row],[TASA EX.]]+Tabla16[[#This Row],[IEPS 8 %]]</f>
        <v>4930.08</v>
      </c>
      <c r="N192" s="50">
        <f>Tabla16[[#This Row],[TASA 16%]]+Tabla16[[#This Row],[IEPS 6%]]</f>
        <v>0</v>
      </c>
      <c r="O192" s="55">
        <v>44177</v>
      </c>
      <c r="P192" s="49" t="s">
        <v>2875</v>
      </c>
      <c r="Q192" s="52" t="s">
        <v>40</v>
      </c>
      <c r="R192" s="48" t="s">
        <v>2853</v>
      </c>
      <c r="S192" s="50">
        <v>152.1</v>
      </c>
      <c r="T192" s="53" t="s">
        <v>2854</v>
      </c>
      <c r="U192" s="49" t="s">
        <v>3457</v>
      </c>
    </row>
    <row r="193" spans="1:21" x14ac:dyDescent="0.25">
      <c r="A193" s="47">
        <v>153792</v>
      </c>
      <c r="B193" s="48">
        <v>802</v>
      </c>
      <c r="C193" s="57">
        <v>44159</v>
      </c>
      <c r="D193" s="50"/>
      <c r="E193" s="50">
        <v>-2.9999999998835847E-2</v>
      </c>
      <c r="F193" s="50">
        <v>94334</v>
      </c>
      <c r="G193" s="51"/>
      <c r="H193" s="51"/>
      <c r="I193" s="50"/>
      <c r="J193" s="50"/>
      <c r="K193" s="50">
        <v>15093.44</v>
      </c>
      <c r="L193" s="50">
        <v>109427.41</v>
      </c>
      <c r="M193" s="50">
        <f>Tabla16[[#This Row],[TASA EX.]]+Tabla16[[#This Row],[IEPS 8 %]]</f>
        <v>0</v>
      </c>
      <c r="N193" s="50">
        <f>Tabla16[[#This Row],[TASA 16%]]+Tabla16[[#This Row],[IEPS 6%]]</f>
        <v>94334</v>
      </c>
      <c r="O193" s="55">
        <v>44177</v>
      </c>
      <c r="P193" s="49" t="s">
        <v>2875</v>
      </c>
      <c r="Q193" s="52" t="s">
        <v>40</v>
      </c>
      <c r="R193" s="48" t="s">
        <v>2853</v>
      </c>
      <c r="S193" s="50">
        <v>1598.6</v>
      </c>
      <c r="T193" s="53" t="s">
        <v>2854</v>
      </c>
      <c r="U193" s="49" t="s">
        <v>3458</v>
      </c>
    </row>
    <row r="194" spans="1:21" x14ac:dyDescent="0.25">
      <c r="A194" s="47">
        <v>153794</v>
      </c>
      <c r="B194" s="48">
        <v>804</v>
      </c>
      <c r="C194" s="57">
        <v>44159</v>
      </c>
      <c r="D194" s="50"/>
      <c r="E194" s="50">
        <v>141263.35</v>
      </c>
      <c r="F194" s="50">
        <v>0</v>
      </c>
      <c r="G194" s="51"/>
      <c r="H194" s="51"/>
      <c r="I194" s="50"/>
      <c r="J194" s="50"/>
      <c r="K194" s="50"/>
      <c r="L194" s="50">
        <v>141263.35</v>
      </c>
      <c r="M194" s="50">
        <f>Tabla16[[#This Row],[TASA EX.]]+Tabla16[[#This Row],[IEPS 8 %]]</f>
        <v>0</v>
      </c>
      <c r="N194" s="50">
        <f>Tabla16[[#This Row],[TASA 16%]]+Tabla16[[#This Row],[IEPS 6%]]</f>
        <v>0</v>
      </c>
      <c r="O194" s="55">
        <v>44180</v>
      </c>
      <c r="P194" t="s">
        <v>4247</v>
      </c>
      <c r="Q194" s="52" t="s">
        <v>1804</v>
      </c>
      <c r="R194" s="48" t="s">
        <v>2853</v>
      </c>
      <c r="S194" s="50">
        <v>2430.15</v>
      </c>
      <c r="T194" s="53" t="s">
        <v>2854</v>
      </c>
      <c r="U194" s="12" t="s">
        <v>4250</v>
      </c>
    </row>
    <row r="195" spans="1:21" x14ac:dyDescent="0.25">
      <c r="A195" s="47">
        <v>153795</v>
      </c>
      <c r="B195" s="48">
        <v>805</v>
      </c>
      <c r="C195" s="57">
        <v>44159</v>
      </c>
      <c r="D195" s="50"/>
      <c r="E195" s="50">
        <v>-6.5000000002328306E-2</v>
      </c>
      <c r="F195" s="50">
        <v>130182.625</v>
      </c>
      <c r="G195" s="51"/>
      <c r="H195" s="51"/>
      <c r="I195" s="50"/>
      <c r="J195" s="50"/>
      <c r="K195" s="50">
        <v>20829.22</v>
      </c>
      <c r="L195" s="50">
        <v>151011.78</v>
      </c>
      <c r="M195" s="50">
        <f>Tabla16[[#This Row],[TASA EX.]]+Tabla16[[#This Row],[IEPS 8 %]]</f>
        <v>0</v>
      </c>
      <c r="N195" s="50">
        <f>Tabla16[[#This Row],[TASA 16%]]+Tabla16[[#This Row],[IEPS 6%]]</f>
        <v>130182.625</v>
      </c>
      <c r="O195" s="55">
        <v>44180</v>
      </c>
      <c r="P195" t="s">
        <v>4247</v>
      </c>
      <c r="Q195" s="52" t="s">
        <v>1804</v>
      </c>
      <c r="R195" s="48" t="s">
        <v>2853</v>
      </c>
      <c r="S195" s="50">
        <v>4379.5200000000004</v>
      </c>
      <c r="T195" s="53" t="s">
        <v>2854</v>
      </c>
      <c r="U195" s="12" t="s">
        <v>4251</v>
      </c>
    </row>
    <row r="196" spans="1:21" x14ac:dyDescent="0.25">
      <c r="A196" s="47">
        <v>153796</v>
      </c>
      <c r="B196" s="48">
        <v>806</v>
      </c>
      <c r="C196" s="57">
        <v>44159</v>
      </c>
      <c r="D196" s="50"/>
      <c r="E196" s="50">
        <v>7314.22</v>
      </c>
      <c r="F196" s="50">
        <v>0</v>
      </c>
      <c r="G196" s="51"/>
      <c r="H196" s="51"/>
      <c r="I196" s="50"/>
      <c r="J196" s="50">
        <v>97.78</v>
      </c>
      <c r="K196" s="50"/>
      <c r="L196" s="50">
        <v>7412</v>
      </c>
      <c r="M196" s="50">
        <f>Tabla16[[#This Row],[TASA EX.]]+Tabla16[[#This Row],[IEPS 8 %]]</f>
        <v>97.78</v>
      </c>
      <c r="N196" s="50">
        <f>Tabla16[[#This Row],[TASA 16%]]+Tabla16[[#This Row],[IEPS 6%]]</f>
        <v>0</v>
      </c>
      <c r="O196" s="55">
        <v>44167</v>
      </c>
      <c r="P196" s="49" t="s">
        <v>3137</v>
      </c>
      <c r="Q196" s="52" t="s">
        <v>1449</v>
      </c>
      <c r="R196" s="48" t="s">
        <v>2853</v>
      </c>
      <c r="S196" s="50"/>
      <c r="T196" s="53" t="s">
        <v>2854</v>
      </c>
      <c r="U196" s="49" t="s">
        <v>3459</v>
      </c>
    </row>
    <row r="197" spans="1:21" x14ac:dyDescent="0.25">
      <c r="A197" s="47">
        <v>153797</v>
      </c>
      <c r="B197" s="48">
        <v>807</v>
      </c>
      <c r="C197" s="57">
        <v>44159</v>
      </c>
      <c r="D197" s="50"/>
      <c r="E197" s="50">
        <v>64184.4</v>
      </c>
      <c r="F197" s="50">
        <v>0</v>
      </c>
      <c r="G197" s="51"/>
      <c r="H197" s="51"/>
      <c r="I197" s="50"/>
      <c r="J197" s="50"/>
      <c r="K197" s="50"/>
      <c r="L197" s="50">
        <v>64184.4</v>
      </c>
      <c r="M197" s="50">
        <f>Tabla16[[#This Row],[TASA EX.]]+Tabla16[[#This Row],[IEPS 8 %]]</f>
        <v>0</v>
      </c>
      <c r="N197" s="50">
        <f>Tabla16[[#This Row],[TASA 16%]]+Tabla16[[#This Row],[IEPS 6%]]</f>
        <v>0</v>
      </c>
      <c r="O197" s="55">
        <v>44169</v>
      </c>
      <c r="P197" s="49" t="s">
        <v>2991</v>
      </c>
      <c r="Q197" s="52" t="s">
        <v>1529</v>
      </c>
      <c r="R197" s="48" t="s">
        <v>2853</v>
      </c>
      <c r="S197" s="50">
        <v>27.8</v>
      </c>
      <c r="T197" s="53" t="s">
        <v>2854</v>
      </c>
      <c r="U197" s="49" t="s">
        <v>2861</v>
      </c>
    </row>
    <row r="198" spans="1:21" x14ac:dyDescent="0.25">
      <c r="A198" s="47">
        <v>153798</v>
      </c>
      <c r="B198" s="48">
        <v>808</v>
      </c>
      <c r="C198" s="57">
        <v>44159</v>
      </c>
      <c r="D198" s="50"/>
      <c r="E198" s="50">
        <v>-0.18000000000029104</v>
      </c>
      <c r="F198" s="50">
        <v>25340.75</v>
      </c>
      <c r="G198" s="51"/>
      <c r="H198" s="51"/>
      <c r="I198" s="50"/>
      <c r="J198" s="50"/>
      <c r="K198" s="50">
        <v>4054.52</v>
      </c>
      <c r="L198" s="50">
        <v>29395.09</v>
      </c>
      <c r="M198" s="50">
        <f>Tabla16[[#This Row],[TASA EX.]]+Tabla16[[#This Row],[IEPS 8 %]]</f>
        <v>0</v>
      </c>
      <c r="N198" s="50">
        <f>Tabla16[[#This Row],[TASA 16%]]+Tabla16[[#This Row],[IEPS 6%]]</f>
        <v>25340.75</v>
      </c>
      <c r="O198" s="55">
        <v>44173</v>
      </c>
      <c r="P198" s="49" t="s">
        <v>2938</v>
      </c>
      <c r="Q198" s="52" t="s">
        <v>1663</v>
      </c>
      <c r="R198" s="48" t="s">
        <v>2853</v>
      </c>
      <c r="S198" s="50"/>
      <c r="T198" s="53" t="s">
        <v>2854</v>
      </c>
      <c r="U198" s="49" t="s">
        <v>3460</v>
      </c>
    </row>
    <row r="199" spans="1:21" x14ac:dyDescent="0.25">
      <c r="A199" s="47">
        <v>153799</v>
      </c>
      <c r="B199" s="48">
        <v>809</v>
      </c>
      <c r="C199" s="57">
        <v>44159</v>
      </c>
      <c r="D199" s="50"/>
      <c r="E199" s="50">
        <v>1566.25</v>
      </c>
      <c r="F199" s="50">
        <v>0</v>
      </c>
      <c r="G199" s="51"/>
      <c r="H199" s="51"/>
      <c r="I199" s="50"/>
      <c r="J199" s="50">
        <v>125.29</v>
      </c>
      <c r="K199" s="50"/>
      <c r="L199" s="50">
        <v>1691.54</v>
      </c>
      <c r="M199" s="50">
        <f>Tabla16[[#This Row],[TASA EX.]]+Tabla16[[#This Row],[IEPS 8 %]]</f>
        <v>125.29</v>
      </c>
      <c r="N199" s="50">
        <f>Tabla16[[#This Row],[TASA 16%]]+Tabla16[[#This Row],[IEPS 6%]]</f>
        <v>0</v>
      </c>
      <c r="O199" s="55">
        <v>44167</v>
      </c>
      <c r="P199" s="49" t="s">
        <v>2906</v>
      </c>
      <c r="Q199" s="52" t="s">
        <v>2319</v>
      </c>
      <c r="R199" s="48" t="s">
        <v>2853</v>
      </c>
      <c r="S199" s="50">
        <v>2.06</v>
      </c>
      <c r="T199" s="53" t="s">
        <v>2854</v>
      </c>
      <c r="U199" s="49" t="s">
        <v>2861</v>
      </c>
    </row>
    <row r="200" spans="1:21" x14ac:dyDescent="0.25">
      <c r="A200" s="47">
        <v>153800</v>
      </c>
      <c r="B200" s="48">
        <v>810</v>
      </c>
      <c r="C200" s="57">
        <v>44159</v>
      </c>
      <c r="D200" s="50"/>
      <c r="E200" s="50">
        <v>27899.71</v>
      </c>
      <c r="F200" s="50">
        <v>0</v>
      </c>
      <c r="G200" s="51"/>
      <c r="H200" s="51"/>
      <c r="I200" s="50"/>
      <c r="J200" s="50">
        <v>2133.42</v>
      </c>
      <c r="K200" s="50"/>
      <c r="L200" s="50">
        <v>30033.13</v>
      </c>
      <c r="M200" s="50">
        <f>Tabla16[[#This Row],[TASA EX.]]+Tabla16[[#This Row],[IEPS 8 %]]</f>
        <v>2133.42</v>
      </c>
      <c r="N200" s="50">
        <f>Tabla16[[#This Row],[TASA 16%]]+Tabla16[[#This Row],[IEPS 6%]]</f>
        <v>0</v>
      </c>
      <c r="O200" s="55">
        <v>44174</v>
      </c>
      <c r="P200" s="49" t="s">
        <v>3461</v>
      </c>
      <c r="Q200" s="52" t="s">
        <v>439</v>
      </c>
      <c r="R200" s="48" t="s">
        <v>2853</v>
      </c>
      <c r="S200" s="50"/>
      <c r="T200" s="53" t="s">
        <v>2854</v>
      </c>
      <c r="U200" s="49" t="s">
        <v>3206</v>
      </c>
    </row>
    <row r="201" spans="1:21" x14ac:dyDescent="0.25">
      <c r="A201" s="47">
        <v>153801</v>
      </c>
      <c r="B201" s="48">
        <v>811</v>
      </c>
      <c r="C201" s="57">
        <v>44159</v>
      </c>
      <c r="D201" s="50"/>
      <c r="E201" s="50">
        <v>4317.7</v>
      </c>
      <c r="F201" s="50">
        <v>0</v>
      </c>
      <c r="G201" s="51"/>
      <c r="H201" s="51"/>
      <c r="I201" s="50"/>
      <c r="J201" s="50">
        <v>345.41</v>
      </c>
      <c r="K201" s="50"/>
      <c r="L201" s="50">
        <v>4663.1099999999997</v>
      </c>
      <c r="M201" s="50">
        <f>Tabla16[[#This Row],[TASA EX.]]+Tabla16[[#This Row],[IEPS 8 %]]</f>
        <v>345.41</v>
      </c>
      <c r="N201" s="50">
        <f>Tabla16[[#This Row],[TASA 16%]]+Tabla16[[#This Row],[IEPS 6%]]</f>
        <v>0</v>
      </c>
      <c r="O201" s="55">
        <v>44169</v>
      </c>
      <c r="P201" s="49" t="s">
        <v>2964</v>
      </c>
      <c r="Q201" s="52" t="s">
        <v>1672</v>
      </c>
      <c r="R201" s="48" t="s">
        <v>2853</v>
      </c>
      <c r="S201" s="50"/>
      <c r="T201" s="53" t="s">
        <v>2854</v>
      </c>
      <c r="U201" s="49" t="s">
        <v>3462</v>
      </c>
    </row>
    <row r="202" spans="1:21" x14ac:dyDescent="0.25">
      <c r="A202" s="47">
        <v>153802</v>
      </c>
      <c r="B202" s="48">
        <v>812</v>
      </c>
      <c r="C202" s="57">
        <v>44159</v>
      </c>
      <c r="D202" s="50"/>
      <c r="E202" s="50">
        <v>45320.959999999999</v>
      </c>
      <c r="F202" s="50">
        <v>0</v>
      </c>
      <c r="G202" s="51"/>
      <c r="H202" s="51"/>
      <c r="I202" s="50"/>
      <c r="J202" s="50"/>
      <c r="K202" s="50"/>
      <c r="L202" s="50">
        <v>45320.959999999999</v>
      </c>
      <c r="M202" s="50">
        <f>Tabla16[[#This Row],[TASA EX.]]+Tabla16[[#This Row],[IEPS 8 %]]</f>
        <v>0</v>
      </c>
      <c r="N202" s="50">
        <f>Tabla16[[#This Row],[TASA 16%]]+Tabla16[[#This Row],[IEPS 6%]]</f>
        <v>0</v>
      </c>
      <c r="O202" s="55">
        <v>44169</v>
      </c>
      <c r="P202" s="49" t="s">
        <v>3014</v>
      </c>
      <c r="Q202" s="52" t="s">
        <v>1928</v>
      </c>
      <c r="R202" s="48" t="s">
        <v>2853</v>
      </c>
      <c r="S202" s="50"/>
      <c r="T202" s="53" t="s">
        <v>2854</v>
      </c>
      <c r="U202" s="49" t="s">
        <v>2861</v>
      </c>
    </row>
    <row r="203" spans="1:21" x14ac:dyDescent="0.25">
      <c r="A203" s="47">
        <v>153803</v>
      </c>
      <c r="B203" s="48">
        <v>813</v>
      </c>
      <c r="C203" s="57">
        <v>44159</v>
      </c>
      <c r="D203" s="50"/>
      <c r="E203" s="50">
        <v>0</v>
      </c>
      <c r="F203" s="50">
        <v>72849</v>
      </c>
      <c r="G203" s="51"/>
      <c r="H203" s="51"/>
      <c r="I203" s="50"/>
      <c r="J203" s="50"/>
      <c r="K203" s="50">
        <v>11655.84</v>
      </c>
      <c r="L203" s="50">
        <v>84504.84</v>
      </c>
      <c r="M203" s="50">
        <f>Tabla16[[#This Row],[TASA EX.]]+Tabla16[[#This Row],[IEPS 8 %]]</f>
        <v>0</v>
      </c>
      <c r="N203" s="50">
        <f>Tabla16[[#This Row],[TASA 16%]]+Tabla16[[#This Row],[IEPS 6%]]</f>
        <v>72849</v>
      </c>
      <c r="O203" s="55">
        <v>44169</v>
      </c>
      <c r="P203" s="49" t="s">
        <v>3027</v>
      </c>
      <c r="Q203" s="52" t="s">
        <v>2132</v>
      </c>
      <c r="R203" s="48" t="s">
        <v>2853</v>
      </c>
      <c r="S203" s="50"/>
      <c r="T203" s="53" t="s">
        <v>2854</v>
      </c>
      <c r="U203" s="49" t="s">
        <v>3463</v>
      </c>
    </row>
    <row r="204" spans="1:21" x14ac:dyDescent="0.25">
      <c r="A204" s="47">
        <v>153804</v>
      </c>
      <c r="B204" s="48">
        <v>814</v>
      </c>
      <c r="C204" s="57">
        <v>44159</v>
      </c>
      <c r="D204" s="50"/>
      <c r="E204" s="50">
        <v>109256.685</v>
      </c>
      <c r="F204" s="50">
        <v>1217.625</v>
      </c>
      <c r="G204" s="51"/>
      <c r="H204" s="51"/>
      <c r="I204" s="50"/>
      <c r="J204" s="50"/>
      <c r="K204" s="50">
        <v>194.82</v>
      </c>
      <c r="L204" s="50">
        <v>110669.13</v>
      </c>
      <c r="M204" s="50">
        <f>Tabla16[[#This Row],[TASA EX.]]+Tabla16[[#This Row],[IEPS 8 %]]</f>
        <v>0</v>
      </c>
      <c r="N204" s="50">
        <f>Tabla16[[#This Row],[TASA 16%]]+Tabla16[[#This Row],[IEPS 6%]]</f>
        <v>1217.625</v>
      </c>
      <c r="O204" s="55">
        <v>44194</v>
      </c>
      <c r="P204" s="49" t="s">
        <v>2857</v>
      </c>
      <c r="Q204" s="52" t="s">
        <v>501</v>
      </c>
      <c r="R204" s="48" t="s">
        <v>2853</v>
      </c>
      <c r="S204" s="50">
        <v>2448.3000000000002</v>
      </c>
      <c r="T204" s="53" t="s">
        <v>2854</v>
      </c>
      <c r="U204" s="49" t="s">
        <v>3464</v>
      </c>
    </row>
    <row r="205" spans="1:21" x14ac:dyDescent="0.25">
      <c r="A205" s="47">
        <v>153805</v>
      </c>
      <c r="B205" s="48">
        <v>815</v>
      </c>
      <c r="C205" s="57">
        <v>44159</v>
      </c>
      <c r="D205" s="50"/>
      <c r="E205" s="50">
        <v>6387.52</v>
      </c>
      <c r="F205" s="50">
        <v>0</v>
      </c>
      <c r="G205" s="51"/>
      <c r="H205" s="51"/>
      <c r="I205" s="50"/>
      <c r="J205" s="50"/>
      <c r="K205" s="50"/>
      <c r="L205" s="50">
        <v>6387.52</v>
      </c>
      <c r="M205" s="50">
        <f>Tabla16[[#This Row],[TASA EX.]]+Tabla16[[#This Row],[IEPS 8 %]]</f>
        <v>0</v>
      </c>
      <c r="N205" s="50">
        <f>Tabla16[[#This Row],[TASA 16%]]+Tabla16[[#This Row],[IEPS 6%]]</f>
        <v>0</v>
      </c>
      <c r="O205" s="55">
        <v>44186</v>
      </c>
      <c r="P205" s="49" t="s">
        <v>2968</v>
      </c>
      <c r="Q205" s="52" t="s">
        <v>938</v>
      </c>
      <c r="R205" s="48" t="s">
        <v>2853</v>
      </c>
      <c r="S205" s="50"/>
      <c r="T205" s="53" t="s">
        <v>2854</v>
      </c>
      <c r="U205" s="49" t="s">
        <v>3465</v>
      </c>
    </row>
    <row r="206" spans="1:21" x14ac:dyDescent="0.25">
      <c r="A206" s="47">
        <v>153806</v>
      </c>
      <c r="B206" s="48">
        <v>816</v>
      </c>
      <c r="C206" s="57">
        <v>44159</v>
      </c>
      <c r="D206" s="50"/>
      <c r="E206" s="50">
        <v>-1.2500000000727596E-2</v>
      </c>
      <c r="F206" s="50">
        <v>22909.0625</v>
      </c>
      <c r="G206" s="51"/>
      <c r="H206" s="51"/>
      <c r="I206" s="50"/>
      <c r="J206" s="50"/>
      <c r="K206" s="50">
        <v>3665.45</v>
      </c>
      <c r="L206" s="50">
        <v>26574.5</v>
      </c>
      <c r="M206" s="50">
        <f>Tabla16[[#This Row],[TASA EX.]]+Tabla16[[#This Row],[IEPS 8 %]]</f>
        <v>0</v>
      </c>
      <c r="N206" s="50">
        <f>Tabla16[[#This Row],[TASA 16%]]+Tabla16[[#This Row],[IEPS 6%]]</f>
        <v>22909.0625</v>
      </c>
      <c r="O206" s="55">
        <v>44179</v>
      </c>
      <c r="P206" s="49" t="s">
        <v>2968</v>
      </c>
      <c r="Q206" s="52" t="s">
        <v>938</v>
      </c>
      <c r="R206" s="48" t="s">
        <v>2853</v>
      </c>
      <c r="S206" s="50"/>
      <c r="T206" s="53" t="s">
        <v>2854</v>
      </c>
      <c r="U206" s="49" t="s">
        <v>3424</v>
      </c>
    </row>
    <row r="207" spans="1:21" x14ac:dyDescent="0.25">
      <c r="A207" s="47">
        <v>153807</v>
      </c>
      <c r="B207" s="48">
        <v>817</v>
      </c>
      <c r="C207" s="57">
        <v>44159</v>
      </c>
      <c r="D207" s="50"/>
      <c r="E207" s="50">
        <v>143160</v>
      </c>
      <c r="F207" s="50">
        <v>0</v>
      </c>
      <c r="G207" s="51"/>
      <c r="H207" s="51"/>
      <c r="I207" s="50"/>
      <c r="J207" s="50"/>
      <c r="K207" s="50"/>
      <c r="L207" s="50">
        <v>143160</v>
      </c>
      <c r="M207" s="50">
        <f>Tabla16[[#This Row],[TASA EX.]]+Tabla16[[#This Row],[IEPS 8 %]]</f>
        <v>0</v>
      </c>
      <c r="N207" s="50">
        <f>Tabla16[[#This Row],[TASA 16%]]+Tabla16[[#This Row],[IEPS 6%]]</f>
        <v>0</v>
      </c>
      <c r="O207" s="55">
        <v>44176</v>
      </c>
      <c r="P207" s="49" t="s">
        <v>2862</v>
      </c>
      <c r="Q207" s="52" t="s">
        <v>948</v>
      </c>
      <c r="R207" s="48" t="s">
        <v>2853</v>
      </c>
      <c r="S207" s="50"/>
      <c r="T207" s="53" t="s">
        <v>2854</v>
      </c>
      <c r="U207" s="49" t="s">
        <v>3466</v>
      </c>
    </row>
    <row r="208" spans="1:21" x14ac:dyDescent="0.25">
      <c r="A208" s="47">
        <v>153808</v>
      </c>
      <c r="B208" s="48">
        <v>818</v>
      </c>
      <c r="C208" s="57">
        <v>44159</v>
      </c>
      <c r="D208" s="50"/>
      <c r="E208" s="50">
        <v>3.4999999996216502E-2</v>
      </c>
      <c r="F208" s="50">
        <v>42167.875</v>
      </c>
      <c r="G208" s="51"/>
      <c r="H208" s="51"/>
      <c r="I208" s="50"/>
      <c r="J208" s="50"/>
      <c r="K208" s="50">
        <v>6746.86</v>
      </c>
      <c r="L208" s="50">
        <v>48914.77</v>
      </c>
      <c r="M208" s="50">
        <f>Tabla16[[#This Row],[TASA EX.]]+Tabla16[[#This Row],[IEPS 8 %]]</f>
        <v>0</v>
      </c>
      <c r="N208" s="50">
        <f>Tabla16[[#This Row],[TASA 16%]]+Tabla16[[#This Row],[IEPS 6%]]</f>
        <v>42167.875</v>
      </c>
      <c r="O208" s="55">
        <v>44180</v>
      </c>
      <c r="P208" s="49" t="s">
        <v>3324</v>
      </c>
      <c r="Q208" s="52" t="s">
        <v>1000</v>
      </c>
      <c r="R208" s="48" t="s">
        <v>2853</v>
      </c>
      <c r="S208" s="50"/>
      <c r="T208" s="53" t="s">
        <v>2854</v>
      </c>
      <c r="U208" s="49" t="s">
        <v>3467</v>
      </c>
    </row>
    <row r="209" spans="1:21" x14ac:dyDescent="0.25">
      <c r="A209" s="47">
        <v>153816</v>
      </c>
      <c r="B209" s="48">
        <v>826</v>
      </c>
      <c r="C209" s="57">
        <v>44159</v>
      </c>
      <c r="D209" s="50"/>
      <c r="E209" s="50">
        <v>4875</v>
      </c>
      <c r="F209" s="50">
        <v>0</v>
      </c>
      <c r="G209" s="51"/>
      <c r="H209" s="51"/>
      <c r="I209" s="50"/>
      <c r="J209" s="50"/>
      <c r="K209" s="50"/>
      <c r="L209" s="50">
        <v>4875</v>
      </c>
      <c r="M209" s="50">
        <f>Tabla16[[#This Row],[TASA EX.]]+Tabla16[[#This Row],[IEPS 8 %]]</f>
        <v>0</v>
      </c>
      <c r="N209" s="50">
        <f>Tabla16[[#This Row],[TASA 16%]]+Tabla16[[#This Row],[IEPS 6%]]</f>
        <v>0</v>
      </c>
      <c r="O209" s="55">
        <v>44169</v>
      </c>
      <c r="P209" s="49" t="s">
        <v>3025</v>
      </c>
      <c r="Q209" s="52" t="s">
        <v>1440</v>
      </c>
      <c r="R209" s="48" t="s">
        <v>2853</v>
      </c>
      <c r="S209" s="50"/>
      <c r="T209" s="53" t="s">
        <v>2854</v>
      </c>
      <c r="U209" s="49" t="s">
        <v>3468</v>
      </c>
    </row>
    <row r="210" spans="1:21" x14ac:dyDescent="0.25">
      <c r="A210" s="47">
        <v>153817</v>
      </c>
      <c r="B210" s="48">
        <v>827</v>
      </c>
      <c r="C210" s="57">
        <v>44159</v>
      </c>
      <c r="D210" s="50"/>
      <c r="E210" s="50">
        <v>24068.215000000004</v>
      </c>
      <c r="F210" s="50">
        <v>28269.875</v>
      </c>
      <c r="G210" s="51"/>
      <c r="H210" s="51"/>
      <c r="I210" s="50"/>
      <c r="J210" s="50">
        <v>86.67</v>
      </c>
      <c r="K210" s="50">
        <v>4523.18</v>
      </c>
      <c r="L210" s="50">
        <v>56947.94</v>
      </c>
      <c r="M210" s="50">
        <f>Tabla16[[#This Row],[TASA EX.]]+Tabla16[[#This Row],[IEPS 8 %]]</f>
        <v>86.67</v>
      </c>
      <c r="N210" s="50">
        <f>Tabla16[[#This Row],[TASA 16%]]+Tabla16[[#This Row],[IEPS 6%]]</f>
        <v>28269.875</v>
      </c>
      <c r="O210" s="55">
        <v>44173</v>
      </c>
      <c r="P210" t="s">
        <v>4203</v>
      </c>
      <c r="Q210" s="52" t="s">
        <v>136</v>
      </c>
      <c r="R210" s="48" t="s">
        <v>2853</v>
      </c>
      <c r="S210" s="50">
        <v>1669.67</v>
      </c>
      <c r="T210" s="53" t="s">
        <v>2854</v>
      </c>
      <c r="U210" s="12" t="s">
        <v>4213</v>
      </c>
    </row>
    <row r="211" spans="1:21" x14ac:dyDescent="0.25">
      <c r="A211" s="47">
        <v>153818</v>
      </c>
      <c r="B211" s="48">
        <v>828</v>
      </c>
      <c r="C211" s="46">
        <v>44159</v>
      </c>
      <c r="D211" s="50"/>
      <c r="E211" s="50">
        <v>59104.32</v>
      </c>
      <c r="F211" s="50">
        <v>0</v>
      </c>
      <c r="G211" s="51"/>
      <c r="H211" s="51"/>
      <c r="I211" s="50"/>
      <c r="J211" s="50">
        <v>1380.68</v>
      </c>
      <c r="K211" s="50"/>
      <c r="L211" s="50">
        <v>60485</v>
      </c>
      <c r="M211" s="50">
        <f>Tabla16[[#This Row],[TASA EX.]]+Tabla16[[#This Row],[IEPS 8 %]]</f>
        <v>1380.68</v>
      </c>
      <c r="N211" s="50">
        <f>Tabla16[[#This Row],[TASA 16%]]+Tabla16[[#This Row],[IEPS 6%]]</f>
        <v>0</v>
      </c>
      <c r="O211" s="46">
        <v>44187</v>
      </c>
      <c r="P211" t="s">
        <v>4203</v>
      </c>
      <c r="Q211" s="52" t="s">
        <v>136</v>
      </c>
      <c r="R211" s="48" t="s">
        <v>2853</v>
      </c>
      <c r="S211" s="50">
        <v>8269.1200000000008</v>
      </c>
      <c r="T211" s="53" t="s">
        <v>2854</v>
      </c>
      <c r="U211" s="12" t="s">
        <v>4214</v>
      </c>
    </row>
    <row r="212" spans="1:21" x14ac:dyDescent="0.25">
      <c r="A212" s="47">
        <v>153819</v>
      </c>
      <c r="B212" s="48">
        <v>829</v>
      </c>
      <c r="C212" s="57">
        <v>44159</v>
      </c>
      <c r="D212" s="50"/>
      <c r="E212" s="50">
        <v>5.7499999995343387E-2</v>
      </c>
      <c r="F212" s="50">
        <v>299288.3125</v>
      </c>
      <c r="G212" s="51"/>
      <c r="H212" s="51"/>
      <c r="I212" s="50"/>
      <c r="J212" s="50"/>
      <c r="K212" s="50">
        <v>47886.13</v>
      </c>
      <c r="L212" s="50">
        <v>347174.5</v>
      </c>
      <c r="M212" s="50">
        <f>Tabla16[[#This Row],[TASA EX.]]+Tabla16[[#This Row],[IEPS 8 %]]</f>
        <v>0</v>
      </c>
      <c r="N212" s="50">
        <f>Tabla16[[#This Row],[TASA 16%]]+Tabla16[[#This Row],[IEPS 6%]]</f>
        <v>299288.3125</v>
      </c>
      <c r="O212" s="55">
        <v>44187</v>
      </c>
      <c r="P212" t="s">
        <v>4203</v>
      </c>
      <c r="Q212" s="52" t="s">
        <v>136</v>
      </c>
      <c r="R212" s="48" t="s">
        <v>2853</v>
      </c>
      <c r="S212" s="50">
        <v>60966.2</v>
      </c>
      <c r="T212" s="53" t="s">
        <v>2854</v>
      </c>
      <c r="U212" s="12" t="s">
        <v>4215</v>
      </c>
    </row>
    <row r="213" spans="1:21" x14ac:dyDescent="0.25">
      <c r="A213" s="47">
        <v>153820</v>
      </c>
      <c r="B213" s="48">
        <v>830</v>
      </c>
      <c r="C213" s="57">
        <v>44159</v>
      </c>
      <c r="D213" s="50"/>
      <c r="E213" s="50">
        <v>74859.199999999997</v>
      </c>
      <c r="F213" s="50">
        <v>0</v>
      </c>
      <c r="G213" s="51"/>
      <c r="H213" s="51"/>
      <c r="I213" s="50"/>
      <c r="J213" s="50"/>
      <c r="K213" s="50"/>
      <c r="L213" s="50">
        <v>74859.199999999997</v>
      </c>
      <c r="M213" s="50">
        <f>Tabla16[[#This Row],[TASA EX.]]+Tabla16[[#This Row],[IEPS 8 %]]</f>
        <v>0</v>
      </c>
      <c r="N213" s="50">
        <f>Tabla16[[#This Row],[TASA 16%]]+Tabla16[[#This Row],[IEPS 6%]]</f>
        <v>0</v>
      </c>
      <c r="O213" s="55">
        <v>44189</v>
      </c>
      <c r="P213" t="s">
        <v>4203</v>
      </c>
      <c r="Q213" s="52" t="s">
        <v>136</v>
      </c>
      <c r="R213" s="48" t="s">
        <v>2853</v>
      </c>
      <c r="S213" s="50">
        <v>5824</v>
      </c>
      <c r="T213" s="53" t="s">
        <v>2854</v>
      </c>
      <c r="U213" s="12" t="s">
        <v>4216</v>
      </c>
    </row>
    <row r="214" spans="1:21" x14ac:dyDescent="0.25">
      <c r="A214" s="47">
        <v>153821</v>
      </c>
      <c r="B214" s="48">
        <v>831</v>
      </c>
      <c r="C214" s="57">
        <v>44159</v>
      </c>
      <c r="D214" s="50"/>
      <c r="E214" s="50">
        <v>-4.0000000008149073E-2</v>
      </c>
      <c r="F214" s="50">
        <v>146011.82</v>
      </c>
      <c r="G214" s="51"/>
      <c r="H214" s="51"/>
      <c r="I214" s="50">
        <v>914.93</v>
      </c>
      <c r="J214" s="50"/>
      <c r="K214" s="50">
        <v>23508.28</v>
      </c>
      <c r="L214" s="50">
        <v>170434.99</v>
      </c>
      <c r="M214" s="50">
        <f>Tabla16[[#This Row],[TASA EX.]]+Tabla16[[#This Row],[IEPS 8 %]]</f>
        <v>0</v>
      </c>
      <c r="N214" s="50">
        <f>Tabla16[[#This Row],[TASA 16%]]+Tabla16[[#This Row],[IEPS 6%]]</f>
        <v>146926.75</v>
      </c>
      <c r="O214" s="55">
        <v>44189</v>
      </c>
      <c r="P214" t="s">
        <v>4203</v>
      </c>
      <c r="Q214" s="52" t="s">
        <v>136</v>
      </c>
      <c r="R214" s="48" t="s">
        <v>2853</v>
      </c>
      <c r="S214" s="50">
        <v>26578.13</v>
      </c>
      <c r="T214" s="53" t="s">
        <v>2854</v>
      </c>
      <c r="U214" s="12" t="s">
        <v>4217</v>
      </c>
    </row>
    <row r="215" spans="1:21" x14ac:dyDescent="0.25">
      <c r="A215" s="47">
        <v>153822</v>
      </c>
      <c r="B215" s="48">
        <v>832</v>
      </c>
      <c r="C215" s="57">
        <v>44159</v>
      </c>
      <c r="D215" s="50"/>
      <c r="E215" s="50">
        <v>9500.01</v>
      </c>
      <c r="F215" s="50">
        <v>0</v>
      </c>
      <c r="G215" s="51"/>
      <c r="H215" s="51"/>
      <c r="I215" s="50"/>
      <c r="J215" s="50">
        <v>168</v>
      </c>
      <c r="K215" s="50"/>
      <c r="L215" s="50">
        <v>9668.01</v>
      </c>
      <c r="M215" s="50">
        <f>Tabla16[[#This Row],[TASA EX.]]+Tabla16[[#This Row],[IEPS 8 %]]</f>
        <v>168</v>
      </c>
      <c r="N215" s="50">
        <f>Tabla16[[#This Row],[TASA 16%]]+Tabla16[[#This Row],[IEPS 6%]]</f>
        <v>0</v>
      </c>
      <c r="O215" s="55">
        <v>44176</v>
      </c>
      <c r="P215" t="s">
        <v>4203</v>
      </c>
      <c r="Q215" s="52" t="s">
        <v>136</v>
      </c>
      <c r="R215" s="48" t="s">
        <v>2853</v>
      </c>
      <c r="S215" s="50">
        <v>100</v>
      </c>
      <c r="T215" s="53" t="s">
        <v>2854</v>
      </c>
      <c r="U215" s="12" t="s">
        <v>4218</v>
      </c>
    </row>
    <row r="216" spans="1:21" x14ac:dyDescent="0.25">
      <c r="A216" s="47">
        <v>153823</v>
      </c>
      <c r="B216" s="48">
        <v>833</v>
      </c>
      <c r="C216" s="57">
        <v>44159</v>
      </c>
      <c r="D216" s="50"/>
      <c r="E216" s="50">
        <v>-4.499999999825377E-2</v>
      </c>
      <c r="F216" s="50">
        <v>56868.375</v>
      </c>
      <c r="G216" s="51"/>
      <c r="H216" s="51"/>
      <c r="I216" s="50"/>
      <c r="J216" s="50"/>
      <c r="K216" s="50">
        <v>9098.94</v>
      </c>
      <c r="L216" s="50">
        <v>65967.27</v>
      </c>
      <c r="M216" s="50">
        <f>Tabla16[[#This Row],[TASA EX.]]+Tabla16[[#This Row],[IEPS 8 %]]</f>
        <v>0</v>
      </c>
      <c r="N216" s="50">
        <f>Tabla16[[#This Row],[TASA 16%]]+Tabla16[[#This Row],[IEPS 6%]]</f>
        <v>56868.375</v>
      </c>
      <c r="O216" s="55">
        <v>44176</v>
      </c>
      <c r="P216" t="s">
        <v>4203</v>
      </c>
      <c r="Q216" s="52" t="s">
        <v>136</v>
      </c>
      <c r="R216" s="48" t="s">
        <v>2853</v>
      </c>
      <c r="S216" s="50">
        <v>5115.3</v>
      </c>
      <c r="T216" s="53" t="s">
        <v>2854</v>
      </c>
      <c r="U216" s="12" t="s">
        <v>4219</v>
      </c>
    </row>
    <row r="217" spans="1:21" x14ac:dyDescent="0.25">
      <c r="A217" s="47">
        <v>153824</v>
      </c>
      <c r="B217" s="48">
        <v>834</v>
      </c>
      <c r="C217" s="57">
        <v>44159</v>
      </c>
      <c r="D217" s="50"/>
      <c r="E217" s="50">
        <v>14613.977500000001</v>
      </c>
      <c r="F217" s="50">
        <v>19832.8125</v>
      </c>
      <c r="G217" s="51"/>
      <c r="H217" s="51"/>
      <c r="I217" s="50"/>
      <c r="J217" s="50"/>
      <c r="K217" s="50">
        <v>3173.25</v>
      </c>
      <c r="L217" s="50">
        <v>37620.04</v>
      </c>
      <c r="M217" s="50">
        <f>Tabla16[[#This Row],[TASA EX.]]+Tabla16[[#This Row],[IEPS 8 %]]</f>
        <v>0</v>
      </c>
      <c r="N217" s="50">
        <f>Tabla16[[#This Row],[TASA 16%]]+Tabla16[[#This Row],[IEPS 6%]]</f>
        <v>19832.8125</v>
      </c>
      <c r="O217" s="55">
        <v>44180</v>
      </c>
      <c r="P217" t="s">
        <v>4203</v>
      </c>
      <c r="Q217" s="52" t="s">
        <v>136</v>
      </c>
      <c r="R217" s="48" t="s">
        <v>2853</v>
      </c>
      <c r="S217" s="50">
        <v>4368.28</v>
      </c>
      <c r="T217" s="53" t="s">
        <v>2854</v>
      </c>
      <c r="U217" s="12" t="s">
        <v>4220</v>
      </c>
    </row>
    <row r="218" spans="1:21" x14ac:dyDescent="0.25">
      <c r="A218" s="47">
        <v>153825</v>
      </c>
      <c r="B218" s="48">
        <v>835</v>
      </c>
      <c r="C218" s="57">
        <v>44159</v>
      </c>
      <c r="D218" s="50"/>
      <c r="E218" s="50">
        <v>4048.4425000000028</v>
      </c>
      <c r="F218" s="50">
        <v>15762.187499999998</v>
      </c>
      <c r="G218" s="51"/>
      <c r="H218" s="51"/>
      <c r="I218" s="50"/>
      <c r="J218" s="50">
        <v>69.48</v>
      </c>
      <c r="K218" s="50">
        <v>2521.9499999999998</v>
      </c>
      <c r="L218" s="50">
        <v>22402.06</v>
      </c>
      <c r="M218" s="50">
        <f>Tabla16[[#This Row],[TASA EX.]]+Tabla16[[#This Row],[IEPS 8 %]]</f>
        <v>69.48</v>
      </c>
      <c r="N218" s="50">
        <f>Tabla16[[#This Row],[TASA 16%]]+Tabla16[[#This Row],[IEPS 6%]]</f>
        <v>15762.187499999998</v>
      </c>
      <c r="O218" s="55">
        <v>44180</v>
      </c>
      <c r="P218" t="s">
        <v>4203</v>
      </c>
      <c r="Q218" s="52" t="s">
        <v>136</v>
      </c>
      <c r="R218" s="48" t="s">
        <v>2853</v>
      </c>
      <c r="S218" s="50">
        <v>1337.15</v>
      </c>
      <c r="T218" s="53" t="s">
        <v>2854</v>
      </c>
      <c r="U218" s="12" t="s">
        <v>4221</v>
      </c>
    </row>
    <row r="219" spans="1:21" x14ac:dyDescent="0.25">
      <c r="A219" s="47">
        <v>153826</v>
      </c>
      <c r="B219" s="48">
        <v>836</v>
      </c>
      <c r="C219" s="57">
        <v>44159</v>
      </c>
      <c r="D219" s="50"/>
      <c r="E219" s="50">
        <v>5250.1824999999953</v>
      </c>
      <c r="F219" s="50">
        <v>210302.4375</v>
      </c>
      <c r="G219" s="51"/>
      <c r="H219" s="51"/>
      <c r="I219" s="50"/>
      <c r="J219" s="50"/>
      <c r="K219" s="50">
        <v>33648.39</v>
      </c>
      <c r="L219" s="50">
        <v>249201.01</v>
      </c>
      <c r="M219" s="50">
        <f>Tabla16[[#This Row],[TASA EX.]]+Tabla16[[#This Row],[IEPS 8 %]]</f>
        <v>0</v>
      </c>
      <c r="N219" s="50">
        <f>Tabla16[[#This Row],[TASA 16%]]+Tabla16[[#This Row],[IEPS 6%]]</f>
        <v>210302.4375</v>
      </c>
      <c r="O219" s="55">
        <v>44194</v>
      </c>
      <c r="P219" t="s">
        <v>4203</v>
      </c>
      <c r="Q219" s="52" t="s">
        <v>136</v>
      </c>
      <c r="R219" s="48" t="s">
        <v>2853</v>
      </c>
      <c r="S219" s="50">
        <v>25773.88</v>
      </c>
      <c r="T219" s="53" t="s">
        <v>2854</v>
      </c>
      <c r="U219" s="12" t="s">
        <v>4222</v>
      </c>
    </row>
    <row r="220" spans="1:21" x14ac:dyDescent="0.25">
      <c r="A220" s="47">
        <v>153829</v>
      </c>
      <c r="B220" s="48">
        <v>839</v>
      </c>
      <c r="C220" s="57">
        <v>44159</v>
      </c>
      <c r="D220" s="50"/>
      <c r="E220" s="50">
        <v>164585.75</v>
      </c>
      <c r="F220" s="50">
        <v>0</v>
      </c>
      <c r="G220" s="51"/>
      <c r="H220" s="51"/>
      <c r="I220" s="50"/>
      <c r="J220" s="50">
        <v>2914.75</v>
      </c>
      <c r="K220" s="50"/>
      <c r="L220" s="50">
        <v>167500.5</v>
      </c>
      <c r="M220" s="50">
        <f>Tabla16[[#This Row],[TASA EX.]]+Tabla16[[#This Row],[IEPS 8 %]]</f>
        <v>2914.75</v>
      </c>
      <c r="N220" s="50">
        <f>Tabla16[[#This Row],[TASA 16%]]+Tabla16[[#This Row],[IEPS 6%]]</f>
        <v>0</v>
      </c>
      <c r="O220" s="55">
        <v>44180</v>
      </c>
      <c r="P220" t="s">
        <v>4203</v>
      </c>
      <c r="Q220" s="61" t="s">
        <v>136</v>
      </c>
      <c r="R220" s="48" t="s">
        <v>2853</v>
      </c>
      <c r="S220" s="50">
        <v>28494.27</v>
      </c>
      <c r="T220" s="53" t="s">
        <v>2854</v>
      </c>
      <c r="U220" s="12" t="s">
        <v>4223</v>
      </c>
    </row>
    <row r="221" spans="1:21" x14ac:dyDescent="0.25">
      <c r="A221" s="47">
        <v>153830</v>
      </c>
      <c r="B221" s="48">
        <v>840</v>
      </c>
      <c r="C221" s="57">
        <v>44159</v>
      </c>
      <c r="D221" s="50"/>
      <c r="E221" s="50">
        <v>0.2724999999627471</v>
      </c>
      <c r="F221" s="50">
        <v>333146.1875</v>
      </c>
      <c r="G221" s="51"/>
      <c r="H221" s="51"/>
      <c r="I221" s="50"/>
      <c r="J221" s="50"/>
      <c r="K221" s="50">
        <v>53303.39</v>
      </c>
      <c r="L221" s="50">
        <v>386449.85</v>
      </c>
      <c r="M221" s="50">
        <f>Tabla16[[#This Row],[TASA EX.]]+Tabla16[[#This Row],[IEPS 8 %]]</f>
        <v>0</v>
      </c>
      <c r="N221" s="50">
        <f>Tabla16[[#This Row],[TASA 16%]]+Tabla16[[#This Row],[IEPS 6%]]</f>
        <v>333146.1875</v>
      </c>
      <c r="O221" s="55">
        <v>44180</v>
      </c>
      <c r="P221" t="s">
        <v>4203</v>
      </c>
      <c r="Q221" s="52" t="s">
        <v>136</v>
      </c>
      <c r="R221" s="48" t="s">
        <v>2853</v>
      </c>
      <c r="S221" s="50">
        <v>43186.400000000001</v>
      </c>
      <c r="T221" s="53" t="s">
        <v>2854</v>
      </c>
      <c r="U221" s="12" t="s">
        <v>4224</v>
      </c>
    </row>
    <row r="222" spans="1:21" x14ac:dyDescent="0.25">
      <c r="A222" s="47">
        <v>153843</v>
      </c>
      <c r="B222" s="48">
        <v>853</v>
      </c>
      <c r="C222" s="57">
        <v>44161</v>
      </c>
      <c r="D222" s="50"/>
      <c r="E222" s="50">
        <v>274244.3</v>
      </c>
      <c r="F222" s="50">
        <v>0</v>
      </c>
      <c r="G222" s="51"/>
      <c r="H222" s="51"/>
      <c r="I222" s="50"/>
      <c r="J222" s="50">
        <v>6609.01</v>
      </c>
      <c r="K222" s="50"/>
      <c r="L222" s="50">
        <v>280853.31</v>
      </c>
      <c r="M222" s="50">
        <f>Tabla16[[#This Row],[TASA EX.]]+Tabla16[[#This Row],[IEPS 8 %]]</f>
        <v>6609.01</v>
      </c>
      <c r="N222" s="50">
        <f>Tabla16[[#This Row],[TASA 16%]]+Tabla16[[#This Row],[IEPS 6%]]</f>
        <v>0</v>
      </c>
      <c r="O222" s="55">
        <v>44170</v>
      </c>
      <c r="P222" s="49" t="s">
        <v>2927</v>
      </c>
      <c r="Q222" s="52" t="s">
        <v>200</v>
      </c>
      <c r="R222" s="48" t="s">
        <v>2853</v>
      </c>
      <c r="S222" s="50">
        <v>4349.45</v>
      </c>
      <c r="T222" s="53" t="s">
        <v>2854</v>
      </c>
      <c r="U222" s="49" t="s">
        <v>2861</v>
      </c>
    </row>
    <row r="223" spans="1:21" x14ac:dyDescent="0.25">
      <c r="A223" s="47">
        <v>153844</v>
      </c>
      <c r="B223" s="48">
        <v>854</v>
      </c>
      <c r="C223" s="57">
        <v>44161</v>
      </c>
      <c r="D223" s="50"/>
      <c r="E223" s="50">
        <v>11308.400000000001</v>
      </c>
      <c r="F223" s="50">
        <v>0</v>
      </c>
      <c r="G223" s="51"/>
      <c r="H223" s="51"/>
      <c r="I223" s="50"/>
      <c r="J223" s="50">
        <v>881.39</v>
      </c>
      <c r="K223" s="50"/>
      <c r="L223" s="50">
        <v>12189.79</v>
      </c>
      <c r="M223" s="50">
        <f>Tabla16[[#This Row],[TASA EX.]]+Tabla16[[#This Row],[IEPS 8 %]]</f>
        <v>881.39</v>
      </c>
      <c r="N223" s="50">
        <f>Tabla16[[#This Row],[TASA 16%]]+Tabla16[[#This Row],[IEPS 6%]]</f>
        <v>0</v>
      </c>
      <c r="O223" s="55">
        <v>44170</v>
      </c>
      <c r="P223" s="49" t="s">
        <v>2928</v>
      </c>
      <c r="Q223" s="52" t="s">
        <v>199</v>
      </c>
      <c r="R223" s="48" t="s">
        <v>2853</v>
      </c>
      <c r="S223" s="50"/>
      <c r="T223" s="53" t="s">
        <v>2854</v>
      </c>
      <c r="U223" s="49" t="s">
        <v>2861</v>
      </c>
    </row>
    <row r="224" spans="1:21" x14ac:dyDescent="0.25">
      <c r="A224" s="47">
        <v>153845</v>
      </c>
      <c r="B224" s="48">
        <v>855</v>
      </c>
      <c r="C224" s="57">
        <v>44161</v>
      </c>
      <c r="D224" s="50"/>
      <c r="E224" s="50">
        <v>11533.1175</v>
      </c>
      <c r="F224" s="50">
        <v>140.3125</v>
      </c>
      <c r="G224" s="51"/>
      <c r="H224" s="51"/>
      <c r="I224" s="50"/>
      <c r="J224" s="50">
        <v>922.72</v>
      </c>
      <c r="K224" s="50">
        <v>22.45</v>
      </c>
      <c r="L224" s="50">
        <v>12618.6</v>
      </c>
      <c r="M224" s="50">
        <f>Tabla16[[#This Row],[TASA EX.]]+Tabla16[[#This Row],[IEPS 8 %]]</f>
        <v>922.72</v>
      </c>
      <c r="N224" s="50">
        <f>Tabla16[[#This Row],[TASA 16%]]+Tabla16[[#This Row],[IEPS 6%]]</f>
        <v>140.3125</v>
      </c>
      <c r="O224" s="55">
        <v>44170</v>
      </c>
      <c r="P224" s="49" t="s">
        <v>2929</v>
      </c>
      <c r="Q224" s="52" t="s">
        <v>1145</v>
      </c>
      <c r="R224" s="48" t="s">
        <v>2853</v>
      </c>
      <c r="S224" s="50"/>
      <c r="T224" s="53" t="s">
        <v>2854</v>
      </c>
      <c r="U224" s="49" t="s">
        <v>2861</v>
      </c>
    </row>
    <row r="225" spans="1:21" x14ac:dyDescent="0.25">
      <c r="A225" s="47">
        <v>153857</v>
      </c>
      <c r="B225" s="48">
        <v>867</v>
      </c>
      <c r="C225" s="57">
        <v>44161</v>
      </c>
      <c r="D225" s="50">
        <v>17361.11</v>
      </c>
      <c r="E225" s="50">
        <v>0</v>
      </c>
      <c r="F225" s="50">
        <v>0</v>
      </c>
      <c r="G225" s="51"/>
      <c r="H225" s="51">
        <v>-1736.11</v>
      </c>
      <c r="I225" s="50"/>
      <c r="J225" s="50"/>
      <c r="K225" s="50"/>
      <c r="L225" s="50">
        <v>15625</v>
      </c>
      <c r="M225" s="50">
        <f>Tabla16[[#This Row],[TASA EX.]]+Tabla16[[#This Row],[IEPS 8 %]]</f>
        <v>17361.11</v>
      </c>
      <c r="N225" s="50">
        <f>Tabla16[[#This Row],[TASA 16%]]+Tabla16[[#This Row],[IEPS 6%]]</f>
        <v>0</v>
      </c>
      <c r="O225" s="55">
        <v>44166</v>
      </c>
      <c r="P225" s="49" t="s">
        <v>2976</v>
      </c>
      <c r="Q225" s="52" t="s">
        <v>2616</v>
      </c>
      <c r="R225" s="48" t="s">
        <v>2974</v>
      </c>
      <c r="S225" s="50"/>
      <c r="T225" s="53" t="s">
        <v>2975</v>
      </c>
      <c r="U225" s="49"/>
    </row>
    <row r="226" spans="1:21" x14ac:dyDescent="0.25">
      <c r="A226" s="47">
        <v>151808</v>
      </c>
      <c r="B226" s="48">
        <v>915</v>
      </c>
      <c r="C226" s="46">
        <v>44102</v>
      </c>
      <c r="D226" s="50">
        <v>3177.47</v>
      </c>
      <c r="E226" s="50">
        <v>0</v>
      </c>
      <c r="F226" s="50">
        <v>0</v>
      </c>
      <c r="G226" s="51"/>
      <c r="H226" s="51">
        <v>-177.47</v>
      </c>
      <c r="I226" s="50"/>
      <c r="J226" s="50"/>
      <c r="K226" s="50"/>
      <c r="L226" s="50">
        <v>3000</v>
      </c>
      <c r="M226" s="50">
        <f>Tabla16[[#This Row],[TASA EX.]]+Tabla16[[#This Row],[IEPS 8 %]]</f>
        <v>3177.47</v>
      </c>
      <c r="N226" s="50">
        <f>Tabla16[[#This Row],[TASA 16%]]+Tabla16[[#This Row],[IEPS 6%]]</f>
        <v>0</v>
      </c>
      <c r="O226" s="46">
        <v>44167</v>
      </c>
      <c r="P226" s="49" t="s">
        <v>3271</v>
      </c>
      <c r="Q226" s="52" t="s">
        <v>2618</v>
      </c>
      <c r="R226" s="48" t="s">
        <v>3272</v>
      </c>
      <c r="S226" s="50"/>
      <c r="T226" s="53" t="s">
        <v>3273</v>
      </c>
      <c r="U226" s="49" t="s">
        <v>3274</v>
      </c>
    </row>
    <row r="227" spans="1:21" x14ac:dyDescent="0.25">
      <c r="A227" s="28">
        <v>152745</v>
      </c>
      <c r="B227" s="60">
        <v>845</v>
      </c>
      <c r="C227" s="10">
        <v>44130</v>
      </c>
      <c r="D227" s="11">
        <v>3177.47</v>
      </c>
      <c r="E227" s="11">
        <v>0</v>
      </c>
      <c r="F227" s="11">
        <v>0</v>
      </c>
      <c r="G227" s="31"/>
      <c r="H227" s="31">
        <v>-177.47</v>
      </c>
      <c r="I227" s="24"/>
      <c r="J227" s="24"/>
      <c r="K227" s="24"/>
      <c r="L227" s="24">
        <v>3000</v>
      </c>
      <c r="M227" s="24">
        <f>Tabla16[[#This Row],[TASA EX.]]+Tabla16[[#This Row],[IEPS 8 %]]</f>
        <v>3177.47</v>
      </c>
      <c r="N227" s="24">
        <f>Tabla16[[#This Row],[TASA 16%]]+Tabla16[[#This Row],[IEPS 6%]]</f>
        <v>0</v>
      </c>
      <c r="O227" s="55">
        <v>44167</v>
      </c>
      <c r="P227" s="12" t="s">
        <v>3271</v>
      </c>
      <c r="Q227" s="23" t="s">
        <v>2618</v>
      </c>
      <c r="R227" s="9" t="s">
        <v>3272</v>
      </c>
      <c r="S227" s="11"/>
      <c r="T227" s="13" t="s">
        <v>3273</v>
      </c>
      <c r="U227" s="49" t="s">
        <v>3278</v>
      </c>
    </row>
    <row r="228" spans="1:21" x14ac:dyDescent="0.25">
      <c r="A228" s="47">
        <v>153861</v>
      </c>
      <c r="B228" s="48">
        <v>871</v>
      </c>
      <c r="C228" s="57">
        <v>44161</v>
      </c>
      <c r="D228" s="50">
        <v>3177.47</v>
      </c>
      <c r="E228" s="50">
        <v>0</v>
      </c>
      <c r="F228" s="50">
        <v>0</v>
      </c>
      <c r="G228" s="51"/>
      <c r="H228" s="51">
        <v>-177.47</v>
      </c>
      <c r="I228" s="50"/>
      <c r="J228" s="50"/>
      <c r="K228" s="50"/>
      <c r="L228" s="50">
        <v>3000</v>
      </c>
      <c r="M228" s="50">
        <f>Tabla16[[#This Row],[TASA EX.]]+Tabla16[[#This Row],[IEPS 8 %]]</f>
        <v>3177.47</v>
      </c>
      <c r="N228" s="50">
        <f>Tabla16[[#This Row],[TASA 16%]]+Tabla16[[#This Row],[IEPS 6%]]</f>
        <v>0</v>
      </c>
      <c r="O228" s="55">
        <v>44182</v>
      </c>
      <c r="P228" s="49" t="s">
        <v>3271</v>
      </c>
      <c r="Q228" s="52" t="s">
        <v>2618</v>
      </c>
      <c r="R228" s="48" t="s">
        <v>3272</v>
      </c>
      <c r="S228" s="50"/>
      <c r="T228" s="53" t="s">
        <v>3273</v>
      </c>
      <c r="U228" s="49" t="s">
        <v>3471</v>
      </c>
    </row>
    <row r="229" spans="1:21" x14ac:dyDescent="0.25">
      <c r="A229" s="47">
        <v>153862</v>
      </c>
      <c r="B229" s="48">
        <v>872</v>
      </c>
      <c r="C229" s="57">
        <v>44161</v>
      </c>
      <c r="D229" s="50"/>
      <c r="E229" s="50">
        <v>0</v>
      </c>
      <c r="F229" s="50">
        <v>4200</v>
      </c>
      <c r="G229" s="51"/>
      <c r="H229" s="51"/>
      <c r="I229" s="50"/>
      <c r="J229" s="50"/>
      <c r="K229" s="50">
        <v>672</v>
      </c>
      <c r="L229" s="50">
        <v>4872</v>
      </c>
      <c r="M229" s="50">
        <f>Tabla16[[#This Row],[TASA EX.]]+Tabla16[[#This Row],[IEPS 8 %]]</f>
        <v>0</v>
      </c>
      <c r="N229" s="50">
        <f>Tabla16[[#This Row],[TASA 16%]]+Tabla16[[#This Row],[IEPS 6%]]</f>
        <v>4200</v>
      </c>
      <c r="O229" s="55">
        <v>44174</v>
      </c>
      <c r="P229" s="49" t="s">
        <v>2982</v>
      </c>
      <c r="Q229" s="52" t="s">
        <v>2595</v>
      </c>
      <c r="R229" s="48" t="s">
        <v>2983</v>
      </c>
      <c r="S229" s="50"/>
      <c r="T229" s="53" t="s">
        <v>2984</v>
      </c>
      <c r="U229" s="49" t="s">
        <v>3472</v>
      </c>
    </row>
    <row r="230" spans="1:21" x14ac:dyDescent="0.25">
      <c r="A230" s="47">
        <v>153860</v>
      </c>
      <c r="B230" s="48">
        <v>870</v>
      </c>
      <c r="C230" s="57">
        <v>44161</v>
      </c>
      <c r="D230" s="50">
        <v>5555.56</v>
      </c>
      <c r="E230" s="50">
        <v>0</v>
      </c>
      <c r="F230" s="50">
        <v>0</v>
      </c>
      <c r="G230" s="51"/>
      <c r="H230" s="51">
        <v>-555.55999999999995</v>
      </c>
      <c r="I230" s="50"/>
      <c r="J230" s="50"/>
      <c r="K230" s="50"/>
      <c r="L230" s="50">
        <v>5000</v>
      </c>
      <c r="M230" s="50">
        <f>Tabla16[[#This Row],[TASA EX.]]+Tabla16[[#This Row],[IEPS 8 %]]</f>
        <v>5555.56</v>
      </c>
      <c r="N230" s="50">
        <f>Tabla16[[#This Row],[TASA 16%]]+Tabla16[[#This Row],[IEPS 6%]]</f>
        <v>0</v>
      </c>
      <c r="O230" s="55">
        <v>44167</v>
      </c>
      <c r="P230" s="49" t="s">
        <v>2978</v>
      </c>
      <c r="Q230" s="52" t="s">
        <v>2619</v>
      </c>
      <c r="R230" s="48" t="s">
        <v>2974</v>
      </c>
      <c r="S230" s="50"/>
      <c r="T230" s="53" t="s">
        <v>2975</v>
      </c>
      <c r="U230" s="49" t="s">
        <v>3470</v>
      </c>
    </row>
    <row r="231" spans="1:21" x14ac:dyDescent="0.25">
      <c r="A231" s="47">
        <v>153859</v>
      </c>
      <c r="B231" s="48">
        <v>869</v>
      </c>
      <c r="C231" s="57">
        <v>44161</v>
      </c>
      <c r="D231" s="50">
        <v>10000</v>
      </c>
      <c r="E231" s="50">
        <v>0</v>
      </c>
      <c r="F231" s="50">
        <v>0</v>
      </c>
      <c r="G231" s="51"/>
      <c r="H231" s="51">
        <v>-1000</v>
      </c>
      <c r="I231" s="50"/>
      <c r="J231" s="50"/>
      <c r="K231" s="50"/>
      <c r="L231" s="50">
        <v>9000</v>
      </c>
      <c r="M231" s="50">
        <f>Tabla16[[#This Row],[TASA EX.]]+Tabla16[[#This Row],[IEPS 8 %]]</f>
        <v>10000</v>
      </c>
      <c r="N231" s="50">
        <f>Tabla16[[#This Row],[TASA 16%]]+Tabla16[[#This Row],[IEPS 6%]]</f>
        <v>0</v>
      </c>
      <c r="O231" s="55">
        <v>44167</v>
      </c>
      <c r="P231" s="49" t="s">
        <v>2977</v>
      </c>
      <c r="Q231" s="52" t="s">
        <v>2636</v>
      </c>
      <c r="R231" s="48" t="s">
        <v>2974</v>
      </c>
      <c r="S231" s="50"/>
      <c r="T231" s="53" t="s">
        <v>2975</v>
      </c>
      <c r="U231" s="49" t="s">
        <v>3469</v>
      </c>
    </row>
    <row r="232" spans="1:21" x14ac:dyDescent="0.25">
      <c r="A232" s="47">
        <v>153866</v>
      </c>
      <c r="B232" s="48">
        <v>876</v>
      </c>
      <c r="C232" s="57">
        <v>44161</v>
      </c>
      <c r="D232" s="50"/>
      <c r="E232" s="50">
        <v>900</v>
      </c>
      <c r="F232" s="50">
        <v>0</v>
      </c>
      <c r="G232" s="51"/>
      <c r="H232" s="51"/>
      <c r="I232" s="50"/>
      <c r="J232" s="50"/>
      <c r="K232" s="50"/>
      <c r="L232" s="50">
        <v>900</v>
      </c>
      <c r="M232" s="50">
        <f>Tabla16[[#This Row],[TASA EX.]]+Tabla16[[#This Row],[IEPS 8 %]]</f>
        <v>0</v>
      </c>
      <c r="N232" s="50">
        <f>Tabla16[[#This Row],[TASA 16%]]+Tabla16[[#This Row],[IEPS 6%]]</f>
        <v>0</v>
      </c>
      <c r="O232" s="55">
        <v>44173</v>
      </c>
      <c r="P232" s="49" t="s">
        <v>3107</v>
      </c>
      <c r="Q232" s="52" t="s">
        <v>1338</v>
      </c>
      <c r="R232" s="48" t="s">
        <v>2853</v>
      </c>
      <c r="S232" s="50"/>
      <c r="T232" s="53" t="s">
        <v>2854</v>
      </c>
      <c r="U232" s="49" t="s">
        <v>3473</v>
      </c>
    </row>
    <row r="233" spans="1:21" x14ac:dyDescent="0.25">
      <c r="A233" s="47">
        <v>153867</v>
      </c>
      <c r="B233" s="48">
        <v>877</v>
      </c>
      <c r="C233" s="57">
        <v>44161</v>
      </c>
      <c r="D233" s="50"/>
      <c r="E233" s="50">
        <v>1367.3</v>
      </c>
      <c r="F233" s="50">
        <v>0</v>
      </c>
      <c r="G233" s="51"/>
      <c r="H233" s="51"/>
      <c r="I233" s="50"/>
      <c r="J233" s="50"/>
      <c r="K233" s="50"/>
      <c r="L233" s="50">
        <v>1367.3</v>
      </c>
      <c r="M233" s="50">
        <f>Tabla16[[#This Row],[TASA EX.]]+Tabla16[[#This Row],[IEPS 8 %]]</f>
        <v>0</v>
      </c>
      <c r="N233" s="50">
        <f>Tabla16[[#This Row],[TASA 16%]]+Tabla16[[#This Row],[IEPS 6%]]</f>
        <v>0</v>
      </c>
      <c r="O233" s="55">
        <v>44172</v>
      </c>
      <c r="P233" s="49" t="s">
        <v>2930</v>
      </c>
      <c r="Q233" s="52" t="s">
        <v>2131</v>
      </c>
      <c r="R233" s="48" t="s">
        <v>2853</v>
      </c>
      <c r="S233" s="50"/>
      <c r="T233" s="53" t="s">
        <v>2854</v>
      </c>
      <c r="U233" s="49" t="s">
        <v>3474</v>
      </c>
    </row>
    <row r="234" spans="1:21" x14ac:dyDescent="0.25">
      <c r="A234" s="47">
        <v>153868</v>
      </c>
      <c r="B234" s="48">
        <v>878</v>
      </c>
      <c r="C234" s="57">
        <v>44161</v>
      </c>
      <c r="D234" s="50"/>
      <c r="E234" s="50">
        <v>3420.54</v>
      </c>
      <c r="F234" s="50">
        <v>0</v>
      </c>
      <c r="G234" s="51"/>
      <c r="H234" s="51"/>
      <c r="I234" s="50"/>
      <c r="J234" s="50">
        <v>273.63</v>
      </c>
      <c r="K234" s="50"/>
      <c r="L234" s="50">
        <v>3694.17</v>
      </c>
      <c r="M234" s="50">
        <f>Tabla16[[#This Row],[TASA EX.]]+Tabla16[[#This Row],[IEPS 8 %]]</f>
        <v>273.63</v>
      </c>
      <c r="N234" s="50">
        <f>Tabla16[[#This Row],[TASA 16%]]+Tabla16[[#This Row],[IEPS 6%]]</f>
        <v>0</v>
      </c>
      <c r="O234" s="55">
        <v>44173</v>
      </c>
      <c r="P234" s="49" t="s">
        <v>3024</v>
      </c>
      <c r="Q234" s="52" t="s">
        <v>640</v>
      </c>
      <c r="R234" s="48" t="s">
        <v>2853</v>
      </c>
      <c r="S234" s="50"/>
      <c r="T234" s="53" t="s">
        <v>2854</v>
      </c>
      <c r="U234" s="49" t="s">
        <v>3475</v>
      </c>
    </row>
    <row r="235" spans="1:21" x14ac:dyDescent="0.25">
      <c r="A235" s="47">
        <v>153869</v>
      </c>
      <c r="B235" s="48">
        <v>879</v>
      </c>
      <c r="C235" s="57">
        <v>44161</v>
      </c>
      <c r="D235" s="50"/>
      <c r="E235" s="50">
        <v>5492.6</v>
      </c>
      <c r="F235" s="50">
        <v>0</v>
      </c>
      <c r="G235" s="51"/>
      <c r="H235" s="51"/>
      <c r="I235" s="50"/>
      <c r="J235" s="50">
        <v>439.4</v>
      </c>
      <c r="K235" s="50"/>
      <c r="L235" s="50">
        <v>5932</v>
      </c>
      <c r="M235" s="50">
        <f>Tabla16[[#This Row],[TASA EX.]]+Tabla16[[#This Row],[IEPS 8 %]]</f>
        <v>439.4</v>
      </c>
      <c r="N235" s="50">
        <f>Tabla16[[#This Row],[TASA 16%]]+Tabla16[[#This Row],[IEPS 6%]]</f>
        <v>0</v>
      </c>
      <c r="O235" s="55">
        <v>44174</v>
      </c>
      <c r="P235" s="49" t="s">
        <v>2935</v>
      </c>
      <c r="Q235" s="52" t="s">
        <v>1970</v>
      </c>
      <c r="R235" s="48" t="s">
        <v>2853</v>
      </c>
      <c r="S235" s="50"/>
      <c r="T235" s="53" t="s">
        <v>2854</v>
      </c>
      <c r="U235" s="49" t="s">
        <v>3476</v>
      </c>
    </row>
    <row r="236" spans="1:21" x14ac:dyDescent="0.25">
      <c r="A236" s="47">
        <v>153870</v>
      </c>
      <c r="B236" s="48">
        <v>880</v>
      </c>
      <c r="C236" s="57">
        <v>44161</v>
      </c>
      <c r="D236" s="50"/>
      <c r="E236" s="50">
        <v>7792</v>
      </c>
      <c r="F236" s="50">
        <v>0</v>
      </c>
      <c r="G236" s="51"/>
      <c r="H236" s="51"/>
      <c r="I236" s="50"/>
      <c r="J236" s="50"/>
      <c r="K236" s="50"/>
      <c r="L236" s="50">
        <v>7792</v>
      </c>
      <c r="M236" s="50">
        <f>Tabla16[[#This Row],[TASA EX.]]+Tabla16[[#This Row],[IEPS 8 %]]</f>
        <v>0</v>
      </c>
      <c r="N236" s="50">
        <f>Tabla16[[#This Row],[TASA 16%]]+Tabla16[[#This Row],[IEPS 6%]]</f>
        <v>0</v>
      </c>
      <c r="O236" s="55">
        <v>44173</v>
      </c>
      <c r="P236" s="49" t="s">
        <v>2934</v>
      </c>
      <c r="Q236" s="52" t="s">
        <v>2828</v>
      </c>
      <c r="R236" s="48" t="s">
        <v>2853</v>
      </c>
      <c r="S236" s="50"/>
      <c r="T236" s="53" t="s">
        <v>2854</v>
      </c>
      <c r="U236" s="49" t="s">
        <v>3477</v>
      </c>
    </row>
    <row r="237" spans="1:21" x14ac:dyDescent="0.25">
      <c r="A237" s="47">
        <v>153871</v>
      </c>
      <c r="B237" s="48">
        <v>881</v>
      </c>
      <c r="C237" s="57">
        <v>44161</v>
      </c>
      <c r="D237" s="50"/>
      <c r="E237" s="50">
        <v>7208.83</v>
      </c>
      <c r="F237" s="50">
        <v>984.5</v>
      </c>
      <c r="G237" s="51"/>
      <c r="H237" s="51"/>
      <c r="I237" s="50"/>
      <c r="J237" s="50"/>
      <c r="K237" s="50">
        <v>157.52000000000001</v>
      </c>
      <c r="L237" s="50">
        <v>8350.85</v>
      </c>
      <c r="M237" s="50">
        <f>Tabla16[[#This Row],[TASA EX.]]+Tabla16[[#This Row],[IEPS 8 %]]</f>
        <v>0</v>
      </c>
      <c r="N237" s="50">
        <f>Tabla16[[#This Row],[TASA 16%]]+Tabla16[[#This Row],[IEPS 6%]]</f>
        <v>984.5</v>
      </c>
      <c r="O237" s="55">
        <v>44173</v>
      </c>
      <c r="P237" s="49" t="s">
        <v>2877</v>
      </c>
      <c r="Q237" s="52" t="s">
        <v>2467</v>
      </c>
      <c r="R237" s="48" t="s">
        <v>2853</v>
      </c>
      <c r="S237" s="50"/>
      <c r="T237" s="53" t="s">
        <v>2854</v>
      </c>
      <c r="U237" s="49" t="s">
        <v>2861</v>
      </c>
    </row>
    <row r="238" spans="1:21" x14ac:dyDescent="0.25">
      <c r="A238" s="47">
        <v>153872</v>
      </c>
      <c r="B238" s="48">
        <v>882</v>
      </c>
      <c r="C238" s="57">
        <v>44161</v>
      </c>
      <c r="D238" s="50"/>
      <c r="E238" s="50">
        <v>9147.5300000000007</v>
      </c>
      <c r="F238" s="50">
        <v>0</v>
      </c>
      <c r="G238" s="51"/>
      <c r="H238" s="51"/>
      <c r="I238" s="50"/>
      <c r="J238" s="50"/>
      <c r="K238" s="50"/>
      <c r="L238" s="50">
        <v>9147.5300000000007</v>
      </c>
      <c r="M238" s="50">
        <f>Tabla16[[#This Row],[TASA EX.]]+Tabla16[[#This Row],[IEPS 8 %]]</f>
        <v>0</v>
      </c>
      <c r="N238" s="50">
        <f>Tabla16[[#This Row],[TASA 16%]]+Tabla16[[#This Row],[IEPS 6%]]</f>
        <v>0</v>
      </c>
      <c r="O238" s="55">
        <v>44173</v>
      </c>
      <c r="P238" s="49" t="s">
        <v>2961</v>
      </c>
      <c r="Q238" s="52" t="s">
        <v>2560</v>
      </c>
      <c r="R238" s="48" t="s">
        <v>2853</v>
      </c>
      <c r="S238" s="50"/>
      <c r="T238" s="53" t="s">
        <v>2854</v>
      </c>
      <c r="U238" s="49" t="s">
        <v>2861</v>
      </c>
    </row>
    <row r="239" spans="1:21" x14ac:dyDescent="0.25">
      <c r="A239" s="47">
        <v>153873</v>
      </c>
      <c r="B239" s="48">
        <v>883</v>
      </c>
      <c r="C239" s="57">
        <v>44161</v>
      </c>
      <c r="D239" s="50"/>
      <c r="E239" s="50">
        <v>10595.11</v>
      </c>
      <c r="F239" s="50">
        <v>0</v>
      </c>
      <c r="G239" s="51"/>
      <c r="H239" s="51"/>
      <c r="I239" s="50"/>
      <c r="J239" s="50">
        <v>92.89</v>
      </c>
      <c r="K239" s="50"/>
      <c r="L239" s="50">
        <v>10688</v>
      </c>
      <c r="M239" s="50">
        <f>Tabla16[[#This Row],[TASA EX.]]+Tabla16[[#This Row],[IEPS 8 %]]</f>
        <v>92.89</v>
      </c>
      <c r="N239" s="50">
        <f>Tabla16[[#This Row],[TASA 16%]]+Tabla16[[#This Row],[IEPS 6%]]</f>
        <v>0</v>
      </c>
      <c r="O239" s="55">
        <v>44173</v>
      </c>
      <c r="P239" s="49" t="s">
        <v>3137</v>
      </c>
      <c r="Q239" s="52" t="s">
        <v>1449</v>
      </c>
      <c r="R239" s="48" t="s">
        <v>2853</v>
      </c>
      <c r="S239" s="50"/>
      <c r="T239" s="53" t="s">
        <v>2854</v>
      </c>
      <c r="U239" s="49" t="s">
        <v>3478</v>
      </c>
    </row>
    <row r="240" spans="1:21" x14ac:dyDescent="0.25">
      <c r="A240" s="47">
        <v>153874</v>
      </c>
      <c r="B240" s="48">
        <v>884</v>
      </c>
      <c r="C240" s="57">
        <v>44161</v>
      </c>
      <c r="D240" s="50"/>
      <c r="E240" s="50">
        <v>12470.67</v>
      </c>
      <c r="F240" s="50">
        <v>0</v>
      </c>
      <c r="G240" s="51"/>
      <c r="H240" s="51"/>
      <c r="I240" s="50"/>
      <c r="J240" s="50">
        <v>997.67</v>
      </c>
      <c r="K240" s="50"/>
      <c r="L240" s="50">
        <v>13468.34</v>
      </c>
      <c r="M240" s="50">
        <f>Tabla16[[#This Row],[TASA EX.]]+Tabla16[[#This Row],[IEPS 8 %]]</f>
        <v>997.67</v>
      </c>
      <c r="N240" s="50">
        <f>Tabla16[[#This Row],[TASA 16%]]+Tabla16[[#This Row],[IEPS 6%]]</f>
        <v>0</v>
      </c>
      <c r="O240" s="55">
        <v>44173</v>
      </c>
      <c r="P240" s="49" t="s">
        <v>3023</v>
      </c>
      <c r="Q240" s="52" t="s">
        <v>530</v>
      </c>
      <c r="R240" s="48" t="s">
        <v>2853</v>
      </c>
      <c r="S240" s="50"/>
      <c r="T240" s="53" t="s">
        <v>2854</v>
      </c>
      <c r="U240" s="49" t="s">
        <v>3479</v>
      </c>
    </row>
    <row r="241" spans="1:21" x14ac:dyDescent="0.25">
      <c r="A241" s="47">
        <v>153875</v>
      </c>
      <c r="B241" s="48">
        <v>885</v>
      </c>
      <c r="C241" s="57">
        <v>44161</v>
      </c>
      <c r="D241" s="50"/>
      <c r="E241" s="50">
        <v>12610.88</v>
      </c>
      <c r="F241" s="50">
        <v>0</v>
      </c>
      <c r="G241" s="51"/>
      <c r="H241" s="51"/>
      <c r="I241" s="50"/>
      <c r="J241" s="50">
        <v>1008.86</v>
      </c>
      <c r="K241" s="50"/>
      <c r="L241" s="50">
        <v>13619.74</v>
      </c>
      <c r="M241" s="50">
        <f>Tabla16[[#This Row],[TASA EX.]]+Tabla16[[#This Row],[IEPS 8 %]]</f>
        <v>1008.86</v>
      </c>
      <c r="N241" s="50">
        <f>Tabla16[[#This Row],[TASA 16%]]+Tabla16[[#This Row],[IEPS 6%]]</f>
        <v>0</v>
      </c>
      <c r="O241" s="55">
        <v>44173</v>
      </c>
      <c r="P241" s="49" t="s">
        <v>2860</v>
      </c>
      <c r="Q241" s="52" t="s">
        <v>1293</v>
      </c>
      <c r="R241" s="48" t="s">
        <v>2853</v>
      </c>
      <c r="S241" s="50"/>
      <c r="T241" s="53" t="s">
        <v>2854</v>
      </c>
      <c r="U241" s="49" t="s">
        <v>2861</v>
      </c>
    </row>
    <row r="242" spans="1:21" x14ac:dyDescent="0.25">
      <c r="A242" s="47">
        <v>153876</v>
      </c>
      <c r="B242" s="48">
        <v>886</v>
      </c>
      <c r="C242" s="57">
        <v>44161</v>
      </c>
      <c r="D242" s="50"/>
      <c r="E242" s="50">
        <v>16247</v>
      </c>
      <c r="F242" s="50">
        <v>0</v>
      </c>
      <c r="G242" s="51"/>
      <c r="H242" s="51"/>
      <c r="I242" s="50"/>
      <c r="J242" s="50"/>
      <c r="K242" s="50"/>
      <c r="L242" s="50">
        <v>16247</v>
      </c>
      <c r="M242" s="50">
        <f>Tabla16[[#This Row],[TASA EX.]]+Tabla16[[#This Row],[IEPS 8 %]]</f>
        <v>0</v>
      </c>
      <c r="N242" s="50">
        <f>Tabla16[[#This Row],[TASA 16%]]+Tabla16[[#This Row],[IEPS 6%]]</f>
        <v>0</v>
      </c>
      <c r="O242" s="55">
        <v>44177</v>
      </c>
      <c r="P242" s="49" t="s">
        <v>2876</v>
      </c>
      <c r="Q242" s="52" t="s">
        <v>2565</v>
      </c>
      <c r="R242" s="48" t="s">
        <v>2853</v>
      </c>
      <c r="S242" s="50"/>
      <c r="T242" s="53" t="s">
        <v>2854</v>
      </c>
      <c r="U242" s="49" t="s">
        <v>3480</v>
      </c>
    </row>
    <row r="243" spans="1:21" x14ac:dyDescent="0.25">
      <c r="A243" s="47">
        <v>153877</v>
      </c>
      <c r="B243" s="48">
        <v>887</v>
      </c>
      <c r="C243" s="57">
        <v>44161</v>
      </c>
      <c r="D243" s="50"/>
      <c r="E243" s="50">
        <v>22274.75</v>
      </c>
      <c r="F243" s="50">
        <v>0</v>
      </c>
      <c r="G243" s="51"/>
      <c r="H243" s="51"/>
      <c r="I243" s="50"/>
      <c r="J243" s="50">
        <v>1154.77</v>
      </c>
      <c r="K243" s="50"/>
      <c r="L243" s="50">
        <v>23429.52</v>
      </c>
      <c r="M243" s="50">
        <f>Tabla16[[#This Row],[TASA EX.]]+Tabla16[[#This Row],[IEPS 8 %]]</f>
        <v>1154.77</v>
      </c>
      <c r="N243" s="50">
        <f>Tabla16[[#This Row],[TASA 16%]]+Tabla16[[#This Row],[IEPS 6%]]</f>
        <v>0</v>
      </c>
      <c r="O243" s="55">
        <v>44173</v>
      </c>
      <c r="P243" s="49" t="s">
        <v>3481</v>
      </c>
      <c r="Q243" s="52" t="s">
        <v>2823</v>
      </c>
      <c r="R243" s="48" t="s">
        <v>2853</v>
      </c>
      <c r="S243" s="50"/>
      <c r="T243" s="53" t="s">
        <v>2854</v>
      </c>
      <c r="U243" s="49" t="s">
        <v>3482</v>
      </c>
    </row>
    <row r="244" spans="1:21" x14ac:dyDescent="0.25">
      <c r="A244" s="47">
        <v>153878</v>
      </c>
      <c r="B244" s="48">
        <v>888</v>
      </c>
      <c r="C244" s="57">
        <v>44161</v>
      </c>
      <c r="D244" s="50"/>
      <c r="E244" s="50">
        <v>39826</v>
      </c>
      <c r="F244" s="50">
        <v>0</v>
      </c>
      <c r="G244" s="51"/>
      <c r="H244" s="51"/>
      <c r="I244" s="50"/>
      <c r="J244" s="50"/>
      <c r="K244" s="50"/>
      <c r="L244" s="50">
        <v>39826</v>
      </c>
      <c r="M244" s="50">
        <f>Tabla16[[#This Row],[TASA EX.]]+Tabla16[[#This Row],[IEPS 8 %]]</f>
        <v>0</v>
      </c>
      <c r="N244" s="50">
        <f>Tabla16[[#This Row],[TASA 16%]]+Tabla16[[#This Row],[IEPS 6%]]</f>
        <v>0</v>
      </c>
      <c r="O244" s="55">
        <v>44172</v>
      </c>
      <c r="P244" s="49" t="s">
        <v>2941</v>
      </c>
      <c r="Q244" s="52" t="s">
        <v>2153</v>
      </c>
      <c r="R244" s="48" t="s">
        <v>2853</v>
      </c>
      <c r="S244" s="50"/>
      <c r="T244" s="53" t="s">
        <v>2854</v>
      </c>
      <c r="U244" s="49" t="s">
        <v>2861</v>
      </c>
    </row>
    <row r="245" spans="1:21" x14ac:dyDescent="0.25">
      <c r="A245" s="47">
        <v>153879</v>
      </c>
      <c r="B245" s="48">
        <v>889</v>
      </c>
      <c r="C245" s="57">
        <v>44161</v>
      </c>
      <c r="D245" s="50"/>
      <c r="E245" s="50">
        <v>108086.75</v>
      </c>
      <c r="F245" s="50">
        <v>0</v>
      </c>
      <c r="G245" s="51"/>
      <c r="H245" s="51"/>
      <c r="I245" s="50"/>
      <c r="J245" s="50"/>
      <c r="K245" s="50"/>
      <c r="L245" s="50">
        <v>108086.75</v>
      </c>
      <c r="M245" s="50">
        <f>Tabla16[[#This Row],[TASA EX.]]+Tabla16[[#This Row],[IEPS 8 %]]</f>
        <v>0</v>
      </c>
      <c r="N245" s="50">
        <f>Tabla16[[#This Row],[TASA 16%]]+Tabla16[[#This Row],[IEPS 6%]]</f>
        <v>0</v>
      </c>
      <c r="O245" s="55">
        <v>44175</v>
      </c>
      <c r="P245" s="49" t="s">
        <v>2891</v>
      </c>
      <c r="Q245" s="52" t="s">
        <v>2805</v>
      </c>
      <c r="R245" s="48" t="s">
        <v>2853</v>
      </c>
      <c r="S245" s="50"/>
      <c r="T245" s="53" t="s">
        <v>2854</v>
      </c>
      <c r="U245" s="49" t="s">
        <v>2861</v>
      </c>
    </row>
    <row r="246" spans="1:21" x14ac:dyDescent="0.25">
      <c r="A246" s="47">
        <v>153880</v>
      </c>
      <c r="B246" s="48">
        <v>890</v>
      </c>
      <c r="C246" s="57">
        <v>44161</v>
      </c>
      <c r="D246" s="50"/>
      <c r="E246" s="50">
        <v>7.4999999999363354E-3</v>
      </c>
      <c r="F246" s="50">
        <v>761.5625</v>
      </c>
      <c r="G246" s="51"/>
      <c r="H246" s="51"/>
      <c r="I246" s="50"/>
      <c r="J246" s="50"/>
      <c r="K246" s="50">
        <v>121.85</v>
      </c>
      <c r="L246" s="50">
        <v>883.42</v>
      </c>
      <c r="M246" s="50">
        <f>Tabla16[[#This Row],[TASA EX.]]+Tabla16[[#This Row],[IEPS 8 %]]</f>
        <v>0</v>
      </c>
      <c r="N246" s="50">
        <f>Tabla16[[#This Row],[TASA 16%]]+Tabla16[[#This Row],[IEPS 6%]]</f>
        <v>761.5625</v>
      </c>
      <c r="O246" s="55">
        <v>44172</v>
      </c>
      <c r="P246" s="49" t="s">
        <v>2945</v>
      </c>
      <c r="Q246" s="52" t="s">
        <v>595</v>
      </c>
      <c r="R246" s="48" t="s">
        <v>2888</v>
      </c>
      <c r="S246" s="50"/>
      <c r="T246" s="53" t="s">
        <v>2889</v>
      </c>
      <c r="U246" s="49" t="s">
        <v>3483</v>
      </c>
    </row>
    <row r="247" spans="1:21" x14ac:dyDescent="0.25">
      <c r="A247" s="47">
        <v>153881</v>
      </c>
      <c r="B247" s="48">
        <v>891</v>
      </c>
      <c r="C247" s="57">
        <v>44161</v>
      </c>
      <c r="D247" s="50"/>
      <c r="E247" s="50">
        <v>-2.5000000002819434E-3</v>
      </c>
      <c r="F247" s="50">
        <v>1624.8125000000002</v>
      </c>
      <c r="G247" s="51"/>
      <c r="H247" s="51"/>
      <c r="I247" s="50"/>
      <c r="J247" s="50"/>
      <c r="K247" s="50">
        <v>259.97000000000003</v>
      </c>
      <c r="L247" s="50">
        <v>1884.78</v>
      </c>
      <c r="M247" s="50">
        <f>Tabla16[[#This Row],[TASA EX.]]+Tabla16[[#This Row],[IEPS 8 %]]</f>
        <v>0</v>
      </c>
      <c r="N247" s="50">
        <f>Tabla16[[#This Row],[TASA 16%]]+Tabla16[[#This Row],[IEPS 6%]]</f>
        <v>1624.8125000000002</v>
      </c>
      <c r="O247" s="55">
        <v>44172</v>
      </c>
      <c r="P247" s="49" t="s">
        <v>3028</v>
      </c>
      <c r="Q247" s="52" t="s">
        <v>2401</v>
      </c>
      <c r="R247" s="48" t="s">
        <v>2888</v>
      </c>
      <c r="S247" s="50"/>
      <c r="T247" s="53" t="s">
        <v>2889</v>
      </c>
      <c r="U247" s="49" t="s">
        <v>3484</v>
      </c>
    </row>
    <row r="248" spans="1:21" x14ac:dyDescent="0.25">
      <c r="A248" s="47">
        <v>153882</v>
      </c>
      <c r="B248" s="48">
        <v>892</v>
      </c>
      <c r="C248" s="57">
        <v>44161</v>
      </c>
      <c r="D248" s="50"/>
      <c r="E248" s="50">
        <v>-1.749999999992724E-2</v>
      </c>
      <c r="F248" s="50">
        <v>1738.9375</v>
      </c>
      <c r="G248" s="51"/>
      <c r="H248" s="51"/>
      <c r="I248" s="50"/>
      <c r="J248" s="50"/>
      <c r="K248" s="50">
        <v>278.23</v>
      </c>
      <c r="L248" s="50">
        <v>2017.15</v>
      </c>
      <c r="M248" s="50">
        <f>Tabla16[[#This Row],[TASA EX.]]+Tabla16[[#This Row],[IEPS 8 %]]</f>
        <v>0</v>
      </c>
      <c r="N248" s="50">
        <f>Tabla16[[#This Row],[TASA 16%]]+Tabla16[[#This Row],[IEPS 6%]]</f>
        <v>1738.9375</v>
      </c>
      <c r="O248" s="55">
        <v>44173</v>
      </c>
      <c r="P248" s="49" t="s">
        <v>3152</v>
      </c>
      <c r="Q248" s="52" t="s">
        <v>625</v>
      </c>
      <c r="R248" s="48" t="s">
        <v>2888</v>
      </c>
      <c r="S248" s="50"/>
      <c r="T248" s="53" t="s">
        <v>2889</v>
      </c>
      <c r="U248" s="49" t="s">
        <v>3210</v>
      </c>
    </row>
    <row r="249" spans="1:21" x14ac:dyDescent="0.25">
      <c r="A249" s="47">
        <v>153883</v>
      </c>
      <c r="B249" s="48">
        <v>893</v>
      </c>
      <c r="C249" s="57">
        <v>44161</v>
      </c>
      <c r="D249" s="50"/>
      <c r="E249" s="50">
        <v>0</v>
      </c>
      <c r="F249" s="50">
        <v>1875</v>
      </c>
      <c r="G249" s="51"/>
      <c r="H249" s="51"/>
      <c r="I249" s="50"/>
      <c r="J249" s="50"/>
      <c r="K249" s="50">
        <v>300</v>
      </c>
      <c r="L249" s="50">
        <v>2175</v>
      </c>
      <c r="M249" s="50">
        <f>Tabla16[[#This Row],[TASA EX.]]+Tabla16[[#This Row],[IEPS 8 %]]</f>
        <v>0</v>
      </c>
      <c r="N249" s="50">
        <f>Tabla16[[#This Row],[TASA 16%]]+Tabla16[[#This Row],[IEPS 6%]]</f>
        <v>1875</v>
      </c>
      <c r="O249" s="55">
        <v>44173</v>
      </c>
      <c r="P249" s="49" t="s">
        <v>3485</v>
      </c>
      <c r="Q249" s="52" t="s">
        <v>1128</v>
      </c>
      <c r="R249" s="48" t="s">
        <v>2888</v>
      </c>
      <c r="S249" s="50"/>
      <c r="T249" s="53" t="s">
        <v>2889</v>
      </c>
      <c r="U249" s="49" t="s">
        <v>3486</v>
      </c>
    </row>
    <row r="250" spans="1:21" x14ac:dyDescent="0.25">
      <c r="A250" s="47">
        <v>153884</v>
      </c>
      <c r="B250" s="48">
        <v>894</v>
      </c>
      <c r="C250" s="57">
        <v>44161</v>
      </c>
      <c r="D250" s="50"/>
      <c r="E250" s="50">
        <v>0</v>
      </c>
      <c r="F250" s="50">
        <v>2000</v>
      </c>
      <c r="G250" s="51"/>
      <c r="H250" s="51"/>
      <c r="I250" s="50"/>
      <c r="J250" s="50"/>
      <c r="K250" s="50">
        <v>320</v>
      </c>
      <c r="L250" s="50">
        <v>2320</v>
      </c>
      <c r="M250" s="50">
        <f>Tabla16[[#This Row],[TASA EX.]]+Tabla16[[#This Row],[IEPS 8 %]]</f>
        <v>0</v>
      </c>
      <c r="N250" s="50">
        <f>Tabla16[[#This Row],[TASA 16%]]+Tabla16[[#This Row],[IEPS 6%]]</f>
        <v>2000</v>
      </c>
      <c r="O250" s="55">
        <v>44173</v>
      </c>
      <c r="P250" s="49" t="s">
        <v>3183</v>
      </c>
      <c r="Q250" s="52" t="s">
        <v>2397</v>
      </c>
      <c r="R250" s="48" t="s">
        <v>2888</v>
      </c>
      <c r="S250" s="50"/>
      <c r="T250" s="53" t="s">
        <v>2889</v>
      </c>
      <c r="U250" s="49" t="s">
        <v>3487</v>
      </c>
    </row>
    <row r="251" spans="1:21" x14ac:dyDescent="0.25">
      <c r="A251" s="47">
        <v>153885</v>
      </c>
      <c r="B251" s="48">
        <v>895</v>
      </c>
      <c r="C251" s="57">
        <v>44161</v>
      </c>
      <c r="D251" s="50"/>
      <c r="E251" s="50">
        <v>2.0000000000436557E-2</v>
      </c>
      <c r="F251" s="50">
        <v>2551.75</v>
      </c>
      <c r="G251" s="51"/>
      <c r="H251" s="51"/>
      <c r="I251" s="50"/>
      <c r="J251" s="50"/>
      <c r="K251" s="50">
        <v>408.28</v>
      </c>
      <c r="L251" s="50">
        <v>2960.05</v>
      </c>
      <c r="M251" s="50">
        <f>Tabla16[[#This Row],[TASA EX.]]+Tabla16[[#This Row],[IEPS 8 %]]</f>
        <v>0</v>
      </c>
      <c r="N251" s="50">
        <f>Tabla16[[#This Row],[TASA 16%]]+Tabla16[[#This Row],[IEPS 6%]]</f>
        <v>2551.75</v>
      </c>
      <c r="O251" s="55">
        <v>44173</v>
      </c>
      <c r="P251" s="49" t="s">
        <v>2944</v>
      </c>
      <c r="Q251" s="52" t="s">
        <v>2050</v>
      </c>
      <c r="R251" s="48" t="s">
        <v>2888</v>
      </c>
      <c r="S251" s="50"/>
      <c r="T251" s="53" t="s">
        <v>2889</v>
      </c>
      <c r="U251" s="49" t="s">
        <v>3488</v>
      </c>
    </row>
    <row r="252" spans="1:21" x14ac:dyDescent="0.25">
      <c r="A252" s="47">
        <v>153886</v>
      </c>
      <c r="B252" s="48">
        <v>896</v>
      </c>
      <c r="C252" s="57">
        <v>44161</v>
      </c>
      <c r="D252" s="50"/>
      <c r="E252" s="50">
        <v>0</v>
      </c>
      <c r="F252" s="50">
        <v>31712</v>
      </c>
      <c r="G252" s="51"/>
      <c r="H252" s="51"/>
      <c r="I252" s="50"/>
      <c r="J252" s="50"/>
      <c r="K252" s="50">
        <v>5073.92</v>
      </c>
      <c r="L252" s="50">
        <v>36785.919999999998</v>
      </c>
      <c r="M252" s="50">
        <f>Tabla16[[#This Row],[TASA EX.]]+Tabla16[[#This Row],[IEPS 8 %]]</f>
        <v>0</v>
      </c>
      <c r="N252" s="50">
        <f>Tabla16[[#This Row],[TASA 16%]]+Tabla16[[#This Row],[IEPS 6%]]</f>
        <v>31712</v>
      </c>
      <c r="O252" s="55">
        <v>44174</v>
      </c>
      <c r="P252" s="49" t="s">
        <v>3218</v>
      </c>
      <c r="Q252" s="52" t="s">
        <v>749</v>
      </c>
      <c r="R252" s="48" t="s">
        <v>2888</v>
      </c>
      <c r="S252" s="50"/>
      <c r="T252" s="53" t="s">
        <v>2889</v>
      </c>
      <c r="U252" s="49" t="s">
        <v>3489</v>
      </c>
    </row>
    <row r="253" spans="1:21" x14ac:dyDescent="0.25">
      <c r="A253" s="47">
        <v>153887</v>
      </c>
      <c r="B253" s="48">
        <v>897</v>
      </c>
      <c r="C253" s="57">
        <v>44161</v>
      </c>
      <c r="D253" s="50">
        <v>315.3</v>
      </c>
      <c r="E253" s="50">
        <v>1.0800249583553523E-12</v>
      </c>
      <c r="F253" s="50">
        <v>11517.5</v>
      </c>
      <c r="G253" s="51"/>
      <c r="H253" s="51"/>
      <c r="I253" s="50"/>
      <c r="J253" s="50"/>
      <c r="K253" s="50">
        <v>1842.8</v>
      </c>
      <c r="L253" s="50">
        <v>13675.6</v>
      </c>
      <c r="M253" s="50">
        <f>Tabla16[[#This Row],[TASA EX.]]+Tabla16[[#This Row],[IEPS 8 %]]</f>
        <v>315.3</v>
      </c>
      <c r="N253" s="50">
        <f>Tabla16[[#This Row],[TASA 16%]]+Tabla16[[#This Row],[IEPS 6%]]</f>
        <v>11517.5</v>
      </c>
      <c r="O253" s="55">
        <v>44174</v>
      </c>
      <c r="P253" s="49" t="s">
        <v>2947</v>
      </c>
      <c r="Q253" s="52" t="s">
        <v>820</v>
      </c>
      <c r="R253" s="48" t="s">
        <v>2888</v>
      </c>
      <c r="S253" s="50"/>
      <c r="T253" s="53" t="s">
        <v>2889</v>
      </c>
      <c r="U253" s="49" t="s">
        <v>3081</v>
      </c>
    </row>
    <row r="254" spans="1:21" x14ac:dyDescent="0.25">
      <c r="A254" s="47">
        <v>153888</v>
      </c>
      <c r="B254" s="48">
        <v>898</v>
      </c>
      <c r="C254" s="57">
        <v>44161</v>
      </c>
      <c r="D254" s="50"/>
      <c r="E254" s="50">
        <v>-8.000000000174623E-2</v>
      </c>
      <c r="F254" s="50">
        <v>65181.500000000007</v>
      </c>
      <c r="G254" s="51"/>
      <c r="H254" s="51"/>
      <c r="I254" s="50"/>
      <c r="J254" s="50"/>
      <c r="K254" s="50">
        <v>10429.040000000001</v>
      </c>
      <c r="L254" s="50">
        <v>75610.460000000006</v>
      </c>
      <c r="M254" s="50">
        <f>Tabla16[[#This Row],[TASA EX.]]+Tabla16[[#This Row],[IEPS 8 %]]</f>
        <v>0</v>
      </c>
      <c r="N254" s="50">
        <f>Tabla16[[#This Row],[TASA 16%]]+Tabla16[[#This Row],[IEPS 6%]]</f>
        <v>65181.500000000007</v>
      </c>
      <c r="O254" s="55">
        <v>44174</v>
      </c>
      <c r="P254" s="49" t="s">
        <v>2997</v>
      </c>
      <c r="Q254" s="52" t="s">
        <v>700</v>
      </c>
      <c r="R254" s="48" t="s">
        <v>2888</v>
      </c>
      <c r="S254" s="50"/>
      <c r="T254" s="53" t="s">
        <v>2889</v>
      </c>
      <c r="U254" s="49" t="s">
        <v>3490</v>
      </c>
    </row>
    <row r="255" spans="1:21" x14ac:dyDescent="0.25">
      <c r="A255" s="47">
        <v>153889</v>
      </c>
      <c r="B255" s="48">
        <v>899</v>
      </c>
      <c r="C255" s="57">
        <v>44161</v>
      </c>
      <c r="D255" s="50"/>
      <c r="E255" s="50">
        <v>2.9999999998835847E-2</v>
      </c>
      <c r="F255" s="50">
        <v>36681</v>
      </c>
      <c r="G255" s="51"/>
      <c r="H255" s="51"/>
      <c r="I255" s="50"/>
      <c r="J255" s="50"/>
      <c r="K255" s="50">
        <v>5868.96</v>
      </c>
      <c r="L255" s="50">
        <v>42549.99</v>
      </c>
      <c r="M255" s="50">
        <f>Tabla16[[#This Row],[TASA EX.]]+Tabla16[[#This Row],[IEPS 8 %]]</f>
        <v>0</v>
      </c>
      <c r="N255" s="50">
        <f>Tabla16[[#This Row],[TASA 16%]]+Tabla16[[#This Row],[IEPS 6%]]</f>
        <v>36681</v>
      </c>
      <c r="O255" s="55">
        <v>44170</v>
      </c>
      <c r="P255" s="49" t="s">
        <v>3102</v>
      </c>
      <c r="Q255" s="52" t="s">
        <v>755</v>
      </c>
      <c r="R255" s="48" t="s">
        <v>2888</v>
      </c>
      <c r="S255" s="50"/>
      <c r="T255" s="53" t="s">
        <v>2889</v>
      </c>
      <c r="U255" s="49" t="s">
        <v>3491</v>
      </c>
    </row>
    <row r="256" spans="1:21" x14ac:dyDescent="0.25">
      <c r="A256" s="47">
        <v>153890</v>
      </c>
      <c r="B256" s="48">
        <v>900</v>
      </c>
      <c r="C256" s="57">
        <v>44161</v>
      </c>
      <c r="D256" s="50"/>
      <c r="E256" s="50">
        <v>2.5000000023283064E-3</v>
      </c>
      <c r="F256" s="50">
        <v>90920.6875</v>
      </c>
      <c r="G256" s="51"/>
      <c r="H256" s="51"/>
      <c r="I256" s="50"/>
      <c r="J256" s="50"/>
      <c r="K256" s="50">
        <v>14547.31</v>
      </c>
      <c r="L256" s="50">
        <v>105468</v>
      </c>
      <c r="M256" s="50">
        <f>Tabla16[[#This Row],[TASA EX.]]+Tabla16[[#This Row],[IEPS 8 %]]</f>
        <v>0</v>
      </c>
      <c r="N256" s="50">
        <f>Tabla16[[#This Row],[TASA 16%]]+Tabla16[[#This Row],[IEPS 6%]]</f>
        <v>90920.6875</v>
      </c>
      <c r="O256" s="55">
        <v>44170</v>
      </c>
      <c r="P256" s="49" t="s">
        <v>3102</v>
      </c>
      <c r="Q256" s="52" t="s">
        <v>755</v>
      </c>
      <c r="R256" s="48" t="s">
        <v>2888</v>
      </c>
      <c r="S256" s="50"/>
      <c r="T256" s="53" t="s">
        <v>2889</v>
      </c>
      <c r="U256" s="49" t="s">
        <v>3492</v>
      </c>
    </row>
    <row r="257" spans="1:21" x14ac:dyDescent="0.25">
      <c r="A257" s="47">
        <v>153891</v>
      </c>
      <c r="B257" s="48">
        <v>901</v>
      </c>
      <c r="C257" s="57">
        <v>44161</v>
      </c>
      <c r="D257" s="50"/>
      <c r="E257" s="50">
        <v>2365.1875000000146</v>
      </c>
      <c r="F257" s="50">
        <v>109982.56249999999</v>
      </c>
      <c r="G257" s="51"/>
      <c r="H257" s="51"/>
      <c r="I257" s="50"/>
      <c r="J257" s="50"/>
      <c r="K257" s="50">
        <v>17597.21</v>
      </c>
      <c r="L257" s="50">
        <v>129944.96000000001</v>
      </c>
      <c r="M257" s="50">
        <f>Tabla16[[#This Row],[TASA EX.]]+Tabla16[[#This Row],[IEPS 8 %]]</f>
        <v>0</v>
      </c>
      <c r="N257" s="50">
        <f>Tabla16[[#This Row],[TASA 16%]]+Tabla16[[#This Row],[IEPS 6%]]</f>
        <v>109982.56249999999</v>
      </c>
      <c r="O257" s="55">
        <v>44166</v>
      </c>
      <c r="P257" s="49" t="s">
        <v>3033</v>
      </c>
      <c r="Q257" s="52" t="s">
        <v>2111</v>
      </c>
      <c r="R257" s="48" t="s">
        <v>2888</v>
      </c>
      <c r="S257" s="50"/>
      <c r="T257" s="53" t="s">
        <v>2889</v>
      </c>
      <c r="U257" s="49" t="s">
        <v>3493</v>
      </c>
    </row>
    <row r="258" spans="1:21" x14ac:dyDescent="0.25">
      <c r="A258" s="47">
        <v>153892</v>
      </c>
      <c r="B258" s="48">
        <v>902</v>
      </c>
      <c r="C258" s="57">
        <v>44161</v>
      </c>
      <c r="D258" s="50"/>
      <c r="E258" s="50">
        <v>0</v>
      </c>
      <c r="F258" s="50">
        <v>800</v>
      </c>
      <c r="G258" s="51"/>
      <c r="H258" s="51"/>
      <c r="I258" s="50"/>
      <c r="J258" s="50"/>
      <c r="K258" s="50">
        <v>128</v>
      </c>
      <c r="L258" s="50">
        <v>928</v>
      </c>
      <c r="M258" s="50">
        <f>Tabla16[[#This Row],[TASA EX.]]+Tabla16[[#This Row],[IEPS 8 %]]</f>
        <v>0</v>
      </c>
      <c r="N258" s="50">
        <f>Tabla16[[#This Row],[TASA 16%]]+Tabla16[[#This Row],[IEPS 6%]]</f>
        <v>800</v>
      </c>
      <c r="O258" s="55">
        <v>44173</v>
      </c>
      <c r="P258" s="49" t="s">
        <v>2995</v>
      </c>
      <c r="Q258" s="52" t="s">
        <v>2001</v>
      </c>
      <c r="R258" s="48" t="s">
        <v>2888</v>
      </c>
      <c r="S258" s="50"/>
      <c r="T258" s="53" t="s">
        <v>2889</v>
      </c>
      <c r="U258" s="49" t="s">
        <v>3494</v>
      </c>
    </row>
    <row r="259" spans="1:21" x14ac:dyDescent="0.25">
      <c r="A259" s="47">
        <v>153894</v>
      </c>
      <c r="B259" s="48">
        <v>904</v>
      </c>
      <c r="C259" s="57">
        <v>44161</v>
      </c>
      <c r="D259" s="50"/>
      <c r="E259" s="50">
        <v>5470</v>
      </c>
      <c r="F259" s="50">
        <v>0</v>
      </c>
      <c r="G259" s="51"/>
      <c r="H259" s="51"/>
      <c r="I259" s="50"/>
      <c r="J259" s="50"/>
      <c r="K259" s="50"/>
      <c r="L259" s="50">
        <v>5470</v>
      </c>
      <c r="M259" s="50">
        <f>Tabla16[[#This Row],[TASA EX.]]+Tabla16[[#This Row],[IEPS 8 %]]</f>
        <v>0</v>
      </c>
      <c r="N259" s="50">
        <f>Tabla16[[#This Row],[TASA 16%]]+Tabla16[[#This Row],[IEPS 6%]]</f>
        <v>0</v>
      </c>
      <c r="O259" s="55">
        <v>44172</v>
      </c>
      <c r="P259" s="49" t="s">
        <v>2963</v>
      </c>
      <c r="Q259" s="52" t="s">
        <v>1733</v>
      </c>
      <c r="R259" s="48" t="s">
        <v>2853</v>
      </c>
      <c r="S259" s="50"/>
      <c r="T259" s="53" t="s">
        <v>2854</v>
      </c>
      <c r="U259" s="49" t="s">
        <v>3495</v>
      </c>
    </row>
    <row r="260" spans="1:21" x14ac:dyDescent="0.25">
      <c r="A260" s="47">
        <v>153895</v>
      </c>
      <c r="B260" s="48">
        <v>905</v>
      </c>
      <c r="C260" s="57">
        <v>44161</v>
      </c>
      <c r="D260" s="50"/>
      <c r="E260" s="50">
        <v>7108</v>
      </c>
      <c r="F260" s="50">
        <v>0</v>
      </c>
      <c r="G260" s="51"/>
      <c r="H260" s="51"/>
      <c r="I260" s="50"/>
      <c r="J260" s="50">
        <v>20</v>
      </c>
      <c r="K260" s="50"/>
      <c r="L260" s="50">
        <v>7128</v>
      </c>
      <c r="M260" s="50">
        <f>Tabla16[[#This Row],[TASA EX.]]+Tabla16[[#This Row],[IEPS 8 %]]</f>
        <v>20</v>
      </c>
      <c r="N260" s="50">
        <f>Tabla16[[#This Row],[TASA 16%]]+Tabla16[[#This Row],[IEPS 6%]]</f>
        <v>0</v>
      </c>
      <c r="O260" s="55">
        <v>44174</v>
      </c>
      <c r="P260" s="49" t="s">
        <v>2986</v>
      </c>
      <c r="Q260" s="52" t="s">
        <v>644</v>
      </c>
      <c r="R260" s="48" t="s">
        <v>2853</v>
      </c>
      <c r="S260" s="50"/>
      <c r="T260" s="53" t="s">
        <v>2854</v>
      </c>
      <c r="U260" s="49" t="s">
        <v>3496</v>
      </c>
    </row>
    <row r="261" spans="1:21" x14ac:dyDescent="0.25">
      <c r="A261" s="47">
        <v>153896</v>
      </c>
      <c r="B261" s="48">
        <v>906</v>
      </c>
      <c r="C261" s="57">
        <v>44161</v>
      </c>
      <c r="D261" s="50"/>
      <c r="E261" s="50">
        <v>14298.25</v>
      </c>
      <c r="F261" s="50">
        <v>0</v>
      </c>
      <c r="G261" s="51"/>
      <c r="H261" s="51"/>
      <c r="I261" s="50"/>
      <c r="J261" s="50"/>
      <c r="K261" s="50"/>
      <c r="L261" s="50">
        <v>14298.25</v>
      </c>
      <c r="M261" s="50">
        <f>Tabla16[[#This Row],[TASA EX.]]+Tabla16[[#This Row],[IEPS 8 %]]</f>
        <v>0</v>
      </c>
      <c r="N261" s="50">
        <f>Tabla16[[#This Row],[TASA 16%]]+Tabla16[[#This Row],[IEPS 6%]]</f>
        <v>0</v>
      </c>
      <c r="O261" s="55">
        <v>44172</v>
      </c>
      <c r="P261" s="49" t="s">
        <v>2940</v>
      </c>
      <c r="Q261" s="52" t="s">
        <v>450</v>
      </c>
      <c r="R261" s="48" t="s">
        <v>2853</v>
      </c>
      <c r="S261" s="50"/>
      <c r="T261" s="53" t="s">
        <v>2854</v>
      </c>
      <c r="U261" s="49" t="s">
        <v>2861</v>
      </c>
    </row>
    <row r="262" spans="1:21" x14ac:dyDescent="0.25">
      <c r="A262" s="47">
        <v>153897</v>
      </c>
      <c r="B262" s="48">
        <v>907</v>
      </c>
      <c r="C262" s="57">
        <v>44161</v>
      </c>
      <c r="D262" s="50"/>
      <c r="E262" s="50">
        <v>21286</v>
      </c>
      <c r="F262" s="50">
        <v>0</v>
      </c>
      <c r="G262" s="51"/>
      <c r="H262" s="51"/>
      <c r="I262" s="50"/>
      <c r="J262" s="50"/>
      <c r="K262" s="50"/>
      <c r="L262" s="50">
        <v>21286</v>
      </c>
      <c r="M262" s="50">
        <f>Tabla16[[#This Row],[TASA EX.]]+Tabla16[[#This Row],[IEPS 8 %]]</f>
        <v>0</v>
      </c>
      <c r="N262" s="50">
        <f>Tabla16[[#This Row],[TASA 16%]]+Tabla16[[#This Row],[IEPS 6%]]</f>
        <v>0</v>
      </c>
      <c r="O262" s="55">
        <v>44174</v>
      </c>
      <c r="P262" s="49" t="s">
        <v>3059</v>
      </c>
      <c r="Q262" s="52" t="s">
        <v>1377</v>
      </c>
      <c r="R262" s="48" t="s">
        <v>2853</v>
      </c>
      <c r="S262" s="50"/>
      <c r="T262" s="53" t="s">
        <v>2854</v>
      </c>
      <c r="U262" s="49" t="s">
        <v>3497</v>
      </c>
    </row>
    <row r="263" spans="1:21" x14ac:dyDescent="0.25">
      <c r="A263" s="47">
        <v>153898</v>
      </c>
      <c r="B263" s="48">
        <v>908</v>
      </c>
      <c r="C263" s="57">
        <v>44161</v>
      </c>
      <c r="D263" s="50"/>
      <c r="E263" s="50">
        <v>18562</v>
      </c>
      <c r="F263" s="50">
        <v>0</v>
      </c>
      <c r="G263" s="51"/>
      <c r="H263" s="51"/>
      <c r="I263" s="50"/>
      <c r="J263" s="50"/>
      <c r="K263" s="50"/>
      <c r="L263" s="50">
        <v>18562</v>
      </c>
      <c r="M263" s="50">
        <f>Tabla16[[#This Row],[TASA EX.]]+Tabla16[[#This Row],[IEPS 8 %]]</f>
        <v>0</v>
      </c>
      <c r="N263" s="50">
        <f>Tabla16[[#This Row],[TASA 16%]]+Tabla16[[#This Row],[IEPS 6%]]</f>
        <v>0</v>
      </c>
      <c r="O263" s="55">
        <v>44174</v>
      </c>
      <c r="P263" s="49" t="s">
        <v>2939</v>
      </c>
      <c r="Q263" s="52" t="s">
        <v>482</v>
      </c>
      <c r="R263" s="48" t="s">
        <v>2853</v>
      </c>
      <c r="S263" s="50"/>
      <c r="T263" s="53" t="s">
        <v>2854</v>
      </c>
      <c r="U263" s="49" t="s">
        <v>3498</v>
      </c>
    </row>
    <row r="264" spans="1:21" x14ac:dyDescent="0.25">
      <c r="A264" s="47">
        <v>153899</v>
      </c>
      <c r="B264" s="48">
        <v>909</v>
      </c>
      <c r="C264" s="57">
        <v>44161</v>
      </c>
      <c r="D264" s="50"/>
      <c r="E264" s="50">
        <v>34968.74</v>
      </c>
      <c r="F264" s="50">
        <v>0</v>
      </c>
      <c r="G264" s="51"/>
      <c r="H264" s="51"/>
      <c r="I264" s="50"/>
      <c r="J264" s="50"/>
      <c r="K264" s="50"/>
      <c r="L264" s="50">
        <v>34968.74</v>
      </c>
      <c r="M264" s="50">
        <f>Tabla16[[#This Row],[TASA EX.]]+Tabla16[[#This Row],[IEPS 8 %]]</f>
        <v>0</v>
      </c>
      <c r="N264" s="50">
        <f>Tabla16[[#This Row],[TASA 16%]]+Tabla16[[#This Row],[IEPS 6%]]</f>
        <v>0</v>
      </c>
      <c r="O264" s="55">
        <v>44172</v>
      </c>
      <c r="P264" s="49" t="s">
        <v>2942</v>
      </c>
      <c r="Q264" s="52" t="s">
        <v>1155</v>
      </c>
      <c r="R264" s="48" t="s">
        <v>2853</v>
      </c>
      <c r="S264" s="50"/>
      <c r="T264" s="53" t="s">
        <v>2854</v>
      </c>
      <c r="U264" s="49" t="s">
        <v>2861</v>
      </c>
    </row>
    <row r="265" spans="1:21" x14ac:dyDescent="0.25">
      <c r="A265" s="47">
        <v>153900</v>
      </c>
      <c r="B265" s="48">
        <v>910</v>
      </c>
      <c r="C265" s="57">
        <v>44161</v>
      </c>
      <c r="D265" s="50"/>
      <c r="E265" s="50">
        <v>2.4999999999636202E-2</v>
      </c>
      <c r="F265" s="50">
        <v>2776.375</v>
      </c>
      <c r="G265" s="51"/>
      <c r="H265" s="51"/>
      <c r="I265" s="50"/>
      <c r="J265" s="50"/>
      <c r="K265" s="50">
        <v>444.22</v>
      </c>
      <c r="L265" s="50">
        <v>3220.62</v>
      </c>
      <c r="M265" s="50">
        <f>Tabla16[[#This Row],[TASA EX.]]+Tabla16[[#This Row],[IEPS 8 %]]</f>
        <v>0</v>
      </c>
      <c r="N265" s="50">
        <f>Tabla16[[#This Row],[TASA 16%]]+Tabla16[[#This Row],[IEPS 6%]]</f>
        <v>2776.375</v>
      </c>
      <c r="O265" s="55">
        <v>44187</v>
      </c>
      <c r="P265" s="49" t="s">
        <v>3123</v>
      </c>
      <c r="Q265" s="52" t="s">
        <v>1332</v>
      </c>
      <c r="R265" s="48" t="s">
        <v>2853</v>
      </c>
      <c r="S265" s="50"/>
      <c r="T265" s="53" t="s">
        <v>2854</v>
      </c>
      <c r="U265" s="49" t="s">
        <v>3499</v>
      </c>
    </row>
    <row r="266" spans="1:21" x14ac:dyDescent="0.25">
      <c r="A266" s="47">
        <v>153901</v>
      </c>
      <c r="B266" s="48">
        <v>911</v>
      </c>
      <c r="C266" s="57">
        <v>44161</v>
      </c>
      <c r="D266" s="50"/>
      <c r="E266" s="50">
        <v>0</v>
      </c>
      <c r="F266" s="50">
        <v>4600</v>
      </c>
      <c r="G266" s="51"/>
      <c r="H266" s="51"/>
      <c r="I266" s="50"/>
      <c r="J266" s="50"/>
      <c r="K266" s="50">
        <v>736</v>
      </c>
      <c r="L266" s="50">
        <v>5336</v>
      </c>
      <c r="M266" s="50">
        <f>Tabla16[[#This Row],[TASA EX.]]+Tabla16[[#This Row],[IEPS 8 %]]</f>
        <v>0</v>
      </c>
      <c r="N266" s="50">
        <f>Tabla16[[#This Row],[TASA 16%]]+Tabla16[[#This Row],[IEPS 6%]]</f>
        <v>4600</v>
      </c>
      <c r="O266" s="55">
        <v>44173</v>
      </c>
      <c r="P266" s="49" t="s">
        <v>2948</v>
      </c>
      <c r="Q266" s="52" t="s">
        <v>1425</v>
      </c>
      <c r="R266" s="48" t="s">
        <v>2853</v>
      </c>
      <c r="S266" s="50"/>
      <c r="T266" s="53" t="s">
        <v>2854</v>
      </c>
      <c r="U266" s="49" t="s">
        <v>3500</v>
      </c>
    </row>
    <row r="267" spans="1:21" x14ac:dyDescent="0.25">
      <c r="A267" s="47">
        <v>153902</v>
      </c>
      <c r="B267" s="48">
        <v>912</v>
      </c>
      <c r="C267" s="57">
        <v>44161</v>
      </c>
      <c r="D267" s="50"/>
      <c r="E267" s="50">
        <v>-2.500000000509317E-3</v>
      </c>
      <c r="F267" s="50">
        <v>5298.5625</v>
      </c>
      <c r="G267" s="51"/>
      <c r="H267" s="51"/>
      <c r="I267" s="50"/>
      <c r="J267" s="50"/>
      <c r="K267" s="50">
        <v>847.77</v>
      </c>
      <c r="L267" s="50">
        <v>6146.33</v>
      </c>
      <c r="M267" s="50">
        <f>Tabla16[[#This Row],[TASA EX.]]+Tabla16[[#This Row],[IEPS 8 %]]</f>
        <v>0</v>
      </c>
      <c r="N267" s="50">
        <f>Tabla16[[#This Row],[TASA 16%]]+Tabla16[[#This Row],[IEPS 6%]]</f>
        <v>5298.5625</v>
      </c>
      <c r="O267" s="55">
        <v>44173</v>
      </c>
      <c r="P267" s="49" t="s">
        <v>3187</v>
      </c>
      <c r="Q267" s="52" t="s">
        <v>1409</v>
      </c>
      <c r="R267" s="48" t="s">
        <v>2853</v>
      </c>
      <c r="S267" s="50"/>
      <c r="T267" s="53" t="s">
        <v>2854</v>
      </c>
      <c r="U267" s="49" t="s">
        <v>3501</v>
      </c>
    </row>
    <row r="268" spans="1:21" x14ac:dyDescent="0.25">
      <c r="A268" s="47">
        <v>153903</v>
      </c>
      <c r="B268" s="48">
        <v>913</v>
      </c>
      <c r="C268" s="57">
        <v>44161</v>
      </c>
      <c r="D268" s="50"/>
      <c r="E268" s="50">
        <v>-2.749999999832653E-2</v>
      </c>
      <c r="F268" s="50">
        <v>6856.9374999999991</v>
      </c>
      <c r="G268" s="51"/>
      <c r="H268" s="51"/>
      <c r="I268" s="50"/>
      <c r="J268" s="50"/>
      <c r="K268" s="50">
        <v>1097.1099999999999</v>
      </c>
      <c r="L268" s="50">
        <v>7954.02</v>
      </c>
      <c r="M268" s="50">
        <f>Tabla16[[#This Row],[TASA EX.]]+Tabla16[[#This Row],[IEPS 8 %]]</f>
        <v>0</v>
      </c>
      <c r="N268" s="50">
        <f>Tabla16[[#This Row],[TASA 16%]]+Tabla16[[#This Row],[IEPS 6%]]</f>
        <v>6856.9374999999991</v>
      </c>
      <c r="O268" s="55">
        <v>44180</v>
      </c>
      <c r="P268" s="49" t="s">
        <v>3000</v>
      </c>
      <c r="Q268" s="52" t="s">
        <v>1908</v>
      </c>
      <c r="R268" s="48" t="s">
        <v>2853</v>
      </c>
      <c r="S268" s="50"/>
      <c r="T268" s="53" t="s">
        <v>2854</v>
      </c>
      <c r="U268" s="49" t="s">
        <v>3502</v>
      </c>
    </row>
    <row r="269" spans="1:21" x14ac:dyDescent="0.25">
      <c r="A269" s="47">
        <v>153904</v>
      </c>
      <c r="B269" s="48">
        <v>914</v>
      </c>
      <c r="C269" s="57">
        <v>44161</v>
      </c>
      <c r="D269" s="50"/>
      <c r="E269" s="50">
        <v>8000</v>
      </c>
      <c r="F269" s="50">
        <v>0</v>
      </c>
      <c r="G269" s="51"/>
      <c r="H269" s="51"/>
      <c r="I269" s="50"/>
      <c r="J269" s="50"/>
      <c r="K269" s="50"/>
      <c r="L269" s="50">
        <v>8000</v>
      </c>
      <c r="M269" s="50">
        <f>Tabla16[[#This Row],[TASA EX.]]+Tabla16[[#This Row],[IEPS 8 %]]</f>
        <v>0</v>
      </c>
      <c r="N269" s="50">
        <f>Tabla16[[#This Row],[TASA 16%]]+Tabla16[[#This Row],[IEPS 6%]]</f>
        <v>0</v>
      </c>
      <c r="O269" s="55">
        <v>44175</v>
      </c>
      <c r="P269" s="49" t="s">
        <v>3503</v>
      </c>
      <c r="Q269" s="52" t="s">
        <v>1505</v>
      </c>
      <c r="R269" s="48" t="s">
        <v>2853</v>
      </c>
      <c r="S269" s="50"/>
      <c r="T269" s="53" t="s">
        <v>2854</v>
      </c>
      <c r="U269" s="49" t="s">
        <v>3504</v>
      </c>
    </row>
    <row r="270" spans="1:21" x14ac:dyDescent="0.25">
      <c r="A270" s="47">
        <v>153905</v>
      </c>
      <c r="B270" s="48">
        <v>915</v>
      </c>
      <c r="C270" s="57">
        <v>44161</v>
      </c>
      <c r="D270" s="50"/>
      <c r="E270" s="50">
        <v>9074</v>
      </c>
      <c r="F270" s="50">
        <v>0</v>
      </c>
      <c r="G270" s="51"/>
      <c r="H270" s="51"/>
      <c r="I270" s="50"/>
      <c r="J270" s="50"/>
      <c r="K270" s="50"/>
      <c r="L270" s="50">
        <v>9074</v>
      </c>
      <c r="M270" s="50">
        <f>Tabla16[[#This Row],[TASA EX.]]+Tabla16[[#This Row],[IEPS 8 %]]</f>
        <v>0</v>
      </c>
      <c r="N270" s="50">
        <f>Tabla16[[#This Row],[TASA 16%]]+Tabla16[[#This Row],[IEPS 6%]]</f>
        <v>0</v>
      </c>
      <c r="O270" s="55">
        <v>44177</v>
      </c>
      <c r="P270" s="49" t="s">
        <v>2883</v>
      </c>
      <c r="Q270" s="52" t="s">
        <v>362</v>
      </c>
      <c r="R270" s="48" t="s">
        <v>2853</v>
      </c>
      <c r="S270" s="50"/>
      <c r="T270" s="53" t="s">
        <v>2854</v>
      </c>
      <c r="U270" s="49" t="s">
        <v>3505</v>
      </c>
    </row>
    <row r="271" spans="1:21" x14ac:dyDescent="0.25">
      <c r="A271" s="47">
        <v>153906</v>
      </c>
      <c r="B271" s="48">
        <v>916</v>
      </c>
      <c r="C271" s="57">
        <v>44161</v>
      </c>
      <c r="D271" s="50"/>
      <c r="E271" s="50">
        <v>3.7500000000363798E-2</v>
      </c>
      <c r="F271" s="50">
        <v>10027.0625</v>
      </c>
      <c r="G271" s="51"/>
      <c r="H271" s="51"/>
      <c r="I271" s="50"/>
      <c r="J271" s="50"/>
      <c r="K271" s="50">
        <v>1604.33</v>
      </c>
      <c r="L271" s="50">
        <v>11631.43</v>
      </c>
      <c r="M271" s="50">
        <f>Tabla16[[#This Row],[TASA EX.]]+Tabla16[[#This Row],[IEPS 8 %]]</f>
        <v>0</v>
      </c>
      <c r="N271" s="50">
        <f>Tabla16[[#This Row],[TASA 16%]]+Tabla16[[#This Row],[IEPS 6%]]</f>
        <v>10027.0625</v>
      </c>
      <c r="O271" s="55">
        <v>44173</v>
      </c>
      <c r="P271" s="49" t="s">
        <v>3506</v>
      </c>
      <c r="Q271" s="52" t="s">
        <v>377</v>
      </c>
      <c r="R271" s="48" t="s">
        <v>2853</v>
      </c>
      <c r="S271" s="50"/>
      <c r="T271" s="53" t="s">
        <v>2854</v>
      </c>
      <c r="U271" s="49" t="s">
        <v>3507</v>
      </c>
    </row>
    <row r="272" spans="1:21" x14ac:dyDescent="0.25">
      <c r="A272" s="47">
        <v>153907</v>
      </c>
      <c r="B272" s="48">
        <v>917</v>
      </c>
      <c r="C272" s="57">
        <v>44161</v>
      </c>
      <c r="D272" s="50"/>
      <c r="E272" s="50">
        <v>0</v>
      </c>
      <c r="F272" s="50">
        <v>12930</v>
      </c>
      <c r="G272" s="51"/>
      <c r="H272" s="51"/>
      <c r="I272" s="50"/>
      <c r="J272" s="50"/>
      <c r="K272" s="50">
        <v>2068.8000000000002</v>
      </c>
      <c r="L272" s="50">
        <v>14998.8</v>
      </c>
      <c r="M272" s="50">
        <f>Tabla16[[#This Row],[TASA EX.]]+Tabla16[[#This Row],[IEPS 8 %]]</f>
        <v>0</v>
      </c>
      <c r="N272" s="50">
        <f>Tabla16[[#This Row],[TASA 16%]]+Tabla16[[#This Row],[IEPS 6%]]</f>
        <v>12930</v>
      </c>
      <c r="O272" s="55">
        <v>44173</v>
      </c>
      <c r="P272" s="49" t="s">
        <v>2921</v>
      </c>
      <c r="Q272" s="52" t="s">
        <v>2729</v>
      </c>
      <c r="R272" s="48" t="s">
        <v>2853</v>
      </c>
      <c r="S272" s="50"/>
      <c r="T272" s="53" t="s">
        <v>2854</v>
      </c>
      <c r="U272" s="49" t="s">
        <v>3508</v>
      </c>
    </row>
    <row r="273" spans="1:21" x14ac:dyDescent="0.25">
      <c r="A273" s="47">
        <v>153908</v>
      </c>
      <c r="B273" s="48">
        <v>918</v>
      </c>
      <c r="C273" s="57">
        <v>44161</v>
      </c>
      <c r="D273" s="50"/>
      <c r="E273" s="50">
        <v>1.5000000001236913E-2</v>
      </c>
      <c r="F273" s="50">
        <v>14330.875</v>
      </c>
      <c r="G273" s="51"/>
      <c r="H273" s="51"/>
      <c r="I273" s="50"/>
      <c r="J273" s="50"/>
      <c r="K273" s="50">
        <v>2292.94</v>
      </c>
      <c r="L273" s="50">
        <v>16623.830000000002</v>
      </c>
      <c r="M273" s="50">
        <f>Tabla16[[#This Row],[TASA EX.]]+Tabla16[[#This Row],[IEPS 8 %]]</f>
        <v>0</v>
      </c>
      <c r="N273" s="50">
        <f>Tabla16[[#This Row],[TASA 16%]]+Tabla16[[#This Row],[IEPS 6%]]</f>
        <v>14330.875</v>
      </c>
      <c r="O273" s="55">
        <v>44187</v>
      </c>
      <c r="P273" s="49" t="s">
        <v>2886</v>
      </c>
      <c r="Q273" s="52" t="s">
        <v>2138</v>
      </c>
      <c r="R273" s="48" t="s">
        <v>2853</v>
      </c>
      <c r="S273" s="50"/>
      <c r="T273" s="53" t="s">
        <v>2854</v>
      </c>
      <c r="U273" s="49" t="s">
        <v>3509</v>
      </c>
    </row>
    <row r="274" spans="1:21" x14ac:dyDescent="0.25">
      <c r="A274" s="47">
        <v>153909</v>
      </c>
      <c r="B274" s="48">
        <v>919</v>
      </c>
      <c r="C274" s="57">
        <v>44161</v>
      </c>
      <c r="D274" s="50"/>
      <c r="E274" s="50">
        <v>1.2500000000727596E-2</v>
      </c>
      <c r="F274" s="50">
        <v>14465.9375</v>
      </c>
      <c r="G274" s="51"/>
      <c r="H274" s="51"/>
      <c r="I274" s="50"/>
      <c r="J274" s="50"/>
      <c r="K274" s="50">
        <v>2314.5500000000002</v>
      </c>
      <c r="L274" s="50">
        <v>16780.5</v>
      </c>
      <c r="M274" s="50">
        <f>Tabla16[[#This Row],[TASA EX.]]+Tabla16[[#This Row],[IEPS 8 %]]</f>
        <v>0</v>
      </c>
      <c r="N274" s="50">
        <f>Tabla16[[#This Row],[TASA 16%]]+Tabla16[[#This Row],[IEPS 6%]]</f>
        <v>14465.9375</v>
      </c>
      <c r="O274" s="55">
        <v>44180</v>
      </c>
      <c r="P274" s="49" t="s">
        <v>2911</v>
      </c>
      <c r="Q274" s="52" t="s">
        <v>2172</v>
      </c>
      <c r="R274" s="48" t="s">
        <v>2853</v>
      </c>
      <c r="S274" s="50"/>
      <c r="T274" s="53" t="s">
        <v>2854</v>
      </c>
      <c r="U274" s="12" t="s">
        <v>3510</v>
      </c>
    </row>
    <row r="275" spans="1:21" x14ac:dyDescent="0.25">
      <c r="A275" s="47">
        <v>153910</v>
      </c>
      <c r="B275" s="48">
        <v>920</v>
      </c>
      <c r="C275" s="57">
        <v>44161</v>
      </c>
      <c r="D275" s="50"/>
      <c r="E275" s="50">
        <v>-2.9999999998835847E-2</v>
      </c>
      <c r="F275" s="50">
        <v>16989.25</v>
      </c>
      <c r="G275" s="51"/>
      <c r="H275" s="51"/>
      <c r="I275" s="50"/>
      <c r="J275" s="50"/>
      <c r="K275" s="50">
        <v>2718.28</v>
      </c>
      <c r="L275" s="50">
        <v>19707.5</v>
      </c>
      <c r="M275" s="50">
        <f>Tabla16[[#This Row],[TASA EX.]]+Tabla16[[#This Row],[IEPS 8 %]]</f>
        <v>0</v>
      </c>
      <c r="N275" s="50">
        <f>Tabla16[[#This Row],[TASA 16%]]+Tabla16[[#This Row],[IEPS 6%]]</f>
        <v>16989.25</v>
      </c>
      <c r="O275" s="55">
        <v>44174</v>
      </c>
      <c r="P275" s="49" t="s">
        <v>3511</v>
      </c>
      <c r="Q275" s="52" t="s">
        <v>266</v>
      </c>
      <c r="R275" s="48" t="s">
        <v>2853</v>
      </c>
      <c r="S275" s="50"/>
      <c r="T275" s="53" t="s">
        <v>2854</v>
      </c>
      <c r="U275" s="49" t="s">
        <v>3512</v>
      </c>
    </row>
    <row r="276" spans="1:21" x14ac:dyDescent="0.25">
      <c r="A276" s="47">
        <v>153911</v>
      </c>
      <c r="B276" s="48">
        <v>921</v>
      </c>
      <c r="C276" s="57">
        <v>44161</v>
      </c>
      <c r="D276" s="50"/>
      <c r="E276" s="50">
        <v>0</v>
      </c>
      <c r="F276" s="50">
        <v>18000</v>
      </c>
      <c r="G276" s="51"/>
      <c r="H276" s="51"/>
      <c r="I276" s="50"/>
      <c r="J276" s="50"/>
      <c r="K276" s="50">
        <v>2880</v>
      </c>
      <c r="L276" s="50">
        <v>20880</v>
      </c>
      <c r="M276" s="50">
        <f>Tabla16[[#This Row],[TASA EX.]]+Tabla16[[#This Row],[IEPS 8 %]]</f>
        <v>0</v>
      </c>
      <c r="N276" s="50">
        <f>Tabla16[[#This Row],[TASA 16%]]+Tabla16[[#This Row],[IEPS 6%]]</f>
        <v>18000</v>
      </c>
      <c r="O276" s="55">
        <v>44173</v>
      </c>
      <c r="P276" s="49" t="s">
        <v>2950</v>
      </c>
      <c r="Q276" s="52" t="s">
        <v>821</v>
      </c>
      <c r="R276" s="48" t="s">
        <v>2853</v>
      </c>
      <c r="S276" s="50"/>
      <c r="T276" s="53" t="s">
        <v>2854</v>
      </c>
      <c r="U276" s="49" t="s">
        <v>3513</v>
      </c>
    </row>
    <row r="277" spans="1:21" x14ac:dyDescent="0.25">
      <c r="A277" s="47">
        <v>153912</v>
      </c>
      <c r="B277" s="48">
        <v>922</v>
      </c>
      <c r="C277" s="57">
        <v>44161</v>
      </c>
      <c r="D277" s="50"/>
      <c r="E277" s="50">
        <v>19500</v>
      </c>
      <c r="F277" s="50">
        <v>0</v>
      </c>
      <c r="G277" s="51"/>
      <c r="H277" s="51"/>
      <c r="I277" s="50"/>
      <c r="J277" s="50">
        <v>1560</v>
      </c>
      <c r="K277" s="50"/>
      <c r="L277" s="50">
        <v>21060</v>
      </c>
      <c r="M277" s="50">
        <f>Tabla16[[#This Row],[TASA EX.]]+Tabla16[[#This Row],[IEPS 8 %]]</f>
        <v>1560</v>
      </c>
      <c r="N277" s="50">
        <f>Tabla16[[#This Row],[TASA 16%]]+Tabla16[[#This Row],[IEPS 6%]]</f>
        <v>0</v>
      </c>
      <c r="O277" s="55">
        <v>44173</v>
      </c>
      <c r="P277" s="49" t="s">
        <v>3062</v>
      </c>
      <c r="Q277" s="52" t="s">
        <v>284</v>
      </c>
      <c r="R277" s="48" t="s">
        <v>2853</v>
      </c>
      <c r="S277" s="50"/>
      <c r="T277" s="53" t="s">
        <v>2854</v>
      </c>
      <c r="U277" s="49" t="s">
        <v>3198</v>
      </c>
    </row>
    <row r="278" spans="1:21" x14ac:dyDescent="0.25">
      <c r="A278" s="47">
        <v>153913</v>
      </c>
      <c r="B278" s="48">
        <v>923</v>
      </c>
      <c r="C278" s="57">
        <v>44161</v>
      </c>
      <c r="D278" s="50"/>
      <c r="E278" s="50">
        <v>1.2500000000727596E-2</v>
      </c>
      <c r="F278" s="50">
        <v>23451.1875</v>
      </c>
      <c r="G278" s="51"/>
      <c r="H278" s="51"/>
      <c r="I278" s="50"/>
      <c r="J278" s="50"/>
      <c r="K278" s="50">
        <v>3752.19</v>
      </c>
      <c r="L278" s="50">
        <v>27203.39</v>
      </c>
      <c r="M278" s="50">
        <f>Tabla16[[#This Row],[TASA EX.]]+Tabla16[[#This Row],[IEPS 8 %]]</f>
        <v>0</v>
      </c>
      <c r="N278" s="50">
        <f>Tabla16[[#This Row],[TASA 16%]]+Tabla16[[#This Row],[IEPS 6%]]</f>
        <v>23451.1875</v>
      </c>
      <c r="O278" s="55">
        <v>44180</v>
      </c>
      <c r="P278" s="49" t="s">
        <v>2914</v>
      </c>
      <c r="Q278" s="52" t="s">
        <v>2748</v>
      </c>
      <c r="R278" s="48" t="s">
        <v>2853</v>
      </c>
      <c r="S278" s="50"/>
      <c r="T278" s="53" t="s">
        <v>2854</v>
      </c>
      <c r="U278" s="49" t="s">
        <v>3514</v>
      </c>
    </row>
    <row r="279" spans="1:21" x14ac:dyDescent="0.25">
      <c r="A279" s="47">
        <v>153914</v>
      </c>
      <c r="B279" s="48">
        <v>924</v>
      </c>
      <c r="C279" s="57">
        <v>44161</v>
      </c>
      <c r="D279" s="50"/>
      <c r="E279" s="50">
        <v>30525.54</v>
      </c>
      <c r="F279" s="50">
        <v>5981</v>
      </c>
      <c r="G279" s="51"/>
      <c r="H279" s="51"/>
      <c r="I279" s="50"/>
      <c r="J279" s="50"/>
      <c r="K279" s="50">
        <v>956.96</v>
      </c>
      <c r="L279" s="50">
        <v>37463.5</v>
      </c>
      <c r="M279" s="50">
        <f>Tabla16[[#This Row],[TASA EX.]]+Tabla16[[#This Row],[IEPS 8 %]]</f>
        <v>0</v>
      </c>
      <c r="N279" s="50">
        <f>Tabla16[[#This Row],[TASA 16%]]+Tabla16[[#This Row],[IEPS 6%]]</f>
        <v>5981</v>
      </c>
      <c r="O279" s="55">
        <v>44177</v>
      </c>
      <c r="P279" s="49" t="s">
        <v>2882</v>
      </c>
      <c r="Q279" s="52" t="s">
        <v>1104</v>
      </c>
      <c r="R279" s="48" t="s">
        <v>2853</v>
      </c>
      <c r="S279" s="50"/>
      <c r="T279" s="53" t="s">
        <v>2854</v>
      </c>
      <c r="U279" s="49" t="s">
        <v>3515</v>
      </c>
    </row>
    <row r="280" spans="1:21" x14ac:dyDescent="0.25">
      <c r="A280" s="47">
        <v>153915</v>
      </c>
      <c r="B280" s="48">
        <v>925</v>
      </c>
      <c r="C280" s="57">
        <v>44161</v>
      </c>
      <c r="D280" s="50"/>
      <c r="E280" s="50">
        <v>2.7500000000145519E-2</v>
      </c>
      <c r="F280" s="50">
        <v>32327.5625</v>
      </c>
      <c r="G280" s="51"/>
      <c r="H280" s="51"/>
      <c r="I280" s="50"/>
      <c r="J280" s="50"/>
      <c r="K280" s="50">
        <v>5172.41</v>
      </c>
      <c r="L280" s="50">
        <v>37500</v>
      </c>
      <c r="M280" s="50">
        <f>Tabla16[[#This Row],[TASA EX.]]+Tabla16[[#This Row],[IEPS 8 %]]</f>
        <v>0</v>
      </c>
      <c r="N280" s="50">
        <f>Tabla16[[#This Row],[TASA 16%]]+Tabla16[[#This Row],[IEPS 6%]]</f>
        <v>32327.5625</v>
      </c>
      <c r="O280" s="55">
        <v>44187</v>
      </c>
      <c r="P280" s="49" t="s">
        <v>2951</v>
      </c>
      <c r="Q280" s="52" t="s">
        <v>2408</v>
      </c>
      <c r="R280" s="48" t="s">
        <v>2888</v>
      </c>
      <c r="S280" s="50"/>
      <c r="T280" s="53" t="s">
        <v>2889</v>
      </c>
      <c r="U280" s="49" t="s">
        <v>3516</v>
      </c>
    </row>
    <row r="281" spans="1:21" x14ac:dyDescent="0.25">
      <c r="A281" s="47">
        <v>153916</v>
      </c>
      <c r="B281" s="48">
        <v>926</v>
      </c>
      <c r="C281" s="57">
        <v>44161</v>
      </c>
      <c r="D281" s="50"/>
      <c r="E281" s="50">
        <v>-2.5000000023283064E-3</v>
      </c>
      <c r="F281" s="50">
        <v>38667.3125</v>
      </c>
      <c r="G281" s="51"/>
      <c r="H281" s="51"/>
      <c r="I281" s="50"/>
      <c r="J281" s="50"/>
      <c r="K281" s="50">
        <v>6186.77</v>
      </c>
      <c r="L281" s="50">
        <v>44854.080000000002</v>
      </c>
      <c r="M281" s="50">
        <f>Tabla16[[#This Row],[TASA EX.]]+Tabla16[[#This Row],[IEPS 8 %]]</f>
        <v>0</v>
      </c>
      <c r="N281" s="50">
        <f>Tabla16[[#This Row],[TASA 16%]]+Tabla16[[#This Row],[IEPS 6%]]</f>
        <v>38667.3125</v>
      </c>
      <c r="O281" s="55">
        <v>44177</v>
      </c>
      <c r="P281" s="49" t="s">
        <v>2918</v>
      </c>
      <c r="Q281" s="52" t="s">
        <v>353</v>
      </c>
      <c r="R281" s="48" t="s">
        <v>2888</v>
      </c>
      <c r="S281" s="50"/>
      <c r="T281" s="53" t="s">
        <v>2889</v>
      </c>
      <c r="U281" s="49" t="s">
        <v>3517</v>
      </c>
    </row>
    <row r="282" spans="1:21" x14ac:dyDescent="0.25">
      <c r="A282" s="47">
        <v>153917</v>
      </c>
      <c r="B282" s="48">
        <v>927</v>
      </c>
      <c r="C282" s="57">
        <v>44161</v>
      </c>
      <c r="D282" s="50"/>
      <c r="E282" s="50">
        <v>1.4999999999417923E-2</v>
      </c>
      <c r="F282" s="50">
        <v>75445.125</v>
      </c>
      <c r="G282" s="51"/>
      <c r="H282" s="51"/>
      <c r="I282" s="50"/>
      <c r="J282" s="50"/>
      <c r="K282" s="50">
        <v>12071.22</v>
      </c>
      <c r="L282" s="50">
        <v>87516.36</v>
      </c>
      <c r="M282" s="50">
        <f>Tabla16[[#This Row],[TASA EX.]]+Tabla16[[#This Row],[IEPS 8 %]]</f>
        <v>0</v>
      </c>
      <c r="N282" s="50">
        <f>Tabla16[[#This Row],[TASA 16%]]+Tabla16[[#This Row],[IEPS 6%]]</f>
        <v>75445.125</v>
      </c>
      <c r="O282" s="55">
        <v>44179</v>
      </c>
      <c r="P282" s="49" t="s">
        <v>2902</v>
      </c>
      <c r="Q282" s="52" t="s">
        <v>817</v>
      </c>
      <c r="R282" s="48" t="s">
        <v>2853</v>
      </c>
      <c r="S282" s="50"/>
      <c r="T282" s="53" t="s">
        <v>2854</v>
      </c>
      <c r="U282" s="49" t="s">
        <v>3518</v>
      </c>
    </row>
    <row r="283" spans="1:21" x14ac:dyDescent="0.25">
      <c r="A283" s="47">
        <v>153918</v>
      </c>
      <c r="B283" s="48">
        <v>928</v>
      </c>
      <c r="C283" s="57">
        <v>44161</v>
      </c>
      <c r="D283" s="50"/>
      <c r="E283" s="50">
        <v>-2.4999999877763912E-3</v>
      </c>
      <c r="F283" s="50">
        <v>116634.56249999999</v>
      </c>
      <c r="G283" s="51"/>
      <c r="H283" s="51"/>
      <c r="I283" s="50"/>
      <c r="J283" s="50"/>
      <c r="K283" s="50">
        <v>18661.53</v>
      </c>
      <c r="L283" s="50">
        <v>135296.09</v>
      </c>
      <c r="M283" s="50">
        <f>Tabla16[[#This Row],[TASA EX.]]+Tabla16[[#This Row],[IEPS 8 %]]</f>
        <v>0</v>
      </c>
      <c r="N283" s="50">
        <f>Tabla16[[#This Row],[TASA 16%]]+Tabla16[[#This Row],[IEPS 6%]]</f>
        <v>116634.56249999999</v>
      </c>
      <c r="O283" s="55">
        <v>44177</v>
      </c>
      <c r="P283" s="49" t="s">
        <v>2856</v>
      </c>
      <c r="Q283" s="52" t="s">
        <v>998</v>
      </c>
      <c r="R283" s="48" t="s">
        <v>2888</v>
      </c>
      <c r="S283" s="50"/>
      <c r="T283" s="53" t="s">
        <v>2889</v>
      </c>
      <c r="U283" s="49" t="s">
        <v>3519</v>
      </c>
    </row>
    <row r="284" spans="1:21" x14ac:dyDescent="0.25">
      <c r="A284" s="47">
        <v>153919</v>
      </c>
      <c r="B284" s="48">
        <v>929</v>
      </c>
      <c r="C284" s="57">
        <v>44161</v>
      </c>
      <c r="D284" s="50"/>
      <c r="E284" s="50">
        <v>192000.285</v>
      </c>
      <c r="F284" s="50">
        <v>995.37499999999989</v>
      </c>
      <c r="G284" s="51"/>
      <c r="H284" s="51"/>
      <c r="I284" s="50"/>
      <c r="J284" s="50"/>
      <c r="K284" s="50">
        <v>159.26</v>
      </c>
      <c r="L284" s="50">
        <v>193154.92</v>
      </c>
      <c r="M284" s="50">
        <f>Tabla16[[#This Row],[TASA EX.]]+Tabla16[[#This Row],[IEPS 8 %]]</f>
        <v>0</v>
      </c>
      <c r="N284" s="50">
        <f>Tabla16[[#This Row],[TASA 16%]]+Tabla16[[#This Row],[IEPS 6%]]</f>
        <v>995.37499999999989</v>
      </c>
      <c r="O284" s="55">
        <v>44175</v>
      </c>
      <c r="P284" s="49" t="s">
        <v>2910</v>
      </c>
      <c r="Q284" s="52" t="s">
        <v>65</v>
      </c>
      <c r="R284" s="48" t="s">
        <v>2853</v>
      </c>
      <c r="S284" s="50"/>
      <c r="T284" s="53" t="s">
        <v>2854</v>
      </c>
      <c r="U284" s="49" t="s">
        <v>3520</v>
      </c>
    </row>
    <row r="285" spans="1:21" x14ac:dyDescent="0.25">
      <c r="A285" s="47">
        <v>153920</v>
      </c>
      <c r="B285" s="48">
        <v>930</v>
      </c>
      <c r="C285" s="57">
        <v>44161</v>
      </c>
      <c r="D285" s="50"/>
      <c r="E285" s="50">
        <v>3.500000000349246E-2</v>
      </c>
      <c r="F285" s="50">
        <v>37262.875</v>
      </c>
      <c r="G285" s="51"/>
      <c r="H285" s="51"/>
      <c r="I285" s="50"/>
      <c r="J285" s="50"/>
      <c r="K285" s="50">
        <v>5962.06</v>
      </c>
      <c r="L285" s="50">
        <v>43224.97</v>
      </c>
      <c r="M285" s="50">
        <f>Tabla16[[#This Row],[TASA EX.]]+Tabla16[[#This Row],[IEPS 8 %]]</f>
        <v>0</v>
      </c>
      <c r="N285" s="50">
        <f>Tabla16[[#This Row],[TASA 16%]]+Tabla16[[#This Row],[IEPS 6%]]</f>
        <v>37262.875</v>
      </c>
      <c r="O285" s="55">
        <v>44180</v>
      </c>
      <c r="P285" s="49" t="s">
        <v>2952</v>
      </c>
      <c r="Q285" s="52" t="s">
        <v>2533</v>
      </c>
      <c r="R285" s="48" t="s">
        <v>2888</v>
      </c>
      <c r="S285" s="50"/>
      <c r="T285" s="53" t="s">
        <v>2889</v>
      </c>
      <c r="U285" s="49" t="s">
        <v>3521</v>
      </c>
    </row>
    <row r="286" spans="1:21" x14ac:dyDescent="0.25">
      <c r="A286" s="47">
        <v>153921</v>
      </c>
      <c r="B286" s="48">
        <v>931</v>
      </c>
      <c r="C286" s="57">
        <v>44161</v>
      </c>
      <c r="D286" s="50"/>
      <c r="E286" s="50">
        <v>7.5000000069849193E-3</v>
      </c>
      <c r="F286" s="50">
        <v>108948.8125</v>
      </c>
      <c r="G286" s="51"/>
      <c r="H286" s="51"/>
      <c r="I286" s="50"/>
      <c r="J286" s="50"/>
      <c r="K286" s="50">
        <v>17431.810000000001</v>
      </c>
      <c r="L286" s="50">
        <v>126380.63</v>
      </c>
      <c r="M286" s="50">
        <f>Tabla16[[#This Row],[TASA EX.]]+Tabla16[[#This Row],[IEPS 8 %]]</f>
        <v>0</v>
      </c>
      <c r="N286" s="50">
        <f>Tabla16[[#This Row],[TASA 16%]]+Tabla16[[#This Row],[IEPS 6%]]</f>
        <v>108948.8125</v>
      </c>
      <c r="O286" s="55">
        <v>44187</v>
      </c>
      <c r="P286" s="49" t="s">
        <v>2952</v>
      </c>
      <c r="Q286" s="52" t="s">
        <v>2533</v>
      </c>
      <c r="R286" s="48" t="s">
        <v>2888</v>
      </c>
      <c r="S286" s="50"/>
      <c r="T286" s="53" t="s">
        <v>2889</v>
      </c>
      <c r="U286" s="49" t="s">
        <v>3522</v>
      </c>
    </row>
    <row r="287" spans="1:21" x14ac:dyDescent="0.25">
      <c r="A287" s="47">
        <v>153922</v>
      </c>
      <c r="B287" s="48">
        <v>932</v>
      </c>
      <c r="C287" s="57">
        <v>44161</v>
      </c>
      <c r="D287" s="50"/>
      <c r="E287" s="50">
        <v>-0.15249999999650754</v>
      </c>
      <c r="F287" s="50">
        <v>143564.8125</v>
      </c>
      <c r="G287" s="51"/>
      <c r="H287" s="51"/>
      <c r="I287" s="50"/>
      <c r="J287" s="50"/>
      <c r="K287" s="50">
        <v>22970.37</v>
      </c>
      <c r="L287" s="50">
        <v>166535.03</v>
      </c>
      <c r="M287" s="50">
        <f>Tabla16[[#This Row],[TASA EX.]]+Tabla16[[#This Row],[IEPS 8 %]]</f>
        <v>0</v>
      </c>
      <c r="N287" s="50">
        <f>Tabla16[[#This Row],[TASA 16%]]+Tabla16[[#This Row],[IEPS 6%]]</f>
        <v>143564.8125</v>
      </c>
      <c r="O287" s="55">
        <v>44187</v>
      </c>
      <c r="P287" s="49" t="s">
        <v>2952</v>
      </c>
      <c r="Q287" s="52" t="s">
        <v>2533</v>
      </c>
      <c r="R287" s="48" t="s">
        <v>2888</v>
      </c>
      <c r="S287" s="50"/>
      <c r="T287" s="53" t="s">
        <v>2889</v>
      </c>
      <c r="U287" s="49" t="s">
        <v>3523</v>
      </c>
    </row>
    <row r="288" spans="1:21" x14ac:dyDescent="0.25">
      <c r="A288" s="47">
        <v>153923</v>
      </c>
      <c r="B288" s="48">
        <v>933</v>
      </c>
      <c r="C288" s="57">
        <v>44161</v>
      </c>
      <c r="D288" s="50"/>
      <c r="E288" s="50">
        <v>-1.9999999989522621E-2</v>
      </c>
      <c r="F288" s="50">
        <v>146599</v>
      </c>
      <c r="G288" s="51"/>
      <c r="H288" s="51"/>
      <c r="I288" s="50"/>
      <c r="J288" s="50"/>
      <c r="K288" s="50">
        <v>23455.84</v>
      </c>
      <c r="L288" s="50">
        <v>170054.82</v>
      </c>
      <c r="M288" s="50">
        <f>Tabla16[[#This Row],[TASA EX.]]+Tabla16[[#This Row],[IEPS 8 %]]</f>
        <v>0</v>
      </c>
      <c r="N288" s="50">
        <f>Tabla16[[#This Row],[TASA 16%]]+Tabla16[[#This Row],[IEPS 6%]]</f>
        <v>146599</v>
      </c>
      <c r="O288" s="55">
        <v>44187</v>
      </c>
      <c r="P288" s="49" t="s">
        <v>2919</v>
      </c>
      <c r="Q288" s="52" t="s">
        <v>1101</v>
      </c>
      <c r="R288" s="48" t="s">
        <v>2888</v>
      </c>
      <c r="S288" s="50"/>
      <c r="T288" s="53" t="s">
        <v>2889</v>
      </c>
      <c r="U288" s="49" t="s">
        <v>3524</v>
      </c>
    </row>
    <row r="289" spans="1:21" x14ac:dyDescent="0.25">
      <c r="A289" s="47">
        <v>153924</v>
      </c>
      <c r="B289" s="48">
        <v>934</v>
      </c>
      <c r="C289" s="57">
        <v>44161</v>
      </c>
      <c r="D289" s="50"/>
      <c r="E289" s="50">
        <v>34393</v>
      </c>
      <c r="F289" s="50">
        <v>0</v>
      </c>
      <c r="G289" s="51"/>
      <c r="H289" s="51"/>
      <c r="I289" s="50"/>
      <c r="J289" s="50"/>
      <c r="K289" s="50"/>
      <c r="L289" s="50">
        <v>34393</v>
      </c>
      <c r="M289" s="50">
        <f>Tabla16[[#This Row],[TASA EX.]]+Tabla16[[#This Row],[IEPS 8 %]]</f>
        <v>0</v>
      </c>
      <c r="N289" s="50">
        <f>Tabla16[[#This Row],[TASA 16%]]+Tabla16[[#This Row],[IEPS 6%]]</f>
        <v>0</v>
      </c>
      <c r="O289" s="55">
        <v>44186</v>
      </c>
      <c r="P289" s="49" t="s">
        <v>2852</v>
      </c>
      <c r="Q289" s="52" t="s">
        <v>2490</v>
      </c>
      <c r="R289" s="48" t="s">
        <v>2853</v>
      </c>
      <c r="S289" s="50"/>
      <c r="T289" s="53" t="s">
        <v>2854</v>
      </c>
      <c r="U289" s="49" t="s">
        <v>3525</v>
      </c>
    </row>
    <row r="290" spans="1:21" x14ac:dyDescent="0.25">
      <c r="A290" s="47">
        <v>153926</v>
      </c>
      <c r="B290" s="48">
        <v>936</v>
      </c>
      <c r="C290" s="57">
        <v>44161</v>
      </c>
      <c r="D290" s="50"/>
      <c r="E290" s="50">
        <v>313378.78000000003</v>
      </c>
      <c r="F290" s="50">
        <v>0</v>
      </c>
      <c r="G290" s="51"/>
      <c r="H290" s="51"/>
      <c r="I290" s="50"/>
      <c r="J290" s="50"/>
      <c r="K290" s="50"/>
      <c r="L290" s="50">
        <v>313378.78000000003</v>
      </c>
      <c r="M290" s="50">
        <f>Tabla16[[#This Row],[TASA EX.]]+Tabla16[[#This Row],[IEPS 8 %]]</f>
        <v>0</v>
      </c>
      <c r="N290" s="50">
        <f>Tabla16[[#This Row],[TASA 16%]]+Tabla16[[#This Row],[IEPS 6%]]</f>
        <v>0</v>
      </c>
      <c r="O290" s="55">
        <v>44193</v>
      </c>
      <c r="P290" s="49" t="s">
        <v>2852</v>
      </c>
      <c r="Q290" s="52" t="s">
        <v>2490</v>
      </c>
      <c r="R290" s="48" t="s">
        <v>2853</v>
      </c>
      <c r="S290" s="50"/>
      <c r="T290" s="53" t="s">
        <v>2854</v>
      </c>
      <c r="U290" s="49" t="s">
        <v>3526</v>
      </c>
    </row>
    <row r="291" spans="1:21" x14ac:dyDescent="0.25">
      <c r="A291" s="47">
        <v>153927</v>
      </c>
      <c r="B291" s="48">
        <v>937</v>
      </c>
      <c r="C291" s="57">
        <v>44161</v>
      </c>
      <c r="D291" s="50"/>
      <c r="E291" s="50">
        <v>325114.25</v>
      </c>
      <c r="F291" s="50">
        <v>0</v>
      </c>
      <c r="G291" s="51"/>
      <c r="H291" s="51"/>
      <c r="I291" s="50"/>
      <c r="J291" s="50"/>
      <c r="K291" s="50"/>
      <c r="L291" s="50">
        <v>325114.25</v>
      </c>
      <c r="M291" s="50">
        <f>Tabla16[[#This Row],[TASA EX.]]+Tabla16[[#This Row],[IEPS 8 %]]</f>
        <v>0</v>
      </c>
      <c r="N291" s="50">
        <f>Tabla16[[#This Row],[TASA 16%]]+Tabla16[[#This Row],[IEPS 6%]]</f>
        <v>0</v>
      </c>
      <c r="O291" s="55">
        <v>44193</v>
      </c>
      <c r="P291" s="49" t="s">
        <v>2852</v>
      </c>
      <c r="Q291" s="52" t="s">
        <v>2490</v>
      </c>
      <c r="R291" s="48" t="s">
        <v>2853</v>
      </c>
      <c r="S291" s="50"/>
      <c r="T291" s="53" t="s">
        <v>2854</v>
      </c>
      <c r="U291" s="49" t="s">
        <v>3527</v>
      </c>
    </row>
    <row r="292" spans="1:21" x14ac:dyDescent="0.25">
      <c r="A292" s="47">
        <v>153929</v>
      </c>
      <c r="B292" s="48">
        <v>939</v>
      </c>
      <c r="C292" s="57">
        <v>44162</v>
      </c>
      <c r="D292" s="50"/>
      <c r="E292" s="50">
        <v>7368.5274999999965</v>
      </c>
      <c r="F292" s="50">
        <v>44279.3125</v>
      </c>
      <c r="G292" s="51"/>
      <c r="H292" s="51"/>
      <c r="I292" s="50"/>
      <c r="J292" s="50"/>
      <c r="K292" s="50">
        <v>7084.69</v>
      </c>
      <c r="L292" s="50">
        <v>58732.53</v>
      </c>
      <c r="M292" s="50">
        <f>Tabla16[[#This Row],[TASA EX.]]+Tabla16[[#This Row],[IEPS 8 %]]</f>
        <v>0</v>
      </c>
      <c r="N292" s="50">
        <f>Tabla16[[#This Row],[TASA 16%]]+Tabla16[[#This Row],[IEPS 6%]]</f>
        <v>44279.3125</v>
      </c>
      <c r="O292" s="55">
        <v>44180</v>
      </c>
      <c r="P292" s="49" t="s">
        <v>2877</v>
      </c>
      <c r="Q292" s="52" t="s">
        <v>2467</v>
      </c>
      <c r="R292" s="48" t="s">
        <v>2853</v>
      </c>
      <c r="S292" s="50"/>
      <c r="T292" s="53" t="s">
        <v>2854</v>
      </c>
      <c r="U292" s="49" t="s">
        <v>3528</v>
      </c>
    </row>
    <row r="293" spans="1:21" x14ac:dyDescent="0.25">
      <c r="A293" s="47">
        <v>153931</v>
      </c>
      <c r="B293" s="48">
        <v>941</v>
      </c>
      <c r="C293" s="57">
        <v>44162</v>
      </c>
      <c r="D293" s="50"/>
      <c r="E293" s="50">
        <v>6010.25</v>
      </c>
      <c r="F293" s="50">
        <v>10404</v>
      </c>
      <c r="G293" s="51"/>
      <c r="H293" s="51"/>
      <c r="I293" s="50"/>
      <c r="J293" s="50">
        <v>467.54</v>
      </c>
      <c r="K293" s="50">
        <v>1664.64</v>
      </c>
      <c r="L293" s="50">
        <v>18546.43</v>
      </c>
      <c r="M293" s="50">
        <f>Tabla16[[#This Row],[TASA EX.]]+Tabla16[[#This Row],[IEPS 8 %]]</f>
        <v>467.54</v>
      </c>
      <c r="N293" s="50">
        <f>Tabla16[[#This Row],[TASA 16%]]+Tabla16[[#This Row],[IEPS 6%]]</f>
        <v>10404</v>
      </c>
      <c r="O293" s="55">
        <v>44173</v>
      </c>
      <c r="P293" s="49" t="s">
        <v>2960</v>
      </c>
      <c r="Q293" s="52" t="s">
        <v>521</v>
      </c>
      <c r="R293" s="48" t="s">
        <v>2853</v>
      </c>
      <c r="S293" s="50">
        <v>284.52</v>
      </c>
      <c r="T293" s="53" t="s">
        <v>2854</v>
      </c>
      <c r="U293" s="49" t="s">
        <v>2861</v>
      </c>
    </row>
    <row r="294" spans="1:21" x14ac:dyDescent="0.25">
      <c r="A294" s="47">
        <v>153932</v>
      </c>
      <c r="B294" s="48">
        <v>942</v>
      </c>
      <c r="C294" s="57">
        <v>44162</v>
      </c>
      <c r="D294" s="50"/>
      <c r="E294" s="50">
        <v>5196.25</v>
      </c>
      <c r="F294" s="50">
        <v>0</v>
      </c>
      <c r="G294" s="51"/>
      <c r="H294" s="51"/>
      <c r="I294" s="50"/>
      <c r="J294" s="50">
        <v>415.7</v>
      </c>
      <c r="K294" s="50"/>
      <c r="L294" s="50">
        <v>5611.95</v>
      </c>
      <c r="M294" s="50">
        <f>Tabla16[[#This Row],[TASA EX.]]+Tabla16[[#This Row],[IEPS 8 %]]</f>
        <v>415.7</v>
      </c>
      <c r="N294" s="50">
        <f>Tabla16[[#This Row],[TASA 16%]]+Tabla16[[#This Row],[IEPS 6%]]</f>
        <v>0</v>
      </c>
      <c r="O294" s="55">
        <v>44173</v>
      </c>
      <c r="P294" s="49" t="s">
        <v>3191</v>
      </c>
      <c r="Q294" s="52" t="s">
        <v>679</v>
      </c>
      <c r="R294" s="48" t="s">
        <v>2853</v>
      </c>
      <c r="S294" s="50"/>
      <c r="T294" s="53" t="s">
        <v>2854</v>
      </c>
      <c r="U294" s="49" t="s">
        <v>3124</v>
      </c>
    </row>
    <row r="295" spans="1:21" x14ac:dyDescent="0.25">
      <c r="A295" s="47">
        <v>153933</v>
      </c>
      <c r="B295" s="48">
        <v>943</v>
      </c>
      <c r="C295" s="57">
        <v>44162</v>
      </c>
      <c r="D295" s="50"/>
      <c r="E295" s="50">
        <v>149749</v>
      </c>
      <c r="F295" s="50">
        <v>0</v>
      </c>
      <c r="G295" s="51"/>
      <c r="H295" s="51"/>
      <c r="I295" s="50"/>
      <c r="J295" s="50"/>
      <c r="K295" s="50"/>
      <c r="L295" s="50">
        <v>149749</v>
      </c>
      <c r="M295" s="50">
        <f>Tabla16[[#This Row],[TASA EX.]]+Tabla16[[#This Row],[IEPS 8 %]]</f>
        <v>0</v>
      </c>
      <c r="N295" s="50">
        <f>Tabla16[[#This Row],[TASA 16%]]+Tabla16[[#This Row],[IEPS 6%]]</f>
        <v>0</v>
      </c>
      <c r="O295" s="55">
        <v>44173</v>
      </c>
      <c r="P295" s="49" t="s">
        <v>3026</v>
      </c>
      <c r="Q295" s="52" t="s">
        <v>669</v>
      </c>
      <c r="R295" s="48" t="s">
        <v>2853</v>
      </c>
      <c r="S295" s="50"/>
      <c r="T295" s="53" t="s">
        <v>2854</v>
      </c>
      <c r="U295" s="49" t="s">
        <v>2861</v>
      </c>
    </row>
    <row r="296" spans="1:21" x14ac:dyDescent="0.25">
      <c r="A296" s="47">
        <v>153934</v>
      </c>
      <c r="B296" s="48">
        <v>944</v>
      </c>
      <c r="C296" s="57">
        <v>44162</v>
      </c>
      <c r="D296" s="50"/>
      <c r="E296" s="50">
        <v>4.7500000000127329E-2</v>
      </c>
      <c r="F296" s="50">
        <v>3793.0625</v>
      </c>
      <c r="G296" s="51"/>
      <c r="H296" s="51"/>
      <c r="I296" s="50"/>
      <c r="J296" s="50"/>
      <c r="K296" s="50">
        <v>606.89</v>
      </c>
      <c r="L296" s="50">
        <v>4400</v>
      </c>
      <c r="M296" s="50">
        <f>Tabla16[[#This Row],[TASA EX.]]+Tabla16[[#This Row],[IEPS 8 %]]</f>
        <v>0</v>
      </c>
      <c r="N296" s="50">
        <f>Tabla16[[#This Row],[TASA 16%]]+Tabla16[[#This Row],[IEPS 6%]]</f>
        <v>3793.0625</v>
      </c>
      <c r="O296" s="55">
        <v>44181</v>
      </c>
      <c r="P296" s="49" t="s">
        <v>2907</v>
      </c>
      <c r="Q296" s="52" t="s">
        <v>271</v>
      </c>
      <c r="R296" s="48" t="s">
        <v>2888</v>
      </c>
      <c r="S296" s="50"/>
      <c r="T296" s="53" t="s">
        <v>2889</v>
      </c>
      <c r="U296" s="49" t="s">
        <v>3529</v>
      </c>
    </row>
    <row r="297" spans="1:21" x14ac:dyDescent="0.25">
      <c r="A297" s="47">
        <v>153935</v>
      </c>
      <c r="B297" s="48">
        <v>945</v>
      </c>
      <c r="C297" s="57">
        <v>44162</v>
      </c>
      <c r="D297" s="50"/>
      <c r="E297" s="50">
        <v>14533.995000000003</v>
      </c>
      <c r="F297" s="50">
        <v>8809.875</v>
      </c>
      <c r="G297" s="51"/>
      <c r="H297" s="51"/>
      <c r="I297" s="50"/>
      <c r="J297" s="50"/>
      <c r="K297" s="50">
        <v>1409.58</v>
      </c>
      <c r="L297" s="50">
        <v>24753.45</v>
      </c>
      <c r="M297" s="50">
        <f>Tabla16[[#This Row],[TASA EX.]]+Tabla16[[#This Row],[IEPS 8 %]]</f>
        <v>0</v>
      </c>
      <c r="N297" s="50">
        <f>Tabla16[[#This Row],[TASA 16%]]+Tabla16[[#This Row],[IEPS 6%]]</f>
        <v>8809.875</v>
      </c>
      <c r="O297" s="55">
        <v>44183</v>
      </c>
      <c r="P297" s="49" t="s">
        <v>2892</v>
      </c>
      <c r="Q297" s="52" t="s">
        <v>1146</v>
      </c>
      <c r="R297" s="48" t="s">
        <v>2853</v>
      </c>
      <c r="S297" s="50">
        <v>8765.23</v>
      </c>
      <c r="T297" s="53" t="s">
        <v>2854</v>
      </c>
      <c r="U297" s="49" t="s">
        <v>3530</v>
      </c>
    </row>
    <row r="298" spans="1:21" x14ac:dyDescent="0.25">
      <c r="A298" s="47">
        <v>153936</v>
      </c>
      <c r="B298" s="48">
        <v>946</v>
      </c>
      <c r="C298" s="57">
        <v>44162</v>
      </c>
      <c r="D298" s="50"/>
      <c r="E298" s="50">
        <v>134311.1875</v>
      </c>
      <c r="F298" s="50">
        <v>164225.5625</v>
      </c>
      <c r="G298" s="51"/>
      <c r="H298" s="51"/>
      <c r="I298" s="50"/>
      <c r="J298" s="50"/>
      <c r="K298" s="50">
        <v>26276.09</v>
      </c>
      <c r="L298" s="50">
        <v>324812.84000000003</v>
      </c>
      <c r="M298" s="50">
        <f>Tabla16[[#This Row],[TASA EX.]]+Tabla16[[#This Row],[IEPS 8 %]]</f>
        <v>0</v>
      </c>
      <c r="N298" s="50">
        <f>Tabla16[[#This Row],[TASA 16%]]+Tabla16[[#This Row],[IEPS 6%]]</f>
        <v>164225.5625</v>
      </c>
      <c r="O298" s="55">
        <v>44173</v>
      </c>
      <c r="P298" s="49" t="s">
        <v>2868</v>
      </c>
      <c r="Q298" s="52" t="s">
        <v>164</v>
      </c>
      <c r="R298" s="48" t="s">
        <v>2853</v>
      </c>
      <c r="S298" s="50">
        <v>1953.14</v>
      </c>
      <c r="T298" s="53" t="s">
        <v>2854</v>
      </c>
      <c r="U298" s="49" t="s">
        <v>3531</v>
      </c>
    </row>
    <row r="299" spans="1:21" x14ac:dyDescent="0.25">
      <c r="A299" s="47">
        <v>153937</v>
      </c>
      <c r="B299" s="48">
        <v>947</v>
      </c>
      <c r="C299" s="57">
        <v>44162</v>
      </c>
      <c r="D299" s="50"/>
      <c r="E299" s="50">
        <v>25071.412499999999</v>
      </c>
      <c r="F299" s="50">
        <v>19351.9375</v>
      </c>
      <c r="G299" s="51"/>
      <c r="H299" s="51"/>
      <c r="I299" s="50"/>
      <c r="J299" s="50">
        <v>261.26</v>
      </c>
      <c r="K299" s="50">
        <v>3096.31</v>
      </c>
      <c r="L299" s="50">
        <v>47780.92</v>
      </c>
      <c r="M299" s="50">
        <f>Tabla16[[#This Row],[TASA EX.]]+Tabla16[[#This Row],[IEPS 8 %]]</f>
        <v>261.26</v>
      </c>
      <c r="N299" s="50">
        <f>Tabla16[[#This Row],[TASA 16%]]+Tabla16[[#This Row],[IEPS 6%]]</f>
        <v>19351.9375</v>
      </c>
      <c r="O299" s="55">
        <v>44173</v>
      </c>
      <c r="P299" s="49" t="s">
        <v>2970</v>
      </c>
      <c r="Q299" s="52" t="s">
        <v>1655</v>
      </c>
      <c r="R299" s="48" t="s">
        <v>2853</v>
      </c>
      <c r="S299" s="50"/>
      <c r="T299" s="53" t="s">
        <v>2854</v>
      </c>
      <c r="U299" s="49" t="s">
        <v>3532</v>
      </c>
    </row>
    <row r="300" spans="1:21" x14ac:dyDescent="0.25">
      <c r="A300" s="47">
        <v>153938</v>
      </c>
      <c r="B300" s="48">
        <v>948</v>
      </c>
      <c r="C300" s="57">
        <v>44162</v>
      </c>
      <c r="D300" s="50"/>
      <c r="E300" s="50">
        <v>47209.68</v>
      </c>
      <c r="F300" s="50">
        <v>0</v>
      </c>
      <c r="G300" s="51"/>
      <c r="H300" s="51"/>
      <c r="I300" s="50"/>
      <c r="J300" s="50">
        <v>3336.69</v>
      </c>
      <c r="K300" s="50"/>
      <c r="L300" s="50">
        <v>50546.37</v>
      </c>
      <c r="M300" s="50">
        <f>Tabla16[[#This Row],[TASA EX.]]+Tabla16[[#This Row],[IEPS 8 %]]</f>
        <v>3336.69</v>
      </c>
      <c r="N300" s="50">
        <f>Tabla16[[#This Row],[TASA 16%]]+Tabla16[[#This Row],[IEPS 6%]]</f>
        <v>0</v>
      </c>
      <c r="O300" s="55">
        <v>44180</v>
      </c>
      <c r="P300" s="49" t="s">
        <v>3008</v>
      </c>
      <c r="Q300" s="52" t="s">
        <v>1428</v>
      </c>
      <c r="R300" s="48" t="s">
        <v>2853</v>
      </c>
      <c r="S300" s="50"/>
      <c r="T300" s="53" t="s">
        <v>2854</v>
      </c>
      <c r="U300" s="49" t="s">
        <v>3533</v>
      </c>
    </row>
    <row r="301" spans="1:21" x14ac:dyDescent="0.25">
      <c r="A301" s="47">
        <v>153939</v>
      </c>
      <c r="B301" s="48">
        <v>949</v>
      </c>
      <c r="C301" s="57">
        <v>44162</v>
      </c>
      <c r="D301" s="50"/>
      <c r="E301" s="50">
        <v>93073.797500000001</v>
      </c>
      <c r="F301" s="50">
        <v>26676.5625</v>
      </c>
      <c r="G301" s="51"/>
      <c r="H301" s="51"/>
      <c r="I301" s="50"/>
      <c r="J301" s="50">
        <v>4907.1000000000004</v>
      </c>
      <c r="K301" s="50">
        <v>4268.25</v>
      </c>
      <c r="L301" s="50">
        <v>128925.71</v>
      </c>
      <c r="M301" s="50">
        <f>Tabla16[[#This Row],[TASA EX.]]+Tabla16[[#This Row],[IEPS 8 %]]</f>
        <v>4907.1000000000004</v>
      </c>
      <c r="N301" s="50">
        <f>Tabla16[[#This Row],[TASA 16%]]+Tabla16[[#This Row],[IEPS 6%]]</f>
        <v>26676.5625</v>
      </c>
      <c r="O301" s="55">
        <v>44179</v>
      </c>
      <c r="P301" s="49" t="s">
        <v>3010</v>
      </c>
      <c r="Q301" s="52" t="s">
        <v>2230</v>
      </c>
      <c r="R301" s="48" t="s">
        <v>2853</v>
      </c>
      <c r="S301" s="50">
        <v>6329.8</v>
      </c>
      <c r="T301" s="53" t="s">
        <v>2854</v>
      </c>
      <c r="U301" s="49" t="s">
        <v>3534</v>
      </c>
    </row>
    <row r="302" spans="1:21" x14ac:dyDescent="0.25">
      <c r="A302" s="47">
        <v>153940</v>
      </c>
      <c r="B302" s="48">
        <v>950</v>
      </c>
      <c r="C302" s="57">
        <v>44162</v>
      </c>
      <c r="D302" s="50"/>
      <c r="E302" s="50">
        <v>23568.02</v>
      </c>
      <c r="F302" s="50">
        <v>0</v>
      </c>
      <c r="G302" s="51"/>
      <c r="H302" s="51"/>
      <c r="I302" s="50"/>
      <c r="J302" s="50"/>
      <c r="K302" s="50"/>
      <c r="L302" s="50">
        <v>23568.02</v>
      </c>
      <c r="M302" s="50">
        <f>Tabla16[[#This Row],[TASA EX.]]+Tabla16[[#This Row],[IEPS 8 %]]</f>
        <v>0</v>
      </c>
      <c r="N302" s="50">
        <f>Tabla16[[#This Row],[TASA 16%]]+Tabla16[[#This Row],[IEPS 6%]]</f>
        <v>0</v>
      </c>
      <c r="O302" s="55">
        <v>44179</v>
      </c>
      <c r="P302" s="49" t="s">
        <v>3057</v>
      </c>
      <c r="Q302" s="52" t="s">
        <v>1060</v>
      </c>
      <c r="R302" s="48" t="s">
        <v>2853</v>
      </c>
      <c r="S302" s="50"/>
      <c r="T302" s="53" t="s">
        <v>2854</v>
      </c>
      <c r="U302" s="49" t="s">
        <v>3535</v>
      </c>
    </row>
    <row r="303" spans="1:21" x14ac:dyDescent="0.25">
      <c r="A303" s="47">
        <v>153941</v>
      </c>
      <c r="B303" s="48">
        <v>951</v>
      </c>
      <c r="C303" s="57">
        <v>44162</v>
      </c>
      <c r="D303" s="50"/>
      <c r="E303" s="50">
        <v>4.2499999999563443E-2</v>
      </c>
      <c r="F303" s="50">
        <v>16502.4375</v>
      </c>
      <c r="G303" s="51"/>
      <c r="H303" s="51"/>
      <c r="I303" s="50"/>
      <c r="J303" s="50"/>
      <c r="K303" s="50">
        <v>2640.39</v>
      </c>
      <c r="L303" s="50">
        <v>19142.87</v>
      </c>
      <c r="M303" s="50">
        <f>Tabla16[[#This Row],[TASA EX.]]+Tabla16[[#This Row],[IEPS 8 %]]</f>
        <v>0</v>
      </c>
      <c r="N303" s="50">
        <f>Tabla16[[#This Row],[TASA 16%]]+Tabla16[[#This Row],[IEPS 6%]]</f>
        <v>16502.4375</v>
      </c>
      <c r="O303" s="55">
        <v>44181</v>
      </c>
      <c r="P303" s="49" t="s">
        <v>3330</v>
      </c>
      <c r="Q303" s="52" t="s">
        <v>273</v>
      </c>
      <c r="R303" s="48" t="s">
        <v>2853</v>
      </c>
      <c r="S303" s="50"/>
      <c r="T303" s="53" t="s">
        <v>2854</v>
      </c>
      <c r="U303" s="12" t="s">
        <v>3536</v>
      </c>
    </row>
    <row r="304" spans="1:21" x14ac:dyDescent="0.25">
      <c r="A304" s="47">
        <v>153942</v>
      </c>
      <c r="B304" s="48">
        <v>952</v>
      </c>
      <c r="C304" s="57">
        <v>44162</v>
      </c>
      <c r="D304" s="50"/>
      <c r="E304" s="50">
        <v>5277</v>
      </c>
      <c r="F304" s="50">
        <v>0</v>
      </c>
      <c r="G304" s="51"/>
      <c r="H304" s="51"/>
      <c r="I304" s="50"/>
      <c r="J304" s="50">
        <v>422.16</v>
      </c>
      <c r="K304" s="50"/>
      <c r="L304" s="50">
        <v>5699.16</v>
      </c>
      <c r="M304" s="50">
        <f>Tabla16[[#This Row],[TASA EX.]]+Tabla16[[#This Row],[IEPS 8 %]]</f>
        <v>422.16</v>
      </c>
      <c r="N304" s="50">
        <f>Tabla16[[#This Row],[TASA 16%]]+Tabla16[[#This Row],[IEPS 6%]]</f>
        <v>0</v>
      </c>
      <c r="O304" s="55">
        <v>44173</v>
      </c>
      <c r="P304" s="49" t="s">
        <v>3089</v>
      </c>
      <c r="Q304" s="52" t="s">
        <v>2546</v>
      </c>
      <c r="R304" s="48" t="s">
        <v>2853</v>
      </c>
      <c r="S304" s="50"/>
      <c r="T304" s="53" t="s">
        <v>2854</v>
      </c>
      <c r="U304" s="49" t="s">
        <v>3537</v>
      </c>
    </row>
    <row r="305" spans="1:21" x14ac:dyDescent="0.25">
      <c r="A305" s="47">
        <v>153943</v>
      </c>
      <c r="B305" s="48">
        <v>953</v>
      </c>
      <c r="C305" s="57">
        <v>44162</v>
      </c>
      <c r="D305" s="50"/>
      <c r="E305" s="50">
        <v>5.2500000005238689E-2</v>
      </c>
      <c r="F305" s="50">
        <v>79512.1875</v>
      </c>
      <c r="G305" s="51"/>
      <c r="H305" s="51"/>
      <c r="I305" s="50"/>
      <c r="J305" s="50"/>
      <c r="K305" s="50">
        <v>12721.95</v>
      </c>
      <c r="L305" s="50">
        <v>92234.19</v>
      </c>
      <c r="M305" s="50">
        <f>Tabla16[[#This Row],[TASA EX.]]+Tabla16[[#This Row],[IEPS 8 %]]</f>
        <v>0</v>
      </c>
      <c r="N305" s="50">
        <f>Tabla16[[#This Row],[TASA 16%]]+Tabla16[[#This Row],[IEPS 6%]]</f>
        <v>79512.1875</v>
      </c>
      <c r="O305" s="55">
        <v>44194</v>
      </c>
      <c r="P305" t="s">
        <v>4203</v>
      </c>
      <c r="Q305" s="52" t="s">
        <v>136</v>
      </c>
      <c r="R305" s="48" t="s">
        <v>2853</v>
      </c>
      <c r="S305" s="50">
        <v>31233.97</v>
      </c>
      <c r="T305" s="53" t="s">
        <v>2854</v>
      </c>
      <c r="U305" s="12" t="s">
        <v>4225</v>
      </c>
    </row>
    <row r="306" spans="1:21" x14ac:dyDescent="0.25">
      <c r="A306" s="47">
        <v>153944</v>
      </c>
      <c r="B306" s="48">
        <v>954</v>
      </c>
      <c r="C306" s="57">
        <v>44162</v>
      </c>
      <c r="D306" s="50"/>
      <c r="E306" s="50">
        <v>-0.23250000000552973</v>
      </c>
      <c r="F306" s="50">
        <v>50275.3125</v>
      </c>
      <c r="G306" s="51"/>
      <c r="H306" s="51"/>
      <c r="I306" s="50"/>
      <c r="J306" s="50"/>
      <c r="K306" s="50">
        <v>8044.05</v>
      </c>
      <c r="L306" s="50">
        <v>58319.13</v>
      </c>
      <c r="M306" s="50">
        <f>Tabla16[[#This Row],[TASA EX.]]+Tabla16[[#This Row],[IEPS 8 %]]</f>
        <v>0</v>
      </c>
      <c r="N306" s="50">
        <f>Tabla16[[#This Row],[TASA 16%]]+Tabla16[[#This Row],[IEPS 6%]]</f>
        <v>50275.3125</v>
      </c>
      <c r="O306" s="55">
        <v>44187</v>
      </c>
      <c r="P306" t="s">
        <v>4203</v>
      </c>
      <c r="Q306" s="52" t="s">
        <v>136</v>
      </c>
      <c r="R306" s="48" t="s">
        <v>2853</v>
      </c>
      <c r="S306" s="50">
        <v>25140.38</v>
      </c>
      <c r="T306" s="53" t="s">
        <v>2854</v>
      </c>
      <c r="U306" s="12" t="s">
        <v>4226</v>
      </c>
    </row>
    <row r="307" spans="1:21" x14ac:dyDescent="0.25">
      <c r="A307" s="47">
        <v>153945</v>
      </c>
      <c r="B307" s="48">
        <v>955</v>
      </c>
      <c r="C307" s="57">
        <v>44162</v>
      </c>
      <c r="D307" s="50"/>
      <c r="E307" s="50">
        <v>0.17249999998603016</v>
      </c>
      <c r="F307" s="50">
        <v>191091.4375</v>
      </c>
      <c r="G307" s="51"/>
      <c r="H307" s="51"/>
      <c r="I307" s="50"/>
      <c r="J307" s="50"/>
      <c r="K307" s="50">
        <v>30574.63</v>
      </c>
      <c r="L307" s="50">
        <v>221666.24</v>
      </c>
      <c r="M307" s="50">
        <f>Tabla16[[#This Row],[TASA EX.]]+Tabla16[[#This Row],[IEPS 8 %]]</f>
        <v>0</v>
      </c>
      <c r="N307" s="50">
        <f>Tabla16[[#This Row],[TASA 16%]]+Tabla16[[#This Row],[IEPS 6%]]</f>
        <v>191091.4375</v>
      </c>
      <c r="O307" s="55">
        <v>44189</v>
      </c>
      <c r="P307" t="s">
        <v>4203</v>
      </c>
      <c r="Q307" s="52" t="s">
        <v>136</v>
      </c>
      <c r="R307" s="48" t="s">
        <v>2853</v>
      </c>
      <c r="S307" s="50">
        <v>26546.400000000001</v>
      </c>
      <c r="T307" s="53" t="s">
        <v>2854</v>
      </c>
      <c r="U307" s="12" t="s">
        <v>4227</v>
      </c>
    </row>
    <row r="308" spans="1:21" x14ac:dyDescent="0.25">
      <c r="A308" s="47">
        <v>153946</v>
      </c>
      <c r="B308" s="48">
        <v>956</v>
      </c>
      <c r="C308" s="57">
        <v>44162</v>
      </c>
      <c r="D308" s="50"/>
      <c r="E308" s="50">
        <v>128414.70499999999</v>
      </c>
      <c r="F308" s="50">
        <v>97575.875</v>
      </c>
      <c r="G308" s="51"/>
      <c r="H308" s="51"/>
      <c r="I308" s="50"/>
      <c r="J308" s="50">
        <v>2903.53</v>
      </c>
      <c r="K308" s="50">
        <v>15612.14</v>
      </c>
      <c r="L308" s="50">
        <v>244506.25</v>
      </c>
      <c r="M308" s="50">
        <f>Tabla16[[#This Row],[TASA EX.]]+Tabla16[[#This Row],[IEPS 8 %]]</f>
        <v>2903.53</v>
      </c>
      <c r="N308" s="50">
        <f>Tabla16[[#This Row],[TASA 16%]]+Tabla16[[#This Row],[IEPS 6%]]</f>
        <v>97575.875</v>
      </c>
      <c r="O308" s="55">
        <v>44169</v>
      </c>
      <c r="P308" s="49" t="s">
        <v>3058</v>
      </c>
      <c r="Q308" s="52" t="s">
        <v>1654</v>
      </c>
      <c r="R308" s="48" t="s">
        <v>2853</v>
      </c>
      <c r="S308" s="50">
        <v>1794.64</v>
      </c>
      <c r="T308" s="53" t="s">
        <v>2854</v>
      </c>
      <c r="U308" s="49" t="s">
        <v>3538</v>
      </c>
    </row>
    <row r="309" spans="1:21" x14ac:dyDescent="0.25">
      <c r="A309" s="47">
        <v>153947</v>
      </c>
      <c r="B309" s="48">
        <v>957</v>
      </c>
      <c r="C309" s="57">
        <v>44162</v>
      </c>
      <c r="D309" s="50"/>
      <c r="E309" s="50">
        <v>223209.01500000001</v>
      </c>
      <c r="F309" s="50">
        <v>3724.125</v>
      </c>
      <c r="G309" s="51"/>
      <c r="H309" s="51"/>
      <c r="I309" s="50"/>
      <c r="J309" s="50">
        <v>823.2</v>
      </c>
      <c r="K309" s="50">
        <v>595.86</v>
      </c>
      <c r="L309" s="50">
        <v>228352.2</v>
      </c>
      <c r="M309" s="50">
        <f>Tabla16[[#This Row],[TASA EX.]]+Tabla16[[#This Row],[IEPS 8 %]]</f>
        <v>823.2</v>
      </c>
      <c r="N309" s="50">
        <f>Tabla16[[#This Row],[TASA 16%]]+Tabla16[[#This Row],[IEPS 6%]]</f>
        <v>3724.125</v>
      </c>
      <c r="O309" s="55">
        <v>44187</v>
      </c>
      <c r="P309" s="49" t="s">
        <v>2865</v>
      </c>
      <c r="Q309" s="52" t="s">
        <v>421</v>
      </c>
      <c r="R309" s="48" t="s">
        <v>2853</v>
      </c>
      <c r="S309" s="50"/>
      <c r="T309" s="53" t="s">
        <v>2854</v>
      </c>
      <c r="U309" s="49" t="s">
        <v>3539</v>
      </c>
    </row>
    <row r="310" spans="1:21" x14ac:dyDescent="0.25">
      <c r="A310" s="47">
        <v>153948</v>
      </c>
      <c r="B310" s="48">
        <v>958</v>
      </c>
      <c r="C310" s="57">
        <v>44162</v>
      </c>
      <c r="D310" s="50"/>
      <c r="E310" s="50">
        <v>-2.4999999999636202E-2</v>
      </c>
      <c r="F310" s="50">
        <v>11425.375</v>
      </c>
      <c r="G310" s="51"/>
      <c r="H310" s="51"/>
      <c r="I310" s="50"/>
      <c r="J310" s="50"/>
      <c r="K310" s="50">
        <v>1828.06</v>
      </c>
      <c r="L310" s="50">
        <v>13253.41</v>
      </c>
      <c r="M310" s="50">
        <f>Tabla16[[#This Row],[TASA EX.]]+Tabla16[[#This Row],[IEPS 8 %]]</f>
        <v>0</v>
      </c>
      <c r="N310" s="50">
        <f>Tabla16[[#This Row],[TASA 16%]]+Tabla16[[#This Row],[IEPS 6%]]</f>
        <v>11425.375</v>
      </c>
      <c r="O310" s="55">
        <v>44172</v>
      </c>
      <c r="P310" s="49" t="s">
        <v>2925</v>
      </c>
      <c r="Q310" s="52" t="s">
        <v>1252</v>
      </c>
      <c r="R310" s="48" t="s">
        <v>2853</v>
      </c>
      <c r="S310" s="50">
        <v>3189.65</v>
      </c>
      <c r="T310" s="53" t="s">
        <v>2854</v>
      </c>
      <c r="U310" s="49" t="s">
        <v>3540</v>
      </c>
    </row>
    <row r="311" spans="1:21" x14ac:dyDescent="0.25">
      <c r="A311" s="47">
        <v>153949</v>
      </c>
      <c r="B311" s="48">
        <v>959</v>
      </c>
      <c r="C311" s="57">
        <v>44162</v>
      </c>
      <c r="D311" s="50"/>
      <c r="E311" s="50">
        <v>15660.25</v>
      </c>
      <c r="F311" s="50">
        <v>23978.25</v>
      </c>
      <c r="G311" s="51"/>
      <c r="H311" s="51"/>
      <c r="I311" s="50"/>
      <c r="J311" s="50"/>
      <c r="K311" s="50">
        <v>3836.52</v>
      </c>
      <c r="L311" s="50">
        <v>43475.02</v>
      </c>
      <c r="M311" s="50">
        <f>Tabla16[[#This Row],[TASA EX.]]+Tabla16[[#This Row],[IEPS 8 %]]</f>
        <v>0</v>
      </c>
      <c r="N311" s="50">
        <f>Tabla16[[#This Row],[TASA 16%]]+Tabla16[[#This Row],[IEPS 6%]]</f>
        <v>23978.25</v>
      </c>
      <c r="O311" s="55">
        <v>44173</v>
      </c>
      <c r="P311" s="49" t="s">
        <v>2971</v>
      </c>
      <c r="Q311" s="52" t="s">
        <v>2763</v>
      </c>
      <c r="R311" s="48" t="s">
        <v>2853</v>
      </c>
      <c r="S311" s="50"/>
      <c r="T311" s="53" t="s">
        <v>2854</v>
      </c>
      <c r="U311" s="49" t="s">
        <v>3541</v>
      </c>
    </row>
    <row r="312" spans="1:21" x14ac:dyDescent="0.25">
      <c r="A312" s="47">
        <v>153950</v>
      </c>
      <c r="B312" s="48">
        <v>960</v>
      </c>
      <c r="C312" s="57">
        <v>44162</v>
      </c>
      <c r="D312" s="50"/>
      <c r="E312" s="50">
        <v>41193.095000000001</v>
      </c>
      <c r="F312" s="50">
        <v>48422.375</v>
      </c>
      <c r="G312" s="51"/>
      <c r="H312" s="51"/>
      <c r="I312" s="50"/>
      <c r="J312" s="50"/>
      <c r="K312" s="50">
        <v>7747.58</v>
      </c>
      <c r="L312" s="50">
        <v>97363.05</v>
      </c>
      <c r="M312" s="50">
        <f>Tabla16[[#This Row],[TASA EX.]]+Tabla16[[#This Row],[IEPS 8 %]]</f>
        <v>0</v>
      </c>
      <c r="N312" s="50">
        <f>Tabla16[[#This Row],[TASA 16%]]+Tabla16[[#This Row],[IEPS 6%]]</f>
        <v>48422.375</v>
      </c>
      <c r="O312" s="55">
        <v>44173</v>
      </c>
      <c r="P312" s="49" t="s">
        <v>3036</v>
      </c>
      <c r="Q312" s="52" t="s">
        <v>1926</v>
      </c>
      <c r="R312" s="48" t="s">
        <v>2853</v>
      </c>
      <c r="S312" s="50">
        <v>1398.89</v>
      </c>
      <c r="T312" s="53" t="s">
        <v>2854</v>
      </c>
      <c r="U312" s="49" t="s">
        <v>3542</v>
      </c>
    </row>
    <row r="313" spans="1:21" x14ac:dyDescent="0.25">
      <c r="A313" s="47">
        <v>153951</v>
      </c>
      <c r="B313" s="48">
        <v>961</v>
      </c>
      <c r="C313" s="57">
        <v>44162</v>
      </c>
      <c r="D313" s="50"/>
      <c r="E313" s="50">
        <v>7.2500000002037268E-2</v>
      </c>
      <c r="F313" s="50">
        <v>41949.9375</v>
      </c>
      <c r="G313" s="51"/>
      <c r="H313" s="51"/>
      <c r="I313" s="50"/>
      <c r="J313" s="50"/>
      <c r="K313" s="50">
        <v>6711.99</v>
      </c>
      <c r="L313" s="50">
        <v>48662</v>
      </c>
      <c r="M313" s="50">
        <f>Tabla16[[#This Row],[TASA EX.]]+Tabla16[[#This Row],[IEPS 8 %]]</f>
        <v>0</v>
      </c>
      <c r="N313" s="50">
        <f>Tabla16[[#This Row],[TASA 16%]]+Tabla16[[#This Row],[IEPS 6%]]</f>
        <v>41949.9375</v>
      </c>
      <c r="O313" s="55">
        <v>44173</v>
      </c>
      <c r="P313" s="49" t="s">
        <v>3039</v>
      </c>
      <c r="Q313" s="52" t="s">
        <v>2557</v>
      </c>
      <c r="R313" s="48" t="s">
        <v>2853</v>
      </c>
      <c r="S313" s="50"/>
      <c r="T313" s="53" t="s">
        <v>2854</v>
      </c>
      <c r="U313" s="49" t="s">
        <v>3543</v>
      </c>
    </row>
    <row r="314" spans="1:21" x14ac:dyDescent="0.25">
      <c r="A314" s="47">
        <v>153952</v>
      </c>
      <c r="B314" s="48">
        <v>962</v>
      </c>
      <c r="C314" s="57">
        <v>44162</v>
      </c>
      <c r="D314" s="50"/>
      <c r="E314" s="50">
        <v>16444.849999999999</v>
      </c>
      <c r="F314" s="50">
        <v>0</v>
      </c>
      <c r="G314" s="51"/>
      <c r="H314" s="51"/>
      <c r="I314" s="50"/>
      <c r="J314" s="50">
        <v>1315.59</v>
      </c>
      <c r="K314" s="50"/>
      <c r="L314" s="50">
        <v>17760.439999999999</v>
      </c>
      <c r="M314" s="50">
        <f>Tabla16[[#This Row],[TASA EX.]]+Tabla16[[#This Row],[IEPS 8 %]]</f>
        <v>1315.59</v>
      </c>
      <c r="N314" s="50">
        <f>Tabla16[[#This Row],[TASA 16%]]+Tabla16[[#This Row],[IEPS 6%]]</f>
        <v>0</v>
      </c>
      <c r="O314" s="55">
        <v>44183</v>
      </c>
      <c r="P314" s="49" t="s">
        <v>3011</v>
      </c>
      <c r="Q314" s="52" t="s">
        <v>1911</v>
      </c>
      <c r="R314" s="48" t="s">
        <v>2853</v>
      </c>
      <c r="S314" s="50"/>
      <c r="T314" s="53" t="s">
        <v>2854</v>
      </c>
      <c r="U314" s="49" t="s">
        <v>3544</v>
      </c>
    </row>
    <row r="315" spans="1:21" x14ac:dyDescent="0.25">
      <c r="A315" s="47">
        <v>153953</v>
      </c>
      <c r="B315" s="48">
        <v>963</v>
      </c>
      <c r="C315" s="57">
        <v>44162</v>
      </c>
      <c r="D315" s="50"/>
      <c r="E315" s="50">
        <v>0</v>
      </c>
      <c r="F315" s="50">
        <v>5000</v>
      </c>
      <c r="G315" s="51"/>
      <c r="H315" s="51"/>
      <c r="I315" s="50"/>
      <c r="J315" s="50"/>
      <c r="K315" s="50">
        <v>800</v>
      </c>
      <c r="L315" s="50">
        <v>5800</v>
      </c>
      <c r="M315" s="50">
        <f>Tabla16[[#This Row],[TASA EX.]]+Tabla16[[#This Row],[IEPS 8 %]]</f>
        <v>0</v>
      </c>
      <c r="N315" s="50">
        <f>Tabla16[[#This Row],[TASA 16%]]+Tabla16[[#This Row],[IEPS 6%]]</f>
        <v>5000</v>
      </c>
      <c r="O315" s="55">
        <v>44187</v>
      </c>
      <c r="P315" s="49" t="s">
        <v>3031</v>
      </c>
      <c r="Q315" s="52" t="s">
        <v>2502</v>
      </c>
      <c r="R315" s="48" t="s">
        <v>2888</v>
      </c>
      <c r="S315" s="50"/>
      <c r="T315" s="53" t="s">
        <v>2889</v>
      </c>
      <c r="U315" s="49" t="s">
        <v>3545</v>
      </c>
    </row>
    <row r="316" spans="1:21" x14ac:dyDescent="0.25">
      <c r="A316" s="47">
        <v>153954</v>
      </c>
      <c r="B316" s="48">
        <v>964</v>
      </c>
      <c r="C316" s="57">
        <v>44162</v>
      </c>
      <c r="D316" s="50"/>
      <c r="E316" s="50">
        <v>-2.4999999999636202E-2</v>
      </c>
      <c r="F316" s="50">
        <v>5268.125</v>
      </c>
      <c r="G316" s="51"/>
      <c r="H316" s="51"/>
      <c r="I316" s="50"/>
      <c r="J316" s="50"/>
      <c r="K316" s="50">
        <v>842.9</v>
      </c>
      <c r="L316" s="50">
        <v>6111</v>
      </c>
      <c r="M316" s="50">
        <f>Tabla16[[#This Row],[TASA EX.]]+Tabla16[[#This Row],[IEPS 8 %]]</f>
        <v>0</v>
      </c>
      <c r="N316" s="50">
        <f>Tabla16[[#This Row],[TASA 16%]]+Tabla16[[#This Row],[IEPS 6%]]</f>
        <v>5268.125</v>
      </c>
      <c r="O316" s="55">
        <v>44182</v>
      </c>
      <c r="P316" s="49" t="s">
        <v>3546</v>
      </c>
      <c r="Q316" s="52" t="s">
        <v>1569</v>
      </c>
      <c r="R316" s="48" t="s">
        <v>2853</v>
      </c>
      <c r="S316" s="50"/>
      <c r="T316" s="53" t="s">
        <v>2854</v>
      </c>
      <c r="U316" s="49" t="s">
        <v>3547</v>
      </c>
    </row>
    <row r="317" spans="1:21" x14ac:dyDescent="0.25">
      <c r="A317" s="47">
        <v>153955</v>
      </c>
      <c r="B317" s="48">
        <v>965</v>
      </c>
      <c r="C317" s="57">
        <v>44162</v>
      </c>
      <c r="D317" s="50"/>
      <c r="E317" s="50">
        <v>2592.65</v>
      </c>
      <c r="F317" s="50">
        <v>0</v>
      </c>
      <c r="G317" s="51"/>
      <c r="H317" s="51"/>
      <c r="I317" s="50"/>
      <c r="J317" s="50">
        <v>207.41</v>
      </c>
      <c r="K317" s="50"/>
      <c r="L317" s="50">
        <v>2800.06</v>
      </c>
      <c r="M317" s="50">
        <f>Tabla16[[#This Row],[TASA EX.]]+Tabla16[[#This Row],[IEPS 8 %]]</f>
        <v>207.41</v>
      </c>
      <c r="N317" s="50">
        <f>Tabla16[[#This Row],[TASA 16%]]+Tabla16[[#This Row],[IEPS 6%]]</f>
        <v>0</v>
      </c>
      <c r="O317" s="55">
        <v>44177</v>
      </c>
      <c r="P317" s="49" t="s">
        <v>2906</v>
      </c>
      <c r="Q317" s="52" t="s">
        <v>2319</v>
      </c>
      <c r="R317" s="48" t="s">
        <v>2853</v>
      </c>
      <c r="S317" s="50">
        <v>2744.39</v>
      </c>
      <c r="T317" s="53" t="s">
        <v>2854</v>
      </c>
      <c r="U317" s="49" t="s">
        <v>3548</v>
      </c>
    </row>
    <row r="318" spans="1:21" x14ac:dyDescent="0.25">
      <c r="A318" s="47">
        <v>153956</v>
      </c>
      <c r="B318" s="48">
        <v>966</v>
      </c>
      <c r="C318" s="57">
        <v>44162</v>
      </c>
      <c r="D318" s="50"/>
      <c r="E318" s="50">
        <v>12787</v>
      </c>
      <c r="F318" s="50">
        <v>0</v>
      </c>
      <c r="G318" s="51"/>
      <c r="H318" s="51"/>
      <c r="I318" s="50"/>
      <c r="J318" s="50">
        <v>571.75</v>
      </c>
      <c r="K318" s="50"/>
      <c r="L318" s="50">
        <v>13358.75</v>
      </c>
      <c r="M318" s="50">
        <f>Tabla16[[#This Row],[TASA EX.]]+Tabla16[[#This Row],[IEPS 8 %]]</f>
        <v>571.75</v>
      </c>
      <c r="N318" s="50">
        <f>Tabla16[[#This Row],[TASA 16%]]+Tabla16[[#This Row],[IEPS 6%]]</f>
        <v>0</v>
      </c>
      <c r="O318" s="55">
        <v>44183</v>
      </c>
      <c r="P318" s="49" t="s">
        <v>2906</v>
      </c>
      <c r="Q318" s="52" t="s">
        <v>2319</v>
      </c>
      <c r="R318" s="48" t="s">
        <v>2853</v>
      </c>
      <c r="S318" s="50">
        <v>7582.11</v>
      </c>
      <c r="T318" s="53" t="s">
        <v>2854</v>
      </c>
      <c r="U318" s="49" t="s">
        <v>3549</v>
      </c>
    </row>
    <row r="319" spans="1:21" x14ac:dyDescent="0.25">
      <c r="A319" s="47">
        <v>153957</v>
      </c>
      <c r="B319" s="48">
        <v>967</v>
      </c>
      <c r="C319" s="57">
        <v>44162</v>
      </c>
      <c r="D319" s="50"/>
      <c r="E319" s="50">
        <v>2.5000000000090949E-2</v>
      </c>
      <c r="F319" s="50">
        <v>2922.375</v>
      </c>
      <c r="G319" s="51"/>
      <c r="H319" s="51"/>
      <c r="I319" s="50"/>
      <c r="J319" s="50"/>
      <c r="K319" s="50">
        <v>467.58</v>
      </c>
      <c r="L319" s="50">
        <v>3389.98</v>
      </c>
      <c r="M319" s="50">
        <f>Tabla16[[#This Row],[TASA EX.]]+Tabla16[[#This Row],[IEPS 8 %]]</f>
        <v>0</v>
      </c>
      <c r="N319" s="50">
        <f>Tabla16[[#This Row],[TASA 16%]]+Tabla16[[#This Row],[IEPS 6%]]</f>
        <v>2922.375</v>
      </c>
      <c r="O319" s="55">
        <v>44174</v>
      </c>
      <c r="P319" s="49" t="s">
        <v>3186</v>
      </c>
      <c r="Q319" s="52" t="s">
        <v>1148</v>
      </c>
      <c r="R319" s="48" t="s">
        <v>2853</v>
      </c>
      <c r="S319" s="50"/>
      <c r="T319" s="53" t="s">
        <v>2854</v>
      </c>
      <c r="U319" s="49" t="s">
        <v>3550</v>
      </c>
    </row>
    <row r="320" spans="1:21" x14ac:dyDescent="0.25">
      <c r="A320" s="47">
        <v>153959</v>
      </c>
      <c r="B320" s="48">
        <v>969</v>
      </c>
      <c r="C320" s="57">
        <v>44162</v>
      </c>
      <c r="D320" s="50"/>
      <c r="E320" s="50">
        <v>3636.5074999999997</v>
      </c>
      <c r="F320" s="50">
        <v>23700.8125</v>
      </c>
      <c r="G320" s="51"/>
      <c r="H320" s="51"/>
      <c r="I320" s="50"/>
      <c r="J320" s="50"/>
      <c r="K320" s="50">
        <v>3792.13</v>
      </c>
      <c r="L320" s="50">
        <v>31129.45</v>
      </c>
      <c r="M320" s="50">
        <f>Tabla16[[#This Row],[TASA EX.]]+Tabla16[[#This Row],[IEPS 8 %]]</f>
        <v>0</v>
      </c>
      <c r="N320" s="50">
        <f>Tabla16[[#This Row],[TASA 16%]]+Tabla16[[#This Row],[IEPS 6%]]</f>
        <v>23700.8125</v>
      </c>
      <c r="O320" s="55">
        <v>44168</v>
      </c>
      <c r="P320" s="49" t="s">
        <v>2920</v>
      </c>
      <c r="Q320" s="52" t="s">
        <v>145</v>
      </c>
      <c r="R320" s="48" t="s">
        <v>2853</v>
      </c>
      <c r="S320" s="50"/>
      <c r="T320" s="53" t="s">
        <v>2854</v>
      </c>
      <c r="U320" s="49" t="s">
        <v>3551</v>
      </c>
    </row>
    <row r="321" spans="1:21" x14ac:dyDescent="0.25">
      <c r="A321" s="47">
        <v>153961</v>
      </c>
      <c r="B321" s="48">
        <v>971</v>
      </c>
      <c r="C321" s="57">
        <v>44162</v>
      </c>
      <c r="D321" s="50"/>
      <c r="E321" s="50">
        <v>55973.5</v>
      </c>
      <c r="F321" s="50">
        <v>0</v>
      </c>
      <c r="G321" s="51"/>
      <c r="H321" s="51"/>
      <c r="I321" s="50"/>
      <c r="J321" s="50"/>
      <c r="K321" s="50"/>
      <c r="L321" s="50">
        <v>55973.5</v>
      </c>
      <c r="M321" s="50">
        <f>Tabla16[[#This Row],[TASA EX.]]+Tabla16[[#This Row],[IEPS 8 %]]</f>
        <v>0</v>
      </c>
      <c r="N321" s="50">
        <f>Tabla16[[#This Row],[TASA 16%]]+Tabla16[[#This Row],[IEPS 6%]]</f>
        <v>0</v>
      </c>
      <c r="O321" s="55">
        <v>44167</v>
      </c>
      <c r="P321" s="49" t="s">
        <v>2989</v>
      </c>
      <c r="Q321" s="52" t="s">
        <v>2506</v>
      </c>
      <c r="R321" s="48" t="s">
        <v>2853</v>
      </c>
      <c r="S321" s="50"/>
      <c r="T321" s="53" t="s">
        <v>2854</v>
      </c>
      <c r="U321" s="49" t="s">
        <v>2861</v>
      </c>
    </row>
    <row r="322" spans="1:21" x14ac:dyDescent="0.25">
      <c r="A322" s="47">
        <v>153963</v>
      </c>
      <c r="B322" s="48">
        <v>973</v>
      </c>
      <c r="C322" s="57">
        <v>44162</v>
      </c>
      <c r="D322" s="50"/>
      <c r="E322" s="50">
        <v>43065.72</v>
      </c>
      <c r="F322" s="50">
        <v>0</v>
      </c>
      <c r="G322" s="51"/>
      <c r="H322" s="51"/>
      <c r="I322" s="50"/>
      <c r="J322" s="50"/>
      <c r="K322" s="50"/>
      <c r="L322" s="50">
        <v>43065.72</v>
      </c>
      <c r="M322" s="50">
        <f>Tabla16[[#This Row],[TASA EX.]]+Tabla16[[#This Row],[IEPS 8 %]]</f>
        <v>0</v>
      </c>
      <c r="N322" s="50">
        <f>Tabla16[[#This Row],[TASA 16%]]+Tabla16[[#This Row],[IEPS 6%]]</f>
        <v>0</v>
      </c>
      <c r="O322" s="55">
        <v>44174</v>
      </c>
      <c r="P322" s="49" t="s">
        <v>3026</v>
      </c>
      <c r="Q322" s="52" t="s">
        <v>669</v>
      </c>
      <c r="R322" s="48" t="s">
        <v>2853</v>
      </c>
      <c r="S322" s="50"/>
      <c r="T322" s="53" t="s">
        <v>2854</v>
      </c>
      <c r="U322" s="49" t="s">
        <v>2861</v>
      </c>
    </row>
    <row r="323" spans="1:21" x14ac:dyDescent="0.25">
      <c r="A323" s="47">
        <v>153984</v>
      </c>
      <c r="B323" s="48">
        <v>994</v>
      </c>
      <c r="C323" s="57">
        <v>44162</v>
      </c>
      <c r="D323" s="50"/>
      <c r="E323" s="50">
        <v>5528</v>
      </c>
      <c r="F323" s="50">
        <v>0</v>
      </c>
      <c r="G323" s="51"/>
      <c r="H323" s="51"/>
      <c r="I323" s="50"/>
      <c r="J323" s="50"/>
      <c r="K323" s="50"/>
      <c r="L323" s="50">
        <v>5528</v>
      </c>
      <c r="M323" s="50">
        <f>Tabla16[[#This Row],[TASA EX.]]+Tabla16[[#This Row],[IEPS 8 %]]</f>
        <v>0</v>
      </c>
      <c r="N323" s="50">
        <f>Tabla16[[#This Row],[TASA 16%]]+Tabla16[[#This Row],[IEPS 6%]]</f>
        <v>0</v>
      </c>
      <c r="O323" s="55">
        <v>44173</v>
      </c>
      <c r="P323" s="49" t="s">
        <v>2962</v>
      </c>
      <c r="Q323" s="52" t="s">
        <v>997</v>
      </c>
      <c r="R323" s="48" t="s">
        <v>2853</v>
      </c>
      <c r="S323" s="50"/>
      <c r="T323" s="53" t="s">
        <v>2854</v>
      </c>
      <c r="U323" s="49" t="s">
        <v>3552</v>
      </c>
    </row>
    <row r="324" spans="1:21" x14ac:dyDescent="0.25">
      <c r="A324" s="47">
        <v>153985</v>
      </c>
      <c r="B324" s="48">
        <v>995</v>
      </c>
      <c r="C324" s="57">
        <v>44162</v>
      </c>
      <c r="D324" s="50"/>
      <c r="E324" s="50">
        <v>2.250000000003638E-2</v>
      </c>
      <c r="F324" s="50">
        <v>8086.1875</v>
      </c>
      <c r="G324" s="51"/>
      <c r="H324" s="51"/>
      <c r="I324" s="50"/>
      <c r="J324" s="50"/>
      <c r="K324" s="50">
        <v>1293.79</v>
      </c>
      <c r="L324" s="50">
        <v>9380</v>
      </c>
      <c r="M324" s="50">
        <f>Tabla16[[#This Row],[TASA EX.]]+Tabla16[[#This Row],[IEPS 8 %]]</f>
        <v>0</v>
      </c>
      <c r="N324" s="50">
        <f>Tabla16[[#This Row],[TASA 16%]]+Tabla16[[#This Row],[IEPS 6%]]</f>
        <v>8086.1875</v>
      </c>
      <c r="O324" s="55">
        <v>44173</v>
      </c>
      <c r="P324" s="49" t="s">
        <v>3553</v>
      </c>
      <c r="Q324" s="52" t="s">
        <v>2497</v>
      </c>
      <c r="R324" s="48" t="s">
        <v>2888</v>
      </c>
      <c r="S324" s="50"/>
      <c r="T324" s="53" t="s">
        <v>2889</v>
      </c>
      <c r="U324" s="49" t="s">
        <v>3554</v>
      </c>
    </row>
    <row r="325" spans="1:21" x14ac:dyDescent="0.25">
      <c r="A325" s="47">
        <v>153985</v>
      </c>
      <c r="B325" s="48">
        <v>995</v>
      </c>
      <c r="C325" s="57">
        <v>44162</v>
      </c>
      <c r="D325" s="50"/>
      <c r="E325" s="50">
        <v>-8.500000000003638E-2</v>
      </c>
      <c r="F325" s="50">
        <v>2931.125</v>
      </c>
      <c r="G325" s="51"/>
      <c r="H325" s="51"/>
      <c r="I325" s="50"/>
      <c r="J325" s="50"/>
      <c r="K325" s="50">
        <v>468.98</v>
      </c>
      <c r="L325" s="50">
        <v>3400.02</v>
      </c>
      <c r="M325" s="50">
        <f>Tabla16[[#This Row],[TASA EX.]]+Tabla16[[#This Row],[IEPS 8 %]]</f>
        <v>0</v>
      </c>
      <c r="N325" s="50">
        <f>Tabla16[[#This Row],[TASA 16%]]+Tabla16[[#This Row],[IEPS 6%]]</f>
        <v>2931.125</v>
      </c>
      <c r="O325" s="55">
        <v>44173</v>
      </c>
      <c r="P325" s="49" t="s">
        <v>3553</v>
      </c>
      <c r="Q325" s="52" t="s">
        <v>2497</v>
      </c>
      <c r="R325" s="48" t="s">
        <v>2888</v>
      </c>
      <c r="S325" s="50"/>
      <c r="T325" s="53" t="s">
        <v>2889</v>
      </c>
      <c r="U325" s="49" t="s">
        <v>3555</v>
      </c>
    </row>
    <row r="326" spans="1:21" x14ac:dyDescent="0.25">
      <c r="A326" s="47">
        <v>153985</v>
      </c>
      <c r="B326" s="48">
        <v>995</v>
      </c>
      <c r="C326" s="57">
        <v>44162</v>
      </c>
      <c r="D326" s="50"/>
      <c r="E326" s="50">
        <v>5.5000000000291038E-2</v>
      </c>
      <c r="F326" s="50">
        <v>46120.625</v>
      </c>
      <c r="G326" s="51"/>
      <c r="H326" s="51"/>
      <c r="I326" s="50"/>
      <c r="J326" s="50"/>
      <c r="K326" s="50">
        <v>7379.3</v>
      </c>
      <c r="L326" s="50">
        <v>53499.98</v>
      </c>
      <c r="M326" s="50">
        <f>Tabla16[[#This Row],[TASA EX.]]+Tabla16[[#This Row],[IEPS 8 %]]</f>
        <v>0</v>
      </c>
      <c r="N326" s="50">
        <f>Tabla16[[#This Row],[TASA 16%]]+Tabla16[[#This Row],[IEPS 6%]]</f>
        <v>46120.625</v>
      </c>
      <c r="O326" s="55">
        <v>44173</v>
      </c>
      <c r="P326" s="49" t="s">
        <v>3553</v>
      </c>
      <c r="Q326" s="52" t="s">
        <v>2497</v>
      </c>
      <c r="R326" s="48" t="s">
        <v>2908</v>
      </c>
      <c r="S326" s="50"/>
      <c r="T326" s="53" t="s">
        <v>2909</v>
      </c>
      <c r="U326" s="49" t="s">
        <v>3555</v>
      </c>
    </row>
    <row r="327" spans="1:21" x14ac:dyDescent="0.25">
      <c r="A327" s="47">
        <v>153986</v>
      </c>
      <c r="B327" s="48">
        <v>996</v>
      </c>
      <c r="C327" s="57">
        <v>44162</v>
      </c>
      <c r="D327" s="50"/>
      <c r="E327" s="50">
        <v>165096.79999999999</v>
      </c>
      <c r="F327" s="50">
        <v>0</v>
      </c>
      <c r="G327" s="51"/>
      <c r="H327" s="51"/>
      <c r="I327" s="50"/>
      <c r="J327" s="50"/>
      <c r="K327" s="50"/>
      <c r="L327" s="50">
        <v>165096.79999999999</v>
      </c>
      <c r="M327" s="50">
        <f>Tabla16[[#This Row],[TASA EX.]]+Tabla16[[#This Row],[IEPS 8 %]]</f>
        <v>0</v>
      </c>
      <c r="N327" s="50">
        <f>Tabla16[[#This Row],[TASA 16%]]+Tabla16[[#This Row],[IEPS 6%]]</f>
        <v>0</v>
      </c>
      <c r="O327" s="55">
        <v>44170</v>
      </c>
      <c r="P327" s="49" t="s">
        <v>2991</v>
      </c>
      <c r="Q327" s="52" t="s">
        <v>1529</v>
      </c>
      <c r="R327" s="48" t="s">
        <v>2853</v>
      </c>
      <c r="S327" s="50">
        <v>15864</v>
      </c>
      <c r="T327" s="53" t="s">
        <v>2854</v>
      </c>
      <c r="U327" s="49" t="s">
        <v>2861</v>
      </c>
    </row>
    <row r="328" spans="1:21" x14ac:dyDescent="0.25">
      <c r="A328" s="47">
        <v>153987</v>
      </c>
      <c r="B328" s="48">
        <v>997</v>
      </c>
      <c r="C328" s="57">
        <v>44162</v>
      </c>
      <c r="D328" s="50"/>
      <c r="E328" s="50">
        <v>-2.0000000000436557E-2</v>
      </c>
      <c r="F328" s="50">
        <v>5849</v>
      </c>
      <c r="G328" s="51"/>
      <c r="H328" s="51"/>
      <c r="I328" s="50"/>
      <c r="J328" s="50"/>
      <c r="K328" s="50">
        <v>935.84</v>
      </c>
      <c r="L328" s="50">
        <v>6784.82</v>
      </c>
      <c r="M328" s="50">
        <f>Tabla16[[#This Row],[TASA EX.]]+Tabla16[[#This Row],[IEPS 8 %]]</f>
        <v>0</v>
      </c>
      <c r="N328" s="50">
        <f>Tabla16[[#This Row],[TASA 16%]]+Tabla16[[#This Row],[IEPS 6%]]</f>
        <v>5849</v>
      </c>
      <c r="O328" s="55">
        <v>44169</v>
      </c>
      <c r="P328" s="49" t="s">
        <v>3556</v>
      </c>
      <c r="Q328" s="52" t="s">
        <v>1051</v>
      </c>
      <c r="R328" s="48" t="s">
        <v>2853</v>
      </c>
      <c r="S328" s="50"/>
      <c r="T328" s="53" t="s">
        <v>2854</v>
      </c>
      <c r="U328" s="49" t="s">
        <v>3557</v>
      </c>
    </row>
    <row r="329" spans="1:21" x14ac:dyDescent="0.25">
      <c r="A329" s="47">
        <v>153998</v>
      </c>
      <c r="B329" s="48">
        <v>1008</v>
      </c>
      <c r="C329" s="57">
        <v>44165</v>
      </c>
      <c r="D329" s="50"/>
      <c r="E329" s="50">
        <v>151203.4</v>
      </c>
      <c r="F329" s="50">
        <v>0</v>
      </c>
      <c r="G329" s="51"/>
      <c r="H329" s="51"/>
      <c r="I329" s="50"/>
      <c r="J329" s="50"/>
      <c r="K329" s="50"/>
      <c r="L329" s="50">
        <v>151203.4</v>
      </c>
      <c r="M329" s="50">
        <f>Tabla16[[#This Row],[TASA EX.]]+Tabla16[[#This Row],[IEPS 8 %]]</f>
        <v>0</v>
      </c>
      <c r="N329" s="50">
        <f>Tabla16[[#This Row],[TASA 16%]]+Tabla16[[#This Row],[IEPS 6%]]</f>
        <v>0</v>
      </c>
      <c r="O329" s="55">
        <v>44174</v>
      </c>
      <c r="P329" s="49" t="s">
        <v>2973</v>
      </c>
      <c r="Q329" s="52" t="s">
        <v>850</v>
      </c>
      <c r="R329" s="48" t="s">
        <v>2853</v>
      </c>
      <c r="S329" s="50">
        <v>6147.61</v>
      </c>
      <c r="T329" s="53" t="s">
        <v>2854</v>
      </c>
      <c r="U329" s="12" t="s">
        <v>2861</v>
      </c>
    </row>
    <row r="330" spans="1:21" x14ac:dyDescent="0.25">
      <c r="A330" s="47">
        <v>153999</v>
      </c>
      <c r="B330" s="48">
        <v>1009</v>
      </c>
      <c r="C330" s="57">
        <v>44165</v>
      </c>
      <c r="D330" s="50"/>
      <c r="E330" s="50">
        <v>3433.97</v>
      </c>
      <c r="F330" s="50">
        <v>0</v>
      </c>
      <c r="G330" s="51"/>
      <c r="H330" s="51"/>
      <c r="I330" s="50"/>
      <c r="J330" s="50"/>
      <c r="K330" s="50"/>
      <c r="L330" s="50">
        <v>3433.97</v>
      </c>
      <c r="M330" s="50">
        <f>Tabla16[[#This Row],[TASA EX.]]+Tabla16[[#This Row],[IEPS 8 %]]</f>
        <v>0</v>
      </c>
      <c r="N330" s="50">
        <f>Tabla16[[#This Row],[TASA 16%]]+Tabla16[[#This Row],[IEPS 6%]]</f>
        <v>0</v>
      </c>
      <c r="O330" s="55">
        <v>44175</v>
      </c>
      <c r="P330" s="49" t="s">
        <v>2973</v>
      </c>
      <c r="Q330" s="52" t="s">
        <v>850</v>
      </c>
      <c r="R330" s="48" t="s">
        <v>2853</v>
      </c>
      <c r="S330" s="50">
        <v>132.47999999999999</v>
      </c>
      <c r="T330" s="53" t="s">
        <v>2854</v>
      </c>
      <c r="U330" s="49" t="s">
        <v>3558</v>
      </c>
    </row>
    <row r="331" spans="1:21" x14ac:dyDescent="0.25">
      <c r="A331" s="47">
        <v>154000</v>
      </c>
      <c r="B331" s="48">
        <v>1010</v>
      </c>
      <c r="C331" s="57">
        <v>44165</v>
      </c>
      <c r="D331" s="50"/>
      <c r="E331" s="50">
        <v>1.750000000174623E-2</v>
      </c>
      <c r="F331" s="50">
        <v>49170.5625</v>
      </c>
      <c r="G331" s="51"/>
      <c r="H331" s="51"/>
      <c r="I331" s="50"/>
      <c r="J331" s="50"/>
      <c r="K331" s="50">
        <v>7867.29</v>
      </c>
      <c r="L331" s="50">
        <v>57037.87</v>
      </c>
      <c r="M331" s="50">
        <f>Tabla16[[#This Row],[TASA EX.]]+Tabla16[[#This Row],[IEPS 8 %]]</f>
        <v>0</v>
      </c>
      <c r="N331" s="50">
        <f>Tabla16[[#This Row],[TASA 16%]]+Tabla16[[#This Row],[IEPS 6%]]</f>
        <v>49170.5625</v>
      </c>
      <c r="O331" s="55">
        <v>44167</v>
      </c>
      <c r="P331" s="49" t="s">
        <v>3013</v>
      </c>
      <c r="Q331" s="52" t="s">
        <v>1637</v>
      </c>
      <c r="R331" s="48" t="s">
        <v>2853</v>
      </c>
      <c r="S331" s="50">
        <v>1003.5</v>
      </c>
      <c r="T331" s="53" t="s">
        <v>2854</v>
      </c>
      <c r="U331" s="49" t="s">
        <v>3559</v>
      </c>
    </row>
    <row r="332" spans="1:21" x14ac:dyDescent="0.25">
      <c r="A332" s="47">
        <v>154001</v>
      </c>
      <c r="B332" s="48">
        <v>1011</v>
      </c>
      <c r="C332" s="57">
        <v>44165</v>
      </c>
      <c r="D332" s="50"/>
      <c r="E332" s="50">
        <v>-9.7500000000081855E-2</v>
      </c>
      <c r="F332" s="50">
        <v>969.9375</v>
      </c>
      <c r="G332" s="51"/>
      <c r="H332" s="51"/>
      <c r="I332" s="50"/>
      <c r="J332" s="50"/>
      <c r="K332" s="50">
        <v>155.19</v>
      </c>
      <c r="L332" s="50">
        <v>1125.03</v>
      </c>
      <c r="M332" s="50">
        <f>Tabla16[[#This Row],[TASA EX.]]+Tabla16[[#This Row],[IEPS 8 %]]</f>
        <v>0</v>
      </c>
      <c r="N332" s="50">
        <f>Tabla16[[#This Row],[TASA 16%]]+Tabla16[[#This Row],[IEPS 6%]]</f>
        <v>969.9375</v>
      </c>
      <c r="O332" s="55">
        <v>44176</v>
      </c>
      <c r="P332" s="49" t="s">
        <v>2938</v>
      </c>
      <c r="Q332" s="52" t="s">
        <v>1663</v>
      </c>
      <c r="R332" s="48" t="s">
        <v>2853</v>
      </c>
      <c r="S332" s="50"/>
      <c r="T332" s="53" t="s">
        <v>2854</v>
      </c>
      <c r="U332" s="49" t="s">
        <v>3560</v>
      </c>
    </row>
    <row r="333" spans="1:21" x14ac:dyDescent="0.25">
      <c r="A333" s="47">
        <v>154002</v>
      </c>
      <c r="B333" s="48">
        <v>1012</v>
      </c>
      <c r="C333" s="57">
        <v>44165</v>
      </c>
      <c r="D333" s="50"/>
      <c r="E333" s="50">
        <v>1628</v>
      </c>
      <c r="F333" s="50">
        <v>0</v>
      </c>
      <c r="G333" s="51"/>
      <c r="H333" s="51"/>
      <c r="I333" s="50"/>
      <c r="J333" s="50"/>
      <c r="K333" s="50"/>
      <c r="L333" s="50">
        <v>1628</v>
      </c>
      <c r="M333" s="50">
        <f>Tabla16[[#This Row],[TASA EX.]]+Tabla16[[#This Row],[IEPS 8 %]]</f>
        <v>0</v>
      </c>
      <c r="N333" s="50">
        <f>Tabla16[[#This Row],[TASA 16%]]+Tabla16[[#This Row],[IEPS 6%]]</f>
        <v>0</v>
      </c>
      <c r="O333" s="55">
        <v>44174</v>
      </c>
      <c r="P333" s="49" t="s">
        <v>3561</v>
      </c>
      <c r="Q333" s="52" t="s">
        <v>1121</v>
      </c>
      <c r="R333" s="48" t="s">
        <v>2853</v>
      </c>
      <c r="S333" s="50"/>
      <c r="T333" s="53" t="s">
        <v>2854</v>
      </c>
      <c r="U333" s="49" t="s">
        <v>3562</v>
      </c>
    </row>
    <row r="334" spans="1:21" x14ac:dyDescent="0.25">
      <c r="A334" s="47">
        <v>154003</v>
      </c>
      <c r="B334" s="48">
        <v>1013</v>
      </c>
      <c r="C334" s="57">
        <v>44165</v>
      </c>
      <c r="D334" s="50"/>
      <c r="E334" s="50">
        <v>5.5000000000291038E-2</v>
      </c>
      <c r="F334" s="50">
        <v>54445.425000000003</v>
      </c>
      <c r="G334" s="51"/>
      <c r="H334" s="51"/>
      <c r="I334" s="50">
        <v>153.44999999999999</v>
      </c>
      <c r="J334" s="50"/>
      <c r="K334" s="50">
        <v>8735.82</v>
      </c>
      <c r="L334" s="50">
        <v>63334.75</v>
      </c>
      <c r="M334" s="50">
        <f>Tabla16[[#This Row],[TASA EX.]]+Tabla16[[#This Row],[IEPS 8 %]]</f>
        <v>0</v>
      </c>
      <c r="N334" s="50">
        <f>Tabla16[[#This Row],[TASA 16%]]+Tabla16[[#This Row],[IEPS 6%]]</f>
        <v>54598.875</v>
      </c>
      <c r="O334" s="55">
        <v>44167</v>
      </c>
      <c r="P334" s="49" t="s">
        <v>3563</v>
      </c>
      <c r="Q334" s="52" t="s">
        <v>1053</v>
      </c>
      <c r="R334" s="48" t="s">
        <v>2853</v>
      </c>
      <c r="S334" s="50">
        <v>4667.12</v>
      </c>
      <c r="T334" s="53" t="s">
        <v>2854</v>
      </c>
      <c r="U334" s="49" t="s">
        <v>3564</v>
      </c>
    </row>
    <row r="335" spans="1:21" x14ac:dyDescent="0.25">
      <c r="A335" s="47">
        <v>154004</v>
      </c>
      <c r="B335" s="48">
        <v>1014</v>
      </c>
      <c r="C335" s="57">
        <v>44165</v>
      </c>
      <c r="D335" s="50"/>
      <c r="E335" s="50">
        <v>2556</v>
      </c>
      <c r="F335" s="50">
        <v>0</v>
      </c>
      <c r="G335" s="51"/>
      <c r="H335" s="51"/>
      <c r="I335" s="50"/>
      <c r="J335" s="50"/>
      <c r="K335" s="50"/>
      <c r="L335" s="50">
        <v>2556</v>
      </c>
      <c r="M335" s="50">
        <f>Tabla16[[#This Row],[TASA EX.]]+Tabla16[[#This Row],[IEPS 8 %]]</f>
        <v>0</v>
      </c>
      <c r="N335" s="50">
        <f>Tabla16[[#This Row],[TASA 16%]]+Tabla16[[#This Row],[IEPS 6%]]</f>
        <v>0</v>
      </c>
      <c r="O335" s="55">
        <v>44176</v>
      </c>
      <c r="P335" s="49" t="s">
        <v>3565</v>
      </c>
      <c r="Q335" s="52" t="s">
        <v>1435</v>
      </c>
      <c r="R335" s="48" t="s">
        <v>2853</v>
      </c>
      <c r="S335" s="50"/>
      <c r="T335" s="53" t="s">
        <v>2854</v>
      </c>
      <c r="U335" s="49" t="s">
        <v>3566</v>
      </c>
    </row>
    <row r="336" spans="1:21" x14ac:dyDescent="0.25">
      <c r="A336" s="47">
        <v>154005</v>
      </c>
      <c r="B336" s="48">
        <v>1015</v>
      </c>
      <c r="C336" s="57">
        <v>44165</v>
      </c>
      <c r="D336" s="50"/>
      <c r="E336" s="50">
        <v>3416</v>
      </c>
      <c r="F336" s="50">
        <v>0</v>
      </c>
      <c r="G336" s="51"/>
      <c r="H336" s="51"/>
      <c r="I336" s="50"/>
      <c r="J336" s="50"/>
      <c r="K336" s="50"/>
      <c r="L336" s="50">
        <v>3416</v>
      </c>
      <c r="M336" s="50">
        <f>Tabla16[[#This Row],[TASA EX.]]+Tabla16[[#This Row],[IEPS 8 %]]</f>
        <v>0</v>
      </c>
      <c r="N336" s="50">
        <f>Tabla16[[#This Row],[TASA 16%]]+Tabla16[[#This Row],[IEPS 6%]]</f>
        <v>0</v>
      </c>
      <c r="O336" s="55">
        <v>44174</v>
      </c>
      <c r="P336" s="49" t="s">
        <v>3106</v>
      </c>
      <c r="Q336" s="52" t="s">
        <v>1001</v>
      </c>
      <c r="R336" s="48" t="s">
        <v>2853</v>
      </c>
      <c r="S336" s="50"/>
      <c r="T336" s="53" t="s">
        <v>2854</v>
      </c>
      <c r="U336" s="12" t="s">
        <v>3567</v>
      </c>
    </row>
    <row r="337" spans="1:21" x14ac:dyDescent="0.25">
      <c r="A337" s="47">
        <v>154006</v>
      </c>
      <c r="B337" s="48">
        <v>1016</v>
      </c>
      <c r="C337" s="57">
        <v>44165</v>
      </c>
      <c r="D337" s="50"/>
      <c r="E337" s="50">
        <v>3695.83</v>
      </c>
      <c r="F337" s="50">
        <v>0</v>
      </c>
      <c r="G337" s="51"/>
      <c r="H337" s="51"/>
      <c r="I337" s="50"/>
      <c r="J337" s="50">
        <v>295.69</v>
      </c>
      <c r="K337" s="50"/>
      <c r="L337" s="50">
        <v>3991.52</v>
      </c>
      <c r="M337" s="50">
        <f>Tabla16[[#This Row],[TASA EX.]]+Tabla16[[#This Row],[IEPS 8 %]]</f>
        <v>295.69</v>
      </c>
      <c r="N337" s="50">
        <f>Tabla16[[#This Row],[TASA 16%]]+Tabla16[[#This Row],[IEPS 6%]]</f>
        <v>0</v>
      </c>
      <c r="O337" s="55">
        <v>44173</v>
      </c>
      <c r="P337" s="49" t="s">
        <v>2964</v>
      </c>
      <c r="Q337" s="52" t="s">
        <v>1672</v>
      </c>
      <c r="R337" s="48" t="s">
        <v>2853</v>
      </c>
      <c r="S337" s="50"/>
      <c r="T337" s="53" t="s">
        <v>2854</v>
      </c>
      <c r="U337" s="49" t="s">
        <v>2861</v>
      </c>
    </row>
    <row r="338" spans="1:21" x14ac:dyDescent="0.25">
      <c r="A338" s="47">
        <v>154007</v>
      </c>
      <c r="B338" s="48">
        <v>1017</v>
      </c>
      <c r="C338" s="57">
        <v>44165</v>
      </c>
      <c r="D338" s="50"/>
      <c r="E338" s="50">
        <v>4029.0899999999997</v>
      </c>
      <c r="F338" s="50">
        <v>0</v>
      </c>
      <c r="G338" s="51"/>
      <c r="H338" s="51"/>
      <c r="I338" s="50"/>
      <c r="J338" s="50">
        <v>320.39</v>
      </c>
      <c r="K338" s="50"/>
      <c r="L338" s="50">
        <v>4349.4799999999996</v>
      </c>
      <c r="M338" s="50">
        <f>Tabla16[[#This Row],[TASA EX.]]+Tabla16[[#This Row],[IEPS 8 %]]</f>
        <v>320.39</v>
      </c>
      <c r="N338" s="50">
        <f>Tabla16[[#This Row],[TASA 16%]]+Tabla16[[#This Row],[IEPS 6%]]</f>
        <v>0</v>
      </c>
      <c r="O338" s="55">
        <v>44174</v>
      </c>
      <c r="P338" s="49" t="s">
        <v>2937</v>
      </c>
      <c r="Q338" s="52" t="s">
        <v>972</v>
      </c>
      <c r="R338" s="48" t="s">
        <v>2853</v>
      </c>
      <c r="S338" s="50"/>
      <c r="T338" s="53" t="s">
        <v>2854</v>
      </c>
      <c r="U338" s="49" t="s">
        <v>2861</v>
      </c>
    </row>
    <row r="339" spans="1:21" x14ac:dyDescent="0.25">
      <c r="A339" s="47">
        <v>154008</v>
      </c>
      <c r="B339" s="48">
        <v>1018</v>
      </c>
      <c r="C339" s="57">
        <v>44165</v>
      </c>
      <c r="D339" s="50"/>
      <c r="E339" s="50">
        <v>5265.1799999999994</v>
      </c>
      <c r="F339" s="50">
        <v>0</v>
      </c>
      <c r="G339" s="51"/>
      <c r="H339" s="51"/>
      <c r="I339" s="50"/>
      <c r="J339" s="50">
        <v>378.97</v>
      </c>
      <c r="K339" s="50"/>
      <c r="L339" s="50">
        <v>5644.15</v>
      </c>
      <c r="M339" s="50">
        <f>Tabla16[[#This Row],[TASA EX.]]+Tabla16[[#This Row],[IEPS 8 %]]</f>
        <v>378.97</v>
      </c>
      <c r="N339" s="50">
        <f>Tabla16[[#This Row],[TASA 16%]]+Tabla16[[#This Row],[IEPS 6%]]</f>
        <v>0</v>
      </c>
      <c r="O339" s="55">
        <v>44174</v>
      </c>
      <c r="P339" s="49" t="s">
        <v>2937</v>
      </c>
      <c r="Q339" s="52" t="s">
        <v>972</v>
      </c>
      <c r="R339" s="48" t="s">
        <v>2853</v>
      </c>
      <c r="S339" s="50"/>
      <c r="T339" s="53" t="s">
        <v>2854</v>
      </c>
      <c r="U339" s="49" t="s">
        <v>2861</v>
      </c>
    </row>
    <row r="340" spans="1:21" x14ac:dyDescent="0.25">
      <c r="A340" s="47">
        <v>154009</v>
      </c>
      <c r="B340" s="48">
        <v>1019</v>
      </c>
      <c r="C340" s="57">
        <v>44165</v>
      </c>
      <c r="D340" s="50"/>
      <c r="E340" s="50">
        <v>14560</v>
      </c>
      <c r="F340" s="50">
        <v>0</v>
      </c>
      <c r="G340" s="51"/>
      <c r="H340" s="51"/>
      <c r="I340" s="50"/>
      <c r="J340" s="50"/>
      <c r="K340" s="50"/>
      <c r="L340" s="50">
        <v>14560</v>
      </c>
      <c r="M340" s="50">
        <f>Tabla16[[#This Row],[TASA EX.]]+Tabla16[[#This Row],[IEPS 8 %]]</f>
        <v>0</v>
      </c>
      <c r="N340" s="50">
        <f>Tabla16[[#This Row],[TASA 16%]]+Tabla16[[#This Row],[IEPS 6%]]</f>
        <v>0</v>
      </c>
      <c r="O340" s="55">
        <v>44174</v>
      </c>
      <c r="P340" s="49" t="s">
        <v>3025</v>
      </c>
      <c r="Q340" s="52" t="s">
        <v>1440</v>
      </c>
      <c r="R340" s="48" t="s">
        <v>2853</v>
      </c>
      <c r="S340" s="50"/>
      <c r="T340" s="53" t="s">
        <v>2854</v>
      </c>
      <c r="U340" s="49" t="s">
        <v>3034</v>
      </c>
    </row>
    <row r="341" spans="1:21" x14ac:dyDescent="0.25">
      <c r="A341" s="47">
        <v>154010</v>
      </c>
      <c r="B341" s="48">
        <v>1020</v>
      </c>
      <c r="C341" s="57">
        <v>44165</v>
      </c>
      <c r="D341" s="50"/>
      <c r="E341" s="50">
        <v>16378.580000000002</v>
      </c>
      <c r="F341" s="50">
        <v>0</v>
      </c>
      <c r="G341" s="51"/>
      <c r="H341" s="51"/>
      <c r="I341" s="50"/>
      <c r="J341" s="50">
        <v>1269.55</v>
      </c>
      <c r="K341" s="50"/>
      <c r="L341" s="50">
        <v>17648.13</v>
      </c>
      <c r="M341" s="50">
        <f>Tabla16[[#This Row],[TASA EX.]]+Tabla16[[#This Row],[IEPS 8 %]]</f>
        <v>1269.55</v>
      </c>
      <c r="N341" s="50">
        <f>Tabla16[[#This Row],[TASA 16%]]+Tabla16[[#This Row],[IEPS 6%]]</f>
        <v>0</v>
      </c>
      <c r="O341" s="55">
        <v>44173</v>
      </c>
      <c r="P341" s="49" t="s">
        <v>2988</v>
      </c>
      <c r="Q341" s="52" t="s">
        <v>2273</v>
      </c>
      <c r="R341" s="48" t="s">
        <v>2853</v>
      </c>
      <c r="S341" s="50"/>
      <c r="T341" s="53" t="s">
        <v>2854</v>
      </c>
      <c r="U341" s="49" t="s">
        <v>2861</v>
      </c>
    </row>
    <row r="342" spans="1:21" x14ac:dyDescent="0.25">
      <c r="A342" s="47">
        <v>154011</v>
      </c>
      <c r="B342" s="48">
        <v>1021</v>
      </c>
      <c r="C342" s="57">
        <v>44165</v>
      </c>
      <c r="D342" s="50"/>
      <c r="E342" s="50">
        <v>19538</v>
      </c>
      <c r="F342" s="50">
        <v>0</v>
      </c>
      <c r="G342" s="51"/>
      <c r="H342" s="51"/>
      <c r="I342" s="50"/>
      <c r="J342" s="50"/>
      <c r="K342" s="50"/>
      <c r="L342" s="50">
        <v>19538</v>
      </c>
      <c r="M342" s="50">
        <f>Tabla16[[#This Row],[TASA EX.]]+Tabla16[[#This Row],[IEPS 8 %]]</f>
        <v>0</v>
      </c>
      <c r="N342" s="50">
        <f>Tabla16[[#This Row],[TASA 16%]]+Tabla16[[#This Row],[IEPS 6%]]</f>
        <v>0</v>
      </c>
      <c r="O342" s="55">
        <v>44173</v>
      </c>
      <c r="P342" s="49" t="s">
        <v>2941</v>
      </c>
      <c r="Q342" s="52" t="s">
        <v>2153</v>
      </c>
      <c r="R342" s="48" t="s">
        <v>2853</v>
      </c>
      <c r="S342" s="50"/>
      <c r="T342" s="53" t="s">
        <v>2854</v>
      </c>
      <c r="U342" s="49" t="s">
        <v>2861</v>
      </c>
    </row>
    <row r="343" spans="1:21" x14ac:dyDescent="0.25">
      <c r="A343" s="47">
        <v>154012</v>
      </c>
      <c r="B343" s="48">
        <v>1022</v>
      </c>
      <c r="C343" s="57">
        <v>44165</v>
      </c>
      <c r="D343" s="50"/>
      <c r="E343" s="50">
        <v>26681.599999999999</v>
      </c>
      <c r="F343" s="50">
        <v>0</v>
      </c>
      <c r="G343" s="51"/>
      <c r="H343" s="51"/>
      <c r="I343" s="50"/>
      <c r="J343" s="50"/>
      <c r="K343" s="50"/>
      <c r="L343" s="50">
        <v>26681.599999999999</v>
      </c>
      <c r="M343" s="50">
        <f>Tabla16[[#This Row],[TASA EX.]]+Tabla16[[#This Row],[IEPS 8 %]]</f>
        <v>0</v>
      </c>
      <c r="N343" s="50">
        <f>Tabla16[[#This Row],[TASA 16%]]+Tabla16[[#This Row],[IEPS 6%]]</f>
        <v>0</v>
      </c>
      <c r="O343" s="55">
        <v>44175</v>
      </c>
      <c r="P343" s="49" t="s">
        <v>2990</v>
      </c>
      <c r="Q343" s="52" t="s">
        <v>1336</v>
      </c>
      <c r="R343" s="48" t="s">
        <v>2853</v>
      </c>
      <c r="S343" s="50"/>
      <c r="T343" s="53" t="s">
        <v>2854</v>
      </c>
      <c r="U343" s="49" t="s">
        <v>3568</v>
      </c>
    </row>
    <row r="344" spans="1:21" x14ac:dyDescent="0.25">
      <c r="A344" s="47">
        <v>154013</v>
      </c>
      <c r="B344" s="48">
        <v>1023</v>
      </c>
      <c r="C344" s="57">
        <v>44165</v>
      </c>
      <c r="D344" s="50"/>
      <c r="E344" s="50">
        <v>40226.269999999997</v>
      </c>
      <c r="F344" s="50">
        <v>0</v>
      </c>
      <c r="G344" s="51"/>
      <c r="H344" s="51"/>
      <c r="I344" s="50"/>
      <c r="J344" s="50"/>
      <c r="K344" s="50"/>
      <c r="L344" s="50">
        <v>40226.269999999997</v>
      </c>
      <c r="M344" s="50">
        <f>Tabla16[[#This Row],[TASA EX.]]+Tabla16[[#This Row],[IEPS 8 %]]</f>
        <v>0</v>
      </c>
      <c r="N344" s="50">
        <f>Tabla16[[#This Row],[TASA 16%]]+Tabla16[[#This Row],[IEPS 6%]]</f>
        <v>0</v>
      </c>
      <c r="O344" s="55">
        <v>44173</v>
      </c>
      <c r="P344" s="49" t="s">
        <v>3014</v>
      </c>
      <c r="Q344" s="52" t="s">
        <v>1928</v>
      </c>
      <c r="R344" s="48" t="s">
        <v>2853</v>
      </c>
      <c r="S344" s="50"/>
      <c r="T344" s="53" t="s">
        <v>2854</v>
      </c>
      <c r="U344" s="49" t="s">
        <v>2861</v>
      </c>
    </row>
    <row r="345" spans="1:21" x14ac:dyDescent="0.25">
      <c r="A345" s="47">
        <v>154014</v>
      </c>
      <c r="B345" s="48">
        <v>1024</v>
      </c>
      <c r="C345" s="57">
        <v>44165</v>
      </c>
      <c r="D345" s="50"/>
      <c r="E345" s="50">
        <v>75725.34</v>
      </c>
      <c r="F345" s="50">
        <v>0</v>
      </c>
      <c r="G345" s="51"/>
      <c r="H345" s="51"/>
      <c r="I345" s="50"/>
      <c r="J345" s="50"/>
      <c r="K345" s="50"/>
      <c r="L345" s="50">
        <v>75725.34</v>
      </c>
      <c r="M345" s="50">
        <f>Tabla16[[#This Row],[TASA EX.]]+Tabla16[[#This Row],[IEPS 8 %]]</f>
        <v>0</v>
      </c>
      <c r="N345" s="50">
        <f>Tabla16[[#This Row],[TASA 16%]]+Tabla16[[#This Row],[IEPS 6%]]</f>
        <v>0</v>
      </c>
      <c r="O345" s="55">
        <v>44175</v>
      </c>
      <c r="P345" s="49" t="s">
        <v>2891</v>
      </c>
      <c r="Q345" s="52" t="s">
        <v>2805</v>
      </c>
      <c r="R345" s="48" t="s">
        <v>2853</v>
      </c>
      <c r="S345" s="50"/>
      <c r="T345" s="53" t="s">
        <v>2854</v>
      </c>
      <c r="U345" s="49" t="s">
        <v>2861</v>
      </c>
    </row>
    <row r="346" spans="1:21" x14ac:dyDescent="0.25">
      <c r="A346" s="47">
        <v>154015</v>
      </c>
      <c r="B346" s="48">
        <v>1025</v>
      </c>
      <c r="C346" s="57">
        <v>44165</v>
      </c>
      <c r="D346" s="50"/>
      <c r="E346" s="50">
        <v>123951</v>
      </c>
      <c r="F346" s="50">
        <v>0</v>
      </c>
      <c r="G346" s="51"/>
      <c r="H346" s="51"/>
      <c r="I346" s="50"/>
      <c r="J346" s="50"/>
      <c r="K346" s="50"/>
      <c r="L346" s="50">
        <v>123951</v>
      </c>
      <c r="M346" s="50">
        <f>Tabla16[[#This Row],[TASA EX.]]+Tabla16[[#This Row],[IEPS 8 %]]</f>
        <v>0</v>
      </c>
      <c r="N346" s="50">
        <f>Tabla16[[#This Row],[TASA 16%]]+Tabla16[[#This Row],[IEPS 6%]]</f>
        <v>0</v>
      </c>
      <c r="O346" s="55">
        <v>44175</v>
      </c>
      <c r="P346" s="49" t="s">
        <v>2991</v>
      </c>
      <c r="Q346" s="52" t="s">
        <v>1529</v>
      </c>
      <c r="R346" s="48" t="s">
        <v>2853</v>
      </c>
      <c r="S346" s="50"/>
      <c r="T346" s="53" t="s">
        <v>2854</v>
      </c>
      <c r="U346" s="49" t="s">
        <v>2861</v>
      </c>
    </row>
    <row r="347" spans="1:21" x14ac:dyDescent="0.25">
      <c r="A347" s="47">
        <v>154017</v>
      </c>
      <c r="B347" s="48">
        <v>1027</v>
      </c>
      <c r="C347" s="57">
        <v>44165</v>
      </c>
      <c r="D347" s="50"/>
      <c r="E347" s="50">
        <v>4501.3999999999996</v>
      </c>
      <c r="F347" s="50">
        <v>0</v>
      </c>
      <c r="G347" s="51"/>
      <c r="H347" s="51"/>
      <c r="I347" s="50"/>
      <c r="J347" s="50">
        <v>360.1</v>
      </c>
      <c r="K347" s="50"/>
      <c r="L347" s="50">
        <v>4861.5</v>
      </c>
      <c r="M347" s="50">
        <f>Tabla16[[#This Row],[TASA EX.]]+Tabla16[[#This Row],[IEPS 8 %]]</f>
        <v>360.1</v>
      </c>
      <c r="N347" s="50">
        <f>Tabla16[[#This Row],[TASA 16%]]+Tabla16[[#This Row],[IEPS 6%]]</f>
        <v>0</v>
      </c>
      <c r="O347" s="55">
        <v>44173</v>
      </c>
      <c r="P347" s="49" t="s">
        <v>2936</v>
      </c>
      <c r="Q347" s="52" t="s">
        <v>1412</v>
      </c>
      <c r="R347" s="48" t="s">
        <v>2853</v>
      </c>
      <c r="S347" s="50"/>
      <c r="T347" s="53" t="s">
        <v>2854</v>
      </c>
      <c r="U347" s="49" t="s">
        <v>2861</v>
      </c>
    </row>
    <row r="348" spans="1:21" x14ac:dyDescent="0.25">
      <c r="A348" s="47">
        <v>154018</v>
      </c>
      <c r="B348" s="48">
        <v>1028</v>
      </c>
      <c r="C348" s="57">
        <v>44165</v>
      </c>
      <c r="D348" s="50"/>
      <c r="E348" s="50">
        <v>2.0000000000038654E-2</v>
      </c>
      <c r="F348" s="50">
        <v>447.49999999999994</v>
      </c>
      <c r="G348" s="51"/>
      <c r="H348" s="51"/>
      <c r="I348" s="50"/>
      <c r="J348" s="50"/>
      <c r="K348" s="50">
        <v>71.599999999999994</v>
      </c>
      <c r="L348" s="50">
        <v>519.12</v>
      </c>
      <c r="M348" s="50">
        <f>Tabla16[[#This Row],[TASA EX.]]+Tabla16[[#This Row],[IEPS 8 %]]</f>
        <v>0</v>
      </c>
      <c r="N348" s="50">
        <f>Tabla16[[#This Row],[TASA 16%]]+Tabla16[[#This Row],[IEPS 6%]]</f>
        <v>447.49999999999994</v>
      </c>
      <c r="O348" s="55">
        <v>44174</v>
      </c>
      <c r="P348" s="49" t="s">
        <v>3073</v>
      </c>
      <c r="Q348" s="52" t="s">
        <v>2512</v>
      </c>
      <c r="R348" s="48" t="s">
        <v>2888</v>
      </c>
      <c r="S348" s="50"/>
      <c r="T348" s="53" t="s">
        <v>2889</v>
      </c>
      <c r="U348" s="49" t="s">
        <v>3569</v>
      </c>
    </row>
    <row r="349" spans="1:21" x14ac:dyDescent="0.25">
      <c r="A349" s="47">
        <v>154019</v>
      </c>
      <c r="B349" s="48">
        <v>1029</v>
      </c>
      <c r="C349" s="57">
        <v>44165</v>
      </c>
      <c r="D349" s="50"/>
      <c r="E349" s="50">
        <v>-4.9999999999954525E-2</v>
      </c>
      <c r="F349" s="50">
        <v>620.25</v>
      </c>
      <c r="G349" s="51"/>
      <c r="H349" s="51"/>
      <c r="I349" s="50"/>
      <c r="J349" s="50"/>
      <c r="K349" s="50">
        <v>99.24</v>
      </c>
      <c r="L349" s="50">
        <v>719.44</v>
      </c>
      <c r="M349" s="50">
        <f>Tabla16[[#This Row],[TASA EX.]]+Tabla16[[#This Row],[IEPS 8 %]]</f>
        <v>0</v>
      </c>
      <c r="N349" s="50">
        <f>Tabla16[[#This Row],[TASA 16%]]+Tabla16[[#This Row],[IEPS 6%]]</f>
        <v>620.25</v>
      </c>
      <c r="O349" s="55">
        <v>44174</v>
      </c>
      <c r="P349" s="49" t="s">
        <v>2994</v>
      </c>
      <c r="Q349" s="52" t="s">
        <v>604</v>
      </c>
      <c r="R349" s="48" t="s">
        <v>2888</v>
      </c>
      <c r="S349" s="50"/>
      <c r="T349" s="53" t="s">
        <v>2889</v>
      </c>
      <c r="U349" s="49" t="s">
        <v>3570</v>
      </c>
    </row>
    <row r="350" spans="1:21" x14ac:dyDescent="0.25">
      <c r="A350" s="47">
        <v>154020</v>
      </c>
      <c r="B350" s="48">
        <v>1030</v>
      </c>
      <c r="C350" s="57">
        <v>44165</v>
      </c>
      <c r="D350" s="50"/>
      <c r="E350" s="50">
        <v>-1.2500000000045475E-2</v>
      </c>
      <c r="F350" s="50">
        <v>1111.0625</v>
      </c>
      <c r="G350" s="51"/>
      <c r="H350" s="51"/>
      <c r="I350" s="50"/>
      <c r="J350" s="50"/>
      <c r="K350" s="50">
        <v>177.77</v>
      </c>
      <c r="L350" s="50">
        <v>1288.82</v>
      </c>
      <c r="M350" s="50">
        <f>Tabla16[[#This Row],[TASA EX.]]+Tabla16[[#This Row],[IEPS 8 %]]</f>
        <v>0</v>
      </c>
      <c r="N350" s="50">
        <f>Tabla16[[#This Row],[TASA 16%]]+Tabla16[[#This Row],[IEPS 6%]]</f>
        <v>1111.0625</v>
      </c>
      <c r="O350" s="55">
        <v>44173</v>
      </c>
      <c r="P350" s="49" t="s">
        <v>3028</v>
      </c>
      <c r="Q350" s="52" t="s">
        <v>2401</v>
      </c>
      <c r="R350" s="48" t="s">
        <v>2888</v>
      </c>
      <c r="S350" s="50"/>
      <c r="T350" s="53" t="s">
        <v>2889</v>
      </c>
      <c r="U350" s="49" t="s">
        <v>3571</v>
      </c>
    </row>
    <row r="351" spans="1:21" x14ac:dyDescent="0.25">
      <c r="A351" s="47">
        <v>154021</v>
      </c>
      <c r="B351" s="48">
        <v>1031</v>
      </c>
      <c r="C351" s="57">
        <v>44165</v>
      </c>
      <c r="D351" s="50"/>
      <c r="E351" s="50">
        <v>-2.4999999999863576E-2</v>
      </c>
      <c r="F351" s="50">
        <v>1267.375</v>
      </c>
      <c r="G351" s="51"/>
      <c r="H351" s="51"/>
      <c r="I351" s="50"/>
      <c r="J351" s="50"/>
      <c r="K351" s="50">
        <v>202.78</v>
      </c>
      <c r="L351" s="50">
        <v>1470.13</v>
      </c>
      <c r="M351" s="50">
        <f>Tabla16[[#This Row],[TASA EX.]]+Tabla16[[#This Row],[IEPS 8 %]]</f>
        <v>0</v>
      </c>
      <c r="N351" s="50">
        <f>Tabla16[[#This Row],[TASA 16%]]+Tabla16[[#This Row],[IEPS 6%]]</f>
        <v>1267.375</v>
      </c>
      <c r="O351" s="55">
        <v>44173</v>
      </c>
      <c r="P351" s="49" t="s">
        <v>3572</v>
      </c>
      <c r="Q351" s="52" t="s">
        <v>2293</v>
      </c>
      <c r="R351" s="48" t="s">
        <v>2888</v>
      </c>
      <c r="S351" s="50"/>
      <c r="T351" s="53" t="s">
        <v>2889</v>
      </c>
      <c r="U351" s="49" t="s">
        <v>3220</v>
      </c>
    </row>
    <row r="352" spans="1:21" x14ac:dyDescent="0.25">
      <c r="A352" s="47">
        <v>154022</v>
      </c>
      <c r="B352" s="48">
        <v>1032</v>
      </c>
      <c r="C352" s="57">
        <v>44165</v>
      </c>
      <c r="D352" s="50"/>
      <c r="E352" s="50">
        <v>-2.7499999999690772E-2</v>
      </c>
      <c r="F352" s="50">
        <v>1922.4374999999998</v>
      </c>
      <c r="G352" s="51"/>
      <c r="H352" s="51"/>
      <c r="I352" s="50"/>
      <c r="J352" s="50"/>
      <c r="K352" s="50">
        <v>307.58999999999997</v>
      </c>
      <c r="L352" s="50">
        <v>2230</v>
      </c>
      <c r="M352" s="50">
        <f>Tabla16[[#This Row],[TASA EX.]]+Tabla16[[#This Row],[IEPS 8 %]]</f>
        <v>0</v>
      </c>
      <c r="N352" s="50">
        <f>Tabla16[[#This Row],[TASA 16%]]+Tabla16[[#This Row],[IEPS 6%]]</f>
        <v>1922.4374999999998</v>
      </c>
      <c r="O352" s="55">
        <v>44174</v>
      </c>
      <c r="P352" s="49" t="s">
        <v>2992</v>
      </c>
      <c r="Q352" s="52" t="s">
        <v>818</v>
      </c>
      <c r="R352" s="48" t="s">
        <v>2888</v>
      </c>
      <c r="S352" s="50"/>
      <c r="T352" s="53" t="s">
        <v>2889</v>
      </c>
      <c r="U352" s="49" t="s">
        <v>3573</v>
      </c>
    </row>
    <row r="353" spans="1:21" x14ac:dyDescent="0.25">
      <c r="A353" s="47">
        <v>154023</v>
      </c>
      <c r="B353" s="48">
        <v>1033</v>
      </c>
      <c r="C353" s="57">
        <v>44165</v>
      </c>
      <c r="D353" s="50"/>
      <c r="E353" s="50">
        <v>1.999999999998181E-2</v>
      </c>
      <c r="F353" s="50">
        <v>1965.5</v>
      </c>
      <c r="G353" s="51"/>
      <c r="H353" s="51"/>
      <c r="I353" s="50"/>
      <c r="J353" s="50"/>
      <c r="K353" s="50">
        <v>314.48</v>
      </c>
      <c r="L353" s="50">
        <v>2280</v>
      </c>
      <c r="M353" s="50">
        <f>Tabla16[[#This Row],[TASA EX.]]+Tabla16[[#This Row],[IEPS 8 %]]</f>
        <v>0</v>
      </c>
      <c r="N353" s="50">
        <f>Tabla16[[#This Row],[TASA 16%]]+Tabla16[[#This Row],[IEPS 6%]]</f>
        <v>1965.5</v>
      </c>
      <c r="O353" s="55">
        <v>44177</v>
      </c>
      <c r="P353" s="49" t="s">
        <v>2993</v>
      </c>
      <c r="Q353" s="52" t="s">
        <v>877</v>
      </c>
      <c r="R353" s="48" t="s">
        <v>2888</v>
      </c>
      <c r="S353" s="50"/>
      <c r="T353" s="53" t="s">
        <v>2889</v>
      </c>
      <c r="U353" s="49" t="s">
        <v>3574</v>
      </c>
    </row>
    <row r="354" spans="1:21" x14ac:dyDescent="0.25">
      <c r="A354" s="47">
        <v>154024</v>
      </c>
      <c r="B354" s="48">
        <v>1034</v>
      </c>
      <c r="C354" s="57">
        <v>44165</v>
      </c>
      <c r="D354" s="50"/>
      <c r="E354" s="50">
        <v>-5.5000000000291038E-2</v>
      </c>
      <c r="F354" s="50">
        <v>3071.375</v>
      </c>
      <c r="G354" s="51"/>
      <c r="H354" s="51"/>
      <c r="I354" s="50"/>
      <c r="J354" s="50"/>
      <c r="K354" s="50">
        <v>491.42</v>
      </c>
      <c r="L354" s="50">
        <v>3562.74</v>
      </c>
      <c r="M354" s="50">
        <f>Tabla16[[#This Row],[TASA EX.]]+Tabla16[[#This Row],[IEPS 8 %]]</f>
        <v>0</v>
      </c>
      <c r="N354" s="50">
        <f>Tabla16[[#This Row],[TASA 16%]]+Tabla16[[#This Row],[IEPS 6%]]</f>
        <v>3071.375</v>
      </c>
      <c r="O354" s="55">
        <v>44173</v>
      </c>
      <c r="P354" s="49" t="s">
        <v>3061</v>
      </c>
      <c r="Q354" s="52" t="s">
        <v>2077</v>
      </c>
      <c r="R354" s="48" t="s">
        <v>2888</v>
      </c>
      <c r="S354" s="50"/>
      <c r="T354" s="53" t="s">
        <v>2889</v>
      </c>
      <c r="U354" s="49" t="s">
        <v>3575</v>
      </c>
    </row>
    <row r="355" spans="1:21" x14ac:dyDescent="0.25">
      <c r="A355" s="47">
        <v>154025</v>
      </c>
      <c r="B355" s="48">
        <v>1035</v>
      </c>
      <c r="C355" s="57">
        <v>44165</v>
      </c>
      <c r="D355" s="50"/>
      <c r="E355" s="50">
        <v>-3.999999999996362E-2</v>
      </c>
      <c r="F355" s="50">
        <v>4933</v>
      </c>
      <c r="G355" s="51"/>
      <c r="H355" s="51"/>
      <c r="I355" s="50"/>
      <c r="J355" s="50"/>
      <c r="K355" s="50">
        <v>789.28</v>
      </c>
      <c r="L355" s="50">
        <v>5722.24</v>
      </c>
      <c r="M355" s="50">
        <f>Tabla16[[#This Row],[TASA EX.]]+Tabla16[[#This Row],[IEPS 8 %]]</f>
        <v>0</v>
      </c>
      <c r="N355" s="50">
        <f>Tabla16[[#This Row],[TASA 16%]]+Tabla16[[#This Row],[IEPS 6%]]</f>
        <v>4933</v>
      </c>
      <c r="O355" s="55">
        <v>44173</v>
      </c>
      <c r="P355" s="49" t="s">
        <v>2996</v>
      </c>
      <c r="Q355" s="52" t="s">
        <v>1172</v>
      </c>
      <c r="R355" s="48" t="s">
        <v>2888</v>
      </c>
      <c r="S355" s="50"/>
      <c r="T355" s="53" t="s">
        <v>2889</v>
      </c>
      <c r="U355" s="49" t="s">
        <v>3576</v>
      </c>
    </row>
    <row r="356" spans="1:21" x14ac:dyDescent="0.25">
      <c r="A356" s="47">
        <v>154026</v>
      </c>
      <c r="B356" s="48">
        <v>1036</v>
      </c>
      <c r="C356" s="57">
        <v>44165</v>
      </c>
      <c r="D356" s="50"/>
      <c r="E356" s="50">
        <v>-0.3999999999996362</v>
      </c>
      <c r="F356" s="50">
        <v>9840</v>
      </c>
      <c r="G356" s="51"/>
      <c r="H356" s="51"/>
      <c r="I356" s="50"/>
      <c r="J356" s="50"/>
      <c r="K356" s="50">
        <v>1574.4</v>
      </c>
      <c r="L356" s="50">
        <v>11414</v>
      </c>
      <c r="M356" s="50">
        <f>Tabla16[[#This Row],[TASA EX.]]+Tabla16[[#This Row],[IEPS 8 %]]</f>
        <v>0</v>
      </c>
      <c r="N356" s="50">
        <f>Tabla16[[#This Row],[TASA 16%]]+Tabla16[[#This Row],[IEPS 6%]]</f>
        <v>9840</v>
      </c>
      <c r="O356" s="55">
        <v>44173</v>
      </c>
      <c r="P356" s="49" t="s">
        <v>2946</v>
      </c>
      <c r="Q356" s="52" t="s">
        <v>447</v>
      </c>
      <c r="R356" s="48" t="s">
        <v>2888</v>
      </c>
      <c r="S356" s="50"/>
      <c r="T356" s="53" t="s">
        <v>2889</v>
      </c>
      <c r="U356" s="49" t="s">
        <v>3577</v>
      </c>
    </row>
    <row r="357" spans="1:21" x14ac:dyDescent="0.25">
      <c r="A357" s="47">
        <v>154027</v>
      </c>
      <c r="B357" s="48">
        <v>1037</v>
      </c>
      <c r="C357" s="57">
        <v>44165</v>
      </c>
      <c r="D357" s="50"/>
      <c r="E357" s="50">
        <v>0.23750000000291038</v>
      </c>
      <c r="F357" s="50">
        <v>33442.5625</v>
      </c>
      <c r="G357" s="51"/>
      <c r="H357" s="51"/>
      <c r="I357" s="50"/>
      <c r="J357" s="50"/>
      <c r="K357" s="50">
        <v>5350.81</v>
      </c>
      <c r="L357" s="50">
        <v>38793.61</v>
      </c>
      <c r="M357" s="50">
        <f>Tabla16[[#This Row],[TASA EX.]]+Tabla16[[#This Row],[IEPS 8 %]]</f>
        <v>0</v>
      </c>
      <c r="N357" s="50">
        <f>Tabla16[[#This Row],[TASA 16%]]+Tabla16[[#This Row],[IEPS 6%]]</f>
        <v>33442.5625</v>
      </c>
      <c r="O357" s="55">
        <v>44174</v>
      </c>
      <c r="P357" s="49" t="s">
        <v>3031</v>
      </c>
      <c r="Q357" s="52" t="s">
        <v>2502</v>
      </c>
      <c r="R357" s="48" t="s">
        <v>2888</v>
      </c>
      <c r="S357" s="50"/>
      <c r="T357" s="53" t="s">
        <v>2889</v>
      </c>
      <c r="U357" s="49" t="s">
        <v>3578</v>
      </c>
    </row>
    <row r="358" spans="1:21" x14ac:dyDescent="0.25">
      <c r="A358" s="47">
        <v>154028</v>
      </c>
      <c r="B358" s="48">
        <v>1038</v>
      </c>
      <c r="C358" s="57">
        <v>44165</v>
      </c>
      <c r="D358" s="50"/>
      <c r="E358" s="50">
        <v>3000</v>
      </c>
      <c r="F358" s="50">
        <v>0</v>
      </c>
      <c r="G358" s="51"/>
      <c r="H358" s="51"/>
      <c r="I358" s="50"/>
      <c r="J358" s="50"/>
      <c r="K358" s="50"/>
      <c r="L358" s="50">
        <v>3000</v>
      </c>
      <c r="M358" s="50">
        <f>Tabla16[[#This Row],[TASA EX.]]+Tabla16[[#This Row],[IEPS 8 %]]</f>
        <v>0</v>
      </c>
      <c r="N358" s="50">
        <f>Tabla16[[#This Row],[TASA 16%]]+Tabla16[[#This Row],[IEPS 6%]]</f>
        <v>0</v>
      </c>
      <c r="O358" s="55">
        <v>44180</v>
      </c>
      <c r="P358" s="49" t="s">
        <v>2949</v>
      </c>
      <c r="Q358" s="52" t="s">
        <v>2452</v>
      </c>
      <c r="R358" s="48" t="s">
        <v>2853</v>
      </c>
      <c r="S358" s="50"/>
      <c r="T358" s="53" t="s">
        <v>2854</v>
      </c>
      <c r="U358" s="49" t="s">
        <v>3579</v>
      </c>
    </row>
    <row r="359" spans="1:21" x14ac:dyDescent="0.25">
      <c r="A359" s="47">
        <v>154029</v>
      </c>
      <c r="B359" s="48">
        <v>1039</v>
      </c>
      <c r="C359" s="57">
        <v>44165</v>
      </c>
      <c r="D359" s="50"/>
      <c r="E359" s="50">
        <v>6806.1</v>
      </c>
      <c r="F359" s="50">
        <v>0</v>
      </c>
      <c r="G359" s="51"/>
      <c r="H359" s="51"/>
      <c r="I359" s="50"/>
      <c r="J359" s="50"/>
      <c r="K359" s="50"/>
      <c r="L359" s="50">
        <v>6806.1</v>
      </c>
      <c r="M359" s="50">
        <f>Tabla16[[#This Row],[TASA EX.]]+Tabla16[[#This Row],[IEPS 8 %]]</f>
        <v>0</v>
      </c>
      <c r="N359" s="50">
        <f>Tabla16[[#This Row],[TASA 16%]]+Tabla16[[#This Row],[IEPS 6%]]</f>
        <v>0</v>
      </c>
      <c r="O359" s="55">
        <v>44179</v>
      </c>
      <c r="P359" s="49" t="s">
        <v>3580</v>
      </c>
      <c r="Q359" s="52" t="s">
        <v>2493</v>
      </c>
      <c r="R359" s="48" t="s">
        <v>2853</v>
      </c>
      <c r="S359" s="50"/>
      <c r="T359" s="53" t="s">
        <v>2854</v>
      </c>
      <c r="U359" s="49" t="s">
        <v>3581</v>
      </c>
    </row>
    <row r="360" spans="1:21" x14ac:dyDescent="0.25">
      <c r="A360" s="47">
        <v>154030</v>
      </c>
      <c r="B360" s="48">
        <v>1040</v>
      </c>
      <c r="C360" s="57">
        <v>44165</v>
      </c>
      <c r="D360" s="50"/>
      <c r="E360" s="50">
        <v>-2.2499999999126885E-2</v>
      </c>
      <c r="F360" s="50">
        <v>12413.8125</v>
      </c>
      <c r="G360" s="51"/>
      <c r="H360" s="51"/>
      <c r="I360" s="50"/>
      <c r="J360" s="50"/>
      <c r="K360" s="50">
        <v>1986.21</v>
      </c>
      <c r="L360" s="50">
        <v>14400</v>
      </c>
      <c r="M360" s="50">
        <f>Tabla16[[#This Row],[TASA EX.]]+Tabla16[[#This Row],[IEPS 8 %]]</f>
        <v>0</v>
      </c>
      <c r="N360" s="50">
        <f>Tabla16[[#This Row],[TASA 16%]]+Tabla16[[#This Row],[IEPS 6%]]</f>
        <v>12413.8125</v>
      </c>
      <c r="O360" s="55">
        <v>44174</v>
      </c>
      <c r="P360" s="49" t="s">
        <v>3582</v>
      </c>
      <c r="Q360" s="52" t="s">
        <v>1406</v>
      </c>
      <c r="R360" s="48" t="s">
        <v>2853</v>
      </c>
      <c r="S360" s="50"/>
      <c r="T360" s="53" t="s">
        <v>2854</v>
      </c>
      <c r="U360" s="49" t="s">
        <v>3583</v>
      </c>
    </row>
    <row r="361" spans="1:21" x14ac:dyDescent="0.25">
      <c r="A361" s="47">
        <v>154031</v>
      </c>
      <c r="B361" s="48">
        <v>1041</v>
      </c>
      <c r="C361" s="57">
        <v>44165</v>
      </c>
      <c r="D361" s="50"/>
      <c r="E361" s="50">
        <v>14830.26</v>
      </c>
      <c r="F361" s="50">
        <v>0</v>
      </c>
      <c r="G361" s="51"/>
      <c r="H361" s="51"/>
      <c r="I361" s="50"/>
      <c r="J361" s="50"/>
      <c r="K361" s="50"/>
      <c r="L361" s="50">
        <v>14830.26</v>
      </c>
      <c r="M361" s="50">
        <f>Tabla16[[#This Row],[TASA EX.]]+Tabla16[[#This Row],[IEPS 8 %]]</f>
        <v>0</v>
      </c>
      <c r="N361" s="50">
        <f>Tabla16[[#This Row],[TASA 16%]]+Tabla16[[#This Row],[IEPS 6%]]</f>
        <v>0</v>
      </c>
      <c r="O361" s="55">
        <v>44193</v>
      </c>
      <c r="P361" s="49" t="s">
        <v>2855</v>
      </c>
      <c r="Q361" s="52" t="s">
        <v>752</v>
      </c>
      <c r="R361" s="48" t="s">
        <v>2853</v>
      </c>
      <c r="S361" s="50"/>
      <c r="T361" s="53" t="s">
        <v>2854</v>
      </c>
      <c r="U361" s="49" t="s">
        <v>3584</v>
      </c>
    </row>
    <row r="362" spans="1:21" x14ac:dyDescent="0.25">
      <c r="A362" s="47">
        <v>154032</v>
      </c>
      <c r="B362" s="48">
        <v>1042</v>
      </c>
      <c r="C362" s="57">
        <v>44165</v>
      </c>
      <c r="D362" s="50"/>
      <c r="E362" s="50">
        <v>13716.012500000001</v>
      </c>
      <c r="F362" s="50">
        <v>2203.4375</v>
      </c>
      <c r="G362" s="51"/>
      <c r="H362" s="51"/>
      <c r="I362" s="50"/>
      <c r="J362" s="50"/>
      <c r="K362" s="50">
        <v>352.55</v>
      </c>
      <c r="L362" s="50">
        <v>16272</v>
      </c>
      <c r="M362" s="50">
        <f>Tabla16[[#This Row],[TASA EX.]]+Tabla16[[#This Row],[IEPS 8 %]]</f>
        <v>0</v>
      </c>
      <c r="N362" s="50">
        <f>Tabla16[[#This Row],[TASA 16%]]+Tabla16[[#This Row],[IEPS 6%]]</f>
        <v>2203.4375</v>
      </c>
      <c r="O362" s="55">
        <v>44187</v>
      </c>
      <c r="P362" s="49" t="s">
        <v>2878</v>
      </c>
      <c r="Q362" s="52" t="s">
        <v>1799</v>
      </c>
      <c r="R362" s="48" t="s">
        <v>2853</v>
      </c>
      <c r="S362" s="50"/>
      <c r="T362" s="53" t="s">
        <v>2854</v>
      </c>
      <c r="U362" s="49" t="s">
        <v>3585</v>
      </c>
    </row>
    <row r="363" spans="1:21" x14ac:dyDescent="0.25">
      <c r="A363" s="47">
        <v>154033</v>
      </c>
      <c r="B363" s="48">
        <v>1043</v>
      </c>
      <c r="C363" s="57">
        <v>44165</v>
      </c>
      <c r="D363" s="50"/>
      <c r="E363" s="50">
        <v>1.2499999997089617E-2</v>
      </c>
      <c r="F363" s="50">
        <v>18207.1875</v>
      </c>
      <c r="G363" s="51"/>
      <c r="H363" s="51"/>
      <c r="I363" s="50"/>
      <c r="J363" s="50"/>
      <c r="K363" s="50">
        <v>2913.15</v>
      </c>
      <c r="L363" s="50">
        <v>21120.35</v>
      </c>
      <c r="M363" s="50">
        <f>Tabla16[[#This Row],[TASA EX.]]+Tabla16[[#This Row],[IEPS 8 %]]</f>
        <v>0</v>
      </c>
      <c r="N363" s="50">
        <f>Tabla16[[#This Row],[TASA 16%]]+Tabla16[[#This Row],[IEPS 6%]]</f>
        <v>18207.1875</v>
      </c>
      <c r="O363" s="55">
        <v>44182</v>
      </c>
      <c r="P363" s="49" t="s">
        <v>2902</v>
      </c>
      <c r="Q363" s="52" t="s">
        <v>817</v>
      </c>
      <c r="R363" s="48" t="s">
        <v>2853</v>
      </c>
      <c r="S363" s="50"/>
      <c r="T363" s="53" t="s">
        <v>2854</v>
      </c>
      <c r="U363" s="49" t="s">
        <v>3586</v>
      </c>
    </row>
    <row r="364" spans="1:21" x14ac:dyDescent="0.25">
      <c r="A364" s="47">
        <v>154035</v>
      </c>
      <c r="B364" s="48">
        <v>1045</v>
      </c>
      <c r="C364" s="57">
        <v>44165</v>
      </c>
      <c r="D364" s="50"/>
      <c r="E364" s="50">
        <v>-2.7500000000145519E-2</v>
      </c>
      <c r="F364" s="50">
        <v>22344.9375</v>
      </c>
      <c r="G364" s="51"/>
      <c r="H364" s="51"/>
      <c r="I364" s="50"/>
      <c r="J364" s="50"/>
      <c r="K364" s="50">
        <v>3575.19</v>
      </c>
      <c r="L364" s="50">
        <v>25920.1</v>
      </c>
      <c r="M364" s="50">
        <f>Tabla16[[#This Row],[TASA EX.]]+Tabla16[[#This Row],[IEPS 8 %]]</f>
        <v>0</v>
      </c>
      <c r="N364" s="50">
        <f>Tabla16[[#This Row],[TASA 16%]]+Tabla16[[#This Row],[IEPS 6%]]</f>
        <v>22344.9375</v>
      </c>
      <c r="O364" s="55">
        <v>44182</v>
      </c>
      <c r="P364" s="49" t="s">
        <v>2885</v>
      </c>
      <c r="Q364" s="52" t="s">
        <v>2496</v>
      </c>
      <c r="R364" s="48" t="s">
        <v>2853</v>
      </c>
      <c r="S364" s="50"/>
      <c r="T364" s="53" t="s">
        <v>2854</v>
      </c>
      <c r="U364" s="49" t="s">
        <v>3587</v>
      </c>
    </row>
    <row r="365" spans="1:21" x14ac:dyDescent="0.25">
      <c r="A365" s="47">
        <v>154036</v>
      </c>
      <c r="B365" s="48">
        <v>1046</v>
      </c>
      <c r="C365" s="57">
        <v>44165</v>
      </c>
      <c r="D365" s="50"/>
      <c r="E365" s="50">
        <v>30240</v>
      </c>
      <c r="F365" s="50">
        <v>0</v>
      </c>
      <c r="G365" s="51"/>
      <c r="H365" s="51"/>
      <c r="I365" s="50"/>
      <c r="J365" s="50"/>
      <c r="K365" s="50"/>
      <c r="L365" s="50">
        <v>30240</v>
      </c>
      <c r="M365" s="50">
        <f>Tabla16[[#This Row],[TASA EX.]]+Tabla16[[#This Row],[IEPS 8 %]]</f>
        <v>0</v>
      </c>
      <c r="N365" s="50">
        <f>Tabla16[[#This Row],[TASA 16%]]+Tabla16[[#This Row],[IEPS 6%]]</f>
        <v>0</v>
      </c>
      <c r="O365" s="55">
        <v>44184</v>
      </c>
      <c r="P365" s="49" t="s">
        <v>2866</v>
      </c>
      <c r="Q365" s="52" t="s">
        <v>2666</v>
      </c>
      <c r="R365" s="48" t="s">
        <v>2853</v>
      </c>
      <c r="S365" s="50"/>
      <c r="T365" s="53" t="s">
        <v>2854</v>
      </c>
      <c r="U365" s="49" t="s">
        <v>3588</v>
      </c>
    </row>
    <row r="366" spans="1:21" x14ac:dyDescent="0.25">
      <c r="A366" s="47">
        <v>154037</v>
      </c>
      <c r="B366" s="48">
        <v>1047</v>
      </c>
      <c r="C366" s="57">
        <v>44165</v>
      </c>
      <c r="D366" s="50"/>
      <c r="E366" s="50">
        <v>2.7500000000145519E-2</v>
      </c>
      <c r="F366" s="50">
        <v>28275.3125</v>
      </c>
      <c r="G366" s="51"/>
      <c r="H366" s="51"/>
      <c r="I366" s="50"/>
      <c r="J366" s="50"/>
      <c r="K366" s="50">
        <v>4524.05</v>
      </c>
      <c r="L366" s="50">
        <v>32799.39</v>
      </c>
      <c r="M366" s="50">
        <f>Tabla16[[#This Row],[TASA EX.]]+Tabla16[[#This Row],[IEPS 8 %]]</f>
        <v>0</v>
      </c>
      <c r="N366" s="50">
        <f>Tabla16[[#This Row],[TASA 16%]]+Tabla16[[#This Row],[IEPS 6%]]</f>
        <v>28275.3125</v>
      </c>
      <c r="O366" s="55">
        <v>44183</v>
      </c>
      <c r="P366" s="49" t="s">
        <v>2880</v>
      </c>
      <c r="Q366" s="52" t="s">
        <v>187</v>
      </c>
      <c r="R366" s="48" t="s">
        <v>2853</v>
      </c>
      <c r="S366" s="50"/>
      <c r="T366" s="53" t="s">
        <v>2854</v>
      </c>
      <c r="U366" s="49" t="s">
        <v>3589</v>
      </c>
    </row>
    <row r="367" spans="1:21" x14ac:dyDescent="0.25">
      <c r="A367" s="47">
        <v>154038</v>
      </c>
      <c r="B367" s="48">
        <v>1048</v>
      </c>
      <c r="C367" s="57">
        <v>44165</v>
      </c>
      <c r="D367" s="50"/>
      <c r="E367" s="50">
        <v>34369.040000000001</v>
      </c>
      <c r="F367" s="50">
        <v>0</v>
      </c>
      <c r="G367" s="51"/>
      <c r="H367" s="51"/>
      <c r="I367" s="50"/>
      <c r="J367" s="50"/>
      <c r="K367" s="50"/>
      <c r="L367" s="50">
        <v>34369.040000000001</v>
      </c>
      <c r="M367" s="50">
        <f>Tabla16[[#This Row],[TASA EX.]]+Tabla16[[#This Row],[IEPS 8 %]]</f>
        <v>0</v>
      </c>
      <c r="N367" s="50">
        <f>Tabla16[[#This Row],[TASA 16%]]+Tabla16[[#This Row],[IEPS 6%]]</f>
        <v>0</v>
      </c>
      <c r="O367" s="55">
        <v>44175</v>
      </c>
      <c r="P367" s="49" t="s">
        <v>2910</v>
      </c>
      <c r="Q367" s="52" t="s">
        <v>65</v>
      </c>
      <c r="R367" s="48" t="s">
        <v>2853</v>
      </c>
      <c r="S367" s="50"/>
      <c r="T367" s="53" t="s">
        <v>2854</v>
      </c>
      <c r="U367" s="49" t="s">
        <v>3590</v>
      </c>
    </row>
    <row r="368" spans="1:21" x14ac:dyDescent="0.25">
      <c r="A368" s="47">
        <v>154039</v>
      </c>
      <c r="B368" s="48">
        <v>1049</v>
      </c>
      <c r="C368" s="57">
        <v>44165</v>
      </c>
      <c r="D368" s="50"/>
      <c r="E368" s="50">
        <v>3.637978807091713E-12</v>
      </c>
      <c r="F368" s="50">
        <v>32280</v>
      </c>
      <c r="G368" s="51"/>
      <c r="H368" s="51"/>
      <c r="I368" s="50"/>
      <c r="J368" s="50"/>
      <c r="K368" s="50">
        <v>5164.8</v>
      </c>
      <c r="L368" s="50">
        <v>37444.800000000003</v>
      </c>
      <c r="M368" s="50">
        <f>Tabla16[[#This Row],[TASA EX.]]+Tabla16[[#This Row],[IEPS 8 %]]</f>
        <v>0</v>
      </c>
      <c r="N368" s="50">
        <f>Tabla16[[#This Row],[TASA 16%]]+Tabla16[[#This Row],[IEPS 6%]]</f>
        <v>32280</v>
      </c>
      <c r="O368" s="55">
        <v>44179</v>
      </c>
      <c r="P368" s="49" t="s">
        <v>3085</v>
      </c>
      <c r="Q368" s="52" t="s">
        <v>1426</v>
      </c>
      <c r="R368" s="48" t="s">
        <v>2853</v>
      </c>
      <c r="S368" s="50"/>
      <c r="T368" s="53" t="s">
        <v>2854</v>
      </c>
      <c r="U368" s="49" t="s">
        <v>3591</v>
      </c>
    </row>
    <row r="369" spans="1:21" x14ac:dyDescent="0.25">
      <c r="A369" s="47">
        <v>154040</v>
      </c>
      <c r="B369" s="48">
        <v>1050</v>
      </c>
      <c r="C369" s="57">
        <v>44165</v>
      </c>
      <c r="D369" s="50"/>
      <c r="E369" s="50">
        <v>0</v>
      </c>
      <c r="F369" s="50">
        <v>35819</v>
      </c>
      <c r="G369" s="51"/>
      <c r="H369" s="51"/>
      <c r="I369" s="50"/>
      <c r="J369" s="50"/>
      <c r="K369" s="50">
        <v>5731.04</v>
      </c>
      <c r="L369" s="50">
        <v>41550.04</v>
      </c>
      <c r="M369" s="50">
        <f>Tabla16[[#This Row],[TASA EX.]]+Tabla16[[#This Row],[IEPS 8 %]]</f>
        <v>0</v>
      </c>
      <c r="N369" s="50">
        <f>Tabla16[[#This Row],[TASA 16%]]+Tabla16[[#This Row],[IEPS 6%]]</f>
        <v>35819</v>
      </c>
      <c r="O369" s="55">
        <v>44183</v>
      </c>
      <c r="P369" s="49" t="s">
        <v>3082</v>
      </c>
      <c r="Q369" s="52" t="s">
        <v>853</v>
      </c>
      <c r="R369" s="48" t="s">
        <v>2853</v>
      </c>
      <c r="S369" s="50"/>
      <c r="T369" s="53" t="s">
        <v>2854</v>
      </c>
      <c r="U369" s="49" t="s">
        <v>3592</v>
      </c>
    </row>
    <row r="370" spans="1:21" x14ac:dyDescent="0.25">
      <c r="A370" s="47">
        <v>154041</v>
      </c>
      <c r="B370" s="48">
        <v>1051</v>
      </c>
      <c r="C370" s="57">
        <v>44165</v>
      </c>
      <c r="D370" s="50"/>
      <c r="E370" s="50">
        <v>7.4999999997089617E-2</v>
      </c>
      <c r="F370" s="50">
        <v>37387.125</v>
      </c>
      <c r="G370" s="51"/>
      <c r="H370" s="51"/>
      <c r="I370" s="50"/>
      <c r="J370" s="50"/>
      <c r="K370" s="50">
        <v>5981.94</v>
      </c>
      <c r="L370" s="50">
        <v>43369.14</v>
      </c>
      <c r="M370" s="50">
        <f>Tabla16[[#This Row],[TASA EX.]]+Tabla16[[#This Row],[IEPS 8 %]]</f>
        <v>0</v>
      </c>
      <c r="N370" s="50">
        <f>Tabla16[[#This Row],[TASA 16%]]+Tabla16[[#This Row],[IEPS 6%]]</f>
        <v>37387.125</v>
      </c>
      <c r="O370" s="55">
        <v>44180</v>
      </c>
      <c r="P370" s="49" t="s">
        <v>2856</v>
      </c>
      <c r="Q370" s="52" t="s">
        <v>998</v>
      </c>
      <c r="R370" s="48" t="s">
        <v>2888</v>
      </c>
      <c r="S370" s="50"/>
      <c r="T370" s="53" t="s">
        <v>2889</v>
      </c>
      <c r="U370" s="49" t="s">
        <v>3593</v>
      </c>
    </row>
    <row r="371" spans="1:21" x14ac:dyDescent="0.25">
      <c r="A371" s="47">
        <v>154042</v>
      </c>
      <c r="B371" s="48">
        <v>1052</v>
      </c>
      <c r="C371" s="57">
        <v>44165</v>
      </c>
      <c r="D371" s="50"/>
      <c r="E371" s="50">
        <v>0.11499999999068677</v>
      </c>
      <c r="F371" s="50">
        <v>86612.125</v>
      </c>
      <c r="G371" s="51"/>
      <c r="H371" s="51"/>
      <c r="I371" s="50"/>
      <c r="J371" s="50"/>
      <c r="K371" s="50">
        <v>13857.94</v>
      </c>
      <c r="L371" s="50">
        <v>100470.18</v>
      </c>
      <c r="M371" s="50">
        <f>Tabla16[[#This Row],[TASA EX.]]+Tabla16[[#This Row],[IEPS 8 %]]</f>
        <v>0</v>
      </c>
      <c r="N371" s="50">
        <f>Tabla16[[#This Row],[TASA 16%]]+Tabla16[[#This Row],[IEPS 6%]]</f>
        <v>86612.125</v>
      </c>
      <c r="O371" s="55">
        <v>44180</v>
      </c>
      <c r="P371" s="49" t="s">
        <v>2952</v>
      </c>
      <c r="Q371" s="52" t="s">
        <v>2533</v>
      </c>
      <c r="R371" s="48" t="s">
        <v>2888</v>
      </c>
      <c r="S371" s="50"/>
      <c r="T371" s="53" t="s">
        <v>2889</v>
      </c>
      <c r="U371" s="49" t="s">
        <v>3594</v>
      </c>
    </row>
    <row r="372" spans="1:21" x14ac:dyDescent="0.25">
      <c r="A372" s="47">
        <v>154043</v>
      </c>
      <c r="B372" s="48">
        <v>1053</v>
      </c>
      <c r="C372" s="57">
        <v>44165</v>
      </c>
      <c r="D372" s="50"/>
      <c r="E372" s="50">
        <v>110795</v>
      </c>
      <c r="F372" s="50">
        <v>0</v>
      </c>
      <c r="G372" s="51"/>
      <c r="H372" s="51"/>
      <c r="I372" s="50"/>
      <c r="J372" s="50"/>
      <c r="K372" s="50"/>
      <c r="L372" s="50">
        <v>110795</v>
      </c>
      <c r="M372" s="50">
        <f>Tabla16[[#This Row],[TASA EX.]]+Tabla16[[#This Row],[IEPS 8 %]]</f>
        <v>0</v>
      </c>
      <c r="N372" s="50">
        <f>Tabla16[[#This Row],[TASA 16%]]+Tabla16[[#This Row],[IEPS 6%]]</f>
        <v>0</v>
      </c>
      <c r="O372" s="55">
        <v>44180</v>
      </c>
      <c r="P372" s="49" t="s">
        <v>2884</v>
      </c>
      <c r="Q372" s="52" t="s">
        <v>322</v>
      </c>
      <c r="R372" s="48" t="s">
        <v>2853</v>
      </c>
      <c r="S372" s="50"/>
      <c r="T372" s="53" t="s">
        <v>2854</v>
      </c>
      <c r="U372" s="49" t="s">
        <v>3595</v>
      </c>
    </row>
    <row r="373" spans="1:21" x14ac:dyDescent="0.25">
      <c r="A373" s="47">
        <v>154044</v>
      </c>
      <c r="B373" s="48">
        <v>1054</v>
      </c>
      <c r="C373" s="57">
        <v>44165</v>
      </c>
      <c r="D373" s="50"/>
      <c r="E373" s="50">
        <v>350048.34749999997</v>
      </c>
      <c r="F373" s="50">
        <v>6023.5625</v>
      </c>
      <c r="G373" s="51"/>
      <c r="H373" s="51"/>
      <c r="I373" s="50"/>
      <c r="J373" s="50"/>
      <c r="K373" s="50">
        <v>963.77</v>
      </c>
      <c r="L373" s="50">
        <v>357035.68</v>
      </c>
      <c r="M373" s="50">
        <f>Tabla16[[#This Row],[TASA EX.]]+Tabla16[[#This Row],[IEPS 8 %]]</f>
        <v>0</v>
      </c>
      <c r="N373" s="50">
        <f>Tabla16[[#This Row],[TASA 16%]]+Tabla16[[#This Row],[IEPS 6%]]</f>
        <v>6023.5625</v>
      </c>
      <c r="O373" s="55">
        <v>44187</v>
      </c>
      <c r="P373" s="49" t="s">
        <v>2858</v>
      </c>
      <c r="Q373" s="52" t="s">
        <v>887</v>
      </c>
      <c r="R373" s="48" t="s">
        <v>2853</v>
      </c>
      <c r="S373" s="50"/>
      <c r="T373" s="53" t="s">
        <v>2854</v>
      </c>
      <c r="U373" s="12" t="s">
        <v>3596</v>
      </c>
    </row>
    <row r="374" spans="1:21" x14ac:dyDescent="0.25">
      <c r="A374" s="47">
        <v>154045</v>
      </c>
      <c r="B374" s="48">
        <v>1055</v>
      </c>
      <c r="C374" s="57">
        <v>44165</v>
      </c>
      <c r="D374" s="50"/>
      <c r="E374" s="50">
        <v>-3.2500000001164153E-2</v>
      </c>
      <c r="F374" s="50">
        <v>24953.5625</v>
      </c>
      <c r="G374" s="51"/>
      <c r="H374" s="51"/>
      <c r="I374" s="50"/>
      <c r="J374" s="50"/>
      <c r="K374" s="50">
        <v>3992.57</v>
      </c>
      <c r="L374" s="50">
        <v>28946.1</v>
      </c>
      <c r="M374" s="50">
        <f>Tabla16[[#This Row],[TASA EX.]]+Tabla16[[#This Row],[IEPS 8 %]]</f>
        <v>0</v>
      </c>
      <c r="N374" s="50">
        <f>Tabla16[[#This Row],[TASA 16%]]+Tabla16[[#This Row],[IEPS 6%]]</f>
        <v>24953.5625</v>
      </c>
      <c r="O374" s="55">
        <v>44180</v>
      </c>
      <c r="P374" s="49" t="s">
        <v>2868</v>
      </c>
      <c r="Q374" s="52" t="s">
        <v>164</v>
      </c>
      <c r="R374" s="48" t="s">
        <v>2853</v>
      </c>
      <c r="S374" s="50">
        <v>346.64</v>
      </c>
      <c r="T374" s="53" t="s">
        <v>2854</v>
      </c>
      <c r="U374" s="49" t="s">
        <v>3597</v>
      </c>
    </row>
    <row r="375" spans="1:21" x14ac:dyDescent="0.25">
      <c r="A375" s="47">
        <v>154046</v>
      </c>
      <c r="B375" s="48">
        <v>1056</v>
      </c>
      <c r="C375" s="57">
        <v>44165</v>
      </c>
      <c r="D375" s="50"/>
      <c r="E375" s="50">
        <v>13226.8</v>
      </c>
      <c r="F375" s="50">
        <v>0</v>
      </c>
      <c r="G375" s="51"/>
      <c r="H375" s="51"/>
      <c r="I375" s="50"/>
      <c r="J375" s="50"/>
      <c r="K375" s="50"/>
      <c r="L375" s="50">
        <v>13226.8</v>
      </c>
      <c r="M375" s="50">
        <f>Tabla16[[#This Row],[TASA EX.]]+Tabla16[[#This Row],[IEPS 8 %]]</f>
        <v>0</v>
      </c>
      <c r="N375" s="50">
        <f>Tabla16[[#This Row],[TASA 16%]]+Tabla16[[#This Row],[IEPS 6%]]</f>
        <v>0</v>
      </c>
      <c r="O375" s="55">
        <v>44183</v>
      </c>
      <c r="P375" s="49" t="s">
        <v>2868</v>
      </c>
      <c r="Q375" s="52" t="s">
        <v>164</v>
      </c>
      <c r="R375" s="48" t="s">
        <v>2853</v>
      </c>
      <c r="S375" s="50">
        <v>0.01</v>
      </c>
      <c r="T375" s="53" t="s">
        <v>2854</v>
      </c>
      <c r="U375" s="49" t="s">
        <v>3598</v>
      </c>
    </row>
    <row r="376" spans="1:21" x14ac:dyDescent="0.25">
      <c r="A376" s="47">
        <v>154050</v>
      </c>
      <c r="B376" s="48">
        <v>1060</v>
      </c>
      <c r="C376" s="57">
        <v>44165</v>
      </c>
      <c r="D376" s="50"/>
      <c r="E376" s="50">
        <v>-4.2500000010477379E-2</v>
      </c>
      <c r="F376" s="50">
        <v>194416.0625</v>
      </c>
      <c r="G376" s="51"/>
      <c r="H376" s="51"/>
      <c r="I376" s="50"/>
      <c r="J376" s="50"/>
      <c r="K376" s="50">
        <v>31106.57</v>
      </c>
      <c r="L376" s="50">
        <v>225522.59</v>
      </c>
      <c r="M376" s="50">
        <f>Tabla16[[#This Row],[TASA EX.]]+Tabla16[[#This Row],[IEPS 8 %]]</f>
        <v>0</v>
      </c>
      <c r="N376" s="50">
        <f>Tabla16[[#This Row],[TASA 16%]]+Tabla16[[#This Row],[IEPS 6%]]</f>
        <v>194416.0625</v>
      </c>
      <c r="O376" s="55">
        <v>44168</v>
      </c>
      <c r="P376" s="49" t="s">
        <v>3086</v>
      </c>
      <c r="Q376" s="52" t="s">
        <v>2473</v>
      </c>
      <c r="R376" s="48" t="s">
        <v>2853</v>
      </c>
      <c r="S376" s="50">
        <v>6012.88</v>
      </c>
      <c r="T376" s="53" t="s">
        <v>2854</v>
      </c>
      <c r="U376" s="49" t="s">
        <v>3599</v>
      </c>
    </row>
    <row r="377" spans="1:21" x14ac:dyDescent="0.25">
      <c r="A377" s="47">
        <v>154051</v>
      </c>
      <c r="B377" s="48">
        <v>1</v>
      </c>
      <c r="C377" s="57">
        <v>44166</v>
      </c>
      <c r="D377" s="50"/>
      <c r="E377" s="50">
        <v>89277.510000000009</v>
      </c>
      <c r="F377" s="50">
        <v>0</v>
      </c>
      <c r="G377" s="51"/>
      <c r="H377" s="51"/>
      <c r="I377" s="50"/>
      <c r="J377" s="50">
        <v>613.12</v>
      </c>
      <c r="K377" s="50"/>
      <c r="L377" s="50">
        <v>89890.63</v>
      </c>
      <c r="M377" s="50">
        <f>Tabla16[[#This Row],[TASA EX.]]+Tabla16[[#This Row],[IEPS 8 %]]</f>
        <v>613.12</v>
      </c>
      <c r="N377" s="50">
        <f>Tabla16[[#This Row],[TASA 16%]]+Tabla16[[#This Row],[IEPS 6%]]</f>
        <v>0</v>
      </c>
      <c r="O377" s="55">
        <v>44179</v>
      </c>
      <c r="P377" s="49" t="s">
        <v>2874</v>
      </c>
      <c r="Q377" s="52" t="s">
        <v>2819</v>
      </c>
      <c r="R377" s="48" t="s">
        <v>2853</v>
      </c>
      <c r="S377" s="50">
        <v>9690.7099999999991</v>
      </c>
      <c r="T377" s="53" t="s">
        <v>2854</v>
      </c>
      <c r="U377" s="49" t="s">
        <v>3600</v>
      </c>
    </row>
    <row r="378" spans="1:21" x14ac:dyDescent="0.25">
      <c r="A378" s="47">
        <v>154052</v>
      </c>
      <c r="B378" s="48">
        <v>2</v>
      </c>
      <c r="C378" s="57">
        <v>44166</v>
      </c>
      <c r="D378" s="50"/>
      <c r="E378" s="50">
        <v>149180.0325</v>
      </c>
      <c r="F378" s="50">
        <v>48795.187499999993</v>
      </c>
      <c r="G378" s="51"/>
      <c r="H378" s="51"/>
      <c r="I378" s="50"/>
      <c r="J378" s="50"/>
      <c r="K378" s="50">
        <v>7807.23</v>
      </c>
      <c r="L378" s="50">
        <v>205782.45</v>
      </c>
      <c r="M378" s="50">
        <f>Tabla16[[#This Row],[TASA EX.]]+Tabla16[[#This Row],[IEPS 8 %]]</f>
        <v>0</v>
      </c>
      <c r="N378" s="50">
        <f>Tabla16[[#This Row],[TASA 16%]]+Tabla16[[#This Row],[IEPS 6%]]</f>
        <v>48795.187499999993</v>
      </c>
      <c r="O378" s="55">
        <v>44180</v>
      </c>
      <c r="P378" s="49" t="s">
        <v>2869</v>
      </c>
      <c r="Q378" s="52" t="s">
        <v>1915</v>
      </c>
      <c r="R378" s="48" t="s">
        <v>2853</v>
      </c>
      <c r="S378" s="50"/>
      <c r="T378" s="53" t="s">
        <v>2854</v>
      </c>
      <c r="U378" s="49" t="s">
        <v>3601</v>
      </c>
    </row>
    <row r="379" spans="1:21" x14ac:dyDescent="0.25">
      <c r="A379" s="47">
        <v>154053</v>
      </c>
      <c r="B379" s="48">
        <v>3</v>
      </c>
      <c r="C379" s="57">
        <v>44166</v>
      </c>
      <c r="D379" s="50"/>
      <c r="E379" s="50">
        <v>-7.5000000011641532E-2</v>
      </c>
      <c r="F379" s="50">
        <v>163378.125</v>
      </c>
      <c r="G379" s="51"/>
      <c r="H379" s="51"/>
      <c r="I379" s="50"/>
      <c r="J379" s="50"/>
      <c r="K379" s="50">
        <v>26140.5</v>
      </c>
      <c r="L379" s="50">
        <v>189518.55</v>
      </c>
      <c r="M379" s="50">
        <f>Tabla16[[#This Row],[TASA EX.]]+Tabla16[[#This Row],[IEPS 8 %]]</f>
        <v>0</v>
      </c>
      <c r="N379" s="50">
        <f>Tabla16[[#This Row],[TASA 16%]]+Tabla16[[#This Row],[IEPS 6%]]</f>
        <v>163378.125</v>
      </c>
      <c r="O379" s="55">
        <v>44180</v>
      </c>
      <c r="P379" t="s">
        <v>4247</v>
      </c>
      <c r="Q379" s="52" t="s">
        <v>1804</v>
      </c>
      <c r="R379" s="48" t="s">
        <v>2853</v>
      </c>
      <c r="S379" s="50">
        <v>714.37</v>
      </c>
      <c r="T379" s="53" t="s">
        <v>2854</v>
      </c>
      <c r="U379" s="12" t="s">
        <v>4252</v>
      </c>
    </row>
    <row r="380" spans="1:21" x14ac:dyDescent="0.25">
      <c r="A380" s="47">
        <v>154054</v>
      </c>
      <c r="B380" s="48">
        <v>4</v>
      </c>
      <c r="C380" s="57">
        <v>44166</v>
      </c>
      <c r="D380" s="50"/>
      <c r="E380" s="50">
        <v>399006.75</v>
      </c>
      <c r="F380" s="50">
        <v>0</v>
      </c>
      <c r="G380" s="51"/>
      <c r="H380" s="51"/>
      <c r="I380" s="50"/>
      <c r="J380" s="50">
        <v>205.74</v>
      </c>
      <c r="K380" s="50"/>
      <c r="L380" s="50">
        <v>399212.49</v>
      </c>
      <c r="M380" s="50">
        <f>Tabla16[[#This Row],[TASA EX.]]+Tabla16[[#This Row],[IEPS 8 %]]</f>
        <v>205.74</v>
      </c>
      <c r="N380" s="50">
        <f>Tabla16[[#This Row],[TASA 16%]]+Tabla16[[#This Row],[IEPS 6%]]</f>
        <v>0</v>
      </c>
      <c r="O380" s="55">
        <v>44180</v>
      </c>
      <c r="P380" t="s">
        <v>4247</v>
      </c>
      <c r="Q380" s="52" t="s">
        <v>1804</v>
      </c>
      <c r="R380" s="48" t="s">
        <v>2853</v>
      </c>
      <c r="S380" s="50">
        <v>40480.68</v>
      </c>
      <c r="T380" s="53" t="s">
        <v>2854</v>
      </c>
      <c r="U380" s="12" t="s">
        <v>4253</v>
      </c>
    </row>
    <row r="381" spans="1:21" x14ac:dyDescent="0.25">
      <c r="A381" s="47">
        <v>154055</v>
      </c>
      <c r="B381" s="48">
        <v>5</v>
      </c>
      <c r="C381" s="57">
        <v>44166</v>
      </c>
      <c r="D381" s="50"/>
      <c r="E381" s="50">
        <v>137783.72</v>
      </c>
      <c r="F381" s="50">
        <v>0</v>
      </c>
      <c r="G381" s="51"/>
      <c r="H381" s="51"/>
      <c r="I381" s="50"/>
      <c r="J381" s="50">
        <v>2622.74</v>
      </c>
      <c r="K381" s="50"/>
      <c r="L381" s="50">
        <v>140406.46</v>
      </c>
      <c r="M381" s="50">
        <f>Tabla16[[#This Row],[TASA EX.]]+Tabla16[[#This Row],[IEPS 8 %]]</f>
        <v>2622.74</v>
      </c>
      <c r="N381" s="50">
        <f>Tabla16[[#This Row],[TASA 16%]]+Tabla16[[#This Row],[IEPS 6%]]</f>
        <v>0</v>
      </c>
      <c r="O381" s="55">
        <v>44177</v>
      </c>
      <c r="P381" s="49" t="s">
        <v>2954</v>
      </c>
      <c r="Q381" s="52" t="s">
        <v>2175</v>
      </c>
      <c r="R381" s="48" t="s">
        <v>2853</v>
      </c>
      <c r="S381" s="50">
        <v>975.47</v>
      </c>
      <c r="T381" s="53" t="s">
        <v>2854</v>
      </c>
      <c r="U381" s="49" t="s">
        <v>3602</v>
      </c>
    </row>
    <row r="382" spans="1:21" x14ac:dyDescent="0.25">
      <c r="A382" s="47">
        <v>154056</v>
      </c>
      <c r="B382" s="48">
        <v>6</v>
      </c>
      <c r="C382" s="57">
        <v>44166</v>
      </c>
      <c r="D382" s="50"/>
      <c r="E382" s="50">
        <v>34321.599999999999</v>
      </c>
      <c r="F382" s="50">
        <v>0</v>
      </c>
      <c r="G382" s="51"/>
      <c r="H382" s="51"/>
      <c r="I382" s="50"/>
      <c r="J382" s="50"/>
      <c r="K382" s="50"/>
      <c r="L382" s="50">
        <v>34321.599999999999</v>
      </c>
      <c r="M382" s="50">
        <f>Tabla16[[#This Row],[TASA EX.]]+Tabla16[[#This Row],[IEPS 8 %]]</f>
        <v>0</v>
      </c>
      <c r="N382" s="50">
        <f>Tabla16[[#This Row],[TASA 16%]]+Tabla16[[#This Row],[IEPS 6%]]</f>
        <v>0</v>
      </c>
      <c r="O382" s="55">
        <v>44177</v>
      </c>
      <c r="P382" s="49" t="s">
        <v>3138</v>
      </c>
      <c r="Q382" s="52" t="s">
        <v>1196</v>
      </c>
      <c r="R382" s="48" t="s">
        <v>2853</v>
      </c>
      <c r="S382" s="50"/>
      <c r="T382" s="53" t="s">
        <v>2854</v>
      </c>
      <c r="U382" s="49" t="s">
        <v>3190</v>
      </c>
    </row>
    <row r="383" spans="1:21" x14ac:dyDescent="0.25">
      <c r="A383" s="47">
        <v>154057</v>
      </c>
      <c r="B383" s="48">
        <v>7</v>
      </c>
      <c r="C383" s="57">
        <v>44166</v>
      </c>
      <c r="D383" s="50"/>
      <c r="E383" s="50">
        <v>65816.92</v>
      </c>
      <c r="F383" s="50">
        <v>47545</v>
      </c>
      <c r="G383" s="51"/>
      <c r="H383" s="51"/>
      <c r="I383" s="50"/>
      <c r="J383" s="50">
        <v>2340.8000000000002</v>
      </c>
      <c r="K383" s="50">
        <v>7607.2</v>
      </c>
      <c r="L383" s="50">
        <v>123309.92</v>
      </c>
      <c r="M383" s="50">
        <f>Tabla16[[#This Row],[TASA EX.]]+Tabla16[[#This Row],[IEPS 8 %]]</f>
        <v>2340.8000000000002</v>
      </c>
      <c r="N383" s="50">
        <f>Tabla16[[#This Row],[TASA 16%]]+Tabla16[[#This Row],[IEPS 6%]]</f>
        <v>47545</v>
      </c>
      <c r="O383" s="55">
        <v>44175</v>
      </c>
      <c r="P383" s="49" t="s">
        <v>3002</v>
      </c>
      <c r="Q383" s="52" t="s">
        <v>785</v>
      </c>
      <c r="R383" s="48" t="s">
        <v>2853</v>
      </c>
      <c r="S383" s="50">
        <v>2895.08</v>
      </c>
      <c r="T383" s="53" t="s">
        <v>2854</v>
      </c>
      <c r="U383" s="49" t="s">
        <v>3603</v>
      </c>
    </row>
    <row r="384" spans="1:21" x14ac:dyDescent="0.25">
      <c r="A384" s="47">
        <v>154058</v>
      </c>
      <c r="B384" s="48">
        <v>8</v>
      </c>
      <c r="C384" s="57">
        <v>44166</v>
      </c>
      <c r="D384" s="50"/>
      <c r="E384" s="50">
        <v>1.749999999992724E-2</v>
      </c>
      <c r="F384" s="50">
        <v>10932.3125</v>
      </c>
      <c r="G384" s="51"/>
      <c r="H384" s="51"/>
      <c r="I384" s="50"/>
      <c r="J384" s="50"/>
      <c r="K384" s="50">
        <v>1749.17</v>
      </c>
      <c r="L384" s="50">
        <v>12681.5</v>
      </c>
      <c r="M384" s="50">
        <f>Tabla16[[#This Row],[TASA EX.]]+Tabla16[[#This Row],[IEPS 8 %]]</f>
        <v>0</v>
      </c>
      <c r="N384" s="50">
        <f>Tabla16[[#This Row],[TASA 16%]]+Tabla16[[#This Row],[IEPS 6%]]</f>
        <v>10932.3125</v>
      </c>
      <c r="O384" s="55">
        <v>44180</v>
      </c>
      <c r="P384" s="49" t="s">
        <v>3119</v>
      </c>
      <c r="Q384" s="52" t="s">
        <v>1195</v>
      </c>
      <c r="R384" s="48" t="s">
        <v>2853</v>
      </c>
      <c r="S384" s="50"/>
      <c r="T384" s="53" t="s">
        <v>2854</v>
      </c>
      <c r="U384" s="49" t="s">
        <v>3604</v>
      </c>
    </row>
    <row r="385" spans="1:21" x14ac:dyDescent="0.25">
      <c r="A385" s="47">
        <v>154059</v>
      </c>
      <c r="B385" s="48">
        <v>9</v>
      </c>
      <c r="C385" s="57">
        <v>44166</v>
      </c>
      <c r="D385" s="50"/>
      <c r="E385" s="50">
        <v>-7.4999999998908606E-2</v>
      </c>
      <c r="F385" s="50">
        <v>14104.374999999998</v>
      </c>
      <c r="G385" s="51"/>
      <c r="H385" s="51"/>
      <c r="I385" s="50"/>
      <c r="J385" s="50"/>
      <c r="K385" s="50">
        <v>2256.6999999999998</v>
      </c>
      <c r="L385" s="50">
        <v>16361</v>
      </c>
      <c r="M385" s="50">
        <f>Tabla16[[#This Row],[TASA EX.]]+Tabla16[[#This Row],[IEPS 8 %]]</f>
        <v>0</v>
      </c>
      <c r="N385" s="50">
        <f>Tabla16[[#This Row],[TASA 16%]]+Tabla16[[#This Row],[IEPS 6%]]</f>
        <v>14104.374999999998</v>
      </c>
      <c r="O385" s="55">
        <v>44179</v>
      </c>
      <c r="P385" s="49" t="s">
        <v>3007</v>
      </c>
      <c r="Q385" s="52" t="s">
        <v>895</v>
      </c>
      <c r="R385" s="48" t="s">
        <v>2853</v>
      </c>
      <c r="S385" s="50"/>
      <c r="T385" s="53" t="s">
        <v>2854</v>
      </c>
      <c r="U385" s="49" t="s">
        <v>3605</v>
      </c>
    </row>
    <row r="386" spans="1:21" x14ac:dyDescent="0.25">
      <c r="A386" s="47">
        <v>154060</v>
      </c>
      <c r="B386" s="48">
        <v>10</v>
      </c>
      <c r="C386" s="57">
        <v>44166</v>
      </c>
      <c r="D386" s="50"/>
      <c r="E386" s="50">
        <v>134962.92000000001</v>
      </c>
      <c r="F386" s="50">
        <v>0</v>
      </c>
      <c r="G386" s="51"/>
      <c r="H386" s="51"/>
      <c r="I386" s="50"/>
      <c r="J386" s="50"/>
      <c r="K386" s="50"/>
      <c r="L386" s="50">
        <v>134962.92000000001</v>
      </c>
      <c r="M386" s="50">
        <f>Tabla16[[#This Row],[TASA EX.]]+Tabla16[[#This Row],[IEPS 8 %]]</f>
        <v>0</v>
      </c>
      <c r="N386" s="50">
        <f>Tabla16[[#This Row],[TASA 16%]]+Tabla16[[#This Row],[IEPS 6%]]</f>
        <v>0</v>
      </c>
      <c r="O386" s="55">
        <v>44184</v>
      </c>
      <c r="P386" s="49" t="s">
        <v>2956</v>
      </c>
      <c r="Q386" s="52" t="s">
        <v>1589</v>
      </c>
      <c r="R386" s="48" t="s">
        <v>2853</v>
      </c>
      <c r="S386" s="50">
        <v>82</v>
      </c>
      <c r="T386" s="53" t="s">
        <v>2854</v>
      </c>
      <c r="U386" s="49" t="s">
        <v>3606</v>
      </c>
    </row>
    <row r="387" spans="1:21" x14ac:dyDescent="0.25">
      <c r="A387" s="47">
        <v>154061</v>
      </c>
      <c r="B387" s="48">
        <v>11</v>
      </c>
      <c r="C387" s="57">
        <v>44166</v>
      </c>
      <c r="D387" s="50"/>
      <c r="E387" s="50">
        <v>1.2499999997089617E-2</v>
      </c>
      <c r="F387" s="50">
        <v>35081.6875</v>
      </c>
      <c r="G387" s="51"/>
      <c r="H387" s="51"/>
      <c r="I387" s="50"/>
      <c r="J387" s="50"/>
      <c r="K387" s="50">
        <v>5613.07</v>
      </c>
      <c r="L387" s="50">
        <v>40694.769999999997</v>
      </c>
      <c r="M387" s="50">
        <f>Tabla16[[#This Row],[TASA EX.]]+Tabla16[[#This Row],[IEPS 8 %]]</f>
        <v>0</v>
      </c>
      <c r="N387" s="50">
        <f>Tabla16[[#This Row],[TASA 16%]]+Tabla16[[#This Row],[IEPS 6%]]</f>
        <v>35081.6875</v>
      </c>
      <c r="O387" s="55">
        <v>44184</v>
      </c>
      <c r="P387" s="49" t="s">
        <v>3607</v>
      </c>
      <c r="Q387" s="52" t="s">
        <v>611</v>
      </c>
      <c r="R387" s="48" t="s">
        <v>2853</v>
      </c>
      <c r="S387" s="50"/>
      <c r="T387" s="53" t="s">
        <v>2854</v>
      </c>
      <c r="U387" s="49" t="s">
        <v>3608</v>
      </c>
    </row>
    <row r="388" spans="1:21" x14ac:dyDescent="0.25">
      <c r="A388" s="47">
        <v>154062</v>
      </c>
      <c r="B388" s="48">
        <v>12</v>
      </c>
      <c r="C388" s="57">
        <v>44166</v>
      </c>
      <c r="D388" s="50"/>
      <c r="E388" s="50">
        <v>7570</v>
      </c>
      <c r="F388" s="50">
        <v>0</v>
      </c>
      <c r="G388" s="51"/>
      <c r="H388" s="51"/>
      <c r="I388" s="50"/>
      <c r="J388" s="50"/>
      <c r="K388" s="50"/>
      <c r="L388" s="50">
        <v>7570</v>
      </c>
      <c r="M388" s="50">
        <f>Tabla16[[#This Row],[TASA EX.]]+Tabla16[[#This Row],[IEPS 8 %]]</f>
        <v>0</v>
      </c>
      <c r="N388" s="50">
        <f>Tabla16[[#This Row],[TASA 16%]]+Tabla16[[#This Row],[IEPS 6%]]</f>
        <v>0</v>
      </c>
      <c r="O388" s="55">
        <v>44184</v>
      </c>
      <c r="P388" s="49" t="s">
        <v>2900</v>
      </c>
      <c r="Q388" s="52" t="s">
        <v>382</v>
      </c>
      <c r="R388" s="48" t="s">
        <v>2853</v>
      </c>
      <c r="S388" s="50"/>
      <c r="T388" s="53" t="s">
        <v>2854</v>
      </c>
      <c r="U388" s="49" t="s">
        <v>3609</v>
      </c>
    </row>
    <row r="389" spans="1:21" x14ac:dyDescent="0.25">
      <c r="A389" s="47">
        <v>154063</v>
      </c>
      <c r="B389" s="48">
        <v>13</v>
      </c>
      <c r="C389" s="57">
        <v>44166</v>
      </c>
      <c r="D389" s="50"/>
      <c r="E389" s="50">
        <v>2.5000000008731149E-2</v>
      </c>
      <c r="F389" s="50">
        <v>108319.37499999999</v>
      </c>
      <c r="G389" s="51"/>
      <c r="H389" s="51"/>
      <c r="I389" s="50"/>
      <c r="J389" s="50"/>
      <c r="K389" s="50">
        <v>17331.099999999999</v>
      </c>
      <c r="L389" s="50">
        <v>125650.5</v>
      </c>
      <c r="M389" s="50">
        <f>Tabla16[[#This Row],[TASA EX.]]+Tabla16[[#This Row],[IEPS 8 %]]</f>
        <v>0</v>
      </c>
      <c r="N389" s="50">
        <f>Tabla16[[#This Row],[TASA 16%]]+Tabla16[[#This Row],[IEPS 6%]]</f>
        <v>108319.37499999999</v>
      </c>
      <c r="O389" s="55">
        <v>44183</v>
      </c>
      <c r="P389" s="49" t="s">
        <v>2959</v>
      </c>
      <c r="Q389" s="52" t="s">
        <v>789</v>
      </c>
      <c r="R389" s="48" t="s">
        <v>2853</v>
      </c>
      <c r="S389" s="50"/>
      <c r="T389" s="53" t="s">
        <v>2854</v>
      </c>
      <c r="U389" s="12" t="s">
        <v>3610</v>
      </c>
    </row>
    <row r="390" spans="1:21" x14ac:dyDescent="0.25">
      <c r="A390" s="47">
        <v>154064</v>
      </c>
      <c r="B390" s="48">
        <v>14</v>
      </c>
      <c r="C390" s="57">
        <v>44166</v>
      </c>
      <c r="D390" s="50"/>
      <c r="E390" s="50">
        <v>50918.552500000005</v>
      </c>
      <c r="F390" s="50">
        <v>38749.9375</v>
      </c>
      <c r="G390" s="51"/>
      <c r="H390" s="51"/>
      <c r="I390" s="50"/>
      <c r="J390" s="50">
        <v>2881.48</v>
      </c>
      <c r="K390" s="50">
        <v>6199.99</v>
      </c>
      <c r="L390" s="50">
        <v>98749.96</v>
      </c>
      <c r="M390" s="50">
        <f>Tabla16[[#This Row],[TASA EX.]]+Tabla16[[#This Row],[IEPS 8 %]]</f>
        <v>2881.48</v>
      </c>
      <c r="N390" s="50">
        <f>Tabla16[[#This Row],[TASA 16%]]+Tabla16[[#This Row],[IEPS 6%]]</f>
        <v>38749.9375</v>
      </c>
      <c r="O390" s="55">
        <v>44176</v>
      </c>
      <c r="P390" s="49" t="s">
        <v>3611</v>
      </c>
      <c r="Q390" s="52" t="s">
        <v>2756</v>
      </c>
      <c r="R390" s="48" t="s">
        <v>2853</v>
      </c>
      <c r="S390" s="50"/>
      <c r="T390" s="53" t="s">
        <v>2854</v>
      </c>
      <c r="U390" s="49" t="s">
        <v>3612</v>
      </c>
    </row>
    <row r="391" spans="1:21" x14ac:dyDescent="0.25">
      <c r="A391" s="47">
        <v>154066</v>
      </c>
      <c r="B391" s="48">
        <v>16</v>
      </c>
      <c r="C391" s="57">
        <v>44166</v>
      </c>
      <c r="D391" s="50"/>
      <c r="E391" s="50">
        <v>6712.2150000000256</v>
      </c>
      <c r="F391" s="50">
        <v>327728.125</v>
      </c>
      <c r="G391" s="51"/>
      <c r="H391" s="51"/>
      <c r="I391" s="50"/>
      <c r="J391" s="50"/>
      <c r="K391" s="50">
        <v>52436.5</v>
      </c>
      <c r="L391" s="50">
        <v>386876.84</v>
      </c>
      <c r="M391" s="50">
        <f>Tabla16[[#This Row],[TASA EX.]]+Tabla16[[#This Row],[IEPS 8 %]]</f>
        <v>0</v>
      </c>
      <c r="N391" s="50">
        <f>Tabla16[[#This Row],[TASA 16%]]+Tabla16[[#This Row],[IEPS 6%]]</f>
        <v>327728.125</v>
      </c>
      <c r="O391" s="55">
        <v>44180</v>
      </c>
      <c r="P391" s="49" t="s">
        <v>3093</v>
      </c>
      <c r="Q391" s="52" t="s">
        <v>36</v>
      </c>
      <c r="R391" s="48" t="s">
        <v>2853</v>
      </c>
      <c r="S391" s="50">
        <v>8935.9500000000007</v>
      </c>
      <c r="T391" s="53" t="s">
        <v>2854</v>
      </c>
      <c r="U391" s="49" t="s">
        <v>3613</v>
      </c>
    </row>
    <row r="392" spans="1:21" x14ac:dyDescent="0.25">
      <c r="A392" s="47">
        <v>154067</v>
      </c>
      <c r="B392" s="48">
        <v>17</v>
      </c>
      <c r="C392" s="57">
        <v>44166</v>
      </c>
      <c r="D392" s="50"/>
      <c r="E392" s="50">
        <v>1.4551915228366852E-11</v>
      </c>
      <c r="F392" s="50">
        <v>63174.249999999993</v>
      </c>
      <c r="G392" s="51"/>
      <c r="H392" s="51"/>
      <c r="I392" s="50"/>
      <c r="J392" s="50"/>
      <c r="K392" s="50">
        <v>10107.879999999999</v>
      </c>
      <c r="L392" s="50">
        <v>73282.13</v>
      </c>
      <c r="M392" s="50">
        <f>Tabla16[[#This Row],[TASA EX.]]+Tabla16[[#This Row],[IEPS 8 %]]</f>
        <v>0</v>
      </c>
      <c r="N392" s="50">
        <f>Tabla16[[#This Row],[TASA 16%]]+Tabla16[[#This Row],[IEPS 6%]]</f>
        <v>63174.249999999993</v>
      </c>
      <c r="O392" s="55">
        <v>44177</v>
      </c>
      <c r="P392" s="49" t="s">
        <v>2875</v>
      </c>
      <c r="Q392" s="52" t="s">
        <v>40</v>
      </c>
      <c r="R392" s="48" t="s">
        <v>2853</v>
      </c>
      <c r="S392" s="50">
        <v>13024.66</v>
      </c>
      <c r="T392" s="53" t="s">
        <v>2854</v>
      </c>
      <c r="U392" s="49" t="s">
        <v>3614</v>
      </c>
    </row>
    <row r="393" spans="1:21" x14ac:dyDescent="0.25">
      <c r="A393" s="47">
        <v>154068</v>
      </c>
      <c r="B393" s="48">
        <v>18</v>
      </c>
      <c r="C393" s="57">
        <v>44166</v>
      </c>
      <c r="D393" s="50"/>
      <c r="E393" s="50">
        <v>240973.53</v>
      </c>
      <c r="F393" s="50">
        <v>0</v>
      </c>
      <c r="G393" s="51"/>
      <c r="H393" s="51"/>
      <c r="I393" s="50"/>
      <c r="J393" s="50">
        <v>3352.47</v>
      </c>
      <c r="K393" s="50"/>
      <c r="L393" s="50">
        <v>244326</v>
      </c>
      <c r="M393" s="50">
        <f>Tabla16[[#This Row],[TASA EX.]]+Tabla16[[#This Row],[IEPS 8 %]]</f>
        <v>3352.47</v>
      </c>
      <c r="N393" s="50">
        <f>Tabla16[[#This Row],[TASA 16%]]+Tabla16[[#This Row],[IEPS 6%]]</f>
        <v>0</v>
      </c>
      <c r="O393" s="55">
        <v>44184</v>
      </c>
      <c r="P393" s="49" t="s">
        <v>2875</v>
      </c>
      <c r="Q393" s="52" t="s">
        <v>40</v>
      </c>
      <c r="R393" s="48" t="s">
        <v>2853</v>
      </c>
      <c r="S393" s="50">
        <v>8983.81</v>
      </c>
      <c r="T393" s="53" t="s">
        <v>2854</v>
      </c>
      <c r="U393" s="49" t="s">
        <v>3615</v>
      </c>
    </row>
    <row r="394" spans="1:21" x14ac:dyDescent="0.25">
      <c r="A394" s="47">
        <v>154069</v>
      </c>
      <c r="B394" s="48">
        <v>19</v>
      </c>
      <c r="C394" s="57">
        <v>44166</v>
      </c>
      <c r="D394" s="50"/>
      <c r="E394" s="50">
        <v>-3.2500000001164153E-2</v>
      </c>
      <c r="F394" s="50">
        <v>249872.0625</v>
      </c>
      <c r="G394" s="51"/>
      <c r="H394" s="51"/>
      <c r="I394" s="50"/>
      <c r="J394" s="50"/>
      <c r="K394" s="50">
        <v>39979.53</v>
      </c>
      <c r="L394" s="50">
        <v>289851.56</v>
      </c>
      <c r="M394" s="50">
        <f>Tabla16[[#This Row],[TASA EX.]]+Tabla16[[#This Row],[IEPS 8 %]]</f>
        <v>0</v>
      </c>
      <c r="N394" s="50">
        <f>Tabla16[[#This Row],[TASA 16%]]+Tabla16[[#This Row],[IEPS 6%]]</f>
        <v>249872.0625</v>
      </c>
      <c r="O394" s="55">
        <v>44184</v>
      </c>
      <c r="P394" s="49" t="s">
        <v>2875</v>
      </c>
      <c r="Q394" s="52" t="s">
        <v>40</v>
      </c>
      <c r="R394" s="48" t="s">
        <v>2853</v>
      </c>
      <c r="S394" s="50">
        <v>12488.03</v>
      </c>
      <c r="T394" s="53" t="s">
        <v>2854</v>
      </c>
      <c r="U394" s="49" t="s">
        <v>3616</v>
      </c>
    </row>
    <row r="395" spans="1:21" x14ac:dyDescent="0.25">
      <c r="A395" s="47">
        <v>154070</v>
      </c>
      <c r="B395" s="48">
        <v>20</v>
      </c>
      <c r="C395" s="57">
        <v>44166</v>
      </c>
      <c r="D395" s="50"/>
      <c r="E395" s="50">
        <v>160645.90000000002</v>
      </c>
      <c r="F395" s="50">
        <v>0</v>
      </c>
      <c r="G395" s="51"/>
      <c r="H395" s="51"/>
      <c r="I395" s="50"/>
      <c r="J395" s="50">
        <v>9749.36</v>
      </c>
      <c r="K395" s="50"/>
      <c r="L395" s="50">
        <v>170395.26</v>
      </c>
      <c r="M395" s="50">
        <f>Tabla16[[#This Row],[TASA EX.]]+Tabla16[[#This Row],[IEPS 8 %]]</f>
        <v>9749.36</v>
      </c>
      <c r="N395" s="50">
        <f>Tabla16[[#This Row],[TASA 16%]]+Tabla16[[#This Row],[IEPS 6%]]</f>
        <v>0</v>
      </c>
      <c r="O395" s="55">
        <v>44187</v>
      </c>
      <c r="P395" t="s">
        <v>4203</v>
      </c>
      <c r="Q395" s="52" t="s">
        <v>136</v>
      </c>
      <c r="R395" s="48" t="s">
        <v>2853</v>
      </c>
      <c r="S395" s="50">
        <v>26093.15</v>
      </c>
      <c r="T395" s="53" t="s">
        <v>2854</v>
      </c>
      <c r="U395" s="12" t="s">
        <v>4228</v>
      </c>
    </row>
    <row r="396" spans="1:21" x14ac:dyDescent="0.25">
      <c r="A396" s="47">
        <v>154071</v>
      </c>
      <c r="B396" s="48">
        <v>21</v>
      </c>
      <c r="C396" s="57">
        <v>44166</v>
      </c>
      <c r="D396" s="50"/>
      <c r="E396" s="50">
        <v>2.0000000004074536E-2</v>
      </c>
      <c r="F396" s="50">
        <v>93242</v>
      </c>
      <c r="G396" s="51"/>
      <c r="H396" s="51"/>
      <c r="I396" s="50"/>
      <c r="J396" s="50"/>
      <c r="K396" s="50">
        <v>14918.72</v>
      </c>
      <c r="L396" s="50">
        <v>108160.74</v>
      </c>
      <c r="M396" s="50">
        <f>Tabla16[[#This Row],[TASA EX.]]+Tabla16[[#This Row],[IEPS 8 %]]</f>
        <v>0</v>
      </c>
      <c r="N396" s="50">
        <f>Tabla16[[#This Row],[TASA 16%]]+Tabla16[[#This Row],[IEPS 6%]]</f>
        <v>93242</v>
      </c>
      <c r="O396" s="55">
        <v>44187</v>
      </c>
      <c r="P396" t="s">
        <v>4203</v>
      </c>
      <c r="Q396" s="52" t="s">
        <v>136</v>
      </c>
      <c r="R396" s="48" t="s">
        <v>2853</v>
      </c>
      <c r="S396" s="50">
        <v>9008.5300000000007</v>
      </c>
      <c r="T396" s="53" t="s">
        <v>2854</v>
      </c>
      <c r="U396" s="12" t="s">
        <v>4229</v>
      </c>
    </row>
    <row r="397" spans="1:21" x14ac:dyDescent="0.25">
      <c r="A397" s="47">
        <v>154072</v>
      </c>
      <c r="B397" s="48">
        <v>22</v>
      </c>
      <c r="C397" s="57">
        <v>44166</v>
      </c>
      <c r="D397" s="50"/>
      <c r="E397" s="50">
        <v>30473.05</v>
      </c>
      <c r="F397" s="50">
        <v>0</v>
      </c>
      <c r="G397" s="51"/>
      <c r="H397" s="51"/>
      <c r="I397" s="50"/>
      <c r="J397" s="50">
        <v>1543.77</v>
      </c>
      <c r="K397" s="50"/>
      <c r="L397" s="50">
        <v>32016.82</v>
      </c>
      <c r="M397" s="50">
        <f>Tabla16[[#This Row],[TASA EX.]]+Tabla16[[#This Row],[IEPS 8 %]]</f>
        <v>1543.77</v>
      </c>
      <c r="N397" s="50">
        <f>Tabla16[[#This Row],[TASA 16%]]+Tabla16[[#This Row],[IEPS 6%]]</f>
        <v>0</v>
      </c>
      <c r="O397" s="55">
        <v>44187</v>
      </c>
      <c r="P397" t="s">
        <v>4203</v>
      </c>
      <c r="Q397" s="52" t="s">
        <v>136</v>
      </c>
      <c r="R397" s="48" t="s">
        <v>2853</v>
      </c>
      <c r="S397" s="50">
        <v>8397.25</v>
      </c>
      <c r="T397" s="53" t="s">
        <v>2854</v>
      </c>
      <c r="U397" s="12" t="s">
        <v>4230</v>
      </c>
    </row>
    <row r="398" spans="1:21" x14ac:dyDescent="0.25">
      <c r="A398" s="47">
        <v>154074</v>
      </c>
      <c r="B398" s="48">
        <v>24</v>
      </c>
      <c r="C398" s="57">
        <v>44166</v>
      </c>
      <c r="D398" s="50"/>
      <c r="E398" s="50">
        <v>489026.08</v>
      </c>
      <c r="F398" s="50">
        <v>0</v>
      </c>
      <c r="G398" s="51"/>
      <c r="H398" s="51"/>
      <c r="I398" s="50"/>
      <c r="J398" s="50">
        <v>1787.38</v>
      </c>
      <c r="K398" s="50"/>
      <c r="L398" s="50">
        <v>490813.46</v>
      </c>
      <c r="M398" s="50">
        <f>Tabla16[[#This Row],[TASA EX.]]+Tabla16[[#This Row],[IEPS 8 %]]</f>
        <v>1787.38</v>
      </c>
      <c r="N398" s="50">
        <f>Tabla16[[#This Row],[TASA 16%]]+Tabla16[[#This Row],[IEPS 6%]]</f>
        <v>0</v>
      </c>
      <c r="O398" s="55">
        <v>44188</v>
      </c>
      <c r="P398" t="s">
        <v>4203</v>
      </c>
      <c r="Q398" s="52" t="s">
        <v>136</v>
      </c>
      <c r="R398" s="48" t="s">
        <v>2853</v>
      </c>
      <c r="S398" s="50">
        <v>39979.269999999997</v>
      </c>
      <c r="T398" s="53" t="s">
        <v>2854</v>
      </c>
      <c r="U398" s="12" t="s">
        <v>4231</v>
      </c>
    </row>
    <row r="399" spans="1:21" x14ac:dyDescent="0.25">
      <c r="A399" s="47">
        <v>154076</v>
      </c>
      <c r="B399" s="48">
        <v>26</v>
      </c>
      <c r="C399" s="57">
        <v>44166</v>
      </c>
      <c r="D399" s="50"/>
      <c r="E399" s="50">
        <v>-0.18499999999767169</v>
      </c>
      <c r="F399" s="50">
        <v>163324.125</v>
      </c>
      <c r="G399" s="51"/>
      <c r="H399" s="51"/>
      <c r="I399" s="50"/>
      <c r="J399" s="50"/>
      <c r="K399" s="50">
        <v>26131.86</v>
      </c>
      <c r="L399" s="50">
        <v>189455.8</v>
      </c>
      <c r="M399" s="50">
        <f>Tabla16[[#This Row],[TASA EX.]]+Tabla16[[#This Row],[IEPS 8 %]]</f>
        <v>0</v>
      </c>
      <c r="N399" s="50">
        <f>Tabla16[[#This Row],[TASA 16%]]+Tabla16[[#This Row],[IEPS 6%]]</f>
        <v>163324.125</v>
      </c>
      <c r="O399" s="55">
        <v>44188</v>
      </c>
      <c r="P399" t="s">
        <v>4203</v>
      </c>
      <c r="Q399" s="52" t="s">
        <v>136</v>
      </c>
      <c r="R399" s="48" t="s">
        <v>2853</v>
      </c>
      <c r="S399" s="50">
        <v>18123.05</v>
      </c>
      <c r="T399" s="53" t="s">
        <v>2854</v>
      </c>
      <c r="U399" s="12" t="s">
        <v>4232</v>
      </c>
    </row>
    <row r="400" spans="1:21" x14ac:dyDescent="0.25">
      <c r="A400" s="47">
        <v>154077</v>
      </c>
      <c r="B400" s="48">
        <v>27</v>
      </c>
      <c r="C400" s="57">
        <v>44166</v>
      </c>
      <c r="D400" s="50"/>
      <c r="E400" s="50">
        <v>67465.347500000033</v>
      </c>
      <c r="F400" s="50">
        <v>178847.0625</v>
      </c>
      <c r="G400" s="51"/>
      <c r="H400" s="51"/>
      <c r="I400" s="50"/>
      <c r="J400" s="50">
        <v>47.27</v>
      </c>
      <c r="K400" s="50">
        <v>28615.53</v>
      </c>
      <c r="L400" s="50">
        <v>274975.21000000002</v>
      </c>
      <c r="M400" s="50">
        <f>Tabla16[[#This Row],[TASA EX.]]+Tabla16[[#This Row],[IEPS 8 %]]</f>
        <v>47.27</v>
      </c>
      <c r="N400" s="50">
        <f>Tabla16[[#This Row],[TASA 16%]]+Tabla16[[#This Row],[IEPS 6%]]</f>
        <v>178847.0625</v>
      </c>
      <c r="O400" s="55">
        <v>44180</v>
      </c>
      <c r="P400" s="49" t="s">
        <v>2868</v>
      </c>
      <c r="Q400" s="52" t="s">
        <v>164</v>
      </c>
      <c r="R400" s="48" t="s">
        <v>2853</v>
      </c>
      <c r="S400" s="50">
        <v>10421.14</v>
      </c>
      <c r="T400" s="53" t="s">
        <v>2854</v>
      </c>
      <c r="U400" s="49" t="s">
        <v>3617</v>
      </c>
    </row>
    <row r="401" spans="1:21" x14ac:dyDescent="0.25">
      <c r="A401" s="47">
        <v>154078</v>
      </c>
      <c r="B401" s="48">
        <v>28</v>
      </c>
      <c r="C401" s="57">
        <v>44166</v>
      </c>
      <c r="D401" s="50"/>
      <c r="E401" s="50">
        <v>1.750000000174623E-2</v>
      </c>
      <c r="F401" s="50">
        <v>60344.8125</v>
      </c>
      <c r="G401" s="51"/>
      <c r="H401" s="51"/>
      <c r="I401" s="50"/>
      <c r="J401" s="50"/>
      <c r="K401" s="50">
        <v>9655.17</v>
      </c>
      <c r="L401" s="50">
        <v>70000</v>
      </c>
      <c r="M401" s="50">
        <f>Tabla16[[#This Row],[TASA EX.]]+Tabla16[[#This Row],[IEPS 8 %]]</f>
        <v>0</v>
      </c>
      <c r="N401" s="50">
        <f>Tabla16[[#This Row],[TASA 16%]]+Tabla16[[#This Row],[IEPS 6%]]</f>
        <v>60344.8125</v>
      </c>
      <c r="O401" s="55">
        <v>44167</v>
      </c>
      <c r="P401" s="49" t="s">
        <v>3022</v>
      </c>
      <c r="Q401" s="52" t="s">
        <v>1150</v>
      </c>
      <c r="R401" s="48" t="s">
        <v>2853</v>
      </c>
      <c r="S401" s="50"/>
      <c r="T401" s="53" t="s">
        <v>2854</v>
      </c>
      <c r="U401" s="49" t="s">
        <v>3618</v>
      </c>
    </row>
    <row r="402" spans="1:21" x14ac:dyDescent="0.25">
      <c r="A402" s="47">
        <v>154079</v>
      </c>
      <c r="B402" s="48">
        <v>29</v>
      </c>
      <c r="C402" s="57">
        <v>44166</v>
      </c>
      <c r="D402" s="50"/>
      <c r="E402" s="50">
        <v>28158.42</v>
      </c>
      <c r="F402" s="50">
        <v>0</v>
      </c>
      <c r="G402" s="51"/>
      <c r="H402" s="51"/>
      <c r="I402" s="50"/>
      <c r="J402" s="50"/>
      <c r="K402" s="50"/>
      <c r="L402" s="50">
        <v>28158.42</v>
      </c>
      <c r="M402" s="50">
        <f>Tabla16[[#This Row],[TASA EX.]]+Tabla16[[#This Row],[IEPS 8 %]]</f>
        <v>0</v>
      </c>
      <c r="N402" s="50">
        <f>Tabla16[[#This Row],[TASA 16%]]+Tabla16[[#This Row],[IEPS 6%]]</f>
        <v>0</v>
      </c>
      <c r="O402" s="55">
        <v>44168</v>
      </c>
      <c r="P402" s="49" t="s">
        <v>3037</v>
      </c>
      <c r="Q402" s="52" t="s">
        <v>828</v>
      </c>
      <c r="R402" s="48" t="s">
        <v>2853</v>
      </c>
      <c r="S402" s="50"/>
      <c r="T402" s="53" t="s">
        <v>2854</v>
      </c>
      <c r="U402" s="49" t="s">
        <v>3619</v>
      </c>
    </row>
    <row r="403" spans="1:21" x14ac:dyDescent="0.25">
      <c r="A403" s="47">
        <v>154080</v>
      </c>
      <c r="B403" s="48">
        <v>30</v>
      </c>
      <c r="C403" s="57">
        <v>44166</v>
      </c>
      <c r="D403" s="50"/>
      <c r="E403" s="50">
        <v>0</v>
      </c>
      <c r="F403" s="50">
        <v>5470</v>
      </c>
      <c r="G403" s="51"/>
      <c r="H403" s="51"/>
      <c r="I403" s="50"/>
      <c r="J403" s="50"/>
      <c r="K403" s="50">
        <v>875.2</v>
      </c>
      <c r="L403" s="50">
        <v>6345.2</v>
      </c>
      <c r="M403" s="50">
        <f>Tabla16[[#This Row],[TASA EX.]]+Tabla16[[#This Row],[IEPS 8 %]]</f>
        <v>0</v>
      </c>
      <c r="N403" s="50">
        <f>Tabla16[[#This Row],[TASA 16%]]+Tabla16[[#This Row],[IEPS 6%]]</f>
        <v>5470</v>
      </c>
      <c r="O403" s="55">
        <v>44168</v>
      </c>
      <c r="P403" s="49" t="s">
        <v>3620</v>
      </c>
      <c r="Q403" s="52" t="s">
        <v>2472</v>
      </c>
      <c r="R403" s="48" t="s">
        <v>2888</v>
      </c>
      <c r="S403" s="50"/>
      <c r="T403" s="53" t="s">
        <v>2889</v>
      </c>
      <c r="U403" s="49" t="s">
        <v>3621</v>
      </c>
    </row>
    <row r="404" spans="1:21" x14ac:dyDescent="0.25">
      <c r="A404" s="47">
        <v>154081</v>
      </c>
      <c r="B404" s="48">
        <v>31</v>
      </c>
      <c r="C404" s="57">
        <v>44166</v>
      </c>
      <c r="D404" s="50"/>
      <c r="E404" s="50">
        <v>693.05</v>
      </c>
      <c r="F404" s="50">
        <v>0</v>
      </c>
      <c r="G404" s="51"/>
      <c r="H404" s="51"/>
      <c r="I404" s="50"/>
      <c r="J404" s="50">
        <v>14.01</v>
      </c>
      <c r="K404" s="50"/>
      <c r="L404" s="50">
        <v>707.06</v>
      </c>
      <c r="M404" s="50">
        <f>Tabla16[[#This Row],[TASA EX.]]+Tabla16[[#This Row],[IEPS 8 %]]</f>
        <v>14.01</v>
      </c>
      <c r="N404" s="50">
        <f>Tabla16[[#This Row],[TASA 16%]]+Tabla16[[#This Row],[IEPS 6%]]</f>
        <v>0</v>
      </c>
      <c r="O404" s="55">
        <v>44168</v>
      </c>
      <c r="P404" s="49" t="s">
        <v>3016</v>
      </c>
      <c r="Q404" s="52" t="s">
        <v>1218</v>
      </c>
      <c r="R404" s="48" t="s">
        <v>2853</v>
      </c>
      <c r="S404" s="50"/>
      <c r="T404" s="53" t="s">
        <v>2854</v>
      </c>
      <c r="U404" s="49" t="s">
        <v>3622</v>
      </c>
    </row>
    <row r="405" spans="1:21" x14ac:dyDescent="0.25">
      <c r="A405" s="47">
        <v>154082</v>
      </c>
      <c r="B405" s="48">
        <v>32</v>
      </c>
      <c r="C405" s="57">
        <v>44166</v>
      </c>
      <c r="D405" s="50"/>
      <c r="E405" s="50">
        <v>-7.999999999992724E-2</v>
      </c>
      <c r="F405" s="50">
        <v>16122.5</v>
      </c>
      <c r="G405" s="51"/>
      <c r="H405" s="51"/>
      <c r="I405" s="50"/>
      <c r="J405" s="50"/>
      <c r="K405" s="50">
        <v>2579.6</v>
      </c>
      <c r="L405" s="50">
        <v>18702.02</v>
      </c>
      <c r="M405" s="50">
        <f>Tabla16[[#This Row],[TASA EX.]]+Tabla16[[#This Row],[IEPS 8 %]]</f>
        <v>0</v>
      </c>
      <c r="N405" s="50">
        <f>Tabla16[[#This Row],[TASA 16%]]+Tabla16[[#This Row],[IEPS 6%]]</f>
        <v>16122.5</v>
      </c>
      <c r="O405" s="55">
        <v>44187</v>
      </c>
      <c r="P405" t="s">
        <v>4203</v>
      </c>
      <c r="Q405" s="52" t="s">
        <v>136</v>
      </c>
      <c r="R405" s="48" t="s">
        <v>2853</v>
      </c>
      <c r="S405" s="50">
        <v>4117.25</v>
      </c>
      <c r="T405" s="53" t="s">
        <v>2854</v>
      </c>
      <c r="U405" s="12" t="s">
        <v>4233</v>
      </c>
    </row>
    <row r="406" spans="1:21" x14ac:dyDescent="0.25">
      <c r="A406" s="47">
        <v>154083</v>
      </c>
      <c r="B406" s="48">
        <v>33</v>
      </c>
      <c r="C406" s="57">
        <v>44166</v>
      </c>
      <c r="D406" s="50"/>
      <c r="E406" s="50">
        <v>4085.21</v>
      </c>
      <c r="F406" s="50">
        <v>0</v>
      </c>
      <c r="G406" s="51"/>
      <c r="H406" s="51"/>
      <c r="I406" s="50"/>
      <c r="J406" s="50">
        <v>326.8</v>
      </c>
      <c r="K406" s="50"/>
      <c r="L406" s="50">
        <v>4412.01</v>
      </c>
      <c r="M406" s="50">
        <f>Tabla16[[#This Row],[TASA EX.]]+Tabla16[[#This Row],[IEPS 8 %]]</f>
        <v>326.8</v>
      </c>
      <c r="N406" s="50">
        <f>Tabla16[[#This Row],[TASA 16%]]+Tabla16[[#This Row],[IEPS 6%]]</f>
        <v>0</v>
      </c>
      <c r="O406" s="55">
        <v>44173</v>
      </c>
      <c r="P406" s="49" t="s">
        <v>2935</v>
      </c>
      <c r="Q406" s="52" t="s">
        <v>1970</v>
      </c>
      <c r="R406" s="48" t="s">
        <v>2853</v>
      </c>
      <c r="S406" s="50"/>
      <c r="T406" s="53" t="s">
        <v>2854</v>
      </c>
      <c r="U406" s="49" t="s">
        <v>3623</v>
      </c>
    </row>
    <row r="407" spans="1:21" x14ac:dyDescent="0.25">
      <c r="A407" s="47">
        <v>154084</v>
      </c>
      <c r="B407" s="48">
        <v>34</v>
      </c>
      <c r="C407" s="57">
        <v>44166</v>
      </c>
      <c r="D407" s="50"/>
      <c r="E407" s="50">
        <v>4433</v>
      </c>
      <c r="F407" s="50">
        <v>0</v>
      </c>
      <c r="G407" s="51"/>
      <c r="H407" s="51"/>
      <c r="I407" s="50"/>
      <c r="J407" s="50"/>
      <c r="K407" s="50"/>
      <c r="L407" s="50">
        <v>4433</v>
      </c>
      <c r="M407" s="50">
        <f>Tabla16[[#This Row],[TASA EX.]]+Tabla16[[#This Row],[IEPS 8 %]]</f>
        <v>0</v>
      </c>
      <c r="N407" s="50">
        <f>Tabla16[[#This Row],[TASA 16%]]+Tabla16[[#This Row],[IEPS 6%]]</f>
        <v>0</v>
      </c>
      <c r="O407" s="55">
        <v>44173</v>
      </c>
      <c r="P407" s="49" t="s">
        <v>3078</v>
      </c>
      <c r="Q407" s="52" t="s">
        <v>2359</v>
      </c>
      <c r="R407" s="48" t="s">
        <v>2853</v>
      </c>
      <c r="S407" s="50"/>
      <c r="T407" s="53" t="s">
        <v>2854</v>
      </c>
      <c r="U407" s="49" t="s">
        <v>3624</v>
      </c>
    </row>
    <row r="408" spans="1:21" x14ac:dyDescent="0.25">
      <c r="A408" s="47">
        <v>154085</v>
      </c>
      <c r="B408" s="48">
        <v>35</v>
      </c>
      <c r="C408" s="57">
        <v>44166</v>
      </c>
      <c r="D408" s="50"/>
      <c r="E408" s="50">
        <v>15915.32</v>
      </c>
      <c r="F408" s="50">
        <v>0</v>
      </c>
      <c r="G408" s="51"/>
      <c r="H408" s="51"/>
      <c r="I408" s="50"/>
      <c r="J408" s="50"/>
      <c r="K408" s="50"/>
      <c r="L408" s="50">
        <v>15915.32</v>
      </c>
      <c r="M408" s="50">
        <f>Tabla16[[#This Row],[TASA EX.]]+Tabla16[[#This Row],[IEPS 8 %]]</f>
        <v>0</v>
      </c>
      <c r="N408" s="50">
        <f>Tabla16[[#This Row],[TASA 16%]]+Tabla16[[#This Row],[IEPS 6%]]</f>
        <v>0</v>
      </c>
      <c r="O408" s="55">
        <v>44174</v>
      </c>
      <c r="P408" s="49" t="s">
        <v>2998</v>
      </c>
      <c r="Q408" s="52" t="s">
        <v>1002</v>
      </c>
      <c r="R408" s="48" t="s">
        <v>2853</v>
      </c>
      <c r="S408" s="50"/>
      <c r="T408" s="53" t="s">
        <v>2854</v>
      </c>
      <c r="U408" s="49" t="s">
        <v>3625</v>
      </c>
    </row>
    <row r="409" spans="1:21" x14ac:dyDescent="0.25">
      <c r="A409" s="47">
        <v>154086</v>
      </c>
      <c r="B409" s="48">
        <v>36</v>
      </c>
      <c r="C409" s="57">
        <v>44166</v>
      </c>
      <c r="D409" s="50"/>
      <c r="E409" s="50">
        <v>338761.93</v>
      </c>
      <c r="F409" s="50">
        <v>0</v>
      </c>
      <c r="G409" s="51"/>
      <c r="H409" s="51"/>
      <c r="I409" s="50"/>
      <c r="J409" s="50">
        <v>257.48</v>
      </c>
      <c r="K409" s="50"/>
      <c r="L409" s="50">
        <v>339019.41</v>
      </c>
      <c r="M409" s="50">
        <f>Tabla16[[#This Row],[TASA EX.]]+Tabla16[[#This Row],[IEPS 8 %]]</f>
        <v>257.48</v>
      </c>
      <c r="N409" s="50">
        <f>Tabla16[[#This Row],[TASA 16%]]+Tabla16[[#This Row],[IEPS 6%]]</f>
        <v>0</v>
      </c>
      <c r="O409" s="55">
        <v>44180</v>
      </c>
      <c r="P409" s="49" t="s">
        <v>2901</v>
      </c>
      <c r="Q409" s="52" t="s">
        <v>1466</v>
      </c>
      <c r="R409" s="48" t="s">
        <v>2853</v>
      </c>
      <c r="S409" s="50">
        <v>23533.01</v>
      </c>
      <c r="T409" s="53" t="s">
        <v>2854</v>
      </c>
      <c r="U409" s="49" t="s">
        <v>3626</v>
      </c>
    </row>
    <row r="410" spans="1:21" x14ac:dyDescent="0.25">
      <c r="A410" s="47">
        <v>154087</v>
      </c>
      <c r="B410" s="48">
        <v>37</v>
      </c>
      <c r="C410" s="57">
        <v>44166</v>
      </c>
      <c r="D410" s="50"/>
      <c r="E410" s="50">
        <v>0</v>
      </c>
      <c r="F410" s="50">
        <v>700</v>
      </c>
      <c r="G410" s="51"/>
      <c r="H410" s="51"/>
      <c r="I410" s="50"/>
      <c r="J410" s="50"/>
      <c r="K410" s="50">
        <v>112</v>
      </c>
      <c r="L410" s="50">
        <v>812</v>
      </c>
      <c r="M410" s="50">
        <f>Tabla16[[#This Row],[TASA EX.]]+Tabla16[[#This Row],[IEPS 8 %]]</f>
        <v>0</v>
      </c>
      <c r="N410" s="50">
        <f>Tabla16[[#This Row],[TASA 16%]]+Tabla16[[#This Row],[IEPS 6%]]</f>
        <v>700</v>
      </c>
      <c r="O410" s="55">
        <v>44174</v>
      </c>
      <c r="P410" s="49" t="s">
        <v>2995</v>
      </c>
      <c r="Q410" s="52" t="s">
        <v>2001</v>
      </c>
      <c r="R410" s="48" t="s">
        <v>2888</v>
      </c>
      <c r="S410" s="50"/>
      <c r="T410" s="53" t="s">
        <v>2889</v>
      </c>
      <c r="U410" s="49" t="s">
        <v>3627</v>
      </c>
    </row>
    <row r="411" spans="1:21" x14ac:dyDescent="0.25">
      <c r="A411" s="47">
        <v>154088</v>
      </c>
      <c r="B411" s="48">
        <v>38</v>
      </c>
      <c r="C411" s="57">
        <v>44166</v>
      </c>
      <c r="D411" s="50"/>
      <c r="E411" s="50">
        <v>1351.85</v>
      </c>
      <c r="F411" s="50">
        <v>0</v>
      </c>
      <c r="G411" s="51"/>
      <c r="H411" s="51"/>
      <c r="I411" s="50"/>
      <c r="J411" s="50">
        <v>108.15</v>
      </c>
      <c r="K411" s="50"/>
      <c r="L411" s="50">
        <v>1460</v>
      </c>
      <c r="M411" s="50">
        <f>Tabla16[[#This Row],[TASA EX.]]+Tabla16[[#This Row],[IEPS 8 %]]</f>
        <v>108.15</v>
      </c>
      <c r="N411" s="50">
        <f>Tabla16[[#This Row],[TASA 16%]]+Tabla16[[#This Row],[IEPS 6%]]</f>
        <v>0</v>
      </c>
      <c r="O411" s="55">
        <v>44174</v>
      </c>
      <c r="P411" s="49" t="s">
        <v>3060</v>
      </c>
      <c r="Q411" s="52" t="s">
        <v>933</v>
      </c>
      <c r="R411" s="48" t="s">
        <v>2853</v>
      </c>
      <c r="S411" s="50"/>
      <c r="T411" s="53" t="s">
        <v>2854</v>
      </c>
      <c r="U411" s="49" t="s">
        <v>3628</v>
      </c>
    </row>
    <row r="412" spans="1:21" x14ac:dyDescent="0.25">
      <c r="A412" s="47">
        <v>154091</v>
      </c>
      <c r="B412" s="48">
        <v>41</v>
      </c>
      <c r="C412" s="57">
        <v>44166</v>
      </c>
      <c r="D412" s="50"/>
      <c r="E412" s="50">
        <v>2.4999999997817213E-2</v>
      </c>
      <c r="F412" s="50">
        <v>22226.375</v>
      </c>
      <c r="G412" s="51"/>
      <c r="H412" s="51"/>
      <c r="I412" s="50"/>
      <c r="J412" s="50"/>
      <c r="K412" s="50">
        <v>3556.22</v>
      </c>
      <c r="L412" s="50">
        <v>25782.62</v>
      </c>
      <c r="M412" s="50">
        <f>Tabla16[[#This Row],[TASA EX.]]+Tabla16[[#This Row],[IEPS 8 %]]</f>
        <v>0</v>
      </c>
      <c r="N412" s="50">
        <f>Tabla16[[#This Row],[TASA 16%]]+Tabla16[[#This Row],[IEPS 6%]]</f>
        <v>22226.375</v>
      </c>
      <c r="O412" s="55">
        <v>44167</v>
      </c>
      <c r="P412" s="49" t="s">
        <v>3629</v>
      </c>
      <c r="Q412" s="52" t="s">
        <v>2538</v>
      </c>
      <c r="R412" s="48" t="s">
        <v>2888</v>
      </c>
      <c r="S412" s="50"/>
      <c r="T412" s="53" t="s">
        <v>2889</v>
      </c>
      <c r="U412" s="49" t="s">
        <v>3630</v>
      </c>
    </row>
    <row r="413" spans="1:21" x14ac:dyDescent="0.25">
      <c r="A413" s="47">
        <v>154091</v>
      </c>
      <c r="B413" s="48">
        <v>41</v>
      </c>
      <c r="C413" s="57">
        <v>44166</v>
      </c>
      <c r="D413" s="50"/>
      <c r="E413" s="50">
        <v>0</v>
      </c>
      <c r="F413" s="50">
        <v>1200</v>
      </c>
      <c r="G413" s="51">
        <v>-48</v>
      </c>
      <c r="H413" s="51"/>
      <c r="I413" s="50"/>
      <c r="J413" s="50"/>
      <c r="K413" s="50">
        <v>192</v>
      </c>
      <c r="L413" s="50">
        <v>1344</v>
      </c>
      <c r="M413" s="50">
        <f>Tabla16[[#This Row],[TASA EX.]]+Tabla16[[#This Row],[IEPS 8 %]]</f>
        <v>0</v>
      </c>
      <c r="N413" s="50">
        <f>Tabla16[[#This Row],[TASA 16%]]+Tabla16[[#This Row],[IEPS 6%]]</f>
        <v>1200</v>
      </c>
      <c r="O413" s="55">
        <v>44167</v>
      </c>
      <c r="P413" s="49" t="s">
        <v>3629</v>
      </c>
      <c r="Q413" s="52" t="s">
        <v>2538</v>
      </c>
      <c r="R413" s="48" t="s">
        <v>3631</v>
      </c>
      <c r="S413" s="50"/>
      <c r="T413" s="53" t="s">
        <v>3632</v>
      </c>
      <c r="U413" s="49" t="s">
        <v>3633</v>
      </c>
    </row>
    <row r="414" spans="1:21" x14ac:dyDescent="0.25">
      <c r="A414" s="47">
        <v>154092</v>
      </c>
      <c r="B414" s="48">
        <v>42</v>
      </c>
      <c r="C414" s="57">
        <v>44166</v>
      </c>
      <c r="D414" s="50"/>
      <c r="E414" s="50">
        <v>1.2499999997089617E-2</v>
      </c>
      <c r="F414" s="50">
        <v>34913.6875</v>
      </c>
      <c r="G414" s="51"/>
      <c r="H414" s="51"/>
      <c r="I414" s="50"/>
      <c r="J414" s="50"/>
      <c r="K414" s="50">
        <v>5586.19</v>
      </c>
      <c r="L414" s="50">
        <v>40499.89</v>
      </c>
      <c r="M414" s="50">
        <f>Tabla16[[#This Row],[TASA EX.]]+Tabla16[[#This Row],[IEPS 8 %]]</f>
        <v>0</v>
      </c>
      <c r="N414" s="50">
        <f>Tabla16[[#This Row],[TASA 16%]]+Tabla16[[#This Row],[IEPS 6%]]</f>
        <v>34913.6875</v>
      </c>
      <c r="O414" s="55">
        <v>44168</v>
      </c>
      <c r="P414" s="49" t="s">
        <v>3056</v>
      </c>
      <c r="Q414" s="52" t="s">
        <v>986</v>
      </c>
      <c r="R414" s="48" t="s">
        <v>2888</v>
      </c>
      <c r="S414" s="50"/>
      <c r="T414" s="53" t="s">
        <v>2889</v>
      </c>
      <c r="U414" s="49" t="s">
        <v>3634</v>
      </c>
    </row>
    <row r="415" spans="1:21" x14ac:dyDescent="0.25">
      <c r="A415" s="47">
        <v>154093</v>
      </c>
      <c r="B415" s="48">
        <v>43</v>
      </c>
      <c r="C415" s="57">
        <v>44167</v>
      </c>
      <c r="D415" s="50"/>
      <c r="E415" s="50">
        <v>-4.7500000000582077E-2</v>
      </c>
      <c r="F415" s="50">
        <v>37873.6875</v>
      </c>
      <c r="G415" s="51"/>
      <c r="H415" s="51"/>
      <c r="I415" s="50"/>
      <c r="J415" s="50"/>
      <c r="K415" s="50">
        <v>6059.79</v>
      </c>
      <c r="L415" s="50">
        <v>43933.43</v>
      </c>
      <c r="M415" s="50">
        <f>Tabla16[[#This Row],[TASA EX.]]+Tabla16[[#This Row],[IEPS 8 %]]</f>
        <v>0</v>
      </c>
      <c r="N415" s="50">
        <f>Tabla16[[#This Row],[TASA 16%]]+Tabla16[[#This Row],[IEPS 6%]]</f>
        <v>37873.6875</v>
      </c>
      <c r="O415" s="55">
        <v>44169</v>
      </c>
      <c r="P415" s="49" t="s">
        <v>3019</v>
      </c>
      <c r="Q415" s="52" t="s">
        <v>2469</v>
      </c>
      <c r="R415" s="48" t="s">
        <v>2853</v>
      </c>
      <c r="S415" s="50">
        <v>1171.3599999999999</v>
      </c>
      <c r="T415" s="53" t="s">
        <v>2854</v>
      </c>
      <c r="U415" s="49" t="s">
        <v>3635</v>
      </c>
    </row>
    <row r="416" spans="1:21" x14ac:dyDescent="0.25">
      <c r="A416" s="47">
        <v>154094</v>
      </c>
      <c r="B416" s="48">
        <v>44</v>
      </c>
      <c r="C416" s="57">
        <v>44167</v>
      </c>
      <c r="D416" s="50"/>
      <c r="E416" s="50">
        <v>1.2500000000002842E-2</v>
      </c>
      <c r="F416" s="50">
        <v>103.4375</v>
      </c>
      <c r="G416" s="51"/>
      <c r="H416" s="51"/>
      <c r="I416" s="50"/>
      <c r="J416" s="50"/>
      <c r="K416" s="50">
        <v>16.55</v>
      </c>
      <c r="L416" s="50">
        <v>120</v>
      </c>
      <c r="M416" s="50">
        <f>Tabla16[[#This Row],[TASA EX.]]+Tabla16[[#This Row],[IEPS 8 %]]</f>
        <v>0</v>
      </c>
      <c r="N416" s="50">
        <f>Tabla16[[#This Row],[TASA 16%]]+Tabla16[[#This Row],[IEPS 6%]]</f>
        <v>103.4375</v>
      </c>
      <c r="O416" s="55">
        <v>44169</v>
      </c>
      <c r="P416" s="49" t="s">
        <v>3077</v>
      </c>
      <c r="Q416" s="52" t="s">
        <v>525</v>
      </c>
      <c r="R416" s="48" t="s">
        <v>2888</v>
      </c>
      <c r="S416" s="50"/>
      <c r="T416" s="53" t="s">
        <v>2889</v>
      </c>
      <c r="U416" s="49" t="s">
        <v>3208</v>
      </c>
    </row>
    <row r="417" spans="1:21" x14ac:dyDescent="0.25">
      <c r="A417" s="47">
        <v>154095</v>
      </c>
      <c r="B417" s="48">
        <v>45</v>
      </c>
      <c r="C417" s="57">
        <v>44167</v>
      </c>
      <c r="D417" s="50"/>
      <c r="E417" s="50">
        <v>5.7500000000004547E-2</v>
      </c>
      <c r="F417" s="50">
        <v>975.8125</v>
      </c>
      <c r="G417" s="51"/>
      <c r="H417" s="51"/>
      <c r="I417" s="50"/>
      <c r="J417" s="50"/>
      <c r="K417" s="50">
        <v>156.13</v>
      </c>
      <c r="L417" s="50">
        <v>1132</v>
      </c>
      <c r="M417" s="50">
        <f>Tabla16[[#This Row],[TASA EX.]]+Tabla16[[#This Row],[IEPS 8 %]]</f>
        <v>0</v>
      </c>
      <c r="N417" s="50">
        <f>Tabla16[[#This Row],[TASA 16%]]+Tabla16[[#This Row],[IEPS 6%]]</f>
        <v>975.8125</v>
      </c>
      <c r="O417" s="55">
        <v>44169</v>
      </c>
      <c r="P417" s="49" t="s">
        <v>3077</v>
      </c>
      <c r="Q417" s="52" t="s">
        <v>525</v>
      </c>
      <c r="R417" s="48" t="s">
        <v>2888</v>
      </c>
      <c r="S417" s="50"/>
      <c r="T417" s="53" t="s">
        <v>2889</v>
      </c>
      <c r="U417" s="12" t="s">
        <v>3208</v>
      </c>
    </row>
    <row r="418" spans="1:21" x14ac:dyDescent="0.25">
      <c r="A418" s="47">
        <v>154096</v>
      </c>
      <c r="B418" s="48">
        <v>46</v>
      </c>
      <c r="C418" s="57">
        <v>44167</v>
      </c>
      <c r="D418" s="50"/>
      <c r="E418" s="50">
        <v>1.2499999999818101E-2</v>
      </c>
      <c r="F418" s="50">
        <v>3003.4375</v>
      </c>
      <c r="G418" s="51"/>
      <c r="H418" s="51"/>
      <c r="I418" s="50"/>
      <c r="J418" s="50"/>
      <c r="K418" s="50">
        <v>480.55</v>
      </c>
      <c r="L418" s="50">
        <v>3484</v>
      </c>
      <c r="M418" s="50">
        <f>Tabla16[[#This Row],[TASA EX.]]+Tabla16[[#This Row],[IEPS 8 %]]</f>
        <v>0</v>
      </c>
      <c r="N418" s="50">
        <f>Tabla16[[#This Row],[TASA 16%]]+Tabla16[[#This Row],[IEPS 6%]]</f>
        <v>3003.4375</v>
      </c>
      <c r="O418" s="55">
        <v>44169</v>
      </c>
      <c r="P418" s="49" t="s">
        <v>3077</v>
      </c>
      <c r="Q418" s="52" t="s">
        <v>525</v>
      </c>
      <c r="R418" s="48" t="s">
        <v>2888</v>
      </c>
      <c r="S418" s="50"/>
      <c r="T418" s="53" t="s">
        <v>2889</v>
      </c>
      <c r="U418" s="12" t="s">
        <v>3204</v>
      </c>
    </row>
    <row r="419" spans="1:21" x14ac:dyDescent="0.25">
      <c r="A419" s="47">
        <v>154097</v>
      </c>
      <c r="B419" s="48">
        <v>47</v>
      </c>
      <c r="C419" s="57">
        <v>44167</v>
      </c>
      <c r="D419" s="50"/>
      <c r="E419" s="50">
        <v>4.500000000007276E-2</v>
      </c>
      <c r="F419" s="50">
        <v>13222.375</v>
      </c>
      <c r="G419" s="51"/>
      <c r="H419" s="51"/>
      <c r="I419" s="50"/>
      <c r="J419" s="50"/>
      <c r="K419" s="50">
        <v>2115.58</v>
      </c>
      <c r="L419" s="50">
        <v>15338</v>
      </c>
      <c r="M419" s="50">
        <f>Tabla16[[#This Row],[TASA EX.]]+Tabla16[[#This Row],[IEPS 8 %]]</f>
        <v>0</v>
      </c>
      <c r="N419" s="50">
        <f>Tabla16[[#This Row],[TASA 16%]]+Tabla16[[#This Row],[IEPS 6%]]</f>
        <v>13222.375</v>
      </c>
      <c r="O419" s="55">
        <v>44169</v>
      </c>
      <c r="P419" s="49" t="s">
        <v>3077</v>
      </c>
      <c r="Q419" s="52" t="s">
        <v>525</v>
      </c>
      <c r="R419" s="48" t="s">
        <v>2888</v>
      </c>
      <c r="S419" s="50"/>
      <c r="T419" s="53" t="s">
        <v>2889</v>
      </c>
      <c r="U419" s="12" t="s">
        <v>3636</v>
      </c>
    </row>
    <row r="420" spans="1:21" x14ac:dyDescent="0.25">
      <c r="A420" s="47">
        <v>154098</v>
      </c>
      <c r="B420" s="48">
        <v>48</v>
      </c>
      <c r="C420" s="57">
        <v>44167</v>
      </c>
      <c r="D420" s="50"/>
      <c r="E420" s="50">
        <v>2.9999999999745341E-2</v>
      </c>
      <c r="F420" s="50">
        <v>6148.25</v>
      </c>
      <c r="G420" s="51"/>
      <c r="H420" s="51"/>
      <c r="I420" s="50"/>
      <c r="J420" s="50"/>
      <c r="K420" s="50">
        <v>983.72</v>
      </c>
      <c r="L420" s="50">
        <v>7132</v>
      </c>
      <c r="M420" s="50">
        <f>Tabla16[[#This Row],[TASA EX.]]+Tabla16[[#This Row],[IEPS 8 %]]</f>
        <v>0</v>
      </c>
      <c r="N420" s="50">
        <f>Tabla16[[#This Row],[TASA 16%]]+Tabla16[[#This Row],[IEPS 6%]]</f>
        <v>6148.25</v>
      </c>
      <c r="O420" s="55">
        <v>44169</v>
      </c>
      <c r="P420" s="49" t="s">
        <v>3077</v>
      </c>
      <c r="Q420" s="52" t="s">
        <v>525</v>
      </c>
      <c r="R420" s="48" t="s">
        <v>2888</v>
      </c>
      <c r="S420" s="50"/>
      <c r="T420" s="53" t="s">
        <v>2889</v>
      </c>
      <c r="U420" s="12" t="s">
        <v>3209</v>
      </c>
    </row>
    <row r="421" spans="1:21" x14ac:dyDescent="0.25">
      <c r="A421" s="47">
        <v>154099</v>
      </c>
      <c r="B421" s="48">
        <v>49</v>
      </c>
      <c r="C421" s="57">
        <v>44167</v>
      </c>
      <c r="D421" s="50"/>
      <c r="E421" s="50">
        <v>7.4999999999818101E-2</v>
      </c>
      <c r="F421" s="50">
        <v>8145.625</v>
      </c>
      <c r="G421" s="51"/>
      <c r="H421" s="51"/>
      <c r="I421" s="50"/>
      <c r="J421" s="50"/>
      <c r="K421" s="50">
        <v>1303.3</v>
      </c>
      <c r="L421" s="50">
        <v>9449</v>
      </c>
      <c r="M421" s="50">
        <f>Tabla16[[#This Row],[TASA EX.]]+Tabla16[[#This Row],[IEPS 8 %]]</f>
        <v>0</v>
      </c>
      <c r="N421" s="50">
        <f>Tabla16[[#This Row],[TASA 16%]]+Tabla16[[#This Row],[IEPS 6%]]</f>
        <v>8145.625</v>
      </c>
      <c r="O421" s="55">
        <v>44169</v>
      </c>
      <c r="P421" s="49" t="s">
        <v>3077</v>
      </c>
      <c r="Q421" s="52" t="s">
        <v>525</v>
      </c>
      <c r="R421" s="48" t="s">
        <v>2888</v>
      </c>
      <c r="S421" s="50"/>
      <c r="T421" s="53" t="s">
        <v>2889</v>
      </c>
      <c r="U421" s="12" t="s">
        <v>3637</v>
      </c>
    </row>
    <row r="422" spans="1:21" x14ac:dyDescent="0.25">
      <c r="A422" s="47">
        <v>154100</v>
      </c>
      <c r="B422" s="48">
        <v>50</v>
      </c>
      <c r="C422" s="57">
        <v>44167</v>
      </c>
      <c r="D422" s="50"/>
      <c r="E422" s="50">
        <v>5.0000000001091394E-2</v>
      </c>
      <c r="F422" s="50">
        <v>15713.749999999998</v>
      </c>
      <c r="G422" s="51"/>
      <c r="H422" s="51"/>
      <c r="I422" s="50"/>
      <c r="J422" s="50"/>
      <c r="K422" s="50">
        <v>2514.1999999999998</v>
      </c>
      <c r="L422" s="50">
        <v>18228</v>
      </c>
      <c r="M422" s="50">
        <f>Tabla16[[#This Row],[TASA EX.]]+Tabla16[[#This Row],[IEPS 8 %]]</f>
        <v>0</v>
      </c>
      <c r="N422" s="50">
        <f>Tabla16[[#This Row],[TASA 16%]]+Tabla16[[#This Row],[IEPS 6%]]</f>
        <v>15713.749999999998</v>
      </c>
      <c r="O422" s="55">
        <v>44169</v>
      </c>
      <c r="P422" s="49" t="s">
        <v>3077</v>
      </c>
      <c r="Q422" s="52" t="s">
        <v>525</v>
      </c>
      <c r="R422" s="48" t="s">
        <v>2888</v>
      </c>
      <c r="S422" s="50"/>
      <c r="T422" s="53" t="s">
        <v>2889</v>
      </c>
      <c r="U422" s="12" t="s">
        <v>3638</v>
      </c>
    </row>
    <row r="423" spans="1:21" x14ac:dyDescent="0.25">
      <c r="A423" s="47">
        <v>154103</v>
      </c>
      <c r="B423" s="48">
        <v>53</v>
      </c>
      <c r="C423" s="57">
        <v>44167</v>
      </c>
      <c r="D423" s="50"/>
      <c r="E423" s="50">
        <v>0</v>
      </c>
      <c r="F423" s="50">
        <v>10750</v>
      </c>
      <c r="G423" s="51"/>
      <c r="H423" s="51"/>
      <c r="I423" s="50"/>
      <c r="J423" s="50"/>
      <c r="K423" s="50">
        <v>1720</v>
      </c>
      <c r="L423" s="50">
        <v>12470</v>
      </c>
      <c r="M423" s="50">
        <f>Tabla16[[#This Row],[TASA EX.]]+Tabla16[[#This Row],[IEPS 8 %]]</f>
        <v>0</v>
      </c>
      <c r="N423" s="50">
        <f>Tabla16[[#This Row],[TASA 16%]]+Tabla16[[#This Row],[IEPS 6%]]</f>
        <v>10750</v>
      </c>
      <c r="O423" s="55">
        <v>44169</v>
      </c>
      <c r="P423" s="49" t="s">
        <v>3077</v>
      </c>
      <c r="Q423" s="52" t="s">
        <v>525</v>
      </c>
      <c r="R423" s="48" t="s">
        <v>2888</v>
      </c>
      <c r="S423" s="50"/>
      <c r="T423" s="53" t="s">
        <v>2889</v>
      </c>
      <c r="U423" s="12" t="s">
        <v>3224</v>
      </c>
    </row>
    <row r="424" spans="1:21" x14ac:dyDescent="0.25">
      <c r="A424" s="47">
        <v>154104</v>
      </c>
      <c r="B424" s="48">
        <v>54</v>
      </c>
      <c r="C424" s="57">
        <v>44167</v>
      </c>
      <c r="D424" s="50"/>
      <c r="E424" s="50">
        <v>4.2499999999563443E-2</v>
      </c>
      <c r="F424" s="50">
        <v>4851.6875</v>
      </c>
      <c r="G424" s="51"/>
      <c r="H424" s="51"/>
      <c r="I424" s="50"/>
      <c r="J424" s="50"/>
      <c r="K424" s="50">
        <v>776.27</v>
      </c>
      <c r="L424" s="50">
        <v>5628</v>
      </c>
      <c r="M424" s="50">
        <f>Tabla16[[#This Row],[TASA EX.]]+Tabla16[[#This Row],[IEPS 8 %]]</f>
        <v>0</v>
      </c>
      <c r="N424" s="50">
        <f>Tabla16[[#This Row],[TASA 16%]]+Tabla16[[#This Row],[IEPS 6%]]</f>
        <v>4851.6875</v>
      </c>
      <c r="O424" s="55">
        <v>44169</v>
      </c>
      <c r="P424" s="49" t="s">
        <v>3077</v>
      </c>
      <c r="Q424" s="52" t="s">
        <v>525</v>
      </c>
      <c r="R424" s="48" t="s">
        <v>2888</v>
      </c>
      <c r="S424" s="50"/>
      <c r="T424" s="53" t="s">
        <v>2889</v>
      </c>
      <c r="U424" s="49" t="s">
        <v>3639</v>
      </c>
    </row>
    <row r="425" spans="1:21" x14ac:dyDescent="0.25">
      <c r="A425" s="47">
        <v>154105</v>
      </c>
      <c r="B425" s="48">
        <v>55</v>
      </c>
      <c r="C425" s="57">
        <v>44167</v>
      </c>
      <c r="D425" s="50"/>
      <c r="E425" s="50">
        <v>0</v>
      </c>
      <c r="F425" s="50">
        <v>10450</v>
      </c>
      <c r="G425" s="51"/>
      <c r="H425" s="51"/>
      <c r="I425" s="50"/>
      <c r="J425" s="50"/>
      <c r="K425" s="50">
        <v>1672</v>
      </c>
      <c r="L425" s="50">
        <v>12122</v>
      </c>
      <c r="M425" s="50">
        <f>Tabla16[[#This Row],[TASA EX.]]+Tabla16[[#This Row],[IEPS 8 %]]</f>
        <v>0</v>
      </c>
      <c r="N425" s="50">
        <f>Tabla16[[#This Row],[TASA 16%]]+Tabla16[[#This Row],[IEPS 6%]]</f>
        <v>10450</v>
      </c>
      <c r="O425" s="55">
        <v>44169</v>
      </c>
      <c r="P425" s="49" t="s">
        <v>3640</v>
      </c>
      <c r="Q425" s="52" t="s">
        <v>1264</v>
      </c>
      <c r="R425" s="48" t="s">
        <v>2853</v>
      </c>
      <c r="S425" s="50"/>
      <c r="T425" s="53" t="s">
        <v>2854</v>
      </c>
      <c r="U425" s="12" t="s">
        <v>3641</v>
      </c>
    </row>
    <row r="426" spans="1:21" x14ac:dyDescent="0.25">
      <c r="A426" s="47">
        <v>154107</v>
      </c>
      <c r="B426" s="48">
        <v>57</v>
      </c>
      <c r="C426" s="57">
        <v>44167</v>
      </c>
      <c r="D426" s="50"/>
      <c r="E426" s="50">
        <v>0</v>
      </c>
      <c r="F426" s="50">
        <v>52500</v>
      </c>
      <c r="G426" s="51"/>
      <c r="H426" s="51"/>
      <c r="I426" s="50"/>
      <c r="J426" s="50"/>
      <c r="K426" s="50">
        <v>8400</v>
      </c>
      <c r="L426" s="50">
        <v>60900</v>
      </c>
      <c r="M426" s="50">
        <f>Tabla16[[#This Row],[TASA EX.]]+Tabla16[[#This Row],[IEPS 8 %]]</f>
        <v>0</v>
      </c>
      <c r="N426" s="50">
        <f>Tabla16[[#This Row],[TASA 16%]]+Tabla16[[#This Row],[IEPS 6%]]</f>
        <v>52500</v>
      </c>
      <c r="O426" s="55">
        <v>44168</v>
      </c>
      <c r="P426" s="49" t="s">
        <v>3223</v>
      </c>
      <c r="Q426" s="52" t="s">
        <v>2063</v>
      </c>
      <c r="R426" s="48" t="s">
        <v>2888</v>
      </c>
      <c r="S426" s="50"/>
      <c r="T426" s="53" t="s">
        <v>2889</v>
      </c>
      <c r="U426" s="12" t="s">
        <v>3642</v>
      </c>
    </row>
    <row r="427" spans="1:21" x14ac:dyDescent="0.25">
      <c r="A427" s="47">
        <v>154108</v>
      </c>
      <c r="B427" s="48">
        <v>58</v>
      </c>
      <c r="C427" s="57">
        <v>44167</v>
      </c>
      <c r="D427" s="50"/>
      <c r="E427" s="50">
        <v>0</v>
      </c>
      <c r="F427" s="50">
        <v>16800</v>
      </c>
      <c r="G427" s="51"/>
      <c r="H427" s="51"/>
      <c r="I427" s="50"/>
      <c r="J427" s="50"/>
      <c r="K427" s="50">
        <v>2688</v>
      </c>
      <c r="L427" s="50">
        <v>19488</v>
      </c>
      <c r="M427" s="50">
        <f>Tabla16[[#This Row],[TASA EX.]]+Tabla16[[#This Row],[IEPS 8 %]]</f>
        <v>0</v>
      </c>
      <c r="N427" s="50">
        <f>Tabla16[[#This Row],[TASA 16%]]+Tabla16[[#This Row],[IEPS 6%]]</f>
        <v>16800</v>
      </c>
      <c r="O427" s="55">
        <v>44169</v>
      </c>
      <c r="P427" s="49" t="s">
        <v>3213</v>
      </c>
      <c r="Q427" s="52" t="s">
        <v>1123</v>
      </c>
      <c r="R427" s="48" t="s">
        <v>2853</v>
      </c>
      <c r="S427" s="50"/>
      <c r="T427" s="53" t="s">
        <v>2854</v>
      </c>
      <c r="U427" s="12" t="s">
        <v>3338</v>
      </c>
    </row>
    <row r="428" spans="1:21" x14ac:dyDescent="0.25">
      <c r="A428" s="47">
        <v>154113</v>
      </c>
      <c r="B428" s="48">
        <v>63</v>
      </c>
      <c r="C428" s="57">
        <v>44168</v>
      </c>
      <c r="D428" s="50"/>
      <c r="E428" s="50">
        <v>7120.7999999999993</v>
      </c>
      <c r="F428" s="50">
        <v>0</v>
      </c>
      <c r="G428" s="51"/>
      <c r="H428" s="51"/>
      <c r="I428" s="50"/>
      <c r="J428" s="50">
        <v>534.35</v>
      </c>
      <c r="K428" s="50"/>
      <c r="L428" s="50">
        <v>7655.15</v>
      </c>
      <c r="M428" s="50">
        <f>Tabla16[[#This Row],[TASA EX.]]+Tabla16[[#This Row],[IEPS 8 %]]</f>
        <v>534.35</v>
      </c>
      <c r="N428" s="50">
        <f>Tabla16[[#This Row],[TASA 16%]]+Tabla16[[#This Row],[IEPS 6%]]</f>
        <v>0</v>
      </c>
      <c r="O428" s="55">
        <v>44177</v>
      </c>
      <c r="P428" s="49" t="s">
        <v>2928</v>
      </c>
      <c r="Q428" s="52" t="s">
        <v>199</v>
      </c>
      <c r="R428" s="48" t="s">
        <v>2853</v>
      </c>
      <c r="S428" s="50">
        <v>18.66</v>
      </c>
      <c r="T428" s="53" t="s">
        <v>2854</v>
      </c>
      <c r="U428" s="49" t="s">
        <v>2861</v>
      </c>
    </row>
    <row r="429" spans="1:21" x14ac:dyDescent="0.25">
      <c r="A429" s="47">
        <v>154114</v>
      </c>
      <c r="B429" s="48">
        <v>64</v>
      </c>
      <c r="C429" s="57">
        <v>44168</v>
      </c>
      <c r="D429" s="50"/>
      <c r="E429" s="50">
        <v>6578.5425000000005</v>
      </c>
      <c r="F429" s="50">
        <v>70.1875</v>
      </c>
      <c r="G429" s="51"/>
      <c r="H429" s="51"/>
      <c r="I429" s="50"/>
      <c r="J429" s="50">
        <v>526.32000000000005</v>
      </c>
      <c r="K429" s="50">
        <v>11.23</v>
      </c>
      <c r="L429" s="50">
        <v>7186.28</v>
      </c>
      <c r="M429" s="50">
        <f>Tabla16[[#This Row],[TASA EX.]]+Tabla16[[#This Row],[IEPS 8 %]]</f>
        <v>526.32000000000005</v>
      </c>
      <c r="N429" s="50">
        <f>Tabla16[[#This Row],[TASA 16%]]+Tabla16[[#This Row],[IEPS 6%]]</f>
        <v>70.1875</v>
      </c>
      <c r="O429" s="55">
        <v>44177</v>
      </c>
      <c r="P429" s="49" t="s">
        <v>2929</v>
      </c>
      <c r="Q429" s="52" t="s">
        <v>1145</v>
      </c>
      <c r="R429" s="48" t="s">
        <v>2853</v>
      </c>
      <c r="S429" s="50"/>
      <c r="T429" s="53" t="s">
        <v>2854</v>
      </c>
      <c r="U429" s="12" t="s">
        <v>2861</v>
      </c>
    </row>
    <row r="430" spans="1:21" x14ac:dyDescent="0.25">
      <c r="A430" s="47">
        <v>154115</v>
      </c>
      <c r="B430" s="48">
        <v>65</v>
      </c>
      <c r="C430" s="57">
        <v>44168</v>
      </c>
      <c r="D430" s="50"/>
      <c r="E430" s="50">
        <v>217971.97999999998</v>
      </c>
      <c r="F430" s="50">
        <v>0</v>
      </c>
      <c r="G430" s="51"/>
      <c r="H430" s="51"/>
      <c r="I430" s="50"/>
      <c r="J430" s="50">
        <v>1408.54</v>
      </c>
      <c r="K430" s="50"/>
      <c r="L430" s="50">
        <v>219380.52</v>
      </c>
      <c r="M430" s="50">
        <f>Tabla16[[#This Row],[TASA EX.]]+Tabla16[[#This Row],[IEPS 8 %]]</f>
        <v>1408.54</v>
      </c>
      <c r="N430" s="50">
        <f>Tabla16[[#This Row],[TASA 16%]]+Tabla16[[#This Row],[IEPS 6%]]</f>
        <v>0</v>
      </c>
      <c r="O430" s="55">
        <v>44173</v>
      </c>
      <c r="P430" s="49" t="s">
        <v>3015</v>
      </c>
      <c r="Q430" s="52" t="s">
        <v>383</v>
      </c>
      <c r="R430" s="48" t="s">
        <v>2853</v>
      </c>
      <c r="S430" s="50">
        <v>12036.42</v>
      </c>
      <c r="T430" s="53" t="s">
        <v>2854</v>
      </c>
      <c r="U430" s="12" t="s">
        <v>3643</v>
      </c>
    </row>
    <row r="431" spans="1:21" x14ac:dyDescent="0.25">
      <c r="A431" s="47">
        <v>154116</v>
      </c>
      <c r="B431" s="48">
        <v>66</v>
      </c>
      <c r="C431" s="57">
        <v>44168</v>
      </c>
      <c r="D431" s="50"/>
      <c r="E431" s="50">
        <v>150013.36000000002</v>
      </c>
      <c r="F431" s="50">
        <v>0</v>
      </c>
      <c r="G431" s="51"/>
      <c r="H431" s="51"/>
      <c r="I431" s="50"/>
      <c r="J431" s="50">
        <v>3595.71</v>
      </c>
      <c r="K431" s="50"/>
      <c r="L431" s="50">
        <v>153609.07</v>
      </c>
      <c r="M431" s="50">
        <f>Tabla16[[#This Row],[TASA EX.]]+Tabla16[[#This Row],[IEPS 8 %]]</f>
        <v>3595.71</v>
      </c>
      <c r="N431" s="50">
        <f>Tabla16[[#This Row],[TASA 16%]]+Tabla16[[#This Row],[IEPS 6%]]</f>
        <v>0</v>
      </c>
      <c r="O431" s="55">
        <v>44173</v>
      </c>
      <c r="P431" s="49" t="s">
        <v>3017</v>
      </c>
      <c r="Q431" s="52" t="s">
        <v>846</v>
      </c>
      <c r="R431" s="48" t="s">
        <v>2853</v>
      </c>
      <c r="S431" s="50">
        <v>7517.78</v>
      </c>
      <c r="T431" s="53" t="s">
        <v>2854</v>
      </c>
      <c r="U431" s="49" t="s">
        <v>3644</v>
      </c>
    </row>
    <row r="432" spans="1:21" x14ac:dyDescent="0.25">
      <c r="A432" s="47">
        <v>154117</v>
      </c>
      <c r="B432" s="48">
        <v>67</v>
      </c>
      <c r="C432" s="57">
        <v>44168</v>
      </c>
      <c r="D432" s="50"/>
      <c r="E432" s="50">
        <v>2209.04</v>
      </c>
      <c r="F432" s="50">
        <v>0</v>
      </c>
      <c r="G432" s="51"/>
      <c r="H432" s="51"/>
      <c r="I432" s="50"/>
      <c r="J432" s="50">
        <v>30.96</v>
      </c>
      <c r="K432" s="50"/>
      <c r="L432" s="50">
        <v>2240</v>
      </c>
      <c r="M432" s="50">
        <f>Tabla16[[#This Row],[TASA EX.]]+Tabla16[[#This Row],[IEPS 8 %]]</f>
        <v>30.96</v>
      </c>
      <c r="N432" s="50">
        <f>Tabla16[[#This Row],[TASA 16%]]+Tabla16[[#This Row],[IEPS 6%]]</f>
        <v>0</v>
      </c>
      <c r="O432" s="55">
        <v>44173</v>
      </c>
      <c r="P432" s="49" t="s">
        <v>3137</v>
      </c>
      <c r="Q432" s="52" t="s">
        <v>1449</v>
      </c>
      <c r="R432" s="48" t="s">
        <v>2853</v>
      </c>
      <c r="S432" s="50"/>
      <c r="T432" s="53" t="s">
        <v>2854</v>
      </c>
      <c r="U432" s="49" t="s">
        <v>3190</v>
      </c>
    </row>
    <row r="433" spans="1:21" x14ac:dyDescent="0.25">
      <c r="A433" s="47">
        <v>154118</v>
      </c>
      <c r="B433" s="48">
        <v>68</v>
      </c>
      <c r="C433" s="57">
        <v>44168</v>
      </c>
      <c r="D433" s="50"/>
      <c r="E433" s="50">
        <v>5843</v>
      </c>
      <c r="F433" s="50">
        <v>0</v>
      </c>
      <c r="G433" s="51"/>
      <c r="H433" s="51"/>
      <c r="I433" s="50"/>
      <c r="J433" s="50">
        <v>279.68</v>
      </c>
      <c r="K433" s="50"/>
      <c r="L433" s="50">
        <v>6122.68</v>
      </c>
      <c r="M433" s="50">
        <f>Tabla16[[#This Row],[TASA EX.]]+Tabla16[[#This Row],[IEPS 8 %]]</f>
        <v>279.68</v>
      </c>
      <c r="N433" s="50">
        <f>Tabla16[[#This Row],[TASA 16%]]+Tabla16[[#This Row],[IEPS 6%]]</f>
        <v>0</v>
      </c>
      <c r="O433" s="55">
        <v>44174</v>
      </c>
      <c r="P433" s="49" t="s">
        <v>2985</v>
      </c>
      <c r="Q433" s="52" t="s">
        <v>1076</v>
      </c>
      <c r="R433" s="48" t="s">
        <v>2853</v>
      </c>
      <c r="S433" s="50"/>
      <c r="T433" s="53" t="s">
        <v>2854</v>
      </c>
      <c r="U433" s="49" t="s">
        <v>3645</v>
      </c>
    </row>
    <row r="434" spans="1:21" x14ac:dyDescent="0.25">
      <c r="A434" s="47">
        <v>154119</v>
      </c>
      <c r="B434" s="48">
        <v>69</v>
      </c>
      <c r="C434" s="57">
        <v>44168</v>
      </c>
      <c r="D434" s="50"/>
      <c r="E434" s="50">
        <v>6468</v>
      </c>
      <c r="F434" s="50">
        <v>0</v>
      </c>
      <c r="G434" s="51"/>
      <c r="H434" s="51"/>
      <c r="I434" s="50"/>
      <c r="J434" s="50"/>
      <c r="K434" s="50"/>
      <c r="L434" s="50">
        <v>6468</v>
      </c>
      <c r="M434" s="50">
        <f>Tabla16[[#This Row],[TASA EX.]]+Tabla16[[#This Row],[IEPS 8 %]]</f>
        <v>0</v>
      </c>
      <c r="N434" s="50">
        <f>Tabla16[[#This Row],[TASA 16%]]+Tabla16[[#This Row],[IEPS 6%]]</f>
        <v>0</v>
      </c>
      <c r="O434" s="55">
        <v>44181</v>
      </c>
      <c r="P434" s="49" t="s">
        <v>2859</v>
      </c>
      <c r="Q434" s="52" t="s">
        <v>2278</v>
      </c>
      <c r="R434" s="48" t="s">
        <v>2853</v>
      </c>
      <c r="S434" s="50"/>
      <c r="T434" s="53" t="s">
        <v>2854</v>
      </c>
      <c r="U434" s="49" t="s">
        <v>3646</v>
      </c>
    </row>
    <row r="435" spans="1:21" x14ac:dyDescent="0.25">
      <c r="A435" s="47">
        <v>154120</v>
      </c>
      <c r="B435" s="48">
        <v>70</v>
      </c>
      <c r="C435" s="57">
        <v>44168</v>
      </c>
      <c r="D435" s="50"/>
      <c r="E435" s="50">
        <v>7044.75</v>
      </c>
      <c r="F435" s="50">
        <v>0</v>
      </c>
      <c r="G435" s="51"/>
      <c r="H435" s="51"/>
      <c r="I435" s="50"/>
      <c r="J435" s="50"/>
      <c r="K435" s="50"/>
      <c r="L435" s="50">
        <v>7044.75</v>
      </c>
      <c r="M435" s="50">
        <f>Tabla16[[#This Row],[TASA EX.]]+Tabla16[[#This Row],[IEPS 8 %]]</f>
        <v>0</v>
      </c>
      <c r="N435" s="50">
        <f>Tabla16[[#This Row],[TASA 16%]]+Tabla16[[#This Row],[IEPS 6%]]</f>
        <v>0</v>
      </c>
      <c r="O435" s="55">
        <v>44174</v>
      </c>
      <c r="P435" s="49" t="s">
        <v>3647</v>
      </c>
      <c r="Q435" s="52" t="s">
        <v>2567</v>
      </c>
      <c r="R435" s="48" t="s">
        <v>2853</v>
      </c>
      <c r="S435" s="50"/>
      <c r="T435" s="53" t="s">
        <v>2854</v>
      </c>
      <c r="U435" s="49" t="s">
        <v>3648</v>
      </c>
    </row>
    <row r="436" spans="1:21" x14ac:dyDescent="0.25">
      <c r="A436" s="47">
        <v>154121</v>
      </c>
      <c r="B436" s="48">
        <v>71</v>
      </c>
      <c r="C436" s="57">
        <v>44168</v>
      </c>
      <c r="D436" s="50"/>
      <c r="E436" s="50">
        <v>7551.8</v>
      </c>
      <c r="F436" s="50">
        <v>0</v>
      </c>
      <c r="G436" s="51"/>
      <c r="H436" s="51"/>
      <c r="I436" s="50"/>
      <c r="J436" s="50"/>
      <c r="K436" s="50"/>
      <c r="L436" s="50">
        <v>7551.8</v>
      </c>
      <c r="M436" s="50">
        <f>Tabla16[[#This Row],[TASA EX.]]+Tabla16[[#This Row],[IEPS 8 %]]</f>
        <v>0</v>
      </c>
      <c r="N436" s="50">
        <f>Tabla16[[#This Row],[TASA 16%]]+Tabla16[[#This Row],[IEPS 6%]]</f>
        <v>0</v>
      </c>
      <c r="O436" s="55">
        <v>44173</v>
      </c>
      <c r="P436" s="49" t="s">
        <v>2987</v>
      </c>
      <c r="Q436" s="52" t="s">
        <v>659</v>
      </c>
      <c r="R436" s="48" t="s">
        <v>2853</v>
      </c>
      <c r="S436" s="50"/>
      <c r="T436" s="53" t="s">
        <v>2854</v>
      </c>
      <c r="U436" s="12" t="s">
        <v>3649</v>
      </c>
    </row>
    <row r="437" spans="1:21" x14ac:dyDescent="0.25">
      <c r="A437" s="47">
        <v>154122</v>
      </c>
      <c r="B437" s="48">
        <v>72</v>
      </c>
      <c r="C437" s="57">
        <v>44168</v>
      </c>
      <c r="D437" s="50"/>
      <c r="E437" s="50">
        <v>10946.5</v>
      </c>
      <c r="F437" s="50">
        <v>0</v>
      </c>
      <c r="G437" s="51"/>
      <c r="H437" s="51"/>
      <c r="I437" s="50"/>
      <c r="J437" s="50"/>
      <c r="K437" s="50"/>
      <c r="L437" s="50">
        <v>10946.5</v>
      </c>
      <c r="M437" s="50">
        <f>Tabla16[[#This Row],[TASA EX.]]+Tabla16[[#This Row],[IEPS 8 %]]</f>
        <v>0</v>
      </c>
      <c r="N437" s="50">
        <f>Tabla16[[#This Row],[TASA 16%]]+Tabla16[[#This Row],[IEPS 6%]]</f>
        <v>0</v>
      </c>
      <c r="O437" s="55">
        <v>44173</v>
      </c>
      <c r="P437" s="49" t="s">
        <v>2940</v>
      </c>
      <c r="Q437" s="52" t="s">
        <v>450</v>
      </c>
      <c r="R437" s="48" t="s">
        <v>2853</v>
      </c>
      <c r="S437" s="50"/>
      <c r="T437" s="53" t="s">
        <v>2854</v>
      </c>
      <c r="U437" s="12" t="s">
        <v>2861</v>
      </c>
    </row>
    <row r="438" spans="1:21" x14ac:dyDescent="0.25">
      <c r="A438" s="47">
        <v>154123</v>
      </c>
      <c r="B438" s="48">
        <v>73</v>
      </c>
      <c r="C438" s="57">
        <v>44168</v>
      </c>
      <c r="D438" s="50"/>
      <c r="E438" s="50">
        <v>14253</v>
      </c>
      <c r="F438" s="50">
        <v>0</v>
      </c>
      <c r="G438" s="51"/>
      <c r="H438" s="51"/>
      <c r="I438" s="50"/>
      <c r="J438" s="50"/>
      <c r="K438" s="50"/>
      <c r="L438" s="50">
        <v>14253</v>
      </c>
      <c r="M438" s="50">
        <f>Tabla16[[#This Row],[TASA EX.]]+Tabla16[[#This Row],[IEPS 8 %]]</f>
        <v>0</v>
      </c>
      <c r="N438" s="50">
        <f>Tabla16[[#This Row],[TASA 16%]]+Tabla16[[#This Row],[IEPS 6%]]</f>
        <v>0</v>
      </c>
      <c r="O438" s="55">
        <v>44174</v>
      </c>
      <c r="P438" s="49" t="s">
        <v>2939</v>
      </c>
      <c r="Q438" s="52" t="s">
        <v>482</v>
      </c>
      <c r="R438" s="48" t="s">
        <v>2853</v>
      </c>
      <c r="S438" s="50"/>
      <c r="T438" s="53" t="s">
        <v>2854</v>
      </c>
      <c r="U438" s="12" t="s">
        <v>3508</v>
      </c>
    </row>
    <row r="439" spans="1:21" x14ac:dyDescent="0.25">
      <c r="A439" s="47">
        <v>154124</v>
      </c>
      <c r="B439" s="48">
        <v>74</v>
      </c>
      <c r="C439" s="57">
        <v>44168</v>
      </c>
      <c r="D439" s="50"/>
      <c r="E439" s="50">
        <v>3726.52</v>
      </c>
      <c r="F439" s="50">
        <v>0</v>
      </c>
      <c r="G439" s="51"/>
      <c r="H439" s="51"/>
      <c r="I439" s="50"/>
      <c r="J439" s="50">
        <v>298.12</v>
      </c>
      <c r="K439" s="50"/>
      <c r="L439" s="50">
        <v>4024.64</v>
      </c>
      <c r="M439" s="50">
        <f>Tabla16[[#This Row],[TASA EX.]]+Tabla16[[#This Row],[IEPS 8 %]]</f>
        <v>298.12</v>
      </c>
      <c r="N439" s="50">
        <f>Tabla16[[#This Row],[TASA 16%]]+Tabla16[[#This Row],[IEPS 6%]]</f>
        <v>0</v>
      </c>
      <c r="O439" s="55">
        <v>44174</v>
      </c>
      <c r="P439" s="49" t="s">
        <v>3024</v>
      </c>
      <c r="Q439" s="52" t="s">
        <v>640</v>
      </c>
      <c r="R439" s="48" t="s">
        <v>2853</v>
      </c>
      <c r="S439" s="50"/>
      <c r="T439" s="53" t="s">
        <v>2854</v>
      </c>
      <c r="U439" s="12" t="s">
        <v>3650</v>
      </c>
    </row>
    <row r="440" spans="1:21" x14ac:dyDescent="0.25">
      <c r="A440" s="47">
        <v>154125</v>
      </c>
      <c r="B440" s="48">
        <v>75</v>
      </c>
      <c r="C440" s="57">
        <v>44168</v>
      </c>
      <c r="D440" s="50"/>
      <c r="E440" s="50">
        <v>11529</v>
      </c>
      <c r="F440" s="50">
        <v>0</v>
      </c>
      <c r="G440" s="51"/>
      <c r="H440" s="51"/>
      <c r="I440" s="50"/>
      <c r="J440" s="50"/>
      <c r="K440" s="50"/>
      <c r="L440" s="50">
        <v>11529</v>
      </c>
      <c r="M440" s="50">
        <f>Tabla16[[#This Row],[TASA EX.]]+Tabla16[[#This Row],[IEPS 8 %]]</f>
        <v>0</v>
      </c>
      <c r="N440" s="50">
        <f>Tabla16[[#This Row],[TASA 16%]]+Tabla16[[#This Row],[IEPS 6%]]</f>
        <v>0</v>
      </c>
      <c r="O440" s="55">
        <v>44184</v>
      </c>
      <c r="P440" s="49" t="s">
        <v>2876</v>
      </c>
      <c r="Q440" s="52" t="s">
        <v>2565</v>
      </c>
      <c r="R440" s="48" t="s">
        <v>2853</v>
      </c>
      <c r="S440" s="50"/>
      <c r="T440" s="53" t="s">
        <v>2854</v>
      </c>
      <c r="U440" s="12" t="s">
        <v>3651</v>
      </c>
    </row>
    <row r="441" spans="1:21" x14ac:dyDescent="0.25">
      <c r="A441" s="47">
        <v>154126</v>
      </c>
      <c r="B441" s="48">
        <v>76</v>
      </c>
      <c r="C441" s="57">
        <v>44168</v>
      </c>
      <c r="D441" s="50"/>
      <c r="E441" s="50">
        <v>17360.5</v>
      </c>
      <c r="F441" s="50">
        <v>0</v>
      </c>
      <c r="G441" s="51"/>
      <c r="H441" s="51"/>
      <c r="I441" s="50"/>
      <c r="J441" s="50"/>
      <c r="K441" s="50"/>
      <c r="L441" s="50">
        <v>17360.5</v>
      </c>
      <c r="M441" s="50">
        <f>Tabla16[[#This Row],[TASA EX.]]+Tabla16[[#This Row],[IEPS 8 %]]</f>
        <v>0</v>
      </c>
      <c r="N441" s="50">
        <f>Tabla16[[#This Row],[TASA 16%]]+Tabla16[[#This Row],[IEPS 6%]]</f>
        <v>0</v>
      </c>
      <c r="O441" s="55">
        <v>44174</v>
      </c>
      <c r="P441" s="49" t="s">
        <v>2989</v>
      </c>
      <c r="Q441" s="52" t="s">
        <v>2506</v>
      </c>
      <c r="R441" s="48" t="s">
        <v>2853</v>
      </c>
      <c r="S441" s="50"/>
      <c r="T441" s="53" t="s">
        <v>2854</v>
      </c>
      <c r="U441" s="12" t="s">
        <v>2861</v>
      </c>
    </row>
    <row r="442" spans="1:21" x14ac:dyDescent="0.25">
      <c r="A442" s="47">
        <v>154127</v>
      </c>
      <c r="B442" s="48">
        <v>77</v>
      </c>
      <c r="C442" s="57">
        <v>44168</v>
      </c>
      <c r="D442" s="50"/>
      <c r="E442" s="50">
        <v>40528.78</v>
      </c>
      <c r="F442" s="50">
        <v>0</v>
      </c>
      <c r="G442" s="51"/>
      <c r="H442" s="51"/>
      <c r="I442" s="50"/>
      <c r="J442" s="50"/>
      <c r="K442" s="50"/>
      <c r="L442" s="50">
        <v>40528.78</v>
      </c>
      <c r="M442" s="50">
        <f>Tabla16[[#This Row],[TASA EX.]]+Tabla16[[#This Row],[IEPS 8 %]]</f>
        <v>0</v>
      </c>
      <c r="N442" s="50">
        <f>Tabla16[[#This Row],[TASA 16%]]+Tabla16[[#This Row],[IEPS 6%]]</f>
        <v>0</v>
      </c>
      <c r="O442" s="55">
        <v>44176</v>
      </c>
      <c r="P442" s="49" t="s">
        <v>2942</v>
      </c>
      <c r="Q442" s="52" t="s">
        <v>1155</v>
      </c>
      <c r="R442" s="48" t="s">
        <v>2853</v>
      </c>
      <c r="S442" s="50"/>
      <c r="T442" s="53" t="s">
        <v>2854</v>
      </c>
      <c r="U442" s="12" t="s">
        <v>2861</v>
      </c>
    </row>
    <row r="443" spans="1:21" x14ac:dyDescent="0.25">
      <c r="A443" s="47">
        <v>154128</v>
      </c>
      <c r="B443" s="48">
        <v>78</v>
      </c>
      <c r="C443" s="57">
        <v>44168</v>
      </c>
      <c r="D443" s="50"/>
      <c r="E443" s="50">
        <v>159003.9</v>
      </c>
      <c r="F443" s="50">
        <v>0</v>
      </c>
      <c r="G443" s="51"/>
      <c r="H443" s="51"/>
      <c r="I443" s="50"/>
      <c r="J443" s="50"/>
      <c r="K443" s="50"/>
      <c r="L443" s="50">
        <v>159003.9</v>
      </c>
      <c r="M443" s="50">
        <f>Tabla16[[#This Row],[TASA EX.]]+Tabla16[[#This Row],[IEPS 8 %]]</f>
        <v>0</v>
      </c>
      <c r="N443" s="50">
        <f>Tabla16[[#This Row],[TASA 16%]]+Tabla16[[#This Row],[IEPS 6%]]</f>
        <v>0</v>
      </c>
      <c r="O443" s="55">
        <v>44176</v>
      </c>
      <c r="P443" s="49" t="s">
        <v>3026</v>
      </c>
      <c r="Q443" s="52" t="s">
        <v>669</v>
      </c>
      <c r="R443" s="48" t="s">
        <v>2853</v>
      </c>
      <c r="S443" s="50"/>
      <c r="T443" s="53" t="s">
        <v>2854</v>
      </c>
      <c r="U443" s="12" t="s">
        <v>2861</v>
      </c>
    </row>
    <row r="444" spans="1:21" x14ac:dyDescent="0.25">
      <c r="A444" s="47">
        <v>154129</v>
      </c>
      <c r="B444" s="48">
        <v>79</v>
      </c>
      <c r="C444" s="57">
        <v>44168</v>
      </c>
      <c r="D444" s="50"/>
      <c r="E444" s="50">
        <v>0</v>
      </c>
      <c r="F444" s="50">
        <v>3105</v>
      </c>
      <c r="G444" s="51">
        <v>-186.3</v>
      </c>
      <c r="H444" s="51"/>
      <c r="I444" s="50"/>
      <c r="J444" s="50"/>
      <c r="K444" s="50">
        <v>496.8</v>
      </c>
      <c r="L444" s="50">
        <v>3415.5</v>
      </c>
      <c r="M444" s="50">
        <f>Tabla16[[#This Row],[TASA EX.]]+Tabla16[[#This Row],[IEPS 8 %]]</f>
        <v>0</v>
      </c>
      <c r="N444" s="50">
        <f>Tabla16[[#This Row],[TASA 16%]]+Tabla16[[#This Row],[IEPS 6%]]</f>
        <v>3105</v>
      </c>
      <c r="O444" s="55">
        <v>44174</v>
      </c>
      <c r="P444" s="49" t="s">
        <v>3029</v>
      </c>
      <c r="Q444" s="52" t="s">
        <v>2535</v>
      </c>
      <c r="R444" s="48" t="s">
        <v>2888</v>
      </c>
      <c r="S444" s="50"/>
      <c r="T444" s="53" t="s">
        <v>2889</v>
      </c>
      <c r="U444" s="49" t="s">
        <v>3652</v>
      </c>
    </row>
    <row r="445" spans="1:21" x14ac:dyDescent="0.25">
      <c r="A445" s="47">
        <v>154130</v>
      </c>
      <c r="B445" s="48">
        <v>80</v>
      </c>
      <c r="C445" s="57">
        <v>44168</v>
      </c>
      <c r="D445" s="50"/>
      <c r="E445" s="50">
        <v>0</v>
      </c>
      <c r="F445" s="50">
        <v>7200</v>
      </c>
      <c r="G445" s="51"/>
      <c r="H445" s="51"/>
      <c r="I445" s="50"/>
      <c r="J445" s="50"/>
      <c r="K445" s="50">
        <v>1152</v>
      </c>
      <c r="L445" s="50">
        <v>8352</v>
      </c>
      <c r="M445" s="50">
        <f>Tabla16[[#This Row],[TASA EX.]]+Tabla16[[#This Row],[IEPS 8 %]]</f>
        <v>0</v>
      </c>
      <c r="N445" s="50">
        <f>Tabla16[[#This Row],[TASA 16%]]+Tabla16[[#This Row],[IEPS 6%]]</f>
        <v>7200</v>
      </c>
      <c r="O445" s="55">
        <v>44174</v>
      </c>
      <c r="P445" s="49" t="s">
        <v>2995</v>
      </c>
      <c r="Q445" s="52" t="s">
        <v>2001</v>
      </c>
      <c r="R445" s="48" t="s">
        <v>2888</v>
      </c>
      <c r="S445" s="50"/>
      <c r="T445" s="53" t="s">
        <v>2889</v>
      </c>
      <c r="U445" s="49" t="s">
        <v>3653</v>
      </c>
    </row>
    <row r="446" spans="1:21" x14ac:dyDescent="0.25">
      <c r="A446" s="47">
        <v>154131</v>
      </c>
      <c r="B446" s="48">
        <v>81</v>
      </c>
      <c r="C446" s="57">
        <v>44168</v>
      </c>
      <c r="D446" s="50">
        <v>284.17</v>
      </c>
      <c r="E446" s="50">
        <v>4.9999999992564881E-3</v>
      </c>
      <c r="F446" s="50">
        <v>10353.375</v>
      </c>
      <c r="G446" s="51"/>
      <c r="H446" s="51"/>
      <c r="I446" s="50"/>
      <c r="J446" s="50"/>
      <c r="K446" s="50">
        <v>1656.54</v>
      </c>
      <c r="L446" s="50">
        <v>12294.09</v>
      </c>
      <c r="M446" s="50">
        <f>Tabla16[[#This Row],[TASA EX.]]+Tabla16[[#This Row],[IEPS 8 %]]</f>
        <v>284.17</v>
      </c>
      <c r="N446" s="50">
        <f>Tabla16[[#This Row],[TASA 16%]]+Tabla16[[#This Row],[IEPS 6%]]</f>
        <v>10353.375</v>
      </c>
      <c r="O446" s="55">
        <v>44174</v>
      </c>
      <c r="P446" s="49" t="s">
        <v>2947</v>
      </c>
      <c r="Q446" s="52" t="s">
        <v>820</v>
      </c>
      <c r="R446" s="48" t="s">
        <v>2888</v>
      </c>
      <c r="S446" s="50"/>
      <c r="T446" s="53" t="s">
        <v>2889</v>
      </c>
      <c r="U446" s="49" t="s">
        <v>3654</v>
      </c>
    </row>
    <row r="447" spans="1:21" x14ac:dyDescent="0.25">
      <c r="A447" s="47">
        <v>154132</v>
      </c>
      <c r="B447" s="48">
        <v>82</v>
      </c>
      <c r="C447" s="57">
        <v>44168</v>
      </c>
      <c r="D447" s="50"/>
      <c r="E447" s="50">
        <v>1.750000000174623E-2</v>
      </c>
      <c r="F447" s="50">
        <v>47844.8125</v>
      </c>
      <c r="G447" s="51"/>
      <c r="H447" s="51"/>
      <c r="I447" s="50"/>
      <c r="J447" s="50"/>
      <c r="K447" s="50">
        <v>7655.17</v>
      </c>
      <c r="L447" s="50">
        <v>55500</v>
      </c>
      <c r="M447" s="50">
        <f>Tabla16[[#This Row],[TASA EX.]]+Tabla16[[#This Row],[IEPS 8 %]]</f>
        <v>0</v>
      </c>
      <c r="N447" s="50">
        <f>Tabla16[[#This Row],[TASA 16%]]+Tabla16[[#This Row],[IEPS 6%]]</f>
        <v>47844.8125</v>
      </c>
      <c r="O447" s="55">
        <v>44174</v>
      </c>
      <c r="P447" s="49" t="s">
        <v>3102</v>
      </c>
      <c r="Q447" s="52" t="s">
        <v>755</v>
      </c>
      <c r="R447" s="48" t="s">
        <v>2888</v>
      </c>
      <c r="S447" s="50"/>
      <c r="T447" s="53" t="s">
        <v>2889</v>
      </c>
      <c r="U447" s="49" t="s">
        <v>3655</v>
      </c>
    </row>
    <row r="448" spans="1:21" x14ac:dyDescent="0.25">
      <c r="A448" s="47">
        <v>154133</v>
      </c>
      <c r="B448" s="48">
        <v>83</v>
      </c>
      <c r="C448" s="57">
        <v>44168</v>
      </c>
      <c r="D448" s="50"/>
      <c r="E448" s="50">
        <v>7224.52</v>
      </c>
      <c r="F448" s="50">
        <v>0</v>
      </c>
      <c r="G448" s="51"/>
      <c r="H448" s="51"/>
      <c r="I448" s="50"/>
      <c r="J448" s="50"/>
      <c r="K448" s="50"/>
      <c r="L448" s="50">
        <v>7224.52</v>
      </c>
      <c r="M448" s="50">
        <f>Tabla16[[#This Row],[TASA EX.]]+Tabla16[[#This Row],[IEPS 8 %]]</f>
        <v>0</v>
      </c>
      <c r="N448" s="50">
        <f>Tabla16[[#This Row],[TASA 16%]]+Tabla16[[#This Row],[IEPS 6%]]</f>
        <v>0</v>
      </c>
      <c r="O448" s="55">
        <v>44184</v>
      </c>
      <c r="P448" s="49" t="s">
        <v>2882</v>
      </c>
      <c r="Q448" s="52" t="s">
        <v>1104</v>
      </c>
      <c r="R448" s="48" t="s">
        <v>2853</v>
      </c>
      <c r="S448" s="50"/>
      <c r="T448" s="53" t="s">
        <v>2854</v>
      </c>
      <c r="U448" s="49" t="s">
        <v>3656</v>
      </c>
    </row>
    <row r="449" spans="1:21" x14ac:dyDescent="0.25">
      <c r="A449" s="47">
        <v>154134</v>
      </c>
      <c r="B449" s="48">
        <v>84</v>
      </c>
      <c r="C449" s="57">
        <v>44168</v>
      </c>
      <c r="D449" s="50"/>
      <c r="E449" s="50">
        <v>17675</v>
      </c>
      <c r="F449" s="50">
        <v>0</v>
      </c>
      <c r="G449" s="51"/>
      <c r="H449" s="51"/>
      <c r="I449" s="50"/>
      <c r="J449" s="50"/>
      <c r="K449" s="50"/>
      <c r="L449" s="50">
        <v>17675</v>
      </c>
      <c r="M449" s="50">
        <f>Tabla16[[#This Row],[TASA EX.]]+Tabla16[[#This Row],[IEPS 8 %]]</f>
        <v>0</v>
      </c>
      <c r="N449" s="50">
        <f>Tabla16[[#This Row],[TASA 16%]]+Tabla16[[#This Row],[IEPS 6%]]</f>
        <v>0</v>
      </c>
      <c r="O449" s="55">
        <v>44187</v>
      </c>
      <c r="P449" s="49" t="s">
        <v>2883</v>
      </c>
      <c r="Q449" s="52" t="s">
        <v>362</v>
      </c>
      <c r="R449" s="48" t="s">
        <v>2853</v>
      </c>
      <c r="S449" s="50"/>
      <c r="T449" s="53" t="s">
        <v>2854</v>
      </c>
      <c r="U449" s="49" t="s">
        <v>3657</v>
      </c>
    </row>
    <row r="450" spans="1:21" x14ac:dyDescent="0.25">
      <c r="A450" s="47">
        <v>154135</v>
      </c>
      <c r="B450" s="48">
        <v>85</v>
      </c>
      <c r="C450" s="57">
        <v>44168</v>
      </c>
      <c r="D450" s="50"/>
      <c r="E450" s="50">
        <v>18148</v>
      </c>
      <c r="F450" s="50">
        <v>0</v>
      </c>
      <c r="G450" s="51"/>
      <c r="H450" s="51"/>
      <c r="I450" s="50"/>
      <c r="J450" s="50"/>
      <c r="K450" s="50"/>
      <c r="L450" s="50">
        <v>18148</v>
      </c>
      <c r="M450" s="50">
        <f>Tabla16[[#This Row],[TASA EX.]]+Tabla16[[#This Row],[IEPS 8 %]]</f>
        <v>0</v>
      </c>
      <c r="N450" s="50">
        <f>Tabla16[[#This Row],[TASA 16%]]+Tabla16[[#This Row],[IEPS 6%]]</f>
        <v>0</v>
      </c>
      <c r="O450" s="55">
        <v>44183</v>
      </c>
      <c r="P450" s="49" t="s">
        <v>2883</v>
      </c>
      <c r="Q450" s="52" t="s">
        <v>362</v>
      </c>
      <c r="R450" s="48" t="s">
        <v>2853</v>
      </c>
      <c r="S450" s="50"/>
      <c r="T450" s="53" t="s">
        <v>2854</v>
      </c>
      <c r="U450" s="49" t="s">
        <v>3658</v>
      </c>
    </row>
    <row r="451" spans="1:21" x14ac:dyDescent="0.25">
      <c r="A451" s="47">
        <v>154136</v>
      </c>
      <c r="B451" s="48">
        <v>86</v>
      </c>
      <c r="C451" s="57">
        <v>44168</v>
      </c>
      <c r="D451" s="50"/>
      <c r="E451" s="50">
        <v>-5.2500000001600711E-2</v>
      </c>
      <c r="F451" s="50">
        <v>18501.5625</v>
      </c>
      <c r="G451" s="51"/>
      <c r="H451" s="51"/>
      <c r="I451" s="50"/>
      <c r="J451" s="50"/>
      <c r="K451" s="50">
        <v>2960.25</v>
      </c>
      <c r="L451" s="50">
        <v>21461.759999999998</v>
      </c>
      <c r="M451" s="50">
        <f>Tabla16[[#This Row],[TASA EX.]]+Tabla16[[#This Row],[IEPS 8 %]]</f>
        <v>0</v>
      </c>
      <c r="N451" s="50">
        <f>Tabla16[[#This Row],[TASA 16%]]+Tabla16[[#This Row],[IEPS 6%]]</f>
        <v>18501.5625</v>
      </c>
      <c r="O451" s="55">
        <v>44187</v>
      </c>
      <c r="P451" s="49" t="s">
        <v>3076</v>
      </c>
      <c r="Q451" s="52" t="s">
        <v>1135</v>
      </c>
      <c r="R451" s="48" t="s">
        <v>2853</v>
      </c>
      <c r="S451" s="50"/>
      <c r="T451" s="53" t="s">
        <v>2854</v>
      </c>
      <c r="U451" s="49" t="s">
        <v>3659</v>
      </c>
    </row>
    <row r="452" spans="1:21" x14ac:dyDescent="0.25">
      <c r="A452" s="47">
        <v>154137</v>
      </c>
      <c r="B452" s="48">
        <v>87</v>
      </c>
      <c r="C452" s="57">
        <v>44168</v>
      </c>
      <c r="D452" s="50"/>
      <c r="E452" s="50">
        <v>27100</v>
      </c>
      <c r="F452" s="50">
        <v>0</v>
      </c>
      <c r="G452" s="51"/>
      <c r="H452" s="51"/>
      <c r="I452" s="50"/>
      <c r="J452" s="50"/>
      <c r="K452" s="50"/>
      <c r="L452" s="50">
        <v>27100</v>
      </c>
      <c r="M452" s="50">
        <f>Tabla16[[#This Row],[TASA EX.]]+Tabla16[[#This Row],[IEPS 8 %]]</f>
        <v>0</v>
      </c>
      <c r="N452" s="50">
        <f>Tabla16[[#This Row],[TASA 16%]]+Tabla16[[#This Row],[IEPS 6%]]</f>
        <v>0</v>
      </c>
      <c r="O452" s="55">
        <v>44187</v>
      </c>
      <c r="P452" s="49" t="s">
        <v>2949</v>
      </c>
      <c r="Q452" s="52" t="s">
        <v>2452</v>
      </c>
      <c r="R452" s="48" t="s">
        <v>2853</v>
      </c>
      <c r="S452" s="50"/>
      <c r="T452" s="53" t="s">
        <v>2854</v>
      </c>
      <c r="U452" s="49" t="s">
        <v>3660</v>
      </c>
    </row>
    <row r="453" spans="1:21" x14ac:dyDescent="0.25">
      <c r="A453" s="47">
        <v>154140</v>
      </c>
      <c r="B453" s="48">
        <v>90</v>
      </c>
      <c r="C453" s="57">
        <v>44168</v>
      </c>
      <c r="D453" s="50"/>
      <c r="E453" s="50">
        <v>32772.574999999997</v>
      </c>
      <c r="F453" s="50">
        <v>1355.625</v>
      </c>
      <c r="G453" s="51"/>
      <c r="H453" s="51"/>
      <c r="I453" s="50"/>
      <c r="J453" s="50"/>
      <c r="K453" s="50">
        <v>216.9</v>
      </c>
      <c r="L453" s="50">
        <v>34345.1</v>
      </c>
      <c r="M453" s="50">
        <f>Tabla16[[#This Row],[TASA EX.]]+Tabla16[[#This Row],[IEPS 8 %]]</f>
        <v>0</v>
      </c>
      <c r="N453" s="50">
        <f>Tabla16[[#This Row],[TASA 16%]]+Tabla16[[#This Row],[IEPS 6%]]</f>
        <v>1355.625</v>
      </c>
      <c r="O453" s="55">
        <v>44186</v>
      </c>
      <c r="P453" s="49" t="s">
        <v>2913</v>
      </c>
      <c r="Q453" s="52" t="s">
        <v>327</v>
      </c>
      <c r="R453" s="48" t="s">
        <v>2853</v>
      </c>
      <c r="S453" s="50"/>
      <c r="T453" s="53" t="s">
        <v>2854</v>
      </c>
      <c r="U453" s="49" t="s">
        <v>3661</v>
      </c>
    </row>
    <row r="454" spans="1:21" x14ac:dyDescent="0.25">
      <c r="A454" s="47">
        <v>154141</v>
      </c>
      <c r="B454" s="48">
        <v>91</v>
      </c>
      <c r="C454" s="57">
        <v>44168</v>
      </c>
      <c r="D454" s="50"/>
      <c r="E454" s="50">
        <v>3.500000000349246E-2</v>
      </c>
      <c r="F454" s="50">
        <v>75471.375</v>
      </c>
      <c r="G454" s="51"/>
      <c r="H454" s="51"/>
      <c r="I454" s="50"/>
      <c r="J454" s="50"/>
      <c r="K454" s="50">
        <v>12075.42</v>
      </c>
      <c r="L454" s="50">
        <v>87546.83</v>
      </c>
      <c r="M454" s="50">
        <f>Tabla16[[#This Row],[TASA EX.]]+Tabla16[[#This Row],[IEPS 8 %]]</f>
        <v>0</v>
      </c>
      <c r="N454" s="50">
        <f>Tabla16[[#This Row],[TASA 16%]]+Tabla16[[#This Row],[IEPS 6%]]</f>
        <v>75471.375</v>
      </c>
      <c r="O454" s="55">
        <v>44184</v>
      </c>
      <c r="P454" s="49" t="s">
        <v>2952</v>
      </c>
      <c r="Q454" s="52" t="s">
        <v>2533</v>
      </c>
      <c r="R454" s="48" t="s">
        <v>2888</v>
      </c>
      <c r="S454" s="50"/>
      <c r="T454" s="53" t="s">
        <v>2889</v>
      </c>
      <c r="U454" s="49" t="s">
        <v>3662</v>
      </c>
    </row>
    <row r="455" spans="1:21" x14ac:dyDescent="0.25">
      <c r="A455" s="47">
        <v>154142</v>
      </c>
      <c r="B455" s="48">
        <v>92</v>
      </c>
      <c r="C455" s="57">
        <v>44168</v>
      </c>
      <c r="D455" s="50"/>
      <c r="E455" s="50">
        <v>56215.707499999997</v>
      </c>
      <c r="F455" s="50">
        <v>3599.8125</v>
      </c>
      <c r="G455" s="51"/>
      <c r="H455" s="51"/>
      <c r="I455" s="50"/>
      <c r="J455" s="50"/>
      <c r="K455" s="50">
        <v>575.97</v>
      </c>
      <c r="L455" s="50">
        <v>60391.49</v>
      </c>
      <c r="M455" s="50">
        <f>Tabla16[[#This Row],[TASA EX.]]+Tabla16[[#This Row],[IEPS 8 %]]</f>
        <v>0</v>
      </c>
      <c r="N455" s="50">
        <f>Tabla16[[#This Row],[TASA 16%]]+Tabla16[[#This Row],[IEPS 6%]]</f>
        <v>3599.8125</v>
      </c>
      <c r="O455" s="55">
        <v>44186</v>
      </c>
      <c r="P455" s="49" t="s">
        <v>2910</v>
      </c>
      <c r="Q455" s="52" t="s">
        <v>65</v>
      </c>
      <c r="R455" s="48" t="s">
        <v>2853</v>
      </c>
      <c r="S455" s="50"/>
      <c r="T455" s="53" t="s">
        <v>2854</v>
      </c>
      <c r="U455" s="49" t="s">
        <v>3663</v>
      </c>
    </row>
    <row r="456" spans="1:21" x14ac:dyDescent="0.25">
      <c r="A456" s="47">
        <v>154143</v>
      </c>
      <c r="B456" s="48">
        <v>93</v>
      </c>
      <c r="C456" s="57">
        <v>44168</v>
      </c>
      <c r="D456" s="50"/>
      <c r="E456" s="50">
        <v>144505.065</v>
      </c>
      <c r="F456" s="50">
        <v>9937.625</v>
      </c>
      <c r="G456" s="51"/>
      <c r="H456" s="51"/>
      <c r="I456" s="50"/>
      <c r="J456" s="50"/>
      <c r="K456" s="50">
        <v>1590.02</v>
      </c>
      <c r="L456" s="50">
        <v>156032.71</v>
      </c>
      <c r="M456" s="50">
        <f>Tabla16[[#This Row],[TASA EX.]]+Tabla16[[#This Row],[IEPS 8 %]]</f>
        <v>0</v>
      </c>
      <c r="N456" s="50">
        <f>Tabla16[[#This Row],[TASA 16%]]+Tabla16[[#This Row],[IEPS 6%]]</f>
        <v>9937.625</v>
      </c>
      <c r="O456" s="55">
        <v>44186</v>
      </c>
      <c r="P456" s="49" t="s">
        <v>2910</v>
      </c>
      <c r="Q456" s="52" t="s">
        <v>65</v>
      </c>
      <c r="R456" s="48" t="s">
        <v>2853</v>
      </c>
      <c r="S456" s="50"/>
      <c r="T456" s="53" t="s">
        <v>2854</v>
      </c>
      <c r="U456" s="49" t="s">
        <v>3664</v>
      </c>
    </row>
    <row r="457" spans="1:21" x14ac:dyDescent="0.25">
      <c r="A457" s="47">
        <v>154144</v>
      </c>
      <c r="B457" s="48">
        <v>94</v>
      </c>
      <c r="C457" s="57">
        <v>44168</v>
      </c>
      <c r="D457" s="50"/>
      <c r="E457" s="50">
        <v>7111.11</v>
      </c>
      <c r="F457" s="50">
        <v>0</v>
      </c>
      <c r="G457" s="51"/>
      <c r="H457" s="51"/>
      <c r="I457" s="50"/>
      <c r="J457" s="50">
        <v>568.89</v>
      </c>
      <c r="K457" s="50"/>
      <c r="L457" s="50">
        <v>7680</v>
      </c>
      <c r="M457" s="50">
        <f>Tabla16[[#This Row],[TASA EX.]]+Tabla16[[#This Row],[IEPS 8 %]]</f>
        <v>568.89</v>
      </c>
      <c r="N457" s="50">
        <f>Tabla16[[#This Row],[TASA 16%]]+Tabla16[[#This Row],[IEPS 6%]]</f>
        <v>0</v>
      </c>
      <c r="O457" s="55">
        <v>44176</v>
      </c>
      <c r="P457" s="49" t="s">
        <v>3092</v>
      </c>
      <c r="Q457" s="52" t="s">
        <v>453</v>
      </c>
      <c r="R457" s="48" t="s">
        <v>2853</v>
      </c>
      <c r="S457" s="50"/>
      <c r="T457" s="53" t="s">
        <v>2854</v>
      </c>
      <c r="U457" s="49" t="s">
        <v>3665</v>
      </c>
    </row>
    <row r="458" spans="1:21" x14ac:dyDescent="0.25">
      <c r="A458" s="47">
        <v>154145</v>
      </c>
      <c r="B458" s="48">
        <v>95</v>
      </c>
      <c r="C458" s="57">
        <v>44168</v>
      </c>
      <c r="D458" s="50"/>
      <c r="E458" s="50">
        <v>0</v>
      </c>
      <c r="F458" s="50">
        <v>12874</v>
      </c>
      <c r="G458" s="51"/>
      <c r="H458" s="51"/>
      <c r="I458" s="50"/>
      <c r="J458" s="50"/>
      <c r="K458" s="50">
        <v>2059.84</v>
      </c>
      <c r="L458" s="50">
        <v>14933.84</v>
      </c>
      <c r="M458" s="50">
        <f>Tabla16[[#This Row],[TASA EX.]]+Tabla16[[#This Row],[IEPS 8 %]]</f>
        <v>0</v>
      </c>
      <c r="N458" s="50">
        <f>Tabla16[[#This Row],[TASA 16%]]+Tabla16[[#This Row],[IEPS 6%]]</f>
        <v>12874</v>
      </c>
      <c r="O458" s="55">
        <v>44181</v>
      </c>
      <c r="P458" s="49" t="s">
        <v>2953</v>
      </c>
      <c r="Q458" s="52" t="s">
        <v>244</v>
      </c>
      <c r="R458" s="48" t="s">
        <v>2853</v>
      </c>
      <c r="S458" s="50"/>
      <c r="T458" s="53" t="s">
        <v>2854</v>
      </c>
      <c r="U458" s="49" t="s">
        <v>3666</v>
      </c>
    </row>
    <row r="459" spans="1:21" x14ac:dyDescent="0.25">
      <c r="A459" s="47">
        <v>154146</v>
      </c>
      <c r="B459" s="48">
        <v>96</v>
      </c>
      <c r="C459" s="57">
        <v>44168</v>
      </c>
      <c r="D459" s="50"/>
      <c r="E459" s="50">
        <v>-3.2499999999345164E-2</v>
      </c>
      <c r="F459" s="50">
        <v>5247.5625</v>
      </c>
      <c r="G459" s="51"/>
      <c r="H459" s="51"/>
      <c r="I459" s="50"/>
      <c r="J459" s="50"/>
      <c r="K459" s="50">
        <v>839.61</v>
      </c>
      <c r="L459" s="50">
        <v>6087.14</v>
      </c>
      <c r="M459" s="50">
        <f>Tabla16[[#This Row],[TASA EX.]]+Tabla16[[#This Row],[IEPS 8 %]]</f>
        <v>0</v>
      </c>
      <c r="N459" s="50">
        <f>Tabla16[[#This Row],[TASA 16%]]+Tabla16[[#This Row],[IEPS 6%]]</f>
        <v>5247.5625</v>
      </c>
      <c r="O459" s="55">
        <v>44180</v>
      </c>
      <c r="P459" s="49" t="s">
        <v>3001</v>
      </c>
      <c r="Q459" s="52" t="s">
        <v>2107</v>
      </c>
      <c r="R459" s="48" t="s">
        <v>2853</v>
      </c>
      <c r="S459" s="50"/>
      <c r="T459" s="53" t="s">
        <v>2854</v>
      </c>
      <c r="U459" s="49" t="s">
        <v>3667</v>
      </c>
    </row>
    <row r="460" spans="1:21" x14ac:dyDescent="0.25">
      <c r="A460" s="47">
        <v>154147</v>
      </c>
      <c r="B460" s="48">
        <v>97</v>
      </c>
      <c r="C460" s="57">
        <v>44168</v>
      </c>
      <c r="D460" s="50"/>
      <c r="E460" s="50">
        <v>0</v>
      </c>
      <c r="F460" s="50">
        <v>3306</v>
      </c>
      <c r="G460" s="51"/>
      <c r="H460" s="51"/>
      <c r="I460" s="50"/>
      <c r="J460" s="50"/>
      <c r="K460" s="50">
        <v>528.96</v>
      </c>
      <c r="L460" s="50">
        <v>3834.96</v>
      </c>
      <c r="M460" s="50">
        <f>Tabla16[[#This Row],[TASA EX.]]+Tabla16[[#This Row],[IEPS 8 %]]</f>
        <v>0</v>
      </c>
      <c r="N460" s="50">
        <f>Tabla16[[#This Row],[TASA 16%]]+Tabla16[[#This Row],[IEPS 6%]]</f>
        <v>3306</v>
      </c>
      <c r="O460" s="55">
        <v>44180</v>
      </c>
      <c r="P460" s="49" t="s">
        <v>2931</v>
      </c>
      <c r="Q460" s="52" t="s">
        <v>786</v>
      </c>
      <c r="R460" s="48" t="s">
        <v>2853</v>
      </c>
      <c r="S460" s="50"/>
      <c r="T460" s="53" t="s">
        <v>2854</v>
      </c>
      <c r="U460" s="49" t="s">
        <v>3668</v>
      </c>
    </row>
    <row r="461" spans="1:21" x14ac:dyDescent="0.25">
      <c r="A461" s="47">
        <v>154148</v>
      </c>
      <c r="B461" s="48">
        <v>98</v>
      </c>
      <c r="C461" s="57">
        <v>44168</v>
      </c>
      <c r="D461" s="50"/>
      <c r="E461" s="50">
        <v>-5.2499999994324753E-2</v>
      </c>
      <c r="F461" s="50">
        <v>30228.812499999996</v>
      </c>
      <c r="G461" s="51"/>
      <c r="H461" s="51"/>
      <c r="I461" s="50"/>
      <c r="J461" s="50"/>
      <c r="K461" s="50">
        <v>4836.6099999999997</v>
      </c>
      <c r="L461" s="50">
        <v>35065.370000000003</v>
      </c>
      <c r="M461" s="50">
        <f>Tabla16[[#This Row],[TASA EX.]]+Tabla16[[#This Row],[IEPS 8 %]]</f>
        <v>0</v>
      </c>
      <c r="N461" s="50">
        <f>Tabla16[[#This Row],[TASA 16%]]+Tabla16[[#This Row],[IEPS 6%]]</f>
        <v>30228.812499999996</v>
      </c>
      <c r="O461" s="55">
        <v>44181</v>
      </c>
      <c r="P461" s="49" t="s">
        <v>3122</v>
      </c>
      <c r="Q461" s="52" t="s">
        <v>1502</v>
      </c>
      <c r="R461" s="48" t="s">
        <v>2853</v>
      </c>
      <c r="S461" s="50"/>
      <c r="T461" s="53" t="s">
        <v>2854</v>
      </c>
      <c r="U461" s="49" t="s">
        <v>3669</v>
      </c>
    </row>
    <row r="462" spans="1:21" x14ac:dyDescent="0.25">
      <c r="A462" s="47">
        <v>154149</v>
      </c>
      <c r="B462" s="48">
        <v>99</v>
      </c>
      <c r="C462" s="57">
        <v>44168</v>
      </c>
      <c r="D462" s="50"/>
      <c r="E462" s="50">
        <v>0</v>
      </c>
      <c r="F462" s="50">
        <v>3017.25</v>
      </c>
      <c r="G462" s="51"/>
      <c r="H462" s="51"/>
      <c r="I462" s="50"/>
      <c r="J462" s="50"/>
      <c r="K462" s="50">
        <v>482.76</v>
      </c>
      <c r="L462" s="50">
        <v>3500.01</v>
      </c>
      <c r="M462" s="50">
        <f>Tabla16[[#This Row],[TASA EX.]]+Tabla16[[#This Row],[IEPS 8 %]]</f>
        <v>0</v>
      </c>
      <c r="N462" s="50">
        <f>Tabla16[[#This Row],[TASA 16%]]+Tabla16[[#This Row],[IEPS 6%]]</f>
        <v>3017.25</v>
      </c>
      <c r="O462" s="55">
        <v>44173</v>
      </c>
      <c r="P462" s="49" t="s">
        <v>3144</v>
      </c>
      <c r="Q462" s="52" t="s">
        <v>1690</v>
      </c>
      <c r="R462" s="48" t="s">
        <v>2888</v>
      </c>
      <c r="S462" s="50"/>
      <c r="T462" s="53" t="s">
        <v>2889</v>
      </c>
      <c r="U462" s="49" t="s">
        <v>3670</v>
      </c>
    </row>
    <row r="463" spans="1:21" x14ac:dyDescent="0.25">
      <c r="A463" s="47">
        <v>154150</v>
      </c>
      <c r="B463" s="48">
        <v>100</v>
      </c>
      <c r="C463" s="57">
        <v>44168</v>
      </c>
      <c r="D463" s="50"/>
      <c r="E463" s="50">
        <v>3.2500000002073648E-2</v>
      </c>
      <c r="F463" s="50">
        <v>7781.6874999999991</v>
      </c>
      <c r="G463" s="51"/>
      <c r="H463" s="51"/>
      <c r="I463" s="50"/>
      <c r="J463" s="50"/>
      <c r="K463" s="50">
        <v>1245.07</v>
      </c>
      <c r="L463" s="50">
        <v>9026.7900000000009</v>
      </c>
      <c r="M463" s="50">
        <f>Tabla16[[#This Row],[TASA EX.]]+Tabla16[[#This Row],[IEPS 8 %]]</f>
        <v>0</v>
      </c>
      <c r="N463" s="50">
        <f>Tabla16[[#This Row],[TASA 16%]]+Tabla16[[#This Row],[IEPS 6%]]</f>
        <v>7781.6874999999991</v>
      </c>
      <c r="O463" s="55">
        <v>44173</v>
      </c>
      <c r="P463" s="49" t="s">
        <v>3074</v>
      </c>
      <c r="Q463" s="52" t="s">
        <v>1576</v>
      </c>
      <c r="R463" s="48" t="s">
        <v>2888</v>
      </c>
      <c r="S463" s="50"/>
      <c r="T463" s="53" t="s">
        <v>2889</v>
      </c>
      <c r="U463" s="49" t="s">
        <v>3671</v>
      </c>
    </row>
    <row r="464" spans="1:21" x14ac:dyDescent="0.25">
      <c r="A464" s="47">
        <v>153863</v>
      </c>
      <c r="B464" s="48">
        <v>873</v>
      </c>
      <c r="C464" s="57">
        <v>44161</v>
      </c>
      <c r="D464" s="50"/>
      <c r="E464" s="50">
        <v>-1.2499999999818101E-2</v>
      </c>
      <c r="F464" s="50">
        <v>4195.8125</v>
      </c>
      <c r="G464" s="51">
        <v>-447.55</v>
      </c>
      <c r="H464" s="51">
        <v>-419.58</v>
      </c>
      <c r="I464" s="50"/>
      <c r="J464" s="50"/>
      <c r="K464" s="50">
        <v>671.33</v>
      </c>
      <c r="L464" s="50">
        <v>4000</v>
      </c>
      <c r="M464" s="50">
        <f>Tabla16[[#This Row],[TASA EX.]]+Tabla16[[#This Row],[IEPS 8 %]]</f>
        <v>0</v>
      </c>
      <c r="N464" s="50">
        <f>Tabla16[[#This Row],[TASA 16%]]+Tabla16[[#This Row],[IEPS 6%]]</f>
        <v>4195.8125</v>
      </c>
      <c r="O464" s="55">
        <v>44173</v>
      </c>
      <c r="P464" s="49" t="s">
        <v>2979</v>
      </c>
      <c r="Q464" s="52" t="s">
        <v>2703</v>
      </c>
      <c r="R464" s="48" t="s">
        <v>2974</v>
      </c>
      <c r="S464" s="50"/>
      <c r="T464" s="53" t="s">
        <v>2975</v>
      </c>
      <c r="U464" s="49" t="s">
        <v>3132</v>
      </c>
    </row>
    <row r="465" spans="1:21" x14ac:dyDescent="0.25">
      <c r="A465" s="47">
        <v>154152</v>
      </c>
      <c r="B465" s="48">
        <v>102</v>
      </c>
      <c r="C465" s="57">
        <v>44168</v>
      </c>
      <c r="D465" s="50"/>
      <c r="E465" s="50">
        <v>18076.2</v>
      </c>
      <c r="F465" s="50">
        <v>0</v>
      </c>
      <c r="G465" s="51"/>
      <c r="H465" s="51"/>
      <c r="I465" s="50"/>
      <c r="J465" s="50"/>
      <c r="K465" s="50"/>
      <c r="L465" s="50">
        <v>18076.2</v>
      </c>
      <c r="M465" s="50">
        <f>Tabla16[[#This Row],[TASA EX.]]+Tabla16[[#This Row],[IEPS 8 %]]</f>
        <v>0</v>
      </c>
      <c r="N465" s="50">
        <f>Tabla16[[#This Row],[TASA 16%]]+Tabla16[[#This Row],[IEPS 6%]]</f>
        <v>0</v>
      </c>
      <c r="O465" s="55">
        <v>44181</v>
      </c>
      <c r="P465" s="49" t="s">
        <v>3040</v>
      </c>
      <c r="Q465" s="52" t="s">
        <v>678</v>
      </c>
      <c r="R465" s="48" t="s">
        <v>2853</v>
      </c>
      <c r="S465" s="50"/>
      <c r="T465" s="53" t="s">
        <v>2854</v>
      </c>
      <c r="U465" s="49" t="s">
        <v>3673</v>
      </c>
    </row>
    <row r="466" spans="1:21" x14ac:dyDescent="0.25">
      <c r="A466" s="47">
        <v>154153</v>
      </c>
      <c r="B466" s="48">
        <v>103</v>
      </c>
      <c r="C466" s="57">
        <v>44168</v>
      </c>
      <c r="D466" s="50"/>
      <c r="E466" s="50">
        <v>7407.6</v>
      </c>
      <c r="F466" s="50">
        <v>0</v>
      </c>
      <c r="G466" s="51"/>
      <c r="H466" s="51"/>
      <c r="I466" s="50"/>
      <c r="J466" s="50">
        <v>592.61</v>
      </c>
      <c r="K466" s="50"/>
      <c r="L466" s="50">
        <v>8000.21</v>
      </c>
      <c r="M466" s="50">
        <f>Tabla16[[#This Row],[TASA EX.]]+Tabla16[[#This Row],[IEPS 8 %]]</f>
        <v>592.61</v>
      </c>
      <c r="N466" s="50">
        <f>Tabla16[[#This Row],[TASA 16%]]+Tabla16[[#This Row],[IEPS 6%]]</f>
        <v>0</v>
      </c>
      <c r="O466" s="55">
        <v>44180</v>
      </c>
      <c r="P466" s="49" t="s">
        <v>2955</v>
      </c>
      <c r="Q466" s="52" t="s">
        <v>1149</v>
      </c>
      <c r="R466" s="48" t="s">
        <v>2853</v>
      </c>
      <c r="S466" s="50"/>
      <c r="T466" s="53" t="s">
        <v>2854</v>
      </c>
      <c r="U466" s="49" t="s">
        <v>3674</v>
      </c>
    </row>
    <row r="467" spans="1:21" x14ac:dyDescent="0.25">
      <c r="A467" s="47">
        <v>154155</v>
      </c>
      <c r="B467" s="48">
        <v>105</v>
      </c>
      <c r="C467" s="57">
        <v>44168</v>
      </c>
      <c r="D467" s="50"/>
      <c r="E467" s="50">
        <v>42502.54</v>
      </c>
      <c r="F467" s="50">
        <v>0</v>
      </c>
      <c r="G467" s="51"/>
      <c r="H467" s="51"/>
      <c r="I467" s="50"/>
      <c r="J467" s="50">
        <v>3400.2</v>
      </c>
      <c r="K467" s="50"/>
      <c r="L467" s="50">
        <v>45902.74</v>
      </c>
      <c r="M467" s="50">
        <f>Tabla16[[#This Row],[TASA EX.]]+Tabla16[[#This Row],[IEPS 8 %]]</f>
        <v>3400.2</v>
      </c>
      <c r="N467" s="50">
        <f>Tabla16[[#This Row],[TASA 16%]]+Tabla16[[#This Row],[IEPS 6%]]</f>
        <v>0</v>
      </c>
      <c r="O467" s="55">
        <v>44188</v>
      </c>
      <c r="P467" s="49" t="s">
        <v>2922</v>
      </c>
      <c r="Q467" s="52" t="s">
        <v>1819</v>
      </c>
      <c r="R467" s="48" t="s">
        <v>2853</v>
      </c>
      <c r="S467" s="50"/>
      <c r="T467" s="53" t="s">
        <v>2854</v>
      </c>
      <c r="U467" s="49" t="s">
        <v>3675</v>
      </c>
    </row>
    <row r="468" spans="1:21" x14ac:dyDescent="0.25">
      <c r="A468" s="47">
        <v>154156</v>
      </c>
      <c r="B468" s="48">
        <v>106</v>
      </c>
      <c r="C468" s="57">
        <v>44168</v>
      </c>
      <c r="D468" s="50"/>
      <c r="E468" s="50">
        <v>13566.6</v>
      </c>
      <c r="F468" s="50">
        <v>0</v>
      </c>
      <c r="G468" s="51"/>
      <c r="H468" s="51"/>
      <c r="I468" s="50"/>
      <c r="J468" s="50"/>
      <c r="K468" s="50"/>
      <c r="L468" s="50">
        <v>13566.6</v>
      </c>
      <c r="M468" s="50">
        <f>Tabla16[[#This Row],[TASA EX.]]+Tabla16[[#This Row],[IEPS 8 %]]</f>
        <v>0</v>
      </c>
      <c r="N468" s="50">
        <f>Tabla16[[#This Row],[TASA 16%]]+Tabla16[[#This Row],[IEPS 6%]]</f>
        <v>0</v>
      </c>
      <c r="O468" s="55">
        <v>44187</v>
      </c>
      <c r="P468" s="49" t="s">
        <v>2904</v>
      </c>
      <c r="Q468" s="52" t="s">
        <v>608</v>
      </c>
      <c r="R468" s="48" t="s">
        <v>2853</v>
      </c>
      <c r="S468" s="50"/>
      <c r="T468" s="53" t="s">
        <v>2854</v>
      </c>
      <c r="U468" s="49" t="s">
        <v>3676</v>
      </c>
    </row>
    <row r="469" spans="1:21" x14ac:dyDescent="0.25">
      <c r="A469" s="47">
        <v>154158</v>
      </c>
      <c r="B469" s="48">
        <v>108</v>
      </c>
      <c r="C469" s="57">
        <v>44169</v>
      </c>
      <c r="D469" s="50"/>
      <c r="E469" s="50">
        <v>1.4999999984866008E-2</v>
      </c>
      <c r="F469" s="50">
        <v>160472.125</v>
      </c>
      <c r="G469" s="51"/>
      <c r="H469" s="51"/>
      <c r="I469" s="50"/>
      <c r="J469" s="50"/>
      <c r="K469" s="50">
        <v>25675.54</v>
      </c>
      <c r="L469" s="50">
        <v>186147.68</v>
      </c>
      <c r="M469" s="50">
        <f>Tabla16[[#This Row],[TASA EX.]]+Tabla16[[#This Row],[IEPS 8 %]]</f>
        <v>0</v>
      </c>
      <c r="N469" s="50">
        <f>Tabla16[[#This Row],[TASA 16%]]+Tabla16[[#This Row],[IEPS 6%]]</f>
        <v>160472.125</v>
      </c>
      <c r="O469" s="55">
        <v>44172</v>
      </c>
      <c r="P469" s="49" t="s">
        <v>3200</v>
      </c>
      <c r="Q469" s="52" t="s">
        <v>2602</v>
      </c>
      <c r="R469" s="48" t="s">
        <v>2888</v>
      </c>
      <c r="S469" s="50"/>
      <c r="T469" s="53" t="s">
        <v>2889</v>
      </c>
      <c r="U469" s="49" t="s">
        <v>3677</v>
      </c>
    </row>
    <row r="470" spans="1:21" x14ac:dyDescent="0.25">
      <c r="A470" s="47">
        <v>154159</v>
      </c>
      <c r="B470" s="48">
        <v>109</v>
      </c>
      <c r="C470" s="57">
        <v>44169</v>
      </c>
      <c r="D470" s="50"/>
      <c r="E470" s="50">
        <v>-1.0000000000218279E-2</v>
      </c>
      <c r="F470" s="50">
        <v>3017.25</v>
      </c>
      <c r="G470" s="51"/>
      <c r="H470" s="51"/>
      <c r="I470" s="50"/>
      <c r="J470" s="50"/>
      <c r="K470" s="50">
        <v>482.76</v>
      </c>
      <c r="L470" s="50">
        <v>3500</v>
      </c>
      <c r="M470" s="50">
        <f>Tabla16[[#This Row],[TASA EX.]]+Tabla16[[#This Row],[IEPS 8 %]]</f>
        <v>0</v>
      </c>
      <c r="N470" s="50">
        <f>Tabla16[[#This Row],[TASA 16%]]+Tabla16[[#This Row],[IEPS 6%]]</f>
        <v>3017.25</v>
      </c>
      <c r="O470" s="55">
        <v>44173</v>
      </c>
      <c r="P470" s="49" t="s">
        <v>3678</v>
      </c>
      <c r="Q470" s="52" t="s">
        <v>2665</v>
      </c>
      <c r="R470" s="48" t="s">
        <v>2888</v>
      </c>
      <c r="S470" s="50"/>
      <c r="T470" s="53" t="s">
        <v>2889</v>
      </c>
      <c r="U470" s="49" t="s">
        <v>3226</v>
      </c>
    </row>
    <row r="471" spans="1:21" x14ac:dyDescent="0.25">
      <c r="A471" s="47">
        <v>154160</v>
      </c>
      <c r="B471" s="48">
        <v>110</v>
      </c>
      <c r="C471" s="57">
        <v>44169</v>
      </c>
      <c r="D471" s="50"/>
      <c r="E471" s="50">
        <v>-5.5000000000291038E-2</v>
      </c>
      <c r="F471" s="50">
        <v>38171.875</v>
      </c>
      <c r="G471" s="51"/>
      <c r="H471" s="51"/>
      <c r="I471" s="50"/>
      <c r="J471" s="50"/>
      <c r="K471" s="50">
        <v>6107.5</v>
      </c>
      <c r="L471" s="50">
        <v>44279.32</v>
      </c>
      <c r="M471" s="50">
        <f>Tabla16[[#This Row],[TASA EX.]]+Tabla16[[#This Row],[IEPS 8 %]]</f>
        <v>0</v>
      </c>
      <c r="N471" s="50">
        <f>Tabla16[[#This Row],[TASA 16%]]+Tabla16[[#This Row],[IEPS 6%]]</f>
        <v>38171.875</v>
      </c>
      <c r="O471" s="55">
        <v>44173</v>
      </c>
      <c r="P471" s="49" t="s">
        <v>3005</v>
      </c>
      <c r="Q471" s="52" t="s">
        <v>655</v>
      </c>
      <c r="R471" s="48" t="s">
        <v>2853</v>
      </c>
      <c r="S471" s="50"/>
      <c r="T471" s="53" t="s">
        <v>2854</v>
      </c>
      <c r="U471" s="49" t="s">
        <v>3679</v>
      </c>
    </row>
    <row r="472" spans="1:21" x14ac:dyDescent="0.25">
      <c r="A472" s="47">
        <v>154161</v>
      </c>
      <c r="B472" s="48">
        <v>111</v>
      </c>
      <c r="C472" s="57">
        <v>44169</v>
      </c>
      <c r="D472" s="50"/>
      <c r="E472" s="50">
        <v>-5.7500000009895302E-2</v>
      </c>
      <c r="F472" s="50">
        <v>51861.187500000007</v>
      </c>
      <c r="G472" s="51"/>
      <c r="H472" s="51"/>
      <c r="I472" s="50"/>
      <c r="J472" s="50"/>
      <c r="K472" s="50">
        <v>8297.7900000000009</v>
      </c>
      <c r="L472" s="50">
        <v>60158.92</v>
      </c>
      <c r="M472" s="50">
        <f>Tabla16[[#This Row],[TASA EX.]]+Tabla16[[#This Row],[IEPS 8 %]]</f>
        <v>0</v>
      </c>
      <c r="N472" s="50">
        <f>Tabla16[[#This Row],[TASA 16%]]+Tabla16[[#This Row],[IEPS 6%]]</f>
        <v>51861.187500000007</v>
      </c>
      <c r="O472" s="55">
        <v>44173</v>
      </c>
      <c r="P472" s="49" t="s">
        <v>3680</v>
      </c>
      <c r="Q472" s="52" t="s">
        <v>128</v>
      </c>
      <c r="R472" s="48" t="s">
        <v>2853</v>
      </c>
      <c r="S472" s="50">
        <v>2160.89</v>
      </c>
      <c r="T472" s="53" t="s">
        <v>2854</v>
      </c>
      <c r="U472" s="49" t="s">
        <v>3681</v>
      </c>
    </row>
    <row r="473" spans="1:21" x14ac:dyDescent="0.25">
      <c r="A473" s="47">
        <v>154162</v>
      </c>
      <c r="B473" s="48">
        <v>112</v>
      </c>
      <c r="C473" s="57">
        <v>44169</v>
      </c>
      <c r="D473" s="50"/>
      <c r="E473" s="50">
        <v>0</v>
      </c>
      <c r="F473" s="50">
        <v>150000</v>
      </c>
      <c r="G473" s="51">
        <v>-16000.05</v>
      </c>
      <c r="H473" s="51">
        <v>-15000</v>
      </c>
      <c r="I473" s="50"/>
      <c r="J473" s="50"/>
      <c r="K473" s="50">
        <v>24000</v>
      </c>
      <c r="L473" s="50">
        <v>142999.95000000001</v>
      </c>
      <c r="M473" s="50">
        <f>Tabla16[[#This Row],[TASA EX.]]+Tabla16[[#This Row],[IEPS 8 %]]</f>
        <v>0</v>
      </c>
      <c r="N473" s="50">
        <f>Tabla16[[#This Row],[TASA 16%]]+Tabla16[[#This Row],[IEPS 6%]]</f>
        <v>150000</v>
      </c>
      <c r="O473" s="55">
        <v>44196</v>
      </c>
      <c r="P473" s="49" t="s">
        <v>3279</v>
      </c>
      <c r="Q473" s="52" t="s">
        <v>2606</v>
      </c>
      <c r="R473" s="48" t="s">
        <v>3066</v>
      </c>
      <c r="S473" s="50"/>
      <c r="T473" s="53" t="s">
        <v>3067</v>
      </c>
      <c r="U473" s="49" t="s">
        <v>3171</v>
      </c>
    </row>
    <row r="474" spans="1:21" x14ac:dyDescent="0.25">
      <c r="A474" s="47">
        <v>154163</v>
      </c>
      <c r="B474" s="48">
        <v>113</v>
      </c>
      <c r="C474" s="57">
        <v>44169</v>
      </c>
      <c r="D474" s="50"/>
      <c r="E474" s="50">
        <v>53454.2</v>
      </c>
      <c r="F474" s="50">
        <v>0</v>
      </c>
      <c r="G474" s="51"/>
      <c r="H474" s="51"/>
      <c r="I474" s="50"/>
      <c r="J474" s="50"/>
      <c r="K474" s="50"/>
      <c r="L474" s="50">
        <v>53454.2</v>
      </c>
      <c r="M474" s="50">
        <f>Tabla16[[#This Row],[TASA EX.]]+Tabla16[[#This Row],[IEPS 8 %]]</f>
        <v>0</v>
      </c>
      <c r="N474" s="50">
        <f>Tabla16[[#This Row],[TASA 16%]]+Tabla16[[#This Row],[IEPS 6%]]</f>
        <v>0</v>
      </c>
      <c r="O474" s="55">
        <v>44172</v>
      </c>
      <c r="P474" s="49" t="s">
        <v>3087</v>
      </c>
      <c r="Q474" s="52" t="s">
        <v>911</v>
      </c>
      <c r="R474" s="48" t="s">
        <v>2853</v>
      </c>
      <c r="S474" s="50"/>
      <c r="T474" s="53" t="s">
        <v>2854</v>
      </c>
      <c r="U474" s="49" t="s">
        <v>3682</v>
      </c>
    </row>
    <row r="475" spans="1:21" x14ac:dyDescent="0.25">
      <c r="A475" s="47">
        <v>154164</v>
      </c>
      <c r="B475" s="48">
        <v>114</v>
      </c>
      <c r="C475" s="57">
        <v>44169</v>
      </c>
      <c r="D475" s="50"/>
      <c r="E475" s="50">
        <v>-0.11250000000109139</v>
      </c>
      <c r="F475" s="50">
        <v>8271.5625</v>
      </c>
      <c r="G475" s="51"/>
      <c r="H475" s="51"/>
      <c r="I475" s="50"/>
      <c r="J475" s="50"/>
      <c r="K475" s="50">
        <v>1323.45</v>
      </c>
      <c r="L475" s="50">
        <v>9594.9</v>
      </c>
      <c r="M475" s="50">
        <f>Tabla16[[#This Row],[TASA EX.]]+Tabla16[[#This Row],[IEPS 8 %]]</f>
        <v>0</v>
      </c>
      <c r="N475" s="50">
        <f>Tabla16[[#This Row],[TASA 16%]]+Tabla16[[#This Row],[IEPS 6%]]</f>
        <v>8271.5625</v>
      </c>
      <c r="O475" s="55">
        <v>44174</v>
      </c>
      <c r="P475" s="49" t="s">
        <v>3031</v>
      </c>
      <c r="Q475" s="52" t="s">
        <v>2502</v>
      </c>
      <c r="R475" s="48" t="s">
        <v>2888</v>
      </c>
      <c r="S475" s="50"/>
      <c r="T475" s="53" t="s">
        <v>2889</v>
      </c>
      <c r="U475" s="49" t="s">
        <v>3683</v>
      </c>
    </row>
    <row r="476" spans="1:21" x14ac:dyDescent="0.25">
      <c r="A476" s="28">
        <v>153458</v>
      </c>
      <c r="B476" s="60">
        <v>468</v>
      </c>
      <c r="C476" s="10">
        <v>44148</v>
      </c>
      <c r="D476" s="11">
        <v>5333.33</v>
      </c>
      <c r="E476" s="11">
        <v>0</v>
      </c>
      <c r="F476" s="11">
        <v>0</v>
      </c>
      <c r="G476" s="31"/>
      <c r="H476" s="31">
        <v>-533.33000000000004</v>
      </c>
      <c r="I476" s="24"/>
      <c r="J476" s="24"/>
      <c r="K476" s="24"/>
      <c r="L476" s="24">
        <v>4800</v>
      </c>
      <c r="M476" s="24">
        <f>Tabla16[[#This Row],[TASA EX.]]+Tabla16[[#This Row],[IEPS 8 %]]</f>
        <v>5333.33</v>
      </c>
      <c r="N476" s="24">
        <f>Tabla16[[#This Row],[TASA 16%]]+Tabla16[[#This Row],[IEPS 6%]]</f>
        <v>0</v>
      </c>
      <c r="O476" s="55">
        <v>44172</v>
      </c>
      <c r="P476" s="12" t="s">
        <v>2980</v>
      </c>
      <c r="Q476" s="23" t="s">
        <v>2772</v>
      </c>
      <c r="R476" s="9" t="s">
        <v>2974</v>
      </c>
      <c r="S476" s="11"/>
      <c r="T476" s="13" t="s">
        <v>2975</v>
      </c>
      <c r="U476" s="49" t="s">
        <v>3305</v>
      </c>
    </row>
    <row r="477" spans="1:21" x14ac:dyDescent="0.25">
      <c r="A477" s="47">
        <v>154166</v>
      </c>
      <c r="B477" s="48">
        <v>116</v>
      </c>
      <c r="C477" s="57">
        <v>44169</v>
      </c>
      <c r="D477" s="50"/>
      <c r="E477" s="50">
        <v>0.14500000000043656</v>
      </c>
      <c r="F477" s="50">
        <v>20249.875</v>
      </c>
      <c r="G477" s="51"/>
      <c r="H477" s="51"/>
      <c r="I477" s="50"/>
      <c r="J477" s="50"/>
      <c r="K477" s="50">
        <v>3239.98</v>
      </c>
      <c r="L477" s="50">
        <v>23490</v>
      </c>
      <c r="M477" s="50">
        <f>Tabla16[[#This Row],[TASA EX.]]+Tabla16[[#This Row],[IEPS 8 %]]</f>
        <v>0</v>
      </c>
      <c r="N477" s="50">
        <f>Tabla16[[#This Row],[TASA 16%]]+Tabla16[[#This Row],[IEPS 6%]]</f>
        <v>20249.875</v>
      </c>
      <c r="O477" s="55">
        <v>44174</v>
      </c>
      <c r="P477" s="49" t="s">
        <v>3185</v>
      </c>
      <c r="Q477" s="52" t="s">
        <v>2275</v>
      </c>
      <c r="R477" s="48" t="s">
        <v>2888</v>
      </c>
      <c r="S477" s="50"/>
      <c r="T477" s="53" t="s">
        <v>2889</v>
      </c>
      <c r="U477" s="49" t="s">
        <v>3684</v>
      </c>
    </row>
    <row r="478" spans="1:21" x14ac:dyDescent="0.25">
      <c r="A478" s="47">
        <v>154167</v>
      </c>
      <c r="B478" s="48">
        <v>117</v>
      </c>
      <c r="C478" s="57">
        <v>44169</v>
      </c>
      <c r="D478" s="50"/>
      <c r="E478" s="50">
        <v>926.6</v>
      </c>
      <c r="F478" s="50">
        <v>0</v>
      </c>
      <c r="G478" s="51"/>
      <c r="H478" s="51"/>
      <c r="I478" s="50"/>
      <c r="J478" s="50"/>
      <c r="K478" s="50"/>
      <c r="L478" s="50">
        <v>926.6</v>
      </c>
      <c r="M478" s="50">
        <f>Tabla16[[#This Row],[TASA EX.]]+Tabla16[[#This Row],[IEPS 8 %]]</f>
        <v>0</v>
      </c>
      <c r="N478" s="50">
        <f>Tabla16[[#This Row],[TASA 16%]]+Tabla16[[#This Row],[IEPS 6%]]</f>
        <v>0</v>
      </c>
      <c r="O478" s="55">
        <v>44173</v>
      </c>
      <c r="P478" s="49" t="s">
        <v>2930</v>
      </c>
      <c r="Q478" s="52" t="s">
        <v>2131</v>
      </c>
      <c r="R478" s="48" t="s">
        <v>2853</v>
      </c>
      <c r="S478" s="50"/>
      <c r="T478" s="53" t="s">
        <v>2854</v>
      </c>
      <c r="U478" s="49" t="s">
        <v>3685</v>
      </c>
    </row>
    <row r="479" spans="1:21" x14ac:dyDescent="0.25">
      <c r="A479" s="47">
        <v>154168</v>
      </c>
      <c r="B479" s="48">
        <v>118</v>
      </c>
      <c r="C479" s="57">
        <v>44169</v>
      </c>
      <c r="D479" s="50"/>
      <c r="E479" s="50">
        <v>1795.1999999999998</v>
      </c>
      <c r="F479" s="50">
        <v>0</v>
      </c>
      <c r="G479" s="51"/>
      <c r="H479" s="51"/>
      <c r="I479" s="50"/>
      <c r="J479" s="50">
        <v>143.61000000000001</v>
      </c>
      <c r="K479" s="50"/>
      <c r="L479" s="50">
        <v>1938.81</v>
      </c>
      <c r="M479" s="50">
        <f>Tabla16[[#This Row],[TASA EX.]]+Tabla16[[#This Row],[IEPS 8 %]]</f>
        <v>143.61000000000001</v>
      </c>
      <c r="N479" s="50">
        <f>Tabla16[[#This Row],[TASA 16%]]+Tabla16[[#This Row],[IEPS 6%]]</f>
        <v>0</v>
      </c>
      <c r="O479" s="55">
        <v>44173</v>
      </c>
      <c r="P479" s="49" t="s">
        <v>3686</v>
      </c>
      <c r="Q479" s="52" t="s">
        <v>989</v>
      </c>
      <c r="R479" s="48" t="s">
        <v>2853</v>
      </c>
      <c r="S479" s="50"/>
      <c r="T479" s="53" t="s">
        <v>2854</v>
      </c>
      <c r="U479" s="49" t="s">
        <v>3687</v>
      </c>
    </row>
    <row r="480" spans="1:21" x14ac:dyDescent="0.25">
      <c r="A480" s="47">
        <v>154169</v>
      </c>
      <c r="B480" s="48">
        <v>119</v>
      </c>
      <c r="C480" s="57">
        <v>44169</v>
      </c>
      <c r="D480" s="50"/>
      <c r="E480" s="50">
        <v>2096</v>
      </c>
      <c r="F480" s="50">
        <v>0</v>
      </c>
      <c r="G480" s="51"/>
      <c r="H480" s="51"/>
      <c r="I480" s="50"/>
      <c r="J480" s="50"/>
      <c r="K480" s="50"/>
      <c r="L480" s="50">
        <v>2096</v>
      </c>
      <c r="M480" s="50">
        <f>Tabla16[[#This Row],[TASA EX.]]+Tabla16[[#This Row],[IEPS 8 %]]</f>
        <v>0</v>
      </c>
      <c r="N480" s="50">
        <f>Tabla16[[#This Row],[TASA 16%]]+Tabla16[[#This Row],[IEPS 6%]]</f>
        <v>0</v>
      </c>
      <c r="O480" s="55">
        <v>44174</v>
      </c>
      <c r="P480" s="49" t="s">
        <v>3688</v>
      </c>
      <c r="Q480" s="52" t="s">
        <v>1495</v>
      </c>
      <c r="R480" s="48" t="s">
        <v>2853</v>
      </c>
      <c r="S480" s="50"/>
      <c r="T480" s="53" t="s">
        <v>2854</v>
      </c>
      <c r="U480" s="49" t="s">
        <v>3689</v>
      </c>
    </row>
    <row r="481" spans="1:21" x14ac:dyDescent="0.25">
      <c r="A481" s="47">
        <v>154170</v>
      </c>
      <c r="B481" s="48">
        <v>120</v>
      </c>
      <c r="C481" s="57">
        <v>44169</v>
      </c>
      <c r="D481" s="50"/>
      <c r="E481" s="50">
        <v>-4.5474735088646412E-13</v>
      </c>
      <c r="F481" s="50">
        <v>3740</v>
      </c>
      <c r="G481" s="51"/>
      <c r="H481" s="51"/>
      <c r="I481" s="50"/>
      <c r="J481" s="50"/>
      <c r="K481" s="50">
        <v>598.4</v>
      </c>
      <c r="L481" s="50">
        <v>4338.3999999999996</v>
      </c>
      <c r="M481" s="50">
        <f>Tabla16[[#This Row],[TASA EX.]]+Tabla16[[#This Row],[IEPS 8 %]]</f>
        <v>0</v>
      </c>
      <c r="N481" s="50">
        <f>Tabla16[[#This Row],[TASA 16%]]+Tabla16[[#This Row],[IEPS 6%]]</f>
        <v>3740</v>
      </c>
      <c r="O481" s="55">
        <v>44174</v>
      </c>
      <c r="P481" s="49" t="s">
        <v>3690</v>
      </c>
      <c r="Q481" s="52" t="s">
        <v>1438</v>
      </c>
      <c r="R481" s="48" t="s">
        <v>2853</v>
      </c>
      <c r="S481" s="50"/>
      <c r="T481" s="53" t="s">
        <v>2854</v>
      </c>
      <c r="U481" s="49" t="s">
        <v>3691</v>
      </c>
    </row>
    <row r="482" spans="1:21" x14ac:dyDescent="0.25">
      <c r="A482" s="47">
        <v>154171</v>
      </c>
      <c r="B482" s="48">
        <v>121</v>
      </c>
      <c r="C482" s="57">
        <v>44169</v>
      </c>
      <c r="D482" s="50"/>
      <c r="E482" s="50">
        <v>5101</v>
      </c>
      <c r="F482" s="50">
        <v>0</v>
      </c>
      <c r="G482" s="51"/>
      <c r="H482" s="51"/>
      <c r="I482" s="50"/>
      <c r="J482" s="50">
        <v>6</v>
      </c>
      <c r="K482" s="50"/>
      <c r="L482" s="50">
        <v>5107</v>
      </c>
      <c r="M482" s="50">
        <f>Tabla16[[#This Row],[TASA EX.]]+Tabla16[[#This Row],[IEPS 8 %]]</f>
        <v>6</v>
      </c>
      <c r="N482" s="50">
        <f>Tabla16[[#This Row],[TASA 16%]]+Tabla16[[#This Row],[IEPS 6%]]</f>
        <v>0</v>
      </c>
      <c r="O482" s="55">
        <v>44174</v>
      </c>
      <c r="P482" s="49" t="s">
        <v>2986</v>
      </c>
      <c r="Q482" s="52" t="s">
        <v>644</v>
      </c>
      <c r="R482" s="48" t="s">
        <v>2853</v>
      </c>
      <c r="S482" s="50"/>
      <c r="T482" s="53" t="s">
        <v>2854</v>
      </c>
      <c r="U482" s="49" t="s">
        <v>3692</v>
      </c>
    </row>
    <row r="483" spans="1:21" x14ac:dyDescent="0.25">
      <c r="A483" s="47">
        <v>154172</v>
      </c>
      <c r="B483" s="48">
        <v>122</v>
      </c>
      <c r="C483" s="57">
        <v>44169</v>
      </c>
      <c r="D483" s="50"/>
      <c r="E483" s="50">
        <v>7404</v>
      </c>
      <c r="F483" s="50">
        <v>0</v>
      </c>
      <c r="G483" s="51"/>
      <c r="H483" s="51"/>
      <c r="I483" s="50"/>
      <c r="J483" s="50"/>
      <c r="K483" s="50"/>
      <c r="L483" s="50">
        <v>7404</v>
      </c>
      <c r="M483" s="50">
        <f>Tabla16[[#This Row],[TASA EX.]]+Tabla16[[#This Row],[IEPS 8 %]]</f>
        <v>0</v>
      </c>
      <c r="N483" s="50">
        <f>Tabla16[[#This Row],[TASA 16%]]+Tabla16[[#This Row],[IEPS 6%]]</f>
        <v>0</v>
      </c>
      <c r="O483" s="55">
        <v>44174</v>
      </c>
      <c r="P483" s="49" t="s">
        <v>2934</v>
      </c>
      <c r="Q483" s="52" t="s">
        <v>2828</v>
      </c>
      <c r="R483" s="48" t="s">
        <v>2853</v>
      </c>
      <c r="S483" s="50"/>
      <c r="T483" s="53" t="s">
        <v>2854</v>
      </c>
      <c r="U483" s="49" t="s">
        <v>3693</v>
      </c>
    </row>
    <row r="484" spans="1:21" x14ac:dyDescent="0.25">
      <c r="A484" s="47">
        <v>154173</v>
      </c>
      <c r="B484" s="48">
        <v>123</v>
      </c>
      <c r="C484" s="57">
        <v>44169</v>
      </c>
      <c r="D484" s="50"/>
      <c r="E484" s="50">
        <v>7230.92</v>
      </c>
      <c r="F484" s="50">
        <v>0</v>
      </c>
      <c r="G484" s="51"/>
      <c r="H484" s="51"/>
      <c r="I484" s="50"/>
      <c r="J484" s="50">
        <v>578.46</v>
      </c>
      <c r="K484" s="50"/>
      <c r="L484" s="50">
        <v>7809.38</v>
      </c>
      <c r="M484" s="50">
        <f>Tabla16[[#This Row],[TASA EX.]]+Tabla16[[#This Row],[IEPS 8 %]]</f>
        <v>578.46</v>
      </c>
      <c r="N484" s="50">
        <f>Tabla16[[#This Row],[TASA 16%]]+Tabla16[[#This Row],[IEPS 6%]]</f>
        <v>0</v>
      </c>
      <c r="O484" s="55">
        <v>44173</v>
      </c>
      <c r="P484" s="49" t="s">
        <v>2964</v>
      </c>
      <c r="Q484" s="52" t="s">
        <v>1672</v>
      </c>
      <c r="R484" s="48" t="s">
        <v>2853</v>
      </c>
      <c r="S484" s="50"/>
      <c r="T484" s="53" t="s">
        <v>2854</v>
      </c>
      <c r="U484" s="49" t="s">
        <v>2861</v>
      </c>
    </row>
    <row r="485" spans="1:21" x14ac:dyDescent="0.25">
      <c r="A485" s="47">
        <v>154174</v>
      </c>
      <c r="B485" s="48">
        <v>124</v>
      </c>
      <c r="C485" s="57">
        <v>44169</v>
      </c>
      <c r="D485" s="50"/>
      <c r="E485" s="50">
        <v>21764</v>
      </c>
      <c r="F485" s="50">
        <v>0</v>
      </c>
      <c r="G485" s="51"/>
      <c r="H485" s="51"/>
      <c r="I485" s="50"/>
      <c r="J485" s="50"/>
      <c r="K485" s="50"/>
      <c r="L485" s="50">
        <v>21764</v>
      </c>
      <c r="M485" s="50">
        <f>Tabla16[[#This Row],[TASA EX.]]+Tabla16[[#This Row],[IEPS 8 %]]</f>
        <v>0</v>
      </c>
      <c r="N485" s="50">
        <f>Tabla16[[#This Row],[TASA 16%]]+Tabla16[[#This Row],[IEPS 6%]]</f>
        <v>0</v>
      </c>
      <c r="O485" s="55">
        <v>44173</v>
      </c>
      <c r="P485" s="49" t="s">
        <v>2941</v>
      </c>
      <c r="Q485" s="52" t="s">
        <v>2153</v>
      </c>
      <c r="R485" s="48" t="s">
        <v>2853</v>
      </c>
      <c r="S485" s="50"/>
      <c r="T485" s="53" t="s">
        <v>2854</v>
      </c>
      <c r="U485" s="49" t="s">
        <v>2861</v>
      </c>
    </row>
    <row r="486" spans="1:21" x14ac:dyDescent="0.25">
      <c r="A486" s="47">
        <v>154175</v>
      </c>
      <c r="B486" s="48">
        <v>125</v>
      </c>
      <c r="C486" s="57">
        <v>44169</v>
      </c>
      <c r="D486" s="50"/>
      <c r="E486" s="50">
        <v>39738.120000000003</v>
      </c>
      <c r="F486" s="50">
        <v>0</v>
      </c>
      <c r="G486" s="51"/>
      <c r="H486" s="51"/>
      <c r="I486" s="50"/>
      <c r="J486" s="50"/>
      <c r="K486" s="50"/>
      <c r="L486" s="50">
        <v>39738.120000000003</v>
      </c>
      <c r="M486" s="50">
        <f>Tabla16[[#This Row],[TASA EX.]]+Tabla16[[#This Row],[IEPS 8 %]]</f>
        <v>0</v>
      </c>
      <c r="N486" s="50">
        <f>Tabla16[[#This Row],[TASA 16%]]+Tabla16[[#This Row],[IEPS 6%]]</f>
        <v>0</v>
      </c>
      <c r="O486" s="55">
        <v>44176</v>
      </c>
      <c r="P486" s="49" t="s">
        <v>2942</v>
      </c>
      <c r="Q486" s="52" t="s">
        <v>1155</v>
      </c>
      <c r="R486" s="48" t="s">
        <v>2853</v>
      </c>
      <c r="S486" s="50"/>
      <c r="T486" s="53" t="s">
        <v>2854</v>
      </c>
      <c r="U486" s="49" t="s">
        <v>2861</v>
      </c>
    </row>
    <row r="487" spans="1:21" x14ac:dyDescent="0.25">
      <c r="A487" s="47">
        <v>154176</v>
      </c>
      <c r="B487" s="48">
        <v>126</v>
      </c>
      <c r="C487" s="57">
        <v>44169</v>
      </c>
      <c r="D487" s="50"/>
      <c r="E487" s="50">
        <v>70375.92</v>
      </c>
      <c r="F487" s="50">
        <v>0</v>
      </c>
      <c r="G487" s="51"/>
      <c r="H487" s="51"/>
      <c r="I487" s="50"/>
      <c r="J487" s="50"/>
      <c r="K487" s="50"/>
      <c r="L487" s="50">
        <v>70375.92</v>
      </c>
      <c r="M487" s="50">
        <f>Tabla16[[#This Row],[TASA EX.]]+Tabla16[[#This Row],[IEPS 8 %]]</f>
        <v>0</v>
      </c>
      <c r="N487" s="50">
        <f>Tabla16[[#This Row],[TASA 16%]]+Tabla16[[#This Row],[IEPS 6%]]</f>
        <v>0</v>
      </c>
      <c r="O487" s="55">
        <v>44177</v>
      </c>
      <c r="P487" s="49" t="s">
        <v>2891</v>
      </c>
      <c r="Q487" s="52" t="s">
        <v>2805</v>
      </c>
      <c r="R487" s="48" t="s">
        <v>2853</v>
      </c>
      <c r="S487" s="50"/>
      <c r="T487" s="53" t="s">
        <v>2854</v>
      </c>
      <c r="U487" s="49" t="s">
        <v>2861</v>
      </c>
    </row>
    <row r="488" spans="1:21" x14ac:dyDescent="0.25">
      <c r="A488" s="47">
        <v>154177</v>
      </c>
      <c r="B488" s="48">
        <v>127</v>
      </c>
      <c r="C488" s="57">
        <v>44169</v>
      </c>
      <c r="D488" s="50"/>
      <c r="E488" s="50">
        <v>0</v>
      </c>
      <c r="F488" s="50">
        <v>1150</v>
      </c>
      <c r="G488" s="51"/>
      <c r="H488" s="51"/>
      <c r="I488" s="50"/>
      <c r="J488" s="50"/>
      <c r="K488" s="50">
        <v>184</v>
      </c>
      <c r="L488" s="50">
        <v>1334</v>
      </c>
      <c r="M488" s="50">
        <f>Tabla16[[#This Row],[TASA EX.]]+Tabla16[[#This Row],[IEPS 8 %]]</f>
        <v>0</v>
      </c>
      <c r="N488" s="50">
        <f>Tabla16[[#This Row],[TASA 16%]]+Tabla16[[#This Row],[IEPS 6%]]</f>
        <v>1150</v>
      </c>
      <c r="O488" s="55">
        <v>44174</v>
      </c>
      <c r="P488" s="49" t="s">
        <v>3694</v>
      </c>
      <c r="Q488" s="52" t="s">
        <v>1209</v>
      </c>
      <c r="R488" s="48" t="s">
        <v>2853</v>
      </c>
      <c r="S488" s="50"/>
      <c r="T488" s="53" t="s">
        <v>2854</v>
      </c>
      <c r="U488" s="49" t="s">
        <v>3139</v>
      </c>
    </row>
    <row r="489" spans="1:21" x14ac:dyDescent="0.25">
      <c r="A489" s="47">
        <v>154178</v>
      </c>
      <c r="B489" s="48">
        <v>128</v>
      </c>
      <c r="C489" s="57">
        <v>44169</v>
      </c>
      <c r="D489" s="50"/>
      <c r="E489" s="50">
        <v>38820.840000000004</v>
      </c>
      <c r="F489" s="50">
        <v>0</v>
      </c>
      <c r="G489" s="51"/>
      <c r="H489" s="51"/>
      <c r="I489" s="50"/>
      <c r="J489" s="50">
        <v>324.49</v>
      </c>
      <c r="K489" s="50"/>
      <c r="L489" s="50">
        <v>39145.33</v>
      </c>
      <c r="M489" s="50">
        <f>Tabla16[[#This Row],[TASA EX.]]+Tabla16[[#This Row],[IEPS 8 %]]</f>
        <v>324.49</v>
      </c>
      <c r="N489" s="50">
        <f>Tabla16[[#This Row],[TASA 16%]]+Tabla16[[#This Row],[IEPS 6%]]</f>
        <v>0</v>
      </c>
      <c r="O489" s="55">
        <v>44174</v>
      </c>
      <c r="P489" s="49" t="s">
        <v>2970</v>
      </c>
      <c r="Q489" s="52" t="s">
        <v>1655</v>
      </c>
      <c r="R489" s="48" t="s">
        <v>2853</v>
      </c>
      <c r="S489" s="50"/>
      <c r="T489" s="53" t="s">
        <v>2854</v>
      </c>
      <c r="U489" s="49" t="s">
        <v>3695</v>
      </c>
    </row>
    <row r="490" spans="1:21" x14ac:dyDescent="0.25">
      <c r="A490" s="47">
        <v>154179</v>
      </c>
      <c r="B490" s="48">
        <v>129</v>
      </c>
      <c r="C490" s="57">
        <v>44169</v>
      </c>
      <c r="D490" s="50"/>
      <c r="E490" s="50">
        <v>16449.942500000001</v>
      </c>
      <c r="F490" s="50">
        <v>8665.9375</v>
      </c>
      <c r="G490" s="51"/>
      <c r="H490" s="51"/>
      <c r="I490" s="50"/>
      <c r="J490" s="50"/>
      <c r="K490" s="50">
        <v>1386.55</v>
      </c>
      <c r="L490" s="50">
        <v>26502.43</v>
      </c>
      <c r="M490" s="50">
        <f>Tabla16[[#This Row],[TASA EX.]]+Tabla16[[#This Row],[IEPS 8 %]]</f>
        <v>0</v>
      </c>
      <c r="N490" s="50">
        <f>Tabla16[[#This Row],[TASA 16%]]+Tabla16[[#This Row],[IEPS 6%]]</f>
        <v>8665.9375</v>
      </c>
      <c r="O490" s="55">
        <v>44182</v>
      </c>
      <c r="P490" s="49" t="s">
        <v>3002</v>
      </c>
      <c r="Q490" s="52" t="s">
        <v>785</v>
      </c>
      <c r="R490" s="48" t="s">
        <v>2853</v>
      </c>
      <c r="S490" s="50"/>
      <c r="T490" s="53" t="s">
        <v>2854</v>
      </c>
      <c r="U490" s="49" t="s">
        <v>3696</v>
      </c>
    </row>
    <row r="491" spans="1:21" x14ac:dyDescent="0.25">
      <c r="A491" s="47">
        <v>154180</v>
      </c>
      <c r="B491" s="48">
        <v>130</v>
      </c>
      <c r="C491" s="57">
        <v>44169</v>
      </c>
      <c r="D491" s="50"/>
      <c r="E491" s="50">
        <v>116088</v>
      </c>
      <c r="F491" s="50">
        <v>0</v>
      </c>
      <c r="G491" s="51"/>
      <c r="H491" s="51"/>
      <c r="I491" s="50"/>
      <c r="J491" s="50"/>
      <c r="K491" s="50"/>
      <c r="L491" s="50">
        <v>116088</v>
      </c>
      <c r="M491" s="50">
        <f>Tabla16[[#This Row],[TASA EX.]]+Tabla16[[#This Row],[IEPS 8 %]]</f>
        <v>0</v>
      </c>
      <c r="N491" s="50">
        <f>Tabla16[[#This Row],[TASA 16%]]+Tabla16[[#This Row],[IEPS 6%]]</f>
        <v>0</v>
      </c>
      <c r="O491" s="55">
        <v>44179</v>
      </c>
      <c r="P491" s="49" t="s">
        <v>2863</v>
      </c>
      <c r="Q491" s="52" t="s">
        <v>1395</v>
      </c>
      <c r="R491" s="48" t="s">
        <v>2853</v>
      </c>
      <c r="S491" s="50">
        <v>1512</v>
      </c>
      <c r="T491" s="53" t="s">
        <v>2854</v>
      </c>
      <c r="U491" s="49" t="s">
        <v>3697</v>
      </c>
    </row>
    <row r="492" spans="1:21" x14ac:dyDescent="0.25">
      <c r="A492" s="47">
        <v>154181</v>
      </c>
      <c r="B492" s="48">
        <v>131</v>
      </c>
      <c r="C492" s="57">
        <v>44169</v>
      </c>
      <c r="D492" s="50"/>
      <c r="E492" s="50">
        <v>245296.5</v>
      </c>
      <c r="F492" s="50">
        <v>0</v>
      </c>
      <c r="G492" s="51"/>
      <c r="H492" s="51"/>
      <c r="I492" s="50"/>
      <c r="J492" s="50">
        <v>3806.52</v>
      </c>
      <c r="K492" s="50"/>
      <c r="L492" s="50">
        <v>249103.02</v>
      </c>
      <c r="M492" s="50">
        <f>Tabla16[[#This Row],[TASA EX.]]+Tabla16[[#This Row],[IEPS 8 %]]</f>
        <v>3806.52</v>
      </c>
      <c r="N492" s="50">
        <f>Tabla16[[#This Row],[TASA 16%]]+Tabla16[[#This Row],[IEPS 6%]]</f>
        <v>0</v>
      </c>
      <c r="O492" s="55">
        <v>44174</v>
      </c>
      <c r="P492" s="49" t="s">
        <v>2863</v>
      </c>
      <c r="Q492" s="52" t="s">
        <v>1395</v>
      </c>
      <c r="R492" s="48" t="s">
        <v>2853</v>
      </c>
      <c r="S492" s="50"/>
      <c r="T492" s="53" t="s">
        <v>2854</v>
      </c>
      <c r="U492" s="49" t="s">
        <v>3698</v>
      </c>
    </row>
    <row r="493" spans="1:21" x14ac:dyDescent="0.25">
      <c r="A493" s="47">
        <v>154182</v>
      </c>
      <c r="B493" s="48">
        <v>132</v>
      </c>
      <c r="C493" s="57">
        <v>44169</v>
      </c>
      <c r="D493" s="50"/>
      <c r="E493" s="50">
        <v>111180</v>
      </c>
      <c r="F493" s="50">
        <v>0</v>
      </c>
      <c r="G493" s="51"/>
      <c r="H493" s="51"/>
      <c r="I493" s="50"/>
      <c r="J493" s="50"/>
      <c r="K493" s="50"/>
      <c r="L493" s="50">
        <v>111180</v>
      </c>
      <c r="M493" s="50">
        <f>Tabla16[[#This Row],[TASA EX.]]+Tabla16[[#This Row],[IEPS 8 %]]</f>
        <v>0</v>
      </c>
      <c r="N493" s="50">
        <f>Tabla16[[#This Row],[TASA 16%]]+Tabla16[[#This Row],[IEPS 6%]]</f>
        <v>0</v>
      </c>
      <c r="O493" s="55">
        <v>44193</v>
      </c>
      <c r="P493" s="49" t="s">
        <v>2863</v>
      </c>
      <c r="Q493" s="52" t="s">
        <v>1395</v>
      </c>
      <c r="R493" s="48" t="s">
        <v>2853</v>
      </c>
      <c r="S493" s="50"/>
      <c r="T493" s="53" t="s">
        <v>2854</v>
      </c>
      <c r="U493" s="49" t="s">
        <v>3699</v>
      </c>
    </row>
    <row r="494" spans="1:21" x14ac:dyDescent="0.25">
      <c r="A494" s="47">
        <v>154183</v>
      </c>
      <c r="B494" s="48">
        <v>133</v>
      </c>
      <c r="C494" s="57">
        <v>44169</v>
      </c>
      <c r="D494" s="50"/>
      <c r="E494" s="50">
        <v>113664.93000000001</v>
      </c>
      <c r="F494" s="50">
        <v>0</v>
      </c>
      <c r="G494" s="51"/>
      <c r="H494" s="51"/>
      <c r="I494" s="50"/>
      <c r="J494" s="50">
        <v>2065.1999999999998</v>
      </c>
      <c r="K494" s="50"/>
      <c r="L494" s="50">
        <v>115730.13</v>
      </c>
      <c r="M494" s="50">
        <f>Tabla16[[#This Row],[TASA EX.]]+Tabla16[[#This Row],[IEPS 8 %]]</f>
        <v>2065.1999999999998</v>
      </c>
      <c r="N494" s="50">
        <f>Tabla16[[#This Row],[TASA 16%]]+Tabla16[[#This Row],[IEPS 6%]]</f>
        <v>0</v>
      </c>
      <c r="O494" s="55">
        <v>44193</v>
      </c>
      <c r="P494" s="49" t="s">
        <v>2863</v>
      </c>
      <c r="Q494" s="52" t="s">
        <v>1395</v>
      </c>
      <c r="R494" s="48" t="s">
        <v>3203</v>
      </c>
      <c r="S494" s="50">
        <v>4750.3999999999996</v>
      </c>
      <c r="T494" s="53" t="s">
        <v>2854</v>
      </c>
      <c r="U494" s="49" t="s">
        <v>3700</v>
      </c>
    </row>
    <row r="495" spans="1:21" x14ac:dyDescent="0.25">
      <c r="A495" s="47">
        <v>154184</v>
      </c>
      <c r="B495" s="48">
        <v>134</v>
      </c>
      <c r="C495" s="57">
        <v>44169</v>
      </c>
      <c r="D495" s="50"/>
      <c r="E495" s="50">
        <v>0</v>
      </c>
      <c r="F495" s="50">
        <v>6250</v>
      </c>
      <c r="G495" s="51"/>
      <c r="H495" s="51"/>
      <c r="I495" s="50"/>
      <c r="J495" s="50"/>
      <c r="K495" s="50">
        <v>1000</v>
      </c>
      <c r="L495" s="50">
        <v>7250</v>
      </c>
      <c r="M495" s="50">
        <f>Tabla16[[#This Row],[TASA EX.]]+Tabla16[[#This Row],[IEPS 8 %]]</f>
        <v>0</v>
      </c>
      <c r="N495" s="50">
        <f>Tabla16[[#This Row],[TASA 16%]]+Tabla16[[#This Row],[IEPS 6%]]</f>
        <v>6250</v>
      </c>
      <c r="O495" s="55">
        <v>44174</v>
      </c>
      <c r="P495" s="49" t="s">
        <v>3701</v>
      </c>
      <c r="Q495" s="52" t="s">
        <v>1518</v>
      </c>
      <c r="R495" s="48" t="s">
        <v>2853</v>
      </c>
      <c r="S495" s="50"/>
      <c r="T495" s="53" t="s">
        <v>2854</v>
      </c>
      <c r="U495" s="49" t="s">
        <v>3139</v>
      </c>
    </row>
    <row r="496" spans="1:21" x14ac:dyDescent="0.25">
      <c r="A496" s="47">
        <v>154185</v>
      </c>
      <c r="B496" s="48">
        <v>135</v>
      </c>
      <c r="C496" s="57">
        <v>44169</v>
      </c>
      <c r="D496" s="50"/>
      <c r="E496" s="50">
        <v>31386.799999999999</v>
      </c>
      <c r="F496" s="50">
        <v>0</v>
      </c>
      <c r="G496" s="51"/>
      <c r="H496" s="51"/>
      <c r="I496" s="50"/>
      <c r="J496" s="50"/>
      <c r="K496" s="50"/>
      <c r="L496" s="50">
        <v>31386.799999999999</v>
      </c>
      <c r="M496" s="50">
        <f>Tabla16[[#This Row],[TASA EX.]]+Tabla16[[#This Row],[IEPS 8 %]]</f>
        <v>0</v>
      </c>
      <c r="N496" s="50">
        <f>Tabla16[[#This Row],[TASA 16%]]+Tabla16[[#This Row],[IEPS 6%]]</f>
        <v>0</v>
      </c>
      <c r="O496" s="55">
        <v>44188</v>
      </c>
      <c r="P496" s="49" t="s">
        <v>2903</v>
      </c>
      <c r="Q496" s="52" t="s">
        <v>2495</v>
      </c>
      <c r="R496" s="48" t="s">
        <v>2853</v>
      </c>
      <c r="S496" s="50"/>
      <c r="T496" s="53" t="s">
        <v>2854</v>
      </c>
      <c r="U496" s="49" t="s">
        <v>3702</v>
      </c>
    </row>
    <row r="497" spans="1:21" x14ac:dyDescent="0.25">
      <c r="A497" s="47">
        <v>154186</v>
      </c>
      <c r="B497" s="48">
        <v>136</v>
      </c>
      <c r="C497" s="57">
        <v>44169</v>
      </c>
      <c r="D497" s="50"/>
      <c r="E497" s="50">
        <v>-5.0000000010186341E-3</v>
      </c>
      <c r="F497" s="50">
        <v>22934.375</v>
      </c>
      <c r="G497" s="51"/>
      <c r="H497" s="51"/>
      <c r="I497" s="50"/>
      <c r="J497" s="50"/>
      <c r="K497" s="50">
        <v>3669.5</v>
      </c>
      <c r="L497" s="50">
        <v>26603.87</v>
      </c>
      <c r="M497" s="50">
        <f>Tabla16[[#This Row],[TASA EX.]]+Tabla16[[#This Row],[IEPS 8 %]]</f>
        <v>0</v>
      </c>
      <c r="N497" s="50">
        <f>Tabla16[[#This Row],[TASA 16%]]+Tabla16[[#This Row],[IEPS 6%]]</f>
        <v>22934.375</v>
      </c>
      <c r="O497" s="55">
        <v>44189</v>
      </c>
      <c r="P497" s="49" t="s">
        <v>2856</v>
      </c>
      <c r="Q497" s="52" t="s">
        <v>998</v>
      </c>
      <c r="R497" s="48" t="s">
        <v>2853</v>
      </c>
      <c r="S497" s="50"/>
      <c r="T497" s="53" t="s">
        <v>2854</v>
      </c>
      <c r="U497" s="49" t="s">
        <v>3134</v>
      </c>
    </row>
    <row r="498" spans="1:21" x14ac:dyDescent="0.25">
      <c r="A498" s="47">
        <v>154187</v>
      </c>
      <c r="B498" s="48">
        <v>137</v>
      </c>
      <c r="C498" s="57">
        <v>44169</v>
      </c>
      <c r="D498" s="50"/>
      <c r="E498" s="50">
        <v>3.4999999999854481E-2</v>
      </c>
      <c r="F498" s="50">
        <v>24439.625</v>
      </c>
      <c r="G498" s="51"/>
      <c r="H498" s="51"/>
      <c r="I498" s="50"/>
      <c r="J498" s="50"/>
      <c r="K498" s="50">
        <v>3910.34</v>
      </c>
      <c r="L498" s="50">
        <v>28350</v>
      </c>
      <c r="M498" s="50">
        <f>Tabla16[[#This Row],[TASA EX.]]+Tabla16[[#This Row],[IEPS 8 %]]</f>
        <v>0</v>
      </c>
      <c r="N498" s="50">
        <f>Tabla16[[#This Row],[TASA 16%]]+Tabla16[[#This Row],[IEPS 6%]]</f>
        <v>24439.625</v>
      </c>
      <c r="O498" s="55">
        <v>44176</v>
      </c>
      <c r="P498" s="49" t="s">
        <v>3004</v>
      </c>
      <c r="Q498" s="52" t="s">
        <v>784</v>
      </c>
      <c r="R498" s="48" t="s">
        <v>2853</v>
      </c>
      <c r="S498" s="50"/>
      <c r="T498" s="53" t="s">
        <v>2854</v>
      </c>
      <c r="U498" s="49" t="s">
        <v>3703</v>
      </c>
    </row>
    <row r="499" spans="1:21" x14ac:dyDescent="0.25">
      <c r="A499" s="47">
        <v>154188</v>
      </c>
      <c r="B499" s="48">
        <v>138</v>
      </c>
      <c r="C499" s="57">
        <v>44169</v>
      </c>
      <c r="D499" s="50"/>
      <c r="E499" s="50">
        <v>4.0000000000873115E-2</v>
      </c>
      <c r="F499" s="50">
        <v>42012.75</v>
      </c>
      <c r="G499" s="51"/>
      <c r="H499" s="51"/>
      <c r="I499" s="50"/>
      <c r="J499" s="50"/>
      <c r="K499" s="50">
        <v>6722.04</v>
      </c>
      <c r="L499" s="50">
        <v>48734.83</v>
      </c>
      <c r="M499" s="50">
        <f>Tabla16[[#This Row],[TASA EX.]]+Tabla16[[#This Row],[IEPS 8 %]]</f>
        <v>0</v>
      </c>
      <c r="N499" s="50">
        <f>Tabla16[[#This Row],[TASA 16%]]+Tabla16[[#This Row],[IEPS 6%]]</f>
        <v>42012.75</v>
      </c>
      <c r="O499" s="55">
        <v>44187</v>
      </c>
      <c r="P499" s="49" t="s">
        <v>2896</v>
      </c>
      <c r="Q499" s="52" t="s">
        <v>884</v>
      </c>
      <c r="R499" s="48" t="s">
        <v>2853</v>
      </c>
      <c r="S499" s="50"/>
      <c r="T499" s="53" t="s">
        <v>2854</v>
      </c>
      <c r="U499" s="49" t="s">
        <v>3704</v>
      </c>
    </row>
    <row r="500" spans="1:21" x14ac:dyDescent="0.25">
      <c r="A500" s="47">
        <v>154189</v>
      </c>
      <c r="B500" s="48">
        <v>139</v>
      </c>
      <c r="C500" s="57">
        <v>44169</v>
      </c>
      <c r="D500" s="50"/>
      <c r="E500" s="50">
        <v>83191.830000000016</v>
      </c>
      <c r="F500" s="50">
        <v>135040.78</v>
      </c>
      <c r="G500" s="51"/>
      <c r="H500" s="51"/>
      <c r="I500" s="50">
        <v>127.22</v>
      </c>
      <c r="J500" s="50">
        <v>4229.2700000000004</v>
      </c>
      <c r="K500" s="50">
        <v>21626.880000000001</v>
      </c>
      <c r="L500" s="50">
        <v>244215.98</v>
      </c>
      <c r="M500" s="50">
        <f>Tabla16[[#This Row],[TASA EX.]]+Tabla16[[#This Row],[IEPS 8 %]]</f>
        <v>4229.2700000000004</v>
      </c>
      <c r="N500" s="50">
        <f>Tabla16[[#This Row],[TASA 16%]]+Tabla16[[#This Row],[IEPS 6%]]</f>
        <v>135168</v>
      </c>
      <c r="O500" s="55">
        <v>44176</v>
      </c>
      <c r="P500" s="49" t="s">
        <v>3058</v>
      </c>
      <c r="Q500" s="52" t="s">
        <v>1654</v>
      </c>
      <c r="R500" s="48" t="s">
        <v>2853</v>
      </c>
      <c r="S500" s="50">
        <v>15724.95</v>
      </c>
      <c r="T500" s="53" t="s">
        <v>2854</v>
      </c>
      <c r="U500" s="49" t="s">
        <v>3705</v>
      </c>
    </row>
    <row r="501" spans="1:21" x14ac:dyDescent="0.25">
      <c r="A501" s="47">
        <v>154190</v>
      </c>
      <c r="B501" s="48">
        <v>140</v>
      </c>
      <c r="C501" s="57">
        <v>44169</v>
      </c>
      <c r="D501" s="50"/>
      <c r="E501" s="50">
        <v>2.749999999650754E-2</v>
      </c>
      <c r="F501" s="50">
        <v>78071.5625</v>
      </c>
      <c r="G501" s="51"/>
      <c r="H501" s="51"/>
      <c r="I501" s="50"/>
      <c r="J501" s="50"/>
      <c r="K501" s="50">
        <v>12491.45</v>
      </c>
      <c r="L501" s="50">
        <v>90563.04</v>
      </c>
      <c r="M501" s="50">
        <f>Tabla16[[#This Row],[TASA EX.]]+Tabla16[[#This Row],[IEPS 8 %]]</f>
        <v>0</v>
      </c>
      <c r="N501" s="50">
        <f>Tabla16[[#This Row],[TASA 16%]]+Tabla16[[#This Row],[IEPS 6%]]</f>
        <v>78071.5625</v>
      </c>
      <c r="O501" s="55">
        <v>44181</v>
      </c>
      <c r="P501" s="49" t="s">
        <v>3006</v>
      </c>
      <c r="Q501" s="52" t="s">
        <v>211</v>
      </c>
      <c r="R501" s="48" t="s">
        <v>2853</v>
      </c>
      <c r="S501" s="50"/>
      <c r="T501" s="53" t="s">
        <v>2854</v>
      </c>
      <c r="U501" s="49" t="s">
        <v>3706</v>
      </c>
    </row>
    <row r="502" spans="1:21" x14ac:dyDescent="0.25">
      <c r="A502" s="47">
        <v>154191</v>
      </c>
      <c r="B502" s="48">
        <v>141</v>
      </c>
      <c r="C502" s="57">
        <v>44169</v>
      </c>
      <c r="D502" s="50"/>
      <c r="E502" s="50">
        <v>-5.9999999997671694E-2</v>
      </c>
      <c r="F502" s="50">
        <v>15562.25</v>
      </c>
      <c r="G502" s="51"/>
      <c r="H502" s="51"/>
      <c r="I502" s="50"/>
      <c r="J502" s="50"/>
      <c r="K502" s="50">
        <v>2489.96</v>
      </c>
      <c r="L502" s="50">
        <v>18052.150000000001</v>
      </c>
      <c r="M502" s="50">
        <f>Tabla16[[#This Row],[TASA EX.]]+Tabla16[[#This Row],[IEPS 8 %]]</f>
        <v>0</v>
      </c>
      <c r="N502" s="50">
        <f>Tabla16[[#This Row],[TASA 16%]]+Tabla16[[#This Row],[IEPS 6%]]</f>
        <v>15562.25</v>
      </c>
      <c r="O502" s="55">
        <v>44186</v>
      </c>
      <c r="P502" s="49" t="s">
        <v>2924</v>
      </c>
      <c r="Q502" s="52" t="s">
        <v>1525</v>
      </c>
      <c r="R502" s="48" t="s">
        <v>2853</v>
      </c>
      <c r="S502" s="50"/>
      <c r="T502" s="53" t="s">
        <v>2854</v>
      </c>
      <c r="U502" s="49" t="s">
        <v>3707</v>
      </c>
    </row>
    <row r="503" spans="1:21" x14ac:dyDescent="0.25">
      <c r="A503" s="47">
        <v>154192</v>
      </c>
      <c r="B503" s="48">
        <v>142</v>
      </c>
      <c r="C503" s="57">
        <v>44169</v>
      </c>
      <c r="D503" s="50"/>
      <c r="E503" s="50">
        <v>-6.5000000002328306E-2</v>
      </c>
      <c r="F503" s="50">
        <v>400528.625</v>
      </c>
      <c r="G503" s="51"/>
      <c r="H503" s="51"/>
      <c r="I503" s="50"/>
      <c r="J503" s="50"/>
      <c r="K503" s="50">
        <v>64084.58</v>
      </c>
      <c r="L503" s="50">
        <v>464613.14</v>
      </c>
      <c r="M503" s="50">
        <f>Tabla16[[#This Row],[TASA EX.]]+Tabla16[[#This Row],[IEPS 8 %]]</f>
        <v>0</v>
      </c>
      <c r="N503" s="50">
        <f>Tabla16[[#This Row],[TASA 16%]]+Tabla16[[#This Row],[IEPS 6%]]</f>
        <v>400528.625</v>
      </c>
      <c r="O503" s="55">
        <v>44189</v>
      </c>
      <c r="P503" s="49" t="s">
        <v>3708</v>
      </c>
      <c r="Q503" s="52" t="s">
        <v>1335</v>
      </c>
      <c r="R503" s="48" t="s">
        <v>2853</v>
      </c>
      <c r="S503" s="50">
        <v>2079.31</v>
      </c>
      <c r="T503" s="53" t="s">
        <v>2854</v>
      </c>
      <c r="U503" s="49" t="s">
        <v>3709</v>
      </c>
    </row>
    <row r="504" spans="1:21" x14ac:dyDescent="0.25">
      <c r="A504" s="47">
        <v>154193</v>
      </c>
      <c r="B504" s="48">
        <v>143</v>
      </c>
      <c r="C504" s="57">
        <v>44169</v>
      </c>
      <c r="D504" s="50"/>
      <c r="E504" s="50">
        <v>2.250000000003638E-2</v>
      </c>
      <c r="F504" s="50">
        <v>1083.1875</v>
      </c>
      <c r="G504" s="51"/>
      <c r="H504" s="51"/>
      <c r="I504" s="50"/>
      <c r="J504" s="50"/>
      <c r="K504" s="50">
        <v>173.31</v>
      </c>
      <c r="L504" s="50">
        <v>1256.52</v>
      </c>
      <c r="M504" s="50">
        <f>Tabla16[[#This Row],[TASA EX.]]+Tabla16[[#This Row],[IEPS 8 %]]</f>
        <v>0</v>
      </c>
      <c r="N504" s="50">
        <f>Tabla16[[#This Row],[TASA 16%]]+Tabla16[[#This Row],[IEPS 6%]]</f>
        <v>1083.1875</v>
      </c>
      <c r="O504" s="55">
        <v>44173</v>
      </c>
      <c r="P504" s="49" t="s">
        <v>3028</v>
      </c>
      <c r="Q504" s="52" t="s">
        <v>2401</v>
      </c>
      <c r="R504" s="48" t="s">
        <v>2888</v>
      </c>
      <c r="S504" s="50"/>
      <c r="T504" s="53" t="s">
        <v>2889</v>
      </c>
      <c r="U504" s="49" t="s">
        <v>3710</v>
      </c>
    </row>
    <row r="505" spans="1:21" x14ac:dyDescent="0.25">
      <c r="A505" s="47">
        <v>154194</v>
      </c>
      <c r="B505" s="48">
        <v>144</v>
      </c>
      <c r="C505" s="57">
        <v>44169</v>
      </c>
      <c r="D505" s="50"/>
      <c r="E505" s="50">
        <v>3242.58</v>
      </c>
      <c r="F505" s="50">
        <v>0</v>
      </c>
      <c r="G505" s="51"/>
      <c r="H505" s="51"/>
      <c r="I505" s="50"/>
      <c r="J505" s="50">
        <v>259.44</v>
      </c>
      <c r="K505" s="50"/>
      <c r="L505" s="50">
        <v>3502.02</v>
      </c>
      <c r="M505" s="50">
        <f>Tabla16[[#This Row],[TASA EX.]]+Tabla16[[#This Row],[IEPS 8 %]]</f>
        <v>259.44</v>
      </c>
      <c r="N505" s="50">
        <f>Tabla16[[#This Row],[TASA 16%]]+Tabla16[[#This Row],[IEPS 6%]]</f>
        <v>0</v>
      </c>
      <c r="O505" s="55">
        <v>44174</v>
      </c>
      <c r="P505" s="49" t="s">
        <v>2906</v>
      </c>
      <c r="Q505" s="52" t="s">
        <v>2319</v>
      </c>
      <c r="R505" s="48" t="s">
        <v>2853</v>
      </c>
      <c r="S505" s="50">
        <v>5.56</v>
      </c>
      <c r="T505" s="53" t="s">
        <v>2854</v>
      </c>
      <c r="U505" s="49" t="s">
        <v>2861</v>
      </c>
    </row>
    <row r="506" spans="1:21" x14ac:dyDescent="0.25">
      <c r="A506" s="47">
        <v>154195</v>
      </c>
      <c r="B506" s="48">
        <v>145</v>
      </c>
      <c r="C506" s="57">
        <v>44169</v>
      </c>
      <c r="D506" s="50"/>
      <c r="E506" s="50">
        <v>2702.32</v>
      </c>
      <c r="F506" s="50">
        <v>0</v>
      </c>
      <c r="G506" s="51"/>
      <c r="H506" s="51"/>
      <c r="I506" s="50"/>
      <c r="J506" s="50">
        <v>216.2</v>
      </c>
      <c r="K506" s="50"/>
      <c r="L506" s="50">
        <v>2918.52</v>
      </c>
      <c r="M506" s="50">
        <f>Tabla16[[#This Row],[TASA EX.]]+Tabla16[[#This Row],[IEPS 8 %]]</f>
        <v>216.2</v>
      </c>
      <c r="N506" s="50">
        <f>Tabla16[[#This Row],[TASA 16%]]+Tabla16[[#This Row],[IEPS 6%]]</f>
        <v>0</v>
      </c>
      <c r="O506" s="55">
        <v>44174</v>
      </c>
      <c r="P506" s="49" t="s">
        <v>2906</v>
      </c>
      <c r="Q506" s="52" t="s">
        <v>2319</v>
      </c>
      <c r="R506" s="48" t="s">
        <v>2853</v>
      </c>
      <c r="S506" s="50">
        <v>6.89</v>
      </c>
      <c r="T506" s="53" t="s">
        <v>2854</v>
      </c>
      <c r="U506" s="49" t="s">
        <v>2861</v>
      </c>
    </row>
    <row r="507" spans="1:21" x14ac:dyDescent="0.25">
      <c r="A507" s="47">
        <v>154196</v>
      </c>
      <c r="B507" s="48">
        <v>146</v>
      </c>
      <c r="C507" s="57">
        <v>44169</v>
      </c>
      <c r="D507" s="50"/>
      <c r="E507" s="50">
        <v>397934.1</v>
      </c>
      <c r="F507" s="50">
        <v>0</v>
      </c>
      <c r="G507" s="51"/>
      <c r="H507" s="51"/>
      <c r="I507" s="50"/>
      <c r="J507" s="50"/>
      <c r="K507" s="50"/>
      <c r="L507" s="50">
        <v>397934.1</v>
      </c>
      <c r="M507" s="50">
        <f>Tabla16[[#This Row],[TASA EX.]]+Tabla16[[#This Row],[IEPS 8 %]]</f>
        <v>0</v>
      </c>
      <c r="N507" s="50">
        <f>Tabla16[[#This Row],[TASA 16%]]+Tabla16[[#This Row],[IEPS 6%]]</f>
        <v>0</v>
      </c>
      <c r="O507" s="55">
        <v>44187</v>
      </c>
      <c r="P507" s="49" t="s">
        <v>3188</v>
      </c>
      <c r="Q507" s="52" t="s">
        <v>1982</v>
      </c>
      <c r="R507" s="48" t="s">
        <v>2853</v>
      </c>
      <c r="S507" s="50"/>
      <c r="T507" s="53" t="s">
        <v>2854</v>
      </c>
      <c r="U507" s="49" t="s">
        <v>3711</v>
      </c>
    </row>
    <row r="508" spans="1:21" x14ac:dyDescent="0.25">
      <c r="A508" s="47">
        <v>154197</v>
      </c>
      <c r="B508" s="48">
        <v>147</v>
      </c>
      <c r="C508" s="57">
        <v>44169</v>
      </c>
      <c r="D508" s="50"/>
      <c r="E508" s="50">
        <v>-1.749999999992724E-2</v>
      </c>
      <c r="F508" s="50">
        <v>7363.4375</v>
      </c>
      <c r="G508" s="51"/>
      <c r="H508" s="51"/>
      <c r="I508" s="50"/>
      <c r="J508" s="50"/>
      <c r="K508" s="50">
        <v>1178.1500000000001</v>
      </c>
      <c r="L508" s="50">
        <v>8541.57</v>
      </c>
      <c r="M508" s="50">
        <f>Tabla16[[#This Row],[TASA EX.]]+Tabla16[[#This Row],[IEPS 8 %]]</f>
        <v>0</v>
      </c>
      <c r="N508" s="50">
        <f>Tabla16[[#This Row],[TASA 16%]]+Tabla16[[#This Row],[IEPS 6%]]</f>
        <v>7363.4375</v>
      </c>
      <c r="O508" s="55">
        <v>44173</v>
      </c>
      <c r="P508" s="49" t="s">
        <v>2920</v>
      </c>
      <c r="Q508" s="52" t="s">
        <v>145</v>
      </c>
      <c r="R508" s="48" t="s">
        <v>2853</v>
      </c>
      <c r="S508" s="50">
        <v>2068.12</v>
      </c>
      <c r="T508" s="53" t="s">
        <v>2854</v>
      </c>
      <c r="U508" s="49" t="s">
        <v>3712</v>
      </c>
    </row>
    <row r="509" spans="1:21" x14ac:dyDescent="0.25">
      <c r="A509" s="47">
        <v>154198</v>
      </c>
      <c r="B509" s="48">
        <v>148</v>
      </c>
      <c r="C509" s="57">
        <v>44169</v>
      </c>
      <c r="D509" s="50"/>
      <c r="E509" s="50">
        <v>2.2499999999126885E-2</v>
      </c>
      <c r="F509" s="50">
        <v>35547.6875</v>
      </c>
      <c r="G509" s="51"/>
      <c r="H509" s="51"/>
      <c r="I509" s="50"/>
      <c r="J509" s="50"/>
      <c r="K509" s="50">
        <v>5687.63</v>
      </c>
      <c r="L509" s="50">
        <v>41235.339999999997</v>
      </c>
      <c r="M509" s="50">
        <f>Tabla16[[#This Row],[TASA EX.]]+Tabla16[[#This Row],[IEPS 8 %]]</f>
        <v>0</v>
      </c>
      <c r="N509" s="50">
        <f>Tabla16[[#This Row],[TASA 16%]]+Tabla16[[#This Row],[IEPS 6%]]</f>
        <v>35547.6875</v>
      </c>
      <c r="O509" s="55">
        <v>44175</v>
      </c>
      <c r="P509" s="49" t="s">
        <v>2920</v>
      </c>
      <c r="Q509" s="52" t="s">
        <v>145</v>
      </c>
      <c r="R509" s="48" t="s">
        <v>2853</v>
      </c>
      <c r="S509" s="50"/>
      <c r="T509" s="53" t="s">
        <v>2854</v>
      </c>
      <c r="U509" s="49" t="s">
        <v>3713</v>
      </c>
    </row>
    <row r="510" spans="1:21" x14ac:dyDescent="0.25">
      <c r="A510" s="47">
        <v>154199</v>
      </c>
      <c r="B510" s="48">
        <v>149</v>
      </c>
      <c r="C510" s="57">
        <v>44169</v>
      </c>
      <c r="D510" s="50"/>
      <c r="E510" s="50">
        <v>-1.4999999999417923E-2</v>
      </c>
      <c r="F510" s="50">
        <v>26697.625</v>
      </c>
      <c r="G510" s="51"/>
      <c r="H510" s="51"/>
      <c r="I510" s="50"/>
      <c r="J510" s="50"/>
      <c r="K510" s="50">
        <v>4271.62</v>
      </c>
      <c r="L510" s="50">
        <v>30969.23</v>
      </c>
      <c r="M510" s="50">
        <f>Tabla16[[#This Row],[TASA EX.]]+Tabla16[[#This Row],[IEPS 8 %]]</f>
        <v>0</v>
      </c>
      <c r="N510" s="50">
        <f>Tabla16[[#This Row],[TASA 16%]]+Tabla16[[#This Row],[IEPS 6%]]</f>
        <v>26697.625</v>
      </c>
      <c r="O510" s="55">
        <v>44193</v>
      </c>
      <c r="P510" s="49" t="s">
        <v>2968</v>
      </c>
      <c r="Q510" s="52" t="s">
        <v>938</v>
      </c>
      <c r="R510" s="48" t="s">
        <v>2853</v>
      </c>
      <c r="S510" s="50"/>
      <c r="T510" s="53" t="s">
        <v>2854</v>
      </c>
      <c r="U510" s="49" t="s">
        <v>3714</v>
      </c>
    </row>
    <row r="511" spans="1:21" x14ac:dyDescent="0.25">
      <c r="A511" s="47">
        <v>154200</v>
      </c>
      <c r="B511" s="48">
        <v>150</v>
      </c>
      <c r="C511" s="57">
        <v>44169</v>
      </c>
      <c r="D511" s="50"/>
      <c r="E511" s="50">
        <v>-0.27249999999912689</v>
      </c>
      <c r="F511" s="50">
        <v>58512.312499999993</v>
      </c>
      <c r="G511" s="51"/>
      <c r="H511" s="51"/>
      <c r="I511" s="50"/>
      <c r="J511" s="50"/>
      <c r="K511" s="50">
        <v>9361.9699999999993</v>
      </c>
      <c r="L511" s="50">
        <v>67874.009999999995</v>
      </c>
      <c r="M511" s="50">
        <f>Tabla16[[#This Row],[TASA EX.]]+Tabla16[[#This Row],[IEPS 8 %]]</f>
        <v>0</v>
      </c>
      <c r="N511" s="50">
        <f>Tabla16[[#This Row],[TASA 16%]]+Tabla16[[#This Row],[IEPS 6%]]</f>
        <v>58512.312499999993</v>
      </c>
      <c r="O511" s="55">
        <v>44190</v>
      </c>
      <c r="P511" s="49" t="s">
        <v>2879</v>
      </c>
      <c r="Q511" s="52" t="s">
        <v>310</v>
      </c>
      <c r="R511" s="48" t="s">
        <v>2853</v>
      </c>
      <c r="S511" s="50"/>
      <c r="T511" s="53" t="s">
        <v>2854</v>
      </c>
      <c r="U511" s="49" t="s">
        <v>3715</v>
      </c>
    </row>
    <row r="512" spans="1:21" x14ac:dyDescent="0.25">
      <c r="A512" s="47">
        <v>154201</v>
      </c>
      <c r="B512" s="48">
        <v>151</v>
      </c>
      <c r="C512" s="57">
        <v>44169</v>
      </c>
      <c r="D512" s="50"/>
      <c r="E512" s="50">
        <v>4043.4349999999977</v>
      </c>
      <c r="F512" s="50">
        <v>12173.375</v>
      </c>
      <c r="G512" s="51"/>
      <c r="H512" s="51"/>
      <c r="I512" s="50"/>
      <c r="J512" s="50">
        <v>298.07</v>
      </c>
      <c r="K512" s="50">
        <v>1947.74</v>
      </c>
      <c r="L512" s="50">
        <v>18462.62</v>
      </c>
      <c r="M512" s="50">
        <f>Tabla16[[#This Row],[TASA EX.]]+Tabla16[[#This Row],[IEPS 8 %]]</f>
        <v>298.07</v>
      </c>
      <c r="N512" s="50">
        <f>Tabla16[[#This Row],[TASA 16%]]+Tabla16[[#This Row],[IEPS 6%]]</f>
        <v>12173.375</v>
      </c>
      <c r="O512" s="55">
        <v>44174</v>
      </c>
      <c r="P512" s="49" t="s">
        <v>2960</v>
      </c>
      <c r="Q512" s="52" t="s">
        <v>521</v>
      </c>
      <c r="R512" s="48" t="s">
        <v>2853</v>
      </c>
      <c r="S512" s="50">
        <v>837.03</v>
      </c>
      <c r="T512" s="53" t="s">
        <v>2854</v>
      </c>
      <c r="U512" s="49" t="s">
        <v>2861</v>
      </c>
    </row>
    <row r="513" spans="1:21" x14ac:dyDescent="0.25">
      <c r="A513" s="47">
        <v>154202</v>
      </c>
      <c r="B513" s="48">
        <v>152</v>
      </c>
      <c r="C513" s="57">
        <v>44169</v>
      </c>
      <c r="D513" s="50"/>
      <c r="E513" s="50">
        <v>3272</v>
      </c>
      <c r="F513" s="50">
        <v>0</v>
      </c>
      <c r="G513" s="51"/>
      <c r="H513" s="51"/>
      <c r="I513" s="50"/>
      <c r="J513" s="50"/>
      <c r="K513" s="50"/>
      <c r="L513" s="50">
        <v>3272</v>
      </c>
      <c r="M513" s="50">
        <f>Tabla16[[#This Row],[TASA EX.]]+Tabla16[[#This Row],[IEPS 8 %]]</f>
        <v>0</v>
      </c>
      <c r="N513" s="50">
        <f>Tabla16[[#This Row],[TASA 16%]]+Tabla16[[#This Row],[IEPS 6%]]</f>
        <v>0</v>
      </c>
      <c r="O513" s="55">
        <v>44174</v>
      </c>
      <c r="P513" s="49" t="s">
        <v>2962</v>
      </c>
      <c r="Q513" s="52" t="s">
        <v>997</v>
      </c>
      <c r="R513" s="48" t="s">
        <v>2853</v>
      </c>
      <c r="S513" s="50"/>
      <c r="T513" s="53" t="s">
        <v>2854</v>
      </c>
      <c r="U513" s="49" t="s">
        <v>3716</v>
      </c>
    </row>
    <row r="514" spans="1:21" x14ac:dyDescent="0.25">
      <c r="A514" s="47">
        <v>154203</v>
      </c>
      <c r="B514" s="48">
        <v>153</v>
      </c>
      <c r="C514" s="57">
        <v>44169</v>
      </c>
      <c r="D514" s="50"/>
      <c r="E514" s="50">
        <v>6249.45</v>
      </c>
      <c r="F514" s="50">
        <v>0</v>
      </c>
      <c r="G514" s="51"/>
      <c r="H514" s="51"/>
      <c r="I514" s="50"/>
      <c r="J514" s="50"/>
      <c r="K514" s="50"/>
      <c r="L514" s="50">
        <v>6249.45</v>
      </c>
      <c r="M514" s="50">
        <f>Tabla16[[#This Row],[TASA EX.]]+Tabla16[[#This Row],[IEPS 8 %]]</f>
        <v>0</v>
      </c>
      <c r="N514" s="50">
        <f>Tabla16[[#This Row],[TASA 16%]]+Tabla16[[#This Row],[IEPS 6%]]</f>
        <v>0</v>
      </c>
      <c r="O514" s="55">
        <v>44174</v>
      </c>
      <c r="P514" s="49" t="s">
        <v>2969</v>
      </c>
      <c r="Q514" s="52" t="s">
        <v>365</v>
      </c>
      <c r="R514" s="48" t="s">
        <v>2853</v>
      </c>
      <c r="S514" s="50"/>
      <c r="T514" s="53" t="s">
        <v>2854</v>
      </c>
      <c r="U514" s="49" t="s">
        <v>3717</v>
      </c>
    </row>
    <row r="515" spans="1:21" x14ac:dyDescent="0.25">
      <c r="A515" s="47">
        <v>154204</v>
      </c>
      <c r="B515" s="48">
        <v>154</v>
      </c>
      <c r="C515" s="57">
        <v>44169</v>
      </c>
      <c r="D515" s="50"/>
      <c r="E515" s="50">
        <v>88037.107499999998</v>
      </c>
      <c r="F515" s="50">
        <v>193.8125</v>
      </c>
      <c r="G515" s="51"/>
      <c r="H515" s="51"/>
      <c r="I515" s="50"/>
      <c r="J515" s="50">
        <v>6771.75</v>
      </c>
      <c r="K515" s="50">
        <v>31.01</v>
      </c>
      <c r="L515" s="50">
        <v>95033.68</v>
      </c>
      <c r="M515" s="50">
        <f>Tabla16[[#This Row],[TASA EX.]]+Tabla16[[#This Row],[IEPS 8 %]]</f>
        <v>6771.75</v>
      </c>
      <c r="N515" s="50">
        <f>Tabla16[[#This Row],[TASA 16%]]+Tabla16[[#This Row],[IEPS 6%]]</f>
        <v>193.8125</v>
      </c>
      <c r="O515" s="46">
        <v>44175</v>
      </c>
      <c r="P515" s="49" t="s">
        <v>2906</v>
      </c>
      <c r="Q515" s="52" t="s">
        <v>2319</v>
      </c>
      <c r="R515" s="48" t="s">
        <v>2853</v>
      </c>
      <c r="S515" s="50"/>
      <c r="T515" s="53" t="s">
        <v>2854</v>
      </c>
      <c r="U515" s="49" t="s">
        <v>2861</v>
      </c>
    </row>
    <row r="516" spans="1:21" x14ac:dyDescent="0.25">
      <c r="A516" s="47">
        <v>154205</v>
      </c>
      <c r="B516" s="48">
        <v>155</v>
      </c>
      <c r="C516" s="57">
        <v>44169</v>
      </c>
      <c r="D516" s="50"/>
      <c r="E516" s="50">
        <v>3203.8475000000003</v>
      </c>
      <c r="F516" s="50">
        <v>121.5625</v>
      </c>
      <c r="G516" s="51"/>
      <c r="H516" s="51"/>
      <c r="I516" s="50"/>
      <c r="J516" s="50"/>
      <c r="K516" s="50">
        <v>19.45</v>
      </c>
      <c r="L516" s="50">
        <v>3344.86</v>
      </c>
      <c r="M516" s="50">
        <f>Tabla16[[#This Row],[TASA EX.]]+Tabla16[[#This Row],[IEPS 8 %]]</f>
        <v>0</v>
      </c>
      <c r="N516" s="50">
        <f>Tabla16[[#This Row],[TASA 16%]]+Tabla16[[#This Row],[IEPS 6%]]</f>
        <v>121.5625</v>
      </c>
      <c r="O516" s="55">
        <v>44174</v>
      </c>
      <c r="P516" s="49" t="s">
        <v>2877</v>
      </c>
      <c r="Q516" s="52" t="s">
        <v>2467</v>
      </c>
      <c r="R516" s="48" t="s">
        <v>2853</v>
      </c>
      <c r="S516" s="50"/>
      <c r="T516" s="53" t="s">
        <v>2854</v>
      </c>
      <c r="U516" s="49" t="s">
        <v>2861</v>
      </c>
    </row>
    <row r="517" spans="1:21" x14ac:dyDescent="0.25">
      <c r="A517" s="47">
        <v>154206</v>
      </c>
      <c r="B517" s="48">
        <v>156</v>
      </c>
      <c r="C517" s="57">
        <v>44169</v>
      </c>
      <c r="D517" s="50"/>
      <c r="E517" s="50">
        <v>7733.4674999999988</v>
      </c>
      <c r="F517" s="50">
        <v>105154.5625</v>
      </c>
      <c r="G517" s="51"/>
      <c r="H517" s="51"/>
      <c r="I517" s="50"/>
      <c r="J517" s="50"/>
      <c r="K517" s="50">
        <v>16824.73</v>
      </c>
      <c r="L517" s="50">
        <v>129712.76</v>
      </c>
      <c r="M517" s="50">
        <f>Tabla16[[#This Row],[TASA EX.]]+Tabla16[[#This Row],[IEPS 8 %]]</f>
        <v>0</v>
      </c>
      <c r="N517" s="50">
        <f>Tabla16[[#This Row],[TASA 16%]]+Tabla16[[#This Row],[IEPS 6%]]</f>
        <v>105154.5625</v>
      </c>
      <c r="O517" s="55">
        <v>44187</v>
      </c>
      <c r="P517" s="49" t="s">
        <v>2877</v>
      </c>
      <c r="Q517" s="52" t="s">
        <v>2467</v>
      </c>
      <c r="R517" s="48" t="s">
        <v>2853</v>
      </c>
      <c r="S517" s="50"/>
      <c r="T517" s="53" t="s">
        <v>2854</v>
      </c>
      <c r="U517" s="49" t="s">
        <v>2861</v>
      </c>
    </row>
    <row r="518" spans="1:21" x14ac:dyDescent="0.25">
      <c r="A518" s="47">
        <v>154207</v>
      </c>
      <c r="B518" s="48">
        <v>157</v>
      </c>
      <c r="C518" s="57">
        <v>44169</v>
      </c>
      <c r="D518" s="50"/>
      <c r="E518" s="50">
        <v>33748.422499999993</v>
      </c>
      <c r="F518" s="50">
        <v>8113.9375</v>
      </c>
      <c r="G518" s="51"/>
      <c r="H518" s="51"/>
      <c r="I518" s="50"/>
      <c r="J518" s="50"/>
      <c r="K518" s="50">
        <v>1298.23</v>
      </c>
      <c r="L518" s="50">
        <v>43160.59</v>
      </c>
      <c r="M518" s="50">
        <f>Tabla16[[#This Row],[TASA EX.]]+Tabla16[[#This Row],[IEPS 8 %]]</f>
        <v>0</v>
      </c>
      <c r="N518" s="50">
        <f>Tabla16[[#This Row],[TASA 16%]]+Tabla16[[#This Row],[IEPS 6%]]</f>
        <v>8113.9375</v>
      </c>
      <c r="O518" s="55">
        <v>44174</v>
      </c>
      <c r="P518" s="49" t="s">
        <v>2877</v>
      </c>
      <c r="Q518" s="52" t="s">
        <v>2467</v>
      </c>
      <c r="R518" s="48" t="s">
        <v>2853</v>
      </c>
      <c r="S518" s="50"/>
      <c r="T518" s="53" t="s">
        <v>2854</v>
      </c>
      <c r="U518" s="49" t="s">
        <v>2861</v>
      </c>
    </row>
    <row r="519" spans="1:21" x14ac:dyDescent="0.25">
      <c r="A519" s="47">
        <v>154208</v>
      </c>
      <c r="B519" s="48">
        <v>158</v>
      </c>
      <c r="C519" s="57">
        <v>44169</v>
      </c>
      <c r="D519" s="50"/>
      <c r="E519" s="50">
        <v>2.4999999999636202E-2</v>
      </c>
      <c r="F519" s="50">
        <v>4620.875</v>
      </c>
      <c r="G519" s="51"/>
      <c r="H519" s="51"/>
      <c r="I519" s="50"/>
      <c r="J519" s="50"/>
      <c r="K519" s="50">
        <v>739.34</v>
      </c>
      <c r="L519" s="50">
        <v>5360.24</v>
      </c>
      <c r="M519" s="50">
        <f>Tabla16[[#This Row],[TASA EX.]]+Tabla16[[#This Row],[IEPS 8 %]]</f>
        <v>0</v>
      </c>
      <c r="N519" s="50">
        <f>Tabla16[[#This Row],[TASA 16%]]+Tabla16[[#This Row],[IEPS 6%]]</f>
        <v>4620.875</v>
      </c>
      <c r="O519" s="55">
        <v>44173</v>
      </c>
      <c r="P519" s="49" t="s">
        <v>3211</v>
      </c>
      <c r="Q519" s="52" t="s">
        <v>695</v>
      </c>
      <c r="R519" s="48" t="s">
        <v>2853</v>
      </c>
      <c r="S519" s="50"/>
      <c r="T519" s="53" t="s">
        <v>2854</v>
      </c>
      <c r="U519" s="49" t="s">
        <v>3718</v>
      </c>
    </row>
    <row r="520" spans="1:21" x14ac:dyDescent="0.25">
      <c r="A520" s="47">
        <v>154209</v>
      </c>
      <c r="B520" s="48">
        <v>159</v>
      </c>
      <c r="C520" s="57">
        <v>44172</v>
      </c>
      <c r="D520" s="50"/>
      <c r="E520" s="50">
        <v>152462.09</v>
      </c>
      <c r="F520" s="50">
        <v>0</v>
      </c>
      <c r="G520" s="51"/>
      <c r="H520" s="51"/>
      <c r="I520" s="50"/>
      <c r="J520" s="50"/>
      <c r="K520" s="50"/>
      <c r="L520" s="50">
        <v>152462.09</v>
      </c>
      <c r="M520" s="50">
        <f>Tabla16[[#This Row],[TASA EX.]]+Tabla16[[#This Row],[IEPS 8 %]]</f>
        <v>0</v>
      </c>
      <c r="N520" s="50">
        <f>Tabla16[[#This Row],[TASA 16%]]+Tabla16[[#This Row],[IEPS 6%]]</f>
        <v>0</v>
      </c>
      <c r="O520" s="55">
        <v>44182</v>
      </c>
      <c r="P520" s="49" t="s">
        <v>2973</v>
      </c>
      <c r="Q520" s="52" t="s">
        <v>850</v>
      </c>
      <c r="R520" s="48" t="s">
        <v>2853</v>
      </c>
      <c r="S520" s="50">
        <v>5630.45</v>
      </c>
      <c r="T520" s="53" t="s">
        <v>2854</v>
      </c>
      <c r="U520" s="49" t="s">
        <v>2861</v>
      </c>
    </row>
    <row r="521" spans="1:21" x14ac:dyDescent="0.25">
      <c r="A521" s="47">
        <v>154210</v>
      </c>
      <c r="B521" s="48">
        <v>160</v>
      </c>
      <c r="C521" s="57">
        <v>44172</v>
      </c>
      <c r="D521" s="50"/>
      <c r="E521" s="50">
        <v>3241.9</v>
      </c>
      <c r="F521" s="50">
        <v>0</v>
      </c>
      <c r="G521" s="51"/>
      <c r="H521" s="51"/>
      <c r="I521" s="50"/>
      <c r="J521" s="50"/>
      <c r="K521" s="50"/>
      <c r="L521" s="50">
        <v>3241.9</v>
      </c>
      <c r="M521" s="50">
        <f>Tabla16[[#This Row],[TASA EX.]]+Tabla16[[#This Row],[IEPS 8 %]]</f>
        <v>0</v>
      </c>
      <c r="N521" s="50">
        <f>Tabla16[[#This Row],[TASA 16%]]+Tabla16[[#This Row],[IEPS 6%]]</f>
        <v>0</v>
      </c>
      <c r="O521" s="55">
        <v>44180</v>
      </c>
      <c r="P521" s="49" t="s">
        <v>2973</v>
      </c>
      <c r="Q521" s="52" t="s">
        <v>850</v>
      </c>
      <c r="R521" s="48" t="s">
        <v>3203</v>
      </c>
      <c r="S521" s="50">
        <v>592.64</v>
      </c>
      <c r="T521" s="53" t="s">
        <v>2854</v>
      </c>
      <c r="U521" s="49" t="s">
        <v>3719</v>
      </c>
    </row>
    <row r="522" spans="1:21" x14ac:dyDescent="0.25">
      <c r="A522" s="47">
        <v>154211</v>
      </c>
      <c r="B522" s="48">
        <v>161</v>
      </c>
      <c r="C522" s="57">
        <v>44172</v>
      </c>
      <c r="D522" s="50"/>
      <c r="E522" s="50">
        <v>5443.2250000000004</v>
      </c>
      <c r="F522" s="50">
        <v>4847.375</v>
      </c>
      <c r="G522" s="51"/>
      <c r="H522" s="51"/>
      <c r="I522" s="50"/>
      <c r="J522" s="50">
        <v>207.36</v>
      </c>
      <c r="K522" s="50">
        <v>775.58</v>
      </c>
      <c r="L522" s="50">
        <v>11273.54</v>
      </c>
      <c r="M522" s="50">
        <f>Tabla16[[#This Row],[TASA EX.]]+Tabla16[[#This Row],[IEPS 8 %]]</f>
        <v>207.36</v>
      </c>
      <c r="N522" s="50">
        <f>Tabla16[[#This Row],[TASA 16%]]+Tabla16[[#This Row],[IEPS 6%]]</f>
        <v>4847.375</v>
      </c>
      <c r="O522" s="55">
        <v>44175</v>
      </c>
      <c r="P522" s="49" t="s">
        <v>3101</v>
      </c>
      <c r="Q522" s="52" t="s">
        <v>1235</v>
      </c>
      <c r="R522" s="48" t="s">
        <v>2853</v>
      </c>
      <c r="S522" s="50"/>
      <c r="T522" s="53" t="s">
        <v>2854</v>
      </c>
      <c r="U522" s="49" t="s">
        <v>3720</v>
      </c>
    </row>
    <row r="523" spans="1:21" x14ac:dyDescent="0.25">
      <c r="A523" s="28">
        <v>154212</v>
      </c>
      <c r="B523" s="60">
        <v>162</v>
      </c>
      <c r="C523" s="10">
        <v>44172</v>
      </c>
      <c r="D523" s="11"/>
      <c r="E523" s="11">
        <v>23679.620000000003</v>
      </c>
      <c r="F523" s="11">
        <v>0</v>
      </c>
      <c r="G523" s="31"/>
      <c r="H523" s="31"/>
      <c r="I523" s="24"/>
      <c r="J523" s="24">
        <v>1646.62</v>
      </c>
      <c r="K523" s="24"/>
      <c r="L523" s="24">
        <v>25326.240000000002</v>
      </c>
      <c r="M523" s="24">
        <f>Tabla16[[#This Row],[TASA EX.]]+Tabla16[[#This Row],[IEPS 8 %]]</f>
        <v>1646.62</v>
      </c>
      <c r="N523" s="24">
        <f>Tabla16[[#This Row],[TASA 16%]]+Tabla16[[#This Row],[IEPS 6%]]</f>
        <v>0</v>
      </c>
      <c r="O523" s="55">
        <v>44174</v>
      </c>
      <c r="P523" s="12" t="s">
        <v>3721</v>
      </c>
      <c r="Q523" s="23" t="s">
        <v>2191</v>
      </c>
      <c r="R523" s="9" t="s">
        <v>2853</v>
      </c>
      <c r="S523" s="11">
        <v>4267.25</v>
      </c>
      <c r="T523" s="13" t="s">
        <v>2854</v>
      </c>
      <c r="U523" s="49" t="s">
        <v>3722</v>
      </c>
    </row>
    <row r="524" spans="1:21" x14ac:dyDescent="0.25">
      <c r="A524" s="47">
        <v>154213</v>
      </c>
      <c r="B524" s="48">
        <v>163</v>
      </c>
      <c r="C524" s="57">
        <v>44172</v>
      </c>
      <c r="D524" s="50"/>
      <c r="E524" s="50">
        <v>9996</v>
      </c>
      <c r="F524" s="50">
        <v>0</v>
      </c>
      <c r="G524" s="51"/>
      <c r="H524" s="51"/>
      <c r="I524" s="50"/>
      <c r="J524" s="50">
        <v>799.68</v>
      </c>
      <c r="K524" s="50"/>
      <c r="L524" s="50">
        <v>10795.68</v>
      </c>
      <c r="M524" s="50">
        <f>Tabla16[[#This Row],[TASA EX.]]+Tabla16[[#This Row],[IEPS 8 %]]</f>
        <v>799.68</v>
      </c>
      <c r="N524" s="50">
        <f>Tabla16[[#This Row],[TASA 16%]]+Tabla16[[#This Row],[IEPS 6%]]</f>
        <v>0</v>
      </c>
      <c r="O524" s="55">
        <v>44175</v>
      </c>
      <c r="P524" s="49" t="s">
        <v>3723</v>
      </c>
      <c r="Q524" s="52" t="s">
        <v>2570</v>
      </c>
      <c r="R524" s="48" t="s">
        <v>2853</v>
      </c>
      <c r="S524" s="50"/>
      <c r="T524" s="53" t="s">
        <v>2854</v>
      </c>
      <c r="U524" s="49" t="s">
        <v>3724</v>
      </c>
    </row>
    <row r="525" spans="1:21" x14ac:dyDescent="0.25">
      <c r="A525" s="47">
        <v>154214</v>
      </c>
      <c r="B525" s="48">
        <v>164</v>
      </c>
      <c r="C525" s="57">
        <v>44172</v>
      </c>
      <c r="D525" s="50"/>
      <c r="E525" s="50">
        <v>1496</v>
      </c>
      <c r="F525" s="50">
        <v>0</v>
      </c>
      <c r="G525" s="51"/>
      <c r="H525" s="51"/>
      <c r="I525" s="50"/>
      <c r="J525" s="50">
        <v>119.67</v>
      </c>
      <c r="K525" s="50"/>
      <c r="L525" s="50">
        <v>1615.67</v>
      </c>
      <c r="M525" s="50">
        <f>Tabla16[[#This Row],[TASA EX.]]+Tabla16[[#This Row],[IEPS 8 %]]</f>
        <v>119.67</v>
      </c>
      <c r="N525" s="50">
        <f>Tabla16[[#This Row],[TASA 16%]]+Tabla16[[#This Row],[IEPS 6%]]</f>
        <v>0</v>
      </c>
      <c r="O525" s="55">
        <v>44177</v>
      </c>
      <c r="P525" s="49" t="s">
        <v>2931</v>
      </c>
      <c r="Q525" s="52" t="s">
        <v>786</v>
      </c>
      <c r="R525" s="48" t="s">
        <v>2853</v>
      </c>
      <c r="S525" s="50"/>
      <c r="T525" s="53" t="s">
        <v>2854</v>
      </c>
      <c r="U525" s="49" t="s">
        <v>3725</v>
      </c>
    </row>
    <row r="526" spans="1:21" x14ac:dyDescent="0.25">
      <c r="A526" s="47">
        <v>154215</v>
      </c>
      <c r="B526" s="48">
        <v>165</v>
      </c>
      <c r="C526" s="57">
        <v>44172</v>
      </c>
      <c r="D526" s="50"/>
      <c r="E526" s="50">
        <v>0</v>
      </c>
      <c r="F526" s="50">
        <v>675</v>
      </c>
      <c r="G526" s="51"/>
      <c r="H526" s="51"/>
      <c r="I526" s="50"/>
      <c r="J526" s="50"/>
      <c r="K526" s="50">
        <v>108</v>
      </c>
      <c r="L526" s="50">
        <v>783</v>
      </c>
      <c r="M526" s="50">
        <f>Tabla16[[#This Row],[TASA EX.]]+Tabla16[[#This Row],[IEPS 8 %]]</f>
        <v>0</v>
      </c>
      <c r="N526" s="50">
        <f>Tabla16[[#This Row],[TASA 16%]]+Tabla16[[#This Row],[IEPS 6%]]</f>
        <v>675</v>
      </c>
      <c r="O526" s="55">
        <v>44172</v>
      </c>
      <c r="P526" s="49" t="s">
        <v>3104</v>
      </c>
      <c r="Q526" s="52" t="s">
        <v>585</v>
      </c>
      <c r="R526" s="48" t="s">
        <v>2888</v>
      </c>
      <c r="S526" s="50"/>
      <c r="T526" s="53" t="s">
        <v>2889</v>
      </c>
      <c r="U526" s="49" t="s">
        <v>3726</v>
      </c>
    </row>
    <row r="527" spans="1:21" x14ac:dyDescent="0.25">
      <c r="A527" s="28">
        <v>154216</v>
      </c>
      <c r="B527" s="60">
        <v>166</v>
      </c>
      <c r="C527" s="10">
        <v>44172</v>
      </c>
      <c r="D527" s="11"/>
      <c r="E527" s="11">
        <v>-3.4999999999854481E-2</v>
      </c>
      <c r="F527" s="11">
        <v>6410.375</v>
      </c>
      <c r="G527" s="31"/>
      <c r="H527" s="31"/>
      <c r="I527" s="24"/>
      <c r="J527" s="24"/>
      <c r="K527" s="24">
        <v>1025.6600000000001</v>
      </c>
      <c r="L527" s="24">
        <v>7436</v>
      </c>
      <c r="M527" s="24">
        <f>Tabla16[[#This Row],[TASA EX.]]+Tabla16[[#This Row],[IEPS 8 %]]</f>
        <v>0</v>
      </c>
      <c r="N527" s="24">
        <f>Tabla16[[#This Row],[TASA 16%]]+Tabla16[[#This Row],[IEPS 6%]]</f>
        <v>6410.375</v>
      </c>
      <c r="O527" s="55">
        <v>44175</v>
      </c>
      <c r="P527" s="12" t="s">
        <v>3225</v>
      </c>
      <c r="Q527" s="23" t="s">
        <v>638</v>
      </c>
      <c r="R527" s="9" t="s">
        <v>2888</v>
      </c>
      <c r="S527" s="11"/>
      <c r="T527" s="13" t="s">
        <v>2889</v>
      </c>
      <c r="U527" s="49" t="s">
        <v>3727</v>
      </c>
    </row>
    <row r="528" spans="1:21" x14ac:dyDescent="0.25">
      <c r="A528" s="47">
        <v>154217</v>
      </c>
      <c r="B528" s="48">
        <v>167</v>
      </c>
      <c r="C528" s="57">
        <v>44172</v>
      </c>
      <c r="D528" s="50"/>
      <c r="E528" s="50">
        <v>1518.53</v>
      </c>
      <c r="F528" s="50">
        <v>0</v>
      </c>
      <c r="G528" s="51"/>
      <c r="H528" s="51"/>
      <c r="I528" s="50"/>
      <c r="J528" s="50">
        <v>121.48</v>
      </c>
      <c r="K528" s="50"/>
      <c r="L528" s="50">
        <v>1640.01</v>
      </c>
      <c r="M528" s="50">
        <f>Tabla16[[#This Row],[TASA EX.]]+Tabla16[[#This Row],[IEPS 8 %]]</f>
        <v>121.48</v>
      </c>
      <c r="N528" s="50">
        <f>Tabla16[[#This Row],[TASA 16%]]+Tabla16[[#This Row],[IEPS 6%]]</f>
        <v>0</v>
      </c>
      <c r="O528" s="55">
        <v>44177</v>
      </c>
      <c r="P528" s="49" t="s">
        <v>3060</v>
      </c>
      <c r="Q528" s="52" t="s">
        <v>933</v>
      </c>
      <c r="R528" s="48" t="s">
        <v>2853</v>
      </c>
      <c r="S528" s="50"/>
      <c r="T528" s="53" t="s">
        <v>2854</v>
      </c>
      <c r="U528" s="49" t="s">
        <v>3728</v>
      </c>
    </row>
    <row r="529" spans="1:21" x14ac:dyDescent="0.25">
      <c r="A529" s="47">
        <v>154218</v>
      </c>
      <c r="B529" s="48">
        <v>168</v>
      </c>
      <c r="C529" s="57">
        <v>44172</v>
      </c>
      <c r="D529" s="50"/>
      <c r="E529" s="50">
        <v>4.7500000000582077E-2</v>
      </c>
      <c r="F529" s="50">
        <v>50287.3125</v>
      </c>
      <c r="G529" s="51"/>
      <c r="H529" s="51"/>
      <c r="I529" s="50"/>
      <c r="J529" s="50"/>
      <c r="K529" s="50">
        <v>8045.97</v>
      </c>
      <c r="L529" s="50">
        <v>58333.33</v>
      </c>
      <c r="M529" s="50">
        <f>Tabla16[[#This Row],[TASA EX.]]+Tabla16[[#This Row],[IEPS 8 %]]</f>
        <v>0</v>
      </c>
      <c r="N529" s="50">
        <f>Tabla16[[#This Row],[TASA 16%]]+Tabla16[[#This Row],[IEPS 6%]]</f>
        <v>50287.3125</v>
      </c>
      <c r="O529" s="55">
        <v>44175</v>
      </c>
      <c r="P529" s="49" t="s">
        <v>3729</v>
      </c>
      <c r="Q529" s="52" t="s">
        <v>1317</v>
      </c>
      <c r="R529" s="48" t="s">
        <v>2908</v>
      </c>
      <c r="S529" s="50"/>
      <c r="T529" s="53" t="s">
        <v>2909</v>
      </c>
      <c r="U529" s="49" t="s">
        <v>3730</v>
      </c>
    </row>
    <row r="530" spans="1:21" x14ac:dyDescent="0.25">
      <c r="A530" s="47">
        <v>154219</v>
      </c>
      <c r="B530" s="48">
        <v>169</v>
      </c>
      <c r="C530" s="57">
        <v>44172</v>
      </c>
      <c r="D530" s="50"/>
      <c r="E530" s="50">
        <v>2307</v>
      </c>
      <c r="F530" s="50">
        <v>0</v>
      </c>
      <c r="G530" s="51"/>
      <c r="H530" s="51"/>
      <c r="I530" s="50"/>
      <c r="J530" s="50">
        <v>92.32</v>
      </c>
      <c r="K530" s="50"/>
      <c r="L530" s="50">
        <v>2399.3200000000002</v>
      </c>
      <c r="M530" s="50">
        <f>Tabla16[[#This Row],[TASA EX.]]+Tabla16[[#This Row],[IEPS 8 %]]</f>
        <v>92.32</v>
      </c>
      <c r="N530" s="50">
        <f>Tabla16[[#This Row],[TASA 16%]]+Tabla16[[#This Row],[IEPS 6%]]</f>
        <v>0</v>
      </c>
      <c r="O530" s="55">
        <v>44177</v>
      </c>
      <c r="P530" s="49" t="s">
        <v>2985</v>
      </c>
      <c r="Q530" s="52" t="s">
        <v>1076</v>
      </c>
      <c r="R530" s="48" t="s">
        <v>2853</v>
      </c>
      <c r="S530" s="50"/>
      <c r="T530" s="53" t="s">
        <v>2854</v>
      </c>
      <c r="U530" s="49" t="s">
        <v>3486</v>
      </c>
    </row>
    <row r="531" spans="1:21" x14ac:dyDescent="0.25">
      <c r="A531" s="47">
        <v>154220</v>
      </c>
      <c r="B531" s="48">
        <v>170</v>
      </c>
      <c r="C531" s="57">
        <v>44172</v>
      </c>
      <c r="D531" s="50"/>
      <c r="E531" s="50">
        <v>3440.29</v>
      </c>
      <c r="F531" s="50">
        <v>0</v>
      </c>
      <c r="G531" s="51"/>
      <c r="H531" s="51"/>
      <c r="I531" s="50"/>
      <c r="J531" s="50">
        <v>275.22000000000003</v>
      </c>
      <c r="K531" s="50"/>
      <c r="L531" s="50">
        <v>3715.51</v>
      </c>
      <c r="M531" s="50">
        <f>Tabla16[[#This Row],[TASA EX.]]+Tabla16[[#This Row],[IEPS 8 %]]</f>
        <v>275.22000000000003</v>
      </c>
      <c r="N531" s="50">
        <f>Tabla16[[#This Row],[TASA 16%]]+Tabla16[[#This Row],[IEPS 6%]]</f>
        <v>0</v>
      </c>
      <c r="O531" s="55">
        <v>44177</v>
      </c>
      <c r="P531" s="49" t="s">
        <v>3723</v>
      </c>
      <c r="Q531" s="52" t="s">
        <v>2570</v>
      </c>
      <c r="R531" s="48" t="s">
        <v>2853</v>
      </c>
      <c r="S531" s="50"/>
      <c r="T531" s="53" t="s">
        <v>2854</v>
      </c>
      <c r="U531" s="49" t="s">
        <v>3731</v>
      </c>
    </row>
    <row r="532" spans="1:21" x14ac:dyDescent="0.25">
      <c r="A532" s="47">
        <v>154221</v>
      </c>
      <c r="B532" s="48">
        <v>171</v>
      </c>
      <c r="C532" s="57">
        <v>44172</v>
      </c>
      <c r="D532" s="50"/>
      <c r="E532" s="50">
        <v>-1.2499999999818101E-2</v>
      </c>
      <c r="F532" s="50">
        <v>4056.0625</v>
      </c>
      <c r="G532" s="51"/>
      <c r="H532" s="51"/>
      <c r="I532" s="50"/>
      <c r="J532" s="50"/>
      <c r="K532" s="50">
        <v>648.97</v>
      </c>
      <c r="L532" s="50">
        <v>4705.0200000000004</v>
      </c>
      <c r="M532" s="50">
        <f>Tabla16[[#This Row],[TASA EX.]]+Tabla16[[#This Row],[IEPS 8 %]]</f>
        <v>0</v>
      </c>
      <c r="N532" s="50">
        <f>Tabla16[[#This Row],[TASA 16%]]+Tabla16[[#This Row],[IEPS 6%]]</f>
        <v>4056.0625</v>
      </c>
      <c r="O532" s="55">
        <v>44177</v>
      </c>
      <c r="P532" s="49" t="s">
        <v>2938</v>
      </c>
      <c r="Q532" s="52" t="s">
        <v>1663</v>
      </c>
      <c r="R532" s="48" t="s">
        <v>2853</v>
      </c>
      <c r="S532" s="50"/>
      <c r="T532" s="53" t="s">
        <v>2854</v>
      </c>
      <c r="U532" s="49" t="s">
        <v>3732</v>
      </c>
    </row>
    <row r="533" spans="1:21" x14ac:dyDescent="0.25">
      <c r="A533" s="47">
        <v>154222</v>
      </c>
      <c r="B533" s="48">
        <v>172</v>
      </c>
      <c r="C533" s="57">
        <v>44172</v>
      </c>
      <c r="D533" s="50"/>
      <c r="E533" s="50">
        <v>5747</v>
      </c>
      <c r="F533" s="50">
        <v>0</v>
      </c>
      <c r="G533" s="51"/>
      <c r="H533" s="51"/>
      <c r="I533" s="50"/>
      <c r="J533" s="50"/>
      <c r="K533" s="50"/>
      <c r="L533" s="50">
        <v>5747</v>
      </c>
      <c r="M533" s="50">
        <f>Tabla16[[#This Row],[TASA EX.]]+Tabla16[[#This Row],[IEPS 8 %]]</f>
        <v>0</v>
      </c>
      <c r="N533" s="50">
        <f>Tabla16[[#This Row],[TASA 16%]]+Tabla16[[#This Row],[IEPS 6%]]</f>
        <v>0</v>
      </c>
      <c r="O533" s="55">
        <v>44177</v>
      </c>
      <c r="P533" s="49" t="s">
        <v>3182</v>
      </c>
      <c r="Q533" s="52" t="s">
        <v>735</v>
      </c>
      <c r="R533" s="48" t="s">
        <v>2853</v>
      </c>
      <c r="S533" s="50"/>
      <c r="T533" s="53" t="s">
        <v>2854</v>
      </c>
      <c r="U533" s="49" t="s">
        <v>3733</v>
      </c>
    </row>
    <row r="534" spans="1:21" x14ac:dyDescent="0.25">
      <c r="A534" s="47">
        <v>154223</v>
      </c>
      <c r="B534" s="48">
        <v>173</v>
      </c>
      <c r="C534" s="57">
        <v>44172</v>
      </c>
      <c r="D534" s="50"/>
      <c r="E534" s="50">
        <v>9353.11</v>
      </c>
      <c r="F534" s="50">
        <v>0</v>
      </c>
      <c r="G534" s="51"/>
      <c r="H534" s="51"/>
      <c r="I534" s="50"/>
      <c r="J534" s="50">
        <v>60.88</v>
      </c>
      <c r="K534" s="50"/>
      <c r="L534" s="50">
        <v>9413.99</v>
      </c>
      <c r="M534" s="50">
        <f>Tabla16[[#This Row],[TASA EX.]]+Tabla16[[#This Row],[IEPS 8 %]]</f>
        <v>60.88</v>
      </c>
      <c r="N534" s="50">
        <f>Tabla16[[#This Row],[TASA 16%]]+Tabla16[[#This Row],[IEPS 6%]]</f>
        <v>0</v>
      </c>
      <c r="O534" s="55">
        <v>44176</v>
      </c>
      <c r="P534" s="49" t="s">
        <v>3137</v>
      </c>
      <c r="Q534" s="52" t="s">
        <v>1449</v>
      </c>
      <c r="R534" s="48" t="s">
        <v>2853</v>
      </c>
      <c r="S534" s="50"/>
      <c r="T534" s="53" t="s">
        <v>2854</v>
      </c>
      <c r="U534" s="49" t="s">
        <v>3468</v>
      </c>
    </row>
    <row r="535" spans="1:21" x14ac:dyDescent="0.25">
      <c r="A535" s="47">
        <v>154224</v>
      </c>
      <c r="B535" s="48">
        <v>174</v>
      </c>
      <c r="C535" s="57">
        <v>44172</v>
      </c>
      <c r="D535" s="50"/>
      <c r="E535" s="50">
        <v>16681.38</v>
      </c>
      <c r="F535" s="50">
        <v>0</v>
      </c>
      <c r="G535" s="51"/>
      <c r="H535" s="51"/>
      <c r="I535" s="50"/>
      <c r="J535" s="50">
        <v>1288.0899999999999</v>
      </c>
      <c r="K535" s="50"/>
      <c r="L535" s="50">
        <v>17969.47</v>
      </c>
      <c r="M535" s="50">
        <f>Tabla16[[#This Row],[TASA EX.]]+Tabla16[[#This Row],[IEPS 8 %]]</f>
        <v>1288.0899999999999</v>
      </c>
      <c r="N535" s="50">
        <f>Tabla16[[#This Row],[TASA 16%]]+Tabla16[[#This Row],[IEPS 6%]]</f>
        <v>0</v>
      </c>
      <c r="O535" s="55">
        <v>44180</v>
      </c>
      <c r="P535" s="49" t="s">
        <v>2988</v>
      </c>
      <c r="Q535" s="52" t="s">
        <v>2273</v>
      </c>
      <c r="R535" s="48" t="s">
        <v>2853</v>
      </c>
      <c r="S535" s="50"/>
      <c r="T535" s="53" t="s">
        <v>2854</v>
      </c>
      <c r="U535" s="49" t="s">
        <v>2861</v>
      </c>
    </row>
    <row r="536" spans="1:21" x14ac:dyDescent="0.25">
      <c r="A536" s="47">
        <v>154225</v>
      </c>
      <c r="B536" s="48">
        <v>175</v>
      </c>
      <c r="C536" s="57">
        <v>44172</v>
      </c>
      <c r="D536" s="50"/>
      <c r="E536" s="50">
        <v>23298.080000000002</v>
      </c>
      <c r="F536" s="50">
        <v>0</v>
      </c>
      <c r="G536" s="51"/>
      <c r="H536" s="51"/>
      <c r="I536" s="50"/>
      <c r="J536" s="50"/>
      <c r="K536" s="50"/>
      <c r="L536" s="50">
        <v>23298.080000000002</v>
      </c>
      <c r="M536" s="50">
        <f>Tabla16[[#This Row],[TASA EX.]]+Tabla16[[#This Row],[IEPS 8 %]]</f>
        <v>0</v>
      </c>
      <c r="N536" s="50">
        <f>Tabla16[[#This Row],[TASA 16%]]+Tabla16[[#This Row],[IEPS 6%]]</f>
        <v>0</v>
      </c>
      <c r="O536" s="55">
        <v>44177</v>
      </c>
      <c r="P536" s="49" t="s">
        <v>2998</v>
      </c>
      <c r="Q536" s="52" t="s">
        <v>1002</v>
      </c>
      <c r="R536" s="48" t="s">
        <v>2853</v>
      </c>
      <c r="S536" s="50"/>
      <c r="T536" s="53" t="s">
        <v>2854</v>
      </c>
      <c r="U536" s="49" t="s">
        <v>3734</v>
      </c>
    </row>
    <row r="537" spans="1:21" x14ac:dyDescent="0.25">
      <c r="A537" s="47">
        <v>154226</v>
      </c>
      <c r="B537" s="48">
        <v>176</v>
      </c>
      <c r="C537" s="57">
        <v>44172</v>
      </c>
      <c r="D537" s="50"/>
      <c r="E537" s="50">
        <v>27480</v>
      </c>
      <c r="F537" s="50">
        <v>0</v>
      </c>
      <c r="G537" s="51"/>
      <c r="H537" s="51"/>
      <c r="I537" s="50"/>
      <c r="J537" s="50"/>
      <c r="K537" s="50"/>
      <c r="L537" s="50">
        <v>27480</v>
      </c>
      <c r="M537" s="50">
        <f>Tabla16[[#This Row],[TASA EX.]]+Tabla16[[#This Row],[IEPS 8 %]]</f>
        <v>0</v>
      </c>
      <c r="N537" s="50">
        <f>Tabla16[[#This Row],[TASA 16%]]+Tabla16[[#This Row],[IEPS 6%]]</f>
        <v>0</v>
      </c>
      <c r="O537" s="55">
        <v>44181</v>
      </c>
      <c r="P537" s="49" t="s">
        <v>2990</v>
      </c>
      <c r="Q537" s="52" t="s">
        <v>1336</v>
      </c>
      <c r="R537" s="48" t="s">
        <v>2853</v>
      </c>
      <c r="S537" s="50"/>
      <c r="T537" s="53" t="s">
        <v>2854</v>
      </c>
      <c r="U537" s="49" t="s">
        <v>3735</v>
      </c>
    </row>
    <row r="538" spans="1:21" x14ac:dyDescent="0.25">
      <c r="A538" s="47">
        <v>154227</v>
      </c>
      <c r="B538" s="48">
        <v>177</v>
      </c>
      <c r="C538" s="57">
        <v>44172</v>
      </c>
      <c r="D538" s="50"/>
      <c r="E538" s="50">
        <v>43218.53</v>
      </c>
      <c r="F538" s="50">
        <v>0</v>
      </c>
      <c r="G538" s="51"/>
      <c r="H538" s="51"/>
      <c r="I538" s="50"/>
      <c r="J538" s="50"/>
      <c r="K538" s="50"/>
      <c r="L538" s="50">
        <v>43218.53</v>
      </c>
      <c r="M538" s="50">
        <f>Tabla16[[#This Row],[TASA EX.]]+Tabla16[[#This Row],[IEPS 8 %]]</f>
        <v>0</v>
      </c>
      <c r="N538" s="50">
        <f>Tabla16[[#This Row],[TASA 16%]]+Tabla16[[#This Row],[IEPS 6%]]</f>
        <v>0</v>
      </c>
      <c r="O538" s="55">
        <v>44176</v>
      </c>
      <c r="P538" s="49" t="s">
        <v>3014</v>
      </c>
      <c r="Q538" s="52" t="s">
        <v>1928</v>
      </c>
      <c r="R538" s="48" t="s">
        <v>2853</v>
      </c>
      <c r="S538" s="50">
        <v>0.02</v>
      </c>
      <c r="T538" s="53" t="s">
        <v>2854</v>
      </c>
      <c r="U538" s="49" t="s">
        <v>2861</v>
      </c>
    </row>
    <row r="539" spans="1:21" x14ac:dyDescent="0.25">
      <c r="A539" s="47">
        <v>154228</v>
      </c>
      <c r="B539" s="48">
        <v>178</v>
      </c>
      <c r="C539" s="57">
        <v>44172</v>
      </c>
      <c r="D539" s="50"/>
      <c r="E539" s="50">
        <v>48451.22</v>
      </c>
      <c r="F539" s="50">
        <v>0</v>
      </c>
      <c r="G539" s="51"/>
      <c r="H539" s="51"/>
      <c r="I539" s="50"/>
      <c r="J539" s="50"/>
      <c r="K539" s="50"/>
      <c r="L539" s="50">
        <v>48451.22</v>
      </c>
      <c r="M539" s="50">
        <f>Tabla16[[#This Row],[TASA EX.]]+Tabla16[[#This Row],[IEPS 8 %]]</f>
        <v>0</v>
      </c>
      <c r="N539" s="50">
        <f>Tabla16[[#This Row],[TASA 16%]]+Tabla16[[#This Row],[IEPS 6%]]</f>
        <v>0</v>
      </c>
      <c r="O539" s="55">
        <v>44182</v>
      </c>
      <c r="P539" s="49" t="s">
        <v>2891</v>
      </c>
      <c r="Q539" s="52" t="s">
        <v>2805</v>
      </c>
      <c r="R539" s="48" t="s">
        <v>2853</v>
      </c>
      <c r="S539" s="50"/>
      <c r="T539" s="53" t="s">
        <v>2854</v>
      </c>
      <c r="U539" s="49" t="s">
        <v>2861</v>
      </c>
    </row>
    <row r="540" spans="1:21" x14ac:dyDescent="0.25">
      <c r="A540" s="47">
        <v>154229</v>
      </c>
      <c r="B540" s="48">
        <v>179</v>
      </c>
      <c r="C540" s="57">
        <v>44172</v>
      </c>
      <c r="D540" s="50"/>
      <c r="E540" s="50">
        <v>97180</v>
      </c>
      <c r="F540" s="50">
        <v>0</v>
      </c>
      <c r="G540" s="51"/>
      <c r="H540" s="51"/>
      <c r="I540" s="50"/>
      <c r="J540" s="50"/>
      <c r="K540" s="50"/>
      <c r="L540" s="50">
        <v>97180</v>
      </c>
      <c r="M540" s="50">
        <f>Tabla16[[#This Row],[TASA EX.]]+Tabla16[[#This Row],[IEPS 8 %]]</f>
        <v>0</v>
      </c>
      <c r="N540" s="50">
        <f>Tabla16[[#This Row],[TASA 16%]]+Tabla16[[#This Row],[IEPS 6%]]</f>
        <v>0</v>
      </c>
      <c r="O540" s="55">
        <v>44177</v>
      </c>
      <c r="P540" s="49" t="s">
        <v>3103</v>
      </c>
      <c r="Q540" s="52" t="s">
        <v>1065</v>
      </c>
      <c r="R540" s="48" t="s">
        <v>2853</v>
      </c>
      <c r="S540" s="50"/>
      <c r="T540" s="53" t="s">
        <v>2854</v>
      </c>
      <c r="U540" s="49" t="s">
        <v>3736</v>
      </c>
    </row>
    <row r="541" spans="1:21" x14ac:dyDescent="0.25">
      <c r="A541" s="47">
        <v>154230</v>
      </c>
      <c r="B541" s="48">
        <v>180</v>
      </c>
      <c r="C541" s="57">
        <v>44172</v>
      </c>
      <c r="D541" s="50"/>
      <c r="E541" s="50">
        <v>1.2499999999988631E-2</v>
      </c>
      <c r="F541" s="50">
        <v>478.4375</v>
      </c>
      <c r="G541" s="51"/>
      <c r="H541" s="51"/>
      <c r="I541" s="50"/>
      <c r="J541" s="50"/>
      <c r="K541" s="50">
        <v>76.55</v>
      </c>
      <c r="L541" s="50">
        <v>555</v>
      </c>
      <c r="M541" s="50">
        <f>Tabla16[[#This Row],[TASA EX.]]+Tabla16[[#This Row],[IEPS 8 %]]</f>
        <v>0</v>
      </c>
      <c r="N541" s="50">
        <f>Tabla16[[#This Row],[TASA 16%]]+Tabla16[[#This Row],[IEPS 6%]]</f>
        <v>478.4375</v>
      </c>
      <c r="O541" s="55">
        <v>44177</v>
      </c>
      <c r="P541" s="49" t="s">
        <v>2993</v>
      </c>
      <c r="Q541" s="52" t="s">
        <v>877</v>
      </c>
      <c r="R541" s="48" t="s">
        <v>2888</v>
      </c>
      <c r="S541" s="50"/>
      <c r="T541" s="53" t="s">
        <v>2889</v>
      </c>
      <c r="U541" s="49" t="s">
        <v>3737</v>
      </c>
    </row>
    <row r="542" spans="1:21" x14ac:dyDescent="0.25">
      <c r="A542" s="47">
        <v>154231</v>
      </c>
      <c r="B542" s="48">
        <v>181</v>
      </c>
      <c r="C542" s="57">
        <v>44172</v>
      </c>
      <c r="D542" s="50"/>
      <c r="E542" s="50">
        <v>2.5000000000545697E-3</v>
      </c>
      <c r="F542" s="50">
        <v>1120.6875</v>
      </c>
      <c r="G542" s="51"/>
      <c r="H542" s="51"/>
      <c r="I542" s="50"/>
      <c r="J542" s="50"/>
      <c r="K542" s="50">
        <v>179.31</v>
      </c>
      <c r="L542" s="50">
        <v>1300</v>
      </c>
      <c r="M542" s="50">
        <f>Tabla16[[#This Row],[TASA EX.]]+Tabla16[[#This Row],[IEPS 8 %]]</f>
        <v>0</v>
      </c>
      <c r="N542" s="50">
        <f>Tabla16[[#This Row],[TASA 16%]]+Tabla16[[#This Row],[IEPS 6%]]</f>
        <v>1120.6875</v>
      </c>
      <c r="O542" s="55">
        <v>44176</v>
      </c>
      <c r="P542" s="49" t="s">
        <v>3127</v>
      </c>
      <c r="Q542" s="52" t="s">
        <v>1233</v>
      </c>
      <c r="R542" s="48" t="s">
        <v>2888</v>
      </c>
      <c r="S542" s="50"/>
      <c r="T542" s="53" t="s">
        <v>2889</v>
      </c>
      <c r="U542" s="49" t="s">
        <v>3738</v>
      </c>
    </row>
    <row r="543" spans="1:21" x14ac:dyDescent="0.25">
      <c r="A543" s="28">
        <v>154232</v>
      </c>
      <c r="B543" s="60">
        <v>182</v>
      </c>
      <c r="C543" s="10">
        <v>44172</v>
      </c>
      <c r="D543" s="11"/>
      <c r="E543" s="11">
        <v>1.2500000000045475E-2</v>
      </c>
      <c r="F543" s="11">
        <v>1603.4375</v>
      </c>
      <c r="G543" s="31"/>
      <c r="H543" s="31"/>
      <c r="I543" s="24"/>
      <c r="J543" s="24"/>
      <c r="K543" s="24">
        <v>256.55</v>
      </c>
      <c r="L543" s="24">
        <v>1860</v>
      </c>
      <c r="M543" s="24">
        <f>Tabla16[[#This Row],[TASA EX.]]+Tabla16[[#This Row],[IEPS 8 %]]</f>
        <v>0</v>
      </c>
      <c r="N543" s="24">
        <f>Tabla16[[#This Row],[TASA 16%]]+Tabla16[[#This Row],[IEPS 6%]]</f>
        <v>1603.4375</v>
      </c>
      <c r="O543" s="55">
        <v>44177</v>
      </c>
      <c r="P543" s="12" t="s">
        <v>3739</v>
      </c>
      <c r="Q543" s="23" t="s">
        <v>1236</v>
      </c>
      <c r="R543" s="9" t="s">
        <v>2888</v>
      </c>
      <c r="S543" s="11"/>
      <c r="T543" s="13" t="s">
        <v>2889</v>
      </c>
      <c r="U543" s="49" t="s">
        <v>3740</v>
      </c>
    </row>
    <row r="544" spans="1:21" x14ac:dyDescent="0.25">
      <c r="A544" s="47">
        <v>154233</v>
      </c>
      <c r="B544" s="48">
        <v>183</v>
      </c>
      <c r="C544" s="57">
        <v>44172</v>
      </c>
      <c r="D544" s="50"/>
      <c r="E544" s="50">
        <v>3.999999999996362E-2</v>
      </c>
      <c r="F544" s="50">
        <v>2431</v>
      </c>
      <c r="G544" s="51"/>
      <c r="H544" s="51"/>
      <c r="I544" s="50"/>
      <c r="J544" s="50"/>
      <c r="K544" s="50">
        <v>388.96</v>
      </c>
      <c r="L544" s="50">
        <v>2820</v>
      </c>
      <c r="M544" s="50">
        <f>Tabla16[[#This Row],[TASA EX.]]+Tabla16[[#This Row],[IEPS 8 %]]</f>
        <v>0</v>
      </c>
      <c r="N544" s="50">
        <f>Tabla16[[#This Row],[TASA 16%]]+Tabla16[[#This Row],[IEPS 6%]]</f>
        <v>2431</v>
      </c>
      <c r="O544" s="55">
        <v>44177</v>
      </c>
      <c r="P544" s="49" t="s">
        <v>2992</v>
      </c>
      <c r="Q544" s="52" t="s">
        <v>818</v>
      </c>
      <c r="R544" s="48" t="s">
        <v>2888</v>
      </c>
      <c r="S544" s="50"/>
      <c r="T544" s="53" t="s">
        <v>2889</v>
      </c>
      <c r="U544" s="49" t="s">
        <v>3741</v>
      </c>
    </row>
    <row r="545" spans="1:21" x14ac:dyDescent="0.25">
      <c r="A545" s="47">
        <v>154234</v>
      </c>
      <c r="B545" s="48">
        <v>184</v>
      </c>
      <c r="C545" s="57">
        <v>44172</v>
      </c>
      <c r="D545" s="50"/>
      <c r="E545" s="50">
        <v>0</v>
      </c>
      <c r="F545" s="50">
        <v>5400</v>
      </c>
      <c r="G545" s="51"/>
      <c r="H545" s="51"/>
      <c r="I545" s="50"/>
      <c r="J545" s="50"/>
      <c r="K545" s="50">
        <v>864</v>
      </c>
      <c r="L545" s="50">
        <v>6264</v>
      </c>
      <c r="M545" s="50">
        <f>Tabla16[[#This Row],[TASA EX.]]+Tabla16[[#This Row],[IEPS 8 %]]</f>
        <v>0</v>
      </c>
      <c r="N545" s="50">
        <f>Tabla16[[#This Row],[TASA 16%]]+Tabla16[[#This Row],[IEPS 6%]]</f>
        <v>5400</v>
      </c>
      <c r="O545" s="55">
        <v>44180</v>
      </c>
      <c r="P545" s="49" t="s">
        <v>2995</v>
      </c>
      <c r="Q545" s="52" t="s">
        <v>2001</v>
      </c>
      <c r="R545" s="48" t="s">
        <v>2888</v>
      </c>
      <c r="S545" s="50"/>
      <c r="T545" s="53" t="s">
        <v>2889</v>
      </c>
      <c r="U545" s="49" t="s">
        <v>3742</v>
      </c>
    </row>
    <row r="546" spans="1:21" x14ac:dyDescent="0.25">
      <c r="A546" s="47">
        <v>154235</v>
      </c>
      <c r="B546" s="48">
        <v>185</v>
      </c>
      <c r="C546" s="57">
        <v>44172</v>
      </c>
      <c r="D546" s="50"/>
      <c r="E546" s="50">
        <v>4.9999999999272404E-2</v>
      </c>
      <c r="F546" s="50">
        <v>9729.25</v>
      </c>
      <c r="G546" s="51"/>
      <c r="H546" s="51"/>
      <c r="I546" s="50"/>
      <c r="J546" s="50"/>
      <c r="K546" s="50">
        <v>1556.68</v>
      </c>
      <c r="L546" s="50">
        <v>11285.98</v>
      </c>
      <c r="M546" s="50">
        <f>Tabla16[[#This Row],[TASA EX.]]+Tabla16[[#This Row],[IEPS 8 %]]</f>
        <v>0</v>
      </c>
      <c r="N546" s="50">
        <f>Tabla16[[#This Row],[TASA 16%]]+Tabla16[[#This Row],[IEPS 6%]]</f>
        <v>9729.25</v>
      </c>
      <c r="O546" s="55">
        <v>44194</v>
      </c>
      <c r="P546" s="49" t="s">
        <v>2894</v>
      </c>
      <c r="Q546" s="52" t="s">
        <v>1877</v>
      </c>
      <c r="R546" s="48" t="s">
        <v>2888</v>
      </c>
      <c r="S546" s="50"/>
      <c r="T546" s="53" t="s">
        <v>2889</v>
      </c>
      <c r="U546" s="49" t="s">
        <v>3743</v>
      </c>
    </row>
    <row r="547" spans="1:21" x14ac:dyDescent="0.25">
      <c r="A547" s="47">
        <v>154236</v>
      </c>
      <c r="B547" s="48">
        <v>186</v>
      </c>
      <c r="C547" s="57">
        <v>44172</v>
      </c>
      <c r="D547" s="50"/>
      <c r="E547" s="50">
        <v>0</v>
      </c>
      <c r="F547" s="50">
        <v>10312.5</v>
      </c>
      <c r="G547" s="51"/>
      <c r="H547" s="51"/>
      <c r="I547" s="50"/>
      <c r="J547" s="50"/>
      <c r="K547" s="50">
        <v>1650</v>
      </c>
      <c r="L547" s="50">
        <v>11962.5</v>
      </c>
      <c r="M547" s="50">
        <f>Tabla16[[#This Row],[TASA EX.]]+Tabla16[[#This Row],[IEPS 8 %]]</f>
        <v>0</v>
      </c>
      <c r="N547" s="50">
        <f>Tabla16[[#This Row],[TASA 16%]]+Tabla16[[#This Row],[IEPS 6%]]</f>
        <v>10312.5</v>
      </c>
      <c r="O547" s="55">
        <v>44183</v>
      </c>
      <c r="P547" s="49" t="s">
        <v>3744</v>
      </c>
      <c r="Q547" s="52" t="s">
        <v>1374</v>
      </c>
      <c r="R547" s="48" t="s">
        <v>2888</v>
      </c>
      <c r="S547" s="50"/>
      <c r="T547" s="53" t="s">
        <v>2889</v>
      </c>
      <c r="U547" s="49" t="s">
        <v>3745</v>
      </c>
    </row>
    <row r="548" spans="1:21" x14ac:dyDescent="0.25">
      <c r="A548" s="47">
        <v>154237</v>
      </c>
      <c r="B548" s="48">
        <v>187</v>
      </c>
      <c r="C548" s="57">
        <v>44172</v>
      </c>
      <c r="D548" s="50"/>
      <c r="E548" s="50">
        <v>0</v>
      </c>
      <c r="F548" s="50">
        <v>17250</v>
      </c>
      <c r="G548" s="51"/>
      <c r="H548" s="51"/>
      <c r="I548" s="50"/>
      <c r="J548" s="50"/>
      <c r="K548" s="50">
        <v>2760</v>
      </c>
      <c r="L548" s="50">
        <v>20010</v>
      </c>
      <c r="M548" s="50">
        <f>Tabla16[[#This Row],[TASA EX.]]+Tabla16[[#This Row],[IEPS 8 %]]</f>
        <v>0</v>
      </c>
      <c r="N548" s="50">
        <f>Tabla16[[#This Row],[TASA 16%]]+Tabla16[[#This Row],[IEPS 6%]]</f>
        <v>17250</v>
      </c>
      <c r="O548" s="55">
        <v>44189</v>
      </c>
      <c r="P548" s="49" t="s">
        <v>3746</v>
      </c>
      <c r="Q548" s="52" t="s">
        <v>2445</v>
      </c>
      <c r="R548" s="48" t="s">
        <v>2888</v>
      </c>
      <c r="S548" s="50"/>
      <c r="T548" s="53" t="s">
        <v>2889</v>
      </c>
      <c r="U548" s="49" t="s">
        <v>3747</v>
      </c>
    </row>
    <row r="549" spans="1:21" x14ac:dyDescent="0.25">
      <c r="A549" s="47">
        <v>154238</v>
      </c>
      <c r="B549" s="48">
        <v>188</v>
      </c>
      <c r="C549" s="57">
        <v>44172</v>
      </c>
      <c r="D549" s="50"/>
      <c r="E549" s="50">
        <v>0</v>
      </c>
      <c r="F549" s="50">
        <v>22500</v>
      </c>
      <c r="G549" s="51"/>
      <c r="H549" s="51"/>
      <c r="I549" s="50"/>
      <c r="J549" s="50"/>
      <c r="K549" s="50">
        <v>3600</v>
      </c>
      <c r="L549" s="50">
        <v>26100</v>
      </c>
      <c r="M549" s="50">
        <f>Tabla16[[#This Row],[TASA EX.]]+Tabla16[[#This Row],[IEPS 8 %]]</f>
        <v>0</v>
      </c>
      <c r="N549" s="50">
        <f>Tabla16[[#This Row],[TASA 16%]]+Tabla16[[#This Row],[IEPS 6%]]</f>
        <v>22500</v>
      </c>
      <c r="O549" s="55">
        <v>44179</v>
      </c>
      <c r="P549" s="49" t="s">
        <v>2887</v>
      </c>
      <c r="Q549" s="52" t="s">
        <v>2738</v>
      </c>
      <c r="R549" s="48" t="s">
        <v>2888</v>
      </c>
      <c r="S549" s="50"/>
      <c r="T549" s="53" t="s">
        <v>2889</v>
      </c>
      <c r="U549" s="49" t="s">
        <v>3748</v>
      </c>
    </row>
    <row r="550" spans="1:21" x14ac:dyDescent="0.25">
      <c r="A550" s="47">
        <v>154239</v>
      </c>
      <c r="B550" s="48">
        <v>189</v>
      </c>
      <c r="C550" s="57">
        <v>44172</v>
      </c>
      <c r="D550" s="50"/>
      <c r="E550" s="50">
        <v>0</v>
      </c>
      <c r="F550" s="50">
        <v>30937.5</v>
      </c>
      <c r="G550" s="51"/>
      <c r="H550" s="51"/>
      <c r="I550" s="50"/>
      <c r="J550" s="50"/>
      <c r="K550" s="50">
        <v>4950</v>
      </c>
      <c r="L550" s="50">
        <v>35887.5</v>
      </c>
      <c r="M550" s="50">
        <f>Tabla16[[#This Row],[TASA EX.]]+Tabla16[[#This Row],[IEPS 8 %]]</f>
        <v>0</v>
      </c>
      <c r="N550" s="50">
        <f>Tabla16[[#This Row],[TASA 16%]]+Tabla16[[#This Row],[IEPS 6%]]</f>
        <v>30937.5</v>
      </c>
      <c r="O550" s="55">
        <v>44183</v>
      </c>
      <c r="P550" s="49" t="s">
        <v>2887</v>
      </c>
      <c r="Q550" s="52" t="s">
        <v>2738</v>
      </c>
      <c r="R550" s="48" t="s">
        <v>2888</v>
      </c>
      <c r="S550" s="50"/>
      <c r="T550" s="53" t="s">
        <v>2889</v>
      </c>
      <c r="U550" s="49" t="s">
        <v>3749</v>
      </c>
    </row>
    <row r="551" spans="1:21" x14ac:dyDescent="0.25">
      <c r="A551" s="47">
        <v>154240</v>
      </c>
      <c r="B551" s="48">
        <v>190</v>
      </c>
      <c r="C551" s="57">
        <v>44172</v>
      </c>
      <c r="D551" s="50"/>
      <c r="E551" s="50">
        <v>1.2500000011641532E-2</v>
      </c>
      <c r="F551" s="50">
        <v>119821.6875</v>
      </c>
      <c r="G551" s="51"/>
      <c r="H551" s="51"/>
      <c r="I551" s="50"/>
      <c r="J551" s="50"/>
      <c r="K551" s="50">
        <v>19171.47</v>
      </c>
      <c r="L551" s="50">
        <v>138993.17000000001</v>
      </c>
      <c r="M551" s="50">
        <f>Tabla16[[#This Row],[TASA EX.]]+Tabla16[[#This Row],[IEPS 8 %]]</f>
        <v>0</v>
      </c>
      <c r="N551" s="50">
        <f>Tabla16[[#This Row],[TASA 16%]]+Tabla16[[#This Row],[IEPS 6%]]</f>
        <v>119821.6875</v>
      </c>
      <c r="O551" s="55">
        <v>44182</v>
      </c>
      <c r="P551" s="49" t="s">
        <v>2997</v>
      </c>
      <c r="Q551" s="52" t="s">
        <v>700</v>
      </c>
      <c r="R551" s="48" t="s">
        <v>2888</v>
      </c>
      <c r="S551" s="50"/>
      <c r="T551" s="53" t="s">
        <v>2889</v>
      </c>
      <c r="U551" s="49" t="s">
        <v>3750</v>
      </c>
    </row>
    <row r="552" spans="1:21" x14ac:dyDescent="0.25">
      <c r="A552" s="47">
        <v>154241</v>
      </c>
      <c r="B552" s="48">
        <v>191</v>
      </c>
      <c r="C552" s="57">
        <v>44172</v>
      </c>
      <c r="D552" s="50"/>
      <c r="E552" s="50">
        <v>2.250000000003638E-2</v>
      </c>
      <c r="F552" s="50">
        <v>1968.9374999999998</v>
      </c>
      <c r="G552" s="51"/>
      <c r="H552" s="51"/>
      <c r="I552" s="50"/>
      <c r="J552" s="50"/>
      <c r="K552" s="50">
        <v>315.02999999999997</v>
      </c>
      <c r="L552" s="50">
        <v>2283.9899999999998</v>
      </c>
      <c r="M552" s="50">
        <f>Tabla16[[#This Row],[TASA EX.]]+Tabla16[[#This Row],[IEPS 8 %]]</f>
        <v>0</v>
      </c>
      <c r="N552" s="50">
        <f>Tabla16[[#This Row],[TASA 16%]]+Tabla16[[#This Row],[IEPS 6%]]</f>
        <v>1968.9374999999998</v>
      </c>
      <c r="O552" s="55">
        <v>44189</v>
      </c>
      <c r="P552" s="49" t="s">
        <v>2890</v>
      </c>
      <c r="Q552" s="52" t="s">
        <v>2265</v>
      </c>
      <c r="R552" s="48" t="s">
        <v>2853</v>
      </c>
      <c r="S552" s="50"/>
      <c r="T552" s="53" t="s">
        <v>2854</v>
      </c>
      <c r="U552" s="49" t="s">
        <v>3751</v>
      </c>
    </row>
    <row r="553" spans="1:21" x14ac:dyDescent="0.25">
      <c r="A553" s="47">
        <v>154242</v>
      </c>
      <c r="B553" s="48">
        <v>192</v>
      </c>
      <c r="C553" s="57">
        <v>44172</v>
      </c>
      <c r="D553" s="50"/>
      <c r="E553" s="50">
        <v>7.500000000163709E-3</v>
      </c>
      <c r="F553" s="50">
        <v>2830.3125</v>
      </c>
      <c r="G553" s="51"/>
      <c r="H553" s="51"/>
      <c r="I553" s="50"/>
      <c r="J553" s="50"/>
      <c r="K553" s="50">
        <v>452.85</v>
      </c>
      <c r="L553" s="50">
        <v>3283.17</v>
      </c>
      <c r="M553" s="50">
        <f>Tabla16[[#This Row],[TASA EX.]]+Tabla16[[#This Row],[IEPS 8 %]]</f>
        <v>0</v>
      </c>
      <c r="N553" s="50">
        <f>Tabla16[[#This Row],[TASA 16%]]+Tabla16[[#This Row],[IEPS 6%]]</f>
        <v>2830.3125</v>
      </c>
      <c r="O553" s="55">
        <v>44195</v>
      </c>
      <c r="P553" s="49" t="s">
        <v>2904</v>
      </c>
      <c r="Q553" s="52" t="s">
        <v>608</v>
      </c>
      <c r="R553" s="48" t="s">
        <v>2853</v>
      </c>
      <c r="S553" s="50"/>
      <c r="T553" s="53" t="s">
        <v>2854</v>
      </c>
      <c r="U553" s="49" t="s">
        <v>3752</v>
      </c>
    </row>
    <row r="554" spans="1:21" x14ac:dyDescent="0.25">
      <c r="A554" s="47">
        <v>153864</v>
      </c>
      <c r="B554" s="48">
        <v>874</v>
      </c>
      <c r="C554" s="57">
        <v>44161</v>
      </c>
      <c r="D554" s="50">
        <v>5333.33</v>
      </c>
      <c r="E554" s="50">
        <v>0</v>
      </c>
      <c r="F554" s="50">
        <v>0</v>
      </c>
      <c r="G554" s="51"/>
      <c r="H554" s="51">
        <v>-533.33000000000004</v>
      </c>
      <c r="I554" s="50"/>
      <c r="J554" s="50"/>
      <c r="K554" s="50"/>
      <c r="L554" s="50">
        <v>4800</v>
      </c>
      <c r="M554" s="50">
        <f>Tabla16[[#This Row],[TASA EX.]]+Tabla16[[#This Row],[IEPS 8 %]]</f>
        <v>5333.33</v>
      </c>
      <c r="N554" s="50">
        <f>Tabla16[[#This Row],[TASA 16%]]+Tabla16[[#This Row],[IEPS 6%]]</f>
        <v>0</v>
      </c>
      <c r="O554" s="55">
        <v>44172</v>
      </c>
      <c r="P554" s="49" t="s">
        <v>2980</v>
      </c>
      <c r="Q554" s="52" t="s">
        <v>2772</v>
      </c>
      <c r="R554" s="48" t="s">
        <v>2974</v>
      </c>
      <c r="S554" s="50"/>
      <c r="T554" s="53" t="s">
        <v>2975</v>
      </c>
      <c r="U554" s="49"/>
    </row>
    <row r="555" spans="1:21" x14ac:dyDescent="0.25">
      <c r="A555" s="47">
        <v>154244</v>
      </c>
      <c r="B555" s="48">
        <v>194</v>
      </c>
      <c r="C555" s="57">
        <v>44173</v>
      </c>
      <c r="D555" s="50"/>
      <c r="E555" s="50">
        <v>4.999999999654392E-3</v>
      </c>
      <c r="F555" s="50">
        <v>3724.875</v>
      </c>
      <c r="G555" s="51"/>
      <c r="H555" s="51"/>
      <c r="I555" s="50"/>
      <c r="J555" s="50"/>
      <c r="K555" s="50">
        <v>595.98</v>
      </c>
      <c r="L555" s="50">
        <v>4320.8599999999997</v>
      </c>
      <c r="M555" s="50">
        <f>Tabla16[[#This Row],[TASA EX.]]+Tabla16[[#This Row],[IEPS 8 %]]</f>
        <v>0</v>
      </c>
      <c r="N555" s="50">
        <f>Tabla16[[#This Row],[TASA 16%]]+Tabla16[[#This Row],[IEPS 6%]]</f>
        <v>3724.875</v>
      </c>
      <c r="O555" s="55">
        <v>44175</v>
      </c>
      <c r="P555" s="49" t="s">
        <v>3205</v>
      </c>
      <c r="Q555" s="52" t="s">
        <v>2655</v>
      </c>
      <c r="R555" s="48" t="s">
        <v>2888</v>
      </c>
      <c r="S555" s="50"/>
      <c r="T555" s="53" t="s">
        <v>2889</v>
      </c>
      <c r="U555" s="49" t="s">
        <v>3755</v>
      </c>
    </row>
    <row r="556" spans="1:21" x14ac:dyDescent="0.25">
      <c r="A556" s="47">
        <v>154245</v>
      </c>
      <c r="B556" s="48">
        <v>195</v>
      </c>
      <c r="C556" s="57">
        <v>44173</v>
      </c>
      <c r="D556" s="50"/>
      <c r="E556" s="50">
        <v>3465</v>
      </c>
      <c r="F556" s="50">
        <v>0</v>
      </c>
      <c r="G556" s="51"/>
      <c r="H556" s="51"/>
      <c r="I556" s="50"/>
      <c r="J556" s="50"/>
      <c r="K556" s="50"/>
      <c r="L556" s="50">
        <v>3465</v>
      </c>
      <c r="M556" s="50">
        <f>Tabla16[[#This Row],[TASA EX.]]+Tabla16[[#This Row],[IEPS 8 %]]</f>
        <v>0</v>
      </c>
      <c r="N556" s="50">
        <f>Tabla16[[#This Row],[TASA 16%]]+Tabla16[[#This Row],[IEPS 6%]]</f>
        <v>0</v>
      </c>
      <c r="O556" s="55">
        <v>44186</v>
      </c>
      <c r="P556" s="49" t="s">
        <v>2910</v>
      </c>
      <c r="Q556" s="52" t="s">
        <v>65</v>
      </c>
      <c r="R556" s="48" t="s">
        <v>2853</v>
      </c>
      <c r="S556" s="50"/>
      <c r="T556" s="53" t="s">
        <v>2854</v>
      </c>
      <c r="U556" s="49" t="s">
        <v>3756</v>
      </c>
    </row>
    <row r="557" spans="1:21" x14ac:dyDescent="0.25">
      <c r="A557" s="47">
        <v>154246</v>
      </c>
      <c r="B557" s="48">
        <v>196</v>
      </c>
      <c r="C557" s="57">
        <v>44173</v>
      </c>
      <c r="D557" s="50"/>
      <c r="E557" s="50">
        <v>3705.72</v>
      </c>
      <c r="F557" s="50">
        <v>0</v>
      </c>
      <c r="G557" s="51"/>
      <c r="H557" s="51"/>
      <c r="I557" s="50"/>
      <c r="J557" s="50"/>
      <c r="K557" s="50"/>
      <c r="L557" s="50">
        <v>3705.72</v>
      </c>
      <c r="M557" s="50">
        <f>Tabla16[[#This Row],[TASA EX.]]+Tabla16[[#This Row],[IEPS 8 %]]</f>
        <v>0</v>
      </c>
      <c r="N557" s="50">
        <f>Tabla16[[#This Row],[TASA 16%]]+Tabla16[[#This Row],[IEPS 6%]]</f>
        <v>0</v>
      </c>
      <c r="O557" s="55">
        <v>44184</v>
      </c>
      <c r="P557" s="49" t="s">
        <v>2901</v>
      </c>
      <c r="Q557" s="52" t="s">
        <v>1466</v>
      </c>
      <c r="R557" s="48" t="s">
        <v>2853</v>
      </c>
      <c r="S557" s="50"/>
      <c r="T557" s="53" t="s">
        <v>2854</v>
      </c>
      <c r="U557" s="49" t="s">
        <v>3757</v>
      </c>
    </row>
    <row r="558" spans="1:21" x14ac:dyDescent="0.25">
      <c r="A558" s="47">
        <v>154247</v>
      </c>
      <c r="B558" s="48">
        <v>197</v>
      </c>
      <c r="C558" s="57">
        <v>44173</v>
      </c>
      <c r="D558" s="50"/>
      <c r="E558" s="50">
        <v>5293.33</v>
      </c>
      <c r="F558" s="50">
        <v>0</v>
      </c>
      <c r="G558" s="51"/>
      <c r="H558" s="51"/>
      <c r="I558" s="50"/>
      <c r="J558" s="50"/>
      <c r="K558" s="50"/>
      <c r="L558" s="50">
        <v>5293.33</v>
      </c>
      <c r="M558" s="50">
        <f>Tabla16[[#This Row],[TASA EX.]]+Tabla16[[#This Row],[IEPS 8 %]]</f>
        <v>0</v>
      </c>
      <c r="N558" s="50">
        <f>Tabla16[[#This Row],[TASA 16%]]+Tabla16[[#This Row],[IEPS 6%]]</f>
        <v>0</v>
      </c>
      <c r="O558" s="55">
        <v>44190</v>
      </c>
      <c r="P558" s="49" t="s">
        <v>3173</v>
      </c>
      <c r="Q558" s="52" t="s">
        <v>37</v>
      </c>
      <c r="R558" s="48" t="s">
        <v>2853</v>
      </c>
      <c r="S558" s="50">
        <v>163.71</v>
      </c>
      <c r="T558" s="53" t="s">
        <v>2854</v>
      </c>
      <c r="U558" s="49" t="s">
        <v>3758</v>
      </c>
    </row>
    <row r="559" spans="1:21" x14ac:dyDescent="0.25">
      <c r="A559" s="47">
        <v>154248</v>
      </c>
      <c r="B559" s="48">
        <v>198</v>
      </c>
      <c r="C559" s="57">
        <v>44173</v>
      </c>
      <c r="D559" s="50"/>
      <c r="E559" s="50">
        <v>0</v>
      </c>
      <c r="F559" s="50">
        <v>5568</v>
      </c>
      <c r="G559" s="51"/>
      <c r="H559" s="51"/>
      <c r="I559" s="50"/>
      <c r="J559" s="50"/>
      <c r="K559" s="50">
        <v>890.88</v>
      </c>
      <c r="L559" s="50">
        <v>6458.88</v>
      </c>
      <c r="M559" s="50">
        <f>Tabla16[[#This Row],[TASA EX.]]+Tabla16[[#This Row],[IEPS 8 %]]</f>
        <v>0</v>
      </c>
      <c r="N559" s="50">
        <f>Tabla16[[#This Row],[TASA 16%]]+Tabla16[[#This Row],[IEPS 6%]]</f>
        <v>5568</v>
      </c>
      <c r="O559" s="55">
        <v>44190</v>
      </c>
      <c r="P559" s="49" t="s">
        <v>3193</v>
      </c>
      <c r="Q559" s="52" t="s">
        <v>2455</v>
      </c>
      <c r="R559" s="48" t="s">
        <v>2853</v>
      </c>
      <c r="S559" s="50"/>
      <c r="T559" s="53" t="s">
        <v>2854</v>
      </c>
      <c r="U559" s="49" t="s">
        <v>3759</v>
      </c>
    </row>
    <row r="560" spans="1:21" x14ac:dyDescent="0.25">
      <c r="A560" s="47">
        <v>154249</v>
      </c>
      <c r="B560" s="48">
        <v>199</v>
      </c>
      <c r="C560" s="57">
        <v>44173</v>
      </c>
      <c r="D560" s="50"/>
      <c r="E560" s="50">
        <v>-2.4999999995998223E-3</v>
      </c>
      <c r="F560" s="50">
        <v>7083.0625</v>
      </c>
      <c r="G560" s="51"/>
      <c r="H560" s="51"/>
      <c r="I560" s="50"/>
      <c r="J560" s="50"/>
      <c r="K560" s="50">
        <v>1133.29</v>
      </c>
      <c r="L560" s="50">
        <v>8216.35</v>
      </c>
      <c r="M560" s="50">
        <f>Tabla16[[#This Row],[TASA EX.]]+Tabla16[[#This Row],[IEPS 8 %]]</f>
        <v>0</v>
      </c>
      <c r="N560" s="50">
        <f>Tabla16[[#This Row],[TASA 16%]]+Tabla16[[#This Row],[IEPS 6%]]</f>
        <v>7083.0625</v>
      </c>
      <c r="O560" s="55">
        <v>44189</v>
      </c>
      <c r="P560" s="49" t="s">
        <v>2881</v>
      </c>
      <c r="Q560" s="52" t="s">
        <v>2694</v>
      </c>
      <c r="R560" s="48" t="s">
        <v>2853</v>
      </c>
      <c r="S560" s="50"/>
      <c r="T560" s="53" t="s">
        <v>2854</v>
      </c>
      <c r="U560" s="49" t="s">
        <v>3760</v>
      </c>
    </row>
    <row r="561" spans="1:21" x14ac:dyDescent="0.25">
      <c r="A561" s="47">
        <v>154250</v>
      </c>
      <c r="B561" s="48">
        <v>200</v>
      </c>
      <c r="C561" s="57">
        <v>44173</v>
      </c>
      <c r="D561" s="50"/>
      <c r="E561" s="50">
        <v>2.9999999998835847E-2</v>
      </c>
      <c r="F561" s="50">
        <v>7824.2500000000009</v>
      </c>
      <c r="G561" s="51"/>
      <c r="H561" s="51"/>
      <c r="I561" s="50"/>
      <c r="J561" s="50"/>
      <c r="K561" s="50">
        <v>1251.8800000000001</v>
      </c>
      <c r="L561" s="50">
        <v>9076.16</v>
      </c>
      <c r="M561" s="50">
        <f>Tabla16[[#This Row],[TASA EX.]]+Tabla16[[#This Row],[IEPS 8 %]]</f>
        <v>0</v>
      </c>
      <c r="N561" s="50">
        <f>Tabla16[[#This Row],[TASA 16%]]+Tabla16[[#This Row],[IEPS 6%]]</f>
        <v>7824.2500000000009</v>
      </c>
      <c r="O561" s="55">
        <v>44190</v>
      </c>
      <c r="P561" s="49" t="s">
        <v>3350</v>
      </c>
      <c r="Q561" s="52" t="s">
        <v>1130</v>
      </c>
      <c r="R561" s="48" t="s">
        <v>2853</v>
      </c>
      <c r="S561" s="50"/>
      <c r="T561" s="53" t="s">
        <v>2854</v>
      </c>
      <c r="U561" s="49" t="s">
        <v>3192</v>
      </c>
    </row>
    <row r="562" spans="1:21" x14ac:dyDescent="0.25">
      <c r="A562" s="47">
        <v>154251</v>
      </c>
      <c r="B562" s="48">
        <v>201</v>
      </c>
      <c r="C562" s="57">
        <v>44173</v>
      </c>
      <c r="D562" s="50"/>
      <c r="E562" s="50">
        <v>0</v>
      </c>
      <c r="F562" s="50">
        <v>10472</v>
      </c>
      <c r="G562" s="51"/>
      <c r="H562" s="51"/>
      <c r="I562" s="50"/>
      <c r="J562" s="50"/>
      <c r="K562" s="50">
        <v>1675.52</v>
      </c>
      <c r="L562" s="50">
        <v>12147.52</v>
      </c>
      <c r="M562" s="50">
        <f>Tabla16[[#This Row],[TASA EX.]]+Tabla16[[#This Row],[IEPS 8 %]]</f>
        <v>0</v>
      </c>
      <c r="N562" s="50">
        <f>Tabla16[[#This Row],[TASA 16%]]+Tabla16[[#This Row],[IEPS 6%]]</f>
        <v>10472</v>
      </c>
      <c r="O562" s="55">
        <v>44187</v>
      </c>
      <c r="P562" s="49" t="s">
        <v>3761</v>
      </c>
      <c r="Q562" s="52" t="s">
        <v>920</v>
      </c>
      <c r="R562" s="48" t="s">
        <v>2853</v>
      </c>
      <c r="S562" s="50"/>
      <c r="T562" s="53" t="s">
        <v>2854</v>
      </c>
      <c r="U562" s="49" t="s">
        <v>3762</v>
      </c>
    </row>
    <row r="563" spans="1:21" x14ac:dyDescent="0.25">
      <c r="A563" s="47">
        <v>154253</v>
      </c>
      <c r="B563" s="48">
        <v>203</v>
      </c>
      <c r="C563" s="57">
        <v>44173</v>
      </c>
      <c r="D563" s="50"/>
      <c r="E563" s="50">
        <v>-5.0000000002910383E-2</v>
      </c>
      <c r="F563" s="50">
        <v>92996</v>
      </c>
      <c r="G563" s="51"/>
      <c r="H563" s="51"/>
      <c r="I563" s="50"/>
      <c r="J563" s="50"/>
      <c r="K563" s="50">
        <v>14879.36</v>
      </c>
      <c r="L563" s="50">
        <v>107875.31</v>
      </c>
      <c r="M563" s="50">
        <f>Tabla16[[#This Row],[TASA EX.]]+Tabla16[[#This Row],[IEPS 8 %]]</f>
        <v>0</v>
      </c>
      <c r="N563" s="50">
        <f>Tabla16[[#This Row],[TASA 16%]]+Tabla16[[#This Row],[IEPS 6%]]</f>
        <v>92996</v>
      </c>
      <c r="O563" s="55">
        <v>44189</v>
      </c>
      <c r="P563" s="49" t="s">
        <v>2880</v>
      </c>
      <c r="Q563" s="52" t="s">
        <v>187</v>
      </c>
      <c r="R563" s="48" t="s">
        <v>2853</v>
      </c>
      <c r="S563" s="50"/>
      <c r="T563" s="53" t="s">
        <v>2854</v>
      </c>
      <c r="U563" s="49" t="s">
        <v>3763</v>
      </c>
    </row>
    <row r="564" spans="1:21" x14ac:dyDescent="0.25">
      <c r="A564" s="47">
        <v>154254</v>
      </c>
      <c r="B564" s="48">
        <v>204</v>
      </c>
      <c r="C564" s="57">
        <v>44173</v>
      </c>
      <c r="D564" s="50"/>
      <c r="E564" s="50">
        <v>0.14250000000174623</v>
      </c>
      <c r="F564" s="50">
        <v>95829.1875</v>
      </c>
      <c r="G564" s="51"/>
      <c r="H564" s="51"/>
      <c r="I564" s="50"/>
      <c r="J564" s="50"/>
      <c r="K564" s="50">
        <v>15332.67</v>
      </c>
      <c r="L564" s="50">
        <v>111162</v>
      </c>
      <c r="M564" s="50">
        <f>Tabla16[[#This Row],[TASA EX.]]+Tabla16[[#This Row],[IEPS 8 %]]</f>
        <v>0</v>
      </c>
      <c r="N564" s="50">
        <f>Tabla16[[#This Row],[TASA 16%]]+Tabla16[[#This Row],[IEPS 6%]]</f>
        <v>95829.1875</v>
      </c>
      <c r="O564" s="55">
        <v>44188</v>
      </c>
      <c r="P564" s="49" t="s">
        <v>3111</v>
      </c>
      <c r="Q564" s="52" t="s">
        <v>866</v>
      </c>
      <c r="R564" s="48" t="s">
        <v>2853</v>
      </c>
      <c r="S564" s="50"/>
      <c r="T564" s="53" t="s">
        <v>2854</v>
      </c>
      <c r="U564" s="49" t="s">
        <v>3764</v>
      </c>
    </row>
    <row r="565" spans="1:21" x14ac:dyDescent="0.25">
      <c r="A565" s="47">
        <v>154255</v>
      </c>
      <c r="B565" s="48">
        <v>205</v>
      </c>
      <c r="C565" s="57">
        <v>44173</v>
      </c>
      <c r="D565" s="50"/>
      <c r="E565" s="50">
        <v>-0.22749999997904524</v>
      </c>
      <c r="F565" s="50">
        <v>213839.9375</v>
      </c>
      <c r="G565" s="51"/>
      <c r="H565" s="51"/>
      <c r="I565" s="50"/>
      <c r="J565" s="50"/>
      <c r="K565" s="50">
        <v>34214.39</v>
      </c>
      <c r="L565" s="50">
        <v>248054.1</v>
      </c>
      <c r="M565" s="50">
        <f>Tabla16[[#This Row],[TASA EX.]]+Tabla16[[#This Row],[IEPS 8 %]]</f>
        <v>0</v>
      </c>
      <c r="N565" s="50">
        <f>Tabla16[[#This Row],[TASA 16%]]+Tabla16[[#This Row],[IEPS 6%]]</f>
        <v>213839.9375</v>
      </c>
      <c r="O565" s="55">
        <v>44194</v>
      </c>
      <c r="P565" s="49" t="s">
        <v>3093</v>
      </c>
      <c r="Q565" s="52" t="s">
        <v>36</v>
      </c>
      <c r="R565" s="48" t="s">
        <v>2853</v>
      </c>
      <c r="S565" s="50">
        <v>4364.08</v>
      </c>
      <c r="T565" s="53" t="s">
        <v>2854</v>
      </c>
      <c r="U565" s="49" t="s">
        <v>3765</v>
      </c>
    </row>
    <row r="566" spans="1:21" x14ac:dyDescent="0.25">
      <c r="A566" s="47">
        <v>154256</v>
      </c>
      <c r="B566" s="48">
        <v>206</v>
      </c>
      <c r="C566" s="57">
        <v>44173</v>
      </c>
      <c r="D566" s="50"/>
      <c r="E566" s="50">
        <v>47965.440000000002</v>
      </c>
      <c r="F566" s="50">
        <v>57638</v>
      </c>
      <c r="G566" s="51"/>
      <c r="H566" s="51"/>
      <c r="I566" s="50"/>
      <c r="J566" s="50">
        <v>3837.23</v>
      </c>
      <c r="K566" s="50">
        <v>9222.08</v>
      </c>
      <c r="L566" s="50">
        <v>118662.75</v>
      </c>
      <c r="M566" s="50">
        <f>Tabla16[[#This Row],[TASA EX.]]+Tabla16[[#This Row],[IEPS 8 %]]</f>
        <v>3837.23</v>
      </c>
      <c r="N566" s="50">
        <f>Tabla16[[#This Row],[TASA 16%]]+Tabla16[[#This Row],[IEPS 6%]]</f>
        <v>57638</v>
      </c>
      <c r="O566" s="55">
        <v>44190</v>
      </c>
      <c r="P566" s="49" t="s">
        <v>2875</v>
      </c>
      <c r="Q566" s="52" t="s">
        <v>40</v>
      </c>
      <c r="R566" s="48" t="s">
        <v>2853</v>
      </c>
      <c r="S566" s="50"/>
      <c r="T566" s="53" t="s">
        <v>2854</v>
      </c>
      <c r="U566" s="49" t="s">
        <v>3766</v>
      </c>
    </row>
    <row r="567" spans="1:21" x14ac:dyDescent="0.25">
      <c r="A567" s="47">
        <v>154258</v>
      </c>
      <c r="B567" s="48">
        <v>208</v>
      </c>
      <c r="C567" s="57">
        <v>44173</v>
      </c>
      <c r="D567" s="50"/>
      <c r="E567" s="50">
        <v>24975</v>
      </c>
      <c r="F567" s="50">
        <v>0</v>
      </c>
      <c r="G567" s="51"/>
      <c r="H567" s="51"/>
      <c r="I567" s="50"/>
      <c r="J567" s="50"/>
      <c r="K567" s="50"/>
      <c r="L567" s="50">
        <v>24975</v>
      </c>
      <c r="M567" s="50">
        <f>Tabla16[[#This Row],[TASA EX.]]+Tabla16[[#This Row],[IEPS 8 %]]</f>
        <v>0</v>
      </c>
      <c r="N567" s="50">
        <f>Tabla16[[#This Row],[TASA 16%]]+Tabla16[[#This Row],[IEPS 6%]]</f>
        <v>0</v>
      </c>
      <c r="O567" s="55">
        <v>44174</v>
      </c>
      <c r="P567" s="49" t="s">
        <v>3095</v>
      </c>
      <c r="Q567" s="52" t="s">
        <v>1931</v>
      </c>
      <c r="R567" s="48" t="s">
        <v>3042</v>
      </c>
      <c r="S567" s="50"/>
      <c r="T567" s="53" t="s">
        <v>3043</v>
      </c>
      <c r="U567" s="49" t="s">
        <v>3767</v>
      </c>
    </row>
    <row r="568" spans="1:21" x14ac:dyDescent="0.25">
      <c r="A568" s="47">
        <v>154259</v>
      </c>
      <c r="B568" s="48">
        <v>209</v>
      </c>
      <c r="C568" s="57">
        <v>44173</v>
      </c>
      <c r="D568" s="50"/>
      <c r="E568" s="50">
        <v>2.7500000000145519E-2</v>
      </c>
      <c r="F568" s="50">
        <v>9066.3125</v>
      </c>
      <c r="G568" s="51"/>
      <c r="H568" s="51"/>
      <c r="I568" s="50"/>
      <c r="J568" s="50"/>
      <c r="K568" s="50">
        <v>1450.61</v>
      </c>
      <c r="L568" s="50">
        <v>10516.95</v>
      </c>
      <c r="M568" s="50">
        <f>Tabla16[[#This Row],[TASA EX.]]+Tabla16[[#This Row],[IEPS 8 %]]</f>
        <v>0</v>
      </c>
      <c r="N568" s="50">
        <f>Tabla16[[#This Row],[TASA 16%]]+Tabla16[[#This Row],[IEPS 6%]]</f>
        <v>9066.3125</v>
      </c>
      <c r="O568" s="55">
        <v>44181</v>
      </c>
      <c r="P568" s="49" t="s">
        <v>2856</v>
      </c>
      <c r="Q568" s="52" t="s">
        <v>998</v>
      </c>
      <c r="R568" s="48" t="s">
        <v>2853</v>
      </c>
      <c r="S568" s="50"/>
      <c r="T568" s="53" t="s">
        <v>2854</v>
      </c>
      <c r="U568" s="49" t="s">
        <v>3768</v>
      </c>
    </row>
    <row r="569" spans="1:21" x14ac:dyDescent="0.25">
      <c r="A569" s="47">
        <v>154260</v>
      </c>
      <c r="B569" s="48">
        <v>210</v>
      </c>
      <c r="C569" s="57">
        <v>44173</v>
      </c>
      <c r="D569" s="50"/>
      <c r="E569" s="50">
        <v>2.4999999999636202E-2</v>
      </c>
      <c r="F569" s="50">
        <v>12818.375</v>
      </c>
      <c r="G569" s="51"/>
      <c r="H569" s="51"/>
      <c r="I569" s="50"/>
      <c r="J569" s="50"/>
      <c r="K569" s="50">
        <v>2050.94</v>
      </c>
      <c r="L569" s="50">
        <v>14869.34</v>
      </c>
      <c r="M569" s="50">
        <f>Tabla16[[#This Row],[TASA EX.]]+Tabla16[[#This Row],[IEPS 8 %]]</f>
        <v>0</v>
      </c>
      <c r="N569" s="50">
        <f>Tabla16[[#This Row],[TASA 16%]]+Tabla16[[#This Row],[IEPS 6%]]</f>
        <v>12818.375</v>
      </c>
      <c r="O569" s="55">
        <v>44181</v>
      </c>
      <c r="P569" s="49" t="s">
        <v>2856</v>
      </c>
      <c r="Q569" s="52" t="s">
        <v>998</v>
      </c>
      <c r="R569" s="48" t="s">
        <v>2853</v>
      </c>
      <c r="S569" s="50"/>
      <c r="T569" s="53" t="s">
        <v>2854</v>
      </c>
      <c r="U569" s="49" t="s">
        <v>3769</v>
      </c>
    </row>
    <row r="570" spans="1:21" x14ac:dyDescent="0.25">
      <c r="A570" s="47">
        <v>154261</v>
      </c>
      <c r="B570" s="48">
        <v>211</v>
      </c>
      <c r="C570" s="57">
        <v>44173</v>
      </c>
      <c r="D570" s="50"/>
      <c r="E570" s="50">
        <v>0</v>
      </c>
      <c r="F570" s="50">
        <v>37530</v>
      </c>
      <c r="G570" s="51"/>
      <c r="H570" s="51"/>
      <c r="I570" s="50"/>
      <c r="J570" s="50"/>
      <c r="K570" s="50">
        <v>6004.8</v>
      </c>
      <c r="L570" s="50">
        <v>43534.8</v>
      </c>
      <c r="M570" s="50">
        <f>Tabla16[[#This Row],[TASA EX.]]+Tabla16[[#This Row],[IEPS 8 %]]</f>
        <v>0</v>
      </c>
      <c r="N570" s="50">
        <f>Tabla16[[#This Row],[TASA 16%]]+Tabla16[[#This Row],[IEPS 6%]]</f>
        <v>37530</v>
      </c>
      <c r="O570" s="55">
        <v>44183</v>
      </c>
      <c r="P570" s="49" t="s">
        <v>3151</v>
      </c>
      <c r="Q570" s="52" t="s">
        <v>1241</v>
      </c>
      <c r="R570" s="48" t="s">
        <v>2853</v>
      </c>
      <c r="S570" s="50"/>
      <c r="T570" s="53" t="s">
        <v>2854</v>
      </c>
      <c r="U570" s="49" t="s">
        <v>3770</v>
      </c>
    </row>
    <row r="571" spans="1:21" x14ac:dyDescent="0.25">
      <c r="A571" s="47">
        <v>154262</v>
      </c>
      <c r="B571" s="48">
        <v>212</v>
      </c>
      <c r="C571" s="57">
        <v>44173</v>
      </c>
      <c r="D571" s="50"/>
      <c r="E571" s="50">
        <v>98411.16</v>
      </c>
      <c r="F571" s="50">
        <v>0</v>
      </c>
      <c r="G571" s="51"/>
      <c r="H571" s="51"/>
      <c r="I571" s="50"/>
      <c r="J571" s="50">
        <v>3353.11</v>
      </c>
      <c r="K571" s="50"/>
      <c r="L571" s="50">
        <v>101764.27</v>
      </c>
      <c r="M571" s="50">
        <f>Tabla16[[#This Row],[TASA EX.]]+Tabla16[[#This Row],[IEPS 8 %]]</f>
        <v>3353.11</v>
      </c>
      <c r="N571" s="50">
        <f>Tabla16[[#This Row],[TASA 16%]]+Tabla16[[#This Row],[IEPS 6%]]</f>
        <v>0</v>
      </c>
      <c r="O571" s="55">
        <v>44187</v>
      </c>
      <c r="P571" t="s">
        <v>4247</v>
      </c>
      <c r="Q571" s="52" t="s">
        <v>1804</v>
      </c>
      <c r="R571" s="48" t="s">
        <v>2853</v>
      </c>
      <c r="S571" s="50">
        <v>30858.44</v>
      </c>
      <c r="T571" s="53" t="s">
        <v>2854</v>
      </c>
      <c r="U571" s="12" t="s">
        <v>4254</v>
      </c>
    </row>
    <row r="572" spans="1:21" x14ac:dyDescent="0.25">
      <c r="A572" s="47">
        <v>154263</v>
      </c>
      <c r="B572" s="48">
        <v>213</v>
      </c>
      <c r="C572" s="57">
        <v>44173</v>
      </c>
      <c r="D572" s="50"/>
      <c r="E572" s="50">
        <v>3.9999999979045242E-2</v>
      </c>
      <c r="F572" s="50">
        <v>428909.75</v>
      </c>
      <c r="G572" s="51"/>
      <c r="H572" s="51"/>
      <c r="I572" s="50"/>
      <c r="J572" s="50"/>
      <c r="K572" s="50">
        <v>68625.56</v>
      </c>
      <c r="L572" s="50">
        <v>497535.35</v>
      </c>
      <c r="M572" s="50">
        <f>Tabla16[[#This Row],[TASA EX.]]+Tabla16[[#This Row],[IEPS 8 %]]</f>
        <v>0</v>
      </c>
      <c r="N572" s="50">
        <f>Tabla16[[#This Row],[TASA 16%]]+Tabla16[[#This Row],[IEPS 6%]]</f>
        <v>428909.75</v>
      </c>
      <c r="O572" s="55">
        <v>44187</v>
      </c>
      <c r="P572" t="s">
        <v>4247</v>
      </c>
      <c r="Q572" s="52" t="s">
        <v>1804</v>
      </c>
      <c r="R572" s="48" t="s">
        <v>2853</v>
      </c>
      <c r="S572" s="50">
        <v>36998.230000000003</v>
      </c>
      <c r="T572" s="53" t="s">
        <v>2854</v>
      </c>
      <c r="U572" s="12" t="s">
        <v>4255</v>
      </c>
    </row>
    <row r="573" spans="1:21" x14ac:dyDescent="0.25">
      <c r="A573" s="47">
        <v>154264</v>
      </c>
      <c r="B573" s="48">
        <v>214</v>
      </c>
      <c r="C573" s="57">
        <v>44173</v>
      </c>
      <c r="D573" s="50"/>
      <c r="E573" s="50">
        <v>5.5000000022118911E-2</v>
      </c>
      <c r="F573" s="50">
        <v>145437.625</v>
      </c>
      <c r="G573" s="51"/>
      <c r="H573" s="51"/>
      <c r="I573" s="50"/>
      <c r="J573" s="50"/>
      <c r="K573" s="50">
        <v>23270.02</v>
      </c>
      <c r="L573" s="50">
        <v>168707.7</v>
      </c>
      <c r="M573" s="50">
        <f>Tabla16[[#This Row],[TASA EX.]]+Tabla16[[#This Row],[IEPS 8 %]]</f>
        <v>0</v>
      </c>
      <c r="N573" s="50">
        <f>Tabla16[[#This Row],[TASA 16%]]+Tabla16[[#This Row],[IEPS 6%]]</f>
        <v>145437.625</v>
      </c>
      <c r="O573" s="55">
        <v>44194</v>
      </c>
      <c r="P573" t="s">
        <v>4247</v>
      </c>
      <c r="Q573" s="52" t="s">
        <v>1804</v>
      </c>
      <c r="R573" s="48" t="s">
        <v>2853</v>
      </c>
      <c r="S573" s="50">
        <v>11605.5</v>
      </c>
      <c r="T573" s="53" t="s">
        <v>2854</v>
      </c>
      <c r="U573" s="12" t="s">
        <v>4256</v>
      </c>
    </row>
    <row r="574" spans="1:21" x14ac:dyDescent="0.25">
      <c r="A574" s="47">
        <v>154265</v>
      </c>
      <c r="B574" s="48">
        <v>215</v>
      </c>
      <c r="C574" s="57">
        <v>44173</v>
      </c>
      <c r="D574" s="50"/>
      <c r="E574" s="50">
        <v>2.9999999998835847E-2</v>
      </c>
      <c r="F574" s="50">
        <v>33963.25</v>
      </c>
      <c r="G574" s="51"/>
      <c r="H574" s="51"/>
      <c r="I574" s="50"/>
      <c r="J574" s="50"/>
      <c r="K574" s="50">
        <v>5434.12</v>
      </c>
      <c r="L574" s="50">
        <v>39397.4</v>
      </c>
      <c r="M574" s="50">
        <f>Tabla16[[#This Row],[TASA EX.]]+Tabla16[[#This Row],[IEPS 8 %]]</f>
        <v>0</v>
      </c>
      <c r="N574" s="50">
        <f>Tabla16[[#This Row],[TASA 16%]]+Tabla16[[#This Row],[IEPS 6%]]</f>
        <v>33963.25</v>
      </c>
      <c r="O574" s="55">
        <v>44187</v>
      </c>
      <c r="P574" s="49" t="s">
        <v>2874</v>
      </c>
      <c r="Q574" s="52" t="s">
        <v>2819</v>
      </c>
      <c r="R574" s="48" t="s">
        <v>2853</v>
      </c>
      <c r="S574" s="50">
        <v>4220.33</v>
      </c>
      <c r="T574" s="53" t="s">
        <v>2854</v>
      </c>
      <c r="U574" s="49" t="s">
        <v>3771</v>
      </c>
    </row>
    <row r="575" spans="1:21" x14ac:dyDescent="0.25">
      <c r="A575" s="47">
        <v>154267</v>
      </c>
      <c r="B575" s="48">
        <v>217</v>
      </c>
      <c r="C575" s="57">
        <v>44173</v>
      </c>
      <c r="D575" s="50"/>
      <c r="E575" s="50">
        <v>106207.74</v>
      </c>
      <c r="F575" s="50">
        <v>0</v>
      </c>
      <c r="G575" s="51"/>
      <c r="H575" s="51"/>
      <c r="I575" s="50"/>
      <c r="J575" s="50">
        <v>5431.48</v>
      </c>
      <c r="K575" s="50"/>
      <c r="L575" s="50">
        <v>111639.22</v>
      </c>
      <c r="M575" s="50">
        <f>Tabla16[[#This Row],[TASA EX.]]+Tabla16[[#This Row],[IEPS 8 %]]</f>
        <v>5431.48</v>
      </c>
      <c r="N575" s="50">
        <f>Tabla16[[#This Row],[TASA 16%]]+Tabla16[[#This Row],[IEPS 6%]]</f>
        <v>0</v>
      </c>
      <c r="O575" s="55">
        <v>44187</v>
      </c>
      <c r="P575" s="49" t="s">
        <v>2874</v>
      </c>
      <c r="Q575" s="52" t="s">
        <v>2819</v>
      </c>
      <c r="R575" s="48" t="s">
        <v>2853</v>
      </c>
      <c r="S575" s="50">
        <v>4772.79</v>
      </c>
      <c r="T575" s="53" t="s">
        <v>2854</v>
      </c>
      <c r="U575" s="49" t="s">
        <v>3772</v>
      </c>
    </row>
    <row r="576" spans="1:21" x14ac:dyDescent="0.25">
      <c r="A576" s="47">
        <v>154268</v>
      </c>
      <c r="B576" s="48">
        <v>218</v>
      </c>
      <c r="C576" s="57">
        <v>44173</v>
      </c>
      <c r="D576" s="50"/>
      <c r="E576" s="50">
        <v>-1.4551915228366852E-11</v>
      </c>
      <c r="F576" s="50">
        <v>104775.50000000001</v>
      </c>
      <c r="G576" s="51"/>
      <c r="H576" s="51"/>
      <c r="I576" s="50"/>
      <c r="J576" s="50"/>
      <c r="K576" s="50">
        <v>16764.080000000002</v>
      </c>
      <c r="L576" s="50">
        <v>121539.58</v>
      </c>
      <c r="M576" s="50">
        <f>Tabla16[[#This Row],[TASA EX.]]+Tabla16[[#This Row],[IEPS 8 %]]</f>
        <v>0</v>
      </c>
      <c r="N576" s="50">
        <f>Tabla16[[#This Row],[TASA 16%]]+Tabla16[[#This Row],[IEPS 6%]]</f>
        <v>104775.50000000001</v>
      </c>
      <c r="O576" s="55">
        <v>44194</v>
      </c>
      <c r="P576" s="49" t="s">
        <v>2874</v>
      </c>
      <c r="Q576" s="52" t="s">
        <v>2819</v>
      </c>
      <c r="R576" s="48" t="s">
        <v>2853</v>
      </c>
      <c r="S576" s="50">
        <v>7703.87</v>
      </c>
      <c r="T576" s="53" t="s">
        <v>2854</v>
      </c>
      <c r="U576" s="49" t="s">
        <v>3773</v>
      </c>
    </row>
    <row r="577" spans="1:21" x14ac:dyDescent="0.25">
      <c r="A577" s="47">
        <v>154269</v>
      </c>
      <c r="B577" s="48">
        <v>219</v>
      </c>
      <c r="C577" s="57">
        <v>44173</v>
      </c>
      <c r="D577" s="50"/>
      <c r="E577" s="50">
        <v>186788.02</v>
      </c>
      <c r="F577" s="50">
        <v>0</v>
      </c>
      <c r="G577" s="51"/>
      <c r="H577" s="51"/>
      <c r="I577" s="50"/>
      <c r="J577" s="50">
        <v>3908.39</v>
      </c>
      <c r="K577" s="50"/>
      <c r="L577" s="50">
        <v>190696.41</v>
      </c>
      <c r="M577" s="50">
        <f>Tabla16[[#This Row],[TASA EX.]]+Tabla16[[#This Row],[IEPS 8 %]]</f>
        <v>3908.39</v>
      </c>
      <c r="N577" s="50">
        <f>Tabla16[[#This Row],[TASA 16%]]+Tabla16[[#This Row],[IEPS 6%]]</f>
        <v>0</v>
      </c>
      <c r="O577" s="55">
        <v>44194</v>
      </c>
      <c r="P577" s="49" t="s">
        <v>2874</v>
      </c>
      <c r="Q577" s="52" t="s">
        <v>2819</v>
      </c>
      <c r="R577" s="48" t="s">
        <v>2853</v>
      </c>
      <c r="S577" s="50">
        <v>36627.589999999997</v>
      </c>
      <c r="T577" s="53" t="s">
        <v>2854</v>
      </c>
      <c r="U577" s="49" t="s">
        <v>3774</v>
      </c>
    </row>
    <row r="578" spans="1:21" x14ac:dyDescent="0.25">
      <c r="A578" s="47">
        <v>154270</v>
      </c>
      <c r="B578" s="48">
        <v>220</v>
      </c>
      <c r="C578" s="57">
        <v>44173</v>
      </c>
      <c r="D578" s="50"/>
      <c r="E578" s="50">
        <v>-1.9999999999527063E-2</v>
      </c>
      <c r="F578" s="50">
        <v>3732</v>
      </c>
      <c r="G578" s="51"/>
      <c r="H578" s="51"/>
      <c r="I578" s="50"/>
      <c r="J578" s="50"/>
      <c r="K578" s="50">
        <v>597.12</v>
      </c>
      <c r="L578" s="50">
        <v>4329.1000000000004</v>
      </c>
      <c r="M578" s="50">
        <f>Tabla16[[#This Row],[TASA EX.]]+Tabla16[[#This Row],[IEPS 8 %]]</f>
        <v>0</v>
      </c>
      <c r="N578" s="50">
        <f>Tabla16[[#This Row],[TASA 16%]]+Tabla16[[#This Row],[IEPS 6%]]</f>
        <v>3732</v>
      </c>
      <c r="O578" s="55">
        <v>44177</v>
      </c>
      <c r="P578" s="49" t="s">
        <v>3218</v>
      </c>
      <c r="Q578" s="52" t="s">
        <v>749</v>
      </c>
      <c r="R578" s="48" t="s">
        <v>2888</v>
      </c>
      <c r="S578" s="50"/>
      <c r="T578" s="53" t="s">
        <v>2889</v>
      </c>
      <c r="U578" s="49" t="s">
        <v>3775</v>
      </c>
    </row>
    <row r="579" spans="1:21" x14ac:dyDescent="0.25">
      <c r="A579" s="47">
        <v>154271</v>
      </c>
      <c r="B579" s="48">
        <v>221</v>
      </c>
      <c r="C579" s="57">
        <v>44173</v>
      </c>
      <c r="D579" s="50"/>
      <c r="E579" s="50">
        <v>0.28250000000116415</v>
      </c>
      <c r="F579" s="50">
        <v>15378.4375</v>
      </c>
      <c r="G579" s="51"/>
      <c r="H579" s="51"/>
      <c r="I579" s="50"/>
      <c r="J579" s="50"/>
      <c r="K579" s="50">
        <v>2460.5500000000002</v>
      </c>
      <c r="L579" s="50">
        <v>17839.27</v>
      </c>
      <c r="M579" s="50">
        <f>Tabla16[[#This Row],[TASA EX.]]+Tabla16[[#This Row],[IEPS 8 %]]</f>
        <v>0</v>
      </c>
      <c r="N579" s="50">
        <f>Tabla16[[#This Row],[TASA 16%]]+Tabla16[[#This Row],[IEPS 6%]]</f>
        <v>15378.4375</v>
      </c>
      <c r="O579" s="55">
        <v>44190</v>
      </c>
      <c r="P579" s="49" t="s">
        <v>3142</v>
      </c>
      <c r="Q579" s="52" t="s">
        <v>2338</v>
      </c>
      <c r="R579" s="48" t="s">
        <v>2853</v>
      </c>
      <c r="S579" s="50">
        <v>1034.4000000000001</v>
      </c>
      <c r="T579" s="53" t="s">
        <v>2854</v>
      </c>
      <c r="U579" s="49" t="s">
        <v>3776</v>
      </c>
    </row>
    <row r="580" spans="1:21" x14ac:dyDescent="0.25">
      <c r="A580" s="47">
        <v>154272</v>
      </c>
      <c r="B580" s="48">
        <v>222</v>
      </c>
      <c r="C580" s="57">
        <v>44173</v>
      </c>
      <c r="D580" s="50"/>
      <c r="E580" s="50">
        <v>65395.59</v>
      </c>
      <c r="F580" s="50">
        <v>0</v>
      </c>
      <c r="G580" s="51"/>
      <c r="H580" s="51"/>
      <c r="I580" s="50"/>
      <c r="J580" s="50">
        <v>1271.42</v>
      </c>
      <c r="K580" s="50"/>
      <c r="L580" s="50">
        <v>66667.009999999995</v>
      </c>
      <c r="M580" s="50">
        <f>Tabla16[[#This Row],[TASA EX.]]+Tabla16[[#This Row],[IEPS 8 %]]</f>
        <v>1271.42</v>
      </c>
      <c r="N580" s="50">
        <f>Tabla16[[#This Row],[TASA 16%]]+Tabla16[[#This Row],[IEPS 6%]]</f>
        <v>0</v>
      </c>
      <c r="O580" s="55">
        <v>44194</v>
      </c>
      <c r="P580" s="49" t="s">
        <v>2958</v>
      </c>
      <c r="Q580" s="52" t="s">
        <v>661</v>
      </c>
      <c r="R580" s="48" t="s">
        <v>2853</v>
      </c>
      <c r="S580" s="50"/>
      <c r="T580" s="53" t="s">
        <v>2854</v>
      </c>
      <c r="U580" s="49" t="s">
        <v>3777</v>
      </c>
    </row>
    <row r="581" spans="1:21" x14ac:dyDescent="0.25">
      <c r="A581" s="47">
        <v>154273</v>
      </c>
      <c r="B581" s="48">
        <v>223</v>
      </c>
      <c r="C581" s="57">
        <v>44173</v>
      </c>
      <c r="D581" s="50"/>
      <c r="E581" s="50">
        <v>29568.75</v>
      </c>
      <c r="F581" s="50">
        <v>0</v>
      </c>
      <c r="G581" s="51"/>
      <c r="H581" s="51"/>
      <c r="I581" s="50"/>
      <c r="J581" s="50"/>
      <c r="K581" s="50"/>
      <c r="L581" s="50">
        <v>29568.75</v>
      </c>
      <c r="M581" s="50">
        <f>Tabla16[[#This Row],[TASA EX.]]+Tabla16[[#This Row],[IEPS 8 %]]</f>
        <v>0</v>
      </c>
      <c r="N581" s="50">
        <f>Tabla16[[#This Row],[TASA 16%]]+Tabla16[[#This Row],[IEPS 6%]]</f>
        <v>0</v>
      </c>
      <c r="O581" s="55">
        <v>44194</v>
      </c>
      <c r="P581" s="49" t="s">
        <v>2958</v>
      </c>
      <c r="Q581" s="52" t="s">
        <v>661</v>
      </c>
      <c r="R581" s="48" t="s">
        <v>2853</v>
      </c>
      <c r="S581" s="50"/>
      <c r="T581" s="53" t="s">
        <v>2854</v>
      </c>
      <c r="U581" s="49" t="s">
        <v>3778</v>
      </c>
    </row>
    <row r="582" spans="1:21" x14ac:dyDescent="0.25">
      <c r="A582" s="47">
        <v>154274</v>
      </c>
      <c r="B582" s="48">
        <v>224</v>
      </c>
      <c r="C582" s="57">
        <v>44173</v>
      </c>
      <c r="D582" s="50"/>
      <c r="E582" s="50">
        <v>-2.9999999998835847E-2</v>
      </c>
      <c r="F582" s="50">
        <v>19872.75</v>
      </c>
      <c r="G582" s="51"/>
      <c r="H582" s="51"/>
      <c r="I582" s="50"/>
      <c r="J582" s="50"/>
      <c r="K582" s="50">
        <v>3179.64</v>
      </c>
      <c r="L582" s="50">
        <v>23052.36</v>
      </c>
      <c r="M582" s="50">
        <f>Tabla16[[#This Row],[TASA EX.]]+Tabla16[[#This Row],[IEPS 8 %]]</f>
        <v>0</v>
      </c>
      <c r="N582" s="50">
        <f>Tabla16[[#This Row],[TASA 16%]]+Tabla16[[#This Row],[IEPS 6%]]</f>
        <v>19872.75</v>
      </c>
      <c r="O582" s="55">
        <v>44194</v>
      </c>
      <c r="P582" s="49" t="s">
        <v>3195</v>
      </c>
      <c r="Q582" s="52" t="s">
        <v>2520</v>
      </c>
      <c r="R582" s="48" t="s">
        <v>2853</v>
      </c>
      <c r="S582" s="50"/>
      <c r="T582" s="53" t="s">
        <v>2854</v>
      </c>
      <c r="U582" s="49" t="s">
        <v>3779</v>
      </c>
    </row>
    <row r="583" spans="1:21" x14ac:dyDescent="0.25">
      <c r="A583" s="47">
        <v>154275</v>
      </c>
      <c r="B583" s="48">
        <v>225</v>
      </c>
      <c r="C583" s="57">
        <v>44173</v>
      </c>
      <c r="D583" s="50"/>
      <c r="E583" s="50">
        <v>6625</v>
      </c>
      <c r="F583" s="50">
        <v>0</v>
      </c>
      <c r="G583" s="51"/>
      <c r="H583" s="51"/>
      <c r="I583" s="50"/>
      <c r="J583" s="50">
        <v>18</v>
      </c>
      <c r="K583" s="50"/>
      <c r="L583" s="50">
        <v>6643</v>
      </c>
      <c r="M583" s="50">
        <f>Tabla16[[#This Row],[TASA EX.]]+Tabla16[[#This Row],[IEPS 8 %]]</f>
        <v>18</v>
      </c>
      <c r="N583" s="50">
        <f>Tabla16[[#This Row],[TASA 16%]]+Tabla16[[#This Row],[IEPS 6%]]</f>
        <v>0</v>
      </c>
      <c r="O583" s="55">
        <v>44180</v>
      </c>
      <c r="P583" s="49" t="s">
        <v>2986</v>
      </c>
      <c r="Q583" s="52" t="s">
        <v>644</v>
      </c>
      <c r="R583" s="48" t="s">
        <v>2853</v>
      </c>
      <c r="S583" s="50"/>
      <c r="T583" s="53" t="s">
        <v>2854</v>
      </c>
      <c r="U583" s="49" t="s">
        <v>3780</v>
      </c>
    </row>
    <row r="584" spans="1:21" x14ac:dyDescent="0.25">
      <c r="A584" s="47">
        <v>154276</v>
      </c>
      <c r="B584" s="48">
        <v>226</v>
      </c>
      <c r="C584" s="57">
        <v>44173</v>
      </c>
      <c r="D584" s="50"/>
      <c r="E584" s="50">
        <v>20992.1</v>
      </c>
      <c r="F584" s="50">
        <v>0</v>
      </c>
      <c r="G584" s="51"/>
      <c r="H584" s="51"/>
      <c r="I584" s="50"/>
      <c r="J584" s="50"/>
      <c r="K584" s="50"/>
      <c r="L584" s="50">
        <v>20992.1</v>
      </c>
      <c r="M584" s="50">
        <f>Tabla16[[#This Row],[TASA EX.]]+Tabla16[[#This Row],[IEPS 8 %]]</f>
        <v>0</v>
      </c>
      <c r="N584" s="50">
        <f>Tabla16[[#This Row],[TASA 16%]]+Tabla16[[#This Row],[IEPS 6%]]</f>
        <v>0</v>
      </c>
      <c r="O584" s="55">
        <v>44180</v>
      </c>
      <c r="P584" s="49" t="s">
        <v>2991</v>
      </c>
      <c r="Q584" s="52" t="s">
        <v>1529</v>
      </c>
      <c r="R584" s="48" t="s">
        <v>2853</v>
      </c>
      <c r="S584" s="50"/>
      <c r="T584" s="53" t="s">
        <v>2854</v>
      </c>
      <c r="U584" s="49" t="s">
        <v>2861</v>
      </c>
    </row>
    <row r="585" spans="1:21" x14ac:dyDescent="0.25">
      <c r="A585" s="47">
        <v>154277</v>
      </c>
      <c r="B585" s="48">
        <v>227</v>
      </c>
      <c r="C585" s="57">
        <v>44173</v>
      </c>
      <c r="D585" s="50"/>
      <c r="E585" s="50">
        <v>20754.52</v>
      </c>
      <c r="F585" s="50">
        <v>0</v>
      </c>
      <c r="G585" s="51"/>
      <c r="H585" s="51"/>
      <c r="I585" s="50"/>
      <c r="J585" s="50"/>
      <c r="K585" s="50"/>
      <c r="L585" s="50">
        <v>20754.52</v>
      </c>
      <c r="M585" s="50">
        <f>Tabla16[[#This Row],[TASA EX.]]+Tabla16[[#This Row],[IEPS 8 %]]</f>
        <v>0</v>
      </c>
      <c r="N585" s="50">
        <f>Tabla16[[#This Row],[TASA 16%]]+Tabla16[[#This Row],[IEPS 6%]]</f>
        <v>0</v>
      </c>
      <c r="O585" s="55">
        <v>44177</v>
      </c>
      <c r="P585" s="49" t="s">
        <v>2991</v>
      </c>
      <c r="Q585" s="52" t="s">
        <v>1529</v>
      </c>
      <c r="R585" s="48" t="s">
        <v>2853</v>
      </c>
      <c r="S585" s="50">
        <v>41.08</v>
      </c>
      <c r="T585" s="53" t="s">
        <v>2854</v>
      </c>
      <c r="U585" s="49" t="s">
        <v>2861</v>
      </c>
    </row>
    <row r="586" spans="1:21" x14ac:dyDescent="0.25">
      <c r="A586" s="47">
        <v>154278</v>
      </c>
      <c r="B586" s="48">
        <v>228</v>
      </c>
      <c r="C586" s="57">
        <v>44173</v>
      </c>
      <c r="D586" s="50"/>
      <c r="E586" s="50">
        <v>18117</v>
      </c>
      <c r="F586" s="50">
        <v>0</v>
      </c>
      <c r="G586" s="51"/>
      <c r="H586" s="51"/>
      <c r="I586" s="50"/>
      <c r="J586" s="50"/>
      <c r="K586" s="50"/>
      <c r="L586" s="50">
        <v>18117</v>
      </c>
      <c r="M586" s="50">
        <f>Tabla16[[#This Row],[TASA EX.]]+Tabla16[[#This Row],[IEPS 8 %]]</f>
        <v>0</v>
      </c>
      <c r="N586" s="50">
        <f>Tabla16[[#This Row],[TASA 16%]]+Tabla16[[#This Row],[IEPS 6%]]</f>
        <v>0</v>
      </c>
      <c r="O586" s="55">
        <v>44177</v>
      </c>
      <c r="P586" s="49" t="s">
        <v>3026</v>
      </c>
      <c r="Q586" s="52" t="s">
        <v>669</v>
      </c>
      <c r="R586" s="48" t="s">
        <v>2853</v>
      </c>
      <c r="S586" s="50"/>
      <c r="T586" s="53" t="s">
        <v>2854</v>
      </c>
      <c r="U586" s="49" t="s">
        <v>2861</v>
      </c>
    </row>
    <row r="587" spans="1:21" x14ac:dyDescent="0.25">
      <c r="A587" s="47">
        <v>154279</v>
      </c>
      <c r="B587" s="48">
        <v>229</v>
      </c>
      <c r="C587" s="57">
        <v>44173</v>
      </c>
      <c r="D587" s="50"/>
      <c r="E587" s="50">
        <v>192716.85</v>
      </c>
      <c r="F587" s="50">
        <v>0</v>
      </c>
      <c r="G587" s="51"/>
      <c r="H587" s="51"/>
      <c r="I587" s="50"/>
      <c r="J587" s="50"/>
      <c r="K587" s="50"/>
      <c r="L587" s="50">
        <v>192716.85</v>
      </c>
      <c r="M587" s="50">
        <f>Tabla16[[#This Row],[TASA EX.]]+Tabla16[[#This Row],[IEPS 8 %]]</f>
        <v>0</v>
      </c>
      <c r="N587" s="50">
        <f>Tabla16[[#This Row],[TASA 16%]]+Tabla16[[#This Row],[IEPS 6%]]</f>
        <v>0</v>
      </c>
      <c r="O587" s="55">
        <v>44180</v>
      </c>
      <c r="P587" s="49" t="s">
        <v>3026</v>
      </c>
      <c r="Q587" s="52" t="s">
        <v>669</v>
      </c>
      <c r="R587" s="48" t="s">
        <v>2853</v>
      </c>
      <c r="S587" s="50"/>
      <c r="T587" s="53" t="s">
        <v>2854</v>
      </c>
      <c r="U587" s="49" t="s">
        <v>2861</v>
      </c>
    </row>
    <row r="588" spans="1:21" x14ac:dyDescent="0.25">
      <c r="A588" s="47">
        <v>154280</v>
      </c>
      <c r="B588" s="48">
        <v>230</v>
      </c>
      <c r="C588" s="57">
        <v>44173</v>
      </c>
      <c r="D588" s="50"/>
      <c r="E588" s="50">
        <v>6450.1</v>
      </c>
      <c r="F588" s="50">
        <v>0</v>
      </c>
      <c r="G588" s="51"/>
      <c r="H588" s="51"/>
      <c r="I588" s="50"/>
      <c r="J588" s="50">
        <v>51.46</v>
      </c>
      <c r="K588" s="50"/>
      <c r="L588" s="50">
        <v>6501.56</v>
      </c>
      <c r="M588" s="50">
        <f>Tabla16[[#This Row],[TASA EX.]]+Tabla16[[#This Row],[IEPS 8 %]]</f>
        <v>51.46</v>
      </c>
      <c r="N588" s="50">
        <f>Tabla16[[#This Row],[TASA 16%]]+Tabla16[[#This Row],[IEPS 6%]]</f>
        <v>0</v>
      </c>
      <c r="O588" s="55">
        <v>44177</v>
      </c>
      <c r="P588" s="49" t="s">
        <v>3781</v>
      </c>
      <c r="Q588" s="52" t="s">
        <v>1228</v>
      </c>
      <c r="R588" s="48" t="s">
        <v>2853</v>
      </c>
      <c r="S588" s="50"/>
      <c r="T588" s="53" t="s">
        <v>2854</v>
      </c>
      <c r="U588" s="49" t="s">
        <v>3782</v>
      </c>
    </row>
    <row r="589" spans="1:21" x14ac:dyDescent="0.25">
      <c r="A589" s="47">
        <v>154281</v>
      </c>
      <c r="B589" s="48">
        <v>231</v>
      </c>
      <c r="C589" s="57">
        <v>44173</v>
      </c>
      <c r="D589" s="50"/>
      <c r="E589" s="50">
        <v>10933.877500000001</v>
      </c>
      <c r="F589" s="50">
        <v>929.56249999999989</v>
      </c>
      <c r="G589" s="51"/>
      <c r="H589" s="51"/>
      <c r="I589" s="50"/>
      <c r="J589" s="50"/>
      <c r="K589" s="50">
        <v>148.72999999999999</v>
      </c>
      <c r="L589" s="50">
        <v>12012.17</v>
      </c>
      <c r="M589" s="50">
        <f>Tabla16[[#This Row],[TASA EX.]]+Tabla16[[#This Row],[IEPS 8 %]]</f>
        <v>0</v>
      </c>
      <c r="N589" s="50">
        <f>Tabla16[[#This Row],[TASA 16%]]+Tabla16[[#This Row],[IEPS 6%]]</f>
        <v>929.56249999999989</v>
      </c>
      <c r="O589" s="55">
        <v>44177</v>
      </c>
      <c r="P589" s="49" t="s">
        <v>3783</v>
      </c>
      <c r="Q589" s="52" t="s">
        <v>69</v>
      </c>
      <c r="R589" s="48" t="s">
        <v>2853</v>
      </c>
      <c r="S589" s="50"/>
      <c r="T589" s="53" t="s">
        <v>2854</v>
      </c>
      <c r="U589" s="49" t="s">
        <v>3784</v>
      </c>
    </row>
    <row r="590" spans="1:21" x14ac:dyDescent="0.25">
      <c r="A590" s="47">
        <v>154282</v>
      </c>
      <c r="B590" s="48">
        <v>232</v>
      </c>
      <c r="C590" s="57">
        <v>44173</v>
      </c>
      <c r="D590" s="50"/>
      <c r="E590" s="50">
        <v>0</v>
      </c>
      <c r="F590" s="50">
        <v>13728.75</v>
      </c>
      <c r="G590" s="51"/>
      <c r="H590" s="51"/>
      <c r="I590" s="50"/>
      <c r="J590" s="50"/>
      <c r="K590" s="50">
        <v>2196.6</v>
      </c>
      <c r="L590" s="50">
        <v>15925.35</v>
      </c>
      <c r="M590" s="50">
        <f>Tabla16[[#This Row],[TASA EX.]]+Tabla16[[#This Row],[IEPS 8 %]]</f>
        <v>0</v>
      </c>
      <c r="N590" s="50">
        <f>Tabla16[[#This Row],[TASA 16%]]+Tabla16[[#This Row],[IEPS 6%]]</f>
        <v>13728.75</v>
      </c>
      <c r="O590" s="55">
        <v>44187</v>
      </c>
      <c r="P590" s="49" t="s">
        <v>3785</v>
      </c>
      <c r="Q590" s="52" t="s">
        <v>836</v>
      </c>
      <c r="R590" s="48" t="s">
        <v>2853</v>
      </c>
      <c r="S590" s="50"/>
      <c r="T590" s="53" t="s">
        <v>2854</v>
      </c>
      <c r="U590" s="49" t="s">
        <v>3786</v>
      </c>
    </row>
    <row r="591" spans="1:21" x14ac:dyDescent="0.25">
      <c r="A591" s="47">
        <v>154283</v>
      </c>
      <c r="B591" s="48">
        <v>233</v>
      </c>
      <c r="C591" s="57">
        <v>44173</v>
      </c>
      <c r="D591" s="50"/>
      <c r="E591" s="50">
        <v>1.5000000001236913E-2</v>
      </c>
      <c r="F591" s="50">
        <v>12243.625</v>
      </c>
      <c r="G591" s="51"/>
      <c r="H591" s="51"/>
      <c r="I591" s="50"/>
      <c r="J591" s="50"/>
      <c r="K591" s="50">
        <v>1958.98</v>
      </c>
      <c r="L591" s="50">
        <v>14202.62</v>
      </c>
      <c r="M591" s="50">
        <f>Tabla16[[#This Row],[TASA EX.]]+Tabla16[[#This Row],[IEPS 8 %]]</f>
        <v>0</v>
      </c>
      <c r="N591" s="50">
        <f>Tabla16[[#This Row],[TASA 16%]]+Tabla16[[#This Row],[IEPS 6%]]</f>
        <v>12243.625</v>
      </c>
      <c r="O591" s="55">
        <v>44189</v>
      </c>
      <c r="P591" s="49" t="s">
        <v>2968</v>
      </c>
      <c r="Q591" s="52" t="s">
        <v>938</v>
      </c>
      <c r="R591" s="48" t="s">
        <v>2853</v>
      </c>
      <c r="S591" s="50"/>
      <c r="T591" s="53" t="s">
        <v>2854</v>
      </c>
      <c r="U591" s="49" t="s">
        <v>3691</v>
      </c>
    </row>
    <row r="592" spans="1:21" x14ac:dyDescent="0.25">
      <c r="A592" s="47">
        <v>154284</v>
      </c>
      <c r="B592" s="48">
        <v>234</v>
      </c>
      <c r="C592" s="57">
        <v>44173</v>
      </c>
      <c r="D592" s="50"/>
      <c r="E592" s="50">
        <v>-5.2499999997962732E-2</v>
      </c>
      <c r="F592" s="50">
        <v>15453.062499999998</v>
      </c>
      <c r="G592" s="51"/>
      <c r="H592" s="51"/>
      <c r="I592" s="50"/>
      <c r="J592" s="50"/>
      <c r="K592" s="50">
        <v>2472.4899999999998</v>
      </c>
      <c r="L592" s="50">
        <v>17925.5</v>
      </c>
      <c r="M592" s="50">
        <f>Tabla16[[#This Row],[TASA EX.]]+Tabla16[[#This Row],[IEPS 8 %]]</f>
        <v>0</v>
      </c>
      <c r="N592" s="50">
        <f>Tabla16[[#This Row],[TASA 16%]]+Tabla16[[#This Row],[IEPS 6%]]</f>
        <v>15453.062499999998</v>
      </c>
      <c r="O592" s="55">
        <v>44194</v>
      </c>
      <c r="P592" s="49" t="s">
        <v>2911</v>
      </c>
      <c r="Q592" s="52" t="s">
        <v>2172</v>
      </c>
      <c r="R592" s="48" t="s">
        <v>2853</v>
      </c>
      <c r="S592" s="50"/>
      <c r="T592" s="53" t="s">
        <v>2854</v>
      </c>
      <c r="U592" s="49" t="s">
        <v>3787</v>
      </c>
    </row>
    <row r="593" spans="1:21" x14ac:dyDescent="0.25">
      <c r="A593" s="47">
        <v>154285</v>
      </c>
      <c r="B593" s="48">
        <v>235</v>
      </c>
      <c r="C593" s="57">
        <v>44173</v>
      </c>
      <c r="D593" s="50"/>
      <c r="E593" s="50">
        <v>207582.745</v>
      </c>
      <c r="F593" s="50">
        <v>127974.875</v>
      </c>
      <c r="G593" s="51"/>
      <c r="H593" s="51"/>
      <c r="I593" s="50"/>
      <c r="J593" s="50"/>
      <c r="K593" s="50">
        <v>20475.98</v>
      </c>
      <c r="L593" s="50">
        <v>356033.6</v>
      </c>
      <c r="M593" s="50">
        <f>Tabla16[[#This Row],[TASA EX.]]+Tabla16[[#This Row],[IEPS 8 %]]</f>
        <v>0</v>
      </c>
      <c r="N593" s="50">
        <f>Tabla16[[#This Row],[TASA 16%]]+Tabla16[[#This Row],[IEPS 6%]]</f>
        <v>127974.875</v>
      </c>
      <c r="O593" s="55">
        <v>44187</v>
      </c>
      <c r="P593" s="49" t="s">
        <v>2868</v>
      </c>
      <c r="Q593" s="52" t="s">
        <v>164</v>
      </c>
      <c r="R593" s="48" t="s">
        <v>2853</v>
      </c>
      <c r="S593" s="50">
        <v>0.02</v>
      </c>
      <c r="T593" s="53" t="s">
        <v>2854</v>
      </c>
      <c r="U593" s="49" t="s">
        <v>3788</v>
      </c>
    </row>
    <row r="594" spans="1:21" x14ac:dyDescent="0.25">
      <c r="A594" s="47">
        <v>154286</v>
      </c>
      <c r="B594" s="48">
        <v>236</v>
      </c>
      <c r="C594" s="57">
        <v>44173</v>
      </c>
      <c r="D594" s="50"/>
      <c r="E594" s="50">
        <v>257031.4975</v>
      </c>
      <c r="F594" s="50">
        <v>162975.8125</v>
      </c>
      <c r="G594" s="51"/>
      <c r="H594" s="51"/>
      <c r="I594" s="50"/>
      <c r="J594" s="50"/>
      <c r="K594" s="50">
        <v>26076.13</v>
      </c>
      <c r="L594" s="50">
        <v>446083.44</v>
      </c>
      <c r="M594" s="50">
        <f>Tabla16[[#This Row],[TASA EX.]]+Tabla16[[#This Row],[IEPS 8 %]]</f>
        <v>0</v>
      </c>
      <c r="N594" s="50">
        <f>Tabla16[[#This Row],[TASA 16%]]+Tabla16[[#This Row],[IEPS 6%]]</f>
        <v>162975.8125</v>
      </c>
      <c r="O594" s="55">
        <v>44194</v>
      </c>
      <c r="P594" s="49" t="s">
        <v>2868</v>
      </c>
      <c r="Q594" s="52" t="s">
        <v>164</v>
      </c>
      <c r="R594" s="48" t="s">
        <v>2853</v>
      </c>
      <c r="S594" s="50">
        <v>875.15</v>
      </c>
      <c r="T594" s="53" t="s">
        <v>2854</v>
      </c>
      <c r="U594" s="49" t="s">
        <v>3789</v>
      </c>
    </row>
    <row r="595" spans="1:21" x14ac:dyDescent="0.25">
      <c r="A595" s="47">
        <v>154287</v>
      </c>
      <c r="B595" s="48">
        <v>237</v>
      </c>
      <c r="C595" s="57">
        <v>44173</v>
      </c>
      <c r="D595" s="50"/>
      <c r="E595" s="50">
        <v>19478.382499999992</v>
      </c>
      <c r="F595" s="50">
        <v>75338.1875</v>
      </c>
      <c r="G595" s="51"/>
      <c r="H595" s="51"/>
      <c r="I595" s="50"/>
      <c r="J595" s="50">
        <v>725.96</v>
      </c>
      <c r="K595" s="50">
        <v>12054.11</v>
      </c>
      <c r="L595" s="50">
        <v>107596.64</v>
      </c>
      <c r="M595" s="50">
        <f>Tabla16[[#This Row],[TASA EX.]]+Tabla16[[#This Row],[IEPS 8 %]]</f>
        <v>725.96</v>
      </c>
      <c r="N595" s="50">
        <f>Tabla16[[#This Row],[TASA 16%]]+Tabla16[[#This Row],[IEPS 6%]]</f>
        <v>75338.1875</v>
      </c>
      <c r="O595" s="55">
        <v>44190</v>
      </c>
      <c r="P595" s="49" t="s">
        <v>2886</v>
      </c>
      <c r="Q595" s="52" t="s">
        <v>2138</v>
      </c>
      <c r="R595" s="48" t="s">
        <v>2853</v>
      </c>
      <c r="S595" s="50"/>
      <c r="T595" s="53" t="s">
        <v>2854</v>
      </c>
      <c r="U595" s="49" t="s">
        <v>3790</v>
      </c>
    </row>
    <row r="596" spans="1:21" x14ac:dyDescent="0.25">
      <c r="A596" s="47">
        <v>154288</v>
      </c>
      <c r="B596" s="48">
        <v>238</v>
      </c>
      <c r="C596" s="57">
        <v>44173</v>
      </c>
      <c r="D596" s="50"/>
      <c r="E596" s="50">
        <v>6956.5349999999962</v>
      </c>
      <c r="F596" s="50">
        <v>24757.875</v>
      </c>
      <c r="G596" s="51"/>
      <c r="H596" s="51"/>
      <c r="I596" s="50"/>
      <c r="J596" s="50"/>
      <c r="K596" s="50">
        <v>3961.26</v>
      </c>
      <c r="L596" s="50">
        <v>35675.67</v>
      </c>
      <c r="M596" s="50">
        <f>Tabla16[[#This Row],[TASA EX.]]+Tabla16[[#This Row],[IEPS 8 %]]</f>
        <v>0</v>
      </c>
      <c r="N596" s="50">
        <f>Tabla16[[#This Row],[TASA 16%]]+Tabla16[[#This Row],[IEPS 6%]]</f>
        <v>24757.875</v>
      </c>
      <c r="O596" s="55">
        <v>44195</v>
      </c>
      <c r="P596" s="49" t="s">
        <v>2886</v>
      </c>
      <c r="Q596" s="52" t="s">
        <v>2138</v>
      </c>
      <c r="R596" s="48" t="s">
        <v>2853</v>
      </c>
      <c r="S596" s="50"/>
      <c r="T596" s="53" t="s">
        <v>2854</v>
      </c>
      <c r="U596" s="49" t="s">
        <v>3791</v>
      </c>
    </row>
    <row r="597" spans="1:21" x14ac:dyDescent="0.25">
      <c r="A597" s="47">
        <v>154290</v>
      </c>
      <c r="B597" s="48">
        <v>240</v>
      </c>
      <c r="C597" s="57">
        <v>44173</v>
      </c>
      <c r="D597" s="50"/>
      <c r="E597" s="50">
        <v>238494</v>
      </c>
      <c r="F597" s="50">
        <v>0</v>
      </c>
      <c r="G597" s="51"/>
      <c r="H597" s="51"/>
      <c r="I597" s="50"/>
      <c r="J597" s="50"/>
      <c r="K597" s="50"/>
      <c r="L597" s="50">
        <v>238494</v>
      </c>
      <c r="M597" s="50">
        <f>Tabla16[[#This Row],[TASA EX.]]+Tabla16[[#This Row],[IEPS 8 %]]</f>
        <v>0</v>
      </c>
      <c r="N597" s="50">
        <f>Tabla16[[#This Row],[TASA 16%]]+Tabla16[[#This Row],[IEPS 6%]]</f>
        <v>0</v>
      </c>
      <c r="O597" s="55">
        <v>44183</v>
      </c>
      <c r="P597" s="49" t="s">
        <v>2957</v>
      </c>
      <c r="Q597" s="52" t="s">
        <v>870</v>
      </c>
      <c r="R597" s="48" t="s">
        <v>2853</v>
      </c>
      <c r="S597" s="50"/>
      <c r="T597" s="53" t="s">
        <v>2854</v>
      </c>
      <c r="U597" s="49" t="s">
        <v>3124</v>
      </c>
    </row>
    <row r="598" spans="1:21" x14ac:dyDescent="0.25">
      <c r="A598" s="47">
        <v>154292</v>
      </c>
      <c r="B598" s="48">
        <v>242</v>
      </c>
      <c r="C598" s="57">
        <v>44173</v>
      </c>
      <c r="D598" s="50"/>
      <c r="E598" s="50">
        <v>0.13250000000152795</v>
      </c>
      <c r="F598" s="50">
        <v>13961.937499999998</v>
      </c>
      <c r="G598" s="51"/>
      <c r="H598" s="51"/>
      <c r="I598" s="50"/>
      <c r="J598" s="50"/>
      <c r="K598" s="50">
        <v>2233.91</v>
      </c>
      <c r="L598" s="50">
        <v>16195.98</v>
      </c>
      <c r="M598" s="50">
        <f>Tabla16[[#This Row],[TASA EX.]]+Tabla16[[#This Row],[IEPS 8 %]]</f>
        <v>0</v>
      </c>
      <c r="N598" s="50">
        <f>Tabla16[[#This Row],[TASA 16%]]+Tabla16[[#This Row],[IEPS 6%]]</f>
        <v>13961.937499999998</v>
      </c>
      <c r="O598" s="55">
        <v>44190</v>
      </c>
      <c r="P598" t="s">
        <v>4203</v>
      </c>
      <c r="Q598" s="52" t="s">
        <v>136</v>
      </c>
      <c r="R598" s="48" t="s">
        <v>2853</v>
      </c>
      <c r="S598" s="50">
        <v>1804.32</v>
      </c>
      <c r="T598" s="53" t="s">
        <v>2854</v>
      </c>
      <c r="U598" s="12" t="s">
        <v>4234</v>
      </c>
    </row>
    <row r="599" spans="1:21" x14ac:dyDescent="0.25">
      <c r="A599" s="47">
        <v>154293</v>
      </c>
      <c r="B599" s="48">
        <v>243</v>
      </c>
      <c r="C599" s="57">
        <v>44173</v>
      </c>
      <c r="D599" s="50"/>
      <c r="E599" s="50">
        <v>240505.65</v>
      </c>
      <c r="F599" s="50">
        <v>0</v>
      </c>
      <c r="G599" s="51"/>
      <c r="H599" s="51"/>
      <c r="I599" s="50"/>
      <c r="J599" s="50">
        <v>11250.38</v>
      </c>
      <c r="K599" s="50"/>
      <c r="L599" s="50">
        <v>251756.03</v>
      </c>
      <c r="M599" s="50">
        <f>Tabla16[[#This Row],[TASA EX.]]+Tabla16[[#This Row],[IEPS 8 %]]</f>
        <v>11250.38</v>
      </c>
      <c r="N599" s="50">
        <f>Tabla16[[#This Row],[TASA 16%]]+Tabla16[[#This Row],[IEPS 6%]]</f>
        <v>0</v>
      </c>
      <c r="O599" s="55">
        <v>44177</v>
      </c>
      <c r="P599" t="s">
        <v>4203</v>
      </c>
      <c r="Q599" s="52" t="s">
        <v>136</v>
      </c>
      <c r="R599" s="48" t="s">
        <v>2853</v>
      </c>
      <c r="S599" s="50">
        <v>17900.330000000002</v>
      </c>
      <c r="T599" s="53" t="s">
        <v>2854</v>
      </c>
      <c r="U599" s="12" t="s">
        <v>4235</v>
      </c>
    </row>
    <row r="600" spans="1:21" x14ac:dyDescent="0.25">
      <c r="A600" s="47">
        <v>154294</v>
      </c>
      <c r="B600" s="48">
        <v>244</v>
      </c>
      <c r="C600" s="57">
        <v>44173</v>
      </c>
      <c r="D600" s="50"/>
      <c r="E600" s="50">
        <v>32094.642500000031</v>
      </c>
      <c r="F600" s="50">
        <v>96291.937499999985</v>
      </c>
      <c r="G600" s="51"/>
      <c r="H600" s="51"/>
      <c r="I600" s="50"/>
      <c r="J600" s="50">
        <v>893.34</v>
      </c>
      <c r="K600" s="50">
        <v>15406.71</v>
      </c>
      <c r="L600" s="50">
        <v>144686.63</v>
      </c>
      <c r="M600" s="50">
        <f>Tabla16[[#This Row],[TASA EX.]]+Tabla16[[#This Row],[IEPS 8 %]]</f>
        <v>893.34</v>
      </c>
      <c r="N600" s="50">
        <f>Tabla16[[#This Row],[TASA 16%]]+Tabla16[[#This Row],[IEPS 6%]]</f>
        <v>96291.937499999985</v>
      </c>
      <c r="O600" s="55">
        <v>44189</v>
      </c>
      <c r="P600" t="s">
        <v>4203</v>
      </c>
      <c r="Q600" s="52" t="s">
        <v>136</v>
      </c>
      <c r="R600" s="48" t="s">
        <v>2853</v>
      </c>
      <c r="S600" s="50">
        <v>10760.11</v>
      </c>
      <c r="T600" s="53" t="s">
        <v>2854</v>
      </c>
      <c r="U600" s="12" t="s">
        <v>4236</v>
      </c>
    </row>
    <row r="601" spans="1:21" x14ac:dyDescent="0.25">
      <c r="A601" s="47">
        <v>154295</v>
      </c>
      <c r="B601" s="48">
        <v>245</v>
      </c>
      <c r="C601" s="57">
        <v>44173</v>
      </c>
      <c r="D601" s="50"/>
      <c r="E601" s="50">
        <v>33116.510000000009</v>
      </c>
      <c r="F601" s="50">
        <v>158154.25</v>
      </c>
      <c r="G601" s="51"/>
      <c r="H601" s="51"/>
      <c r="I601" s="50"/>
      <c r="J601" s="50">
        <v>2333.31</v>
      </c>
      <c r="K601" s="50">
        <v>25304.68</v>
      </c>
      <c r="L601" s="50">
        <v>218908.75</v>
      </c>
      <c r="M601" s="50">
        <f>Tabla16[[#This Row],[TASA EX.]]+Tabla16[[#This Row],[IEPS 8 %]]</f>
        <v>2333.31</v>
      </c>
      <c r="N601" s="50">
        <f>Tabla16[[#This Row],[TASA 16%]]+Tabla16[[#This Row],[IEPS 6%]]</f>
        <v>158154.25</v>
      </c>
      <c r="O601" s="55">
        <v>44190</v>
      </c>
      <c r="P601" t="s">
        <v>4203</v>
      </c>
      <c r="Q601" s="52" t="s">
        <v>136</v>
      </c>
      <c r="R601" s="48" t="s">
        <v>2853</v>
      </c>
      <c r="S601" s="50">
        <v>33507.449999999997</v>
      </c>
      <c r="T601" s="53" t="s">
        <v>2854</v>
      </c>
      <c r="U601" s="12" t="s">
        <v>4237</v>
      </c>
    </row>
    <row r="602" spans="1:21" x14ac:dyDescent="0.25">
      <c r="A602" s="47">
        <v>154296</v>
      </c>
      <c r="B602" s="48">
        <v>246</v>
      </c>
      <c r="C602" s="57">
        <v>44173</v>
      </c>
      <c r="D602" s="50"/>
      <c r="E602" s="50">
        <v>9.0000000003783498E-2</v>
      </c>
      <c r="F602" s="50">
        <v>35474.25</v>
      </c>
      <c r="G602" s="51"/>
      <c r="H602" s="51"/>
      <c r="I602" s="50"/>
      <c r="J602" s="50"/>
      <c r="K602" s="50">
        <v>5675.88</v>
      </c>
      <c r="L602" s="50">
        <v>41150.22</v>
      </c>
      <c r="M602" s="50">
        <f>Tabla16[[#This Row],[TASA EX.]]+Tabla16[[#This Row],[IEPS 8 %]]</f>
        <v>0</v>
      </c>
      <c r="N602" s="50">
        <f>Tabla16[[#This Row],[TASA 16%]]+Tabla16[[#This Row],[IEPS 6%]]</f>
        <v>35474.25</v>
      </c>
      <c r="O602" s="55">
        <v>44190</v>
      </c>
      <c r="P602" t="s">
        <v>4203</v>
      </c>
      <c r="Q602" s="52" t="s">
        <v>136</v>
      </c>
      <c r="R602" s="48" t="s">
        <v>2853</v>
      </c>
      <c r="S602" s="50">
        <v>4719.91</v>
      </c>
      <c r="T602" s="53" t="s">
        <v>2854</v>
      </c>
      <c r="U602" s="12" t="s">
        <v>4238</v>
      </c>
    </row>
    <row r="603" spans="1:21" x14ac:dyDescent="0.25">
      <c r="A603" s="47">
        <v>154299</v>
      </c>
      <c r="B603" s="48">
        <v>249</v>
      </c>
      <c r="C603" s="57">
        <v>44173</v>
      </c>
      <c r="D603" s="50"/>
      <c r="E603" s="50">
        <v>39279.5</v>
      </c>
      <c r="F603" s="50">
        <v>0</v>
      </c>
      <c r="G603" s="51"/>
      <c r="H603" s="51"/>
      <c r="I603" s="50"/>
      <c r="J603" s="50"/>
      <c r="K603" s="50"/>
      <c r="L603" s="50">
        <v>39279.5</v>
      </c>
      <c r="M603" s="50">
        <f>Tabla16[[#This Row],[TASA EX.]]+Tabla16[[#This Row],[IEPS 8 %]]</f>
        <v>0</v>
      </c>
      <c r="N603" s="50">
        <f>Tabla16[[#This Row],[TASA 16%]]+Tabla16[[#This Row],[IEPS 6%]]</f>
        <v>0</v>
      </c>
      <c r="O603" s="55">
        <v>44177</v>
      </c>
      <c r="P603" s="49" t="s">
        <v>2989</v>
      </c>
      <c r="Q603" s="52" t="s">
        <v>2506</v>
      </c>
      <c r="R603" s="48" t="s">
        <v>2853</v>
      </c>
      <c r="S603" s="50"/>
      <c r="T603" s="53" t="s">
        <v>2854</v>
      </c>
      <c r="U603" s="49" t="s">
        <v>2861</v>
      </c>
    </row>
    <row r="604" spans="1:21" x14ac:dyDescent="0.25">
      <c r="A604" s="47">
        <v>154300</v>
      </c>
      <c r="B604" s="48">
        <v>250</v>
      </c>
      <c r="C604" s="57">
        <v>44174</v>
      </c>
      <c r="D604" s="50">
        <v>149155.32999999999</v>
      </c>
      <c r="E604" s="50">
        <v>1.7500000016298145E-2</v>
      </c>
      <c r="F604" s="50">
        <v>2237.3125</v>
      </c>
      <c r="G604" s="51"/>
      <c r="H604" s="51"/>
      <c r="I604" s="50"/>
      <c r="J604" s="50"/>
      <c r="K604" s="50">
        <v>357.97</v>
      </c>
      <c r="L604" s="50">
        <v>151750.63</v>
      </c>
      <c r="M604" s="50">
        <f>Tabla16[[#This Row],[TASA EX.]]+Tabla16[[#This Row],[IEPS 8 %]]</f>
        <v>149155.32999999999</v>
      </c>
      <c r="N604" s="50">
        <f>Tabla16[[#This Row],[TASA 16%]]+Tabla16[[#This Row],[IEPS 6%]]</f>
        <v>2237.3125</v>
      </c>
      <c r="O604" s="55">
        <v>44174</v>
      </c>
      <c r="P604" s="49" t="s">
        <v>3104</v>
      </c>
      <c r="Q604" s="52" t="s">
        <v>585</v>
      </c>
      <c r="R604" s="48" t="s">
        <v>2888</v>
      </c>
      <c r="S604" s="50"/>
      <c r="T604" s="53" t="s">
        <v>2889</v>
      </c>
      <c r="U604" s="49" t="s">
        <v>3792</v>
      </c>
    </row>
    <row r="605" spans="1:21" x14ac:dyDescent="0.25">
      <c r="A605" s="47">
        <v>154301</v>
      </c>
      <c r="B605" s="48">
        <v>251</v>
      </c>
      <c r="C605" s="57">
        <v>44174</v>
      </c>
      <c r="D605" s="50"/>
      <c r="E605" s="50">
        <v>0</v>
      </c>
      <c r="F605" s="50">
        <v>39154.25</v>
      </c>
      <c r="G605" s="51"/>
      <c r="H605" s="51"/>
      <c r="I605" s="50"/>
      <c r="J605" s="50"/>
      <c r="K605" s="50">
        <v>6264.68</v>
      </c>
      <c r="L605" s="50">
        <v>45418.93</v>
      </c>
      <c r="M605" s="50">
        <f>Tabla16[[#This Row],[TASA EX.]]+Tabla16[[#This Row],[IEPS 8 %]]</f>
        <v>0</v>
      </c>
      <c r="N605" s="50">
        <f>Tabla16[[#This Row],[TASA 16%]]+Tabla16[[#This Row],[IEPS 6%]]</f>
        <v>39154.25</v>
      </c>
      <c r="O605" s="55">
        <v>44175</v>
      </c>
      <c r="P605" s="49" t="s">
        <v>3149</v>
      </c>
      <c r="Q605" s="52" t="s">
        <v>2281</v>
      </c>
      <c r="R605" s="48" t="s">
        <v>2853</v>
      </c>
      <c r="S605" s="50">
        <v>2060.75</v>
      </c>
      <c r="T605" s="53" t="s">
        <v>2854</v>
      </c>
      <c r="U605" s="49" t="s">
        <v>3793</v>
      </c>
    </row>
    <row r="606" spans="1:21" x14ac:dyDescent="0.25">
      <c r="A606" s="47">
        <v>154302</v>
      </c>
      <c r="B606" s="48">
        <v>252</v>
      </c>
      <c r="C606" s="57">
        <v>44174</v>
      </c>
      <c r="D606" s="50"/>
      <c r="E606" s="50">
        <v>0.75</v>
      </c>
      <c r="F606" s="50">
        <v>86206.25</v>
      </c>
      <c r="G606" s="51"/>
      <c r="H606" s="51"/>
      <c r="I606" s="50"/>
      <c r="J606" s="50"/>
      <c r="K606" s="50">
        <v>13793</v>
      </c>
      <c r="L606" s="50">
        <v>100000</v>
      </c>
      <c r="M606" s="50">
        <f>Tabla16[[#This Row],[TASA EX.]]+Tabla16[[#This Row],[IEPS 8 %]]</f>
        <v>0</v>
      </c>
      <c r="N606" s="50">
        <f>Tabla16[[#This Row],[TASA 16%]]+Tabla16[[#This Row],[IEPS 6%]]</f>
        <v>86206.25</v>
      </c>
      <c r="O606" s="55">
        <v>44176</v>
      </c>
      <c r="P606" s="49" t="s">
        <v>3794</v>
      </c>
      <c r="Q606" s="52" t="s">
        <v>978</v>
      </c>
      <c r="R606" s="48" t="s">
        <v>2908</v>
      </c>
      <c r="S606" s="50"/>
      <c r="T606" s="53" t="s">
        <v>2909</v>
      </c>
      <c r="U606" s="49" t="s">
        <v>3795</v>
      </c>
    </row>
    <row r="607" spans="1:21" x14ac:dyDescent="0.25">
      <c r="A607" s="47">
        <v>154305</v>
      </c>
      <c r="B607" s="48">
        <v>255</v>
      </c>
      <c r="C607" s="57">
        <v>44175</v>
      </c>
      <c r="D607" s="50"/>
      <c r="E607" s="50">
        <v>187715.11</v>
      </c>
      <c r="F607" s="50">
        <v>0</v>
      </c>
      <c r="G607" s="51"/>
      <c r="H607" s="51"/>
      <c r="I607" s="50"/>
      <c r="J607" s="50">
        <v>3456.26</v>
      </c>
      <c r="K607" s="50"/>
      <c r="L607" s="50">
        <v>191171.37</v>
      </c>
      <c r="M607" s="50">
        <f>Tabla16[[#This Row],[TASA EX.]]+Tabla16[[#This Row],[IEPS 8 %]]</f>
        <v>3456.26</v>
      </c>
      <c r="N607" s="50">
        <f>Tabla16[[#This Row],[TASA 16%]]+Tabla16[[#This Row],[IEPS 6%]]</f>
        <v>0</v>
      </c>
      <c r="O607" s="55">
        <v>44184</v>
      </c>
      <c r="P607" s="49" t="s">
        <v>2927</v>
      </c>
      <c r="Q607" s="52" t="s">
        <v>200</v>
      </c>
      <c r="R607" s="48" t="s">
        <v>2853</v>
      </c>
      <c r="S607" s="50">
        <v>0.01</v>
      </c>
      <c r="T607" s="53" t="s">
        <v>2854</v>
      </c>
      <c r="U607" s="49" t="s">
        <v>2861</v>
      </c>
    </row>
    <row r="608" spans="1:21" x14ac:dyDescent="0.25">
      <c r="A608" s="47">
        <v>154306</v>
      </c>
      <c r="B608" s="48">
        <v>256</v>
      </c>
      <c r="C608" s="57">
        <v>44175</v>
      </c>
      <c r="D608" s="50"/>
      <c r="E608" s="50">
        <v>7232.95</v>
      </c>
      <c r="F608" s="50">
        <v>0</v>
      </c>
      <c r="G608" s="51"/>
      <c r="H608" s="51"/>
      <c r="I608" s="50"/>
      <c r="J608" s="50">
        <v>568.67999999999995</v>
      </c>
      <c r="K608" s="50"/>
      <c r="L608" s="50">
        <v>7801.63</v>
      </c>
      <c r="M608" s="50">
        <f>Tabla16[[#This Row],[TASA EX.]]+Tabla16[[#This Row],[IEPS 8 %]]</f>
        <v>568.67999999999995</v>
      </c>
      <c r="N608" s="50">
        <f>Tabla16[[#This Row],[TASA 16%]]+Tabla16[[#This Row],[IEPS 6%]]</f>
        <v>0</v>
      </c>
      <c r="O608" s="55">
        <v>44184</v>
      </c>
      <c r="P608" s="49" t="s">
        <v>2928</v>
      </c>
      <c r="Q608" s="52" t="s">
        <v>199</v>
      </c>
      <c r="R608" s="48" t="s">
        <v>2853</v>
      </c>
      <c r="S608" s="50"/>
      <c r="T608" s="53" t="s">
        <v>2854</v>
      </c>
      <c r="U608" s="49" t="s">
        <v>2861</v>
      </c>
    </row>
    <row r="609" spans="1:21" x14ac:dyDescent="0.25">
      <c r="A609" s="47">
        <v>154307</v>
      </c>
      <c r="B609" s="48">
        <v>257</v>
      </c>
      <c r="C609" s="57">
        <v>44175</v>
      </c>
      <c r="D609" s="50"/>
      <c r="E609" s="50">
        <v>4852.3825000000006</v>
      </c>
      <c r="F609" s="50">
        <v>70.1875</v>
      </c>
      <c r="G609" s="51"/>
      <c r="H609" s="51"/>
      <c r="I609" s="50"/>
      <c r="J609" s="50">
        <v>388.25</v>
      </c>
      <c r="K609" s="50">
        <v>11.23</v>
      </c>
      <c r="L609" s="50">
        <v>5322.05</v>
      </c>
      <c r="M609" s="50">
        <f>Tabla16[[#This Row],[TASA EX.]]+Tabla16[[#This Row],[IEPS 8 %]]</f>
        <v>388.25</v>
      </c>
      <c r="N609" s="50">
        <f>Tabla16[[#This Row],[TASA 16%]]+Tabla16[[#This Row],[IEPS 6%]]</f>
        <v>70.1875</v>
      </c>
      <c r="O609" s="55">
        <v>44184</v>
      </c>
      <c r="P609" s="49" t="s">
        <v>2929</v>
      </c>
      <c r="Q609" s="52" t="s">
        <v>1145</v>
      </c>
      <c r="R609" s="48" t="s">
        <v>2853</v>
      </c>
      <c r="S609" s="50"/>
      <c r="T609" s="53" t="s">
        <v>2854</v>
      </c>
      <c r="U609" s="12" t="s">
        <v>2861</v>
      </c>
    </row>
    <row r="610" spans="1:21" x14ac:dyDescent="0.25">
      <c r="A610" s="28">
        <v>154308</v>
      </c>
      <c r="B610" s="60">
        <v>258</v>
      </c>
      <c r="C610" s="10">
        <v>44175</v>
      </c>
      <c r="D610" s="11"/>
      <c r="E610" s="11">
        <v>2.7499999999690772E-2</v>
      </c>
      <c r="F610" s="11">
        <v>1877.5625000000002</v>
      </c>
      <c r="G610" s="31"/>
      <c r="H610" s="31"/>
      <c r="I610" s="24"/>
      <c r="J610" s="24"/>
      <c r="K610" s="24">
        <v>300.41000000000003</v>
      </c>
      <c r="L610" s="24">
        <v>2178</v>
      </c>
      <c r="M610" s="24">
        <f>Tabla16[[#This Row],[TASA EX.]]+Tabla16[[#This Row],[IEPS 8 %]]</f>
        <v>0</v>
      </c>
      <c r="N610" s="24">
        <f>Tabla16[[#This Row],[TASA 16%]]+Tabla16[[#This Row],[IEPS 6%]]</f>
        <v>1877.5625000000002</v>
      </c>
      <c r="O610" s="55">
        <v>44177</v>
      </c>
      <c r="P610" s="12" t="s">
        <v>3196</v>
      </c>
      <c r="Q610" s="23" t="s">
        <v>350</v>
      </c>
      <c r="R610" s="9" t="s">
        <v>2888</v>
      </c>
      <c r="S610" s="11"/>
      <c r="T610" s="13" t="s">
        <v>2889</v>
      </c>
      <c r="U610" s="49" t="s">
        <v>3796</v>
      </c>
    </row>
    <row r="611" spans="1:21" x14ac:dyDescent="0.25">
      <c r="A611" s="47">
        <v>154309</v>
      </c>
      <c r="B611" s="48">
        <v>259</v>
      </c>
      <c r="C611" s="57">
        <v>44175</v>
      </c>
      <c r="D611" s="50"/>
      <c r="E611" s="50">
        <v>0</v>
      </c>
      <c r="F611" s="50">
        <v>12000</v>
      </c>
      <c r="G611" s="51"/>
      <c r="H611" s="51"/>
      <c r="I611" s="50"/>
      <c r="J611" s="50"/>
      <c r="K611" s="50">
        <v>1920</v>
      </c>
      <c r="L611" s="50">
        <v>13920</v>
      </c>
      <c r="M611" s="50">
        <f>Tabla16[[#This Row],[TASA EX.]]+Tabla16[[#This Row],[IEPS 8 %]]</f>
        <v>0</v>
      </c>
      <c r="N611" s="50">
        <f>Tabla16[[#This Row],[TASA 16%]]+Tabla16[[#This Row],[IEPS 6%]]</f>
        <v>12000</v>
      </c>
      <c r="O611" s="55">
        <v>44177</v>
      </c>
      <c r="P611" s="49" t="s">
        <v>3797</v>
      </c>
      <c r="Q611" s="52" t="s">
        <v>1333</v>
      </c>
      <c r="R611" s="48" t="s">
        <v>2888</v>
      </c>
      <c r="S611" s="50"/>
      <c r="T611" s="53" t="s">
        <v>2889</v>
      </c>
      <c r="U611" s="12" t="s">
        <v>3132</v>
      </c>
    </row>
    <row r="612" spans="1:21" x14ac:dyDescent="0.25">
      <c r="A612" s="47">
        <v>154310</v>
      </c>
      <c r="B612" s="48">
        <v>260</v>
      </c>
      <c r="C612" s="57">
        <v>44175</v>
      </c>
      <c r="D612" s="50"/>
      <c r="E612" s="50">
        <v>124</v>
      </c>
      <c r="F612" s="50">
        <v>0</v>
      </c>
      <c r="G612" s="51"/>
      <c r="H612" s="51"/>
      <c r="I612" s="50"/>
      <c r="J612" s="50"/>
      <c r="K612" s="50"/>
      <c r="L612" s="50">
        <v>124</v>
      </c>
      <c r="M612" s="50">
        <f>Tabla16[[#This Row],[TASA EX.]]+Tabla16[[#This Row],[IEPS 8 %]]</f>
        <v>0</v>
      </c>
      <c r="N612" s="50">
        <f>Tabla16[[#This Row],[TASA 16%]]+Tabla16[[#This Row],[IEPS 6%]]</f>
        <v>0</v>
      </c>
      <c r="O612" s="55">
        <v>44176</v>
      </c>
      <c r="P612" s="49" t="s">
        <v>3145</v>
      </c>
      <c r="Q612" s="52" t="s">
        <v>2571</v>
      </c>
      <c r="R612" s="48" t="s">
        <v>3042</v>
      </c>
      <c r="S612" s="50"/>
      <c r="T612" s="53" t="s">
        <v>3043</v>
      </c>
      <c r="U612" s="12" t="s">
        <v>3798</v>
      </c>
    </row>
    <row r="613" spans="1:21" x14ac:dyDescent="0.25">
      <c r="A613" s="47">
        <v>154310</v>
      </c>
      <c r="B613" s="48">
        <v>260</v>
      </c>
      <c r="C613" s="57">
        <v>44175</v>
      </c>
      <c r="D613" s="50"/>
      <c r="E613" s="50">
        <v>5286.4</v>
      </c>
      <c r="F613" s="50">
        <v>0</v>
      </c>
      <c r="G613" s="51"/>
      <c r="H613" s="51"/>
      <c r="I613" s="50"/>
      <c r="J613" s="50"/>
      <c r="K613" s="50"/>
      <c r="L613" s="50">
        <v>5286.4</v>
      </c>
      <c r="M613" s="50">
        <f>Tabla16[[#This Row],[TASA EX.]]+Tabla16[[#This Row],[IEPS 8 %]]</f>
        <v>0</v>
      </c>
      <c r="N613" s="50">
        <f>Tabla16[[#This Row],[TASA 16%]]+Tabla16[[#This Row],[IEPS 6%]]</f>
        <v>0</v>
      </c>
      <c r="O613" s="55">
        <v>44176</v>
      </c>
      <c r="P613" s="49" t="s">
        <v>3799</v>
      </c>
      <c r="Q613" s="52" t="s">
        <v>841</v>
      </c>
      <c r="R613" s="48" t="s">
        <v>3042</v>
      </c>
      <c r="S613" s="50"/>
      <c r="T613" s="53" t="s">
        <v>3043</v>
      </c>
      <c r="U613" s="12" t="s">
        <v>3800</v>
      </c>
    </row>
    <row r="614" spans="1:21" x14ac:dyDescent="0.25">
      <c r="A614" s="47">
        <v>154310</v>
      </c>
      <c r="B614" s="48">
        <v>260</v>
      </c>
      <c r="C614" s="57">
        <v>44175</v>
      </c>
      <c r="D614" s="50"/>
      <c r="E614" s="50">
        <v>7200</v>
      </c>
      <c r="F614" s="50">
        <v>0</v>
      </c>
      <c r="G614" s="51"/>
      <c r="H614" s="51"/>
      <c r="I614" s="50"/>
      <c r="J614" s="50"/>
      <c r="K614" s="50"/>
      <c r="L614" s="50">
        <v>7200</v>
      </c>
      <c r="M614" s="50">
        <f>Tabla16[[#This Row],[TASA EX.]]+Tabla16[[#This Row],[IEPS 8 %]]</f>
        <v>0</v>
      </c>
      <c r="N614" s="50">
        <f>Tabla16[[#This Row],[TASA 16%]]+Tabla16[[#This Row],[IEPS 6%]]</f>
        <v>0</v>
      </c>
      <c r="O614" s="55">
        <v>44176</v>
      </c>
      <c r="P614" s="49" t="s">
        <v>3095</v>
      </c>
      <c r="Q614" s="52" t="s">
        <v>1931</v>
      </c>
      <c r="R614" s="48" t="s">
        <v>3042</v>
      </c>
      <c r="S614" s="50"/>
      <c r="T614" s="53" t="s">
        <v>3043</v>
      </c>
      <c r="U614" s="12" t="s">
        <v>3801</v>
      </c>
    </row>
    <row r="615" spans="1:21" x14ac:dyDescent="0.25">
      <c r="A615" s="47">
        <v>154310</v>
      </c>
      <c r="B615" s="48">
        <v>260</v>
      </c>
      <c r="C615" s="57">
        <v>44175</v>
      </c>
      <c r="D615" s="50"/>
      <c r="E615" s="50">
        <v>2150</v>
      </c>
      <c r="F615" s="50">
        <v>0</v>
      </c>
      <c r="G615" s="51"/>
      <c r="H615" s="51"/>
      <c r="I615" s="50"/>
      <c r="J615" s="50"/>
      <c r="K615" s="50"/>
      <c r="L615" s="50">
        <v>2150</v>
      </c>
      <c r="M615" s="50">
        <f>Tabla16[[#This Row],[TASA EX.]]+Tabla16[[#This Row],[IEPS 8 %]]</f>
        <v>0</v>
      </c>
      <c r="N615" s="50">
        <f>Tabla16[[#This Row],[TASA 16%]]+Tabla16[[#This Row],[IEPS 6%]]</f>
        <v>0</v>
      </c>
      <c r="O615" s="55">
        <v>44176</v>
      </c>
      <c r="P615" s="49" t="s">
        <v>3802</v>
      </c>
      <c r="Q615" s="52" t="s">
        <v>1157</v>
      </c>
      <c r="R615" s="48" t="s">
        <v>3042</v>
      </c>
      <c r="S615" s="50"/>
      <c r="T615" s="53" t="s">
        <v>3043</v>
      </c>
      <c r="U615" s="12" t="s">
        <v>3803</v>
      </c>
    </row>
    <row r="616" spans="1:21" x14ac:dyDescent="0.25">
      <c r="A616" s="47">
        <v>154310</v>
      </c>
      <c r="B616" s="48">
        <v>260</v>
      </c>
      <c r="C616" s="57">
        <v>44175</v>
      </c>
      <c r="D616" s="50"/>
      <c r="E616" s="50">
        <v>-7.0000000000618456E-2</v>
      </c>
      <c r="F616" s="50">
        <v>4398</v>
      </c>
      <c r="G616" s="51"/>
      <c r="H616" s="51"/>
      <c r="I616" s="50"/>
      <c r="J616" s="50"/>
      <c r="K616" s="50">
        <v>703.68</v>
      </c>
      <c r="L616" s="50">
        <v>5101.6099999999997</v>
      </c>
      <c r="M616" s="50">
        <f>Tabla16[[#This Row],[TASA EX.]]+Tabla16[[#This Row],[IEPS 8 %]]</f>
        <v>0</v>
      </c>
      <c r="N616" s="50">
        <f>Tabla16[[#This Row],[TASA 16%]]+Tabla16[[#This Row],[IEPS 6%]]</f>
        <v>4398</v>
      </c>
      <c r="O616" s="55">
        <v>44176</v>
      </c>
      <c r="P616" s="49" t="s">
        <v>3041</v>
      </c>
      <c r="Q616" s="52" t="s">
        <v>2377</v>
      </c>
      <c r="R616" s="48" t="s">
        <v>3042</v>
      </c>
      <c r="S616" s="50"/>
      <c r="T616" s="53" t="s">
        <v>3043</v>
      </c>
      <c r="U616" s="49" t="s">
        <v>3804</v>
      </c>
    </row>
    <row r="617" spans="1:21" x14ac:dyDescent="0.25">
      <c r="A617" s="47">
        <v>154310</v>
      </c>
      <c r="B617" s="48">
        <v>260</v>
      </c>
      <c r="C617" s="57">
        <v>44175</v>
      </c>
      <c r="D617" s="50"/>
      <c r="E617" s="50">
        <v>0</v>
      </c>
      <c r="F617" s="50">
        <v>1284</v>
      </c>
      <c r="G617" s="51"/>
      <c r="H617" s="51"/>
      <c r="I617" s="50"/>
      <c r="J617" s="50"/>
      <c r="K617" s="50">
        <v>205.44</v>
      </c>
      <c r="L617" s="50">
        <v>1489.44</v>
      </c>
      <c r="M617" s="50">
        <f>Tabla16[[#This Row],[TASA EX.]]+Tabla16[[#This Row],[IEPS 8 %]]</f>
        <v>0</v>
      </c>
      <c r="N617" s="50">
        <f>Tabla16[[#This Row],[TASA 16%]]+Tabla16[[#This Row],[IEPS 6%]]</f>
        <v>1284</v>
      </c>
      <c r="O617" s="55">
        <v>44176</v>
      </c>
      <c r="P617" s="49" t="s">
        <v>2999</v>
      </c>
      <c r="Q617" s="52" t="s">
        <v>219</v>
      </c>
      <c r="R617" s="48" t="s">
        <v>3042</v>
      </c>
      <c r="S617" s="50"/>
      <c r="T617" s="53" t="s">
        <v>3043</v>
      </c>
      <c r="U617" s="49" t="s">
        <v>3805</v>
      </c>
    </row>
    <row r="618" spans="1:21" x14ac:dyDescent="0.25">
      <c r="A618" s="47">
        <v>154310</v>
      </c>
      <c r="B618" s="48">
        <v>260</v>
      </c>
      <c r="C618" s="57">
        <v>44175</v>
      </c>
      <c r="D618" s="50"/>
      <c r="E618" s="50">
        <v>-5.7500000002619345E-2</v>
      </c>
      <c r="F618" s="50">
        <v>19060.4375</v>
      </c>
      <c r="G618" s="51"/>
      <c r="H618" s="51"/>
      <c r="I618" s="50"/>
      <c r="J618" s="50"/>
      <c r="K618" s="50">
        <v>3049.67</v>
      </c>
      <c r="L618" s="50">
        <v>22110.05</v>
      </c>
      <c r="M618" s="50">
        <f>Tabla16[[#This Row],[TASA EX.]]+Tabla16[[#This Row],[IEPS 8 %]]</f>
        <v>0</v>
      </c>
      <c r="N618" s="50">
        <f>Tabla16[[#This Row],[TASA 16%]]+Tabla16[[#This Row],[IEPS 6%]]</f>
        <v>19060.4375</v>
      </c>
      <c r="O618" s="55">
        <v>44176</v>
      </c>
      <c r="P618" s="49" t="s">
        <v>3045</v>
      </c>
      <c r="Q618" s="52" t="s">
        <v>1811</v>
      </c>
      <c r="R618" s="48" t="s">
        <v>3042</v>
      </c>
      <c r="S618" s="50"/>
      <c r="T618" s="53" t="s">
        <v>3043</v>
      </c>
      <c r="U618" s="49" t="s">
        <v>3806</v>
      </c>
    </row>
    <row r="619" spans="1:21" x14ac:dyDescent="0.25">
      <c r="A619" s="47">
        <v>154310</v>
      </c>
      <c r="B619" s="48">
        <v>260</v>
      </c>
      <c r="C619" s="57">
        <v>44175</v>
      </c>
      <c r="D619" s="50"/>
      <c r="E619" s="50">
        <v>-3.7500000000022737E-2</v>
      </c>
      <c r="F619" s="50">
        <v>689.6875</v>
      </c>
      <c r="G619" s="51"/>
      <c r="H619" s="51"/>
      <c r="I619" s="50"/>
      <c r="J619" s="50"/>
      <c r="K619" s="50">
        <v>110.35</v>
      </c>
      <c r="L619" s="50">
        <v>800</v>
      </c>
      <c r="M619" s="50">
        <f>Tabla16[[#This Row],[TASA EX.]]+Tabla16[[#This Row],[IEPS 8 %]]</f>
        <v>0</v>
      </c>
      <c r="N619" s="50">
        <f>Tabla16[[#This Row],[TASA 16%]]+Tabla16[[#This Row],[IEPS 6%]]</f>
        <v>689.6875</v>
      </c>
      <c r="O619" s="55">
        <v>44176</v>
      </c>
      <c r="P619" s="49" t="s">
        <v>3113</v>
      </c>
      <c r="Q619" s="52" t="s">
        <v>2404</v>
      </c>
      <c r="R619" s="48" t="s">
        <v>3042</v>
      </c>
      <c r="S619" s="50"/>
      <c r="T619" s="53" t="s">
        <v>3043</v>
      </c>
      <c r="U619" s="49" t="s">
        <v>3807</v>
      </c>
    </row>
    <row r="620" spans="1:21" x14ac:dyDescent="0.25">
      <c r="A620" s="47">
        <v>154310</v>
      </c>
      <c r="B620" s="48">
        <v>260</v>
      </c>
      <c r="C620" s="57">
        <v>44175</v>
      </c>
      <c r="D620" s="50"/>
      <c r="E620" s="50">
        <v>4.500000000007276E-2</v>
      </c>
      <c r="F620" s="50">
        <v>8472.375</v>
      </c>
      <c r="G620" s="51"/>
      <c r="H620" s="51"/>
      <c r="I620" s="50"/>
      <c r="J620" s="50"/>
      <c r="K620" s="50">
        <v>1355.58</v>
      </c>
      <c r="L620" s="50">
        <v>9828</v>
      </c>
      <c r="M620" s="50">
        <f>Tabla16[[#This Row],[TASA EX.]]+Tabla16[[#This Row],[IEPS 8 %]]</f>
        <v>0</v>
      </c>
      <c r="N620" s="50">
        <f>Tabla16[[#This Row],[TASA 16%]]+Tabla16[[#This Row],[IEPS 6%]]</f>
        <v>8472.375</v>
      </c>
      <c r="O620" s="55">
        <v>44176</v>
      </c>
      <c r="P620" s="49" t="s">
        <v>3053</v>
      </c>
      <c r="Q620" s="52" t="s">
        <v>1762</v>
      </c>
      <c r="R620" s="48" t="s">
        <v>3047</v>
      </c>
      <c r="S620" s="50"/>
      <c r="T620" s="53" t="s">
        <v>3048</v>
      </c>
      <c r="U620" s="49" t="s">
        <v>3808</v>
      </c>
    </row>
    <row r="621" spans="1:21" x14ac:dyDescent="0.25">
      <c r="A621" s="47">
        <v>154310</v>
      </c>
      <c r="B621" s="48">
        <v>260</v>
      </c>
      <c r="C621" s="57">
        <v>44175</v>
      </c>
      <c r="D621" s="50"/>
      <c r="E621" s="50">
        <v>4.9999999999954525E-3</v>
      </c>
      <c r="F621" s="50">
        <v>366.375</v>
      </c>
      <c r="G621" s="51"/>
      <c r="H621" s="51"/>
      <c r="I621" s="50"/>
      <c r="J621" s="50"/>
      <c r="K621" s="50">
        <v>58.62</v>
      </c>
      <c r="L621" s="50">
        <v>425</v>
      </c>
      <c r="M621" s="50">
        <f>Tabla16[[#This Row],[TASA EX.]]+Tabla16[[#This Row],[IEPS 8 %]]</f>
        <v>0</v>
      </c>
      <c r="N621" s="50">
        <f>Tabla16[[#This Row],[TASA 16%]]+Tabla16[[#This Row],[IEPS 6%]]</f>
        <v>366.375</v>
      </c>
      <c r="O621" s="55">
        <v>44176</v>
      </c>
      <c r="P621" s="49" t="s">
        <v>3054</v>
      </c>
      <c r="Q621" s="52" t="s">
        <v>99</v>
      </c>
      <c r="R621" s="48" t="s">
        <v>3047</v>
      </c>
      <c r="S621" s="50"/>
      <c r="T621" s="53" t="s">
        <v>3048</v>
      </c>
      <c r="U621" s="49" t="s">
        <v>3809</v>
      </c>
    </row>
    <row r="622" spans="1:21" x14ac:dyDescent="0.25">
      <c r="A622" s="47">
        <v>154310</v>
      </c>
      <c r="B622" s="48">
        <v>260</v>
      </c>
      <c r="C622" s="57">
        <v>44175</v>
      </c>
      <c r="D622" s="50"/>
      <c r="E622" s="50">
        <v>-1.4999999999872671E-2</v>
      </c>
      <c r="F622" s="50">
        <v>800.87499999999989</v>
      </c>
      <c r="G622" s="51"/>
      <c r="H622" s="51"/>
      <c r="I622" s="50"/>
      <c r="J622" s="50"/>
      <c r="K622" s="50">
        <v>128.13999999999999</v>
      </c>
      <c r="L622" s="50">
        <v>929</v>
      </c>
      <c r="M622" s="50">
        <f>Tabla16[[#This Row],[TASA EX.]]+Tabla16[[#This Row],[IEPS 8 %]]</f>
        <v>0</v>
      </c>
      <c r="N622" s="50">
        <f>Tabla16[[#This Row],[TASA 16%]]+Tabla16[[#This Row],[IEPS 6%]]</f>
        <v>800.87499999999989</v>
      </c>
      <c r="O622" s="55">
        <v>44176</v>
      </c>
      <c r="P622" s="49" t="s">
        <v>3810</v>
      </c>
      <c r="Q622" s="52" t="s">
        <v>2187</v>
      </c>
      <c r="R622" s="48" t="s">
        <v>3047</v>
      </c>
      <c r="S622" s="50"/>
      <c r="T622" s="53" t="s">
        <v>3048</v>
      </c>
      <c r="U622" s="49" t="s">
        <v>3811</v>
      </c>
    </row>
    <row r="623" spans="1:21" x14ac:dyDescent="0.25">
      <c r="A623" s="47">
        <v>154310</v>
      </c>
      <c r="B623" s="48">
        <v>260</v>
      </c>
      <c r="C623" s="57">
        <v>44175</v>
      </c>
      <c r="D623" s="50"/>
      <c r="E623" s="50">
        <v>3.0000000000086402E-2</v>
      </c>
      <c r="F623" s="50">
        <v>430.99999999999994</v>
      </c>
      <c r="G623" s="51"/>
      <c r="H623" s="51"/>
      <c r="I623" s="50"/>
      <c r="J623" s="50"/>
      <c r="K623" s="50">
        <v>68.959999999999994</v>
      </c>
      <c r="L623" s="50">
        <v>499.99</v>
      </c>
      <c r="M623" s="50">
        <f>Tabla16[[#This Row],[TASA EX.]]+Tabla16[[#This Row],[IEPS 8 %]]</f>
        <v>0</v>
      </c>
      <c r="N623" s="50">
        <f>Tabla16[[#This Row],[TASA 16%]]+Tabla16[[#This Row],[IEPS 6%]]</f>
        <v>430.99999999999994</v>
      </c>
      <c r="O623" s="55">
        <v>44176</v>
      </c>
      <c r="P623" s="49" t="s">
        <v>3812</v>
      </c>
      <c r="Q623" s="52" t="s">
        <v>451</v>
      </c>
      <c r="R623" s="48" t="s">
        <v>3047</v>
      </c>
      <c r="S623" s="50"/>
      <c r="T623" s="53" t="s">
        <v>3048</v>
      </c>
      <c r="U623" s="49" t="s">
        <v>3813</v>
      </c>
    </row>
    <row r="624" spans="1:21" x14ac:dyDescent="0.25">
      <c r="A624" s="47">
        <v>154310</v>
      </c>
      <c r="B624" s="48">
        <v>260</v>
      </c>
      <c r="C624" s="57">
        <v>44175</v>
      </c>
      <c r="D624" s="50"/>
      <c r="E624" s="50">
        <v>-2.4999999999977263E-3</v>
      </c>
      <c r="F624" s="50">
        <v>379.3125</v>
      </c>
      <c r="G624" s="51"/>
      <c r="H624" s="51"/>
      <c r="I624" s="50"/>
      <c r="J624" s="50"/>
      <c r="K624" s="50">
        <v>60.69</v>
      </c>
      <c r="L624" s="50">
        <v>440</v>
      </c>
      <c r="M624" s="50">
        <f>Tabla16[[#This Row],[TASA EX.]]+Tabla16[[#This Row],[IEPS 8 %]]</f>
        <v>0</v>
      </c>
      <c r="N624" s="50">
        <f>Tabla16[[#This Row],[TASA 16%]]+Tabla16[[#This Row],[IEPS 6%]]</f>
        <v>379.3125</v>
      </c>
      <c r="O624" s="55">
        <v>44176</v>
      </c>
      <c r="P624" s="49" t="s">
        <v>3814</v>
      </c>
      <c r="Q624" s="52" t="s">
        <v>970</v>
      </c>
      <c r="R624" s="48" t="s">
        <v>3047</v>
      </c>
      <c r="S624" s="50"/>
      <c r="T624" s="53" t="s">
        <v>3048</v>
      </c>
      <c r="U624" s="49" t="s">
        <v>3815</v>
      </c>
    </row>
    <row r="625" spans="1:21" x14ac:dyDescent="0.25">
      <c r="A625" s="47">
        <v>154310</v>
      </c>
      <c r="B625" s="48">
        <v>260</v>
      </c>
      <c r="C625" s="57">
        <v>44175</v>
      </c>
      <c r="D625" s="50">
        <v>69.86</v>
      </c>
      <c r="E625" s="50">
        <v>-4.9999999999812417E-3</v>
      </c>
      <c r="F625" s="50">
        <v>2212.625</v>
      </c>
      <c r="G625" s="51"/>
      <c r="H625" s="51"/>
      <c r="I625" s="50"/>
      <c r="J625" s="50"/>
      <c r="K625" s="50">
        <v>354.02</v>
      </c>
      <c r="L625" s="50">
        <v>2636.5</v>
      </c>
      <c r="M625" s="50">
        <f>Tabla16[[#This Row],[TASA EX.]]+Tabla16[[#This Row],[IEPS 8 %]]</f>
        <v>69.86</v>
      </c>
      <c r="N625" s="50">
        <f>Tabla16[[#This Row],[TASA 16%]]+Tabla16[[#This Row],[IEPS 6%]]</f>
        <v>2212.625</v>
      </c>
      <c r="O625" s="55">
        <v>44176</v>
      </c>
      <c r="P625" s="49" t="s">
        <v>3052</v>
      </c>
      <c r="Q625" s="52" t="s">
        <v>502</v>
      </c>
      <c r="R625" s="48" t="s">
        <v>3047</v>
      </c>
      <c r="S625" s="50"/>
      <c r="T625" s="53" t="s">
        <v>3048</v>
      </c>
      <c r="U625" s="49" t="s">
        <v>3816</v>
      </c>
    </row>
    <row r="626" spans="1:21" x14ac:dyDescent="0.25">
      <c r="A626" s="47">
        <v>154310</v>
      </c>
      <c r="B626" s="48">
        <v>260</v>
      </c>
      <c r="C626" s="57">
        <v>44175</v>
      </c>
      <c r="D626" s="50">
        <v>17.940000000000001</v>
      </c>
      <c r="E626" s="50">
        <v>-2.500000000001279E-3</v>
      </c>
      <c r="F626" s="50">
        <v>622.5625</v>
      </c>
      <c r="G626" s="51"/>
      <c r="H626" s="51"/>
      <c r="I626" s="50"/>
      <c r="J626" s="50"/>
      <c r="K626" s="50">
        <v>99.61</v>
      </c>
      <c r="L626" s="50">
        <v>740.11</v>
      </c>
      <c r="M626" s="50">
        <f>Tabla16[[#This Row],[TASA EX.]]+Tabla16[[#This Row],[IEPS 8 %]]</f>
        <v>17.940000000000001</v>
      </c>
      <c r="N626" s="50">
        <f>Tabla16[[#This Row],[TASA 16%]]+Tabla16[[#This Row],[IEPS 6%]]</f>
        <v>622.5625</v>
      </c>
      <c r="O626" s="55">
        <v>44176</v>
      </c>
      <c r="P626" s="49" t="s">
        <v>3033</v>
      </c>
      <c r="Q626" s="52" t="s">
        <v>2111</v>
      </c>
      <c r="R626" s="48" t="s">
        <v>3047</v>
      </c>
      <c r="S626" s="50"/>
      <c r="T626" s="53" t="s">
        <v>3048</v>
      </c>
      <c r="U626" s="49" t="s">
        <v>3817</v>
      </c>
    </row>
    <row r="627" spans="1:21" x14ac:dyDescent="0.25">
      <c r="A627" s="47">
        <v>154310</v>
      </c>
      <c r="B627" s="48">
        <v>260</v>
      </c>
      <c r="C627" s="57">
        <v>44175</v>
      </c>
      <c r="D627" s="50">
        <v>13.78</v>
      </c>
      <c r="E627" s="50">
        <v>2.4999999999142375E-3</v>
      </c>
      <c r="F627" s="50">
        <v>578.6875</v>
      </c>
      <c r="G627" s="51"/>
      <c r="H627" s="51"/>
      <c r="I627" s="50"/>
      <c r="J627" s="50"/>
      <c r="K627" s="50">
        <v>92.59</v>
      </c>
      <c r="L627" s="50">
        <v>685.06</v>
      </c>
      <c r="M627" s="50">
        <f>Tabla16[[#This Row],[TASA EX.]]+Tabla16[[#This Row],[IEPS 8 %]]</f>
        <v>13.78</v>
      </c>
      <c r="N627" s="50">
        <f>Tabla16[[#This Row],[TASA 16%]]+Tabla16[[#This Row],[IEPS 6%]]</f>
        <v>578.6875</v>
      </c>
      <c r="O627" s="55">
        <v>44176</v>
      </c>
      <c r="P627" s="49" t="s">
        <v>3050</v>
      </c>
      <c r="Q627" s="52" t="s">
        <v>1463</v>
      </c>
      <c r="R627" s="48" t="s">
        <v>3047</v>
      </c>
      <c r="S627" s="50"/>
      <c r="T627" s="53" t="s">
        <v>3048</v>
      </c>
      <c r="U627" s="49" t="s">
        <v>3818</v>
      </c>
    </row>
    <row r="628" spans="1:21" x14ac:dyDescent="0.25">
      <c r="A628" s="47">
        <v>154310</v>
      </c>
      <c r="B628" s="48">
        <v>260</v>
      </c>
      <c r="C628" s="57">
        <v>44175</v>
      </c>
      <c r="D628" s="50">
        <v>34.1</v>
      </c>
      <c r="E628" s="50">
        <v>-2.5000000001469402E-3</v>
      </c>
      <c r="F628" s="50">
        <v>1263.8125</v>
      </c>
      <c r="G628" s="51"/>
      <c r="H628" s="51"/>
      <c r="I628" s="50"/>
      <c r="J628" s="50"/>
      <c r="K628" s="50">
        <v>202.21</v>
      </c>
      <c r="L628" s="50">
        <v>1500.12</v>
      </c>
      <c r="M628" s="50">
        <f>Tabla16[[#This Row],[TASA EX.]]+Tabla16[[#This Row],[IEPS 8 %]]</f>
        <v>34.1</v>
      </c>
      <c r="N628" s="50">
        <f>Tabla16[[#This Row],[TASA 16%]]+Tabla16[[#This Row],[IEPS 6%]]</f>
        <v>1263.8125</v>
      </c>
      <c r="O628" s="55">
        <v>44176</v>
      </c>
      <c r="P628" s="49" t="s">
        <v>3114</v>
      </c>
      <c r="Q628" s="52" t="s">
        <v>672</v>
      </c>
      <c r="R628" s="48" t="s">
        <v>3047</v>
      </c>
      <c r="S628" s="50"/>
      <c r="T628" s="53" t="s">
        <v>3048</v>
      </c>
      <c r="U628" s="49" t="s">
        <v>3819</v>
      </c>
    </row>
    <row r="629" spans="1:21" x14ac:dyDescent="0.25">
      <c r="A629" s="47">
        <v>154310</v>
      </c>
      <c r="B629" s="48">
        <v>260</v>
      </c>
      <c r="C629" s="57">
        <v>44175</v>
      </c>
      <c r="D629" s="50">
        <v>128.12</v>
      </c>
      <c r="E629" s="50">
        <v>0</v>
      </c>
      <c r="F629" s="50">
        <v>4493</v>
      </c>
      <c r="G629" s="51"/>
      <c r="H629" s="51"/>
      <c r="I629" s="50"/>
      <c r="J629" s="50"/>
      <c r="K629" s="50">
        <v>718.88</v>
      </c>
      <c r="L629" s="50">
        <v>5340</v>
      </c>
      <c r="M629" s="50">
        <f>Tabla16[[#This Row],[TASA EX.]]+Tabla16[[#This Row],[IEPS 8 %]]</f>
        <v>128.12</v>
      </c>
      <c r="N629" s="50">
        <f>Tabla16[[#This Row],[TASA 16%]]+Tabla16[[#This Row],[IEPS 6%]]</f>
        <v>4493</v>
      </c>
      <c r="O629" s="55">
        <v>44176</v>
      </c>
      <c r="P629" s="49" t="s">
        <v>3116</v>
      </c>
      <c r="Q629" s="52" t="s">
        <v>2255</v>
      </c>
      <c r="R629" s="48" t="s">
        <v>3047</v>
      </c>
      <c r="S629" s="50"/>
      <c r="T629" s="53" t="s">
        <v>3048</v>
      </c>
      <c r="U629" s="49" t="s">
        <v>3820</v>
      </c>
    </row>
    <row r="630" spans="1:21" x14ac:dyDescent="0.25">
      <c r="A630" s="47">
        <v>154311</v>
      </c>
      <c r="B630" s="48">
        <v>261</v>
      </c>
      <c r="C630" s="57">
        <v>44175</v>
      </c>
      <c r="D630" s="50"/>
      <c r="E630" s="50">
        <v>7.5000000069849193E-3</v>
      </c>
      <c r="F630" s="50">
        <v>73426.5625</v>
      </c>
      <c r="G630" s="51">
        <v>-7832.19</v>
      </c>
      <c r="H630" s="51">
        <v>-7342.66</v>
      </c>
      <c r="I630" s="50"/>
      <c r="J630" s="50"/>
      <c r="K630" s="50">
        <v>11748.25</v>
      </c>
      <c r="L630" s="50">
        <v>69999.97</v>
      </c>
      <c r="M630" s="50">
        <f>Tabla16[[#This Row],[TASA EX.]]+Tabla16[[#This Row],[IEPS 8 %]]</f>
        <v>0</v>
      </c>
      <c r="N630" s="50">
        <f>Tabla16[[#This Row],[TASA 16%]]+Tabla16[[#This Row],[IEPS 6%]]</f>
        <v>73426.5625</v>
      </c>
      <c r="O630" s="55">
        <v>44195</v>
      </c>
      <c r="P630" s="49" t="s">
        <v>3207</v>
      </c>
      <c r="Q630" s="52" t="s">
        <v>1480</v>
      </c>
      <c r="R630" s="48" t="s">
        <v>3066</v>
      </c>
      <c r="S630" s="50"/>
      <c r="T630" s="53" t="s">
        <v>3067</v>
      </c>
      <c r="U630" s="49" t="s">
        <v>3064</v>
      </c>
    </row>
    <row r="631" spans="1:21" x14ac:dyDescent="0.25">
      <c r="A631" s="47">
        <v>154312</v>
      </c>
      <c r="B631" s="48">
        <v>262</v>
      </c>
      <c r="C631" s="57">
        <v>44175</v>
      </c>
      <c r="D631" s="50"/>
      <c r="E631" s="50">
        <v>0</v>
      </c>
      <c r="F631" s="50">
        <v>50000</v>
      </c>
      <c r="G631" s="51"/>
      <c r="H631" s="51"/>
      <c r="I631" s="50"/>
      <c r="J631" s="50"/>
      <c r="K631" s="50">
        <v>8000</v>
      </c>
      <c r="L631" s="50">
        <v>58000</v>
      </c>
      <c r="M631" s="50">
        <f>Tabla16[[#This Row],[TASA EX.]]+Tabla16[[#This Row],[IEPS 8 %]]</f>
        <v>0</v>
      </c>
      <c r="N631" s="50">
        <f>Tabla16[[#This Row],[TASA 16%]]+Tabla16[[#This Row],[IEPS 6%]]</f>
        <v>50000</v>
      </c>
      <c r="O631" s="55">
        <v>44195</v>
      </c>
      <c r="P631" s="49" t="s">
        <v>3068</v>
      </c>
      <c r="Q631" s="52" t="s">
        <v>771</v>
      </c>
      <c r="R631" s="48" t="s">
        <v>2888</v>
      </c>
      <c r="S631" s="50"/>
      <c r="T631" s="53" t="s">
        <v>2889</v>
      </c>
      <c r="U631" s="49" t="s">
        <v>3821</v>
      </c>
    </row>
    <row r="632" spans="1:21" x14ac:dyDescent="0.25">
      <c r="A632" s="47">
        <v>154313</v>
      </c>
      <c r="B632" s="48">
        <v>263</v>
      </c>
      <c r="C632" s="57">
        <v>44175</v>
      </c>
      <c r="D632" s="50"/>
      <c r="E632" s="50">
        <v>0</v>
      </c>
      <c r="F632" s="50">
        <v>50000</v>
      </c>
      <c r="G632" s="51"/>
      <c r="H632" s="51"/>
      <c r="I632" s="50"/>
      <c r="J632" s="50"/>
      <c r="K632" s="50">
        <v>8000</v>
      </c>
      <c r="L632" s="50">
        <v>58000</v>
      </c>
      <c r="M632" s="50">
        <f>Tabla16[[#This Row],[TASA EX.]]+Tabla16[[#This Row],[IEPS 8 %]]</f>
        <v>0</v>
      </c>
      <c r="N632" s="50">
        <f>Tabla16[[#This Row],[TASA 16%]]+Tabla16[[#This Row],[IEPS 6%]]</f>
        <v>50000</v>
      </c>
      <c r="O632" s="55">
        <v>44195</v>
      </c>
      <c r="P632" s="49" t="s">
        <v>3069</v>
      </c>
      <c r="Q632" s="52" t="s">
        <v>772</v>
      </c>
      <c r="R632" s="48" t="s">
        <v>2888</v>
      </c>
      <c r="S632" s="50"/>
      <c r="T632" s="53" t="s">
        <v>2889</v>
      </c>
      <c r="U632" s="49" t="s">
        <v>3821</v>
      </c>
    </row>
    <row r="633" spans="1:21" x14ac:dyDescent="0.25">
      <c r="A633" s="47">
        <v>154314</v>
      </c>
      <c r="B633" s="48">
        <v>264</v>
      </c>
      <c r="C633" s="57">
        <v>44175</v>
      </c>
      <c r="D633" s="50"/>
      <c r="E633" s="50">
        <v>0</v>
      </c>
      <c r="F633" s="50">
        <v>50000</v>
      </c>
      <c r="G633" s="51"/>
      <c r="H633" s="51"/>
      <c r="I633" s="50"/>
      <c r="J633" s="50"/>
      <c r="K633" s="50">
        <v>8000</v>
      </c>
      <c r="L633" s="50">
        <v>58000</v>
      </c>
      <c r="M633" s="50">
        <f>Tabla16[[#This Row],[TASA EX.]]+Tabla16[[#This Row],[IEPS 8 %]]</f>
        <v>0</v>
      </c>
      <c r="N633" s="50">
        <f>Tabla16[[#This Row],[TASA 16%]]+Tabla16[[#This Row],[IEPS 6%]]</f>
        <v>50000</v>
      </c>
      <c r="O633" s="46">
        <v>44195</v>
      </c>
      <c r="P633" s="49" t="s">
        <v>3070</v>
      </c>
      <c r="Q633" s="52" t="s">
        <v>773</v>
      </c>
      <c r="R633" s="48" t="s">
        <v>2888</v>
      </c>
      <c r="S633" s="50"/>
      <c r="T633" s="53" t="s">
        <v>2889</v>
      </c>
      <c r="U633" s="49" t="s">
        <v>3822</v>
      </c>
    </row>
    <row r="634" spans="1:21" x14ac:dyDescent="0.25">
      <c r="A634" s="47">
        <v>154315</v>
      </c>
      <c r="B634" s="48">
        <v>265</v>
      </c>
      <c r="C634" s="57">
        <v>44175</v>
      </c>
      <c r="D634" s="50"/>
      <c r="E634" s="50">
        <v>0</v>
      </c>
      <c r="F634" s="50">
        <v>50000</v>
      </c>
      <c r="G634" s="51"/>
      <c r="H634" s="51"/>
      <c r="I634" s="50"/>
      <c r="J634" s="50"/>
      <c r="K634" s="50">
        <v>8000</v>
      </c>
      <c r="L634" s="50">
        <v>58000</v>
      </c>
      <c r="M634" s="50">
        <f>Tabla16[[#This Row],[TASA EX.]]+Tabla16[[#This Row],[IEPS 8 %]]</f>
        <v>0</v>
      </c>
      <c r="N634" s="50">
        <f>Tabla16[[#This Row],[TASA 16%]]+Tabla16[[#This Row],[IEPS 6%]]</f>
        <v>50000</v>
      </c>
      <c r="O634" s="55">
        <v>44195</v>
      </c>
      <c r="P634" s="49" t="s">
        <v>3071</v>
      </c>
      <c r="Q634" s="52" t="s">
        <v>1027</v>
      </c>
      <c r="R634" s="48" t="s">
        <v>2888</v>
      </c>
      <c r="S634" s="50"/>
      <c r="T634" s="53" t="s">
        <v>2889</v>
      </c>
      <c r="U634" s="49" t="s">
        <v>3823</v>
      </c>
    </row>
    <row r="635" spans="1:21" x14ac:dyDescent="0.25">
      <c r="A635" s="47">
        <v>154316</v>
      </c>
      <c r="B635" s="48">
        <v>266</v>
      </c>
      <c r="C635" s="57">
        <v>44175</v>
      </c>
      <c r="D635" s="50"/>
      <c r="E635" s="50">
        <v>0</v>
      </c>
      <c r="F635" s="50">
        <v>50000</v>
      </c>
      <c r="G635" s="51"/>
      <c r="H635" s="51"/>
      <c r="I635" s="50"/>
      <c r="J635" s="50"/>
      <c r="K635" s="50">
        <v>8000</v>
      </c>
      <c r="L635" s="50">
        <v>58000</v>
      </c>
      <c r="M635" s="50">
        <f>Tabla16[[#This Row],[TASA EX.]]+Tabla16[[#This Row],[IEPS 8 %]]</f>
        <v>0</v>
      </c>
      <c r="N635" s="50">
        <f>Tabla16[[#This Row],[TASA 16%]]+Tabla16[[#This Row],[IEPS 6%]]</f>
        <v>50000</v>
      </c>
      <c r="O635" s="55">
        <v>44195</v>
      </c>
      <c r="P635" s="49" t="s">
        <v>3072</v>
      </c>
      <c r="Q635" s="52" t="s">
        <v>1030</v>
      </c>
      <c r="R635" s="48" t="s">
        <v>2888</v>
      </c>
      <c r="S635" s="50"/>
      <c r="T635" s="53" t="s">
        <v>2889</v>
      </c>
      <c r="U635" s="49" t="s">
        <v>3823</v>
      </c>
    </row>
    <row r="636" spans="1:21" x14ac:dyDescent="0.25">
      <c r="A636" s="47">
        <v>154318</v>
      </c>
      <c r="B636" s="48">
        <v>268</v>
      </c>
      <c r="C636" s="57">
        <v>44175</v>
      </c>
      <c r="D636" s="50"/>
      <c r="E636" s="50">
        <v>1460.45</v>
      </c>
      <c r="F636" s="50">
        <v>0</v>
      </c>
      <c r="G636" s="51"/>
      <c r="H636" s="51"/>
      <c r="I636" s="50"/>
      <c r="J636" s="50">
        <v>58.6</v>
      </c>
      <c r="K636" s="50"/>
      <c r="L636" s="50">
        <v>1519.05</v>
      </c>
      <c r="M636" s="50">
        <f>Tabla16[[#This Row],[TASA EX.]]+Tabla16[[#This Row],[IEPS 8 %]]</f>
        <v>58.6</v>
      </c>
      <c r="N636" s="50">
        <f>Tabla16[[#This Row],[TASA 16%]]+Tabla16[[#This Row],[IEPS 6%]]</f>
        <v>0</v>
      </c>
      <c r="O636" s="55">
        <v>44177</v>
      </c>
      <c r="P636" s="49" t="s">
        <v>3016</v>
      </c>
      <c r="Q636" s="52" t="s">
        <v>1218</v>
      </c>
      <c r="R636" s="48" t="s">
        <v>2853</v>
      </c>
      <c r="S636" s="50"/>
      <c r="T636" s="53" t="s">
        <v>2854</v>
      </c>
      <c r="U636" s="49" t="s">
        <v>3824</v>
      </c>
    </row>
    <row r="637" spans="1:21" x14ac:dyDescent="0.25">
      <c r="A637" s="47">
        <v>154319</v>
      </c>
      <c r="B637" s="48">
        <v>269</v>
      </c>
      <c r="C637" s="57">
        <v>44175</v>
      </c>
      <c r="D637" s="50"/>
      <c r="E637" s="50">
        <v>1130</v>
      </c>
      <c r="F637" s="50">
        <v>0</v>
      </c>
      <c r="G637" s="51"/>
      <c r="H637" s="51"/>
      <c r="I637" s="50"/>
      <c r="J637" s="50"/>
      <c r="K637" s="50"/>
      <c r="L637" s="50">
        <v>1130</v>
      </c>
      <c r="M637" s="50">
        <f>Tabla16[[#This Row],[TASA EX.]]+Tabla16[[#This Row],[IEPS 8 %]]</f>
        <v>0</v>
      </c>
      <c r="N637" s="50">
        <f>Tabla16[[#This Row],[TASA 16%]]+Tabla16[[#This Row],[IEPS 6%]]</f>
        <v>0</v>
      </c>
      <c r="O637" s="55">
        <v>44180</v>
      </c>
      <c r="P637" s="49" t="s">
        <v>2930</v>
      </c>
      <c r="Q637" s="52" t="s">
        <v>2131</v>
      </c>
      <c r="R637" s="48" t="s">
        <v>2853</v>
      </c>
      <c r="S637" s="50"/>
      <c r="T637" s="53" t="s">
        <v>2854</v>
      </c>
      <c r="U637" s="49" t="s">
        <v>3825</v>
      </c>
    </row>
    <row r="638" spans="1:21" x14ac:dyDescent="0.25">
      <c r="A638" s="47">
        <v>154320</v>
      </c>
      <c r="B638" s="48">
        <v>270</v>
      </c>
      <c r="C638" s="57">
        <v>44175</v>
      </c>
      <c r="D638" s="50"/>
      <c r="E638" s="50">
        <v>3082</v>
      </c>
      <c r="F638" s="50">
        <v>0</v>
      </c>
      <c r="G638" s="51"/>
      <c r="H638" s="51"/>
      <c r="I638" s="50"/>
      <c r="J638" s="50"/>
      <c r="K638" s="50"/>
      <c r="L638" s="50">
        <v>3082</v>
      </c>
      <c r="M638" s="50">
        <f>Tabla16[[#This Row],[TASA EX.]]+Tabla16[[#This Row],[IEPS 8 %]]</f>
        <v>0</v>
      </c>
      <c r="N638" s="50">
        <f>Tabla16[[#This Row],[TASA 16%]]+Tabla16[[#This Row],[IEPS 6%]]</f>
        <v>0</v>
      </c>
      <c r="O638" s="55">
        <v>44183</v>
      </c>
      <c r="P638" s="49" t="s">
        <v>2859</v>
      </c>
      <c r="Q638" s="52" t="s">
        <v>2278</v>
      </c>
      <c r="R638" s="48" t="s">
        <v>2853</v>
      </c>
      <c r="S638" s="50"/>
      <c r="T638" s="53" t="s">
        <v>2854</v>
      </c>
      <c r="U638" s="49" t="s">
        <v>3826</v>
      </c>
    </row>
    <row r="639" spans="1:21" x14ac:dyDescent="0.25">
      <c r="A639" s="47">
        <v>154321</v>
      </c>
      <c r="B639" s="48">
        <v>271</v>
      </c>
      <c r="C639" s="57">
        <v>44175</v>
      </c>
      <c r="D639" s="50"/>
      <c r="E639" s="50">
        <v>0</v>
      </c>
      <c r="F639" s="50">
        <v>4530</v>
      </c>
      <c r="G639" s="51"/>
      <c r="H639" s="51"/>
      <c r="I639" s="50"/>
      <c r="J639" s="50"/>
      <c r="K639" s="50">
        <v>724.8</v>
      </c>
      <c r="L639" s="50">
        <v>5254.8</v>
      </c>
      <c r="M639" s="50">
        <f>Tabla16[[#This Row],[TASA EX.]]+Tabla16[[#This Row],[IEPS 8 %]]</f>
        <v>0</v>
      </c>
      <c r="N639" s="50">
        <f>Tabla16[[#This Row],[TASA 16%]]+Tabla16[[#This Row],[IEPS 6%]]</f>
        <v>4530</v>
      </c>
      <c r="O639" s="55">
        <v>44181</v>
      </c>
      <c r="P639" s="49" t="s">
        <v>3133</v>
      </c>
      <c r="Q639" s="52" t="s">
        <v>238</v>
      </c>
      <c r="R639" s="48" t="s">
        <v>2853</v>
      </c>
      <c r="S639" s="50"/>
      <c r="T639" s="53" t="s">
        <v>2854</v>
      </c>
      <c r="U639" s="49" t="s">
        <v>3769</v>
      </c>
    </row>
    <row r="640" spans="1:21" x14ac:dyDescent="0.25">
      <c r="A640" s="47">
        <v>154323</v>
      </c>
      <c r="B640" s="48">
        <v>273</v>
      </c>
      <c r="C640" s="57">
        <v>44175</v>
      </c>
      <c r="D640" s="50"/>
      <c r="E640" s="50">
        <v>4944.3</v>
      </c>
      <c r="F640" s="50">
        <v>0</v>
      </c>
      <c r="G640" s="51"/>
      <c r="H640" s="51"/>
      <c r="I640" s="50"/>
      <c r="J640" s="50">
        <v>395.55</v>
      </c>
      <c r="K640" s="50"/>
      <c r="L640" s="50">
        <v>5339.85</v>
      </c>
      <c r="M640" s="50">
        <f>Tabla16[[#This Row],[TASA EX.]]+Tabla16[[#This Row],[IEPS 8 %]]</f>
        <v>395.55</v>
      </c>
      <c r="N640" s="50">
        <f>Tabla16[[#This Row],[TASA 16%]]+Tabla16[[#This Row],[IEPS 6%]]</f>
        <v>0</v>
      </c>
      <c r="O640" s="55">
        <v>44184</v>
      </c>
      <c r="P640" s="49" t="s">
        <v>3024</v>
      </c>
      <c r="Q640" s="52" t="s">
        <v>640</v>
      </c>
      <c r="R640" s="48" t="s">
        <v>2853</v>
      </c>
      <c r="S640" s="50"/>
      <c r="T640" s="53" t="s">
        <v>2854</v>
      </c>
      <c r="U640" s="49" t="s">
        <v>3827</v>
      </c>
    </row>
    <row r="641" spans="1:21" x14ac:dyDescent="0.25">
      <c r="A641" s="47">
        <v>154324</v>
      </c>
      <c r="B641" s="48">
        <v>274</v>
      </c>
      <c r="C641" s="57">
        <v>44175</v>
      </c>
      <c r="D641" s="50"/>
      <c r="E641" s="50">
        <v>-8.2500000000436557E-2</v>
      </c>
      <c r="F641" s="50">
        <v>4750.0625</v>
      </c>
      <c r="G641" s="51"/>
      <c r="H641" s="51"/>
      <c r="I641" s="50"/>
      <c r="J641" s="50"/>
      <c r="K641" s="50">
        <v>760.01</v>
      </c>
      <c r="L641" s="50">
        <v>5509.99</v>
      </c>
      <c r="M641" s="50">
        <f>Tabla16[[#This Row],[TASA EX.]]+Tabla16[[#This Row],[IEPS 8 %]]</f>
        <v>0</v>
      </c>
      <c r="N641" s="50">
        <f>Tabla16[[#This Row],[TASA 16%]]+Tabla16[[#This Row],[IEPS 6%]]</f>
        <v>4750.0625</v>
      </c>
      <c r="O641" s="55">
        <v>44181</v>
      </c>
      <c r="P641" s="49" t="s">
        <v>2938</v>
      </c>
      <c r="Q641" s="52" t="s">
        <v>1663</v>
      </c>
      <c r="R641" s="48" t="s">
        <v>2853</v>
      </c>
      <c r="S641" s="50"/>
      <c r="T641" s="53" t="s">
        <v>2854</v>
      </c>
      <c r="U641" s="49" t="s">
        <v>3828</v>
      </c>
    </row>
    <row r="642" spans="1:21" x14ac:dyDescent="0.25">
      <c r="A642" s="47">
        <v>154325</v>
      </c>
      <c r="B642" s="48">
        <v>275</v>
      </c>
      <c r="C642" s="57">
        <v>44175</v>
      </c>
      <c r="D642" s="50"/>
      <c r="E642" s="50">
        <v>5524</v>
      </c>
      <c r="F642" s="50">
        <v>0</v>
      </c>
      <c r="G642" s="51"/>
      <c r="H642" s="51"/>
      <c r="I642" s="50"/>
      <c r="J642" s="50"/>
      <c r="K642" s="50"/>
      <c r="L642" s="50">
        <v>5524</v>
      </c>
      <c r="M642" s="50">
        <f>Tabla16[[#This Row],[TASA EX.]]+Tabla16[[#This Row],[IEPS 8 %]]</f>
        <v>0</v>
      </c>
      <c r="N642" s="50">
        <f>Tabla16[[#This Row],[TASA 16%]]+Tabla16[[#This Row],[IEPS 6%]]</f>
        <v>0</v>
      </c>
      <c r="O642" s="55">
        <v>44181</v>
      </c>
      <c r="P642" s="49" t="s">
        <v>2934</v>
      </c>
      <c r="Q642" s="52" t="s">
        <v>2828</v>
      </c>
      <c r="R642" s="48" t="s">
        <v>2853</v>
      </c>
      <c r="S642" s="50"/>
      <c r="T642" s="53" t="s">
        <v>2854</v>
      </c>
      <c r="U642" s="49" t="s">
        <v>3829</v>
      </c>
    </row>
    <row r="643" spans="1:21" x14ac:dyDescent="0.25">
      <c r="A643" s="47">
        <v>154326</v>
      </c>
      <c r="B643" s="48">
        <v>276</v>
      </c>
      <c r="C643" s="57">
        <v>44175</v>
      </c>
      <c r="D643" s="50"/>
      <c r="E643" s="50">
        <v>7193.5300000000007</v>
      </c>
      <c r="F643" s="50">
        <v>0</v>
      </c>
      <c r="G643" s="51"/>
      <c r="H643" s="51"/>
      <c r="I643" s="50"/>
      <c r="J643" s="50">
        <v>575.48</v>
      </c>
      <c r="K643" s="50"/>
      <c r="L643" s="50">
        <v>7769.01</v>
      </c>
      <c r="M643" s="50">
        <f>Tabla16[[#This Row],[TASA EX.]]+Tabla16[[#This Row],[IEPS 8 %]]</f>
        <v>575.48</v>
      </c>
      <c r="N643" s="50">
        <f>Tabla16[[#This Row],[TASA 16%]]+Tabla16[[#This Row],[IEPS 6%]]</f>
        <v>0</v>
      </c>
      <c r="O643" s="55">
        <v>44182</v>
      </c>
      <c r="P643" s="49" t="s">
        <v>2935</v>
      </c>
      <c r="Q643" s="52" t="s">
        <v>1970</v>
      </c>
      <c r="R643" s="48" t="s">
        <v>2853</v>
      </c>
      <c r="S643" s="50"/>
      <c r="T643" s="53" t="s">
        <v>2854</v>
      </c>
      <c r="U643" s="49" t="s">
        <v>3830</v>
      </c>
    </row>
    <row r="644" spans="1:21" x14ac:dyDescent="0.25">
      <c r="A644" s="47">
        <v>154327</v>
      </c>
      <c r="B644" s="48">
        <v>277</v>
      </c>
      <c r="C644" s="57">
        <v>44175</v>
      </c>
      <c r="D644" s="50"/>
      <c r="E644" s="50">
        <v>0</v>
      </c>
      <c r="F644" s="50">
        <v>390</v>
      </c>
      <c r="G644" s="51"/>
      <c r="H644" s="51"/>
      <c r="I644" s="50"/>
      <c r="J644" s="50"/>
      <c r="K644" s="50">
        <v>62.4</v>
      </c>
      <c r="L644" s="50">
        <v>452.4</v>
      </c>
      <c r="M644" s="50">
        <f>Tabla16[[#This Row],[TASA EX.]]+Tabla16[[#This Row],[IEPS 8 %]]</f>
        <v>0</v>
      </c>
      <c r="N644" s="50">
        <f>Tabla16[[#This Row],[TASA 16%]]+Tabla16[[#This Row],[IEPS 6%]]</f>
        <v>390</v>
      </c>
      <c r="O644" s="55">
        <v>44177</v>
      </c>
      <c r="P644" s="49" t="s">
        <v>3831</v>
      </c>
      <c r="Q644" s="52" t="s">
        <v>2653</v>
      </c>
      <c r="R644" s="48" t="s">
        <v>2888</v>
      </c>
      <c r="S644" s="50"/>
      <c r="T644" s="53" t="s">
        <v>2889</v>
      </c>
      <c r="U644" s="49" t="s">
        <v>3832</v>
      </c>
    </row>
    <row r="645" spans="1:21" x14ac:dyDescent="0.25">
      <c r="A645" s="47">
        <v>154328</v>
      </c>
      <c r="B645" s="48">
        <v>278</v>
      </c>
      <c r="C645" s="57">
        <v>44175</v>
      </c>
      <c r="D645" s="50"/>
      <c r="E645" s="50">
        <v>2178.8075000000008</v>
      </c>
      <c r="F645" s="50">
        <v>7531.0625</v>
      </c>
      <c r="G645" s="51"/>
      <c r="H645" s="51"/>
      <c r="I645" s="50"/>
      <c r="J645" s="50">
        <v>153.77000000000001</v>
      </c>
      <c r="K645" s="50">
        <v>1204.97</v>
      </c>
      <c r="L645" s="50">
        <v>11068.61</v>
      </c>
      <c r="M645" s="50">
        <f>Tabla16[[#This Row],[TASA EX.]]+Tabla16[[#This Row],[IEPS 8 %]]</f>
        <v>153.77000000000001</v>
      </c>
      <c r="N645" s="50">
        <f>Tabla16[[#This Row],[TASA 16%]]+Tabla16[[#This Row],[IEPS 6%]]</f>
        <v>7531.0625</v>
      </c>
      <c r="O645" s="55">
        <v>44181</v>
      </c>
      <c r="P645" s="49" t="s">
        <v>2960</v>
      </c>
      <c r="Q645" s="52" t="s">
        <v>521</v>
      </c>
      <c r="R645" s="48" t="s">
        <v>2853</v>
      </c>
      <c r="S645" s="50">
        <v>494.59</v>
      </c>
      <c r="T645" s="53" t="s">
        <v>2854</v>
      </c>
      <c r="U645" s="49" t="s">
        <v>2861</v>
      </c>
    </row>
    <row r="646" spans="1:21" x14ac:dyDescent="0.25">
      <c r="A646" s="47">
        <v>154329</v>
      </c>
      <c r="B646" s="48">
        <v>279</v>
      </c>
      <c r="C646" s="57">
        <v>44175</v>
      </c>
      <c r="D646" s="50"/>
      <c r="E646" s="50">
        <v>11322.97</v>
      </c>
      <c r="F646" s="50">
        <v>0</v>
      </c>
      <c r="G646" s="51"/>
      <c r="H646" s="51"/>
      <c r="I646" s="50"/>
      <c r="J646" s="50"/>
      <c r="K646" s="50"/>
      <c r="L646" s="50">
        <v>11322.97</v>
      </c>
      <c r="M646" s="50">
        <f>Tabla16[[#This Row],[TASA EX.]]+Tabla16[[#This Row],[IEPS 8 %]]</f>
        <v>0</v>
      </c>
      <c r="N646" s="50">
        <f>Tabla16[[#This Row],[TASA 16%]]+Tabla16[[#This Row],[IEPS 6%]]</f>
        <v>0</v>
      </c>
      <c r="O646" s="55">
        <v>44180</v>
      </c>
      <c r="P646" s="49" t="s">
        <v>2940</v>
      </c>
      <c r="Q646" s="52" t="s">
        <v>450</v>
      </c>
      <c r="R646" s="48" t="s">
        <v>2853</v>
      </c>
      <c r="S646" s="50"/>
      <c r="T646" s="53" t="s">
        <v>2854</v>
      </c>
      <c r="U646" s="49" t="s">
        <v>2861</v>
      </c>
    </row>
    <row r="647" spans="1:21" x14ac:dyDescent="0.25">
      <c r="A647" s="47">
        <v>154330</v>
      </c>
      <c r="B647" s="48">
        <v>280</v>
      </c>
      <c r="C647" s="57">
        <v>44175</v>
      </c>
      <c r="D647" s="50"/>
      <c r="E647" s="50">
        <v>13059</v>
      </c>
      <c r="F647" s="50">
        <v>0</v>
      </c>
      <c r="G647" s="51"/>
      <c r="H647" s="51"/>
      <c r="I647" s="50"/>
      <c r="J647" s="50"/>
      <c r="K647" s="50"/>
      <c r="L647" s="50">
        <v>13059</v>
      </c>
      <c r="M647" s="50">
        <f>Tabla16[[#This Row],[TASA EX.]]+Tabla16[[#This Row],[IEPS 8 %]]</f>
        <v>0</v>
      </c>
      <c r="N647" s="50">
        <f>Tabla16[[#This Row],[TASA 16%]]+Tabla16[[#This Row],[IEPS 6%]]</f>
        <v>0</v>
      </c>
      <c r="O647" s="55">
        <v>44181</v>
      </c>
      <c r="P647" s="49" t="s">
        <v>2876</v>
      </c>
      <c r="Q647" s="52" t="s">
        <v>2565</v>
      </c>
      <c r="R647" s="48" t="s">
        <v>2853</v>
      </c>
      <c r="S647" s="50"/>
      <c r="T647" s="53" t="s">
        <v>2854</v>
      </c>
      <c r="U647" s="49" t="s">
        <v>3176</v>
      </c>
    </row>
    <row r="648" spans="1:21" x14ac:dyDescent="0.25">
      <c r="A648" s="47">
        <v>154331</v>
      </c>
      <c r="B648" s="48">
        <v>281</v>
      </c>
      <c r="C648" s="57">
        <v>44175</v>
      </c>
      <c r="D648" s="50"/>
      <c r="E648" s="50">
        <v>19336.86</v>
      </c>
      <c r="F648" s="50">
        <v>0</v>
      </c>
      <c r="G648" s="51"/>
      <c r="H648" s="51"/>
      <c r="I648" s="50"/>
      <c r="J648" s="50"/>
      <c r="K648" s="50"/>
      <c r="L648" s="50">
        <v>19336.86</v>
      </c>
      <c r="M648" s="50">
        <f>Tabla16[[#This Row],[TASA EX.]]+Tabla16[[#This Row],[IEPS 8 %]]</f>
        <v>0</v>
      </c>
      <c r="N648" s="50">
        <f>Tabla16[[#This Row],[TASA 16%]]+Tabla16[[#This Row],[IEPS 6%]]</f>
        <v>0</v>
      </c>
      <c r="O648" s="55">
        <v>44186</v>
      </c>
      <c r="P648" s="49" t="s">
        <v>3833</v>
      </c>
      <c r="Q648" s="52" t="s">
        <v>863</v>
      </c>
      <c r="R648" s="48" t="s">
        <v>2853</v>
      </c>
      <c r="S648" s="50"/>
      <c r="T648" s="53" t="s">
        <v>2854</v>
      </c>
      <c r="U648" s="49" t="s">
        <v>3834</v>
      </c>
    </row>
    <row r="649" spans="1:21" x14ac:dyDescent="0.25">
      <c r="A649" s="47">
        <v>154332</v>
      </c>
      <c r="B649" s="48">
        <v>282</v>
      </c>
      <c r="C649" s="57">
        <v>44175</v>
      </c>
      <c r="D649" s="50"/>
      <c r="E649" s="50">
        <v>19409.5</v>
      </c>
      <c r="F649" s="50">
        <v>0</v>
      </c>
      <c r="G649" s="51"/>
      <c r="H649" s="51"/>
      <c r="I649" s="50"/>
      <c r="J649" s="50"/>
      <c r="K649" s="50"/>
      <c r="L649" s="50">
        <v>19409.5</v>
      </c>
      <c r="M649" s="50">
        <f>Tabla16[[#This Row],[TASA EX.]]+Tabla16[[#This Row],[IEPS 8 %]]</f>
        <v>0</v>
      </c>
      <c r="N649" s="50">
        <f>Tabla16[[#This Row],[TASA 16%]]+Tabla16[[#This Row],[IEPS 6%]]</f>
        <v>0</v>
      </c>
      <c r="O649" s="55">
        <v>44181</v>
      </c>
      <c r="P649" s="49" t="s">
        <v>2939</v>
      </c>
      <c r="Q649" s="52" t="s">
        <v>482</v>
      </c>
      <c r="R649" s="48" t="s">
        <v>2853</v>
      </c>
      <c r="S649" s="50"/>
      <c r="T649" s="53" t="s">
        <v>2854</v>
      </c>
      <c r="U649" s="49" t="s">
        <v>3835</v>
      </c>
    </row>
    <row r="650" spans="1:21" x14ac:dyDescent="0.25">
      <c r="A650" s="47">
        <v>154333</v>
      </c>
      <c r="B650" s="48">
        <v>283</v>
      </c>
      <c r="C650" s="57">
        <v>44175</v>
      </c>
      <c r="D650" s="50"/>
      <c r="E650" s="50">
        <v>3300</v>
      </c>
      <c r="F650" s="50">
        <v>0</v>
      </c>
      <c r="G650" s="51"/>
      <c r="H650" s="51"/>
      <c r="I650" s="50"/>
      <c r="J650" s="50"/>
      <c r="K650" s="50"/>
      <c r="L650" s="50">
        <v>3300</v>
      </c>
      <c r="M650" s="50">
        <f>Tabla16[[#This Row],[TASA EX.]]+Tabla16[[#This Row],[IEPS 8 %]]</f>
        <v>0</v>
      </c>
      <c r="N650" s="50">
        <f>Tabla16[[#This Row],[TASA 16%]]+Tabla16[[#This Row],[IEPS 6%]]</f>
        <v>0</v>
      </c>
      <c r="O650" s="55">
        <v>44180</v>
      </c>
      <c r="P650" s="49" t="s">
        <v>2932</v>
      </c>
      <c r="Q650" s="52" t="s">
        <v>1169</v>
      </c>
      <c r="R650" s="48" t="s">
        <v>2853</v>
      </c>
      <c r="S650" s="50"/>
      <c r="T650" s="53" t="s">
        <v>2854</v>
      </c>
      <c r="U650" s="49" t="s">
        <v>3836</v>
      </c>
    </row>
    <row r="651" spans="1:21" x14ac:dyDescent="0.25">
      <c r="A651" s="47">
        <v>154335</v>
      </c>
      <c r="B651" s="48">
        <v>285</v>
      </c>
      <c r="C651" s="57">
        <v>44175</v>
      </c>
      <c r="D651" s="50"/>
      <c r="E651" s="50">
        <v>0</v>
      </c>
      <c r="F651" s="50">
        <v>9000</v>
      </c>
      <c r="G651" s="51"/>
      <c r="H651" s="51"/>
      <c r="I651" s="50"/>
      <c r="J651" s="50"/>
      <c r="K651" s="50">
        <v>1440</v>
      </c>
      <c r="L651" s="50">
        <v>10440</v>
      </c>
      <c r="M651" s="50">
        <f>Tabla16[[#This Row],[TASA EX.]]+Tabla16[[#This Row],[IEPS 8 %]]</f>
        <v>0</v>
      </c>
      <c r="N651" s="50">
        <f>Tabla16[[#This Row],[TASA 16%]]+Tabla16[[#This Row],[IEPS 6%]]</f>
        <v>9000</v>
      </c>
      <c r="O651" s="55">
        <v>44181</v>
      </c>
      <c r="P651" s="49" t="s">
        <v>3837</v>
      </c>
      <c r="Q651" s="52" t="s">
        <v>1430</v>
      </c>
      <c r="R651" s="48" t="s">
        <v>2853</v>
      </c>
      <c r="S651" s="50"/>
      <c r="T651" s="53" t="s">
        <v>2854</v>
      </c>
      <c r="U651" s="49" t="s">
        <v>3139</v>
      </c>
    </row>
    <row r="652" spans="1:21" x14ac:dyDescent="0.25">
      <c r="A652" s="47">
        <v>154336</v>
      </c>
      <c r="B652" s="48">
        <v>286</v>
      </c>
      <c r="C652" s="57">
        <v>44175</v>
      </c>
      <c r="D652" s="50"/>
      <c r="E652" s="50">
        <v>103127.03</v>
      </c>
      <c r="F652" s="50">
        <v>0</v>
      </c>
      <c r="G652" s="51"/>
      <c r="H652" s="51"/>
      <c r="I652" s="50"/>
      <c r="J652" s="50"/>
      <c r="K652" s="50"/>
      <c r="L652" s="50">
        <v>103127.03</v>
      </c>
      <c r="M652" s="50">
        <f>Tabla16[[#This Row],[TASA EX.]]+Tabla16[[#This Row],[IEPS 8 %]]</f>
        <v>0</v>
      </c>
      <c r="N652" s="50">
        <f>Tabla16[[#This Row],[TASA 16%]]+Tabla16[[#This Row],[IEPS 6%]]</f>
        <v>0</v>
      </c>
      <c r="O652" s="55">
        <v>44180</v>
      </c>
      <c r="P652" s="49" t="s">
        <v>3140</v>
      </c>
      <c r="Q652" s="52" t="s">
        <v>1216</v>
      </c>
      <c r="R652" s="48" t="s">
        <v>2853</v>
      </c>
      <c r="S652" s="50"/>
      <c r="T652" s="53" t="s">
        <v>2854</v>
      </c>
      <c r="U652" s="49" t="s">
        <v>3838</v>
      </c>
    </row>
    <row r="653" spans="1:21" x14ac:dyDescent="0.25">
      <c r="A653" s="47">
        <v>154338</v>
      </c>
      <c r="B653" s="48">
        <v>288</v>
      </c>
      <c r="C653" s="57">
        <v>44175</v>
      </c>
      <c r="D653" s="50"/>
      <c r="E653" s="50">
        <v>24205</v>
      </c>
      <c r="F653" s="50">
        <v>0</v>
      </c>
      <c r="G653" s="51"/>
      <c r="H653" s="51"/>
      <c r="I653" s="50"/>
      <c r="J653" s="50"/>
      <c r="K653" s="50"/>
      <c r="L653" s="50">
        <v>24205</v>
      </c>
      <c r="M653" s="50">
        <f>Tabla16[[#This Row],[TASA EX.]]+Tabla16[[#This Row],[IEPS 8 %]]</f>
        <v>0</v>
      </c>
      <c r="N653" s="50">
        <f>Tabla16[[#This Row],[TASA 16%]]+Tabla16[[#This Row],[IEPS 6%]]</f>
        <v>0</v>
      </c>
      <c r="O653" s="55">
        <v>44180</v>
      </c>
      <c r="P653" s="49" t="s">
        <v>2941</v>
      </c>
      <c r="Q653" s="52" t="s">
        <v>2153</v>
      </c>
      <c r="R653" s="48" t="s">
        <v>2853</v>
      </c>
      <c r="S653" s="50"/>
      <c r="T653" s="53" t="s">
        <v>2854</v>
      </c>
      <c r="U653" s="49" t="s">
        <v>2861</v>
      </c>
    </row>
    <row r="654" spans="1:21" x14ac:dyDescent="0.25">
      <c r="A654" s="47">
        <v>154339</v>
      </c>
      <c r="B654" s="48">
        <v>289</v>
      </c>
      <c r="C654" s="57">
        <v>44175</v>
      </c>
      <c r="D654" s="50"/>
      <c r="E654" s="50">
        <v>-1.4999999999986358E-2</v>
      </c>
      <c r="F654" s="50">
        <v>625.875</v>
      </c>
      <c r="G654" s="51"/>
      <c r="H654" s="51"/>
      <c r="I654" s="50"/>
      <c r="J654" s="50"/>
      <c r="K654" s="50">
        <v>100.14</v>
      </c>
      <c r="L654" s="50">
        <v>726</v>
      </c>
      <c r="M654" s="50">
        <f>Tabla16[[#This Row],[TASA EX.]]+Tabla16[[#This Row],[IEPS 8 %]]</f>
        <v>0</v>
      </c>
      <c r="N654" s="50">
        <f>Tabla16[[#This Row],[TASA 16%]]+Tabla16[[#This Row],[IEPS 6%]]</f>
        <v>625.875</v>
      </c>
      <c r="O654" s="55">
        <v>44181</v>
      </c>
      <c r="P654" s="49" t="s">
        <v>3135</v>
      </c>
      <c r="Q654" s="52" t="s">
        <v>921</v>
      </c>
      <c r="R654" s="48" t="s">
        <v>2888</v>
      </c>
      <c r="S654" s="50"/>
      <c r="T654" s="53" t="s">
        <v>2889</v>
      </c>
      <c r="U654" s="49" t="s">
        <v>3839</v>
      </c>
    </row>
    <row r="655" spans="1:21" x14ac:dyDescent="0.25">
      <c r="A655" s="47">
        <v>154340</v>
      </c>
      <c r="B655" s="48">
        <v>290</v>
      </c>
      <c r="C655" s="57">
        <v>44175</v>
      </c>
      <c r="D655" s="50"/>
      <c r="E655" s="50">
        <v>2.4999999999863576E-2</v>
      </c>
      <c r="F655" s="50">
        <v>1910.625</v>
      </c>
      <c r="G655" s="51"/>
      <c r="H655" s="51"/>
      <c r="I655" s="50"/>
      <c r="J655" s="50"/>
      <c r="K655" s="50">
        <v>305.7</v>
      </c>
      <c r="L655" s="50">
        <v>2216.35</v>
      </c>
      <c r="M655" s="50">
        <f>Tabla16[[#This Row],[TASA EX.]]+Tabla16[[#This Row],[IEPS 8 %]]</f>
        <v>0</v>
      </c>
      <c r="N655" s="50">
        <f>Tabla16[[#This Row],[TASA 16%]]+Tabla16[[#This Row],[IEPS 6%]]</f>
        <v>1910.625</v>
      </c>
      <c r="O655" s="55">
        <v>44181</v>
      </c>
      <c r="P655" s="49" t="s">
        <v>3141</v>
      </c>
      <c r="Q655" s="52" t="s">
        <v>526</v>
      </c>
      <c r="R655" s="48" t="s">
        <v>2888</v>
      </c>
      <c r="S655" s="50"/>
      <c r="T655" s="53" t="s">
        <v>2889</v>
      </c>
      <c r="U655" s="49" t="s">
        <v>3779</v>
      </c>
    </row>
    <row r="656" spans="1:21" x14ac:dyDescent="0.25">
      <c r="A656" s="47">
        <v>154341</v>
      </c>
      <c r="B656" s="48">
        <v>291</v>
      </c>
      <c r="C656" s="57">
        <v>44175</v>
      </c>
      <c r="D656" s="50"/>
      <c r="E656" s="50">
        <v>0</v>
      </c>
      <c r="F656" s="50">
        <v>2000</v>
      </c>
      <c r="G656" s="51"/>
      <c r="H656" s="51"/>
      <c r="I656" s="50"/>
      <c r="J656" s="50"/>
      <c r="K656" s="50">
        <v>320</v>
      </c>
      <c r="L656" s="50">
        <v>2320</v>
      </c>
      <c r="M656" s="50">
        <f>Tabla16[[#This Row],[TASA EX.]]+Tabla16[[#This Row],[IEPS 8 %]]</f>
        <v>0</v>
      </c>
      <c r="N656" s="50">
        <f>Tabla16[[#This Row],[TASA 16%]]+Tabla16[[#This Row],[IEPS 6%]]</f>
        <v>2000</v>
      </c>
      <c r="O656" s="55">
        <v>44181</v>
      </c>
      <c r="P656" s="49" t="s">
        <v>3183</v>
      </c>
      <c r="Q656" s="52" t="s">
        <v>2397</v>
      </c>
      <c r="R656" s="48" t="s">
        <v>2888</v>
      </c>
      <c r="S656" s="50"/>
      <c r="T656" s="53" t="s">
        <v>2889</v>
      </c>
      <c r="U656" s="49" t="s">
        <v>3840</v>
      </c>
    </row>
    <row r="657" spans="1:21" x14ac:dyDescent="0.25">
      <c r="A657" s="47">
        <v>154342</v>
      </c>
      <c r="B657" s="48">
        <v>292</v>
      </c>
      <c r="C657" s="57">
        <v>44175</v>
      </c>
      <c r="D657" s="50"/>
      <c r="E657" s="50">
        <v>-5.0000000001091394E-3</v>
      </c>
      <c r="F657" s="50">
        <v>3478.125</v>
      </c>
      <c r="G657" s="51"/>
      <c r="H657" s="51"/>
      <c r="I657" s="50"/>
      <c r="J657" s="50"/>
      <c r="K657" s="50">
        <v>556.5</v>
      </c>
      <c r="L657" s="50">
        <v>4034.62</v>
      </c>
      <c r="M657" s="50">
        <f>Tabla16[[#This Row],[TASA EX.]]+Tabla16[[#This Row],[IEPS 8 %]]</f>
        <v>0</v>
      </c>
      <c r="N657" s="50">
        <f>Tabla16[[#This Row],[TASA 16%]]+Tabla16[[#This Row],[IEPS 6%]]</f>
        <v>3478.125</v>
      </c>
      <c r="O657" s="55">
        <v>44181</v>
      </c>
      <c r="P657" s="49" t="s">
        <v>3088</v>
      </c>
      <c r="Q657" s="52" t="s">
        <v>1102</v>
      </c>
      <c r="R657" s="48" t="s">
        <v>2888</v>
      </c>
      <c r="S657" s="50"/>
      <c r="T657" s="53" t="s">
        <v>2889</v>
      </c>
      <c r="U657" s="49" t="s">
        <v>3841</v>
      </c>
    </row>
    <row r="658" spans="1:21" x14ac:dyDescent="0.25">
      <c r="A658" s="47">
        <v>154343</v>
      </c>
      <c r="B658" s="48">
        <v>293</v>
      </c>
      <c r="C658" s="57">
        <v>44175</v>
      </c>
      <c r="D658" s="50"/>
      <c r="E658" s="50">
        <v>-9.9999999983992893E-3</v>
      </c>
      <c r="F658" s="50">
        <v>7477.2499999999991</v>
      </c>
      <c r="G658" s="51"/>
      <c r="H658" s="51"/>
      <c r="I658" s="50"/>
      <c r="J658" s="50"/>
      <c r="K658" s="50">
        <v>1196.3599999999999</v>
      </c>
      <c r="L658" s="50">
        <v>8673.6</v>
      </c>
      <c r="M658" s="50">
        <f>Tabla16[[#This Row],[TASA EX.]]+Tabla16[[#This Row],[IEPS 8 %]]</f>
        <v>0</v>
      </c>
      <c r="N658" s="50">
        <f>Tabla16[[#This Row],[TASA 16%]]+Tabla16[[#This Row],[IEPS 6%]]</f>
        <v>7477.2499999999991</v>
      </c>
      <c r="O658" s="55">
        <v>44181</v>
      </c>
      <c r="P658" s="49" t="s">
        <v>3842</v>
      </c>
      <c r="Q658" s="52" t="s">
        <v>607</v>
      </c>
      <c r="R658" s="48" t="s">
        <v>2888</v>
      </c>
      <c r="S658" s="50"/>
      <c r="T658" s="53" t="s">
        <v>2889</v>
      </c>
      <c r="U658" s="49" t="s">
        <v>3843</v>
      </c>
    </row>
    <row r="659" spans="1:21" x14ac:dyDescent="0.25">
      <c r="A659" s="47">
        <v>154344</v>
      </c>
      <c r="B659" s="48">
        <v>294</v>
      </c>
      <c r="C659" s="57">
        <v>44175</v>
      </c>
      <c r="D659" s="50">
        <v>416.81</v>
      </c>
      <c r="E659" s="50">
        <v>-2.5000000010209078E-3</v>
      </c>
      <c r="F659" s="50">
        <v>15181.5625</v>
      </c>
      <c r="G659" s="51"/>
      <c r="H659" s="51"/>
      <c r="I659" s="50"/>
      <c r="J659" s="50"/>
      <c r="K659" s="50">
        <v>2429.0500000000002</v>
      </c>
      <c r="L659" s="50">
        <v>18027.419999999998</v>
      </c>
      <c r="M659" s="50">
        <f>Tabla16[[#This Row],[TASA EX.]]+Tabla16[[#This Row],[IEPS 8 %]]</f>
        <v>416.81</v>
      </c>
      <c r="N659" s="50">
        <f>Tabla16[[#This Row],[TASA 16%]]+Tabla16[[#This Row],[IEPS 6%]]</f>
        <v>15181.5625</v>
      </c>
      <c r="O659" s="55">
        <v>44180</v>
      </c>
      <c r="P659" s="49" t="s">
        <v>2947</v>
      </c>
      <c r="Q659" s="52" t="s">
        <v>820</v>
      </c>
      <c r="R659" s="48" t="s">
        <v>2888</v>
      </c>
      <c r="S659" s="50"/>
      <c r="T659" s="53" t="s">
        <v>2889</v>
      </c>
      <c r="U659" s="49" t="s">
        <v>3844</v>
      </c>
    </row>
    <row r="660" spans="1:21" x14ac:dyDescent="0.25">
      <c r="A660" s="47">
        <v>154345</v>
      </c>
      <c r="B660" s="48">
        <v>295</v>
      </c>
      <c r="C660" s="57">
        <v>44175</v>
      </c>
      <c r="D660" s="50"/>
      <c r="E660" s="50">
        <v>0</v>
      </c>
      <c r="F660" s="50">
        <v>18697.5</v>
      </c>
      <c r="G660" s="51"/>
      <c r="H660" s="51"/>
      <c r="I660" s="50"/>
      <c r="J660" s="50"/>
      <c r="K660" s="50">
        <v>2991.6</v>
      </c>
      <c r="L660" s="50">
        <v>21689.1</v>
      </c>
      <c r="M660" s="50">
        <f>Tabla16[[#This Row],[TASA EX.]]+Tabla16[[#This Row],[IEPS 8 %]]</f>
        <v>0</v>
      </c>
      <c r="N660" s="50">
        <f>Tabla16[[#This Row],[TASA 16%]]+Tabla16[[#This Row],[IEPS 6%]]</f>
        <v>18697.5</v>
      </c>
      <c r="O660" s="55">
        <v>44180</v>
      </c>
      <c r="P660" s="49" t="s">
        <v>3030</v>
      </c>
      <c r="Q660" s="52" t="s">
        <v>586</v>
      </c>
      <c r="R660" s="48" t="s">
        <v>2888</v>
      </c>
      <c r="S660" s="50"/>
      <c r="T660" s="53" t="s">
        <v>2889</v>
      </c>
      <c r="U660" s="49" t="s">
        <v>3845</v>
      </c>
    </row>
    <row r="661" spans="1:21" x14ac:dyDescent="0.25">
      <c r="A661" s="47">
        <v>154346</v>
      </c>
      <c r="B661" s="48">
        <v>296</v>
      </c>
      <c r="C661" s="57">
        <v>44175</v>
      </c>
      <c r="D661" s="50"/>
      <c r="E661" s="50">
        <v>0</v>
      </c>
      <c r="F661" s="50">
        <v>28125</v>
      </c>
      <c r="G661" s="51"/>
      <c r="H661" s="51"/>
      <c r="I661" s="50"/>
      <c r="J661" s="50"/>
      <c r="K661" s="50">
        <v>4500</v>
      </c>
      <c r="L661" s="50">
        <v>32625</v>
      </c>
      <c r="M661" s="50">
        <f>Tabla16[[#This Row],[TASA EX.]]+Tabla16[[#This Row],[IEPS 8 %]]</f>
        <v>0</v>
      </c>
      <c r="N661" s="50">
        <f>Tabla16[[#This Row],[TASA 16%]]+Tabla16[[#This Row],[IEPS 6%]]</f>
        <v>28125</v>
      </c>
      <c r="O661" s="55">
        <v>44189</v>
      </c>
      <c r="P661" s="49" t="s">
        <v>2887</v>
      </c>
      <c r="Q661" s="52" t="s">
        <v>2738</v>
      </c>
      <c r="R661" s="48" t="s">
        <v>2888</v>
      </c>
      <c r="S661" s="50"/>
      <c r="T661" s="53" t="s">
        <v>2889</v>
      </c>
      <c r="U661" s="49" t="s">
        <v>3846</v>
      </c>
    </row>
    <row r="662" spans="1:21" x14ac:dyDescent="0.25">
      <c r="A662" s="47">
        <v>154347</v>
      </c>
      <c r="B662" s="48">
        <v>297</v>
      </c>
      <c r="C662" s="57">
        <v>44175</v>
      </c>
      <c r="D662" s="50"/>
      <c r="E662" s="50">
        <v>-1.4999999999417923E-2</v>
      </c>
      <c r="F662" s="50">
        <v>19046.125</v>
      </c>
      <c r="G662" s="51"/>
      <c r="H662" s="51"/>
      <c r="I662" s="50"/>
      <c r="J662" s="50"/>
      <c r="K662" s="50">
        <v>3047.38</v>
      </c>
      <c r="L662" s="50">
        <v>22093.49</v>
      </c>
      <c r="M662" s="50">
        <f>Tabla16[[#This Row],[TASA EX.]]+Tabla16[[#This Row],[IEPS 8 %]]</f>
        <v>0</v>
      </c>
      <c r="N662" s="50">
        <f>Tabla16[[#This Row],[TASA 16%]]+Tabla16[[#This Row],[IEPS 6%]]</f>
        <v>19046.125</v>
      </c>
      <c r="O662" s="55">
        <v>44188</v>
      </c>
      <c r="P662" s="49" t="s">
        <v>2946</v>
      </c>
      <c r="Q662" s="52" t="s">
        <v>447</v>
      </c>
      <c r="R662" s="48" t="s">
        <v>2888</v>
      </c>
      <c r="S662" s="50"/>
      <c r="T662" s="53" t="s">
        <v>2889</v>
      </c>
      <c r="U662" s="49" t="s">
        <v>3847</v>
      </c>
    </row>
    <row r="663" spans="1:21" x14ac:dyDescent="0.25">
      <c r="A663" s="47">
        <v>154348</v>
      </c>
      <c r="B663" s="48">
        <v>298</v>
      </c>
      <c r="C663" s="57">
        <v>44175</v>
      </c>
      <c r="D663" s="50"/>
      <c r="E663" s="50">
        <v>2.5000000096042641E-3</v>
      </c>
      <c r="F663" s="50">
        <v>58620.687499999993</v>
      </c>
      <c r="G663" s="51"/>
      <c r="H663" s="51"/>
      <c r="I663" s="50"/>
      <c r="J663" s="50"/>
      <c r="K663" s="50">
        <v>9379.31</v>
      </c>
      <c r="L663" s="50">
        <v>68000</v>
      </c>
      <c r="M663" s="50">
        <f>Tabla16[[#This Row],[TASA EX.]]+Tabla16[[#This Row],[IEPS 8 %]]</f>
        <v>0</v>
      </c>
      <c r="N663" s="50">
        <f>Tabla16[[#This Row],[TASA 16%]]+Tabla16[[#This Row],[IEPS 6%]]</f>
        <v>58620.687499999993</v>
      </c>
      <c r="O663" s="55">
        <v>44180</v>
      </c>
      <c r="P663" s="49" t="s">
        <v>2946</v>
      </c>
      <c r="Q663" s="52" t="s">
        <v>447</v>
      </c>
      <c r="R663" s="48" t="s">
        <v>2888</v>
      </c>
      <c r="S663" s="50"/>
      <c r="T663" s="53" t="s">
        <v>2889</v>
      </c>
      <c r="U663" s="49" t="s">
        <v>3848</v>
      </c>
    </row>
    <row r="664" spans="1:21" x14ac:dyDescent="0.25">
      <c r="A664" s="47">
        <v>154349</v>
      </c>
      <c r="B664" s="48">
        <v>299</v>
      </c>
      <c r="C664" s="57">
        <v>44175</v>
      </c>
      <c r="D664" s="50"/>
      <c r="E664" s="50">
        <v>3.999999999996362E-2</v>
      </c>
      <c r="F664" s="50">
        <v>2903</v>
      </c>
      <c r="G664" s="51"/>
      <c r="H664" s="51"/>
      <c r="I664" s="50"/>
      <c r="J664" s="50"/>
      <c r="K664" s="50">
        <v>464.48</v>
      </c>
      <c r="L664" s="50">
        <v>3367.52</v>
      </c>
      <c r="M664" s="50">
        <f>Tabla16[[#This Row],[TASA EX.]]+Tabla16[[#This Row],[IEPS 8 %]]</f>
        <v>0</v>
      </c>
      <c r="N664" s="50">
        <f>Tabla16[[#This Row],[TASA 16%]]+Tabla16[[#This Row],[IEPS 6%]]</f>
        <v>2903</v>
      </c>
      <c r="O664" s="55">
        <v>44196</v>
      </c>
      <c r="P664" s="49" t="s">
        <v>2959</v>
      </c>
      <c r="Q664" s="52" t="s">
        <v>789</v>
      </c>
      <c r="R664" s="48" t="s">
        <v>2853</v>
      </c>
      <c r="S664" s="50"/>
      <c r="T664" s="53" t="s">
        <v>2854</v>
      </c>
      <c r="U664" s="49" t="s">
        <v>3849</v>
      </c>
    </row>
    <row r="665" spans="1:21" x14ac:dyDescent="0.25">
      <c r="A665" s="47">
        <v>154350</v>
      </c>
      <c r="B665" s="48">
        <v>300</v>
      </c>
      <c r="C665" s="57">
        <v>44175</v>
      </c>
      <c r="D665" s="50"/>
      <c r="E665" s="50">
        <v>-2.4999999995998223E-3</v>
      </c>
      <c r="F665" s="50">
        <v>3471.3124999999995</v>
      </c>
      <c r="G665" s="51"/>
      <c r="H665" s="51"/>
      <c r="I665" s="50"/>
      <c r="J665" s="50"/>
      <c r="K665" s="50">
        <v>555.41</v>
      </c>
      <c r="L665" s="50">
        <v>4026.72</v>
      </c>
      <c r="M665" s="50">
        <f>Tabla16[[#This Row],[TASA EX.]]+Tabla16[[#This Row],[IEPS 8 %]]</f>
        <v>0</v>
      </c>
      <c r="N665" s="50">
        <f>Tabla16[[#This Row],[TASA 16%]]+Tabla16[[#This Row],[IEPS 6%]]</f>
        <v>3471.3124999999995</v>
      </c>
      <c r="O665" s="55">
        <v>44193</v>
      </c>
      <c r="P665" s="49" t="s">
        <v>2965</v>
      </c>
      <c r="Q665" s="52" t="s">
        <v>1992</v>
      </c>
      <c r="R665" s="48" t="s">
        <v>2853</v>
      </c>
      <c r="S665" s="50"/>
      <c r="T665" s="53" t="s">
        <v>2854</v>
      </c>
      <c r="U665" s="49" t="s">
        <v>3850</v>
      </c>
    </row>
    <row r="666" spans="1:21" x14ac:dyDescent="0.25">
      <c r="A666" s="47">
        <v>154351</v>
      </c>
      <c r="B666" s="48">
        <v>301</v>
      </c>
      <c r="C666" s="57">
        <v>44175</v>
      </c>
      <c r="D666" s="50"/>
      <c r="E666" s="50">
        <v>0</v>
      </c>
      <c r="F666" s="50">
        <v>3720</v>
      </c>
      <c r="G666" s="51"/>
      <c r="H666" s="51"/>
      <c r="I666" s="50"/>
      <c r="J666" s="50"/>
      <c r="K666" s="50">
        <v>595.20000000000005</v>
      </c>
      <c r="L666" s="50">
        <v>4315.2</v>
      </c>
      <c r="M666" s="50">
        <f>Tabla16[[#This Row],[TASA EX.]]+Tabla16[[#This Row],[IEPS 8 %]]</f>
        <v>0</v>
      </c>
      <c r="N666" s="50">
        <f>Tabla16[[#This Row],[TASA 16%]]+Tabla16[[#This Row],[IEPS 6%]]</f>
        <v>3720</v>
      </c>
      <c r="O666" s="55">
        <v>44196</v>
      </c>
      <c r="P666" s="49" t="s">
        <v>2885</v>
      </c>
      <c r="Q666" s="52" t="s">
        <v>2496</v>
      </c>
      <c r="R666" s="48" t="s">
        <v>2853</v>
      </c>
      <c r="S666" s="50"/>
      <c r="T666" s="53" t="s">
        <v>2854</v>
      </c>
      <c r="U666" s="12" t="s">
        <v>3851</v>
      </c>
    </row>
    <row r="667" spans="1:21" x14ac:dyDescent="0.25">
      <c r="A667" s="47">
        <v>154352</v>
      </c>
      <c r="B667" s="48">
        <v>302</v>
      </c>
      <c r="C667" s="57">
        <v>44175</v>
      </c>
      <c r="D667" s="50"/>
      <c r="E667" s="50">
        <v>1.2499999999818101E-2</v>
      </c>
      <c r="F667" s="50">
        <v>5403.4375</v>
      </c>
      <c r="G667" s="51"/>
      <c r="H667" s="51"/>
      <c r="I667" s="50"/>
      <c r="J667" s="50"/>
      <c r="K667" s="50">
        <v>864.55</v>
      </c>
      <c r="L667" s="50">
        <v>6268</v>
      </c>
      <c r="M667" s="50">
        <f>Tabla16[[#This Row],[TASA EX.]]+Tabla16[[#This Row],[IEPS 8 %]]</f>
        <v>0</v>
      </c>
      <c r="N667" s="50">
        <f>Tabla16[[#This Row],[TASA 16%]]+Tabla16[[#This Row],[IEPS 6%]]</f>
        <v>5403.4375</v>
      </c>
      <c r="O667" s="55">
        <v>44187</v>
      </c>
      <c r="P667" s="49" t="s">
        <v>3000</v>
      </c>
      <c r="Q667" s="52" t="s">
        <v>1908</v>
      </c>
      <c r="R667" s="48" t="s">
        <v>2853</v>
      </c>
      <c r="S667" s="50"/>
      <c r="T667" s="53" t="s">
        <v>2854</v>
      </c>
      <c r="U667" s="12" t="s">
        <v>3852</v>
      </c>
    </row>
    <row r="668" spans="1:21" x14ac:dyDescent="0.25">
      <c r="A668" s="47">
        <v>154353</v>
      </c>
      <c r="B668" s="48">
        <v>303</v>
      </c>
      <c r="C668" s="57">
        <v>44175</v>
      </c>
      <c r="D668" s="50"/>
      <c r="E668" s="50">
        <v>7056.6</v>
      </c>
      <c r="F668" s="50">
        <v>0</v>
      </c>
      <c r="G668" s="51"/>
      <c r="H668" s="51"/>
      <c r="I668" s="50"/>
      <c r="J668" s="50"/>
      <c r="K668" s="50"/>
      <c r="L668" s="50">
        <v>7056.6</v>
      </c>
      <c r="M668" s="50">
        <f>Tabla16[[#This Row],[TASA EX.]]+Tabla16[[#This Row],[IEPS 8 %]]</f>
        <v>0</v>
      </c>
      <c r="N668" s="50">
        <f>Tabla16[[#This Row],[TASA 16%]]+Tabla16[[#This Row],[IEPS 6%]]</f>
        <v>0</v>
      </c>
      <c r="O668" s="55">
        <v>44194</v>
      </c>
      <c r="P668" s="49" t="s">
        <v>2882</v>
      </c>
      <c r="Q668" s="52" t="s">
        <v>1104</v>
      </c>
      <c r="R668" s="48" t="s">
        <v>2853</v>
      </c>
      <c r="S668" s="50"/>
      <c r="T668" s="53" t="s">
        <v>2854</v>
      </c>
      <c r="U668" s="49" t="s">
        <v>3853</v>
      </c>
    </row>
    <row r="669" spans="1:21" x14ac:dyDescent="0.25">
      <c r="A669" s="47">
        <v>154354</v>
      </c>
      <c r="B669" s="48">
        <v>304</v>
      </c>
      <c r="C669" s="57">
        <v>44175</v>
      </c>
      <c r="D669" s="50"/>
      <c r="E669" s="50">
        <v>0</v>
      </c>
      <c r="F669" s="50">
        <v>6900</v>
      </c>
      <c r="G669" s="51"/>
      <c r="H669" s="51"/>
      <c r="I669" s="50"/>
      <c r="J669" s="50"/>
      <c r="K669" s="50">
        <v>1104</v>
      </c>
      <c r="L669" s="50">
        <v>8004</v>
      </c>
      <c r="M669" s="50">
        <f>Tabla16[[#This Row],[TASA EX.]]+Tabla16[[#This Row],[IEPS 8 %]]</f>
        <v>0</v>
      </c>
      <c r="N669" s="50">
        <f>Tabla16[[#This Row],[TASA 16%]]+Tabla16[[#This Row],[IEPS 6%]]</f>
        <v>6900</v>
      </c>
      <c r="O669" s="55">
        <v>44181</v>
      </c>
      <c r="P669" s="49" t="s">
        <v>2948</v>
      </c>
      <c r="Q669" s="52" t="s">
        <v>1425</v>
      </c>
      <c r="R669" s="48" t="s">
        <v>2853</v>
      </c>
      <c r="S669" s="50"/>
      <c r="T669" s="53" t="s">
        <v>2854</v>
      </c>
      <c r="U669" s="49" t="s">
        <v>3854</v>
      </c>
    </row>
    <row r="670" spans="1:21" x14ac:dyDescent="0.25">
      <c r="A670" s="47">
        <v>154355</v>
      </c>
      <c r="B670" s="48">
        <v>305</v>
      </c>
      <c r="C670" s="57">
        <v>44175</v>
      </c>
      <c r="D670" s="50"/>
      <c r="E670" s="50">
        <v>-0.11499999999978172</v>
      </c>
      <c r="F670" s="50">
        <v>8110.375</v>
      </c>
      <c r="G670" s="51"/>
      <c r="H670" s="51"/>
      <c r="I670" s="50"/>
      <c r="J670" s="50"/>
      <c r="K670" s="50">
        <v>1297.6600000000001</v>
      </c>
      <c r="L670" s="50">
        <v>9407.92</v>
      </c>
      <c r="M670" s="50">
        <f>Tabla16[[#This Row],[TASA EX.]]+Tabla16[[#This Row],[IEPS 8 %]]</f>
        <v>0</v>
      </c>
      <c r="N670" s="50">
        <f>Tabla16[[#This Row],[TASA 16%]]+Tabla16[[#This Row],[IEPS 6%]]</f>
        <v>8110.375</v>
      </c>
      <c r="O670" s="55">
        <v>44190</v>
      </c>
      <c r="P670" s="49" t="s">
        <v>2966</v>
      </c>
      <c r="Q670" s="52" t="s">
        <v>637</v>
      </c>
      <c r="R670" s="48" t="s">
        <v>2853</v>
      </c>
      <c r="S670" s="50"/>
      <c r="T670" s="53" t="s">
        <v>2854</v>
      </c>
      <c r="U670" s="49" t="s">
        <v>3855</v>
      </c>
    </row>
    <row r="671" spans="1:21" x14ac:dyDescent="0.25">
      <c r="A671" s="47">
        <v>154356</v>
      </c>
      <c r="B671" s="48">
        <v>306</v>
      </c>
      <c r="C671" s="57">
        <v>44175</v>
      </c>
      <c r="D671" s="50"/>
      <c r="E671" s="50">
        <v>12096</v>
      </c>
      <c r="F671" s="50">
        <v>0</v>
      </c>
      <c r="G671" s="51"/>
      <c r="H671" s="51"/>
      <c r="I671" s="50"/>
      <c r="J671" s="50"/>
      <c r="K671" s="50"/>
      <c r="L671" s="50">
        <v>12096</v>
      </c>
      <c r="M671" s="50">
        <f>Tabla16[[#This Row],[TASA EX.]]+Tabla16[[#This Row],[IEPS 8 %]]</f>
        <v>0</v>
      </c>
      <c r="N671" s="50">
        <f>Tabla16[[#This Row],[TASA 16%]]+Tabla16[[#This Row],[IEPS 6%]]</f>
        <v>0</v>
      </c>
      <c r="O671" s="55">
        <v>44187</v>
      </c>
      <c r="P671" s="49" t="s">
        <v>2884</v>
      </c>
      <c r="Q671" s="52" t="s">
        <v>322</v>
      </c>
      <c r="R671" s="48" t="s">
        <v>2853</v>
      </c>
      <c r="S671" s="50"/>
      <c r="T671" s="53" t="s">
        <v>2854</v>
      </c>
      <c r="U671" s="49" t="s">
        <v>3856</v>
      </c>
    </row>
    <row r="672" spans="1:21" x14ac:dyDescent="0.25">
      <c r="A672" s="47">
        <v>154357</v>
      </c>
      <c r="B672" s="48">
        <v>307</v>
      </c>
      <c r="C672" s="57">
        <v>44175</v>
      </c>
      <c r="D672" s="50"/>
      <c r="E672" s="50">
        <v>44980.21</v>
      </c>
      <c r="F672" s="50">
        <v>0</v>
      </c>
      <c r="G672" s="51"/>
      <c r="H672" s="51"/>
      <c r="I672" s="50"/>
      <c r="J672" s="50"/>
      <c r="K672" s="50"/>
      <c r="L672" s="50">
        <v>44980.21</v>
      </c>
      <c r="M672" s="50">
        <f>Tabla16[[#This Row],[TASA EX.]]+Tabla16[[#This Row],[IEPS 8 %]]</f>
        <v>0</v>
      </c>
      <c r="N672" s="50">
        <f>Tabla16[[#This Row],[TASA 16%]]+Tabla16[[#This Row],[IEPS 6%]]</f>
        <v>0</v>
      </c>
      <c r="O672" s="55">
        <v>44182</v>
      </c>
      <c r="P672" s="49" t="s">
        <v>2891</v>
      </c>
      <c r="Q672" s="52" t="s">
        <v>2805</v>
      </c>
      <c r="R672" s="48" t="s">
        <v>2853</v>
      </c>
      <c r="S672" s="50"/>
      <c r="T672" s="53" t="s">
        <v>2854</v>
      </c>
      <c r="U672" s="49" t="s">
        <v>2861</v>
      </c>
    </row>
    <row r="673" spans="1:21" x14ac:dyDescent="0.25">
      <c r="A673" s="47">
        <v>154358</v>
      </c>
      <c r="B673" s="48">
        <v>308</v>
      </c>
      <c r="C673" s="57">
        <v>44175</v>
      </c>
      <c r="D673" s="50"/>
      <c r="E673" s="50">
        <v>837</v>
      </c>
      <c r="F673" s="50">
        <v>0</v>
      </c>
      <c r="G673" s="51"/>
      <c r="H673" s="51"/>
      <c r="I673" s="50"/>
      <c r="J673" s="50"/>
      <c r="K673" s="50"/>
      <c r="L673" s="50">
        <v>837</v>
      </c>
      <c r="M673" s="50">
        <f>Tabla16[[#This Row],[TASA EX.]]+Tabla16[[#This Row],[IEPS 8 %]]</f>
        <v>0</v>
      </c>
      <c r="N673" s="50">
        <f>Tabla16[[#This Row],[TASA 16%]]+Tabla16[[#This Row],[IEPS 6%]]</f>
        <v>0</v>
      </c>
      <c r="O673" s="55">
        <v>44187</v>
      </c>
      <c r="P673" s="49" t="s">
        <v>3172</v>
      </c>
      <c r="Q673" s="52" t="s">
        <v>762</v>
      </c>
      <c r="R673" s="48" t="s">
        <v>2853</v>
      </c>
      <c r="S673" s="50"/>
      <c r="T673" s="53" t="s">
        <v>2854</v>
      </c>
      <c r="U673" s="49" t="s">
        <v>3857</v>
      </c>
    </row>
    <row r="674" spans="1:21" x14ac:dyDescent="0.25">
      <c r="A674" s="28">
        <v>154359</v>
      </c>
      <c r="B674" s="60">
        <v>309</v>
      </c>
      <c r="C674" s="10">
        <v>44175</v>
      </c>
      <c r="D674" s="11"/>
      <c r="E674" s="11">
        <v>6018.16</v>
      </c>
      <c r="F674" s="11">
        <v>0</v>
      </c>
      <c r="G674" s="31"/>
      <c r="H674" s="31"/>
      <c r="I674" s="24"/>
      <c r="J674" s="24"/>
      <c r="K674" s="24"/>
      <c r="L674" s="24">
        <v>6018.16</v>
      </c>
      <c r="M674" s="24">
        <f>Tabla16[[#This Row],[TASA EX.]]+Tabla16[[#This Row],[IEPS 8 %]]</f>
        <v>0</v>
      </c>
      <c r="N674" s="24">
        <f>Tabla16[[#This Row],[TASA 16%]]+Tabla16[[#This Row],[IEPS 6%]]</f>
        <v>0</v>
      </c>
      <c r="O674" s="55">
        <v>44180</v>
      </c>
      <c r="P674" s="12" t="s">
        <v>2937</v>
      </c>
      <c r="Q674" s="23" t="s">
        <v>972</v>
      </c>
      <c r="R674" s="9" t="s">
        <v>2853</v>
      </c>
      <c r="S674" s="11"/>
      <c r="T674" s="13" t="s">
        <v>2854</v>
      </c>
      <c r="U674" s="49" t="s">
        <v>2861</v>
      </c>
    </row>
    <row r="675" spans="1:21" x14ac:dyDescent="0.25">
      <c r="A675" s="47">
        <v>154360</v>
      </c>
      <c r="B675" s="48">
        <v>310</v>
      </c>
      <c r="C675" s="57">
        <v>44175</v>
      </c>
      <c r="D675" s="50"/>
      <c r="E675" s="50">
        <v>36250.32</v>
      </c>
      <c r="F675" s="50">
        <v>0</v>
      </c>
      <c r="G675" s="51"/>
      <c r="H675" s="51"/>
      <c r="I675" s="50"/>
      <c r="J675" s="50"/>
      <c r="K675" s="50"/>
      <c r="L675" s="50">
        <v>36250.32</v>
      </c>
      <c r="M675" s="50">
        <f>Tabla16[[#This Row],[TASA EX.]]+Tabla16[[#This Row],[IEPS 8 %]]</f>
        <v>0</v>
      </c>
      <c r="N675" s="50">
        <f>Tabla16[[#This Row],[TASA 16%]]+Tabla16[[#This Row],[IEPS 6%]]</f>
        <v>0</v>
      </c>
      <c r="O675" s="55">
        <v>44180</v>
      </c>
      <c r="P675" s="49" t="s">
        <v>2942</v>
      </c>
      <c r="Q675" s="52" t="s">
        <v>1155</v>
      </c>
      <c r="R675" s="48" t="s">
        <v>2853</v>
      </c>
      <c r="S675" s="50"/>
      <c r="T675" s="53" t="s">
        <v>2854</v>
      </c>
      <c r="U675" s="49" t="s">
        <v>2861</v>
      </c>
    </row>
    <row r="676" spans="1:21" x14ac:dyDescent="0.25">
      <c r="A676" s="47">
        <v>154361</v>
      </c>
      <c r="B676" s="48">
        <v>311</v>
      </c>
      <c r="C676" s="57">
        <v>44175</v>
      </c>
      <c r="D676" s="50"/>
      <c r="E676" s="50">
        <v>46361.75</v>
      </c>
      <c r="F676" s="50">
        <v>0</v>
      </c>
      <c r="G676" s="51"/>
      <c r="H676" s="51"/>
      <c r="I676" s="50"/>
      <c r="J676" s="50"/>
      <c r="K676" s="50"/>
      <c r="L676" s="50">
        <v>46361.75</v>
      </c>
      <c r="M676" s="50">
        <f>Tabla16[[#This Row],[TASA EX.]]+Tabla16[[#This Row],[IEPS 8 %]]</f>
        <v>0</v>
      </c>
      <c r="N676" s="50">
        <f>Tabla16[[#This Row],[TASA 16%]]+Tabla16[[#This Row],[IEPS 6%]]</f>
        <v>0</v>
      </c>
      <c r="O676" s="55">
        <v>44180</v>
      </c>
      <c r="P676" s="49" t="s">
        <v>2942</v>
      </c>
      <c r="Q676" s="52" t="s">
        <v>1155</v>
      </c>
      <c r="R676" s="48" t="s">
        <v>2853</v>
      </c>
      <c r="S676" s="50"/>
      <c r="T676" s="53" t="s">
        <v>2854</v>
      </c>
      <c r="U676" s="49" t="s">
        <v>2861</v>
      </c>
    </row>
    <row r="677" spans="1:21" x14ac:dyDescent="0.25">
      <c r="A677" s="47">
        <v>154362</v>
      </c>
      <c r="B677" s="48">
        <v>312</v>
      </c>
      <c r="C677" s="57">
        <v>44175</v>
      </c>
      <c r="D677" s="50"/>
      <c r="E677" s="50">
        <v>217.46500000000015</v>
      </c>
      <c r="F677" s="50">
        <v>10432.375</v>
      </c>
      <c r="G677" s="51"/>
      <c r="H677" s="51"/>
      <c r="I677" s="50"/>
      <c r="J677" s="50"/>
      <c r="K677" s="50">
        <v>1669.18</v>
      </c>
      <c r="L677" s="50">
        <v>12319.02</v>
      </c>
      <c r="M677" s="50">
        <f>Tabla16[[#This Row],[TASA EX.]]+Tabla16[[#This Row],[IEPS 8 %]]</f>
        <v>0</v>
      </c>
      <c r="N677" s="50">
        <f>Tabla16[[#This Row],[TASA 16%]]+Tabla16[[#This Row],[IEPS 6%]]</f>
        <v>10432.375</v>
      </c>
      <c r="O677" s="55">
        <v>44194</v>
      </c>
      <c r="P677" s="49" t="s">
        <v>3175</v>
      </c>
      <c r="Q677" s="52" t="s">
        <v>2169</v>
      </c>
      <c r="R677" s="48" t="s">
        <v>2853</v>
      </c>
      <c r="S677" s="50"/>
      <c r="T677" s="53" t="s">
        <v>2854</v>
      </c>
      <c r="U677" s="49" t="s">
        <v>3858</v>
      </c>
    </row>
    <row r="678" spans="1:21" x14ac:dyDescent="0.25">
      <c r="A678" s="47">
        <v>154363</v>
      </c>
      <c r="B678" s="48">
        <v>313</v>
      </c>
      <c r="C678" s="57">
        <v>44175</v>
      </c>
      <c r="D678" s="50"/>
      <c r="E678" s="50">
        <v>0</v>
      </c>
      <c r="F678" s="50">
        <v>10956</v>
      </c>
      <c r="G678" s="51"/>
      <c r="H678" s="51"/>
      <c r="I678" s="50"/>
      <c r="J678" s="50"/>
      <c r="K678" s="50">
        <v>1752.96</v>
      </c>
      <c r="L678" s="50">
        <v>12708.96</v>
      </c>
      <c r="M678" s="50">
        <f>Tabla16[[#This Row],[TASA EX.]]+Tabla16[[#This Row],[IEPS 8 %]]</f>
        <v>0</v>
      </c>
      <c r="N678" s="50">
        <f>Tabla16[[#This Row],[TASA 16%]]+Tabla16[[#This Row],[IEPS 6%]]</f>
        <v>10956</v>
      </c>
      <c r="O678" s="55">
        <v>44193</v>
      </c>
      <c r="P678" s="49" t="s">
        <v>3859</v>
      </c>
      <c r="Q678" s="52" t="s">
        <v>2722</v>
      </c>
      <c r="R678" s="48" t="s">
        <v>2853</v>
      </c>
      <c r="S678" s="50"/>
      <c r="T678" s="53" t="s">
        <v>2854</v>
      </c>
      <c r="U678" s="49" t="s">
        <v>3860</v>
      </c>
    </row>
    <row r="679" spans="1:21" x14ac:dyDescent="0.25">
      <c r="A679" s="47">
        <v>154364</v>
      </c>
      <c r="B679" s="48">
        <v>314</v>
      </c>
      <c r="C679" s="57">
        <v>44175</v>
      </c>
      <c r="D679" s="50"/>
      <c r="E679" s="50">
        <v>8368.33</v>
      </c>
      <c r="F679" s="50">
        <v>0</v>
      </c>
      <c r="G679" s="51"/>
      <c r="H679" s="51"/>
      <c r="I679" s="50"/>
      <c r="J679" s="50">
        <v>100.67</v>
      </c>
      <c r="K679" s="50"/>
      <c r="L679" s="50">
        <v>8469</v>
      </c>
      <c r="M679" s="50">
        <f>Tabla16[[#This Row],[TASA EX.]]+Tabla16[[#This Row],[IEPS 8 %]]</f>
        <v>100.67</v>
      </c>
      <c r="N679" s="50">
        <f>Tabla16[[#This Row],[TASA 16%]]+Tabla16[[#This Row],[IEPS 6%]]</f>
        <v>0</v>
      </c>
      <c r="O679" s="55">
        <v>44180</v>
      </c>
      <c r="P679" s="49" t="s">
        <v>3137</v>
      </c>
      <c r="Q679" s="52" t="s">
        <v>1449</v>
      </c>
      <c r="R679" s="48" t="s">
        <v>2853</v>
      </c>
      <c r="S679" s="50"/>
      <c r="T679" s="53" t="s">
        <v>2854</v>
      </c>
      <c r="U679" s="49" t="s">
        <v>3861</v>
      </c>
    </row>
    <row r="680" spans="1:21" x14ac:dyDescent="0.25">
      <c r="A680" s="47">
        <v>154365</v>
      </c>
      <c r="B680" s="48">
        <v>315</v>
      </c>
      <c r="C680" s="57">
        <v>44175</v>
      </c>
      <c r="D680" s="50"/>
      <c r="E680" s="50">
        <v>1904.1599999999999</v>
      </c>
      <c r="F680" s="50">
        <v>0</v>
      </c>
      <c r="G680" s="51"/>
      <c r="H680" s="51"/>
      <c r="I680" s="50"/>
      <c r="J680" s="50">
        <v>152.33000000000001</v>
      </c>
      <c r="K680" s="50"/>
      <c r="L680" s="50">
        <v>2056.4899999999998</v>
      </c>
      <c r="M680" s="50">
        <f>Tabla16[[#This Row],[TASA EX.]]+Tabla16[[#This Row],[IEPS 8 %]]</f>
        <v>152.33000000000001</v>
      </c>
      <c r="N680" s="50">
        <f>Tabla16[[#This Row],[TASA 16%]]+Tabla16[[#This Row],[IEPS 6%]]</f>
        <v>0</v>
      </c>
      <c r="O680" s="55">
        <v>44181</v>
      </c>
      <c r="P680" s="49" t="s">
        <v>2906</v>
      </c>
      <c r="Q680" s="52" t="s">
        <v>2319</v>
      </c>
      <c r="R680" s="48" t="s">
        <v>2853</v>
      </c>
      <c r="S680" s="50">
        <v>1.38</v>
      </c>
      <c r="T680" s="53" t="s">
        <v>2854</v>
      </c>
      <c r="U680" s="49" t="s">
        <v>2861</v>
      </c>
    </row>
    <row r="681" spans="1:21" x14ac:dyDescent="0.25">
      <c r="A681" s="47">
        <v>154366</v>
      </c>
      <c r="B681" s="48">
        <v>316</v>
      </c>
      <c r="C681" s="57">
        <v>44175</v>
      </c>
      <c r="D681" s="50"/>
      <c r="E681" s="50">
        <v>286777.28999999998</v>
      </c>
      <c r="F681" s="50">
        <v>0</v>
      </c>
      <c r="G681" s="51"/>
      <c r="H681" s="51"/>
      <c r="I681" s="50"/>
      <c r="J681" s="50">
        <v>10998.76</v>
      </c>
      <c r="K681" s="50"/>
      <c r="L681" s="50">
        <v>297776.05</v>
      </c>
      <c r="M681" s="50">
        <f>Tabla16[[#This Row],[TASA EX.]]+Tabla16[[#This Row],[IEPS 8 %]]</f>
        <v>10998.76</v>
      </c>
      <c r="N681" s="50">
        <f>Tabla16[[#This Row],[TASA 16%]]+Tabla16[[#This Row],[IEPS 6%]]</f>
        <v>0</v>
      </c>
      <c r="O681" s="55">
        <v>44177</v>
      </c>
      <c r="P681" s="49" t="s">
        <v>2927</v>
      </c>
      <c r="Q681" s="52" t="s">
        <v>200</v>
      </c>
      <c r="R681" s="48" t="s">
        <v>2853</v>
      </c>
      <c r="S681" s="50"/>
      <c r="T681" s="53" t="s">
        <v>2854</v>
      </c>
      <c r="U681" s="49" t="s">
        <v>2861</v>
      </c>
    </row>
    <row r="682" spans="1:21" x14ac:dyDescent="0.25">
      <c r="A682" s="47">
        <v>154367</v>
      </c>
      <c r="B682" s="48">
        <v>317</v>
      </c>
      <c r="C682" s="57">
        <v>44175</v>
      </c>
      <c r="D682" s="50"/>
      <c r="E682" s="50">
        <v>11600</v>
      </c>
      <c r="F682" s="50">
        <v>3900</v>
      </c>
      <c r="G682" s="51"/>
      <c r="H682" s="51"/>
      <c r="I682" s="50"/>
      <c r="J682" s="50"/>
      <c r="K682" s="50">
        <v>624</v>
      </c>
      <c r="L682" s="50">
        <v>16124</v>
      </c>
      <c r="M682" s="50">
        <f>Tabla16[[#This Row],[TASA EX.]]+Tabla16[[#This Row],[IEPS 8 %]]</f>
        <v>0</v>
      </c>
      <c r="N682" s="50">
        <f>Tabla16[[#This Row],[TASA 16%]]+Tabla16[[#This Row],[IEPS 6%]]</f>
        <v>3900</v>
      </c>
      <c r="O682" s="55">
        <v>44194</v>
      </c>
      <c r="P682" s="49" t="s">
        <v>3080</v>
      </c>
      <c r="Q682" s="52" t="s">
        <v>890</v>
      </c>
      <c r="R682" s="48" t="s">
        <v>2853</v>
      </c>
      <c r="S682" s="50"/>
      <c r="T682" s="53" t="s">
        <v>2854</v>
      </c>
      <c r="U682" s="49" t="s">
        <v>3862</v>
      </c>
    </row>
    <row r="683" spans="1:21" x14ac:dyDescent="0.25">
      <c r="A683" s="47">
        <v>154368</v>
      </c>
      <c r="B683" s="48">
        <v>318</v>
      </c>
      <c r="C683" s="57">
        <v>44175</v>
      </c>
      <c r="D683" s="50"/>
      <c r="E683" s="50">
        <v>2.4999999997817213E-2</v>
      </c>
      <c r="F683" s="50">
        <v>14561.125000000002</v>
      </c>
      <c r="G683" s="51"/>
      <c r="H683" s="51"/>
      <c r="I683" s="50"/>
      <c r="J683" s="50"/>
      <c r="K683" s="50">
        <v>2329.7800000000002</v>
      </c>
      <c r="L683" s="50">
        <v>16890.93</v>
      </c>
      <c r="M683" s="50">
        <f>Tabla16[[#This Row],[TASA EX.]]+Tabla16[[#This Row],[IEPS 8 %]]</f>
        <v>0</v>
      </c>
      <c r="N683" s="50">
        <f>Tabla16[[#This Row],[TASA 16%]]+Tabla16[[#This Row],[IEPS 6%]]</f>
        <v>14561.125000000002</v>
      </c>
      <c r="O683" s="55">
        <v>44187</v>
      </c>
      <c r="P683" s="49" t="s">
        <v>2918</v>
      </c>
      <c r="Q683" s="52" t="s">
        <v>353</v>
      </c>
      <c r="R683" s="48" t="s">
        <v>2888</v>
      </c>
      <c r="S683" s="50"/>
      <c r="T683" s="53" t="s">
        <v>2889</v>
      </c>
      <c r="U683" s="49" t="s">
        <v>3863</v>
      </c>
    </row>
    <row r="684" spans="1:21" x14ac:dyDescent="0.25">
      <c r="A684" s="47">
        <v>154369</v>
      </c>
      <c r="B684" s="48">
        <v>319</v>
      </c>
      <c r="C684" s="57">
        <v>44175</v>
      </c>
      <c r="D684" s="50"/>
      <c r="E684" s="50">
        <v>2819.8300000000017</v>
      </c>
      <c r="F684" s="50">
        <v>20296.75</v>
      </c>
      <c r="G684" s="51"/>
      <c r="H684" s="51"/>
      <c r="I684" s="50"/>
      <c r="J684" s="50"/>
      <c r="K684" s="50">
        <v>3247.48</v>
      </c>
      <c r="L684" s="50">
        <v>26364.06</v>
      </c>
      <c r="M684" s="50">
        <f>Tabla16[[#This Row],[TASA EX.]]+Tabla16[[#This Row],[IEPS 8 %]]</f>
        <v>0</v>
      </c>
      <c r="N684" s="50">
        <f>Tabla16[[#This Row],[TASA 16%]]+Tabla16[[#This Row],[IEPS 6%]]</f>
        <v>20296.75</v>
      </c>
      <c r="O684" s="55">
        <v>44187</v>
      </c>
      <c r="P684" s="49" t="s">
        <v>3079</v>
      </c>
      <c r="Q684" s="52" t="s">
        <v>213</v>
      </c>
      <c r="R684" s="48" t="s">
        <v>2853</v>
      </c>
      <c r="S684" s="50"/>
      <c r="T684" s="53" t="s">
        <v>2854</v>
      </c>
      <c r="U684" s="49" t="s">
        <v>3864</v>
      </c>
    </row>
    <row r="685" spans="1:21" x14ac:dyDescent="0.25">
      <c r="A685" s="47">
        <v>154370</v>
      </c>
      <c r="B685" s="48">
        <v>320</v>
      </c>
      <c r="C685" s="57">
        <v>44175</v>
      </c>
      <c r="D685" s="50"/>
      <c r="E685" s="50">
        <v>-2.4999999997817213E-2</v>
      </c>
      <c r="F685" s="50">
        <v>24137.125</v>
      </c>
      <c r="G685" s="51"/>
      <c r="H685" s="51"/>
      <c r="I685" s="50"/>
      <c r="J685" s="50"/>
      <c r="K685" s="50">
        <v>3861.94</v>
      </c>
      <c r="L685" s="50">
        <v>27999.040000000001</v>
      </c>
      <c r="M685" s="50">
        <f>Tabla16[[#This Row],[TASA EX.]]+Tabla16[[#This Row],[IEPS 8 %]]</f>
        <v>0</v>
      </c>
      <c r="N685" s="50">
        <f>Tabla16[[#This Row],[TASA 16%]]+Tabla16[[#This Row],[IEPS 6%]]</f>
        <v>24137.125</v>
      </c>
      <c r="O685" s="55">
        <v>44194</v>
      </c>
      <c r="P685" s="49" t="s">
        <v>3865</v>
      </c>
      <c r="Q685" s="52" t="s">
        <v>197</v>
      </c>
      <c r="R685" s="48" t="s">
        <v>2853</v>
      </c>
      <c r="S685" s="50"/>
      <c r="T685" s="53" t="s">
        <v>2854</v>
      </c>
      <c r="U685" s="49" t="s">
        <v>3866</v>
      </c>
    </row>
    <row r="686" spans="1:21" x14ac:dyDescent="0.25">
      <c r="A686" s="47">
        <v>154371</v>
      </c>
      <c r="B686" s="48">
        <v>321</v>
      </c>
      <c r="C686" s="57">
        <v>44175</v>
      </c>
      <c r="D686" s="50"/>
      <c r="E686" s="50">
        <v>1.0000000002037268E-2</v>
      </c>
      <c r="F686" s="50">
        <v>31756.25</v>
      </c>
      <c r="G686" s="51"/>
      <c r="H686" s="51"/>
      <c r="I686" s="50"/>
      <c r="J686" s="50"/>
      <c r="K686" s="50">
        <v>5081</v>
      </c>
      <c r="L686" s="50">
        <v>36837.26</v>
      </c>
      <c r="M686" s="50">
        <f>Tabla16[[#This Row],[TASA EX.]]+Tabla16[[#This Row],[IEPS 8 %]]</f>
        <v>0</v>
      </c>
      <c r="N686" s="50">
        <f>Tabla16[[#This Row],[TASA 16%]]+Tabla16[[#This Row],[IEPS 6%]]</f>
        <v>31756.25</v>
      </c>
      <c r="O686" s="55">
        <v>44196</v>
      </c>
      <c r="P686" s="49" t="s">
        <v>2880</v>
      </c>
      <c r="Q686" s="52" t="s">
        <v>187</v>
      </c>
      <c r="R686" s="48" t="s">
        <v>2853</v>
      </c>
      <c r="S686" s="50"/>
      <c r="T686" s="53" t="s">
        <v>2854</v>
      </c>
      <c r="U686" s="49" t="s">
        <v>3867</v>
      </c>
    </row>
    <row r="687" spans="1:21" x14ac:dyDescent="0.25">
      <c r="A687" s="47">
        <v>154373</v>
      </c>
      <c r="B687" s="48">
        <v>323</v>
      </c>
      <c r="C687" s="57">
        <v>44175</v>
      </c>
      <c r="D687" s="50"/>
      <c r="E687" s="50">
        <v>5287.59</v>
      </c>
      <c r="F687" s="50">
        <v>0</v>
      </c>
      <c r="G687" s="51"/>
      <c r="H687" s="51"/>
      <c r="I687" s="50"/>
      <c r="J687" s="50"/>
      <c r="K687" s="50"/>
      <c r="L687" s="50">
        <v>5287.59</v>
      </c>
      <c r="M687" s="50">
        <f>Tabla16[[#This Row],[TASA EX.]]+Tabla16[[#This Row],[IEPS 8 %]]</f>
        <v>0</v>
      </c>
      <c r="N687" s="50">
        <f>Tabla16[[#This Row],[TASA 16%]]+Tabla16[[#This Row],[IEPS 6%]]</f>
        <v>0</v>
      </c>
      <c r="O687" s="55">
        <v>44194</v>
      </c>
      <c r="P687" s="49" t="s">
        <v>2857</v>
      </c>
      <c r="Q687" s="52" t="s">
        <v>501</v>
      </c>
      <c r="R687" s="48" t="s">
        <v>2853</v>
      </c>
      <c r="S687" s="50">
        <v>107.91</v>
      </c>
      <c r="T687" s="53" t="s">
        <v>2854</v>
      </c>
      <c r="U687" s="49" t="s">
        <v>3868</v>
      </c>
    </row>
    <row r="688" spans="1:21" x14ac:dyDescent="0.25">
      <c r="A688" s="47">
        <v>154375</v>
      </c>
      <c r="B688" s="48">
        <v>325</v>
      </c>
      <c r="C688" s="57">
        <v>44175</v>
      </c>
      <c r="D688" s="50"/>
      <c r="E688" s="50">
        <v>-1.5000000013969839E-2</v>
      </c>
      <c r="F688" s="50">
        <v>91736.375</v>
      </c>
      <c r="G688" s="51"/>
      <c r="H688" s="51"/>
      <c r="I688" s="50"/>
      <c r="J688" s="50"/>
      <c r="K688" s="50">
        <v>14677.82</v>
      </c>
      <c r="L688" s="50">
        <v>106414.18</v>
      </c>
      <c r="M688" s="50">
        <f>Tabla16[[#This Row],[TASA EX.]]+Tabla16[[#This Row],[IEPS 8 %]]</f>
        <v>0</v>
      </c>
      <c r="N688" s="50">
        <f>Tabla16[[#This Row],[TASA 16%]]+Tabla16[[#This Row],[IEPS 6%]]</f>
        <v>91736.375</v>
      </c>
      <c r="O688" s="55">
        <v>44187</v>
      </c>
      <c r="P688" s="49" t="s">
        <v>3126</v>
      </c>
      <c r="Q688" s="52" t="s">
        <v>1354</v>
      </c>
      <c r="R688" s="48" t="s">
        <v>3032</v>
      </c>
      <c r="S688" s="50">
        <v>133.44</v>
      </c>
      <c r="T688" s="53" t="s">
        <v>2889</v>
      </c>
      <c r="U688" s="49" t="s">
        <v>3869</v>
      </c>
    </row>
    <row r="689" spans="1:21" x14ac:dyDescent="0.25">
      <c r="A689" s="47">
        <v>154376</v>
      </c>
      <c r="B689" s="48">
        <v>326</v>
      </c>
      <c r="C689" s="57">
        <v>44175</v>
      </c>
      <c r="D689" s="50"/>
      <c r="E689" s="50">
        <v>-2.2500000006402843E-2</v>
      </c>
      <c r="F689" s="50">
        <v>93649.3125</v>
      </c>
      <c r="G689" s="51"/>
      <c r="H689" s="51"/>
      <c r="I689" s="50"/>
      <c r="J689" s="50"/>
      <c r="K689" s="50">
        <v>14983.89</v>
      </c>
      <c r="L689" s="50">
        <v>108633.18</v>
      </c>
      <c r="M689" s="50">
        <f>Tabla16[[#This Row],[TASA EX.]]+Tabla16[[#This Row],[IEPS 8 %]]</f>
        <v>0</v>
      </c>
      <c r="N689" s="50">
        <f>Tabla16[[#This Row],[TASA 16%]]+Tabla16[[#This Row],[IEPS 6%]]</f>
        <v>93649.3125</v>
      </c>
      <c r="O689" s="55">
        <v>44196</v>
      </c>
      <c r="P689" s="49" t="s">
        <v>2952</v>
      </c>
      <c r="Q689" s="52" t="s">
        <v>2533</v>
      </c>
      <c r="R689" s="48" t="s">
        <v>2888</v>
      </c>
      <c r="S689" s="50"/>
      <c r="T689" s="53" t="s">
        <v>2889</v>
      </c>
      <c r="U689" s="49" t="s">
        <v>3870</v>
      </c>
    </row>
    <row r="690" spans="1:21" x14ac:dyDescent="0.25">
      <c r="A690" s="47">
        <v>154379</v>
      </c>
      <c r="B690" s="48">
        <v>329</v>
      </c>
      <c r="C690" s="57">
        <v>44176</v>
      </c>
      <c r="D690" s="50"/>
      <c r="E690" s="50">
        <v>30720</v>
      </c>
      <c r="F690" s="50">
        <v>0</v>
      </c>
      <c r="G690" s="51"/>
      <c r="H690" s="51"/>
      <c r="I690" s="50"/>
      <c r="J690" s="50">
        <v>491.2</v>
      </c>
      <c r="K690" s="50"/>
      <c r="L690" s="50">
        <v>31211.200000000001</v>
      </c>
      <c r="M690" s="50">
        <f>Tabla16[[#This Row],[TASA EX.]]+Tabla16[[#This Row],[IEPS 8 %]]</f>
        <v>491.2</v>
      </c>
      <c r="N690" s="50">
        <f>Tabla16[[#This Row],[TASA 16%]]+Tabla16[[#This Row],[IEPS 6%]]</f>
        <v>0</v>
      </c>
      <c r="O690" s="55">
        <v>44180</v>
      </c>
      <c r="P690" s="49" t="s">
        <v>3129</v>
      </c>
      <c r="Q690" s="52" t="s">
        <v>411</v>
      </c>
      <c r="R690" s="48" t="s">
        <v>2853</v>
      </c>
      <c r="S690" s="50"/>
      <c r="T690" s="53" t="s">
        <v>2854</v>
      </c>
      <c r="U690" s="49" t="s">
        <v>3871</v>
      </c>
    </row>
    <row r="691" spans="1:21" x14ac:dyDescent="0.25">
      <c r="A691" s="47">
        <v>154380</v>
      </c>
      <c r="B691" s="48">
        <v>330</v>
      </c>
      <c r="C691" s="57">
        <v>44176</v>
      </c>
      <c r="D691" s="50"/>
      <c r="E691" s="50">
        <v>-5.7499999998981366E-2</v>
      </c>
      <c r="F691" s="50">
        <v>23129.6875</v>
      </c>
      <c r="G691" s="51"/>
      <c r="H691" s="51"/>
      <c r="I691" s="50"/>
      <c r="J691" s="50"/>
      <c r="K691" s="50">
        <v>3700.75</v>
      </c>
      <c r="L691" s="50">
        <v>26830.38</v>
      </c>
      <c r="M691" s="50">
        <f>Tabla16[[#This Row],[TASA EX.]]+Tabla16[[#This Row],[IEPS 8 %]]</f>
        <v>0</v>
      </c>
      <c r="N691" s="50">
        <f>Tabla16[[#This Row],[TASA 16%]]+Tabla16[[#This Row],[IEPS 6%]]</f>
        <v>23129.6875</v>
      </c>
      <c r="O691" s="55">
        <v>44179</v>
      </c>
      <c r="P691" s="49" t="s">
        <v>2916</v>
      </c>
      <c r="Q691" s="52" t="s">
        <v>152</v>
      </c>
      <c r="R691" s="48" t="s">
        <v>2853</v>
      </c>
      <c r="S691" s="50">
        <v>984.45</v>
      </c>
      <c r="T691" s="53" t="s">
        <v>2854</v>
      </c>
      <c r="U691" s="49" t="s">
        <v>3872</v>
      </c>
    </row>
    <row r="692" spans="1:21" x14ac:dyDescent="0.25">
      <c r="A692" s="47">
        <v>154382</v>
      </c>
      <c r="B692" s="48">
        <v>332</v>
      </c>
      <c r="C692" s="57">
        <v>44176</v>
      </c>
      <c r="D692" s="50"/>
      <c r="E692" s="50">
        <v>127401.82</v>
      </c>
      <c r="F692" s="50">
        <v>0</v>
      </c>
      <c r="G692" s="51"/>
      <c r="H692" s="51"/>
      <c r="I692" s="50"/>
      <c r="J692" s="50"/>
      <c r="K692" s="50"/>
      <c r="L692" s="50">
        <v>127401.82</v>
      </c>
      <c r="M692" s="50">
        <f>Tabla16[[#This Row],[TASA EX.]]+Tabla16[[#This Row],[IEPS 8 %]]</f>
        <v>0</v>
      </c>
      <c r="N692" s="50">
        <f>Tabla16[[#This Row],[TASA 16%]]+Tabla16[[#This Row],[IEPS 6%]]</f>
        <v>0</v>
      </c>
      <c r="O692" s="55">
        <v>44180</v>
      </c>
      <c r="P692" s="49" t="s">
        <v>3084</v>
      </c>
      <c r="Q692" s="52" t="s">
        <v>1816</v>
      </c>
      <c r="R692" s="48" t="s">
        <v>2853</v>
      </c>
      <c r="S692" s="50">
        <v>1714.96</v>
      </c>
      <c r="T692" s="53" t="s">
        <v>2854</v>
      </c>
      <c r="U692" s="49" t="s">
        <v>3873</v>
      </c>
    </row>
    <row r="693" spans="1:21" x14ac:dyDescent="0.25">
      <c r="A693" s="47">
        <v>154383</v>
      </c>
      <c r="B693" s="48">
        <v>333</v>
      </c>
      <c r="C693" s="57">
        <v>44176</v>
      </c>
      <c r="D693" s="50"/>
      <c r="E693" s="50">
        <v>2.5000000023283064E-3</v>
      </c>
      <c r="F693" s="50">
        <v>69440.4375</v>
      </c>
      <c r="G693" s="51"/>
      <c r="H693" s="51"/>
      <c r="I693" s="50"/>
      <c r="J693" s="50"/>
      <c r="K693" s="50">
        <v>11110.47</v>
      </c>
      <c r="L693" s="50">
        <v>80550.91</v>
      </c>
      <c r="M693" s="50">
        <f>Tabla16[[#This Row],[TASA EX.]]+Tabla16[[#This Row],[IEPS 8 %]]</f>
        <v>0</v>
      </c>
      <c r="N693" s="50">
        <f>Tabla16[[#This Row],[TASA 16%]]+Tabla16[[#This Row],[IEPS 6%]]</f>
        <v>69440.4375</v>
      </c>
      <c r="O693" s="55">
        <v>44180</v>
      </c>
      <c r="P693" s="49" t="s">
        <v>3099</v>
      </c>
      <c r="Q693" s="52" t="s">
        <v>2284</v>
      </c>
      <c r="R693" s="48" t="s">
        <v>2888</v>
      </c>
      <c r="S693" s="50"/>
      <c r="T693" s="53" t="s">
        <v>2889</v>
      </c>
      <c r="U693" s="49" t="s">
        <v>3874</v>
      </c>
    </row>
    <row r="694" spans="1:21" x14ac:dyDescent="0.25">
      <c r="A694" s="47">
        <v>154384</v>
      </c>
      <c r="B694" s="48">
        <v>334</v>
      </c>
      <c r="C694" s="57">
        <v>44176</v>
      </c>
      <c r="D694" s="50"/>
      <c r="E694" s="50">
        <v>5.0000000001091394E-2</v>
      </c>
      <c r="F694" s="50">
        <v>14163.749999999998</v>
      </c>
      <c r="G694" s="51"/>
      <c r="H694" s="51"/>
      <c r="I694" s="50"/>
      <c r="J694" s="50"/>
      <c r="K694" s="50">
        <v>2266.1999999999998</v>
      </c>
      <c r="L694" s="50">
        <v>16430</v>
      </c>
      <c r="M694" s="50">
        <f>Tabla16[[#This Row],[TASA EX.]]+Tabla16[[#This Row],[IEPS 8 %]]</f>
        <v>0</v>
      </c>
      <c r="N694" s="50">
        <f>Tabla16[[#This Row],[TASA 16%]]+Tabla16[[#This Row],[IEPS 6%]]</f>
        <v>14163.749999999998</v>
      </c>
      <c r="O694" s="55">
        <v>44181</v>
      </c>
      <c r="P694" s="49" t="s">
        <v>3100</v>
      </c>
      <c r="Q694" s="52" t="s">
        <v>1009</v>
      </c>
      <c r="R694" s="48" t="s">
        <v>2888</v>
      </c>
      <c r="S694" s="50"/>
      <c r="T694" s="53" t="s">
        <v>2889</v>
      </c>
      <c r="U694" s="49" t="s">
        <v>3875</v>
      </c>
    </row>
    <row r="695" spans="1:21" x14ac:dyDescent="0.25">
      <c r="A695" s="47">
        <v>154385</v>
      </c>
      <c r="B695" s="48">
        <v>335</v>
      </c>
      <c r="C695" s="57">
        <v>44176</v>
      </c>
      <c r="D695" s="50"/>
      <c r="E695" s="50">
        <v>0</v>
      </c>
      <c r="F695" s="50">
        <v>19500</v>
      </c>
      <c r="G695" s="51"/>
      <c r="H695" s="51"/>
      <c r="I695" s="50"/>
      <c r="J695" s="50"/>
      <c r="K695" s="50">
        <v>3120</v>
      </c>
      <c r="L695" s="50">
        <v>22620</v>
      </c>
      <c r="M695" s="50">
        <f>Tabla16[[#This Row],[TASA EX.]]+Tabla16[[#This Row],[IEPS 8 %]]</f>
        <v>0</v>
      </c>
      <c r="N695" s="50">
        <f>Tabla16[[#This Row],[TASA 16%]]+Tabla16[[#This Row],[IEPS 6%]]</f>
        <v>19500</v>
      </c>
      <c r="O695" s="55">
        <v>44180</v>
      </c>
      <c r="P695" s="49" t="s">
        <v>3876</v>
      </c>
      <c r="Q695" s="52" t="s">
        <v>514</v>
      </c>
      <c r="R695" s="48" t="s">
        <v>2853</v>
      </c>
      <c r="S695" s="50"/>
      <c r="T695" s="53" t="s">
        <v>2854</v>
      </c>
      <c r="U695" s="49" t="s">
        <v>3877</v>
      </c>
    </row>
    <row r="696" spans="1:21" x14ac:dyDescent="0.25">
      <c r="A696" s="47">
        <v>154388</v>
      </c>
      <c r="B696" s="48">
        <v>338</v>
      </c>
      <c r="C696" s="57">
        <v>44176</v>
      </c>
      <c r="D696" s="50"/>
      <c r="E696" s="50">
        <v>105871.73999999999</v>
      </c>
      <c r="F696" s="50">
        <v>0</v>
      </c>
      <c r="G696" s="51"/>
      <c r="H696" s="51"/>
      <c r="I696" s="50"/>
      <c r="J696" s="50">
        <v>2344.94</v>
      </c>
      <c r="K696" s="50"/>
      <c r="L696" s="50">
        <v>108216.68</v>
      </c>
      <c r="M696" s="50">
        <f>Tabla16[[#This Row],[TASA EX.]]+Tabla16[[#This Row],[IEPS 8 %]]</f>
        <v>2344.94</v>
      </c>
      <c r="N696" s="50">
        <f>Tabla16[[#This Row],[TASA 16%]]+Tabla16[[#This Row],[IEPS 6%]]</f>
        <v>0</v>
      </c>
      <c r="O696" s="55">
        <v>44188</v>
      </c>
      <c r="P696" s="49" t="s">
        <v>2863</v>
      </c>
      <c r="Q696" s="52" t="s">
        <v>1395</v>
      </c>
      <c r="R696" s="48" t="s">
        <v>2853</v>
      </c>
      <c r="S696" s="50">
        <v>13612</v>
      </c>
      <c r="T696" s="53" t="s">
        <v>2854</v>
      </c>
      <c r="U696" s="49" t="s">
        <v>3878</v>
      </c>
    </row>
    <row r="697" spans="1:21" x14ac:dyDescent="0.25">
      <c r="A697" s="47">
        <v>154408</v>
      </c>
      <c r="B697" s="48">
        <v>358</v>
      </c>
      <c r="C697" s="57">
        <v>44176</v>
      </c>
      <c r="D697" s="50"/>
      <c r="E697" s="50">
        <v>-0.10749999999825377</v>
      </c>
      <c r="F697" s="50">
        <v>40336.9375</v>
      </c>
      <c r="G697" s="51"/>
      <c r="H697" s="51"/>
      <c r="I697" s="50"/>
      <c r="J697" s="50"/>
      <c r="K697" s="50">
        <v>6453.91</v>
      </c>
      <c r="L697" s="50">
        <v>46790.74</v>
      </c>
      <c r="M697" s="50">
        <f>Tabla16[[#This Row],[TASA EX.]]+Tabla16[[#This Row],[IEPS 8 %]]</f>
        <v>0</v>
      </c>
      <c r="N697" s="50">
        <f>Tabla16[[#This Row],[TASA 16%]]+Tabla16[[#This Row],[IEPS 6%]]</f>
        <v>40336.9375</v>
      </c>
      <c r="O697" s="55">
        <v>44189</v>
      </c>
      <c r="P697" s="49" t="s">
        <v>2970</v>
      </c>
      <c r="Q697" s="52" t="s">
        <v>1655</v>
      </c>
      <c r="R697" s="48" t="s">
        <v>2853</v>
      </c>
      <c r="S697" s="50"/>
      <c r="T697" s="53" t="s">
        <v>2854</v>
      </c>
      <c r="U697" s="49" t="s">
        <v>3879</v>
      </c>
    </row>
    <row r="698" spans="1:21" x14ac:dyDescent="0.25">
      <c r="A698" s="47">
        <v>154409</v>
      </c>
      <c r="B698" s="48">
        <v>359</v>
      </c>
      <c r="C698" s="57">
        <v>44176</v>
      </c>
      <c r="D698" s="50"/>
      <c r="E698" s="50">
        <v>33680.817499999997</v>
      </c>
      <c r="F698" s="50">
        <v>25148.3125</v>
      </c>
      <c r="G698" s="51"/>
      <c r="H698" s="51"/>
      <c r="I698" s="50"/>
      <c r="J698" s="50"/>
      <c r="K698" s="50">
        <v>4023.73</v>
      </c>
      <c r="L698" s="50">
        <v>62852.86</v>
      </c>
      <c r="M698" s="50">
        <f>Tabla16[[#This Row],[TASA EX.]]+Tabla16[[#This Row],[IEPS 8 %]]</f>
        <v>0</v>
      </c>
      <c r="N698" s="50">
        <f>Tabla16[[#This Row],[TASA 16%]]+Tabla16[[#This Row],[IEPS 6%]]</f>
        <v>25148.3125</v>
      </c>
      <c r="O698" s="55">
        <v>44181</v>
      </c>
      <c r="P698" s="49" t="s">
        <v>2970</v>
      </c>
      <c r="Q698" s="52" t="s">
        <v>1655</v>
      </c>
      <c r="R698" s="48" t="s">
        <v>2853</v>
      </c>
      <c r="S698" s="50"/>
      <c r="T698" s="53" t="s">
        <v>2854</v>
      </c>
      <c r="U698" s="49" t="s">
        <v>3880</v>
      </c>
    </row>
    <row r="699" spans="1:21" x14ac:dyDescent="0.25">
      <c r="A699" s="47">
        <v>154410</v>
      </c>
      <c r="B699" s="48">
        <v>360</v>
      </c>
      <c r="C699" s="57">
        <v>44176</v>
      </c>
      <c r="D699" s="50"/>
      <c r="E699" s="50">
        <v>4813.7</v>
      </c>
      <c r="F699" s="50">
        <v>0</v>
      </c>
      <c r="G699" s="51"/>
      <c r="H699" s="51"/>
      <c r="I699" s="50"/>
      <c r="J699" s="50">
        <v>385.1</v>
      </c>
      <c r="K699" s="50"/>
      <c r="L699" s="50">
        <v>5198.8</v>
      </c>
      <c r="M699" s="50">
        <f>Tabla16[[#This Row],[TASA EX.]]+Tabla16[[#This Row],[IEPS 8 %]]</f>
        <v>385.1</v>
      </c>
      <c r="N699" s="50">
        <f>Tabla16[[#This Row],[TASA 16%]]+Tabla16[[#This Row],[IEPS 6%]]</f>
        <v>0</v>
      </c>
      <c r="O699" s="55">
        <v>44181</v>
      </c>
      <c r="P699" s="49" t="s">
        <v>3038</v>
      </c>
      <c r="Q699" s="52" t="s">
        <v>234</v>
      </c>
      <c r="R699" s="48" t="s">
        <v>2853</v>
      </c>
      <c r="S699" s="50"/>
      <c r="T699" s="53" t="s">
        <v>2854</v>
      </c>
      <c r="U699" s="49" t="s">
        <v>3881</v>
      </c>
    </row>
    <row r="700" spans="1:21" x14ac:dyDescent="0.25">
      <c r="A700" s="47">
        <v>154411</v>
      </c>
      <c r="B700" s="48">
        <v>361</v>
      </c>
      <c r="C700" s="57">
        <v>44176</v>
      </c>
      <c r="D700" s="50"/>
      <c r="E700" s="50">
        <v>3820</v>
      </c>
      <c r="F700" s="50">
        <v>2680</v>
      </c>
      <c r="G700" s="51"/>
      <c r="H700" s="51"/>
      <c r="I700" s="50"/>
      <c r="J700" s="50"/>
      <c r="K700" s="50">
        <v>428.8</v>
      </c>
      <c r="L700" s="50">
        <v>6928.8</v>
      </c>
      <c r="M700" s="50">
        <f>Tabla16[[#This Row],[TASA EX.]]+Tabla16[[#This Row],[IEPS 8 %]]</f>
        <v>0</v>
      </c>
      <c r="N700" s="50">
        <f>Tabla16[[#This Row],[TASA 16%]]+Tabla16[[#This Row],[IEPS 6%]]</f>
        <v>2680</v>
      </c>
      <c r="O700" s="55">
        <v>44196</v>
      </c>
      <c r="P700" s="49" t="s">
        <v>3882</v>
      </c>
      <c r="Q700" s="52" t="s">
        <v>1327</v>
      </c>
      <c r="R700" s="48" t="s">
        <v>2853</v>
      </c>
      <c r="S700" s="50"/>
      <c r="T700" s="53" t="s">
        <v>2854</v>
      </c>
      <c r="U700" s="49" t="s">
        <v>3883</v>
      </c>
    </row>
    <row r="701" spans="1:21" x14ac:dyDescent="0.25">
      <c r="A701" s="47">
        <v>154412</v>
      </c>
      <c r="B701" s="48">
        <v>362</v>
      </c>
      <c r="C701" s="57">
        <v>44176</v>
      </c>
      <c r="D701" s="50"/>
      <c r="E701" s="50">
        <v>7.5000000069849193E-3</v>
      </c>
      <c r="F701" s="50">
        <v>79094.8125</v>
      </c>
      <c r="G701" s="51"/>
      <c r="H701" s="51"/>
      <c r="I701" s="50"/>
      <c r="J701" s="50"/>
      <c r="K701" s="50">
        <v>12655.17</v>
      </c>
      <c r="L701" s="50">
        <v>91749.99</v>
      </c>
      <c r="M701" s="50">
        <f>Tabla16[[#This Row],[TASA EX.]]+Tabla16[[#This Row],[IEPS 8 %]]</f>
        <v>0</v>
      </c>
      <c r="N701" s="50">
        <f>Tabla16[[#This Row],[TASA 16%]]+Tabla16[[#This Row],[IEPS 6%]]</f>
        <v>79094.8125</v>
      </c>
      <c r="O701" s="55">
        <v>44196</v>
      </c>
      <c r="P701" s="49" t="s">
        <v>2898</v>
      </c>
      <c r="Q701" s="52" t="s">
        <v>2396</v>
      </c>
      <c r="R701" s="48" t="s">
        <v>2853</v>
      </c>
      <c r="S701" s="50"/>
      <c r="T701" s="53" t="s">
        <v>2854</v>
      </c>
      <c r="U701" s="49" t="s">
        <v>3884</v>
      </c>
    </row>
    <row r="702" spans="1:21" x14ac:dyDescent="0.25">
      <c r="A702" s="47">
        <v>154413</v>
      </c>
      <c r="B702" s="48">
        <v>363</v>
      </c>
      <c r="C702" s="57">
        <v>44176</v>
      </c>
      <c r="D702" s="50"/>
      <c r="E702" s="50">
        <v>-1.750000000174623E-2</v>
      </c>
      <c r="F702" s="50">
        <v>51819.1875</v>
      </c>
      <c r="G702" s="51"/>
      <c r="H702" s="51"/>
      <c r="I702" s="50"/>
      <c r="J702" s="50"/>
      <c r="K702" s="50">
        <v>8291.07</v>
      </c>
      <c r="L702" s="50">
        <v>60110.239999999998</v>
      </c>
      <c r="M702" s="50">
        <f>Tabla16[[#This Row],[TASA EX.]]+Tabla16[[#This Row],[IEPS 8 %]]</f>
        <v>0</v>
      </c>
      <c r="N702" s="50">
        <f>Tabla16[[#This Row],[TASA 16%]]+Tabla16[[#This Row],[IEPS 6%]]</f>
        <v>51819.1875</v>
      </c>
      <c r="O702" s="55">
        <v>44193</v>
      </c>
      <c r="P702" s="49" t="s">
        <v>3885</v>
      </c>
      <c r="Q702" s="52" t="s">
        <v>902</v>
      </c>
      <c r="R702" s="48" t="s">
        <v>2853</v>
      </c>
      <c r="S702" s="50"/>
      <c r="T702" s="53" t="s">
        <v>2854</v>
      </c>
      <c r="U702" s="49" t="s">
        <v>3886</v>
      </c>
    </row>
    <row r="703" spans="1:21" x14ac:dyDescent="0.25">
      <c r="A703" s="47">
        <v>154414</v>
      </c>
      <c r="B703" s="48">
        <v>364</v>
      </c>
      <c r="C703" s="57">
        <v>44176</v>
      </c>
      <c r="D703" s="50"/>
      <c r="E703" s="50">
        <v>1.9999999996798579E-2</v>
      </c>
      <c r="F703" s="50">
        <v>60916.75</v>
      </c>
      <c r="G703" s="51"/>
      <c r="H703" s="51"/>
      <c r="I703" s="50"/>
      <c r="J703" s="50"/>
      <c r="K703" s="50">
        <v>9746.68</v>
      </c>
      <c r="L703" s="50">
        <v>70663.45</v>
      </c>
      <c r="M703" s="50">
        <f>Tabla16[[#This Row],[TASA EX.]]+Tabla16[[#This Row],[IEPS 8 %]]</f>
        <v>0</v>
      </c>
      <c r="N703" s="50">
        <f>Tabla16[[#This Row],[TASA 16%]]+Tabla16[[#This Row],[IEPS 6%]]</f>
        <v>60916.75</v>
      </c>
      <c r="O703" s="55">
        <v>44194</v>
      </c>
      <c r="P703" s="49" t="s">
        <v>2879</v>
      </c>
      <c r="Q703" s="52" t="s">
        <v>310</v>
      </c>
      <c r="R703" s="48" t="s">
        <v>2853</v>
      </c>
      <c r="S703" s="50"/>
      <c r="T703" s="53" t="s">
        <v>2854</v>
      </c>
      <c r="U703" s="49" t="s">
        <v>3887</v>
      </c>
    </row>
    <row r="704" spans="1:21" x14ac:dyDescent="0.25">
      <c r="A704" s="47">
        <v>154415</v>
      </c>
      <c r="B704" s="48">
        <v>365</v>
      </c>
      <c r="C704" s="57">
        <v>44176</v>
      </c>
      <c r="D704" s="50"/>
      <c r="E704" s="50">
        <v>59789</v>
      </c>
      <c r="F704" s="50">
        <v>0</v>
      </c>
      <c r="G704" s="51"/>
      <c r="H704" s="51"/>
      <c r="I704" s="50"/>
      <c r="J704" s="50"/>
      <c r="K704" s="50"/>
      <c r="L704" s="50">
        <v>59789</v>
      </c>
      <c r="M704" s="50">
        <f>Tabla16[[#This Row],[TASA EX.]]+Tabla16[[#This Row],[IEPS 8 %]]</f>
        <v>0</v>
      </c>
      <c r="N704" s="50">
        <f>Tabla16[[#This Row],[TASA 16%]]+Tabla16[[#This Row],[IEPS 6%]]</f>
        <v>0</v>
      </c>
      <c r="O704" s="55">
        <v>44187</v>
      </c>
      <c r="P704" s="49" t="s">
        <v>3138</v>
      </c>
      <c r="Q704" s="52" t="s">
        <v>1196</v>
      </c>
      <c r="R704" s="48" t="s">
        <v>2853</v>
      </c>
      <c r="S704" s="50"/>
      <c r="T704" s="53" t="s">
        <v>2854</v>
      </c>
      <c r="U704" s="49" t="s">
        <v>3468</v>
      </c>
    </row>
    <row r="705" spans="1:21" x14ac:dyDescent="0.25">
      <c r="A705" s="47">
        <v>154417</v>
      </c>
      <c r="B705" s="48">
        <v>367</v>
      </c>
      <c r="C705" s="57">
        <v>44176</v>
      </c>
      <c r="D705" s="50"/>
      <c r="E705" s="50">
        <v>702</v>
      </c>
      <c r="F705" s="50">
        <v>0</v>
      </c>
      <c r="G705" s="51"/>
      <c r="H705" s="51"/>
      <c r="I705" s="50"/>
      <c r="J705" s="50"/>
      <c r="K705" s="50"/>
      <c r="L705" s="50">
        <v>702</v>
      </c>
      <c r="M705" s="50">
        <f>Tabla16[[#This Row],[TASA EX.]]+Tabla16[[#This Row],[IEPS 8 %]]</f>
        <v>0</v>
      </c>
      <c r="N705" s="50">
        <f>Tabla16[[#This Row],[TASA 16%]]+Tabla16[[#This Row],[IEPS 6%]]</f>
        <v>0</v>
      </c>
      <c r="O705" s="55">
        <v>44194</v>
      </c>
      <c r="P705" s="49" t="s">
        <v>2900</v>
      </c>
      <c r="Q705" s="52" t="s">
        <v>382</v>
      </c>
      <c r="R705" s="48" t="s">
        <v>2853</v>
      </c>
      <c r="S705" s="50"/>
      <c r="T705" s="53" t="s">
        <v>2854</v>
      </c>
      <c r="U705" s="49" t="s">
        <v>3888</v>
      </c>
    </row>
    <row r="706" spans="1:21" x14ac:dyDescent="0.25">
      <c r="A706" s="47">
        <v>154418</v>
      </c>
      <c r="B706" s="48">
        <v>368</v>
      </c>
      <c r="C706" s="57">
        <v>44176</v>
      </c>
      <c r="D706" s="50"/>
      <c r="E706" s="50">
        <v>-1.9999999999527063E-2</v>
      </c>
      <c r="F706" s="50">
        <v>6064.25</v>
      </c>
      <c r="G706" s="51"/>
      <c r="H706" s="51"/>
      <c r="I706" s="50"/>
      <c r="J706" s="50"/>
      <c r="K706" s="50">
        <v>970.28</v>
      </c>
      <c r="L706" s="50">
        <v>7034.51</v>
      </c>
      <c r="M706" s="50">
        <f>Tabla16[[#This Row],[TASA EX.]]+Tabla16[[#This Row],[IEPS 8 %]]</f>
        <v>0</v>
      </c>
      <c r="N706" s="50">
        <f>Tabla16[[#This Row],[TASA 16%]]+Tabla16[[#This Row],[IEPS 6%]]</f>
        <v>6064.25</v>
      </c>
      <c r="O706" s="55">
        <v>44194</v>
      </c>
      <c r="P706" s="49" t="s">
        <v>3120</v>
      </c>
      <c r="Q706" s="52" t="s">
        <v>388</v>
      </c>
      <c r="R706" s="48" t="s">
        <v>2853</v>
      </c>
      <c r="S706" s="50">
        <v>302.52</v>
      </c>
      <c r="T706" s="53" t="s">
        <v>2854</v>
      </c>
      <c r="U706" s="49" t="s">
        <v>3889</v>
      </c>
    </row>
    <row r="707" spans="1:21" x14ac:dyDescent="0.25">
      <c r="A707" s="47">
        <v>154419</v>
      </c>
      <c r="B707" s="48">
        <v>369</v>
      </c>
      <c r="C707" s="57">
        <v>44176</v>
      </c>
      <c r="D707" s="50"/>
      <c r="E707" s="50">
        <v>20396</v>
      </c>
      <c r="F707" s="50">
        <v>0</v>
      </c>
      <c r="G707" s="51"/>
      <c r="H707" s="51"/>
      <c r="I707" s="50"/>
      <c r="J707" s="50">
        <v>1336</v>
      </c>
      <c r="K707" s="50"/>
      <c r="L707" s="50">
        <v>21732</v>
      </c>
      <c r="M707" s="50">
        <f>Tabla16[[#This Row],[TASA EX.]]+Tabla16[[#This Row],[IEPS 8 %]]</f>
        <v>1336</v>
      </c>
      <c r="N707" s="50">
        <f>Tabla16[[#This Row],[TASA 16%]]+Tabla16[[#This Row],[IEPS 6%]]</f>
        <v>0</v>
      </c>
      <c r="O707" s="55">
        <v>44194</v>
      </c>
      <c r="P707" s="49" t="s">
        <v>3890</v>
      </c>
      <c r="Q707" s="52" t="s">
        <v>2200</v>
      </c>
      <c r="R707" s="48" t="s">
        <v>2853</v>
      </c>
      <c r="S707" s="50"/>
      <c r="T707" s="53" t="s">
        <v>2854</v>
      </c>
      <c r="U707" s="49" t="s">
        <v>3891</v>
      </c>
    </row>
    <row r="708" spans="1:21" x14ac:dyDescent="0.25">
      <c r="A708" s="47">
        <v>154420</v>
      </c>
      <c r="B708" s="48">
        <v>370</v>
      </c>
      <c r="C708" s="57">
        <v>44176</v>
      </c>
      <c r="D708" s="50"/>
      <c r="E708" s="50">
        <v>46977.41</v>
      </c>
      <c r="F708" s="50">
        <v>0</v>
      </c>
      <c r="G708" s="51"/>
      <c r="H708" s="51"/>
      <c r="I708" s="50"/>
      <c r="J708" s="50"/>
      <c r="K708" s="50"/>
      <c r="L708" s="50">
        <v>46977.41</v>
      </c>
      <c r="M708" s="50">
        <f>Tabla16[[#This Row],[TASA EX.]]+Tabla16[[#This Row],[IEPS 8 %]]</f>
        <v>0</v>
      </c>
      <c r="N708" s="50">
        <f>Tabla16[[#This Row],[TASA 16%]]+Tabla16[[#This Row],[IEPS 6%]]</f>
        <v>0</v>
      </c>
      <c r="O708" s="55">
        <v>44180</v>
      </c>
      <c r="P708" s="49" t="s">
        <v>3892</v>
      </c>
      <c r="Q708" s="52" t="s">
        <v>1823</v>
      </c>
      <c r="R708" s="48" t="s">
        <v>2853</v>
      </c>
      <c r="S708" s="50">
        <v>958.72</v>
      </c>
      <c r="T708" s="53" t="s">
        <v>2854</v>
      </c>
      <c r="U708" s="49" t="s">
        <v>3893</v>
      </c>
    </row>
    <row r="709" spans="1:21" x14ac:dyDescent="0.25">
      <c r="A709" s="47">
        <v>154421</v>
      </c>
      <c r="B709" s="48">
        <v>371</v>
      </c>
      <c r="C709" s="58">
        <v>44176</v>
      </c>
      <c r="D709" s="50"/>
      <c r="E709" s="50">
        <v>-2.4999999994179234E-2</v>
      </c>
      <c r="F709" s="50">
        <v>52127.125</v>
      </c>
      <c r="G709" s="51"/>
      <c r="H709" s="51"/>
      <c r="I709" s="50"/>
      <c r="J709" s="50"/>
      <c r="K709" s="50">
        <v>8340.34</v>
      </c>
      <c r="L709" s="50">
        <v>60467.44</v>
      </c>
      <c r="M709" s="50">
        <f>Tabla16[[#This Row],[TASA EX.]]+Tabla16[[#This Row],[IEPS 8 %]]</f>
        <v>0</v>
      </c>
      <c r="N709" s="50">
        <f>Tabla16[[#This Row],[TASA 16%]]+Tabla16[[#This Row],[IEPS 6%]]</f>
        <v>52127.125</v>
      </c>
      <c r="O709" s="55">
        <v>44193</v>
      </c>
      <c r="P709" s="49" t="s">
        <v>3110</v>
      </c>
      <c r="Q709" s="52" t="s">
        <v>2025</v>
      </c>
      <c r="R709" s="48" t="s">
        <v>2853</v>
      </c>
      <c r="S709" s="50">
        <v>3861.3</v>
      </c>
      <c r="T709" s="53" t="s">
        <v>2854</v>
      </c>
      <c r="U709" s="54" t="s">
        <v>3894</v>
      </c>
    </row>
    <row r="710" spans="1:21" x14ac:dyDescent="0.25">
      <c r="A710" s="47">
        <v>154422</v>
      </c>
      <c r="B710" s="48">
        <v>372</v>
      </c>
      <c r="C710" s="58">
        <v>44176</v>
      </c>
      <c r="D710" s="50"/>
      <c r="E710" s="50">
        <v>141911.20000000001</v>
      </c>
      <c r="F710" s="50">
        <v>0</v>
      </c>
      <c r="G710" s="51"/>
      <c r="H710" s="51"/>
      <c r="I710" s="50"/>
      <c r="J710" s="50"/>
      <c r="K710" s="50"/>
      <c r="L710" s="50">
        <v>141911.20000000001</v>
      </c>
      <c r="M710" s="50">
        <f>Tabla16[[#This Row],[TASA EX.]]+Tabla16[[#This Row],[IEPS 8 %]]</f>
        <v>0</v>
      </c>
      <c r="N710" s="50">
        <f>Tabla16[[#This Row],[TASA 16%]]+Tabla16[[#This Row],[IEPS 6%]]</f>
        <v>0</v>
      </c>
      <c r="O710" s="56">
        <v>44187</v>
      </c>
      <c r="P710" s="49" t="s">
        <v>2957</v>
      </c>
      <c r="Q710" s="52" t="s">
        <v>870</v>
      </c>
      <c r="R710" s="48" t="s">
        <v>2853</v>
      </c>
      <c r="S710" s="50"/>
      <c r="T710" s="53" t="s">
        <v>2854</v>
      </c>
      <c r="U710" s="54" t="s">
        <v>3895</v>
      </c>
    </row>
    <row r="711" spans="1:21" x14ac:dyDescent="0.25">
      <c r="A711" s="47">
        <v>154423</v>
      </c>
      <c r="B711" s="48">
        <v>373</v>
      </c>
      <c r="C711" s="58">
        <v>44176</v>
      </c>
      <c r="D711" s="50"/>
      <c r="E711" s="50">
        <v>0.125</v>
      </c>
      <c r="F711" s="50">
        <v>33742.125</v>
      </c>
      <c r="G711" s="51"/>
      <c r="H711" s="51"/>
      <c r="I711" s="50"/>
      <c r="J711" s="50"/>
      <c r="K711" s="50">
        <v>5398.74</v>
      </c>
      <c r="L711" s="50">
        <v>39140.99</v>
      </c>
      <c r="M711" s="50">
        <f>Tabla16[[#This Row],[TASA EX.]]+Tabla16[[#This Row],[IEPS 8 %]]</f>
        <v>0</v>
      </c>
      <c r="N711" s="50">
        <f>Tabla16[[#This Row],[TASA 16%]]+Tabla16[[#This Row],[IEPS 6%]]</f>
        <v>33742.125</v>
      </c>
      <c r="O711" s="56">
        <v>44186</v>
      </c>
      <c r="P711" s="49" t="s">
        <v>3004</v>
      </c>
      <c r="Q711" s="52" t="s">
        <v>784</v>
      </c>
      <c r="R711" s="48" t="s">
        <v>2853</v>
      </c>
      <c r="S711" s="50"/>
      <c r="T711" s="53" t="s">
        <v>2854</v>
      </c>
      <c r="U711" s="54" t="s">
        <v>3896</v>
      </c>
    </row>
    <row r="712" spans="1:21" x14ac:dyDescent="0.25">
      <c r="A712" s="47">
        <v>154424</v>
      </c>
      <c r="B712" s="48">
        <v>374</v>
      </c>
      <c r="C712" s="57">
        <v>44176</v>
      </c>
      <c r="D712" s="50"/>
      <c r="E712" s="50">
        <v>-9.9999999997635314E-3</v>
      </c>
      <c r="F712" s="50">
        <v>3547</v>
      </c>
      <c r="G712" s="51"/>
      <c r="H712" s="51"/>
      <c r="I712" s="50"/>
      <c r="J712" s="50"/>
      <c r="K712" s="50">
        <v>567.52</v>
      </c>
      <c r="L712" s="50">
        <v>4114.51</v>
      </c>
      <c r="M712" s="50">
        <f>Tabla16[[#This Row],[TASA EX.]]+Tabla16[[#This Row],[IEPS 8 %]]</f>
        <v>0</v>
      </c>
      <c r="N712" s="50">
        <f>Tabla16[[#This Row],[TASA 16%]]+Tabla16[[#This Row],[IEPS 6%]]</f>
        <v>3547</v>
      </c>
      <c r="O712" s="55">
        <v>44187</v>
      </c>
      <c r="P712" s="49" t="s">
        <v>3119</v>
      </c>
      <c r="Q712" s="52" t="s">
        <v>1195</v>
      </c>
      <c r="R712" s="48" t="s">
        <v>2853</v>
      </c>
      <c r="S712" s="50"/>
      <c r="T712" s="53" t="s">
        <v>2854</v>
      </c>
      <c r="U712" s="49" t="s">
        <v>3612</v>
      </c>
    </row>
    <row r="713" spans="1:21" x14ac:dyDescent="0.25">
      <c r="A713" s="47">
        <v>154426</v>
      </c>
      <c r="B713" s="48">
        <v>376</v>
      </c>
      <c r="C713" s="58">
        <v>44176</v>
      </c>
      <c r="D713" s="50"/>
      <c r="E713" s="50">
        <v>0</v>
      </c>
      <c r="F713" s="50">
        <v>21000</v>
      </c>
      <c r="G713" s="51"/>
      <c r="H713" s="51"/>
      <c r="I713" s="50"/>
      <c r="J713" s="50"/>
      <c r="K713" s="50">
        <v>3360</v>
      </c>
      <c r="L713" s="50">
        <v>24360</v>
      </c>
      <c r="M713" s="50">
        <f>Tabla16[[#This Row],[TASA EX.]]+Tabla16[[#This Row],[IEPS 8 %]]</f>
        <v>0</v>
      </c>
      <c r="N713" s="50">
        <f>Tabla16[[#This Row],[TASA 16%]]+Tabla16[[#This Row],[IEPS 6%]]</f>
        <v>21000</v>
      </c>
      <c r="O713" s="56">
        <v>44187</v>
      </c>
      <c r="P713" s="49" t="s">
        <v>3031</v>
      </c>
      <c r="Q713" s="52" t="s">
        <v>2502</v>
      </c>
      <c r="R713" s="48" t="s">
        <v>2888</v>
      </c>
      <c r="S713" s="50"/>
      <c r="T713" s="53" t="s">
        <v>2889</v>
      </c>
      <c r="U713" s="54" t="s">
        <v>3897</v>
      </c>
    </row>
    <row r="714" spans="1:21" x14ac:dyDescent="0.25">
      <c r="A714" s="47">
        <v>154427</v>
      </c>
      <c r="B714" s="48">
        <v>377</v>
      </c>
      <c r="C714" s="57">
        <v>44176</v>
      </c>
      <c r="D714" s="50"/>
      <c r="E714" s="50">
        <v>78564.649999999994</v>
      </c>
      <c r="F714" s="50">
        <v>0</v>
      </c>
      <c r="G714" s="51"/>
      <c r="H714" s="51"/>
      <c r="I714" s="50"/>
      <c r="J714" s="50">
        <v>6285.14</v>
      </c>
      <c r="K714" s="50"/>
      <c r="L714" s="50">
        <v>84849.79</v>
      </c>
      <c r="M714" s="50">
        <f>Tabla16[[#This Row],[TASA EX.]]+Tabla16[[#This Row],[IEPS 8 %]]</f>
        <v>6285.14</v>
      </c>
      <c r="N714" s="50">
        <f>Tabla16[[#This Row],[TASA 16%]]+Tabla16[[#This Row],[IEPS 6%]]</f>
        <v>0</v>
      </c>
      <c r="O714" s="55">
        <v>44189</v>
      </c>
      <c r="P714" s="49" t="s">
        <v>3012</v>
      </c>
      <c r="Q714" s="52" t="s">
        <v>1542</v>
      </c>
      <c r="R714" s="48" t="s">
        <v>2853</v>
      </c>
      <c r="S714" s="50">
        <v>2572.2600000000002</v>
      </c>
      <c r="T714" s="53" t="s">
        <v>2854</v>
      </c>
      <c r="U714" s="49" t="s">
        <v>3898</v>
      </c>
    </row>
    <row r="715" spans="1:21" x14ac:dyDescent="0.25">
      <c r="A715" s="47">
        <v>154428</v>
      </c>
      <c r="B715" s="48">
        <v>378</v>
      </c>
      <c r="C715" s="57">
        <v>44176</v>
      </c>
      <c r="D715" s="50"/>
      <c r="E715" s="50">
        <v>0.22749999999359716</v>
      </c>
      <c r="F715" s="50">
        <v>64057.8125</v>
      </c>
      <c r="G715" s="51"/>
      <c r="H715" s="51"/>
      <c r="I715" s="50"/>
      <c r="J715" s="50"/>
      <c r="K715" s="50">
        <v>10249.25</v>
      </c>
      <c r="L715" s="50">
        <v>74307.289999999994</v>
      </c>
      <c r="M715" s="50">
        <f>Tabla16[[#This Row],[TASA EX.]]+Tabla16[[#This Row],[IEPS 8 %]]</f>
        <v>0</v>
      </c>
      <c r="N715" s="50">
        <f>Tabla16[[#This Row],[TASA 16%]]+Tabla16[[#This Row],[IEPS 6%]]</f>
        <v>64057.8125</v>
      </c>
      <c r="O715" s="55">
        <v>44189</v>
      </c>
      <c r="P715" s="49" t="s">
        <v>3012</v>
      </c>
      <c r="Q715" s="52" t="s">
        <v>1542</v>
      </c>
      <c r="R715" s="48" t="s">
        <v>2853</v>
      </c>
      <c r="S715" s="50">
        <v>5083.5600000000004</v>
      </c>
      <c r="T715" s="53" t="s">
        <v>2854</v>
      </c>
      <c r="U715" s="49" t="s">
        <v>3899</v>
      </c>
    </row>
    <row r="716" spans="1:21" x14ac:dyDescent="0.25">
      <c r="A716" s="47">
        <v>154430</v>
      </c>
      <c r="B716" s="48">
        <v>380</v>
      </c>
      <c r="C716" s="57">
        <v>44176</v>
      </c>
      <c r="D716" s="50"/>
      <c r="E716" s="50">
        <v>2.4999999986903276E-3</v>
      </c>
      <c r="F716" s="50">
        <v>16808.1875</v>
      </c>
      <c r="G716" s="51"/>
      <c r="H716" s="51"/>
      <c r="I716" s="50"/>
      <c r="J716" s="50"/>
      <c r="K716" s="50">
        <v>2689.31</v>
      </c>
      <c r="L716" s="50">
        <v>19497.5</v>
      </c>
      <c r="M716" s="50">
        <f>Tabla16[[#This Row],[TASA EX.]]+Tabla16[[#This Row],[IEPS 8 %]]</f>
        <v>0</v>
      </c>
      <c r="N716" s="50">
        <f>Tabla16[[#This Row],[TASA 16%]]+Tabla16[[#This Row],[IEPS 6%]]</f>
        <v>16808.1875</v>
      </c>
      <c r="O716" s="55">
        <v>44195</v>
      </c>
      <c r="P716" s="49" t="s">
        <v>3900</v>
      </c>
      <c r="Q716" s="52" t="s">
        <v>1198</v>
      </c>
      <c r="R716" s="48" t="s">
        <v>2888</v>
      </c>
      <c r="S716" s="50"/>
      <c r="T716" s="53" t="s">
        <v>2889</v>
      </c>
      <c r="U716" s="49" t="s">
        <v>3901</v>
      </c>
    </row>
    <row r="717" spans="1:21" x14ac:dyDescent="0.25">
      <c r="A717" s="47">
        <v>154432</v>
      </c>
      <c r="B717" s="48">
        <v>382</v>
      </c>
      <c r="C717" s="57">
        <v>44176</v>
      </c>
      <c r="D717" s="50"/>
      <c r="E717" s="50">
        <v>8412.7099999999991</v>
      </c>
      <c r="F717" s="50">
        <v>30505</v>
      </c>
      <c r="G717" s="51"/>
      <c r="H717" s="51"/>
      <c r="I717" s="50"/>
      <c r="J717" s="50"/>
      <c r="K717" s="50">
        <v>4880.8</v>
      </c>
      <c r="L717" s="50">
        <v>43798.51</v>
      </c>
      <c r="M717" s="50">
        <f>Tabla16[[#This Row],[TASA EX.]]+Tabla16[[#This Row],[IEPS 8 %]]</f>
        <v>0</v>
      </c>
      <c r="N717" s="50">
        <f>Tabla16[[#This Row],[TASA 16%]]+Tabla16[[#This Row],[IEPS 6%]]</f>
        <v>30505</v>
      </c>
      <c r="O717" s="55">
        <v>44194</v>
      </c>
      <c r="P717" s="49" t="s">
        <v>2877</v>
      </c>
      <c r="Q717" s="52" t="s">
        <v>2467</v>
      </c>
      <c r="R717" s="48" t="s">
        <v>2853</v>
      </c>
      <c r="S717" s="50"/>
      <c r="T717" s="53" t="s">
        <v>2854</v>
      </c>
      <c r="U717" s="49" t="s">
        <v>3902</v>
      </c>
    </row>
    <row r="718" spans="1:21" x14ac:dyDescent="0.25">
      <c r="A718" s="47">
        <v>154433</v>
      </c>
      <c r="B718" s="48">
        <v>383</v>
      </c>
      <c r="C718" s="57">
        <v>44176</v>
      </c>
      <c r="D718" s="50"/>
      <c r="E718" s="50">
        <v>32416.252500000002</v>
      </c>
      <c r="F718" s="50">
        <v>9125.1875</v>
      </c>
      <c r="G718" s="51"/>
      <c r="H718" s="51"/>
      <c r="I718" s="50"/>
      <c r="J718" s="50"/>
      <c r="K718" s="50">
        <v>1460.03</v>
      </c>
      <c r="L718" s="50">
        <v>43001.47</v>
      </c>
      <c r="M718" s="50">
        <f>Tabla16[[#This Row],[TASA EX.]]+Tabla16[[#This Row],[IEPS 8 %]]</f>
        <v>0</v>
      </c>
      <c r="N718" s="50">
        <f>Tabla16[[#This Row],[TASA 16%]]+Tabla16[[#This Row],[IEPS 6%]]</f>
        <v>9125.1875</v>
      </c>
      <c r="O718" s="55">
        <v>44183</v>
      </c>
      <c r="P718" s="49" t="s">
        <v>2877</v>
      </c>
      <c r="Q718" s="52" t="s">
        <v>2467</v>
      </c>
      <c r="R718" s="48" t="s">
        <v>2853</v>
      </c>
      <c r="S718" s="50"/>
      <c r="T718" s="53" t="s">
        <v>2854</v>
      </c>
      <c r="U718" s="49" t="s">
        <v>2861</v>
      </c>
    </row>
    <row r="719" spans="1:21" x14ac:dyDescent="0.25">
      <c r="A719" s="47">
        <v>154434</v>
      </c>
      <c r="B719" s="48">
        <v>384</v>
      </c>
      <c r="C719" s="57">
        <v>44176</v>
      </c>
      <c r="D719" s="50"/>
      <c r="E719" s="50">
        <v>38853.9</v>
      </c>
      <c r="F719" s="50">
        <v>0</v>
      </c>
      <c r="G719" s="51"/>
      <c r="H719" s="51"/>
      <c r="I719" s="50"/>
      <c r="J719" s="50"/>
      <c r="K719" s="50"/>
      <c r="L719" s="50">
        <v>38853.9</v>
      </c>
      <c r="M719" s="50">
        <f>Tabla16[[#This Row],[TASA EX.]]+Tabla16[[#This Row],[IEPS 8 %]]</f>
        <v>0</v>
      </c>
      <c r="N719" s="50">
        <f>Tabla16[[#This Row],[TASA 16%]]+Tabla16[[#This Row],[IEPS 6%]]</f>
        <v>0</v>
      </c>
      <c r="O719" s="55">
        <v>44181</v>
      </c>
      <c r="P719" s="49" t="s">
        <v>2991</v>
      </c>
      <c r="Q719" s="52" t="s">
        <v>1529</v>
      </c>
      <c r="R719" s="48" t="s">
        <v>2853</v>
      </c>
      <c r="S719" s="50">
        <v>294.89999999999998</v>
      </c>
      <c r="T719" s="53" t="s">
        <v>2854</v>
      </c>
      <c r="U719" s="49" t="s">
        <v>2861</v>
      </c>
    </row>
    <row r="720" spans="1:21" x14ac:dyDescent="0.25">
      <c r="A720" s="47">
        <v>154435</v>
      </c>
      <c r="B720" s="48">
        <v>385</v>
      </c>
      <c r="C720" s="57">
        <v>44176</v>
      </c>
      <c r="D720" s="50"/>
      <c r="E720" s="50">
        <v>43846.877500000002</v>
      </c>
      <c r="F720" s="50">
        <v>79.0625</v>
      </c>
      <c r="G720" s="51"/>
      <c r="H720" s="51"/>
      <c r="I720" s="50"/>
      <c r="J720" s="50">
        <v>3411.14</v>
      </c>
      <c r="K720" s="50">
        <v>12.65</v>
      </c>
      <c r="L720" s="50">
        <v>47349.73</v>
      </c>
      <c r="M720" s="50">
        <f>Tabla16[[#This Row],[TASA EX.]]+Tabla16[[#This Row],[IEPS 8 %]]</f>
        <v>3411.14</v>
      </c>
      <c r="N720" s="50">
        <f>Tabla16[[#This Row],[TASA 16%]]+Tabla16[[#This Row],[IEPS 6%]]</f>
        <v>79.0625</v>
      </c>
      <c r="O720" s="55">
        <v>44181</v>
      </c>
      <c r="P720" s="49" t="s">
        <v>2906</v>
      </c>
      <c r="Q720" s="52" t="s">
        <v>2319</v>
      </c>
      <c r="R720" s="48" t="s">
        <v>2853</v>
      </c>
      <c r="S720" s="50"/>
      <c r="T720" s="53" t="s">
        <v>2854</v>
      </c>
      <c r="U720" s="49" t="s">
        <v>2861</v>
      </c>
    </row>
    <row r="721" spans="1:21" x14ac:dyDescent="0.25">
      <c r="A721" s="47">
        <v>154436</v>
      </c>
      <c r="B721" s="48">
        <v>386</v>
      </c>
      <c r="C721" s="57">
        <v>44176</v>
      </c>
      <c r="D721" s="50"/>
      <c r="E721" s="50">
        <v>1890.5125000000116</v>
      </c>
      <c r="F721" s="50">
        <v>258590.1875</v>
      </c>
      <c r="G721" s="51"/>
      <c r="H721" s="51"/>
      <c r="I721" s="50"/>
      <c r="J721" s="50"/>
      <c r="K721" s="50">
        <v>41374.43</v>
      </c>
      <c r="L721" s="50">
        <v>301855.13</v>
      </c>
      <c r="M721" s="50">
        <f>Tabla16[[#This Row],[TASA EX.]]+Tabla16[[#This Row],[IEPS 8 %]]</f>
        <v>0</v>
      </c>
      <c r="N721" s="50">
        <f>Tabla16[[#This Row],[TASA 16%]]+Tabla16[[#This Row],[IEPS 6%]]</f>
        <v>258590.1875</v>
      </c>
      <c r="O721" s="55">
        <v>44196</v>
      </c>
      <c r="P721" t="s">
        <v>4264</v>
      </c>
      <c r="Q721" s="52" t="s">
        <v>1795</v>
      </c>
      <c r="R721" s="48" t="s">
        <v>2853</v>
      </c>
      <c r="S721" s="50"/>
      <c r="T721" s="53" t="s">
        <v>2854</v>
      </c>
      <c r="U721" s="12" t="s">
        <v>4265</v>
      </c>
    </row>
    <row r="722" spans="1:21" x14ac:dyDescent="0.25">
      <c r="A722" s="47">
        <v>154437</v>
      </c>
      <c r="B722" s="48">
        <v>387</v>
      </c>
      <c r="C722" s="57">
        <v>44176</v>
      </c>
      <c r="D722" s="50"/>
      <c r="E722" s="50">
        <v>7278.3150000000023</v>
      </c>
      <c r="F722" s="50">
        <v>315157.375</v>
      </c>
      <c r="G722" s="51"/>
      <c r="H722" s="51"/>
      <c r="I722" s="50"/>
      <c r="J722" s="50"/>
      <c r="K722" s="50">
        <v>50425.18</v>
      </c>
      <c r="L722" s="50">
        <v>372860.87</v>
      </c>
      <c r="M722" s="50">
        <f>Tabla16[[#This Row],[TASA EX.]]+Tabla16[[#This Row],[IEPS 8 %]]</f>
        <v>0</v>
      </c>
      <c r="N722" s="50">
        <f>Tabla16[[#This Row],[TASA 16%]]+Tabla16[[#This Row],[IEPS 6%]]</f>
        <v>315157.375</v>
      </c>
      <c r="O722" s="55">
        <v>44194</v>
      </c>
      <c r="P722" t="s">
        <v>4264</v>
      </c>
      <c r="Q722" s="52" t="s">
        <v>1795</v>
      </c>
      <c r="R722" s="48" t="s">
        <v>2853</v>
      </c>
      <c r="S722" s="50"/>
      <c r="T722" s="53" t="s">
        <v>2854</v>
      </c>
      <c r="U722" s="12" t="s">
        <v>4266</v>
      </c>
    </row>
    <row r="723" spans="1:21" x14ac:dyDescent="0.25">
      <c r="A723" s="47">
        <v>154438</v>
      </c>
      <c r="B723" s="48">
        <v>388</v>
      </c>
      <c r="C723" s="57">
        <v>44176</v>
      </c>
      <c r="D723" s="50"/>
      <c r="E723" s="50">
        <v>27083.325000000012</v>
      </c>
      <c r="F723" s="50">
        <v>227924.625</v>
      </c>
      <c r="G723" s="51"/>
      <c r="H723" s="51"/>
      <c r="I723" s="50"/>
      <c r="J723" s="50"/>
      <c r="K723" s="50">
        <v>36467.94</v>
      </c>
      <c r="L723" s="50">
        <v>291475.89</v>
      </c>
      <c r="M723" s="50">
        <f>Tabla16[[#This Row],[TASA EX.]]+Tabla16[[#This Row],[IEPS 8 %]]</f>
        <v>0</v>
      </c>
      <c r="N723" s="50">
        <f>Tabla16[[#This Row],[TASA 16%]]+Tabla16[[#This Row],[IEPS 6%]]</f>
        <v>227924.625</v>
      </c>
      <c r="O723" s="55">
        <v>44189</v>
      </c>
      <c r="P723" t="s">
        <v>4264</v>
      </c>
      <c r="Q723" s="52" t="s">
        <v>1795</v>
      </c>
      <c r="R723" s="48" t="s">
        <v>2853</v>
      </c>
      <c r="S723" s="50">
        <v>316.37</v>
      </c>
      <c r="T723" s="53" t="s">
        <v>2854</v>
      </c>
      <c r="U723" s="12" t="s">
        <v>3903</v>
      </c>
    </row>
    <row r="724" spans="1:21" x14ac:dyDescent="0.25">
      <c r="A724" s="47">
        <v>154439</v>
      </c>
      <c r="B724" s="48">
        <v>389</v>
      </c>
      <c r="C724" s="57">
        <v>44176</v>
      </c>
      <c r="D724" s="50"/>
      <c r="E724" s="50">
        <v>15194.305000000022</v>
      </c>
      <c r="F724" s="50">
        <v>245346.625</v>
      </c>
      <c r="G724" s="51"/>
      <c r="H724" s="51"/>
      <c r="I724" s="50"/>
      <c r="J724" s="50"/>
      <c r="K724" s="50">
        <v>39255.46</v>
      </c>
      <c r="L724" s="50">
        <v>299796.39</v>
      </c>
      <c r="M724" s="50">
        <f>Tabla16[[#This Row],[TASA EX.]]+Tabla16[[#This Row],[IEPS 8 %]]</f>
        <v>0</v>
      </c>
      <c r="N724" s="50">
        <f>Tabla16[[#This Row],[TASA 16%]]+Tabla16[[#This Row],[IEPS 6%]]</f>
        <v>245346.625</v>
      </c>
      <c r="O724" s="55">
        <v>44187</v>
      </c>
      <c r="P724" t="s">
        <v>4264</v>
      </c>
      <c r="Q724" s="52" t="s">
        <v>1795</v>
      </c>
      <c r="R724" s="48" t="s">
        <v>2853</v>
      </c>
      <c r="S724" s="50"/>
      <c r="T724" s="53" t="s">
        <v>2854</v>
      </c>
      <c r="U724" s="12" t="s">
        <v>3904</v>
      </c>
    </row>
    <row r="725" spans="1:21" x14ac:dyDescent="0.25">
      <c r="A725" s="47">
        <v>154440</v>
      </c>
      <c r="B725" s="48">
        <v>390</v>
      </c>
      <c r="C725" s="57">
        <v>44176</v>
      </c>
      <c r="D725" s="50"/>
      <c r="E725" s="50">
        <v>41252.922500000001</v>
      </c>
      <c r="F725" s="50">
        <v>28622.9375</v>
      </c>
      <c r="G725" s="51"/>
      <c r="H725" s="51"/>
      <c r="I725" s="50"/>
      <c r="J725" s="50">
        <v>1866.3</v>
      </c>
      <c r="K725" s="50">
        <v>4579.67</v>
      </c>
      <c r="L725" s="50">
        <v>76321.83</v>
      </c>
      <c r="M725" s="50">
        <f>Tabla16[[#This Row],[TASA EX.]]+Tabla16[[#This Row],[IEPS 8 %]]</f>
        <v>1866.3</v>
      </c>
      <c r="N725" s="50">
        <f>Tabla16[[#This Row],[TASA 16%]]+Tabla16[[#This Row],[IEPS 6%]]</f>
        <v>28622.9375</v>
      </c>
      <c r="O725" s="55">
        <v>44188</v>
      </c>
      <c r="P725" s="49" t="s">
        <v>3036</v>
      </c>
      <c r="Q725" s="52" t="s">
        <v>1926</v>
      </c>
      <c r="R725" s="48" t="s">
        <v>2853</v>
      </c>
      <c r="S725" s="50">
        <v>11229.75</v>
      </c>
      <c r="T725" s="53" t="s">
        <v>2854</v>
      </c>
      <c r="U725" s="49" t="s">
        <v>3905</v>
      </c>
    </row>
    <row r="726" spans="1:21" x14ac:dyDescent="0.25">
      <c r="A726" s="47">
        <v>154441</v>
      </c>
      <c r="B726" s="48">
        <v>391</v>
      </c>
      <c r="C726" s="57">
        <v>44176</v>
      </c>
      <c r="D726" s="50"/>
      <c r="E726" s="50">
        <v>51484.904999999984</v>
      </c>
      <c r="F726" s="50">
        <v>74420.625</v>
      </c>
      <c r="G726" s="51"/>
      <c r="H726" s="51"/>
      <c r="I726" s="50"/>
      <c r="J726" s="50"/>
      <c r="K726" s="50">
        <v>11907.3</v>
      </c>
      <c r="L726" s="50">
        <v>137812.82999999999</v>
      </c>
      <c r="M726" s="50">
        <f>Tabla16[[#This Row],[TASA EX.]]+Tabla16[[#This Row],[IEPS 8 %]]</f>
        <v>0</v>
      </c>
      <c r="N726" s="50">
        <f>Tabla16[[#This Row],[TASA 16%]]+Tabla16[[#This Row],[IEPS 6%]]</f>
        <v>74420.625</v>
      </c>
      <c r="O726" s="55">
        <v>44181</v>
      </c>
      <c r="P726" s="49" t="s">
        <v>3036</v>
      </c>
      <c r="Q726" s="52" t="s">
        <v>1926</v>
      </c>
      <c r="R726" s="48" t="s">
        <v>2853</v>
      </c>
      <c r="S726" s="50">
        <v>3536.26</v>
      </c>
      <c r="T726" s="53" t="s">
        <v>2854</v>
      </c>
      <c r="U726" s="49" t="s">
        <v>3906</v>
      </c>
    </row>
    <row r="727" spans="1:21" x14ac:dyDescent="0.25">
      <c r="A727" s="47">
        <v>154450</v>
      </c>
      <c r="B727" s="48">
        <v>400</v>
      </c>
      <c r="C727" s="57">
        <v>44176</v>
      </c>
      <c r="D727" s="50"/>
      <c r="E727" s="50">
        <v>50400</v>
      </c>
      <c r="F727" s="50">
        <v>0</v>
      </c>
      <c r="G727" s="51"/>
      <c r="H727" s="51"/>
      <c r="I727" s="50"/>
      <c r="J727" s="50"/>
      <c r="K727" s="50"/>
      <c r="L727" s="50">
        <v>50400</v>
      </c>
      <c r="M727" s="50">
        <f>Tabla16[[#This Row],[TASA EX.]]+Tabla16[[#This Row],[IEPS 8 %]]</f>
        <v>0</v>
      </c>
      <c r="N727" s="50">
        <f>Tabla16[[#This Row],[TASA 16%]]+Tabla16[[#This Row],[IEPS 6%]]</f>
        <v>0</v>
      </c>
      <c r="O727" s="55">
        <v>44181</v>
      </c>
      <c r="P727" s="49" t="s">
        <v>2923</v>
      </c>
      <c r="Q727" s="52" t="s">
        <v>2591</v>
      </c>
      <c r="R727" s="48" t="s">
        <v>2853</v>
      </c>
      <c r="S727" s="50"/>
      <c r="T727" s="53" t="s">
        <v>2854</v>
      </c>
      <c r="U727" s="49" t="s">
        <v>3907</v>
      </c>
    </row>
    <row r="728" spans="1:21" x14ac:dyDescent="0.25">
      <c r="A728" s="47">
        <v>154451</v>
      </c>
      <c r="B728" s="48">
        <v>401</v>
      </c>
      <c r="C728" s="57">
        <v>44176</v>
      </c>
      <c r="D728" s="50"/>
      <c r="E728" s="50">
        <v>8681.5</v>
      </c>
      <c r="F728" s="50">
        <v>0</v>
      </c>
      <c r="G728" s="51"/>
      <c r="H728" s="51"/>
      <c r="I728" s="50"/>
      <c r="J728" s="50"/>
      <c r="K728" s="50"/>
      <c r="L728" s="50">
        <v>8681.5</v>
      </c>
      <c r="M728" s="50">
        <f>Tabla16[[#This Row],[TASA EX.]]+Tabla16[[#This Row],[IEPS 8 %]]</f>
        <v>0</v>
      </c>
      <c r="N728" s="50">
        <f>Tabla16[[#This Row],[TASA 16%]]+Tabla16[[#This Row],[IEPS 6%]]</f>
        <v>0</v>
      </c>
      <c r="O728" s="55">
        <v>44193</v>
      </c>
      <c r="P728" s="49" t="s">
        <v>3112</v>
      </c>
      <c r="Q728" s="52" t="s">
        <v>356</v>
      </c>
      <c r="R728" s="48" t="s">
        <v>2853</v>
      </c>
      <c r="S728" s="50"/>
      <c r="T728" s="53" t="s">
        <v>2854</v>
      </c>
      <c r="U728" s="49" t="s">
        <v>3908</v>
      </c>
    </row>
    <row r="729" spans="1:21" x14ac:dyDescent="0.25">
      <c r="A729" s="47">
        <v>154452</v>
      </c>
      <c r="B729" s="48">
        <v>402</v>
      </c>
      <c r="C729" s="57">
        <v>44176</v>
      </c>
      <c r="D729" s="50"/>
      <c r="E729" s="50">
        <v>46365.369999999995</v>
      </c>
      <c r="F729" s="50">
        <v>0</v>
      </c>
      <c r="G729" s="51"/>
      <c r="H729" s="51"/>
      <c r="I729" s="50"/>
      <c r="J729" s="50">
        <v>3709.23</v>
      </c>
      <c r="K729" s="50"/>
      <c r="L729" s="50">
        <v>50074.6</v>
      </c>
      <c r="M729" s="50">
        <f>Tabla16[[#This Row],[TASA EX.]]+Tabla16[[#This Row],[IEPS 8 %]]</f>
        <v>3709.23</v>
      </c>
      <c r="N729" s="50">
        <f>Tabla16[[#This Row],[TASA 16%]]+Tabla16[[#This Row],[IEPS 6%]]</f>
        <v>0</v>
      </c>
      <c r="O729" s="55">
        <v>44189</v>
      </c>
      <c r="P729" s="49" t="s">
        <v>3008</v>
      </c>
      <c r="Q729" s="52" t="s">
        <v>1428</v>
      </c>
      <c r="R729" s="48" t="s">
        <v>2853</v>
      </c>
      <c r="S729" s="50"/>
      <c r="T729" s="53" t="s">
        <v>2854</v>
      </c>
      <c r="U729" s="49" t="s">
        <v>3909</v>
      </c>
    </row>
    <row r="730" spans="1:21" x14ac:dyDescent="0.25">
      <c r="A730" s="47">
        <v>154453</v>
      </c>
      <c r="B730" s="48">
        <v>403</v>
      </c>
      <c r="C730" s="57">
        <v>44176</v>
      </c>
      <c r="D730" s="50"/>
      <c r="E730" s="50">
        <v>30281.599999999999</v>
      </c>
      <c r="F730" s="50">
        <v>0</v>
      </c>
      <c r="G730" s="51"/>
      <c r="H730" s="51"/>
      <c r="I730" s="50"/>
      <c r="J730" s="50"/>
      <c r="K730" s="50"/>
      <c r="L730" s="50">
        <v>30281.599999999999</v>
      </c>
      <c r="M730" s="50">
        <f>Tabla16[[#This Row],[TASA EX.]]+Tabla16[[#This Row],[IEPS 8 %]]</f>
        <v>0</v>
      </c>
      <c r="N730" s="50">
        <f>Tabla16[[#This Row],[TASA 16%]]+Tabla16[[#This Row],[IEPS 6%]]</f>
        <v>0</v>
      </c>
      <c r="O730" s="46">
        <v>44189</v>
      </c>
      <c r="P730" s="49" t="s">
        <v>3008</v>
      </c>
      <c r="Q730" s="52" t="s">
        <v>1428</v>
      </c>
      <c r="R730" s="48" t="s">
        <v>2853</v>
      </c>
      <c r="S730" s="50">
        <v>1341</v>
      </c>
      <c r="T730" s="53" t="s">
        <v>2854</v>
      </c>
      <c r="U730" s="49" t="s">
        <v>3910</v>
      </c>
    </row>
    <row r="731" spans="1:21" x14ac:dyDescent="0.25">
      <c r="A731" s="47">
        <v>154455</v>
      </c>
      <c r="B731" s="48">
        <v>405</v>
      </c>
      <c r="C731" s="57">
        <v>44176</v>
      </c>
      <c r="D731" s="50"/>
      <c r="E731" s="50">
        <v>5.9999999997671694E-2</v>
      </c>
      <c r="F731" s="50">
        <v>28163.75</v>
      </c>
      <c r="G731" s="51"/>
      <c r="H731" s="51"/>
      <c r="I731" s="50"/>
      <c r="J731" s="50"/>
      <c r="K731" s="50">
        <v>4506.2</v>
      </c>
      <c r="L731" s="50">
        <v>32670.01</v>
      </c>
      <c r="M731" s="50">
        <f>Tabla16[[#This Row],[TASA EX.]]+Tabla16[[#This Row],[IEPS 8 %]]</f>
        <v>0</v>
      </c>
      <c r="N731" s="50">
        <f>Tabla16[[#This Row],[TASA 16%]]+Tabla16[[#This Row],[IEPS 6%]]</f>
        <v>28163.75</v>
      </c>
      <c r="O731" s="55">
        <v>44183</v>
      </c>
      <c r="P731" s="49" t="s">
        <v>2859</v>
      </c>
      <c r="Q731" s="52" t="s">
        <v>2278</v>
      </c>
      <c r="R731" s="48" t="s">
        <v>2853</v>
      </c>
      <c r="S731" s="50"/>
      <c r="T731" s="53" t="s">
        <v>2854</v>
      </c>
      <c r="U731" s="49" t="s">
        <v>3911</v>
      </c>
    </row>
    <row r="732" spans="1:21" x14ac:dyDescent="0.25">
      <c r="A732" s="47">
        <v>154456</v>
      </c>
      <c r="B732" s="48">
        <v>406</v>
      </c>
      <c r="C732" s="57">
        <v>44176</v>
      </c>
      <c r="D732" s="50"/>
      <c r="E732" s="50">
        <v>146179.91249999998</v>
      </c>
      <c r="F732" s="50">
        <v>48508.6875</v>
      </c>
      <c r="G732" s="51"/>
      <c r="H732" s="51"/>
      <c r="I732" s="50"/>
      <c r="J732" s="50">
        <v>4447.28</v>
      </c>
      <c r="K732" s="50">
        <v>7761.39</v>
      </c>
      <c r="L732" s="50">
        <v>206897.27</v>
      </c>
      <c r="M732" s="50">
        <f>Tabla16[[#This Row],[TASA EX.]]+Tabla16[[#This Row],[IEPS 8 %]]</f>
        <v>4447.28</v>
      </c>
      <c r="N732" s="50">
        <f>Tabla16[[#This Row],[TASA 16%]]+Tabla16[[#This Row],[IEPS 6%]]</f>
        <v>48508.6875</v>
      </c>
      <c r="O732" s="55">
        <v>44184</v>
      </c>
      <c r="P732" s="49" t="s">
        <v>3058</v>
      </c>
      <c r="Q732" s="52" t="s">
        <v>1654</v>
      </c>
      <c r="R732" s="48" t="s">
        <v>2853</v>
      </c>
      <c r="S732" s="50">
        <v>11359.54</v>
      </c>
      <c r="T732" s="53" t="s">
        <v>2854</v>
      </c>
      <c r="U732" s="49" t="s">
        <v>3912</v>
      </c>
    </row>
    <row r="733" spans="1:21" x14ac:dyDescent="0.25">
      <c r="A733" s="47">
        <v>154457</v>
      </c>
      <c r="B733" s="48">
        <v>407</v>
      </c>
      <c r="C733" s="57">
        <v>44176</v>
      </c>
      <c r="D733" s="50"/>
      <c r="E733" s="50">
        <v>223280</v>
      </c>
      <c r="F733" s="50">
        <v>0</v>
      </c>
      <c r="G733" s="51"/>
      <c r="H733" s="51"/>
      <c r="I733" s="50"/>
      <c r="J733" s="50"/>
      <c r="K733" s="50"/>
      <c r="L733" s="50">
        <v>223280</v>
      </c>
      <c r="M733" s="50">
        <f>Tabla16[[#This Row],[TASA EX.]]+Tabla16[[#This Row],[IEPS 8 %]]</f>
        <v>0</v>
      </c>
      <c r="N733" s="50">
        <f>Tabla16[[#This Row],[TASA 16%]]+Tabla16[[#This Row],[IEPS 6%]]</f>
        <v>0</v>
      </c>
      <c r="O733" s="55">
        <v>44188</v>
      </c>
      <c r="P733" s="49" t="s">
        <v>2862</v>
      </c>
      <c r="Q733" s="52" t="s">
        <v>948</v>
      </c>
      <c r="R733" s="48" t="s">
        <v>2853</v>
      </c>
      <c r="S733" s="50">
        <v>10600</v>
      </c>
      <c r="T733" s="53" t="s">
        <v>2854</v>
      </c>
      <c r="U733" s="49" t="s">
        <v>3913</v>
      </c>
    </row>
    <row r="734" spans="1:21" x14ac:dyDescent="0.25">
      <c r="A734" s="47">
        <v>154458</v>
      </c>
      <c r="B734" s="48">
        <v>408</v>
      </c>
      <c r="C734" s="57">
        <v>44176</v>
      </c>
      <c r="D734" s="50"/>
      <c r="E734" s="50">
        <v>2.2499999999126885E-2</v>
      </c>
      <c r="F734" s="50">
        <v>22814.9375</v>
      </c>
      <c r="G734" s="51"/>
      <c r="H734" s="51"/>
      <c r="I734" s="50"/>
      <c r="J734" s="50"/>
      <c r="K734" s="50">
        <v>3650.39</v>
      </c>
      <c r="L734" s="50">
        <v>26465.35</v>
      </c>
      <c r="M734" s="50">
        <f>Tabla16[[#This Row],[TASA EX.]]+Tabla16[[#This Row],[IEPS 8 %]]</f>
        <v>0</v>
      </c>
      <c r="N734" s="50">
        <f>Tabla16[[#This Row],[TASA 16%]]+Tabla16[[#This Row],[IEPS 6%]]</f>
        <v>22814.9375</v>
      </c>
      <c r="O734" s="55">
        <v>44193</v>
      </c>
      <c r="P734" s="49" t="s">
        <v>3914</v>
      </c>
      <c r="Q734" s="52" t="s">
        <v>1261</v>
      </c>
      <c r="R734" s="48" t="s">
        <v>2853</v>
      </c>
      <c r="S734" s="50"/>
      <c r="T734" s="53" t="s">
        <v>2854</v>
      </c>
      <c r="U734" s="49" t="s">
        <v>3915</v>
      </c>
    </row>
    <row r="735" spans="1:21" x14ac:dyDescent="0.25">
      <c r="A735" s="47">
        <v>154459</v>
      </c>
      <c r="B735" s="48">
        <v>409</v>
      </c>
      <c r="C735" s="46">
        <v>44176</v>
      </c>
      <c r="D735" s="50"/>
      <c r="E735" s="50">
        <v>5.0000000010186341E-3</v>
      </c>
      <c r="F735" s="50">
        <v>10233.625</v>
      </c>
      <c r="G735" s="51"/>
      <c r="H735" s="51"/>
      <c r="I735" s="50"/>
      <c r="J735" s="50"/>
      <c r="K735" s="50">
        <v>1637.38</v>
      </c>
      <c r="L735" s="50">
        <v>11871.01</v>
      </c>
      <c r="M735" s="50">
        <f>Tabla16[[#This Row],[TASA EX.]]+Tabla16[[#This Row],[IEPS 8 %]]</f>
        <v>0</v>
      </c>
      <c r="N735" s="50">
        <f>Tabla16[[#This Row],[TASA 16%]]+Tabla16[[#This Row],[IEPS 6%]]</f>
        <v>10233.625</v>
      </c>
      <c r="O735" s="46">
        <v>44194</v>
      </c>
      <c r="P735" s="49" t="s">
        <v>3000</v>
      </c>
      <c r="Q735" s="52" t="s">
        <v>1908</v>
      </c>
      <c r="R735" s="48" t="s">
        <v>2853</v>
      </c>
      <c r="S735" s="50"/>
      <c r="T735" s="53" t="s">
        <v>2854</v>
      </c>
      <c r="U735" s="49" t="s">
        <v>3916</v>
      </c>
    </row>
    <row r="736" spans="1:21" x14ac:dyDescent="0.25">
      <c r="A736" s="47">
        <v>154460</v>
      </c>
      <c r="B736" s="48">
        <v>410</v>
      </c>
      <c r="C736" s="46">
        <v>44176</v>
      </c>
      <c r="D736" s="50"/>
      <c r="E736" s="50">
        <v>73360.650000000009</v>
      </c>
      <c r="F736" s="50">
        <v>0</v>
      </c>
      <c r="G736" s="51"/>
      <c r="H736" s="51"/>
      <c r="I736" s="50"/>
      <c r="J736" s="50">
        <v>5013.54</v>
      </c>
      <c r="K736" s="50"/>
      <c r="L736" s="50">
        <v>78374.19</v>
      </c>
      <c r="M736" s="50">
        <f>Tabla16[[#This Row],[TASA EX.]]+Tabla16[[#This Row],[IEPS 8 %]]</f>
        <v>5013.54</v>
      </c>
      <c r="N736" s="50">
        <f>Tabla16[[#This Row],[TASA 16%]]+Tabla16[[#This Row],[IEPS 6%]]</f>
        <v>0</v>
      </c>
      <c r="O736" s="46">
        <v>44189</v>
      </c>
      <c r="P736" s="49" t="s">
        <v>2895</v>
      </c>
      <c r="Q736" s="52" t="s">
        <v>77</v>
      </c>
      <c r="R736" s="48" t="s">
        <v>2853</v>
      </c>
      <c r="S736" s="50">
        <v>29467.94</v>
      </c>
      <c r="T736" s="53" t="s">
        <v>2854</v>
      </c>
      <c r="U736" s="49" t="s">
        <v>3917</v>
      </c>
    </row>
    <row r="737" spans="1:21" x14ac:dyDescent="0.25">
      <c r="A737" s="47">
        <v>154461</v>
      </c>
      <c r="B737" s="48">
        <v>411</v>
      </c>
      <c r="C737" s="46">
        <v>44176</v>
      </c>
      <c r="D737" s="50"/>
      <c r="E737" s="50">
        <v>5347</v>
      </c>
      <c r="F737" s="50">
        <v>0</v>
      </c>
      <c r="G737" s="51"/>
      <c r="H737" s="51"/>
      <c r="I737" s="50"/>
      <c r="J737" s="50"/>
      <c r="K737" s="50"/>
      <c r="L737" s="50">
        <v>5347</v>
      </c>
      <c r="M737" s="50">
        <f>Tabla16[[#This Row],[TASA EX.]]+Tabla16[[#This Row],[IEPS 8 %]]</f>
        <v>0</v>
      </c>
      <c r="N737" s="50">
        <f>Tabla16[[#This Row],[TASA 16%]]+Tabla16[[#This Row],[IEPS 6%]]</f>
        <v>0</v>
      </c>
      <c r="O737" s="46">
        <v>44181</v>
      </c>
      <c r="P737" s="49" t="s">
        <v>3025</v>
      </c>
      <c r="Q737" s="52" t="s">
        <v>1440</v>
      </c>
      <c r="R737" s="48" t="s">
        <v>2853</v>
      </c>
      <c r="S737" s="50"/>
      <c r="T737" s="53" t="s">
        <v>2854</v>
      </c>
      <c r="U737" s="49" t="s">
        <v>3132</v>
      </c>
    </row>
    <row r="738" spans="1:21" x14ac:dyDescent="0.25">
      <c r="A738" s="47">
        <v>154462</v>
      </c>
      <c r="B738" s="48">
        <v>412</v>
      </c>
      <c r="C738" s="46">
        <v>44176</v>
      </c>
      <c r="D738" s="50"/>
      <c r="E738" s="50">
        <v>-2.5000000000545697E-3</v>
      </c>
      <c r="F738" s="50">
        <v>1321.0625</v>
      </c>
      <c r="G738" s="51"/>
      <c r="H738" s="51"/>
      <c r="I738" s="50"/>
      <c r="J738" s="50"/>
      <c r="K738" s="50">
        <v>211.37</v>
      </c>
      <c r="L738" s="50">
        <v>1532.43</v>
      </c>
      <c r="M738" s="50">
        <f>Tabla16[[#This Row],[TASA EX.]]+Tabla16[[#This Row],[IEPS 8 %]]</f>
        <v>0</v>
      </c>
      <c r="N738" s="50">
        <f>Tabla16[[#This Row],[TASA 16%]]+Tabla16[[#This Row],[IEPS 6%]]</f>
        <v>1321.0625</v>
      </c>
      <c r="O738" s="46">
        <v>44181</v>
      </c>
      <c r="P738" s="49" t="s">
        <v>2944</v>
      </c>
      <c r="Q738" s="52" t="s">
        <v>2050</v>
      </c>
      <c r="R738" s="48" t="s">
        <v>2888</v>
      </c>
      <c r="S738" s="50"/>
      <c r="T738" s="53" t="s">
        <v>2889</v>
      </c>
      <c r="U738" s="49" t="s">
        <v>3918</v>
      </c>
    </row>
    <row r="739" spans="1:21" x14ac:dyDescent="0.25">
      <c r="A739" s="47">
        <v>154464</v>
      </c>
      <c r="B739" s="48">
        <v>414</v>
      </c>
      <c r="C739" s="46">
        <v>44179</v>
      </c>
      <c r="D739" s="50"/>
      <c r="E739" s="50">
        <v>151161.82</v>
      </c>
      <c r="F739" s="50">
        <v>0</v>
      </c>
      <c r="G739" s="51"/>
      <c r="H739" s="51"/>
      <c r="I739" s="50"/>
      <c r="J739" s="50"/>
      <c r="K739" s="50"/>
      <c r="L739" s="50">
        <v>151161.82</v>
      </c>
      <c r="M739" s="50">
        <f>Tabla16[[#This Row],[TASA EX.]]+Tabla16[[#This Row],[IEPS 8 %]]</f>
        <v>0</v>
      </c>
      <c r="N739" s="50">
        <f>Tabla16[[#This Row],[TASA 16%]]+Tabla16[[#This Row],[IEPS 6%]]</f>
        <v>0</v>
      </c>
      <c r="O739" s="46">
        <v>44188</v>
      </c>
      <c r="P739" s="49" t="s">
        <v>2973</v>
      </c>
      <c r="Q739" s="52" t="s">
        <v>850</v>
      </c>
      <c r="R739" s="48" t="s">
        <v>2853</v>
      </c>
      <c r="S739" s="50">
        <v>6624.05</v>
      </c>
      <c r="T739" s="53" t="s">
        <v>2854</v>
      </c>
      <c r="U739" s="49" t="s">
        <v>2861</v>
      </c>
    </row>
    <row r="740" spans="1:21" x14ac:dyDescent="0.25">
      <c r="A740" s="47">
        <v>154465</v>
      </c>
      <c r="B740" s="48">
        <v>415</v>
      </c>
      <c r="C740" s="46">
        <v>44179</v>
      </c>
      <c r="D740" s="50"/>
      <c r="E740" s="50">
        <v>9319.98</v>
      </c>
      <c r="F740" s="50">
        <v>0</v>
      </c>
      <c r="G740" s="51"/>
      <c r="H740" s="51"/>
      <c r="I740" s="50"/>
      <c r="J740" s="50"/>
      <c r="K740" s="50"/>
      <c r="L740" s="50">
        <v>9319.98</v>
      </c>
      <c r="M740" s="50">
        <f>Tabla16[[#This Row],[TASA EX.]]+Tabla16[[#This Row],[IEPS 8 %]]</f>
        <v>0</v>
      </c>
      <c r="N740" s="50">
        <f>Tabla16[[#This Row],[TASA 16%]]+Tabla16[[#This Row],[IEPS 6%]]</f>
        <v>0</v>
      </c>
      <c r="O740" s="46">
        <v>44194</v>
      </c>
      <c r="P740" s="49" t="s">
        <v>2973</v>
      </c>
      <c r="Q740" s="52" t="s">
        <v>850</v>
      </c>
      <c r="R740" s="48" t="s">
        <v>2853</v>
      </c>
      <c r="S740" s="50"/>
      <c r="T740" s="53" t="s">
        <v>2854</v>
      </c>
      <c r="U740" s="49" t="s">
        <v>2861</v>
      </c>
    </row>
    <row r="741" spans="1:21" x14ac:dyDescent="0.25">
      <c r="A741" s="47">
        <v>154466</v>
      </c>
      <c r="B741" s="48">
        <v>416</v>
      </c>
      <c r="C741" s="46">
        <v>44179</v>
      </c>
      <c r="D741" s="50"/>
      <c r="E741" s="50">
        <v>0</v>
      </c>
      <c r="F741" s="50">
        <v>4655</v>
      </c>
      <c r="G741" s="51"/>
      <c r="H741" s="51"/>
      <c r="I741" s="50"/>
      <c r="J741" s="50"/>
      <c r="K741" s="50">
        <v>744.8</v>
      </c>
      <c r="L741" s="50">
        <v>5399.8</v>
      </c>
      <c r="M741" s="50">
        <f>Tabla16[[#This Row],[TASA EX.]]+Tabla16[[#This Row],[IEPS 8 %]]</f>
        <v>0</v>
      </c>
      <c r="N741" s="50">
        <f>Tabla16[[#This Row],[TASA 16%]]+Tabla16[[#This Row],[IEPS 6%]]</f>
        <v>4655</v>
      </c>
      <c r="O741" s="46">
        <v>44180</v>
      </c>
      <c r="P741" s="49" t="s">
        <v>3919</v>
      </c>
      <c r="Q741" s="52" t="s">
        <v>340</v>
      </c>
      <c r="R741" s="48" t="s">
        <v>2853</v>
      </c>
      <c r="S741" s="50"/>
      <c r="T741" s="53" t="s">
        <v>2854</v>
      </c>
      <c r="U741" s="49" t="s">
        <v>3920</v>
      </c>
    </row>
    <row r="742" spans="1:21" x14ac:dyDescent="0.25">
      <c r="A742" s="47">
        <v>154467</v>
      </c>
      <c r="B742" s="48">
        <v>417</v>
      </c>
      <c r="C742" s="46">
        <v>44179</v>
      </c>
      <c r="D742" s="50"/>
      <c r="E742" s="50">
        <v>0.10750000000007276</v>
      </c>
      <c r="F742" s="50">
        <v>5707.0625</v>
      </c>
      <c r="G742" s="51"/>
      <c r="H742" s="51"/>
      <c r="I742" s="50"/>
      <c r="J742" s="50"/>
      <c r="K742" s="50">
        <v>913.13</v>
      </c>
      <c r="L742" s="50">
        <v>6620.3</v>
      </c>
      <c r="M742" s="50">
        <f>Tabla16[[#This Row],[TASA EX.]]+Tabla16[[#This Row],[IEPS 8 %]]</f>
        <v>0</v>
      </c>
      <c r="N742" s="50">
        <f>Tabla16[[#This Row],[TASA 16%]]+Tabla16[[#This Row],[IEPS 6%]]</f>
        <v>5707.0625</v>
      </c>
      <c r="O742" s="46">
        <v>44181</v>
      </c>
      <c r="P742" s="49" t="s">
        <v>3065</v>
      </c>
      <c r="Q742" s="52" t="s">
        <v>1246</v>
      </c>
      <c r="R742" s="48" t="s">
        <v>2853</v>
      </c>
      <c r="S742" s="50"/>
      <c r="T742" s="53" t="s">
        <v>2854</v>
      </c>
      <c r="U742" s="49" t="s">
        <v>3921</v>
      </c>
    </row>
    <row r="743" spans="1:21" x14ac:dyDescent="0.25">
      <c r="A743" s="47">
        <v>154468</v>
      </c>
      <c r="B743" s="48">
        <v>418</v>
      </c>
      <c r="C743" s="46">
        <v>44179</v>
      </c>
      <c r="D743" s="50">
        <v>5333.33</v>
      </c>
      <c r="E743" s="50">
        <v>0</v>
      </c>
      <c r="F743" s="50">
        <v>0</v>
      </c>
      <c r="G743" s="51"/>
      <c r="H743" s="51">
        <v>-533.33000000000004</v>
      </c>
      <c r="I743" s="50"/>
      <c r="J743" s="50"/>
      <c r="K743" s="50"/>
      <c r="L743" s="50">
        <v>4800</v>
      </c>
      <c r="M743" s="50">
        <f>Tabla16[[#This Row],[TASA EX.]]+Tabla16[[#This Row],[IEPS 8 %]]</f>
        <v>5333.33</v>
      </c>
      <c r="N743" s="50">
        <f>Tabla16[[#This Row],[TASA 16%]]+Tabla16[[#This Row],[IEPS 6%]]</f>
        <v>0</v>
      </c>
      <c r="O743" s="46">
        <v>44187</v>
      </c>
      <c r="P743" s="49" t="s">
        <v>2980</v>
      </c>
      <c r="Q743" s="52" t="s">
        <v>2772</v>
      </c>
      <c r="R743" s="48" t="s">
        <v>2974</v>
      </c>
      <c r="S743" s="50"/>
      <c r="T743" s="53" t="s">
        <v>2975</v>
      </c>
      <c r="U743" s="49" t="s">
        <v>3922</v>
      </c>
    </row>
    <row r="744" spans="1:21" x14ac:dyDescent="0.25">
      <c r="A744" s="47">
        <v>154470</v>
      </c>
      <c r="B744" s="48">
        <v>420</v>
      </c>
      <c r="C744" s="46">
        <v>44179</v>
      </c>
      <c r="D744" s="50"/>
      <c r="E744" s="50">
        <v>4674</v>
      </c>
      <c r="F744" s="50">
        <v>0</v>
      </c>
      <c r="G744" s="51"/>
      <c r="H744" s="51"/>
      <c r="I744" s="50"/>
      <c r="J744" s="50">
        <v>202.8</v>
      </c>
      <c r="K744" s="50"/>
      <c r="L744" s="50">
        <v>4876.8</v>
      </c>
      <c r="M744" s="50">
        <f>Tabla16[[#This Row],[TASA EX.]]+Tabla16[[#This Row],[IEPS 8 %]]</f>
        <v>202.8</v>
      </c>
      <c r="N744" s="50">
        <f>Tabla16[[#This Row],[TASA 16%]]+Tabla16[[#This Row],[IEPS 6%]]</f>
        <v>0</v>
      </c>
      <c r="O744" s="46">
        <v>44187</v>
      </c>
      <c r="P744" s="49" t="s">
        <v>2985</v>
      </c>
      <c r="Q744" s="52" t="s">
        <v>1076</v>
      </c>
      <c r="R744" s="48" t="s">
        <v>2853</v>
      </c>
      <c r="S744" s="50"/>
      <c r="T744" s="53" t="s">
        <v>2854</v>
      </c>
      <c r="U744" s="49" t="s">
        <v>3923</v>
      </c>
    </row>
    <row r="745" spans="1:21" x14ac:dyDescent="0.25">
      <c r="A745" s="47">
        <v>154471</v>
      </c>
      <c r="B745" s="48">
        <v>421</v>
      </c>
      <c r="C745" s="10">
        <v>44179</v>
      </c>
      <c r="D745" s="50"/>
      <c r="E745" s="50">
        <v>1.5000000000100044E-2</v>
      </c>
      <c r="F745" s="50">
        <v>1454.625</v>
      </c>
      <c r="G745" s="51"/>
      <c r="H745" s="51"/>
      <c r="I745" s="50"/>
      <c r="J745" s="50"/>
      <c r="K745" s="50">
        <v>232.74</v>
      </c>
      <c r="L745" s="50">
        <v>1687.38</v>
      </c>
      <c r="M745" s="50">
        <f>Tabla16[[#This Row],[TASA EX.]]+Tabla16[[#This Row],[IEPS 8 %]]</f>
        <v>0</v>
      </c>
      <c r="N745" s="50">
        <f>Tabla16[[#This Row],[TASA 16%]]+Tabla16[[#This Row],[IEPS 6%]]</f>
        <v>1454.625</v>
      </c>
      <c r="O745" s="46">
        <v>44181</v>
      </c>
      <c r="P745" s="49" t="s">
        <v>3640</v>
      </c>
      <c r="Q745" s="52" t="s">
        <v>1264</v>
      </c>
      <c r="R745" s="48" t="s">
        <v>2888</v>
      </c>
      <c r="S745" s="50"/>
      <c r="T745" s="53" t="s">
        <v>2889</v>
      </c>
      <c r="U745" s="49" t="s">
        <v>3924</v>
      </c>
    </row>
    <row r="746" spans="1:21" x14ac:dyDescent="0.25">
      <c r="A746" s="47">
        <v>154472</v>
      </c>
      <c r="B746" s="48">
        <v>422</v>
      </c>
      <c r="C746" s="46">
        <v>44179</v>
      </c>
      <c r="D746" s="50"/>
      <c r="E746" s="50">
        <v>14000</v>
      </c>
      <c r="F746" s="50">
        <v>0</v>
      </c>
      <c r="G746" s="51"/>
      <c r="H746" s="51"/>
      <c r="I746" s="50"/>
      <c r="J746" s="50">
        <v>1120</v>
      </c>
      <c r="K746" s="50"/>
      <c r="L746" s="50">
        <v>15120</v>
      </c>
      <c r="M746" s="50">
        <f>Tabla16[[#This Row],[TASA EX.]]+Tabla16[[#This Row],[IEPS 8 %]]</f>
        <v>1120</v>
      </c>
      <c r="N746" s="50">
        <f>Tabla16[[#This Row],[TASA 16%]]+Tabla16[[#This Row],[IEPS 6%]]</f>
        <v>0</v>
      </c>
      <c r="O746" s="46">
        <v>44187</v>
      </c>
      <c r="P746" s="49" t="s">
        <v>3925</v>
      </c>
      <c r="Q746" s="52" t="s">
        <v>1134</v>
      </c>
      <c r="R746" s="48" t="s">
        <v>2853</v>
      </c>
      <c r="S746" s="50"/>
      <c r="T746" s="53" t="s">
        <v>2854</v>
      </c>
      <c r="U746" s="49" t="s">
        <v>2981</v>
      </c>
    </row>
    <row r="747" spans="1:21" x14ac:dyDescent="0.25">
      <c r="A747" s="47">
        <v>154473</v>
      </c>
      <c r="B747" s="48">
        <v>423</v>
      </c>
      <c r="C747" s="46">
        <v>44179</v>
      </c>
      <c r="D747" s="50"/>
      <c r="E747" s="50">
        <v>887.59999999999991</v>
      </c>
      <c r="F747" s="50">
        <v>0</v>
      </c>
      <c r="G747" s="51"/>
      <c r="H747" s="51"/>
      <c r="I747" s="50"/>
      <c r="J747" s="50">
        <v>75.56</v>
      </c>
      <c r="K747" s="50"/>
      <c r="L747" s="50">
        <v>963.16</v>
      </c>
      <c r="M747" s="50">
        <f>Tabla16[[#This Row],[TASA EX.]]+Tabla16[[#This Row],[IEPS 8 %]]</f>
        <v>75.56</v>
      </c>
      <c r="N747" s="50">
        <f>Tabla16[[#This Row],[TASA 16%]]+Tabla16[[#This Row],[IEPS 6%]]</f>
        <v>0</v>
      </c>
      <c r="O747" s="46">
        <v>44187</v>
      </c>
      <c r="P747" s="49" t="s">
        <v>3781</v>
      </c>
      <c r="Q747" s="52" t="s">
        <v>1228</v>
      </c>
      <c r="R747" s="48" t="s">
        <v>2853</v>
      </c>
      <c r="S747" s="50">
        <v>5362</v>
      </c>
      <c r="T747" s="53" t="s">
        <v>2854</v>
      </c>
      <c r="U747" s="49" t="s">
        <v>3202</v>
      </c>
    </row>
    <row r="748" spans="1:21" x14ac:dyDescent="0.25">
      <c r="A748" s="47">
        <v>154474</v>
      </c>
      <c r="B748" s="48">
        <v>424</v>
      </c>
      <c r="C748" s="46">
        <v>44179</v>
      </c>
      <c r="D748" s="50"/>
      <c r="E748" s="50">
        <v>2660</v>
      </c>
      <c r="F748" s="50">
        <v>0</v>
      </c>
      <c r="G748" s="51"/>
      <c r="H748" s="51"/>
      <c r="I748" s="50"/>
      <c r="J748" s="50"/>
      <c r="K748" s="50"/>
      <c r="L748" s="50">
        <v>2660</v>
      </c>
      <c r="M748" s="50">
        <f>Tabla16[[#This Row],[TASA EX.]]+Tabla16[[#This Row],[IEPS 8 %]]</f>
        <v>0</v>
      </c>
      <c r="N748" s="50">
        <f>Tabla16[[#This Row],[TASA 16%]]+Tabla16[[#This Row],[IEPS 6%]]</f>
        <v>0</v>
      </c>
      <c r="O748" s="46">
        <v>44187</v>
      </c>
      <c r="P748" s="49" t="s">
        <v>3106</v>
      </c>
      <c r="Q748" s="52" t="s">
        <v>1001</v>
      </c>
      <c r="R748" s="48" t="s">
        <v>2853</v>
      </c>
      <c r="S748" s="50"/>
      <c r="T748" s="53" t="s">
        <v>2854</v>
      </c>
      <c r="U748" s="49" t="s">
        <v>3860</v>
      </c>
    </row>
    <row r="749" spans="1:21" x14ac:dyDescent="0.25">
      <c r="A749" s="47">
        <v>154475</v>
      </c>
      <c r="B749" s="48">
        <v>425</v>
      </c>
      <c r="C749" s="46">
        <v>44179</v>
      </c>
      <c r="D749" s="50"/>
      <c r="E749" s="50">
        <v>2847.19</v>
      </c>
      <c r="F749" s="50">
        <v>0</v>
      </c>
      <c r="G749" s="51"/>
      <c r="H749" s="51"/>
      <c r="I749" s="50"/>
      <c r="J749" s="50">
        <v>227.77</v>
      </c>
      <c r="K749" s="50"/>
      <c r="L749" s="50">
        <v>3074.96</v>
      </c>
      <c r="M749" s="50">
        <f>Tabla16[[#This Row],[TASA EX.]]+Tabla16[[#This Row],[IEPS 8 %]]</f>
        <v>227.77</v>
      </c>
      <c r="N749" s="50">
        <f>Tabla16[[#This Row],[TASA 16%]]+Tabla16[[#This Row],[IEPS 6%]]</f>
        <v>0</v>
      </c>
      <c r="O749" s="46">
        <v>44186</v>
      </c>
      <c r="P749" s="49" t="s">
        <v>2964</v>
      </c>
      <c r="Q749" s="52" t="s">
        <v>1672</v>
      </c>
      <c r="R749" s="48" t="s">
        <v>2853</v>
      </c>
      <c r="S749" s="50"/>
      <c r="T749" s="53" t="s">
        <v>2854</v>
      </c>
      <c r="U749" s="49" t="s">
        <v>3926</v>
      </c>
    </row>
    <row r="750" spans="1:21" x14ac:dyDescent="0.25">
      <c r="A750" s="47">
        <v>154477</v>
      </c>
      <c r="B750" s="48">
        <v>427</v>
      </c>
      <c r="C750" s="46">
        <v>44179</v>
      </c>
      <c r="D750" s="50"/>
      <c r="E750" s="50">
        <v>4771</v>
      </c>
      <c r="F750" s="50">
        <v>0</v>
      </c>
      <c r="G750" s="51"/>
      <c r="H750" s="51"/>
      <c r="I750" s="50"/>
      <c r="J750" s="50"/>
      <c r="K750" s="50"/>
      <c r="L750" s="50">
        <v>4771</v>
      </c>
      <c r="M750" s="50">
        <f>Tabla16[[#This Row],[TASA EX.]]+Tabla16[[#This Row],[IEPS 8 %]]</f>
        <v>0</v>
      </c>
      <c r="N750" s="50">
        <f>Tabla16[[#This Row],[TASA 16%]]+Tabla16[[#This Row],[IEPS 6%]]</f>
        <v>0</v>
      </c>
      <c r="O750" s="46">
        <v>44186</v>
      </c>
      <c r="P750" s="49" t="s">
        <v>3078</v>
      </c>
      <c r="Q750" s="52" t="s">
        <v>2359</v>
      </c>
      <c r="R750" s="48" t="s">
        <v>2853</v>
      </c>
      <c r="S750" s="50"/>
      <c r="T750" s="53" t="s">
        <v>2854</v>
      </c>
      <c r="U750" s="49" t="s">
        <v>3927</v>
      </c>
    </row>
    <row r="751" spans="1:21" x14ac:dyDescent="0.25">
      <c r="A751" s="47">
        <v>154478</v>
      </c>
      <c r="B751" s="48">
        <v>428</v>
      </c>
      <c r="C751" s="46">
        <v>44179</v>
      </c>
      <c r="D751" s="50"/>
      <c r="E751" s="50">
        <v>15937</v>
      </c>
      <c r="F751" s="50">
        <v>0</v>
      </c>
      <c r="G751" s="51"/>
      <c r="H751" s="51"/>
      <c r="I751" s="50"/>
      <c r="J751" s="50"/>
      <c r="K751" s="50"/>
      <c r="L751" s="50">
        <v>15937</v>
      </c>
      <c r="M751" s="50">
        <f>Tabla16[[#This Row],[TASA EX.]]+Tabla16[[#This Row],[IEPS 8 %]]</f>
        <v>0</v>
      </c>
      <c r="N751" s="50">
        <f>Tabla16[[#This Row],[TASA 16%]]+Tabla16[[#This Row],[IEPS 6%]]</f>
        <v>0</v>
      </c>
      <c r="O751" s="46">
        <v>44186</v>
      </c>
      <c r="P751" s="49" t="s">
        <v>2941</v>
      </c>
      <c r="Q751" s="52" t="s">
        <v>2153</v>
      </c>
      <c r="R751" s="48" t="s">
        <v>2853</v>
      </c>
      <c r="S751" s="50"/>
      <c r="T751" s="53" t="s">
        <v>2854</v>
      </c>
      <c r="U751" s="49" t="s">
        <v>2861</v>
      </c>
    </row>
    <row r="752" spans="1:21" x14ac:dyDescent="0.25">
      <c r="A752" s="47">
        <v>154479</v>
      </c>
      <c r="B752" s="48">
        <v>429</v>
      </c>
      <c r="C752" s="46">
        <v>44179</v>
      </c>
      <c r="D752" s="50"/>
      <c r="E752" s="50">
        <v>17398</v>
      </c>
      <c r="F752" s="50">
        <v>0</v>
      </c>
      <c r="G752" s="51"/>
      <c r="H752" s="51"/>
      <c r="I752" s="50"/>
      <c r="J752" s="50"/>
      <c r="K752" s="50"/>
      <c r="L752" s="50">
        <v>17398</v>
      </c>
      <c r="M752" s="50">
        <f>Tabla16[[#This Row],[TASA EX.]]+Tabla16[[#This Row],[IEPS 8 %]]</f>
        <v>0</v>
      </c>
      <c r="N752" s="50">
        <f>Tabla16[[#This Row],[TASA 16%]]+Tabla16[[#This Row],[IEPS 6%]]</f>
        <v>0</v>
      </c>
      <c r="O752" s="46">
        <v>44187</v>
      </c>
      <c r="P752" s="49" t="s">
        <v>3025</v>
      </c>
      <c r="Q752" s="52" t="s">
        <v>1440</v>
      </c>
      <c r="R752" s="48" t="s">
        <v>2853</v>
      </c>
      <c r="S752" s="50"/>
      <c r="T752" s="53" t="s">
        <v>2854</v>
      </c>
      <c r="U752" s="49" t="s">
        <v>3473</v>
      </c>
    </row>
    <row r="753" spans="1:21" x14ac:dyDescent="0.25">
      <c r="A753" s="47">
        <v>154480</v>
      </c>
      <c r="B753" s="48">
        <v>430</v>
      </c>
      <c r="C753" s="46">
        <v>44179</v>
      </c>
      <c r="D753" s="50"/>
      <c r="E753" s="50">
        <v>18669.599999999999</v>
      </c>
      <c r="F753" s="50">
        <v>0</v>
      </c>
      <c r="G753" s="51"/>
      <c r="H753" s="51"/>
      <c r="I753" s="50"/>
      <c r="J753" s="50">
        <v>1449.47</v>
      </c>
      <c r="K753" s="50"/>
      <c r="L753" s="50">
        <v>20119.07</v>
      </c>
      <c r="M753" s="50">
        <f>Tabla16[[#This Row],[TASA EX.]]+Tabla16[[#This Row],[IEPS 8 %]]</f>
        <v>1449.47</v>
      </c>
      <c r="N753" s="50">
        <f>Tabla16[[#This Row],[TASA 16%]]+Tabla16[[#This Row],[IEPS 6%]]</f>
        <v>0</v>
      </c>
      <c r="O753" s="46">
        <v>44187</v>
      </c>
      <c r="P753" s="49" t="s">
        <v>2988</v>
      </c>
      <c r="Q753" s="52" t="s">
        <v>2273</v>
      </c>
      <c r="R753" s="48" t="s">
        <v>2853</v>
      </c>
      <c r="S753" s="50"/>
      <c r="T753" s="53" t="s">
        <v>2854</v>
      </c>
      <c r="U753" s="49" t="s">
        <v>2861</v>
      </c>
    </row>
    <row r="754" spans="1:21" x14ac:dyDescent="0.25">
      <c r="A754" s="47">
        <v>154481</v>
      </c>
      <c r="B754" s="48">
        <v>431</v>
      </c>
      <c r="C754" s="46">
        <v>44179</v>
      </c>
      <c r="D754" s="50"/>
      <c r="E754" s="50">
        <v>44056.74</v>
      </c>
      <c r="F754" s="50">
        <v>0</v>
      </c>
      <c r="G754" s="51"/>
      <c r="H754" s="51"/>
      <c r="I754" s="50"/>
      <c r="J754" s="50"/>
      <c r="K754" s="50"/>
      <c r="L754" s="50">
        <v>44056.74</v>
      </c>
      <c r="M754" s="50">
        <f>Tabla16[[#This Row],[TASA EX.]]+Tabla16[[#This Row],[IEPS 8 %]]</f>
        <v>0</v>
      </c>
      <c r="N754" s="50">
        <f>Tabla16[[#This Row],[TASA 16%]]+Tabla16[[#This Row],[IEPS 6%]]</f>
        <v>0</v>
      </c>
      <c r="O754" s="46">
        <v>44187</v>
      </c>
      <c r="P754" s="49" t="s">
        <v>2942</v>
      </c>
      <c r="Q754" s="52" t="s">
        <v>1155</v>
      </c>
      <c r="R754" s="48" t="s">
        <v>2853</v>
      </c>
      <c r="S754" s="50"/>
      <c r="T754" s="53" t="s">
        <v>2854</v>
      </c>
      <c r="U754" s="49" t="s">
        <v>2861</v>
      </c>
    </row>
    <row r="755" spans="1:21" x14ac:dyDescent="0.25">
      <c r="A755" s="47">
        <v>154482</v>
      </c>
      <c r="B755" s="48">
        <v>432</v>
      </c>
      <c r="C755" s="46">
        <v>44179</v>
      </c>
      <c r="D755" s="50"/>
      <c r="E755" s="50">
        <v>46058.16</v>
      </c>
      <c r="F755" s="50">
        <v>0</v>
      </c>
      <c r="G755" s="51"/>
      <c r="H755" s="51"/>
      <c r="I755" s="50"/>
      <c r="J755" s="50"/>
      <c r="K755" s="50"/>
      <c r="L755" s="50">
        <v>46058.16</v>
      </c>
      <c r="M755" s="50">
        <f>Tabla16[[#This Row],[TASA EX.]]+Tabla16[[#This Row],[IEPS 8 %]]</f>
        <v>0</v>
      </c>
      <c r="N755" s="50">
        <f>Tabla16[[#This Row],[TASA 16%]]+Tabla16[[#This Row],[IEPS 6%]]</f>
        <v>0</v>
      </c>
      <c r="O755" s="46">
        <v>44186</v>
      </c>
      <c r="P755" s="49" t="s">
        <v>3014</v>
      </c>
      <c r="Q755" s="52" t="s">
        <v>1928</v>
      </c>
      <c r="R755" s="48" t="s">
        <v>2853</v>
      </c>
      <c r="S755" s="50"/>
      <c r="T755" s="53" t="s">
        <v>2854</v>
      </c>
      <c r="U755" s="49" t="s">
        <v>2861</v>
      </c>
    </row>
    <row r="756" spans="1:21" x14ac:dyDescent="0.25">
      <c r="A756" s="47">
        <v>154483</v>
      </c>
      <c r="B756" s="48">
        <v>433</v>
      </c>
      <c r="C756" s="46">
        <v>44179</v>
      </c>
      <c r="D756" s="50"/>
      <c r="E756" s="50">
        <v>-1.999999999998181E-2</v>
      </c>
      <c r="F756" s="50">
        <v>284.5</v>
      </c>
      <c r="G756" s="51"/>
      <c r="H756" s="51"/>
      <c r="I756" s="50"/>
      <c r="J756" s="50"/>
      <c r="K756" s="50">
        <v>45.52</v>
      </c>
      <c r="L756" s="50">
        <v>330</v>
      </c>
      <c r="M756" s="50">
        <f>Tabla16[[#This Row],[TASA EX.]]+Tabla16[[#This Row],[IEPS 8 %]]</f>
        <v>0</v>
      </c>
      <c r="N756" s="50">
        <f>Tabla16[[#This Row],[TASA 16%]]+Tabla16[[#This Row],[IEPS 6%]]</f>
        <v>284.5</v>
      </c>
      <c r="O756" s="46">
        <v>44187</v>
      </c>
      <c r="P756" s="49" t="s">
        <v>3185</v>
      </c>
      <c r="Q756" s="52" t="s">
        <v>2275</v>
      </c>
      <c r="R756" s="48" t="s">
        <v>2888</v>
      </c>
      <c r="S756" s="50"/>
      <c r="T756" s="53" t="s">
        <v>2889</v>
      </c>
      <c r="U756" s="49" t="s">
        <v>3928</v>
      </c>
    </row>
    <row r="757" spans="1:21" x14ac:dyDescent="0.25">
      <c r="A757" s="47">
        <v>154484</v>
      </c>
      <c r="B757" s="48">
        <v>434</v>
      </c>
      <c r="C757" s="46">
        <v>44179</v>
      </c>
      <c r="D757" s="50"/>
      <c r="E757" s="50">
        <v>0</v>
      </c>
      <c r="F757" s="50">
        <v>800</v>
      </c>
      <c r="G757" s="51"/>
      <c r="H757" s="51"/>
      <c r="I757" s="50"/>
      <c r="J757" s="50"/>
      <c r="K757" s="50">
        <v>128</v>
      </c>
      <c r="L757" s="50">
        <v>928</v>
      </c>
      <c r="M757" s="50">
        <f>Tabla16[[#This Row],[TASA EX.]]+Tabla16[[#This Row],[IEPS 8 %]]</f>
        <v>0</v>
      </c>
      <c r="N757" s="50">
        <f>Tabla16[[#This Row],[TASA 16%]]+Tabla16[[#This Row],[IEPS 6%]]</f>
        <v>800</v>
      </c>
      <c r="O757" s="46">
        <v>44187</v>
      </c>
      <c r="P757" s="49" t="s">
        <v>2995</v>
      </c>
      <c r="Q757" s="52" t="s">
        <v>2001</v>
      </c>
      <c r="R757" s="48" t="s">
        <v>2888</v>
      </c>
      <c r="S757" s="50"/>
      <c r="T757" s="53" t="s">
        <v>2889</v>
      </c>
      <c r="U757" s="49" t="s">
        <v>3929</v>
      </c>
    </row>
    <row r="758" spans="1:21" x14ac:dyDescent="0.25">
      <c r="A758" s="47">
        <v>154485</v>
      </c>
      <c r="B758" s="48">
        <v>435</v>
      </c>
      <c r="C758" s="46">
        <v>44179</v>
      </c>
      <c r="D758" s="50"/>
      <c r="E758" s="50">
        <v>-2.2499999999126885E-2</v>
      </c>
      <c r="F758" s="50">
        <v>34130.8125</v>
      </c>
      <c r="G758" s="51"/>
      <c r="H758" s="51"/>
      <c r="I758" s="50"/>
      <c r="J758" s="50"/>
      <c r="K758" s="50">
        <v>5460.93</v>
      </c>
      <c r="L758" s="50">
        <v>39591.72</v>
      </c>
      <c r="M758" s="50">
        <f>Tabla16[[#This Row],[TASA EX.]]+Tabla16[[#This Row],[IEPS 8 %]]</f>
        <v>0</v>
      </c>
      <c r="N758" s="50">
        <f>Tabla16[[#This Row],[TASA 16%]]+Tabla16[[#This Row],[IEPS 6%]]</f>
        <v>34130.8125</v>
      </c>
      <c r="O758" s="46">
        <v>44181</v>
      </c>
      <c r="P758" s="49" t="s">
        <v>3018</v>
      </c>
      <c r="Q758" s="52" t="s">
        <v>768</v>
      </c>
      <c r="R758" s="48" t="s">
        <v>2853</v>
      </c>
      <c r="S758" s="50">
        <v>5710.5</v>
      </c>
      <c r="T758" s="53" t="s">
        <v>2854</v>
      </c>
      <c r="U758" s="49" t="s">
        <v>3930</v>
      </c>
    </row>
    <row r="759" spans="1:21" x14ac:dyDescent="0.25">
      <c r="A759" s="47">
        <v>154486</v>
      </c>
      <c r="B759" s="48">
        <v>436</v>
      </c>
      <c r="C759" s="46">
        <v>44179</v>
      </c>
      <c r="D759" s="50"/>
      <c r="E759" s="50">
        <v>-4.250000000001819E-2</v>
      </c>
      <c r="F759" s="50">
        <v>1713.5625</v>
      </c>
      <c r="G759" s="51"/>
      <c r="H759" s="51"/>
      <c r="I759" s="50"/>
      <c r="J759" s="50"/>
      <c r="K759" s="50">
        <v>274.17</v>
      </c>
      <c r="L759" s="50">
        <v>1987.69</v>
      </c>
      <c r="M759" s="50">
        <f>Tabla16[[#This Row],[TASA EX.]]+Tabla16[[#This Row],[IEPS 8 %]]</f>
        <v>0</v>
      </c>
      <c r="N759" s="50">
        <f>Tabla16[[#This Row],[TASA 16%]]+Tabla16[[#This Row],[IEPS 6%]]</f>
        <v>1713.5625</v>
      </c>
      <c r="O759" s="46">
        <v>44186</v>
      </c>
      <c r="P759" s="49" t="s">
        <v>3061</v>
      </c>
      <c r="Q759" s="52" t="s">
        <v>2077</v>
      </c>
      <c r="R759" s="48" t="s">
        <v>2888</v>
      </c>
      <c r="S759" s="50"/>
      <c r="T759" s="53" t="s">
        <v>2889</v>
      </c>
      <c r="U759" s="49" t="s">
        <v>3931</v>
      </c>
    </row>
    <row r="760" spans="1:21" x14ac:dyDescent="0.25">
      <c r="A760" s="47">
        <v>154487</v>
      </c>
      <c r="B760" s="48">
        <v>437</v>
      </c>
      <c r="C760" s="46">
        <v>44179</v>
      </c>
      <c r="D760" s="50"/>
      <c r="E760" s="50">
        <v>-5.0000000001091394E-3</v>
      </c>
      <c r="F760" s="50">
        <v>3166.125</v>
      </c>
      <c r="G760" s="51"/>
      <c r="H760" s="51"/>
      <c r="I760" s="50"/>
      <c r="J760" s="50"/>
      <c r="K760" s="50">
        <v>506.58</v>
      </c>
      <c r="L760" s="50">
        <v>3672.7</v>
      </c>
      <c r="M760" s="50">
        <f>Tabla16[[#This Row],[TASA EX.]]+Tabla16[[#This Row],[IEPS 8 %]]</f>
        <v>0</v>
      </c>
      <c r="N760" s="50">
        <f>Tabla16[[#This Row],[TASA 16%]]+Tabla16[[#This Row],[IEPS 6%]]</f>
        <v>3166.125</v>
      </c>
      <c r="O760" s="46">
        <v>44187</v>
      </c>
      <c r="P760" s="49" t="s">
        <v>3214</v>
      </c>
      <c r="Q760" s="52" t="s">
        <v>370</v>
      </c>
      <c r="R760" s="48" t="s">
        <v>2888</v>
      </c>
      <c r="S760" s="50"/>
      <c r="T760" s="53" t="s">
        <v>2889</v>
      </c>
      <c r="U760" s="49" t="s">
        <v>3932</v>
      </c>
    </row>
    <row r="761" spans="1:21" x14ac:dyDescent="0.25">
      <c r="A761" s="47">
        <v>154488</v>
      </c>
      <c r="B761" s="48">
        <v>438</v>
      </c>
      <c r="C761" s="46">
        <v>44179</v>
      </c>
      <c r="D761" s="50"/>
      <c r="E761" s="50">
        <v>2.5000000000090949E-2</v>
      </c>
      <c r="F761" s="50">
        <v>3206.875</v>
      </c>
      <c r="G761" s="51"/>
      <c r="H761" s="51"/>
      <c r="I761" s="50"/>
      <c r="J761" s="50"/>
      <c r="K761" s="50">
        <v>513.1</v>
      </c>
      <c r="L761" s="50">
        <v>3720</v>
      </c>
      <c r="M761" s="50">
        <f>Tabla16[[#This Row],[TASA EX.]]+Tabla16[[#This Row],[IEPS 8 %]]</f>
        <v>0</v>
      </c>
      <c r="N761" s="50">
        <f>Tabla16[[#This Row],[TASA 16%]]+Tabla16[[#This Row],[IEPS 6%]]</f>
        <v>3206.875</v>
      </c>
      <c r="O761" s="46">
        <v>44187</v>
      </c>
      <c r="P761" s="49" t="s">
        <v>2992</v>
      </c>
      <c r="Q761" s="52" t="s">
        <v>818</v>
      </c>
      <c r="R761" s="48" t="s">
        <v>2888</v>
      </c>
      <c r="S761" s="50"/>
      <c r="T761" s="53" t="s">
        <v>2889</v>
      </c>
      <c r="U761" s="49" t="s">
        <v>3933</v>
      </c>
    </row>
    <row r="762" spans="1:21" x14ac:dyDescent="0.25">
      <c r="A762" s="47">
        <v>154489</v>
      </c>
      <c r="B762" s="48">
        <v>439</v>
      </c>
      <c r="C762" s="46">
        <v>44179</v>
      </c>
      <c r="D762" s="50"/>
      <c r="E762" s="50">
        <v>3.2500000000254659E-2</v>
      </c>
      <c r="F762" s="50">
        <v>5672.4375</v>
      </c>
      <c r="G762" s="51"/>
      <c r="H762" s="51"/>
      <c r="I762" s="50"/>
      <c r="J762" s="50"/>
      <c r="K762" s="50">
        <v>907.59</v>
      </c>
      <c r="L762" s="50">
        <v>6580.06</v>
      </c>
      <c r="M762" s="50">
        <f>Tabla16[[#This Row],[TASA EX.]]+Tabla16[[#This Row],[IEPS 8 %]]</f>
        <v>0</v>
      </c>
      <c r="N762" s="50">
        <f>Tabla16[[#This Row],[TASA 16%]]+Tabla16[[#This Row],[IEPS 6%]]</f>
        <v>5672.4375</v>
      </c>
      <c r="O762" s="46">
        <v>44187</v>
      </c>
      <c r="P762" s="49" t="s">
        <v>3073</v>
      </c>
      <c r="Q762" s="52" t="s">
        <v>2512</v>
      </c>
      <c r="R762" s="48" t="s">
        <v>2888</v>
      </c>
      <c r="S762" s="50"/>
      <c r="T762" s="53" t="s">
        <v>2889</v>
      </c>
      <c r="U762" s="49" t="s">
        <v>3934</v>
      </c>
    </row>
    <row r="763" spans="1:21" x14ac:dyDescent="0.25">
      <c r="A763" s="47">
        <v>154490</v>
      </c>
      <c r="B763" s="48">
        <v>440</v>
      </c>
      <c r="C763" s="46">
        <v>44179</v>
      </c>
      <c r="D763" s="50"/>
      <c r="E763" s="50">
        <v>5.0000000028376235E-3</v>
      </c>
      <c r="F763" s="50">
        <v>13241.374999999998</v>
      </c>
      <c r="G763" s="51"/>
      <c r="H763" s="51"/>
      <c r="I763" s="50"/>
      <c r="J763" s="50"/>
      <c r="K763" s="50">
        <v>2118.62</v>
      </c>
      <c r="L763" s="50">
        <v>15360</v>
      </c>
      <c r="M763" s="50">
        <f>Tabla16[[#This Row],[TASA EX.]]+Tabla16[[#This Row],[IEPS 8 %]]</f>
        <v>0</v>
      </c>
      <c r="N763" s="50">
        <f>Tabla16[[#This Row],[TASA 16%]]+Tabla16[[#This Row],[IEPS 6%]]</f>
        <v>13241.374999999998</v>
      </c>
      <c r="O763" s="46">
        <v>44181</v>
      </c>
      <c r="P763" s="49" t="s">
        <v>3611</v>
      </c>
      <c r="Q763" s="52" t="s">
        <v>2756</v>
      </c>
      <c r="R763" s="48" t="s">
        <v>2853</v>
      </c>
      <c r="S763" s="50"/>
      <c r="T763" s="53" t="s">
        <v>2854</v>
      </c>
      <c r="U763" s="49" t="s">
        <v>3935</v>
      </c>
    </row>
    <row r="764" spans="1:21" x14ac:dyDescent="0.25">
      <c r="A764" s="47">
        <v>154491</v>
      </c>
      <c r="B764" s="48">
        <v>441</v>
      </c>
      <c r="C764" s="46">
        <v>44179</v>
      </c>
      <c r="D764" s="50"/>
      <c r="E764" s="50">
        <v>0.18000000000029104</v>
      </c>
      <c r="F764" s="50">
        <v>17503.25</v>
      </c>
      <c r="G764" s="51"/>
      <c r="H764" s="51"/>
      <c r="I764" s="50"/>
      <c r="J764" s="50"/>
      <c r="K764" s="50">
        <v>2800.52</v>
      </c>
      <c r="L764" s="50">
        <v>20303.95</v>
      </c>
      <c r="M764" s="50">
        <f>Tabla16[[#This Row],[TASA EX.]]+Tabla16[[#This Row],[IEPS 8 %]]</f>
        <v>0</v>
      </c>
      <c r="N764" s="50">
        <f>Tabla16[[#This Row],[TASA 16%]]+Tabla16[[#This Row],[IEPS 6%]]</f>
        <v>17503.25</v>
      </c>
      <c r="O764" s="46">
        <v>44186</v>
      </c>
      <c r="P764" s="49" t="s">
        <v>3199</v>
      </c>
      <c r="Q764" s="52" t="s">
        <v>900</v>
      </c>
      <c r="R764" s="48" t="s">
        <v>2888</v>
      </c>
      <c r="S764" s="50"/>
      <c r="T764" s="53" t="s">
        <v>2889</v>
      </c>
      <c r="U764" s="49" t="s">
        <v>3936</v>
      </c>
    </row>
    <row r="765" spans="1:21" x14ac:dyDescent="0.25">
      <c r="A765" s="47">
        <v>154492</v>
      </c>
      <c r="B765" s="48">
        <v>442</v>
      </c>
      <c r="C765" s="46">
        <v>44179</v>
      </c>
      <c r="D765" s="50">
        <v>2178.6799999999998</v>
      </c>
      <c r="E765" s="50">
        <v>-2.5000000091495167E-3</v>
      </c>
      <c r="F765" s="50">
        <v>98287.8125</v>
      </c>
      <c r="G765" s="51"/>
      <c r="H765" s="51"/>
      <c r="I765" s="50"/>
      <c r="J765" s="50"/>
      <c r="K765" s="50">
        <v>15726.05</v>
      </c>
      <c r="L765" s="50">
        <v>116192.54</v>
      </c>
      <c r="M765" s="50">
        <f>Tabla16[[#This Row],[TASA EX.]]+Tabla16[[#This Row],[IEPS 8 %]]</f>
        <v>2178.6799999999998</v>
      </c>
      <c r="N765" s="50">
        <f>Tabla16[[#This Row],[TASA 16%]]+Tabla16[[#This Row],[IEPS 6%]]</f>
        <v>98287.8125</v>
      </c>
      <c r="O765" s="46">
        <v>44181</v>
      </c>
      <c r="P765" s="49" t="s">
        <v>3033</v>
      </c>
      <c r="Q765" s="52" t="s">
        <v>2111</v>
      </c>
      <c r="R765" s="48" t="s">
        <v>2888</v>
      </c>
      <c r="S765" s="50"/>
      <c r="T765" s="53" t="s">
        <v>2889</v>
      </c>
      <c r="U765" s="49" t="s">
        <v>3937</v>
      </c>
    </row>
    <row r="766" spans="1:21" x14ac:dyDescent="0.25">
      <c r="A766" s="47">
        <v>154493</v>
      </c>
      <c r="B766" s="48">
        <v>443</v>
      </c>
      <c r="C766" s="46">
        <v>44179</v>
      </c>
      <c r="D766" s="50"/>
      <c r="E766" s="50">
        <v>15425.012500000001</v>
      </c>
      <c r="F766" s="50">
        <v>155.1875</v>
      </c>
      <c r="G766" s="51"/>
      <c r="H766" s="51"/>
      <c r="I766" s="50"/>
      <c r="J766" s="50"/>
      <c r="K766" s="50">
        <v>24.83</v>
      </c>
      <c r="L766" s="50">
        <v>15605.03</v>
      </c>
      <c r="M766" s="50">
        <f>Tabla16[[#This Row],[TASA EX.]]+Tabla16[[#This Row],[IEPS 8 %]]</f>
        <v>0</v>
      </c>
      <c r="N766" s="50">
        <f>Tabla16[[#This Row],[TASA 16%]]+Tabla16[[#This Row],[IEPS 6%]]</f>
        <v>155.1875</v>
      </c>
      <c r="O766" s="46">
        <v>44187</v>
      </c>
      <c r="P766" s="49" t="s">
        <v>3026</v>
      </c>
      <c r="Q766" s="52" t="s">
        <v>669</v>
      </c>
      <c r="R766" s="48" t="s">
        <v>2853</v>
      </c>
      <c r="S766" s="50"/>
      <c r="T766" s="53" t="s">
        <v>2854</v>
      </c>
      <c r="U766" s="49" t="s">
        <v>2861</v>
      </c>
    </row>
    <row r="767" spans="1:21" x14ac:dyDescent="0.25">
      <c r="A767" s="47">
        <v>154494</v>
      </c>
      <c r="B767" s="48">
        <v>444</v>
      </c>
      <c r="C767" s="46">
        <v>44179</v>
      </c>
      <c r="D767" s="50"/>
      <c r="E767" s="50">
        <v>27928.25</v>
      </c>
      <c r="F767" s="50">
        <v>0</v>
      </c>
      <c r="G767" s="51"/>
      <c r="H767" s="51"/>
      <c r="I767" s="50"/>
      <c r="J767" s="50"/>
      <c r="K767" s="50"/>
      <c r="L767" s="50">
        <v>27928.25</v>
      </c>
      <c r="M767" s="50">
        <f>Tabla16[[#This Row],[TASA EX.]]+Tabla16[[#This Row],[IEPS 8 %]]</f>
        <v>0</v>
      </c>
      <c r="N767" s="50">
        <f>Tabla16[[#This Row],[TASA 16%]]+Tabla16[[#This Row],[IEPS 6%]]</f>
        <v>0</v>
      </c>
      <c r="O767" s="46">
        <v>44187</v>
      </c>
      <c r="P767" s="49" t="s">
        <v>3026</v>
      </c>
      <c r="Q767" s="52" t="s">
        <v>669</v>
      </c>
      <c r="R767" s="48" t="s">
        <v>2853</v>
      </c>
      <c r="S767" s="50"/>
      <c r="T767" s="53" t="s">
        <v>2854</v>
      </c>
      <c r="U767" s="49" t="s">
        <v>2861</v>
      </c>
    </row>
    <row r="768" spans="1:21" x14ac:dyDescent="0.25">
      <c r="A768" s="47">
        <v>154495</v>
      </c>
      <c r="B768" s="48">
        <v>445</v>
      </c>
      <c r="C768" s="46">
        <v>44179</v>
      </c>
      <c r="D768" s="50"/>
      <c r="E768" s="50">
        <v>15092.14</v>
      </c>
      <c r="F768" s="50">
        <v>0</v>
      </c>
      <c r="G768" s="51"/>
      <c r="H768" s="51"/>
      <c r="I768" s="50"/>
      <c r="J768" s="50"/>
      <c r="K768" s="50"/>
      <c r="L768" s="50">
        <v>15092.14</v>
      </c>
      <c r="M768" s="50">
        <f>Tabla16[[#This Row],[TASA EX.]]+Tabla16[[#This Row],[IEPS 8 %]]</f>
        <v>0</v>
      </c>
      <c r="N768" s="50">
        <f>Tabla16[[#This Row],[TASA 16%]]+Tabla16[[#This Row],[IEPS 6%]]</f>
        <v>0</v>
      </c>
      <c r="O768" s="46">
        <v>44187</v>
      </c>
      <c r="P768" s="49" t="s">
        <v>2998</v>
      </c>
      <c r="Q768" s="52" t="s">
        <v>1002</v>
      </c>
      <c r="R768" s="48" t="s">
        <v>2853</v>
      </c>
      <c r="S768" s="50"/>
      <c r="T768" s="53" t="s">
        <v>2854</v>
      </c>
      <c r="U768" s="49" t="s">
        <v>3938</v>
      </c>
    </row>
    <row r="769" spans="1:21" x14ac:dyDescent="0.25">
      <c r="A769" s="47">
        <v>154496</v>
      </c>
      <c r="B769" s="48">
        <v>446</v>
      </c>
      <c r="C769" s="46">
        <v>44179</v>
      </c>
      <c r="D769" s="50"/>
      <c r="E769" s="50">
        <v>7061.6</v>
      </c>
      <c r="F769" s="50">
        <v>0</v>
      </c>
      <c r="G769" s="51"/>
      <c r="H769" s="51"/>
      <c r="I769" s="50"/>
      <c r="J769" s="50"/>
      <c r="K769" s="50"/>
      <c r="L769" s="50">
        <v>7061.6</v>
      </c>
      <c r="M769" s="50">
        <f>Tabla16[[#This Row],[TASA EX.]]+Tabla16[[#This Row],[IEPS 8 %]]</f>
        <v>0</v>
      </c>
      <c r="N769" s="50">
        <f>Tabla16[[#This Row],[TASA 16%]]+Tabla16[[#This Row],[IEPS 6%]]</f>
        <v>0</v>
      </c>
      <c r="O769" s="46">
        <v>44186</v>
      </c>
      <c r="P769" s="49" t="s">
        <v>2987</v>
      </c>
      <c r="Q769" s="52" t="s">
        <v>659</v>
      </c>
      <c r="R769" s="48" t="s">
        <v>2853</v>
      </c>
      <c r="S769" s="50"/>
      <c r="T769" s="53" t="s">
        <v>2854</v>
      </c>
      <c r="U769" s="49" t="s">
        <v>3939</v>
      </c>
    </row>
    <row r="770" spans="1:21" x14ac:dyDescent="0.25">
      <c r="A770" s="47">
        <v>154497</v>
      </c>
      <c r="B770" s="48">
        <v>447</v>
      </c>
      <c r="C770" s="46">
        <v>44179</v>
      </c>
      <c r="D770" s="50"/>
      <c r="E770" s="50">
        <v>26178.400000000001</v>
      </c>
      <c r="F770" s="50">
        <v>0</v>
      </c>
      <c r="G770" s="51"/>
      <c r="H770" s="51"/>
      <c r="I770" s="50"/>
      <c r="J770" s="50"/>
      <c r="K770" s="50"/>
      <c r="L770" s="50">
        <v>26178.400000000001</v>
      </c>
      <c r="M770" s="50">
        <f>Tabla16[[#This Row],[TASA EX.]]+Tabla16[[#This Row],[IEPS 8 %]]</f>
        <v>0</v>
      </c>
      <c r="N770" s="50">
        <f>Tabla16[[#This Row],[TASA 16%]]+Tabla16[[#This Row],[IEPS 6%]]</f>
        <v>0</v>
      </c>
      <c r="O770" s="46">
        <v>44187</v>
      </c>
      <c r="P770" s="49" t="s">
        <v>2990</v>
      </c>
      <c r="Q770" s="52" t="s">
        <v>1336</v>
      </c>
      <c r="R770" s="48" t="s">
        <v>2853</v>
      </c>
      <c r="S770" s="50"/>
      <c r="T770" s="53" t="s">
        <v>2854</v>
      </c>
      <c r="U770" s="49" t="s">
        <v>3940</v>
      </c>
    </row>
    <row r="771" spans="1:21" x14ac:dyDescent="0.25">
      <c r="A771" s="47">
        <v>154498</v>
      </c>
      <c r="B771" s="48">
        <v>448</v>
      </c>
      <c r="C771" s="46">
        <v>44179</v>
      </c>
      <c r="D771" s="50"/>
      <c r="E771" s="50">
        <v>120006.3</v>
      </c>
      <c r="F771" s="50">
        <v>0</v>
      </c>
      <c r="G771" s="51"/>
      <c r="H771" s="51"/>
      <c r="I771" s="50"/>
      <c r="J771" s="50"/>
      <c r="K771" s="50"/>
      <c r="L771" s="50">
        <v>120006.3</v>
      </c>
      <c r="M771" s="50">
        <f>Tabla16[[#This Row],[TASA EX.]]+Tabla16[[#This Row],[IEPS 8 %]]</f>
        <v>0</v>
      </c>
      <c r="N771" s="50">
        <f>Tabla16[[#This Row],[TASA 16%]]+Tabla16[[#This Row],[IEPS 6%]]</f>
        <v>0</v>
      </c>
      <c r="O771" s="46">
        <v>44187</v>
      </c>
      <c r="P771" s="49" t="s">
        <v>2991</v>
      </c>
      <c r="Q771" s="52" t="s">
        <v>1529</v>
      </c>
      <c r="R771" s="48" t="s">
        <v>2853</v>
      </c>
      <c r="S771" s="50"/>
      <c r="T771" s="53" t="s">
        <v>2854</v>
      </c>
      <c r="U771" s="49" t="s">
        <v>2861</v>
      </c>
    </row>
    <row r="772" spans="1:21" x14ac:dyDescent="0.25">
      <c r="A772" s="47">
        <v>154500</v>
      </c>
      <c r="B772" s="48">
        <v>450</v>
      </c>
      <c r="C772" s="46">
        <v>44180</v>
      </c>
      <c r="D772" s="50"/>
      <c r="E772" s="50">
        <v>252064.9425</v>
      </c>
      <c r="F772" s="50">
        <v>3132.4375</v>
      </c>
      <c r="G772" s="51"/>
      <c r="H772" s="51"/>
      <c r="I772" s="50"/>
      <c r="J772" s="50"/>
      <c r="K772" s="50">
        <v>501.19</v>
      </c>
      <c r="L772" s="50">
        <v>255698.57</v>
      </c>
      <c r="M772" s="50">
        <f>Tabla16[[#This Row],[TASA EX.]]+Tabla16[[#This Row],[IEPS 8 %]]</f>
        <v>0</v>
      </c>
      <c r="N772" s="50">
        <f>Tabla16[[#This Row],[TASA 16%]]+Tabla16[[#This Row],[IEPS 6%]]</f>
        <v>3132.4375</v>
      </c>
      <c r="O772" s="46">
        <v>44182</v>
      </c>
      <c r="P772" s="49" t="s">
        <v>3130</v>
      </c>
      <c r="Q772" s="52" t="s">
        <v>227</v>
      </c>
      <c r="R772" s="48" t="s">
        <v>2853</v>
      </c>
      <c r="S772" s="50">
        <v>25621.34</v>
      </c>
      <c r="T772" s="53" t="s">
        <v>2854</v>
      </c>
      <c r="U772" s="49" t="s">
        <v>3941</v>
      </c>
    </row>
    <row r="773" spans="1:21" x14ac:dyDescent="0.25">
      <c r="A773" s="47">
        <v>154501</v>
      </c>
      <c r="B773" s="48">
        <v>451</v>
      </c>
      <c r="C773" s="46">
        <v>44180</v>
      </c>
      <c r="D773" s="50"/>
      <c r="E773" s="50">
        <v>3713.6099999999997</v>
      </c>
      <c r="F773" s="50">
        <v>0</v>
      </c>
      <c r="G773" s="51"/>
      <c r="H773" s="51"/>
      <c r="I773" s="50"/>
      <c r="J773" s="50">
        <v>297.07</v>
      </c>
      <c r="K773" s="50"/>
      <c r="L773" s="50">
        <v>4010.68</v>
      </c>
      <c r="M773" s="50">
        <f>Tabla16[[#This Row],[TASA EX.]]+Tabla16[[#This Row],[IEPS 8 %]]</f>
        <v>297.07</v>
      </c>
      <c r="N773" s="50">
        <f>Tabla16[[#This Row],[TASA 16%]]+Tabla16[[#This Row],[IEPS 6%]]</f>
        <v>0</v>
      </c>
      <c r="O773" s="46">
        <v>44186</v>
      </c>
      <c r="P773" s="49" t="s">
        <v>2936</v>
      </c>
      <c r="Q773" s="52" t="s">
        <v>1412</v>
      </c>
      <c r="R773" s="48" t="s">
        <v>2853</v>
      </c>
      <c r="S773" s="50"/>
      <c r="T773" s="53" t="s">
        <v>2854</v>
      </c>
      <c r="U773" s="49" t="s">
        <v>2861</v>
      </c>
    </row>
    <row r="774" spans="1:21" x14ac:dyDescent="0.25">
      <c r="A774" s="47">
        <v>154502</v>
      </c>
      <c r="B774" s="48">
        <v>452</v>
      </c>
      <c r="C774" s="46">
        <v>44180</v>
      </c>
      <c r="D774" s="50"/>
      <c r="E774" s="50">
        <v>7.9999999987194315E-2</v>
      </c>
      <c r="F774" s="50">
        <v>112250.50000000001</v>
      </c>
      <c r="G774" s="51"/>
      <c r="H774" s="51"/>
      <c r="I774" s="50"/>
      <c r="J774" s="50"/>
      <c r="K774" s="50">
        <v>17960.080000000002</v>
      </c>
      <c r="L774" s="50">
        <v>130210.66</v>
      </c>
      <c r="M774" s="50">
        <f>Tabla16[[#This Row],[TASA EX.]]+Tabla16[[#This Row],[IEPS 8 %]]</f>
        <v>0</v>
      </c>
      <c r="N774" s="50">
        <f>Tabla16[[#This Row],[TASA 16%]]+Tabla16[[#This Row],[IEPS 6%]]</f>
        <v>112250.50000000001</v>
      </c>
      <c r="O774" s="46">
        <v>44180</v>
      </c>
      <c r="P774" s="49" t="s">
        <v>3216</v>
      </c>
      <c r="Q774" s="52" t="s">
        <v>720</v>
      </c>
      <c r="R774" s="48" t="s">
        <v>2853</v>
      </c>
      <c r="S774" s="50"/>
      <c r="T774" s="53" t="s">
        <v>2854</v>
      </c>
      <c r="U774" s="49" t="s">
        <v>3942</v>
      </c>
    </row>
    <row r="775" spans="1:21" x14ac:dyDescent="0.25">
      <c r="A775" s="47">
        <v>154503</v>
      </c>
      <c r="B775" s="48">
        <v>453</v>
      </c>
      <c r="C775" s="46">
        <v>44180</v>
      </c>
      <c r="D775" s="50"/>
      <c r="E775" s="50">
        <v>-2.5000000000090949E-2</v>
      </c>
      <c r="F775" s="50">
        <v>2999.125</v>
      </c>
      <c r="G775" s="51"/>
      <c r="H775" s="51"/>
      <c r="I775" s="50"/>
      <c r="J775" s="50"/>
      <c r="K775" s="50">
        <v>479.86</v>
      </c>
      <c r="L775" s="50">
        <v>3478.96</v>
      </c>
      <c r="M775" s="50">
        <f>Tabla16[[#This Row],[TASA EX.]]+Tabla16[[#This Row],[IEPS 8 %]]</f>
        <v>0</v>
      </c>
      <c r="N775" s="50">
        <f>Tabla16[[#This Row],[TASA 16%]]+Tabla16[[#This Row],[IEPS 6%]]</f>
        <v>2999.125</v>
      </c>
      <c r="O775" s="46">
        <v>44187</v>
      </c>
      <c r="P775" s="49" t="s">
        <v>3361</v>
      </c>
      <c r="Q775" s="52" t="s">
        <v>419</v>
      </c>
      <c r="R775" s="48" t="s">
        <v>2853</v>
      </c>
      <c r="S775" s="50"/>
      <c r="T775" s="53" t="s">
        <v>2854</v>
      </c>
      <c r="U775" s="49" t="s">
        <v>3943</v>
      </c>
    </row>
    <row r="776" spans="1:21" x14ac:dyDescent="0.25">
      <c r="A776" s="47">
        <v>154505</v>
      </c>
      <c r="B776" s="48">
        <v>455</v>
      </c>
      <c r="C776" s="46">
        <v>44180</v>
      </c>
      <c r="D776" s="50"/>
      <c r="E776" s="50">
        <v>2.4999999999636202E-2</v>
      </c>
      <c r="F776" s="50">
        <v>15524.375</v>
      </c>
      <c r="G776" s="51"/>
      <c r="H776" s="51"/>
      <c r="I776" s="50"/>
      <c r="J776" s="50"/>
      <c r="K776" s="50">
        <v>2483.9</v>
      </c>
      <c r="L776" s="50">
        <v>18008.3</v>
      </c>
      <c r="M776" s="50">
        <f>Tabla16[[#This Row],[TASA EX.]]+Tabla16[[#This Row],[IEPS 8 %]]</f>
        <v>0</v>
      </c>
      <c r="N776" s="50">
        <f>Tabla16[[#This Row],[TASA 16%]]+Tabla16[[#This Row],[IEPS 6%]]</f>
        <v>15524.375</v>
      </c>
      <c r="O776" s="46">
        <v>44193</v>
      </c>
      <c r="P776" s="49" t="s">
        <v>3212</v>
      </c>
      <c r="Q776" s="52" t="s">
        <v>73</v>
      </c>
      <c r="R776" s="48" t="s">
        <v>2853</v>
      </c>
      <c r="S776" s="50"/>
      <c r="T776" s="53" t="s">
        <v>2854</v>
      </c>
      <c r="U776" s="49" t="s">
        <v>3944</v>
      </c>
    </row>
    <row r="777" spans="1:21" x14ac:dyDescent="0.25">
      <c r="A777" s="47">
        <v>154507</v>
      </c>
      <c r="B777" s="48">
        <v>457</v>
      </c>
      <c r="C777" s="46">
        <v>44180</v>
      </c>
      <c r="D777" s="50"/>
      <c r="E777" s="50">
        <v>0</v>
      </c>
      <c r="F777" s="50">
        <v>27256</v>
      </c>
      <c r="G777" s="51"/>
      <c r="H777" s="51"/>
      <c r="I777" s="50"/>
      <c r="J777" s="50"/>
      <c r="K777" s="50">
        <v>4360.96</v>
      </c>
      <c r="L777" s="50">
        <v>31616.959999999999</v>
      </c>
      <c r="M777" s="50">
        <f>Tabla16[[#This Row],[TASA EX.]]+Tabla16[[#This Row],[IEPS 8 %]]</f>
        <v>0</v>
      </c>
      <c r="N777" s="50">
        <f>Tabla16[[#This Row],[TASA 16%]]+Tabla16[[#This Row],[IEPS 6%]]</f>
        <v>27256</v>
      </c>
      <c r="O777" s="46">
        <v>44194</v>
      </c>
      <c r="P777" s="49" t="s">
        <v>2967</v>
      </c>
      <c r="Q777" s="52" t="s">
        <v>2229</v>
      </c>
      <c r="R777" s="48" t="s">
        <v>2853</v>
      </c>
      <c r="S777" s="50"/>
      <c r="T777" s="53" t="s">
        <v>2854</v>
      </c>
      <c r="U777" s="49" t="s">
        <v>3945</v>
      </c>
    </row>
    <row r="778" spans="1:21" x14ac:dyDescent="0.25">
      <c r="A778" s="47">
        <v>154508</v>
      </c>
      <c r="B778" s="48">
        <v>458</v>
      </c>
      <c r="C778" s="46">
        <v>44180</v>
      </c>
      <c r="D778" s="50"/>
      <c r="E778" s="50">
        <v>0</v>
      </c>
      <c r="F778" s="50">
        <v>22480</v>
      </c>
      <c r="G778" s="51"/>
      <c r="H778" s="51"/>
      <c r="I778" s="50"/>
      <c r="J778" s="50"/>
      <c r="K778" s="50">
        <v>3596.8</v>
      </c>
      <c r="L778" s="50">
        <v>26076.799999999999</v>
      </c>
      <c r="M778" s="50">
        <f>Tabla16[[#This Row],[TASA EX.]]+Tabla16[[#This Row],[IEPS 8 %]]</f>
        <v>0</v>
      </c>
      <c r="N778" s="50">
        <f>Tabla16[[#This Row],[TASA 16%]]+Tabla16[[#This Row],[IEPS 6%]]</f>
        <v>22480</v>
      </c>
      <c r="O778" s="46">
        <v>44193</v>
      </c>
      <c r="P778" s="49" t="s">
        <v>3085</v>
      </c>
      <c r="Q778" s="52" t="s">
        <v>1426</v>
      </c>
      <c r="R778" s="48" t="s">
        <v>2853</v>
      </c>
      <c r="S778" s="50"/>
      <c r="T778" s="53" t="s">
        <v>2854</v>
      </c>
      <c r="U778" s="49" t="s">
        <v>3946</v>
      </c>
    </row>
    <row r="779" spans="1:21" x14ac:dyDescent="0.25">
      <c r="A779" s="47">
        <v>154509</v>
      </c>
      <c r="B779" s="48">
        <v>459</v>
      </c>
      <c r="C779" s="46">
        <v>44180</v>
      </c>
      <c r="D779" s="50"/>
      <c r="E779" s="50">
        <v>0</v>
      </c>
      <c r="F779" s="50">
        <v>33536</v>
      </c>
      <c r="G779" s="51"/>
      <c r="H779" s="51"/>
      <c r="I779" s="50"/>
      <c r="J779" s="50"/>
      <c r="K779" s="50">
        <v>5365.76</v>
      </c>
      <c r="L779" s="50">
        <v>38901.760000000002</v>
      </c>
      <c r="M779" s="50">
        <f>Tabla16[[#This Row],[TASA EX.]]+Tabla16[[#This Row],[IEPS 8 %]]</f>
        <v>0</v>
      </c>
      <c r="N779" s="50">
        <f>Tabla16[[#This Row],[TASA 16%]]+Tabla16[[#This Row],[IEPS 6%]]</f>
        <v>33536</v>
      </c>
      <c r="O779" s="46">
        <v>44196</v>
      </c>
      <c r="P779" s="49" t="s">
        <v>2885</v>
      </c>
      <c r="Q779" s="52" t="s">
        <v>2496</v>
      </c>
      <c r="R779" s="48" t="s">
        <v>2853</v>
      </c>
      <c r="S779" s="50"/>
      <c r="T779" s="53" t="s">
        <v>2854</v>
      </c>
      <c r="U779" s="49" t="s">
        <v>3947</v>
      </c>
    </row>
    <row r="780" spans="1:21" x14ac:dyDescent="0.25">
      <c r="A780" s="47">
        <v>154514</v>
      </c>
      <c r="B780" s="48">
        <v>464</v>
      </c>
      <c r="C780" s="46">
        <v>44180</v>
      </c>
      <c r="D780" s="50"/>
      <c r="E780" s="50">
        <v>3.7500000005820766E-2</v>
      </c>
      <c r="F780" s="50">
        <v>152710.3125</v>
      </c>
      <c r="G780" s="51"/>
      <c r="H780" s="51"/>
      <c r="I780" s="50"/>
      <c r="J780" s="50"/>
      <c r="K780" s="50">
        <v>24433.65</v>
      </c>
      <c r="L780" s="50">
        <v>177144</v>
      </c>
      <c r="M780" s="50">
        <f>Tabla16[[#This Row],[TASA EX.]]+Tabla16[[#This Row],[IEPS 8 %]]</f>
        <v>0</v>
      </c>
      <c r="N780" s="50">
        <f>Tabla16[[#This Row],[TASA 16%]]+Tabla16[[#This Row],[IEPS 6%]]</f>
        <v>152710.3125</v>
      </c>
      <c r="O780" s="46">
        <v>44196</v>
      </c>
      <c r="P780" s="49" t="s">
        <v>2951</v>
      </c>
      <c r="Q780" s="52" t="s">
        <v>2408</v>
      </c>
      <c r="R780" s="48" t="s">
        <v>2888</v>
      </c>
      <c r="S780" s="50"/>
      <c r="T780" s="53" t="s">
        <v>2889</v>
      </c>
      <c r="U780" s="49" t="s">
        <v>3948</v>
      </c>
    </row>
    <row r="781" spans="1:21" x14ac:dyDescent="0.25">
      <c r="A781" s="47">
        <v>154519</v>
      </c>
      <c r="B781" s="48">
        <v>469</v>
      </c>
      <c r="C781" s="46">
        <v>44180</v>
      </c>
      <c r="D781" s="50"/>
      <c r="E781" s="50">
        <v>0.20749999998952262</v>
      </c>
      <c r="F781" s="50">
        <v>154883.8125</v>
      </c>
      <c r="G781" s="51"/>
      <c r="H781" s="51"/>
      <c r="I781" s="50"/>
      <c r="J781" s="50"/>
      <c r="K781" s="50">
        <v>24781.41</v>
      </c>
      <c r="L781" s="50">
        <v>179665.43</v>
      </c>
      <c r="M781" s="50">
        <f>Tabla16[[#This Row],[TASA EX.]]+Tabla16[[#This Row],[IEPS 8 %]]</f>
        <v>0</v>
      </c>
      <c r="N781" s="50">
        <f>Tabla16[[#This Row],[TASA 16%]]+Tabla16[[#This Row],[IEPS 6%]]</f>
        <v>154883.8125</v>
      </c>
      <c r="O781" s="46">
        <v>44196</v>
      </c>
      <c r="P781" t="s">
        <v>4247</v>
      </c>
      <c r="Q781" s="52" t="s">
        <v>1804</v>
      </c>
      <c r="R781" s="48" t="s">
        <v>2853</v>
      </c>
      <c r="S781" s="50">
        <v>27298.58</v>
      </c>
      <c r="T781" s="53" t="s">
        <v>2854</v>
      </c>
      <c r="U781" s="12" t="s">
        <v>4257</v>
      </c>
    </row>
    <row r="782" spans="1:21" x14ac:dyDescent="0.25">
      <c r="A782" s="47">
        <v>154520</v>
      </c>
      <c r="B782" s="48">
        <v>470</v>
      </c>
      <c r="C782" s="46">
        <v>44180</v>
      </c>
      <c r="D782" s="50"/>
      <c r="E782" s="50">
        <v>31311.649999999998</v>
      </c>
      <c r="F782" s="50">
        <v>0</v>
      </c>
      <c r="G782" s="51"/>
      <c r="H782" s="51"/>
      <c r="I782" s="50"/>
      <c r="J782" s="50">
        <v>464.77</v>
      </c>
      <c r="K782" s="50"/>
      <c r="L782" s="50">
        <v>31776.42</v>
      </c>
      <c r="M782" s="50">
        <f>Tabla16[[#This Row],[TASA EX.]]+Tabla16[[#This Row],[IEPS 8 %]]</f>
        <v>464.77</v>
      </c>
      <c r="N782" s="50">
        <f>Tabla16[[#This Row],[TASA 16%]]+Tabla16[[#This Row],[IEPS 6%]]</f>
        <v>0</v>
      </c>
      <c r="O782" s="46">
        <v>44196</v>
      </c>
      <c r="P782" s="49" t="s">
        <v>2906</v>
      </c>
      <c r="Q782" s="52" t="s">
        <v>2319</v>
      </c>
      <c r="R782" s="48" t="s">
        <v>2853</v>
      </c>
      <c r="S782" s="50">
        <v>5666.43</v>
      </c>
      <c r="T782" s="53" t="s">
        <v>2854</v>
      </c>
      <c r="U782" s="49" t="s">
        <v>3949</v>
      </c>
    </row>
    <row r="783" spans="1:21" x14ac:dyDescent="0.25">
      <c r="A783" s="47">
        <v>154521</v>
      </c>
      <c r="B783" s="48">
        <v>471</v>
      </c>
      <c r="C783" s="46">
        <v>44180</v>
      </c>
      <c r="D783" s="50"/>
      <c r="E783" s="50">
        <v>15345.410000000002</v>
      </c>
      <c r="F783" s="50">
        <v>0</v>
      </c>
      <c r="G783" s="51"/>
      <c r="H783" s="51"/>
      <c r="I783" s="50"/>
      <c r="J783" s="50">
        <v>1227.67</v>
      </c>
      <c r="K783" s="50"/>
      <c r="L783" s="50">
        <v>16573.080000000002</v>
      </c>
      <c r="M783" s="50">
        <f>Tabla16[[#This Row],[TASA EX.]]+Tabla16[[#This Row],[IEPS 8 %]]</f>
        <v>1227.67</v>
      </c>
      <c r="N783" s="50">
        <f>Tabla16[[#This Row],[TASA 16%]]+Tabla16[[#This Row],[IEPS 6%]]</f>
        <v>0</v>
      </c>
      <c r="O783" s="46">
        <v>44196</v>
      </c>
      <c r="P783" s="49" t="s">
        <v>2906</v>
      </c>
      <c r="Q783" s="52" t="s">
        <v>2319</v>
      </c>
      <c r="R783" s="48" t="s">
        <v>2853</v>
      </c>
      <c r="S783" s="50">
        <v>2052.9</v>
      </c>
      <c r="T783" s="53" t="s">
        <v>2854</v>
      </c>
      <c r="U783" s="49" t="s">
        <v>3950</v>
      </c>
    </row>
    <row r="784" spans="1:21" x14ac:dyDescent="0.25">
      <c r="A784" s="47">
        <v>154522</v>
      </c>
      <c r="B784" s="48">
        <v>472</v>
      </c>
      <c r="C784" s="46">
        <v>44180</v>
      </c>
      <c r="D784" s="50"/>
      <c r="E784" s="50">
        <v>3.4999999999854481E-2</v>
      </c>
      <c r="F784" s="50">
        <v>17689.625</v>
      </c>
      <c r="G784" s="51"/>
      <c r="H784" s="51"/>
      <c r="I784" s="50"/>
      <c r="J784" s="50"/>
      <c r="K784" s="50">
        <v>2830.34</v>
      </c>
      <c r="L784" s="50">
        <v>20520</v>
      </c>
      <c r="M784" s="50">
        <f>Tabla16[[#This Row],[TASA EX.]]+Tabla16[[#This Row],[IEPS 8 %]]</f>
        <v>0</v>
      </c>
      <c r="N784" s="50">
        <f>Tabla16[[#This Row],[TASA 16%]]+Tabla16[[#This Row],[IEPS 6%]]</f>
        <v>17689.625</v>
      </c>
      <c r="O784" s="46">
        <v>44194</v>
      </c>
      <c r="P784" s="49" t="s">
        <v>3111</v>
      </c>
      <c r="Q784" s="52" t="s">
        <v>866</v>
      </c>
      <c r="R784" s="48" t="s">
        <v>2853</v>
      </c>
      <c r="S784" s="50"/>
      <c r="T784" s="53" t="s">
        <v>2854</v>
      </c>
      <c r="U784" s="49" t="s">
        <v>3951</v>
      </c>
    </row>
    <row r="785" spans="1:21" x14ac:dyDescent="0.25">
      <c r="A785" s="47">
        <v>154523</v>
      </c>
      <c r="B785" s="48">
        <v>473</v>
      </c>
      <c r="C785" s="46">
        <v>44180</v>
      </c>
      <c r="D785" s="50"/>
      <c r="E785" s="50">
        <v>-2.5000000000545697E-2</v>
      </c>
      <c r="F785" s="50">
        <v>3633.625</v>
      </c>
      <c r="G785" s="51"/>
      <c r="H785" s="51"/>
      <c r="I785" s="50"/>
      <c r="J785" s="50"/>
      <c r="K785" s="50">
        <v>581.38</v>
      </c>
      <c r="L785" s="50">
        <v>4214.9799999999996</v>
      </c>
      <c r="M785" s="50">
        <f>Tabla16[[#This Row],[TASA EX.]]+Tabla16[[#This Row],[IEPS 8 %]]</f>
        <v>0</v>
      </c>
      <c r="N785" s="50">
        <f>Tabla16[[#This Row],[TASA 16%]]+Tabla16[[#This Row],[IEPS 6%]]</f>
        <v>3633.625</v>
      </c>
      <c r="O785" s="46">
        <v>44193</v>
      </c>
      <c r="P785" s="49" t="s">
        <v>3121</v>
      </c>
      <c r="Q785" s="52" t="s">
        <v>945</v>
      </c>
      <c r="R785" s="48" t="s">
        <v>2853</v>
      </c>
      <c r="S785" s="50"/>
      <c r="T785" s="53" t="s">
        <v>2854</v>
      </c>
      <c r="U785" s="49" t="s">
        <v>3338</v>
      </c>
    </row>
    <row r="786" spans="1:21" x14ac:dyDescent="0.25">
      <c r="A786" s="47">
        <v>154524</v>
      </c>
      <c r="B786" s="48">
        <v>474</v>
      </c>
      <c r="C786" s="46">
        <v>44180</v>
      </c>
      <c r="D786" s="50"/>
      <c r="E786" s="50">
        <v>192269.96750000003</v>
      </c>
      <c r="F786" s="50">
        <v>93197.5625</v>
      </c>
      <c r="G786" s="51"/>
      <c r="H786" s="51"/>
      <c r="I786" s="50"/>
      <c r="J786" s="50"/>
      <c r="K786" s="50">
        <v>14911.61</v>
      </c>
      <c r="L786" s="50">
        <v>300379.14</v>
      </c>
      <c r="M786" s="50">
        <f>Tabla16[[#This Row],[TASA EX.]]+Tabla16[[#This Row],[IEPS 8 %]]</f>
        <v>0</v>
      </c>
      <c r="N786" s="50">
        <f>Tabla16[[#This Row],[TASA 16%]]+Tabla16[[#This Row],[IEPS 6%]]</f>
        <v>93197.5625</v>
      </c>
      <c r="O786" s="46">
        <v>44188</v>
      </c>
      <c r="P786" s="49" t="s">
        <v>3002</v>
      </c>
      <c r="Q786" s="52" t="s">
        <v>785</v>
      </c>
      <c r="R786" s="48" t="s">
        <v>2853</v>
      </c>
      <c r="S786" s="50"/>
      <c r="T786" s="53" t="s">
        <v>2854</v>
      </c>
      <c r="U786" s="49" t="s">
        <v>3952</v>
      </c>
    </row>
    <row r="787" spans="1:21" x14ac:dyDescent="0.25">
      <c r="A787" s="47">
        <v>154525</v>
      </c>
      <c r="B787" s="48">
        <v>475</v>
      </c>
      <c r="C787" s="46">
        <v>44180</v>
      </c>
      <c r="D787" s="50"/>
      <c r="E787" s="50">
        <v>14667.692500000019</v>
      </c>
      <c r="F787" s="50">
        <v>130799.18749999999</v>
      </c>
      <c r="G787" s="51"/>
      <c r="H787" s="51"/>
      <c r="I787" s="50"/>
      <c r="J787" s="50">
        <v>1173.4000000000001</v>
      </c>
      <c r="K787" s="50">
        <v>20927.87</v>
      </c>
      <c r="L787" s="50">
        <v>167568.15</v>
      </c>
      <c r="M787" s="50">
        <f>Tabla16[[#This Row],[TASA EX.]]+Tabla16[[#This Row],[IEPS 8 %]]</f>
        <v>1173.4000000000001</v>
      </c>
      <c r="N787" s="50">
        <f>Tabla16[[#This Row],[TASA 16%]]+Tabla16[[#This Row],[IEPS 6%]]</f>
        <v>130799.18749999999</v>
      </c>
      <c r="O787" s="46">
        <v>44188</v>
      </c>
      <c r="P787" s="49" t="s">
        <v>2873</v>
      </c>
      <c r="Q787" s="52" t="s">
        <v>2190</v>
      </c>
      <c r="R787" s="48" t="s">
        <v>2853</v>
      </c>
      <c r="S787" s="50">
        <v>517.24</v>
      </c>
      <c r="T787" s="53" t="s">
        <v>2854</v>
      </c>
      <c r="U787" s="49" t="s">
        <v>3953</v>
      </c>
    </row>
    <row r="788" spans="1:21" x14ac:dyDescent="0.25">
      <c r="A788" s="47">
        <v>154526</v>
      </c>
      <c r="B788" s="48">
        <v>476</v>
      </c>
      <c r="C788" s="46">
        <v>44180</v>
      </c>
      <c r="D788" s="50"/>
      <c r="E788" s="50">
        <v>34300</v>
      </c>
      <c r="F788" s="50">
        <v>0</v>
      </c>
      <c r="G788" s="51"/>
      <c r="H788" s="51"/>
      <c r="I788" s="50"/>
      <c r="J788" s="50"/>
      <c r="K788" s="50"/>
      <c r="L788" s="50">
        <v>34300</v>
      </c>
      <c r="M788" s="50">
        <f>Tabla16[[#This Row],[TASA EX.]]+Tabla16[[#This Row],[IEPS 8 %]]</f>
        <v>0</v>
      </c>
      <c r="N788" s="50">
        <f>Tabla16[[#This Row],[TASA 16%]]+Tabla16[[#This Row],[IEPS 6%]]</f>
        <v>0</v>
      </c>
      <c r="O788" s="46">
        <v>44190</v>
      </c>
      <c r="P788" s="49" t="s">
        <v>3013</v>
      </c>
      <c r="Q788" s="52" t="s">
        <v>1637</v>
      </c>
      <c r="R788" s="48" t="s">
        <v>2853</v>
      </c>
      <c r="S788" s="50"/>
      <c r="T788" s="53" t="s">
        <v>2854</v>
      </c>
      <c r="U788" s="49" t="s">
        <v>3954</v>
      </c>
    </row>
    <row r="789" spans="1:21" x14ac:dyDescent="0.25">
      <c r="A789" s="47">
        <v>154527</v>
      </c>
      <c r="B789" s="48">
        <v>477</v>
      </c>
      <c r="C789" s="46">
        <v>44180</v>
      </c>
      <c r="D789" s="50"/>
      <c r="E789" s="50">
        <v>3923.9750000000022</v>
      </c>
      <c r="F789" s="50">
        <v>13368.625</v>
      </c>
      <c r="G789" s="51"/>
      <c r="H789" s="51"/>
      <c r="I789" s="50"/>
      <c r="J789" s="50"/>
      <c r="K789" s="50">
        <v>2138.98</v>
      </c>
      <c r="L789" s="50">
        <v>19431.580000000002</v>
      </c>
      <c r="M789" s="50">
        <f>Tabla16[[#This Row],[TASA EX.]]+Tabla16[[#This Row],[IEPS 8 %]]</f>
        <v>0</v>
      </c>
      <c r="N789" s="50">
        <f>Tabla16[[#This Row],[TASA 16%]]+Tabla16[[#This Row],[IEPS 6%]]</f>
        <v>13368.625</v>
      </c>
      <c r="O789" s="46">
        <v>44195</v>
      </c>
      <c r="P789" s="49" t="s">
        <v>2872</v>
      </c>
      <c r="Q789" s="52" t="s">
        <v>927</v>
      </c>
      <c r="R789" s="48" t="s">
        <v>2853</v>
      </c>
      <c r="S789" s="50"/>
      <c r="T789" s="53" t="s">
        <v>2854</v>
      </c>
      <c r="U789" s="49" t="s">
        <v>3955</v>
      </c>
    </row>
    <row r="790" spans="1:21" x14ac:dyDescent="0.25">
      <c r="A790" s="47">
        <v>154528</v>
      </c>
      <c r="B790" s="48">
        <v>478</v>
      </c>
      <c r="C790" s="46">
        <v>44180</v>
      </c>
      <c r="D790" s="50"/>
      <c r="E790" s="50">
        <v>-5.0000000001091394E-3</v>
      </c>
      <c r="F790" s="50">
        <v>6760.375</v>
      </c>
      <c r="G790" s="51"/>
      <c r="H790" s="51"/>
      <c r="I790" s="50"/>
      <c r="J790" s="50"/>
      <c r="K790" s="50">
        <v>1081.6600000000001</v>
      </c>
      <c r="L790" s="50">
        <v>7842.03</v>
      </c>
      <c r="M790" s="50">
        <f>Tabla16[[#This Row],[TASA EX.]]+Tabla16[[#This Row],[IEPS 8 %]]</f>
        <v>0</v>
      </c>
      <c r="N790" s="50">
        <f>Tabla16[[#This Row],[TASA 16%]]+Tabla16[[#This Row],[IEPS 6%]]</f>
        <v>6760.375</v>
      </c>
      <c r="O790" s="46">
        <v>44196</v>
      </c>
      <c r="P790" s="49" t="s">
        <v>3194</v>
      </c>
      <c r="Q790" s="52" t="s">
        <v>1453</v>
      </c>
      <c r="R790" s="48" t="s">
        <v>2853</v>
      </c>
      <c r="S790" s="50"/>
      <c r="T790" s="53" t="s">
        <v>2854</v>
      </c>
      <c r="U790" s="49" t="s">
        <v>3956</v>
      </c>
    </row>
    <row r="791" spans="1:21" x14ac:dyDescent="0.25">
      <c r="A791" s="47">
        <v>154529</v>
      </c>
      <c r="B791" s="48">
        <v>479</v>
      </c>
      <c r="C791" s="46">
        <v>44180</v>
      </c>
      <c r="D791" s="50"/>
      <c r="E791" s="50">
        <v>134324.74</v>
      </c>
      <c r="F791" s="50">
        <v>0</v>
      </c>
      <c r="G791" s="51"/>
      <c r="H791" s="51"/>
      <c r="I791" s="50"/>
      <c r="J791" s="50"/>
      <c r="K791" s="50"/>
      <c r="L791" s="50">
        <v>134324.74</v>
      </c>
      <c r="M791" s="50">
        <f>Tabla16[[#This Row],[TASA EX.]]+Tabla16[[#This Row],[IEPS 8 %]]</f>
        <v>0</v>
      </c>
      <c r="N791" s="50">
        <f>Tabla16[[#This Row],[TASA 16%]]+Tabla16[[#This Row],[IEPS 6%]]</f>
        <v>0</v>
      </c>
      <c r="O791" s="46">
        <v>44196</v>
      </c>
      <c r="P791" s="49" t="s">
        <v>2956</v>
      </c>
      <c r="Q791" s="52" t="s">
        <v>1589</v>
      </c>
      <c r="R791" s="48" t="s">
        <v>2853</v>
      </c>
      <c r="S791" s="50">
        <v>1450.32</v>
      </c>
      <c r="T791" s="53" t="s">
        <v>2854</v>
      </c>
      <c r="U791" s="49" t="s">
        <v>3957</v>
      </c>
    </row>
    <row r="792" spans="1:21" x14ac:dyDescent="0.25">
      <c r="A792" s="47">
        <v>154530</v>
      </c>
      <c r="B792" s="48">
        <v>480</v>
      </c>
      <c r="C792" s="46">
        <v>44180</v>
      </c>
      <c r="D792" s="50"/>
      <c r="E792" s="50">
        <v>32280.012500000004</v>
      </c>
      <c r="F792" s="50">
        <v>28947.6875</v>
      </c>
      <c r="G792" s="51"/>
      <c r="H792" s="51"/>
      <c r="I792" s="50"/>
      <c r="J792" s="50"/>
      <c r="K792" s="50">
        <v>4631.63</v>
      </c>
      <c r="L792" s="50">
        <v>65859.33</v>
      </c>
      <c r="M792" s="50">
        <f>Tabla16[[#This Row],[TASA EX.]]+Tabla16[[#This Row],[IEPS 8 %]]</f>
        <v>0</v>
      </c>
      <c r="N792" s="50">
        <f>Tabla16[[#This Row],[TASA 16%]]+Tabla16[[#This Row],[IEPS 6%]]</f>
        <v>28947.6875</v>
      </c>
      <c r="O792" s="46">
        <v>44193</v>
      </c>
      <c r="P792" s="49" t="s">
        <v>2892</v>
      </c>
      <c r="Q792" s="52" t="s">
        <v>1146</v>
      </c>
      <c r="R792" s="48" t="s">
        <v>2853</v>
      </c>
      <c r="S792" s="50">
        <v>4968.74</v>
      </c>
      <c r="T792" s="53" t="s">
        <v>2854</v>
      </c>
      <c r="U792" s="49" t="s">
        <v>3958</v>
      </c>
    </row>
    <row r="793" spans="1:21" x14ac:dyDescent="0.25">
      <c r="A793" s="47">
        <v>154535</v>
      </c>
      <c r="B793" s="48">
        <v>485</v>
      </c>
      <c r="C793" s="46">
        <v>44180</v>
      </c>
      <c r="D793" s="50"/>
      <c r="E793" s="50">
        <v>-7.5000000069849193E-3</v>
      </c>
      <c r="F793" s="50">
        <v>100367.6875</v>
      </c>
      <c r="G793" s="51"/>
      <c r="H793" s="51"/>
      <c r="I793" s="50"/>
      <c r="J793" s="50"/>
      <c r="K793" s="50">
        <v>16058.83</v>
      </c>
      <c r="L793" s="50">
        <v>116426.51</v>
      </c>
      <c r="M793" s="50">
        <f>Tabla16[[#This Row],[TASA EX.]]+Tabla16[[#This Row],[IEPS 8 %]]</f>
        <v>0</v>
      </c>
      <c r="N793" s="50">
        <f>Tabla16[[#This Row],[TASA 16%]]+Tabla16[[#This Row],[IEPS 6%]]</f>
        <v>100367.6875</v>
      </c>
      <c r="O793" s="46">
        <v>44196</v>
      </c>
      <c r="P793" s="49" t="s">
        <v>2959</v>
      </c>
      <c r="Q793" s="52" t="s">
        <v>789</v>
      </c>
      <c r="R793" s="48" t="s">
        <v>2853</v>
      </c>
      <c r="S793" s="50">
        <v>3577.97</v>
      </c>
      <c r="T793" s="53" t="s">
        <v>2854</v>
      </c>
      <c r="U793" s="49" t="s">
        <v>3959</v>
      </c>
    </row>
    <row r="794" spans="1:21" x14ac:dyDescent="0.25">
      <c r="A794" s="47">
        <v>154536</v>
      </c>
      <c r="B794" s="48">
        <v>486</v>
      </c>
      <c r="C794" s="46">
        <v>44180</v>
      </c>
      <c r="D794" s="50"/>
      <c r="E794" s="50">
        <v>3.7499999998544808E-2</v>
      </c>
      <c r="F794" s="50">
        <v>18413.5625</v>
      </c>
      <c r="G794" s="51"/>
      <c r="H794" s="51"/>
      <c r="I794" s="50"/>
      <c r="J794" s="50"/>
      <c r="K794" s="50">
        <v>2946.17</v>
      </c>
      <c r="L794" s="50">
        <v>21359.77</v>
      </c>
      <c r="M794" s="50">
        <f>Tabla16[[#This Row],[TASA EX.]]+Tabla16[[#This Row],[IEPS 8 %]]</f>
        <v>0</v>
      </c>
      <c r="N794" s="50">
        <f>Tabla16[[#This Row],[TASA 16%]]+Tabla16[[#This Row],[IEPS 6%]]</f>
        <v>18413.5625</v>
      </c>
      <c r="O794" s="46">
        <v>44182</v>
      </c>
      <c r="P794" s="49" t="s">
        <v>2873</v>
      </c>
      <c r="Q794" s="52" t="s">
        <v>2190</v>
      </c>
      <c r="R794" s="48" t="s">
        <v>2853</v>
      </c>
      <c r="S794" s="50"/>
      <c r="T794" s="53" t="s">
        <v>2854</v>
      </c>
      <c r="U794" s="49" t="s">
        <v>3960</v>
      </c>
    </row>
    <row r="795" spans="1:21" x14ac:dyDescent="0.25">
      <c r="A795" s="47">
        <v>154537</v>
      </c>
      <c r="B795" s="48">
        <v>487</v>
      </c>
      <c r="C795" s="46">
        <v>44180</v>
      </c>
      <c r="D795" s="50"/>
      <c r="E795" s="50">
        <v>1.750000000174623E-2</v>
      </c>
      <c r="F795" s="50">
        <v>60344.8125</v>
      </c>
      <c r="G795" s="51"/>
      <c r="H795" s="51"/>
      <c r="I795" s="50"/>
      <c r="J795" s="50"/>
      <c r="K795" s="50">
        <v>9655.17</v>
      </c>
      <c r="L795" s="50">
        <v>70000</v>
      </c>
      <c r="M795" s="50">
        <f>Tabla16[[#This Row],[TASA EX.]]+Tabla16[[#This Row],[IEPS 8 %]]</f>
        <v>0</v>
      </c>
      <c r="N795" s="50">
        <f>Tabla16[[#This Row],[TASA 16%]]+Tabla16[[#This Row],[IEPS 6%]]</f>
        <v>60344.8125</v>
      </c>
      <c r="O795" s="46">
        <v>44181</v>
      </c>
      <c r="P795" s="49" t="s">
        <v>3022</v>
      </c>
      <c r="Q795" s="52" t="s">
        <v>1150</v>
      </c>
      <c r="R795" s="48" t="s">
        <v>2853</v>
      </c>
      <c r="S795" s="50"/>
      <c r="T795" s="53" t="s">
        <v>2854</v>
      </c>
      <c r="U795" s="49" t="s">
        <v>3961</v>
      </c>
    </row>
    <row r="796" spans="1:21" x14ac:dyDescent="0.25">
      <c r="A796" s="47">
        <v>154538</v>
      </c>
      <c r="B796" s="48">
        <v>488</v>
      </c>
      <c r="C796" s="46">
        <v>44180</v>
      </c>
      <c r="D796" s="50"/>
      <c r="E796" s="50">
        <v>57088.88</v>
      </c>
      <c r="F796" s="50">
        <v>0</v>
      </c>
      <c r="G796" s="51"/>
      <c r="H796" s="51"/>
      <c r="I796" s="50"/>
      <c r="J796" s="50"/>
      <c r="K796" s="50"/>
      <c r="L796" s="50">
        <v>57088.88</v>
      </c>
      <c r="M796" s="50">
        <f>Tabla16[[#This Row],[TASA EX.]]+Tabla16[[#This Row],[IEPS 8 %]]</f>
        <v>0</v>
      </c>
      <c r="N796" s="50">
        <f>Tabla16[[#This Row],[TASA 16%]]+Tabla16[[#This Row],[IEPS 6%]]</f>
        <v>0</v>
      </c>
      <c r="O796" s="46">
        <v>44189</v>
      </c>
      <c r="P796" s="49" t="s">
        <v>2943</v>
      </c>
      <c r="Q796" s="52" t="s">
        <v>1105</v>
      </c>
      <c r="R796" s="48" t="s">
        <v>2853</v>
      </c>
      <c r="S796" s="50"/>
      <c r="T796" s="53" t="s">
        <v>2854</v>
      </c>
      <c r="U796" s="49" t="s">
        <v>2861</v>
      </c>
    </row>
    <row r="797" spans="1:21" x14ac:dyDescent="0.25">
      <c r="A797" s="47">
        <v>154539</v>
      </c>
      <c r="B797" s="48">
        <v>489</v>
      </c>
      <c r="C797" s="46">
        <v>44180</v>
      </c>
      <c r="D797" s="50"/>
      <c r="E797" s="50">
        <v>6082.5</v>
      </c>
      <c r="F797" s="50">
        <v>0</v>
      </c>
      <c r="G797" s="51"/>
      <c r="H797" s="51"/>
      <c r="I797" s="50"/>
      <c r="J797" s="50">
        <v>10</v>
      </c>
      <c r="K797" s="50"/>
      <c r="L797" s="50">
        <v>6092.5</v>
      </c>
      <c r="M797" s="50">
        <f>Tabla16[[#This Row],[TASA EX.]]+Tabla16[[#This Row],[IEPS 8 %]]</f>
        <v>10</v>
      </c>
      <c r="N797" s="50">
        <f>Tabla16[[#This Row],[TASA 16%]]+Tabla16[[#This Row],[IEPS 6%]]</f>
        <v>0</v>
      </c>
      <c r="O797" s="46">
        <v>44187</v>
      </c>
      <c r="P797" s="49" t="s">
        <v>2986</v>
      </c>
      <c r="Q797" s="52" t="s">
        <v>644</v>
      </c>
      <c r="R797" s="48" t="s">
        <v>2853</v>
      </c>
      <c r="S797" s="50"/>
      <c r="T797" s="53" t="s">
        <v>2854</v>
      </c>
      <c r="U797" s="49" t="s">
        <v>3962</v>
      </c>
    </row>
    <row r="798" spans="1:21" x14ac:dyDescent="0.25">
      <c r="A798" s="47">
        <v>154540</v>
      </c>
      <c r="B798" s="48">
        <v>490</v>
      </c>
      <c r="C798" s="46">
        <v>44180</v>
      </c>
      <c r="D798" s="50"/>
      <c r="E798" s="50">
        <v>8721.7999999999993</v>
      </c>
      <c r="F798" s="50">
        <v>0</v>
      </c>
      <c r="G798" s="51"/>
      <c r="H798" s="51"/>
      <c r="I798" s="50"/>
      <c r="J798" s="50"/>
      <c r="K798" s="50"/>
      <c r="L798" s="50">
        <v>8721.7999999999993</v>
      </c>
      <c r="M798" s="50">
        <f>Tabla16[[#This Row],[TASA EX.]]+Tabla16[[#This Row],[IEPS 8 %]]</f>
        <v>0</v>
      </c>
      <c r="N798" s="50">
        <f>Tabla16[[#This Row],[TASA 16%]]+Tabla16[[#This Row],[IEPS 6%]]</f>
        <v>0</v>
      </c>
      <c r="O798" s="46">
        <v>44187</v>
      </c>
      <c r="P798" s="49" t="s">
        <v>3026</v>
      </c>
      <c r="Q798" s="52" t="s">
        <v>669</v>
      </c>
      <c r="R798" s="48" t="s">
        <v>2853</v>
      </c>
      <c r="S798" s="50"/>
      <c r="T798" s="53" t="s">
        <v>2854</v>
      </c>
      <c r="U798" s="49" t="s">
        <v>2861</v>
      </c>
    </row>
    <row r="799" spans="1:21" x14ac:dyDescent="0.25">
      <c r="A799" s="47">
        <v>154541</v>
      </c>
      <c r="B799" s="48">
        <v>491</v>
      </c>
      <c r="C799" s="46">
        <v>44180</v>
      </c>
      <c r="D799" s="50"/>
      <c r="E799" s="50">
        <v>32946.79</v>
      </c>
      <c r="F799" s="50">
        <v>0</v>
      </c>
      <c r="G799" s="51"/>
      <c r="H799" s="51"/>
      <c r="I799" s="50"/>
      <c r="J799" s="50"/>
      <c r="K799" s="50"/>
      <c r="L799" s="50">
        <v>32946.79</v>
      </c>
      <c r="M799" s="50">
        <f>Tabla16[[#This Row],[TASA EX.]]+Tabla16[[#This Row],[IEPS 8 %]]</f>
        <v>0</v>
      </c>
      <c r="N799" s="50">
        <f>Tabla16[[#This Row],[TASA 16%]]+Tabla16[[#This Row],[IEPS 6%]]</f>
        <v>0</v>
      </c>
      <c r="O799" s="46">
        <v>44187</v>
      </c>
      <c r="P799" s="49" t="s">
        <v>3026</v>
      </c>
      <c r="Q799" s="52" t="s">
        <v>669</v>
      </c>
      <c r="R799" s="48" t="s">
        <v>2853</v>
      </c>
      <c r="S799" s="50"/>
      <c r="T799" s="53" t="s">
        <v>2854</v>
      </c>
      <c r="U799" s="49" t="s">
        <v>2861</v>
      </c>
    </row>
    <row r="800" spans="1:21" x14ac:dyDescent="0.25">
      <c r="A800" s="47">
        <v>154542</v>
      </c>
      <c r="B800" s="48">
        <v>492</v>
      </c>
      <c r="C800" s="46">
        <v>44180</v>
      </c>
      <c r="D800" s="50"/>
      <c r="E800" s="50">
        <v>45519.74</v>
      </c>
      <c r="F800" s="50">
        <v>0</v>
      </c>
      <c r="G800" s="51"/>
      <c r="H800" s="51"/>
      <c r="I800" s="50"/>
      <c r="J800" s="50"/>
      <c r="K800" s="50"/>
      <c r="L800" s="50">
        <v>45519.74</v>
      </c>
      <c r="M800" s="50">
        <f>Tabla16[[#This Row],[TASA EX.]]+Tabla16[[#This Row],[IEPS 8 %]]</f>
        <v>0</v>
      </c>
      <c r="N800" s="50">
        <f>Tabla16[[#This Row],[TASA 16%]]+Tabla16[[#This Row],[IEPS 6%]]</f>
        <v>0</v>
      </c>
      <c r="O800" s="46">
        <v>44187</v>
      </c>
      <c r="P800" s="49" t="s">
        <v>3026</v>
      </c>
      <c r="Q800" s="52" t="s">
        <v>669</v>
      </c>
      <c r="R800" s="48" t="s">
        <v>2853</v>
      </c>
      <c r="S800" s="50">
        <v>2742</v>
      </c>
      <c r="T800" s="53" t="s">
        <v>2854</v>
      </c>
      <c r="U800" s="49" t="s">
        <v>2861</v>
      </c>
    </row>
    <row r="801" spans="1:21" x14ac:dyDescent="0.25">
      <c r="A801" s="47">
        <v>154545</v>
      </c>
      <c r="B801" s="48">
        <v>495</v>
      </c>
      <c r="C801" s="46">
        <v>44180</v>
      </c>
      <c r="D801" s="50"/>
      <c r="E801" s="50">
        <v>79856.367499999993</v>
      </c>
      <c r="F801" s="50">
        <v>96838.0625</v>
      </c>
      <c r="G801" s="51"/>
      <c r="H801" s="51"/>
      <c r="I801" s="50"/>
      <c r="J801" s="50">
        <v>2141.06</v>
      </c>
      <c r="K801" s="50">
        <v>15494.09</v>
      </c>
      <c r="L801" s="50">
        <v>194329.58</v>
      </c>
      <c r="M801" s="50">
        <f>Tabla16[[#This Row],[TASA EX.]]+Tabla16[[#This Row],[IEPS 8 %]]</f>
        <v>2141.06</v>
      </c>
      <c r="N801" s="50">
        <f>Tabla16[[#This Row],[TASA 16%]]+Tabla16[[#This Row],[IEPS 6%]]</f>
        <v>96838.0625</v>
      </c>
      <c r="O801" s="46">
        <v>44190</v>
      </c>
      <c r="P801" s="49" t="s">
        <v>2875</v>
      </c>
      <c r="Q801" s="52" t="s">
        <v>40</v>
      </c>
      <c r="R801" s="48" t="s">
        <v>2853</v>
      </c>
      <c r="S801" s="50">
        <v>9648.84</v>
      </c>
      <c r="T801" s="53" t="s">
        <v>2854</v>
      </c>
      <c r="U801" s="49" t="s">
        <v>3963</v>
      </c>
    </row>
    <row r="802" spans="1:21" x14ac:dyDescent="0.25">
      <c r="A802" s="47">
        <v>154550</v>
      </c>
      <c r="B802" s="48">
        <v>500</v>
      </c>
      <c r="C802" s="46">
        <v>44180</v>
      </c>
      <c r="D802" s="50"/>
      <c r="E802" s="50">
        <v>0</v>
      </c>
      <c r="F802" s="50">
        <v>1190</v>
      </c>
      <c r="G802" s="51"/>
      <c r="H802" s="51"/>
      <c r="I802" s="50"/>
      <c r="J802" s="50"/>
      <c r="K802" s="50">
        <v>190.4</v>
      </c>
      <c r="L802" s="50">
        <v>1380.4</v>
      </c>
      <c r="M802" s="50">
        <f>Tabla16[[#This Row],[TASA EX.]]+Tabla16[[#This Row],[IEPS 8 %]]</f>
        <v>0</v>
      </c>
      <c r="N802" s="50">
        <f>Tabla16[[#This Row],[TASA 16%]]+Tabla16[[#This Row],[IEPS 6%]]</f>
        <v>1190</v>
      </c>
      <c r="O802" s="46">
        <v>44187</v>
      </c>
      <c r="P802" s="49" t="s">
        <v>2995</v>
      </c>
      <c r="Q802" s="52" t="s">
        <v>2001</v>
      </c>
      <c r="R802" s="48" t="s">
        <v>2888</v>
      </c>
      <c r="S802" s="50"/>
      <c r="T802" s="53" t="s">
        <v>2889</v>
      </c>
      <c r="U802" s="49" t="s">
        <v>3964</v>
      </c>
    </row>
    <row r="803" spans="1:21" x14ac:dyDescent="0.25">
      <c r="A803" s="47">
        <v>154553</v>
      </c>
      <c r="B803" s="48">
        <v>503</v>
      </c>
      <c r="C803" s="46">
        <v>44180</v>
      </c>
      <c r="D803" s="50"/>
      <c r="E803" s="50">
        <v>38950.047500000001</v>
      </c>
      <c r="F803" s="50">
        <v>18965.3125</v>
      </c>
      <c r="G803" s="51"/>
      <c r="H803" s="51"/>
      <c r="I803" s="50"/>
      <c r="J803" s="50"/>
      <c r="K803" s="50">
        <v>3034.45</v>
      </c>
      <c r="L803" s="50">
        <v>60949.81</v>
      </c>
      <c r="M803" s="50">
        <f>Tabla16[[#This Row],[TASA EX.]]+Tabla16[[#This Row],[IEPS 8 %]]</f>
        <v>0</v>
      </c>
      <c r="N803" s="50">
        <f>Tabla16[[#This Row],[TASA 16%]]+Tabla16[[#This Row],[IEPS 6%]]</f>
        <v>18965.3125</v>
      </c>
      <c r="O803" s="46">
        <v>44190</v>
      </c>
      <c r="P803" t="s">
        <v>4203</v>
      </c>
      <c r="Q803" s="52" t="s">
        <v>136</v>
      </c>
      <c r="R803" s="48" t="s">
        <v>2853</v>
      </c>
      <c r="S803" s="50">
        <v>13621.03</v>
      </c>
      <c r="T803" s="53" t="s">
        <v>2854</v>
      </c>
      <c r="U803" s="12" t="s">
        <v>4239</v>
      </c>
    </row>
    <row r="804" spans="1:21" x14ac:dyDescent="0.25">
      <c r="A804" s="47">
        <v>154554</v>
      </c>
      <c r="B804" s="48">
        <v>504</v>
      </c>
      <c r="C804" s="46">
        <v>44180</v>
      </c>
      <c r="D804" s="50"/>
      <c r="E804" s="50">
        <v>7.5000000069849193E-3</v>
      </c>
      <c r="F804" s="50">
        <v>129905.8125</v>
      </c>
      <c r="G804" s="51"/>
      <c r="H804" s="51"/>
      <c r="I804" s="50"/>
      <c r="J804" s="50"/>
      <c r="K804" s="50">
        <v>20784.93</v>
      </c>
      <c r="L804" s="50">
        <v>150690.75</v>
      </c>
      <c r="M804" s="50">
        <f>Tabla16[[#This Row],[TASA EX.]]+Tabla16[[#This Row],[IEPS 8 %]]</f>
        <v>0</v>
      </c>
      <c r="N804" s="50">
        <f>Tabla16[[#This Row],[TASA 16%]]+Tabla16[[#This Row],[IEPS 6%]]</f>
        <v>129905.8125</v>
      </c>
      <c r="O804" s="46">
        <v>44194</v>
      </c>
      <c r="P804" t="s">
        <v>4203</v>
      </c>
      <c r="Q804" s="52" t="s">
        <v>136</v>
      </c>
      <c r="R804" s="48" t="s">
        <v>2853</v>
      </c>
      <c r="S804" s="50">
        <v>12009.67</v>
      </c>
      <c r="T804" s="53" t="s">
        <v>2854</v>
      </c>
      <c r="U804" s="12" t="s">
        <v>4240</v>
      </c>
    </row>
    <row r="805" spans="1:21" x14ac:dyDescent="0.25">
      <c r="A805" s="47">
        <v>154555</v>
      </c>
      <c r="B805" s="48">
        <v>505</v>
      </c>
      <c r="C805" s="46">
        <v>44180</v>
      </c>
      <c r="D805" s="50"/>
      <c r="E805" s="50">
        <v>9678.6</v>
      </c>
      <c r="F805" s="50">
        <v>0</v>
      </c>
      <c r="G805" s="51"/>
      <c r="H805" s="51"/>
      <c r="I805" s="50"/>
      <c r="J805" s="50">
        <v>567.41</v>
      </c>
      <c r="K805" s="50"/>
      <c r="L805" s="50">
        <v>10246.01</v>
      </c>
      <c r="M805" s="50">
        <f>Tabla16[[#This Row],[TASA EX.]]+Tabla16[[#This Row],[IEPS 8 %]]</f>
        <v>567.41</v>
      </c>
      <c r="N805" s="50">
        <f>Tabla16[[#This Row],[TASA 16%]]+Tabla16[[#This Row],[IEPS 6%]]</f>
        <v>0</v>
      </c>
      <c r="O805" s="46">
        <v>44194</v>
      </c>
      <c r="P805" t="s">
        <v>4203</v>
      </c>
      <c r="Q805" s="61" t="s">
        <v>136</v>
      </c>
      <c r="R805" s="9" t="s">
        <v>2853</v>
      </c>
      <c r="S805" s="11">
        <v>1620.36</v>
      </c>
      <c r="T805" s="13" t="s">
        <v>2854</v>
      </c>
      <c r="U805" s="12" t="s">
        <v>4241</v>
      </c>
    </row>
    <row r="806" spans="1:21" x14ac:dyDescent="0.25">
      <c r="A806" s="62">
        <v>154557</v>
      </c>
      <c r="B806" s="63">
        <v>507</v>
      </c>
      <c r="C806" s="46">
        <v>44180</v>
      </c>
      <c r="D806" s="64"/>
      <c r="E806" s="64">
        <v>163896.87</v>
      </c>
      <c r="F806" s="64">
        <v>0</v>
      </c>
      <c r="G806" s="65"/>
      <c r="H806" s="65"/>
      <c r="I806" s="64"/>
      <c r="J806" s="64">
        <v>5678.07</v>
      </c>
      <c r="K806" s="64"/>
      <c r="L806" s="64">
        <v>169574.94</v>
      </c>
      <c r="M806" s="64">
        <f>Tabla16[[#This Row],[TASA EX.]]+Tabla16[[#This Row],[IEPS 8 %]]</f>
        <v>5678.07</v>
      </c>
      <c r="N806" s="64">
        <f>Tabla16[[#This Row],[TASA 16%]]+Tabla16[[#This Row],[IEPS 6%]]</f>
        <v>0</v>
      </c>
      <c r="O806" s="46">
        <v>44195</v>
      </c>
      <c r="P806" t="s">
        <v>4203</v>
      </c>
      <c r="Q806" s="66" t="s">
        <v>136</v>
      </c>
      <c r="R806" s="63" t="s">
        <v>2853</v>
      </c>
      <c r="S806" s="64">
        <v>32857.9</v>
      </c>
      <c r="T806" s="67" t="s">
        <v>2854</v>
      </c>
      <c r="U806" s="12" t="s">
        <v>4242</v>
      </c>
    </row>
    <row r="807" spans="1:21" x14ac:dyDescent="0.25">
      <c r="A807" s="69">
        <v>154558</v>
      </c>
      <c r="B807" s="9">
        <v>508</v>
      </c>
      <c r="C807" s="46">
        <v>44180</v>
      </c>
      <c r="D807" s="11"/>
      <c r="E807" s="11">
        <v>-2.2499999962747097E-2</v>
      </c>
      <c r="F807" s="11">
        <v>690916.3125</v>
      </c>
      <c r="G807" s="31"/>
      <c r="H807" s="31"/>
      <c r="I807" s="11"/>
      <c r="J807" s="11"/>
      <c r="K807" s="11">
        <v>110546.61</v>
      </c>
      <c r="L807" s="11">
        <v>801462.9</v>
      </c>
      <c r="M807" s="11">
        <f>Tabla16[[#This Row],[TASA EX.]]+Tabla16[[#This Row],[IEPS 8 %]]</f>
        <v>0</v>
      </c>
      <c r="N807" s="11">
        <f>Tabla16[[#This Row],[TASA 16%]]+Tabla16[[#This Row],[IEPS 6%]]</f>
        <v>690916.3125</v>
      </c>
      <c r="O807" s="46">
        <v>44195</v>
      </c>
      <c r="P807" t="s">
        <v>4203</v>
      </c>
      <c r="Q807" s="61" t="s">
        <v>136</v>
      </c>
      <c r="R807" s="9" t="s">
        <v>2853</v>
      </c>
      <c r="S807" s="11">
        <v>153040.9</v>
      </c>
      <c r="T807" s="13" t="s">
        <v>2854</v>
      </c>
      <c r="U807" s="12" t="s">
        <v>4243</v>
      </c>
    </row>
    <row r="808" spans="1:21" x14ac:dyDescent="0.25">
      <c r="A808" s="47">
        <v>154559</v>
      </c>
      <c r="B808" s="48">
        <v>509</v>
      </c>
      <c r="C808" s="46">
        <v>44180</v>
      </c>
      <c r="D808" s="50"/>
      <c r="E808" s="50">
        <v>0</v>
      </c>
      <c r="F808" s="50">
        <v>4700</v>
      </c>
      <c r="G808" s="51"/>
      <c r="H808" s="51"/>
      <c r="I808" s="50"/>
      <c r="J808" s="50"/>
      <c r="K808" s="50">
        <v>752</v>
      </c>
      <c r="L808" s="50">
        <v>5452</v>
      </c>
      <c r="M808" s="50">
        <f>Tabla16[[#This Row],[TASA EX.]]+Tabla16[[#This Row],[IEPS 8 %]]</f>
        <v>0</v>
      </c>
      <c r="N808" s="50">
        <f>Tabla16[[#This Row],[TASA 16%]]+Tabla16[[#This Row],[IEPS 6%]]</f>
        <v>4700</v>
      </c>
      <c r="O808" s="46">
        <v>44187</v>
      </c>
      <c r="P808" s="49" t="s">
        <v>2995</v>
      </c>
      <c r="Q808" s="52" t="s">
        <v>2001</v>
      </c>
      <c r="R808" s="48" t="s">
        <v>2888</v>
      </c>
      <c r="S808" s="50"/>
      <c r="T808" s="53" t="s">
        <v>2889</v>
      </c>
      <c r="U808" s="49"/>
    </row>
    <row r="809" spans="1:21" x14ac:dyDescent="0.25">
      <c r="A809" s="47">
        <v>154560</v>
      </c>
      <c r="B809" s="48">
        <v>510</v>
      </c>
      <c r="C809" s="46">
        <v>44181</v>
      </c>
      <c r="D809" s="50"/>
      <c r="E809" s="50">
        <v>5894.0750000000016</v>
      </c>
      <c r="F809" s="50">
        <v>8175.6249999999991</v>
      </c>
      <c r="G809" s="51"/>
      <c r="H809" s="51"/>
      <c r="I809" s="50"/>
      <c r="J809" s="50">
        <v>170.64</v>
      </c>
      <c r="K809" s="50">
        <v>1308.0999999999999</v>
      </c>
      <c r="L809" s="50">
        <v>15548.44</v>
      </c>
      <c r="M809" s="50">
        <f>Tabla16[[#This Row],[TASA EX.]]+Tabla16[[#This Row],[IEPS 8 %]]</f>
        <v>170.64</v>
      </c>
      <c r="N809" s="50">
        <f>Tabla16[[#This Row],[TASA 16%]]+Tabla16[[#This Row],[IEPS 6%]]</f>
        <v>8175.6249999999991</v>
      </c>
      <c r="O809" s="46">
        <v>44183</v>
      </c>
      <c r="P809" s="49" t="s">
        <v>3101</v>
      </c>
      <c r="Q809" s="52" t="s">
        <v>1235</v>
      </c>
      <c r="R809" s="48" t="s">
        <v>2853</v>
      </c>
      <c r="S809" s="50"/>
      <c r="T809" s="53" t="s">
        <v>2854</v>
      </c>
      <c r="U809" s="49" t="s">
        <v>3487</v>
      </c>
    </row>
    <row r="810" spans="1:21" x14ac:dyDescent="0.25">
      <c r="A810" s="47">
        <v>154561</v>
      </c>
      <c r="B810" s="48">
        <v>511</v>
      </c>
      <c r="C810" s="46">
        <v>44181</v>
      </c>
      <c r="D810" s="50"/>
      <c r="E810" s="50">
        <v>108086.28</v>
      </c>
      <c r="F810" s="50">
        <v>0</v>
      </c>
      <c r="G810" s="51"/>
      <c r="H810" s="51"/>
      <c r="I810" s="50"/>
      <c r="J810" s="50">
        <v>2293.5500000000002</v>
      </c>
      <c r="K810" s="50"/>
      <c r="L810" s="50">
        <v>110379.83</v>
      </c>
      <c r="M810" s="50">
        <f>Tabla16[[#This Row],[TASA EX.]]+Tabla16[[#This Row],[IEPS 8 %]]</f>
        <v>2293.5500000000002</v>
      </c>
      <c r="N810" s="50">
        <f>Tabla16[[#This Row],[TASA 16%]]+Tabla16[[#This Row],[IEPS 6%]]</f>
        <v>0</v>
      </c>
      <c r="O810" s="46">
        <v>44183</v>
      </c>
      <c r="P810" s="49" t="s">
        <v>3015</v>
      </c>
      <c r="Q810" s="52" t="s">
        <v>383</v>
      </c>
      <c r="R810" s="48" t="s">
        <v>2853</v>
      </c>
      <c r="S810" s="50">
        <v>3885.42</v>
      </c>
      <c r="T810" s="53" t="s">
        <v>2854</v>
      </c>
      <c r="U810" s="49" t="s">
        <v>3965</v>
      </c>
    </row>
    <row r="811" spans="1:21" x14ac:dyDescent="0.25">
      <c r="A811" s="47">
        <v>154564</v>
      </c>
      <c r="B811" s="48">
        <v>514</v>
      </c>
      <c r="C811" s="46">
        <v>44181</v>
      </c>
      <c r="D811" s="50"/>
      <c r="E811" s="50">
        <v>2.749999999650754E-2</v>
      </c>
      <c r="F811" s="50">
        <v>24439.5625</v>
      </c>
      <c r="G811" s="51"/>
      <c r="H811" s="51"/>
      <c r="I811" s="50"/>
      <c r="J811" s="50"/>
      <c r="K811" s="50">
        <v>3910.33</v>
      </c>
      <c r="L811" s="50">
        <v>28349.919999999998</v>
      </c>
      <c r="M811" s="50">
        <f>Tabla16[[#This Row],[TASA EX.]]+Tabla16[[#This Row],[IEPS 8 %]]</f>
        <v>0</v>
      </c>
      <c r="N811" s="50">
        <f>Tabla16[[#This Row],[TASA 16%]]+Tabla16[[#This Row],[IEPS 6%]]</f>
        <v>24439.5625</v>
      </c>
      <c r="O811" s="46">
        <v>44183</v>
      </c>
      <c r="P811" s="49" t="s">
        <v>3056</v>
      </c>
      <c r="Q811" s="52" t="s">
        <v>986</v>
      </c>
      <c r="R811" s="48" t="s">
        <v>2888</v>
      </c>
      <c r="S811" s="50"/>
      <c r="T811" s="53" t="s">
        <v>2889</v>
      </c>
      <c r="U811" s="49" t="s">
        <v>3966</v>
      </c>
    </row>
    <row r="812" spans="1:21" x14ac:dyDescent="0.25">
      <c r="A812" s="47">
        <v>154565</v>
      </c>
      <c r="B812" s="48">
        <v>515</v>
      </c>
      <c r="C812" s="46">
        <v>44181</v>
      </c>
      <c r="D812" s="50"/>
      <c r="E812" s="50">
        <v>425.40000000000003</v>
      </c>
      <c r="F812" s="50">
        <v>0</v>
      </c>
      <c r="G812" s="51"/>
      <c r="H812" s="51"/>
      <c r="I812" s="50"/>
      <c r="J812" s="50">
        <v>9.34</v>
      </c>
      <c r="K812" s="50"/>
      <c r="L812" s="50">
        <v>434.74</v>
      </c>
      <c r="M812" s="50">
        <f>Tabla16[[#This Row],[TASA EX.]]+Tabla16[[#This Row],[IEPS 8 %]]</f>
        <v>9.34</v>
      </c>
      <c r="N812" s="50">
        <f>Tabla16[[#This Row],[TASA 16%]]+Tabla16[[#This Row],[IEPS 6%]]</f>
        <v>0</v>
      </c>
      <c r="O812" s="46">
        <v>44183</v>
      </c>
      <c r="P812" s="49" t="s">
        <v>3016</v>
      </c>
      <c r="Q812" s="52" t="s">
        <v>1218</v>
      </c>
      <c r="R812" s="48" t="s">
        <v>2853</v>
      </c>
      <c r="S812" s="50"/>
      <c r="T812" s="53" t="s">
        <v>2854</v>
      </c>
      <c r="U812" s="49" t="s">
        <v>3967</v>
      </c>
    </row>
    <row r="813" spans="1:21" x14ac:dyDescent="0.25">
      <c r="A813" s="47">
        <v>154566</v>
      </c>
      <c r="B813" s="48">
        <v>516</v>
      </c>
      <c r="C813" s="46">
        <v>44181</v>
      </c>
      <c r="D813" s="50"/>
      <c r="E813" s="50">
        <v>1.4999999999417923E-2</v>
      </c>
      <c r="F813" s="50">
        <v>51724.125</v>
      </c>
      <c r="G813" s="51"/>
      <c r="H813" s="51"/>
      <c r="I813" s="50"/>
      <c r="J813" s="50"/>
      <c r="K813" s="50">
        <v>8275.86</v>
      </c>
      <c r="L813" s="50">
        <v>60000</v>
      </c>
      <c r="M813" s="50">
        <f>Tabla16[[#This Row],[TASA EX.]]+Tabla16[[#This Row],[IEPS 8 %]]</f>
        <v>0</v>
      </c>
      <c r="N813" s="50">
        <f>Tabla16[[#This Row],[TASA 16%]]+Tabla16[[#This Row],[IEPS 6%]]</f>
        <v>51724.125</v>
      </c>
      <c r="O813" s="46">
        <v>44183</v>
      </c>
      <c r="P813" s="49" t="s">
        <v>3131</v>
      </c>
      <c r="Q813" s="52" t="s">
        <v>2288</v>
      </c>
      <c r="R813" s="48" t="s">
        <v>2888</v>
      </c>
      <c r="S813" s="50"/>
      <c r="T813" s="53" t="s">
        <v>2889</v>
      </c>
      <c r="U813" s="49" t="s">
        <v>3968</v>
      </c>
    </row>
    <row r="814" spans="1:21" x14ac:dyDescent="0.25">
      <c r="A814" s="47">
        <v>154568</v>
      </c>
      <c r="B814" s="48">
        <v>518</v>
      </c>
      <c r="C814" s="46">
        <v>44181</v>
      </c>
      <c r="D814" s="50"/>
      <c r="E814" s="50">
        <v>-2.4999999999636202E-2</v>
      </c>
      <c r="F814" s="50">
        <v>8851.625</v>
      </c>
      <c r="G814" s="51"/>
      <c r="H814" s="51"/>
      <c r="I814" s="50"/>
      <c r="J814" s="50"/>
      <c r="K814" s="50">
        <v>1416.26</v>
      </c>
      <c r="L814" s="50">
        <v>10267.86</v>
      </c>
      <c r="M814" s="50">
        <f>Tabla16[[#This Row],[TASA EX.]]+Tabla16[[#This Row],[IEPS 8 %]]</f>
        <v>0</v>
      </c>
      <c r="N814" s="50">
        <f>Tabla16[[#This Row],[TASA 16%]]+Tabla16[[#This Row],[IEPS 6%]]</f>
        <v>8851.625</v>
      </c>
      <c r="O814" s="46">
        <v>44183</v>
      </c>
      <c r="P814" s="49" t="s">
        <v>3969</v>
      </c>
      <c r="Q814" s="52" t="s">
        <v>666</v>
      </c>
      <c r="R814" s="48" t="s">
        <v>2853</v>
      </c>
      <c r="S814" s="50"/>
      <c r="T814" s="53" t="s">
        <v>2854</v>
      </c>
      <c r="U814" s="49" t="s">
        <v>3970</v>
      </c>
    </row>
    <row r="815" spans="1:21" x14ac:dyDescent="0.25">
      <c r="A815" s="47">
        <v>154569</v>
      </c>
      <c r="B815" s="48">
        <v>519</v>
      </c>
      <c r="C815" s="46">
        <v>44181</v>
      </c>
      <c r="D815" s="50"/>
      <c r="E815" s="50">
        <v>0</v>
      </c>
      <c r="F815" s="50">
        <v>4850</v>
      </c>
      <c r="G815" s="51"/>
      <c r="H815" s="51"/>
      <c r="I815" s="50"/>
      <c r="J815" s="50"/>
      <c r="K815" s="50">
        <v>776</v>
      </c>
      <c r="L815" s="50">
        <v>5626</v>
      </c>
      <c r="M815" s="50">
        <f>Tabla16[[#This Row],[TASA EX.]]+Tabla16[[#This Row],[IEPS 8 %]]</f>
        <v>0</v>
      </c>
      <c r="N815" s="50">
        <f>Tabla16[[#This Row],[TASA 16%]]+Tabla16[[#This Row],[IEPS 6%]]</f>
        <v>4850</v>
      </c>
      <c r="O815" s="46">
        <v>44183</v>
      </c>
      <c r="P815" s="49" t="s">
        <v>3797</v>
      </c>
      <c r="Q815" s="52" t="s">
        <v>1333</v>
      </c>
      <c r="R815" s="48" t="s">
        <v>2853</v>
      </c>
      <c r="S815" s="50"/>
      <c r="T815" s="53" t="s">
        <v>2854</v>
      </c>
      <c r="U815" s="49" t="s">
        <v>3473</v>
      </c>
    </row>
    <row r="816" spans="1:21" x14ac:dyDescent="0.25">
      <c r="A816" s="47">
        <v>154571</v>
      </c>
      <c r="B816" s="48">
        <v>521</v>
      </c>
      <c r="C816" s="46">
        <v>44182</v>
      </c>
      <c r="D816" s="50"/>
      <c r="E816" s="50">
        <v>196437.41999999998</v>
      </c>
      <c r="F816" s="50">
        <v>0</v>
      </c>
      <c r="G816" s="51"/>
      <c r="H816" s="51"/>
      <c r="I816" s="50"/>
      <c r="J816" s="50">
        <v>4346.7299999999996</v>
      </c>
      <c r="K816" s="50"/>
      <c r="L816" s="50">
        <v>200784.15</v>
      </c>
      <c r="M816" s="50">
        <f>Tabla16[[#This Row],[TASA EX.]]+Tabla16[[#This Row],[IEPS 8 %]]</f>
        <v>4346.7299999999996</v>
      </c>
      <c r="N816" s="50">
        <f>Tabla16[[#This Row],[TASA 16%]]+Tabla16[[#This Row],[IEPS 6%]]</f>
        <v>0</v>
      </c>
      <c r="O816" s="46">
        <v>44190</v>
      </c>
      <c r="P816" s="49" t="s">
        <v>2927</v>
      </c>
      <c r="Q816" s="52" t="s">
        <v>200</v>
      </c>
      <c r="R816" s="48" t="s">
        <v>2853</v>
      </c>
      <c r="S816" s="50"/>
      <c r="T816" s="53" t="s">
        <v>2854</v>
      </c>
      <c r="U816" s="49" t="s">
        <v>2861</v>
      </c>
    </row>
    <row r="817" spans="1:21" x14ac:dyDescent="0.25">
      <c r="A817" s="47">
        <v>154572</v>
      </c>
      <c r="B817" s="48">
        <v>522</v>
      </c>
      <c r="C817" s="57">
        <v>44182</v>
      </c>
      <c r="D817" s="50"/>
      <c r="E817" s="50">
        <v>7783.46</v>
      </c>
      <c r="F817" s="50">
        <v>0</v>
      </c>
      <c r="G817" s="51"/>
      <c r="H817" s="51"/>
      <c r="I817" s="50"/>
      <c r="J817" s="50">
        <v>607.37</v>
      </c>
      <c r="K817" s="50"/>
      <c r="L817" s="50">
        <v>8390.83</v>
      </c>
      <c r="M817" s="50">
        <f>Tabla16[[#This Row],[TASA EX.]]+Tabla16[[#This Row],[IEPS 8 %]]</f>
        <v>607.37</v>
      </c>
      <c r="N817" s="50">
        <f>Tabla16[[#This Row],[TASA 16%]]+Tabla16[[#This Row],[IEPS 6%]]</f>
        <v>0</v>
      </c>
      <c r="O817" s="55">
        <v>44190</v>
      </c>
      <c r="P817" s="49" t="s">
        <v>2928</v>
      </c>
      <c r="Q817" s="52" t="s">
        <v>199</v>
      </c>
      <c r="R817" s="48" t="s">
        <v>2853</v>
      </c>
      <c r="S817" s="50"/>
      <c r="T817" s="53" t="s">
        <v>2854</v>
      </c>
      <c r="U817" s="49" t="s">
        <v>2861</v>
      </c>
    </row>
    <row r="818" spans="1:21" x14ac:dyDescent="0.25">
      <c r="A818" s="47">
        <v>154573</v>
      </c>
      <c r="B818" s="48">
        <v>523</v>
      </c>
      <c r="C818" s="46">
        <v>44182</v>
      </c>
      <c r="D818" s="50"/>
      <c r="E818" s="50">
        <v>9634.6424999999999</v>
      </c>
      <c r="F818" s="50">
        <v>70.1875</v>
      </c>
      <c r="G818" s="51"/>
      <c r="H818" s="51"/>
      <c r="I818" s="50"/>
      <c r="J818" s="50">
        <v>770.76</v>
      </c>
      <c r="K818" s="50">
        <v>11.23</v>
      </c>
      <c r="L818" s="50">
        <v>10486.82</v>
      </c>
      <c r="M818" s="50">
        <f>Tabla16[[#This Row],[TASA EX.]]+Tabla16[[#This Row],[IEPS 8 %]]</f>
        <v>770.76</v>
      </c>
      <c r="N818" s="50">
        <f>Tabla16[[#This Row],[TASA 16%]]+Tabla16[[#This Row],[IEPS 6%]]</f>
        <v>70.1875</v>
      </c>
      <c r="O818" s="46">
        <v>44190</v>
      </c>
      <c r="P818" s="49" t="s">
        <v>2929</v>
      </c>
      <c r="Q818" s="52" t="s">
        <v>1145</v>
      </c>
      <c r="R818" s="48" t="s">
        <v>2853</v>
      </c>
      <c r="S818" s="50"/>
      <c r="T818" s="53" t="s">
        <v>2854</v>
      </c>
      <c r="U818" s="49" t="s">
        <v>2861</v>
      </c>
    </row>
    <row r="819" spans="1:21" x14ac:dyDescent="0.25">
      <c r="A819" s="47">
        <v>154574</v>
      </c>
      <c r="B819" s="48">
        <v>524</v>
      </c>
      <c r="C819" s="46">
        <v>44182</v>
      </c>
      <c r="D819" s="50"/>
      <c r="E819" s="50">
        <v>9.0949470177292824E-13</v>
      </c>
      <c r="F819" s="50">
        <v>8095</v>
      </c>
      <c r="G819" s="51"/>
      <c r="H819" s="51"/>
      <c r="I819" s="50"/>
      <c r="J819" s="50"/>
      <c r="K819" s="50">
        <v>1295.2</v>
      </c>
      <c r="L819" s="50">
        <v>9390.2000000000007</v>
      </c>
      <c r="M819" s="50">
        <f>Tabla16[[#This Row],[TASA EX.]]+Tabla16[[#This Row],[IEPS 8 %]]</f>
        <v>0</v>
      </c>
      <c r="N819" s="50">
        <f>Tabla16[[#This Row],[TASA 16%]]+Tabla16[[#This Row],[IEPS 6%]]</f>
        <v>8095</v>
      </c>
      <c r="O819" s="46">
        <v>44184</v>
      </c>
      <c r="P819" s="49" t="s">
        <v>3971</v>
      </c>
      <c r="Q819" s="52" t="s">
        <v>2042</v>
      </c>
      <c r="R819" s="48" t="s">
        <v>2853</v>
      </c>
      <c r="S819" s="50"/>
      <c r="T819" s="53" t="s">
        <v>2854</v>
      </c>
      <c r="U819" s="49" t="s">
        <v>3468</v>
      </c>
    </row>
    <row r="820" spans="1:21" x14ac:dyDescent="0.25">
      <c r="A820" s="47">
        <v>154575</v>
      </c>
      <c r="B820" s="48">
        <v>525</v>
      </c>
      <c r="C820" s="46">
        <v>44182</v>
      </c>
      <c r="D820" s="50"/>
      <c r="E820" s="50">
        <v>5112</v>
      </c>
      <c r="F820" s="50">
        <v>0</v>
      </c>
      <c r="G820" s="51"/>
      <c r="H820" s="51"/>
      <c r="I820" s="50"/>
      <c r="J820" s="50"/>
      <c r="K820" s="50"/>
      <c r="L820" s="50">
        <v>5112</v>
      </c>
      <c r="M820" s="50">
        <f>Tabla16[[#This Row],[TASA EX.]]+Tabla16[[#This Row],[IEPS 8 %]]</f>
        <v>0</v>
      </c>
      <c r="N820" s="50">
        <f>Tabla16[[#This Row],[TASA 16%]]+Tabla16[[#This Row],[IEPS 6%]]</f>
        <v>0</v>
      </c>
      <c r="O820" s="46">
        <v>44186</v>
      </c>
      <c r="P820" s="49" t="s">
        <v>3972</v>
      </c>
      <c r="Q820" s="52" t="s">
        <v>1519</v>
      </c>
      <c r="R820" s="48" t="s">
        <v>2853</v>
      </c>
      <c r="S820" s="50"/>
      <c r="T820" s="53" t="s">
        <v>2854</v>
      </c>
      <c r="U820" s="49" t="s">
        <v>3973</v>
      </c>
    </row>
    <row r="821" spans="1:21" x14ac:dyDescent="0.25">
      <c r="A821" s="47">
        <v>154576</v>
      </c>
      <c r="B821" s="48">
        <v>526</v>
      </c>
      <c r="C821" s="46">
        <v>44182</v>
      </c>
      <c r="D821" s="50"/>
      <c r="E821" s="50">
        <v>-0.11999999999534339</v>
      </c>
      <c r="F821" s="50">
        <v>96437.75</v>
      </c>
      <c r="G821" s="51"/>
      <c r="H821" s="51"/>
      <c r="I821" s="50"/>
      <c r="J821" s="50"/>
      <c r="K821" s="50">
        <v>15430.04</v>
      </c>
      <c r="L821" s="50">
        <v>111867.67</v>
      </c>
      <c r="M821" s="50">
        <f>Tabla16[[#This Row],[TASA EX.]]+Tabla16[[#This Row],[IEPS 8 %]]</f>
        <v>0</v>
      </c>
      <c r="N821" s="50">
        <f>Tabla16[[#This Row],[TASA 16%]]+Tabla16[[#This Row],[IEPS 6%]]</f>
        <v>96437.75</v>
      </c>
      <c r="O821" s="46">
        <v>44183</v>
      </c>
      <c r="P821" s="49" t="s">
        <v>2916</v>
      </c>
      <c r="Q821" s="52" t="s">
        <v>152</v>
      </c>
      <c r="R821" s="48" t="s">
        <v>2853</v>
      </c>
      <c r="S821" s="50">
        <v>2982.61</v>
      </c>
      <c r="T821" s="53" t="s">
        <v>2854</v>
      </c>
      <c r="U821" s="49" t="s">
        <v>3974</v>
      </c>
    </row>
    <row r="822" spans="1:21" x14ac:dyDescent="0.25">
      <c r="A822" s="47">
        <v>154577</v>
      </c>
      <c r="B822" s="48">
        <v>527</v>
      </c>
      <c r="C822" s="46">
        <v>44182</v>
      </c>
      <c r="D822" s="50"/>
      <c r="E822" s="50">
        <v>0</v>
      </c>
      <c r="F822" s="50">
        <v>6000</v>
      </c>
      <c r="G822" s="51"/>
      <c r="H822" s="51"/>
      <c r="I822" s="50"/>
      <c r="J822" s="50"/>
      <c r="K822" s="50">
        <v>960</v>
      </c>
      <c r="L822" s="50">
        <v>6960</v>
      </c>
      <c r="M822" s="50">
        <f>Tabla16[[#This Row],[TASA EX.]]+Tabla16[[#This Row],[IEPS 8 %]]</f>
        <v>0</v>
      </c>
      <c r="N822" s="50">
        <f>Tabla16[[#This Row],[TASA 16%]]+Tabla16[[#This Row],[IEPS 6%]]</f>
        <v>6000</v>
      </c>
      <c r="O822" s="46">
        <v>44184</v>
      </c>
      <c r="P822" s="49" t="s">
        <v>3975</v>
      </c>
      <c r="Q822" s="52" t="s">
        <v>221</v>
      </c>
      <c r="R822" s="48" t="s">
        <v>2888</v>
      </c>
      <c r="S822" s="50"/>
      <c r="T822" s="53" t="s">
        <v>2889</v>
      </c>
      <c r="U822" s="49" t="s">
        <v>3976</v>
      </c>
    </row>
    <row r="823" spans="1:21" x14ac:dyDescent="0.25">
      <c r="A823" s="47">
        <v>154579</v>
      </c>
      <c r="B823" s="48">
        <v>529</v>
      </c>
      <c r="C823" s="46">
        <v>44182</v>
      </c>
      <c r="D823" s="50"/>
      <c r="E823" s="50">
        <v>2864</v>
      </c>
      <c r="F823" s="50">
        <v>0</v>
      </c>
      <c r="G823" s="51"/>
      <c r="H823" s="51"/>
      <c r="I823" s="50"/>
      <c r="J823" s="50"/>
      <c r="K823" s="50"/>
      <c r="L823" s="50">
        <v>2864</v>
      </c>
      <c r="M823" s="50">
        <f>Tabla16[[#This Row],[TASA EX.]]+Tabla16[[#This Row],[IEPS 8 %]]</f>
        <v>0</v>
      </c>
      <c r="N823" s="50">
        <f>Tabla16[[#This Row],[TASA 16%]]+Tabla16[[#This Row],[IEPS 6%]]</f>
        <v>0</v>
      </c>
      <c r="O823" s="46">
        <v>44184</v>
      </c>
      <c r="P823" s="49" t="s">
        <v>2962</v>
      </c>
      <c r="Q823" s="52" t="s">
        <v>997</v>
      </c>
      <c r="R823" s="48" t="s">
        <v>2853</v>
      </c>
      <c r="S823" s="50"/>
      <c r="T823" s="53" t="s">
        <v>2854</v>
      </c>
      <c r="U823" s="49" t="s">
        <v>3977</v>
      </c>
    </row>
    <row r="824" spans="1:21" x14ac:dyDescent="0.25">
      <c r="A824" s="47">
        <v>154580</v>
      </c>
      <c r="B824" s="48">
        <v>530</v>
      </c>
      <c r="C824" s="46">
        <v>44182</v>
      </c>
      <c r="D824" s="50"/>
      <c r="E824" s="50">
        <v>200.22</v>
      </c>
      <c r="F824" s="50">
        <v>0</v>
      </c>
      <c r="G824" s="51"/>
      <c r="H824" s="51"/>
      <c r="I824" s="50"/>
      <c r="J824" s="50">
        <v>3.78</v>
      </c>
      <c r="K824" s="50"/>
      <c r="L824" s="50">
        <v>204</v>
      </c>
      <c r="M824" s="50">
        <f>Tabla16[[#This Row],[TASA EX.]]+Tabla16[[#This Row],[IEPS 8 %]]</f>
        <v>3.78</v>
      </c>
      <c r="N824" s="50">
        <f>Tabla16[[#This Row],[TASA 16%]]+Tabla16[[#This Row],[IEPS 6%]]</f>
        <v>0</v>
      </c>
      <c r="O824" s="46">
        <v>44188</v>
      </c>
      <c r="P824" s="49" t="s">
        <v>3781</v>
      </c>
      <c r="Q824" s="52" t="s">
        <v>1228</v>
      </c>
      <c r="R824" s="48" t="s">
        <v>2853</v>
      </c>
      <c r="S824" s="50"/>
      <c r="T824" s="53" t="s">
        <v>2854</v>
      </c>
      <c r="U824" s="49" t="s">
        <v>3978</v>
      </c>
    </row>
    <row r="825" spans="1:21" x14ac:dyDescent="0.25">
      <c r="A825" s="47">
        <v>154581</v>
      </c>
      <c r="B825" s="48">
        <v>531</v>
      </c>
      <c r="C825" s="46">
        <v>44182</v>
      </c>
      <c r="D825" s="50"/>
      <c r="E825" s="50">
        <v>689.3</v>
      </c>
      <c r="F825" s="50">
        <v>0</v>
      </c>
      <c r="G825" s="51"/>
      <c r="H825" s="51"/>
      <c r="I825" s="50"/>
      <c r="J825" s="50"/>
      <c r="K825" s="50"/>
      <c r="L825" s="50">
        <v>689.3</v>
      </c>
      <c r="M825" s="50">
        <f>Tabla16[[#This Row],[TASA EX.]]+Tabla16[[#This Row],[IEPS 8 %]]</f>
        <v>0</v>
      </c>
      <c r="N825" s="50">
        <f>Tabla16[[#This Row],[TASA 16%]]+Tabla16[[#This Row],[IEPS 6%]]</f>
        <v>0</v>
      </c>
      <c r="O825" s="46">
        <v>44187</v>
      </c>
      <c r="P825" s="49" t="s">
        <v>2930</v>
      </c>
      <c r="Q825" s="52" t="s">
        <v>2131</v>
      </c>
      <c r="R825" s="48" t="s">
        <v>2853</v>
      </c>
      <c r="S825" s="50"/>
      <c r="T825" s="53" t="s">
        <v>2854</v>
      </c>
      <c r="U825" s="49" t="s">
        <v>3979</v>
      </c>
    </row>
    <row r="826" spans="1:21" x14ac:dyDescent="0.25">
      <c r="A826" s="47">
        <v>154582</v>
      </c>
      <c r="B826" s="48">
        <v>532</v>
      </c>
      <c r="C826" s="46">
        <v>44182</v>
      </c>
      <c r="D826" s="50"/>
      <c r="E826" s="50">
        <v>2157.0899999999997</v>
      </c>
      <c r="F826" s="50">
        <v>0</v>
      </c>
      <c r="G826" s="51"/>
      <c r="H826" s="51"/>
      <c r="I826" s="50"/>
      <c r="J826" s="50">
        <v>172.55</v>
      </c>
      <c r="K826" s="50"/>
      <c r="L826" s="50">
        <v>2329.64</v>
      </c>
      <c r="M826" s="50">
        <f>Tabla16[[#This Row],[TASA EX.]]+Tabla16[[#This Row],[IEPS 8 %]]</f>
        <v>172.55</v>
      </c>
      <c r="N826" s="50">
        <f>Tabla16[[#This Row],[TASA 16%]]+Tabla16[[#This Row],[IEPS 6%]]</f>
        <v>0</v>
      </c>
      <c r="O826" s="46">
        <v>44188</v>
      </c>
      <c r="P826" s="49" t="s">
        <v>2906</v>
      </c>
      <c r="Q826" s="52" t="s">
        <v>2319</v>
      </c>
      <c r="R826" s="48" t="s">
        <v>2853</v>
      </c>
      <c r="S826" s="50">
        <v>2.57</v>
      </c>
      <c r="T826" s="53" t="s">
        <v>2854</v>
      </c>
      <c r="U826" s="49" t="s">
        <v>2861</v>
      </c>
    </row>
    <row r="827" spans="1:21" x14ac:dyDescent="0.25">
      <c r="A827" s="69">
        <v>154618</v>
      </c>
      <c r="B827" s="9">
        <v>568</v>
      </c>
      <c r="C827" s="46">
        <v>44182</v>
      </c>
      <c r="D827" s="11"/>
      <c r="E827" s="11">
        <v>2697</v>
      </c>
      <c r="F827" s="11">
        <v>0</v>
      </c>
      <c r="G827" s="31"/>
      <c r="H827" s="31"/>
      <c r="I827" s="11"/>
      <c r="J827" s="11"/>
      <c r="K827" s="11"/>
      <c r="L827" s="11">
        <v>2697</v>
      </c>
      <c r="M827" s="11">
        <f>Tabla16[[#This Row],[TASA EX.]]+Tabla16[[#This Row],[IEPS 8 %]]</f>
        <v>0</v>
      </c>
      <c r="N827" s="11">
        <f>Tabla16[[#This Row],[TASA 16%]]+Tabla16[[#This Row],[IEPS 6%]]</f>
        <v>0</v>
      </c>
      <c r="O827" s="46">
        <v>44195</v>
      </c>
      <c r="P827" s="12" t="s">
        <v>2859</v>
      </c>
      <c r="Q827" s="61" t="s">
        <v>2278</v>
      </c>
      <c r="R827" s="9" t="s">
        <v>2853</v>
      </c>
      <c r="S827" s="11"/>
      <c r="T827" s="13" t="s">
        <v>2854</v>
      </c>
      <c r="U827" s="12" t="s">
        <v>3980</v>
      </c>
    </row>
    <row r="828" spans="1:21" x14ac:dyDescent="0.25">
      <c r="A828" s="69">
        <v>154619</v>
      </c>
      <c r="B828" s="9">
        <v>569</v>
      </c>
      <c r="C828" s="46">
        <v>44182</v>
      </c>
      <c r="D828" s="11"/>
      <c r="E828" s="11">
        <v>2750</v>
      </c>
      <c r="F828" s="11">
        <v>0</v>
      </c>
      <c r="G828" s="31"/>
      <c r="H828" s="31"/>
      <c r="I828" s="11"/>
      <c r="J828" s="11">
        <v>76</v>
      </c>
      <c r="K828" s="11"/>
      <c r="L828" s="11">
        <v>2826</v>
      </c>
      <c r="M828" s="11">
        <f>Tabla16[[#This Row],[TASA EX.]]+Tabla16[[#This Row],[IEPS 8 %]]</f>
        <v>76</v>
      </c>
      <c r="N828" s="11">
        <f>Tabla16[[#This Row],[TASA 16%]]+Tabla16[[#This Row],[IEPS 6%]]</f>
        <v>0</v>
      </c>
      <c r="O828" s="46">
        <v>44194</v>
      </c>
      <c r="P828" s="12" t="s">
        <v>3107</v>
      </c>
      <c r="Q828" s="61" t="s">
        <v>1338</v>
      </c>
      <c r="R828" s="9" t="s">
        <v>2853</v>
      </c>
      <c r="S828" s="11"/>
      <c r="T828" s="13" t="s">
        <v>2854</v>
      </c>
      <c r="U828" s="12" t="s">
        <v>3981</v>
      </c>
    </row>
    <row r="829" spans="1:21" x14ac:dyDescent="0.25">
      <c r="A829" s="69">
        <v>154620</v>
      </c>
      <c r="B829" s="9">
        <v>570</v>
      </c>
      <c r="C829" s="46">
        <v>44182</v>
      </c>
      <c r="D829" s="11"/>
      <c r="E829" s="11">
        <v>3533.2200000000003</v>
      </c>
      <c r="F829" s="11">
        <v>0</v>
      </c>
      <c r="G829" s="31"/>
      <c r="H829" s="31"/>
      <c r="I829" s="11"/>
      <c r="J829" s="11">
        <v>282.66000000000003</v>
      </c>
      <c r="K829" s="11"/>
      <c r="L829" s="11">
        <v>3815.88</v>
      </c>
      <c r="M829" s="11">
        <f>Tabla16[[#This Row],[TASA EX.]]+Tabla16[[#This Row],[IEPS 8 %]]</f>
        <v>282.66000000000003</v>
      </c>
      <c r="N829" s="11">
        <f>Tabla16[[#This Row],[TASA 16%]]+Tabla16[[#This Row],[IEPS 6%]]</f>
        <v>0</v>
      </c>
      <c r="O829" s="46">
        <v>44194</v>
      </c>
      <c r="P829" s="12" t="s">
        <v>3024</v>
      </c>
      <c r="Q829" s="61" t="s">
        <v>640</v>
      </c>
      <c r="R829" s="9" t="s">
        <v>2853</v>
      </c>
      <c r="S829" s="11"/>
      <c r="T829" s="13" t="s">
        <v>2854</v>
      </c>
      <c r="U829" s="12" t="s">
        <v>3982</v>
      </c>
    </row>
    <row r="830" spans="1:21" x14ac:dyDescent="0.25">
      <c r="A830" s="69">
        <v>154621</v>
      </c>
      <c r="B830" s="9">
        <v>571</v>
      </c>
      <c r="C830" s="46">
        <v>44182</v>
      </c>
      <c r="D830" s="11"/>
      <c r="E830" s="11">
        <v>4142.59</v>
      </c>
      <c r="F830" s="11">
        <v>0</v>
      </c>
      <c r="G830" s="31"/>
      <c r="H830" s="31"/>
      <c r="I830" s="11"/>
      <c r="J830" s="11">
        <v>331.41</v>
      </c>
      <c r="K830" s="11"/>
      <c r="L830" s="11">
        <v>4474</v>
      </c>
      <c r="M830" s="11">
        <f>Tabla16[[#This Row],[TASA EX.]]+Tabla16[[#This Row],[IEPS 8 %]]</f>
        <v>331.41</v>
      </c>
      <c r="N830" s="11">
        <f>Tabla16[[#This Row],[TASA 16%]]+Tabla16[[#This Row],[IEPS 6%]]</f>
        <v>0</v>
      </c>
      <c r="O830" s="46">
        <v>44195</v>
      </c>
      <c r="P830" s="12" t="s">
        <v>2935</v>
      </c>
      <c r="Q830" s="61" t="s">
        <v>1970</v>
      </c>
      <c r="R830" s="9" t="s">
        <v>2853</v>
      </c>
      <c r="S830" s="11"/>
      <c r="T830" s="13" t="s">
        <v>2854</v>
      </c>
      <c r="U830" s="12" t="s">
        <v>3983</v>
      </c>
    </row>
    <row r="831" spans="1:21" x14ac:dyDescent="0.25">
      <c r="A831" s="69">
        <v>154622</v>
      </c>
      <c r="B831" s="9">
        <v>572</v>
      </c>
      <c r="C831" s="46">
        <v>44182</v>
      </c>
      <c r="D831" s="11"/>
      <c r="E831" s="11">
        <v>5579</v>
      </c>
      <c r="F831" s="11">
        <v>0</v>
      </c>
      <c r="G831" s="31"/>
      <c r="H831" s="31"/>
      <c r="I831" s="11"/>
      <c r="J831" s="11"/>
      <c r="K831" s="11"/>
      <c r="L831" s="11">
        <v>5579</v>
      </c>
      <c r="M831" s="11">
        <f>Tabla16[[#This Row],[TASA EX.]]+Tabla16[[#This Row],[IEPS 8 %]]</f>
        <v>0</v>
      </c>
      <c r="N831" s="11">
        <f>Tabla16[[#This Row],[TASA 16%]]+Tabla16[[#This Row],[IEPS 6%]]</f>
        <v>0</v>
      </c>
      <c r="O831" s="46">
        <v>44194</v>
      </c>
      <c r="P831" s="12" t="s">
        <v>2934</v>
      </c>
      <c r="Q831" s="61" t="s">
        <v>2828</v>
      </c>
      <c r="R831" s="9" t="s">
        <v>2853</v>
      </c>
      <c r="S831" s="11"/>
      <c r="T831" s="13" t="s">
        <v>2854</v>
      </c>
      <c r="U831" s="12" t="s">
        <v>3201</v>
      </c>
    </row>
    <row r="832" spans="1:21" x14ac:dyDescent="0.25">
      <c r="A832" s="69">
        <v>154623</v>
      </c>
      <c r="B832" s="9">
        <v>573</v>
      </c>
      <c r="C832" s="46">
        <v>44182</v>
      </c>
      <c r="D832" s="11"/>
      <c r="E832" s="11">
        <v>13440.5</v>
      </c>
      <c r="F832" s="11">
        <v>0</v>
      </c>
      <c r="G832" s="31"/>
      <c r="H832" s="31"/>
      <c r="I832" s="11"/>
      <c r="J832" s="11"/>
      <c r="K832" s="11"/>
      <c r="L832" s="11">
        <v>13440.5</v>
      </c>
      <c r="M832" s="11">
        <f>Tabla16[[#This Row],[TASA EX.]]+Tabla16[[#This Row],[IEPS 8 %]]</f>
        <v>0</v>
      </c>
      <c r="N832" s="11">
        <f>Tabla16[[#This Row],[TASA 16%]]+Tabla16[[#This Row],[IEPS 6%]]</f>
        <v>0</v>
      </c>
      <c r="O832" s="46">
        <v>44194</v>
      </c>
      <c r="P832" s="12" t="s">
        <v>2939</v>
      </c>
      <c r="Q832" s="61" t="s">
        <v>482</v>
      </c>
      <c r="R832" s="9" t="s">
        <v>2853</v>
      </c>
      <c r="S832" s="11"/>
      <c r="T832" s="13" t="s">
        <v>2854</v>
      </c>
      <c r="U832" s="12" t="s">
        <v>3984</v>
      </c>
    </row>
    <row r="833" spans="1:21" x14ac:dyDescent="0.25">
      <c r="A833" s="69">
        <v>154624</v>
      </c>
      <c r="B833" s="9">
        <v>574</v>
      </c>
      <c r="C833" s="46">
        <v>44182</v>
      </c>
      <c r="D833" s="11"/>
      <c r="E833" s="11">
        <v>-0.1349999999965803</v>
      </c>
      <c r="F833" s="11">
        <v>16360.124999999998</v>
      </c>
      <c r="G833" s="31"/>
      <c r="H833" s="31"/>
      <c r="I833" s="11"/>
      <c r="J833" s="11"/>
      <c r="K833" s="11">
        <v>2617.62</v>
      </c>
      <c r="L833" s="11">
        <v>18977.61</v>
      </c>
      <c r="M833" s="11">
        <f>Tabla16[[#This Row],[TASA EX.]]+Tabla16[[#This Row],[IEPS 8 %]]</f>
        <v>0</v>
      </c>
      <c r="N833" s="11">
        <f>Tabla16[[#This Row],[TASA 16%]]+Tabla16[[#This Row],[IEPS 6%]]</f>
        <v>16360.124999999998</v>
      </c>
      <c r="O833" s="46">
        <v>44194</v>
      </c>
      <c r="P833" s="12" t="s">
        <v>2938</v>
      </c>
      <c r="Q833" s="61" t="s">
        <v>1663</v>
      </c>
      <c r="R833" s="9" t="s">
        <v>2853</v>
      </c>
      <c r="S833" s="11"/>
      <c r="T833" s="13" t="s">
        <v>2854</v>
      </c>
      <c r="U833" s="12" t="s">
        <v>3985</v>
      </c>
    </row>
    <row r="834" spans="1:21" x14ac:dyDescent="0.25">
      <c r="A834" s="69">
        <v>154625</v>
      </c>
      <c r="B834" s="9">
        <v>575</v>
      </c>
      <c r="C834" s="46">
        <v>44182</v>
      </c>
      <c r="D834" s="11"/>
      <c r="E834" s="11">
        <v>20440</v>
      </c>
      <c r="F834" s="11">
        <v>0</v>
      </c>
      <c r="G834" s="31"/>
      <c r="H834" s="31"/>
      <c r="I834" s="11"/>
      <c r="J834" s="11"/>
      <c r="K834" s="11"/>
      <c r="L834" s="11">
        <v>20440</v>
      </c>
      <c r="M834" s="11">
        <f>Tabla16[[#This Row],[TASA EX.]]+Tabla16[[#This Row],[IEPS 8 %]]</f>
        <v>0</v>
      </c>
      <c r="N834" s="11">
        <f>Tabla16[[#This Row],[TASA 16%]]+Tabla16[[#This Row],[IEPS 6%]]</f>
        <v>0</v>
      </c>
      <c r="O834" s="46">
        <v>44193</v>
      </c>
      <c r="P834" s="12" t="s">
        <v>2941</v>
      </c>
      <c r="Q834" s="61" t="s">
        <v>2153</v>
      </c>
      <c r="R834" s="9" t="s">
        <v>2853</v>
      </c>
      <c r="S834" s="11"/>
      <c r="T834" s="13" t="s">
        <v>2854</v>
      </c>
      <c r="U834" s="12" t="s">
        <v>2861</v>
      </c>
    </row>
    <row r="835" spans="1:21" x14ac:dyDescent="0.25">
      <c r="A835" s="69">
        <v>154627</v>
      </c>
      <c r="B835" s="9">
        <v>577</v>
      </c>
      <c r="C835" s="46">
        <v>44182</v>
      </c>
      <c r="D835" s="11"/>
      <c r="E835" s="11">
        <v>40730.57</v>
      </c>
      <c r="F835" s="11">
        <v>0</v>
      </c>
      <c r="G835" s="31"/>
      <c r="H835" s="31"/>
      <c r="I835" s="11"/>
      <c r="J835" s="11"/>
      <c r="K835" s="11"/>
      <c r="L835" s="11">
        <v>40730.57</v>
      </c>
      <c r="M835" s="11">
        <f>Tabla16[[#This Row],[TASA EX.]]+Tabla16[[#This Row],[IEPS 8 %]]</f>
        <v>0</v>
      </c>
      <c r="N835" s="11">
        <f>Tabla16[[#This Row],[TASA 16%]]+Tabla16[[#This Row],[IEPS 6%]]</f>
        <v>0</v>
      </c>
      <c r="O835" s="46">
        <v>44194</v>
      </c>
      <c r="P835" s="12" t="s">
        <v>2942</v>
      </c>
      <c r="Q835" s="61" t="s">
        <v>1155</v>
      </c>
      <c r="R835" s="9" t="s">
        <v>2853</v>
      </c>
      <c r="S835" s="11"/>
      <c r="T835" s="13" t="s">
        <v>2854</v>
      </c>
      <c r="U835" s="12" t="s">
        <v>2861</v>
      </c>
    </row>
    <row r="836" spans="1:21" x14ac:dyDescent="0.25">
      <c r="A836" s="69">
        <v>154628</v>
      </c>
      <c r="B836" s="9">
        <v>578</v>
      </c>
      <c r="C836" s="46">
        <v>44182</v>
      </c>
      <c r="D836" s="11"/>
      <c r="E836" s="11">
        <v>-3.2500000000027285E-2</v>
      </c>
      <c r="F836" s="11">
        <v>843.5625</v>
      </c>
      <c r="G836" s="31"/>
      <c r="H836" s="31"/>
      <c r="I836" s="11"/>
      <c r="J836" s="11"/>
      <c r="K836" s="11">
        <v>134.97</v>
      </c>
      <c r="L836" s="11">
        <v>978.5</v>
      </c>
      <c r="M836" s="11">
        <f>Tabla16[[#This Row],[TASA EX.]]+Tabla16[[#This Row],[IEPS 8 %]]</f>
        <v>0</v>
      </c>
      <c r="N836" s="11">
        <f>Tabla16[[#This Row],[TASA 16%]]+Tabla16[[#This Row],[IEPS 6%]]</f>
        <v>843.5625</v>
      </c>
      <c r="O836" s="46">
        <v>44194</v>
      </c>
      <c r="P836" s="12" t="s">
        <v>3141</v>
      </c>
      <c r="Q836" s="61" t="s">
        <v>526</v>
      </c>
      <c r="R836" s="9" t="s">
        <v>2888</v>
      </c>
      <c r="S836" s="11"/>
      <c r="T836" s="13" t="s">
        <v>2889</v>
      </c>
      <c r="U836" s="12" t="s">
        <v>3179</v>
      </c>
    </row>
    <row r="837" spans="1:21" x14ac:dyDescent="0.25">
      <c r="A837" s="69">
        <v>154629</v>
      </c>
      <c r="B837" s="9">
        <v>579</v>
      </c>
      <c r="C837" s="46">
        <v>44182</v>
      </c>
      <c r="D837" s="11"/>
      <c r="E837" s="11">
        <v>0</v>
      </c>
      <c r="F837" s="11">
        <v>1969.5</v>
      </c>
      <c r="G837" s="31"/>
      <c r="H837" s="31"/>
      <c r="I837" s="11"/>
      <c r="J837" s="11"/>
      <c r="K837" s="11">
        <v>315.12</v>
      </c>
      <c r="L837" s="11">
        <v>2284.62</v>
      </c>
      <c r="M837" s="11">
        <f>Tabla16[[#This Row],[TASA EX.]]+Tabla16[[#This Row],[IEPS 8 %]]</f>
        <v>0</v>
      </c>
      <c r="N837" s="11">
        <f>Tabla16[[#This Row],[TASA 16%]]+Tabla16[[#This Row],[IEPS 6%]]</f>
        <v>1969.5</v>
      </c>
      <c r="O837" s="46">
        <v>44194</v>
      </c>
      <c r="P837" s="12" t="s">
        <v>2945</v>
      </c>
      <c r="Q837" s="61" t="s">
        <v>595</v>
      </c>
      <c r="R837" s="9" t="s">
        <v>2888</v>
      </c>
      <c r="S837" s="11"/>
      <c r="T837" s="13" t="s">
        <v>2889</v>
      </c>
      <c r="U837" s="12" t="s">
        <v>3986</v>
      </c>
    </row>
    <row r="838" spans="1:21" x14ac:dyDescent="0.25">
      <c r="A838" s="69">
        <v>154630</v>
      </c>
      <c r="B838" s="9">
        <v>580</v>
      </c>
      <c r="C838" s="46">
        <v>44182</v>
      </c>
      <c r="D838" s="11"/>
      <c r="E838" s="11">
        <v>5.0000000000181899E-2</v>
      </c>
      <c r="F838" s="11">
        <v>4902.5</v>
      </c>
      <c r="G838" s="31"/>
      <c r="H838" s="31"/>
      <c r="I838" s="11"/>
      <c r="J838" s="11"/>
      <c r="K838" s="11">
        <v>784.4</v>
      </c>
      <c r="L838" s="11">
        <v>5686.95</v>
      </c>
      <c r="M838" s="11">
        <f>Tabla16[[#This Row],[TASA EX.]]+Tabla16[[#This Row],[IEPS 8 %]]</f>
        <v>0</v>
      </c>
      <c r="N838" s="11">
        <f>Tabla16[[#This Row],[TASA 16%]]+Tabla16[[#This Row],[IEPS 6%]]</f>
        <v>4902.5</v>
      </c>
      <c r="O838" s="46">
        <v>44188</v>
      </c>
      <c r="P838" s="12" t="s">
        <v>3987</v>
      </c>
      <c r="Q838" s="61" t="s">
        <v>2112</v>
      </c>
      <c r="R838" s="9" t="s">
        <v>2888</v>
      </c>
      <c r="S838" s="11"/>
      <c r="T838" s="13" t="s">
        <v>2889</v>
      </c>
      <c r="U838" s="12" t="s">
        <v>3988</v>
      </c>
    </row>
    <row r="839" spans="1:21" x14ac:dyDescent="0.25">
      <c r="A839" s="69">
        <v>154631</v>
      </c>
      <c r="B839" s="9">
        <v>581</v>
      </c>
      <c r="C839" s="46">
        <v>44182</v>
      </c>
      <c r="D839" s="11"/>
      <c r="E839" s="11">
        <v>0</v>
      </c>
      <c r="F839" s="11">
        <v>7500</v>
      </c>
      <c r="G839" s="31"/>
      <c r="H839" s="31"/>
      <c r="I839" s="11"/>
      <c r="J839" s="11"/>
      <c r="K839" s="11">
        <v>1200</v>
      </c>
      <c r="L839" s="11">
        <v>8700</v>
      </c>
      <c r="M839" s="11">
        <f>Tabla16[[#This Row],[TASA EX.]]+Tabla16[[#This Row],[IEPS 8 %]]</f>
        <v>0</v>
      </c>
      <c r="N839" s="11">
        <f>Tabla16[[#This Row],[TASA 16%]]+Tabla16[[#This Row],[IEPS 6%]]</f>
        <v>7500</v>
      </c>
      <c r="O839" s="46">
        <v>44194</v>
      </c>
      <c r="P839" s="12" t="s">
        <v>3136</v>
      </c>
      <c r="Q839" s="61" t="s">
        <v>1535</v>
      </c>
      <c r="R839" s="9" t="s">
        <v>2888</v>
      </c>
      <c r="S839" s="11"/>
      <c r="T839" s="13" t="s">
        <v>2889</v>
      </c>
      <c r="U839" s="12" t="s">
        <v>3989</v>
      </c>
    </row>
    <row r="840" spans="1:21" x14ac:dyDescent="0.25">
      <c r="A840" s="69">
        <v>154632</v>
      </c>
      <c r="B840" s="9">
        <v>582</v>
      </c>
      <c r="C840" s="46">
        <v>44182</v>
      </c>
      <c r="D840" s="11"/>
      <c r="E840" s="11">
        <v>-5.5000000000291038E-2</v>
      </c>
      <c r="F840" s="11">
        <v>9154.375</v>
      </c>
      <c r="G840" s="31"/>
      <c r="H840" s="31"/>
      <c r="I840" s="11"/>
      <c r="J840" s="11"/>
      <c r="K840" s="11">
        <v>1464.7</v>
      </c>
      <c r="L840" s="11">
        <v>10619.02</v>
      </c>
      <c r="M840" s="11">
        <f>Tabla16[[#This Row],[TASA EX.]]+Tabla16[[#This Row],[IEPS 8 %]]</f>
        <v>0</v>
      </c>
      <c r="N840" s="11">
        <f>Tabla16[[#This Row],[TASA 16%]]+Tabla16[[#This Row],[IEPS 6%]]</f>
        <v>9154.375</v>
      </c>
      <c r="O840" s="46">
        <v>44189</v>
      </c>
      <c r="P840" s="12" t="s">
        <v>3990</v>
      </c>
      <c r="Q840" s="61" t="s">
        <v>954</v>
      </c>
      <c r="R840" s="9" t="s">
        <v>2888</v>
      </c>
      <c r="S840" s="11"/>
      <c r="T840" s="13" t="s">
        <v>2889</v>
      </c>
      <c r="U840" s="12" t="s">
        <v>3991</v>
      </c>
    </row>
    <row r="841" spans="1:21" x14ac:dyDescent="0.25">
      <c r="A841" s="69">
        <v>154633</v>
      </c>
      <c r="B841" s="9">
        <v>583</v>
      </c>
      <c r="C841" s="46">
        <v>44182</v>
      </c>
      <c r="D841" s="11"/>
      <c r="E841" s="11">
        <v>0</v>
      </c>
      <c r="F841" s="11">
        <v>10050</v>
      </c>
      <c r="G841" s="31"/>
      <c r="H841" s="31"/>
      <c r="I841" s="11"/>
      <c r="J841" s="11"/>
      <c r="K841" s="11">
        <v>1608</v>
      </c>
      <c r="L841" s="11">
        <v>11658</v>
      </c>
      <c r="M841" s="11">
        <f>Tabla16[[#This Row],[TASA EX.]]+Tabla16[[#This Row],[IEPS 8 %]]</f>
        <v>0</v>
      </c>
      <c r="N841" s="11">
        <f>Tabla16[[#This Row],[TASA 16%]]+Tabla16[[#This Row],[IEPS 6%]]</f>
        <v>10050</v>
      </c>
      <c r="O841" s="46">
        <v>44196</v>
      </c>
      <c r="P841" s="12" t="s">
        <v>3148</v>
      </c>
      <c r="Q841" s="61" t="s">
        <v>1444</v>
      </c>
      <c r="R841" s="9" t="s">
        <v>2888</v>
      </c>
      <c r="S841" s="11"/>
      <c r="T841" s="13" t="s">
        <v>2889</v>
      </c>
      <c r="U841" s="12" t="s">
        <v>3992</v>
      </c>
    </row>
    <row r="842" spans="1:21" x14ac:dyDescent="0.25">
      <c r="A842" s="69">
        <v>154634</v>
      </c>
      <c r="B842" s="9">
        <v>584</v>
      </c>
      <c r="C842" s="46">
        <v>44182</v>
      </c>
      <c r="D842" s="11">
        <v>277.43</v>
      </c>
      <c r="E842" s="11">
        <v>2.5000000007935341E-3</v>
      </c>
      <c r="F842" s="11">
        <v>10107.1875</v>
      </c>
      <c r="G842" s="31"/>
      <c r="H842" s="31"/>
      <c r="I842" s="11"/>
      <c r="J842" s="11"/>
      <c r="K842" s="11">
        <v>1617.15</v>
      </c>
      <c r="L842" s="11">
        <v>12001.77</v>
      </c>
      <c r="M842" s="11">
        <f>Tabla16[[#This Row],[TASA EX.]]+Tabla16[[#This Row],[IEPS 8 %]]</f>
        <v>277.43</v>
      </c>
      <c r="N842" s="11">
        <f>Tabla16[[#This Row],[TASA 16%]]+Tabla16[[#This Row],[IEPS 6%]]</f>
        <v>10107.1875</v>
      </c>
      <c r="O842" s="46">
        <v>44187</v>
      </c>
      <c r="P842" s="12" t="s">
        <v>2947</v>
      </c>
      <c r="Q842" s="61" t="s">
        <v>820</v>
      </c>
      <c r="R842" s="9" t="s">
        <v>2888</v>
      </c>
      <c r="S842" s="11"/>
      <c r="T842" s="13" t="s">
        <v>2889</v>
      </c>
      <c r="U842" s="12" t="s">
        <v>3993</v>
      </c>
    </row>
    <row r="843" spans="1:21" x14ac:dyDescent="0.25">
      <c r="A843" s="69">
        <v>154638</v>
      </c>
      <c r="B843" s="9">
        <v>588</v>
      </c>
      <c r="C843" s="46">
        <v>44182</v>
      </c>
      <c r="D843" s="11"/>
      <c r="E843" s="11">
        <v>-6.5000000002328306E-2</v>
      </c>
      <c r="F843" s="11">
        <v>58649.125</v>
      </c>
      <c r="G843" s="31"/>
      <c r="H843" s="31"/>
      <c r="I843" s="11"/>
      <c r="J843" s="11"/>
      <c r="K843" s="11">
        <v>9383.86</v>
      </c>
      <c r="L843" s="11">
        <v>68032.92</v>
      </c>
      <c r="M843" s="11">
        <f>Tabla16[[#This Row],[TASA EX.]]+Tabla16[[#This Row],[IEPS 8 %]]</f>
        <v>0</v>
      </c>
      <c r="N843" s="11">
        <f>Tabla16[[#This Row],[TASA 16%]]+Tabla16[[#This Row],[IEPS 6%]]</f>
        <v>58649.125</v>
      </c>
      <c r="O843" s="46">
        <v>44196</v>
      </c>
      <c r="P843" s="12" t="s">
        <v>3031</v>
      </c>
      <c r="Q843" s="61" t="s">
        <v>2502</v>
      </c>
      <c r="R843" s="9" t="s">
        <v>2888</v>
      </c>
      <c r="S843" s="11"/>
      <c r="T843" s="13" t="s">
        <v>2889</v>
      </c>
      <c r="U843" s="12" t="s">
        <v>3994</v>
      </c>
    </row>
    <row r="844" spans="1:21" x14ac:dyDescent="0.25">
      <c r="A844" s="69">
        <v>154640</v>
      </c>
      <c r="B844" s="9">
        <v>590</v>
      </c>
      <c r="C844" s="46">
        <v>44182</v>
      </c>
      <c r="D844" s="11"/>
      <c r="E844" s="11">
        <v>7127.19</v>
      </c>
      <c r="F844" s="11">
        <v>0</v>
      </c>
      <c r="G844" s="31"/>
      <c r="H844" s="31"/>
      <c r="I844" s="11"/>
      <c r="J844" s="11">
        <v>70.81</v>
      </c>
      <c r="K844" s="11"/>
      <c r="L844" s="11">
        <v>7198</v>
      </c>
      <c r="M844" s="11">
        <f>Tabla16[[#This Row],[TASA EX.]]+Tabla16[[#This Row],[IEPS 8 %]]</f>
        <v>70.81</v>
      </c>
      <c r="N844" s="11">
        <f>Tabla16[[#This Row],[TASA 16%]]+Tabla16[[#This Row],[IEPS 6%]]</f>
        <v>0</v>
      </c>
      <c r="O844" s="46">
        <v>44193</v>
      </c>
      <c r="P844" s="12" t="s">
        <v>3137</v>
      </c>
      <c r="Q844" s="61" t="s">
        <v>1449</v>
      </c>
      <c r="R844" s="9" t="s">
        <v>2853</v>
      </c>
      <c r="S844" s="11"/>
      <c r="T844" s="13" t="s">
        <v>2854</v>
      </c>
      <c r="U844" s="12" t="s">
        <v>3995</v>
      </c>
    </row>
    <row r="845" spans="1:21" x14ac:dyDescent="0.25">
      <c r="A845" s="69">
        <v>154641</v>
      </c>
      <c r="B845" s="9">
        <v>591</v>
      </c>
      <c r="C845" s="46">
        <v>44182</v>
      </c>
      <c r="D845" s="11"/>
      <c r="E845" s="11">
        <v>-1.749999999992724E-2</v>
      </c>
      <c r="F845" s="11">
        <v>3998.9375</v>
      </c>
      <c r="G845" s="31"/>
      <c r="H845" s="31"/>
      <c r="I845" s="11"/>
      <c r="J845" s="11"/>
      <c r="K845" s="11">
        <v>639.83000000000004</v>
      </c>
      <c r="L845" s="11">
        <v>4638.75</v>
      </c>
      <c r="M845" s="11">
        <f>Tabla16[[#This Row],[TASA EX.]]+Tabla16[[#This Row],[IEPS 8 %]]</f>
        <v>0</v>
      </c>
      <c r="N845" s="11">
        <f>Tabla16[[#This Row],[TASA 16%]]+Tabla16[[#This Row],[IEPS 6%]]</f>
        <v>3998.9375</v>
      </c>
      <c r="O845" s="46">
        <v>44188</v>
      </c>
      <c r="P845" s="12" t="s">
        <v>3008</v>
      </c>
      <c r="Q845" s="61" t="s">
        <v>1428</v>
      </c>
      <c r="R845" s="9" t="s">
        <v>2853</v>
      </c>
      <c r="S845" s="11"/>
      <c r="T845" s="13" t="s">
        <v>2854</v>
      </c>
      <c r="U845" s="12" t="s">
        <v>3996</v>
      </c>
    </row>
    <row r="846" spans="1:21" x14ac:dyDescent="0.25">
      <c r="A846" s="69">
        <v>154644</v>
      </c>
      <c r="B846" s="9">
        <v>594</v>
      </c>
      <c r="C846" s="46">
        <v>44182</v>
      </c>
      <c r="D846" s="11"/>
      <c r="E846" s="11">
        <v>12892</v>
      </c>
      <c r="F846" s="11">
        <v>0</v>
      </c>
      <c r="G846" s="31"/>
      <c r="H846" s="31"/>
      <c r="I846" s="11"/>
      <c r="J846" s="11"/>
      <c r="K846" s="11"/>
      <c r="L846" s="11">
        <v>12892</v>
      </c>
      <c r="M846" s="11">
        <f>Tabla16[[#This Row],[TASA EX.]]+Tabla16[[#This Row],[IEPS 8 %]]</f>
        <v>0</v>
      </c>
      <c r="N846" s="11">
        <f>Tabla16[[#This Row],[TASA 16%]]+Tabla16[[#This Row],[IEPS 6%]]</f>
        <v>0</v>
      </c>
      <c r="O846" s="46">
        <v>44195</v>
      </c>
      <c r="P846" s="12" t="s">
        <v>2876</v>
      </c>
      <c r="Q846" s="61" t="s">
        <v>2565</v>
      </c>
      <c r="R846" s="9" t="s">
        <v>2853</v>
      </c>
      <c r="S846" s="11"/>
      <c r="T846" s="13" t="s">
        <v>2854</v>
      </c>
      <c r="U846" s="12" t="s">
        <v>3997</v>
      </c>
    </row>
    <row r="847" spans="1:21" x14ac:dyDescent="0.25">
      <c r="A847" s="69">
        <v>154645</v>
      </c>
      <c r="B847" s="9">
        <v>595</v>
      </c>
      <c r="C847" s="46">
        <v>44182</v>
      </c>
      <c r="D847" s="11"/>
      <c r="E847" s="11">
        <v>-7.5000000015279511E-3</v>
      </c>
      <c r="F847" s="11">
        <v>7864.9375000000009</v>
      </c>
      <c r="G847" s="31"/>
      <c r="H847" s="31"/>
      <c r="I847" s="11"/>
      <c r="J847" s="11"/>
      <c r="K847" s="11">
        <v>1258.3900000000001</v>
      </c>
      <c r="L847" s="11">
        <v>9123.32</v>
      </c>
      <c r="M847" s="11">
        <f>Tabla16[[#This Row],[TASA EX.]]+Tabla16[[#This Row],[IEPS 8 %]]</f>
        <v>0</v>
      </c>
      <c r="N847" s="11">
        <f>Tabla16[[#This Row],[TASA 16%]]+Tabla16[[#This Row],[IEPS 6%]]</f>
        <v>7864.9375000000009</v>
      </c>
      <c r="O847" s="46">
        <v>44193</v>
      </c>
      <c r="P847" s="12" t="s">
        <v>3028</v>
      </c>
      <c r="Q847" s="61" t="s">
        <v>2401</v>
      </c>
      <c r="R847" s="9" t="s">
        <v>2888</v>
      </c>
      <c r="S847" s="11"/>
      <c r="T847" s="13" t="s">
        <v>2889</v>
      </c>
      <c r="U847" s="12" t="s">
        <v>3998</v>
      </c>
    </row>
    <row r="848" spans="1:21" x14ac:dyDescent="0.25">
      <c r="A848" s="69">
        <v>154646</v>
      </c>
      <c r="B848" s="9">
        <v>596</v>
      </c>
      <c r="C848" s="46">
        <v>44183</v>
      </c>
      <c r="D848" s="11"/>
      <c r="E848" s="11">
        <v>0</v>
      </c>
      <c r="F848" s="11">
        <v>6500</v>
      </c>
      <c r="G848" s="31"/>
      <c r="H848" s="31"/>
      <c r="I848" s="11"/>
      <c r="J848" s="11"/>
      <c r="K848" s="11">
        <v>1040</v>
      </c>
      <c r="L848" s="11">
        <v>7540</v>
      </c>
      <c r="M848" s="11">
        <f>Tabla16[[#This Row],[TASA EX.]]+Tabla16[[#This Row],[IEPS 8 %]]</f>
        <v>0</v>
      </c>
      <c r="N848" s="11">
        <f>Tabla16[[#This Row],[TASA 16%]]+Tabla16[[#This Row],[IEPS 6%]]</f>
        <v>6500</v>
      </c>
      <c r="O848" s="46">
        <v>44186</v>
      </c>
      <c r="P848" s="12" t="s">
        <v>2907</v>
      </c>
      <c r="Q848" s="61" t="s">
        <v>271</v>
      </c>
      <c r="R848" s="9" t="s">
        <v>2888</v>
      </c>
      <c r="S848" s="11"/>
      <c r="T848" s="13" t="s">
        <v>2889</v>
      </c>
      <c r="U848" s="12" t="s">
        <v>3999</v>
      </c>
    </row>
    <row r="849" spans="1:21" x14ac:dyDescent="0.25">
      <c r="A849" s="69">
        <v>154647</v>
      </c>
      <c r="B849" s="9">
        <v>597</v>
      </c>
      <c r="C849" s="46">
        <v>44183</v>
      </c>
      <c r="D849" s="11"/>
      <c r="E849" s="11">
        <v>21850</v>
      </c>
      <c r="F849" s="11">
        <v>0</v>
      </c>
      <c r="G849" s="31"/>
      <c r="H849" s="31"/>
      <c r="I849" s="11"/>
      <c r="J849" s="11">
        <v>1555.34</v>
      </c>
      <c r="K849" s="11"/>
      <c r="L849" s="11">
        <v>23405.34</v>
      </c>
      <c r="M849" s="11">
        <f>Tabla16[[#This Row],[TASA EX.]]+Tabla16[[#This Row],[IEPS 8 %]]</f>
        <v>1555.34</v>
      </c>
      <c r="N849" s="11">
        <f>Tabla16[[#This Row],[TASA 16%]]+Tabla16[[#This Row],[IEPS 6%]]</f>
        <v>0</v>
      </c>
      <c r="O849" s="46">
        <v>44186</v>
      </c>
      <c r="P849" s="12" t="s">
        <v>3721</v>
      </c>
      <c r="Q849" s="61" t="s">
        <v>2191</v>
      </c>
      <c r="R849" s="9" t="s">
        <v>2853</v>
      </c>
      <c r="S849" s="11">
        <v>445.91</v>
      </c>
      <c r="T849" s="13" t="s">
        <v>2854</v>
      </c>
      <c r="U849" s="12" t="s">
        <v>4000</v>
      </c>
    </row>
    <row r="850" spans="1:21" x14ac:dyDescent="0.25">
      <c r="A850" s="69">
        <v>154649</v>
      </c>
      <c r="B850" s="9">
        <v>599</v>
      </c>
      <c r="C850" s="46">
        <v>44183</v>
      </c>
      <c r="D850" s="11"/>
      <c r="E850" s="11">
        <v>-7.4999999997089617E-2</v>
      </c>
      <c r="F850" s="11">
        <v>57541.875</v>
      </c>
      <c r="G850" s="31"/>
      <c r="H850" s="31"/>
      <c r="I850" s="11"/>
      <c r="J850" s="11"/>
      <c r="K850" s="11">
        <v>9206.7000000000007</v>
      </c>
      <c r="L850" s="11">
        <v>66748.5</v>
      </c>
      <c r="M850" s="11">
        <f>Tabla16[[#This Row],[TASA EX.]]+Tabla16[[#This Row],[IEPS 8 %]]</f>
        <v>0</v>
      </c>
      <c r="N850" s="11">
        <f>Tabla16[[#This Row],[TASA 16%]]+Tabla16[[#This Row],[IEPS 6%]]</f>
        <v>57541.875</v>
      </c>
      <c r="O850" s="46">
        <v>44187</v>
      </c>
      <c r="P850" s="12" t="s">
        <v>3055</v>
      </c>
      <c r="Q850" s="61" t="s">
        <v>125</v>
      </c>
      <c r="R850" s="9" t="s">
        <v>2853</v>
      </c>
      <c r="S850" s="11">
        <v>1174.33</v>
      </c>
      <c r="T850" s="13" t="s">
        <v>2854</v>
      </c>
      <c r="U850" s="12" t="s">
        <v>4001</v>
      </c>
    </row>
    <row r="851" spans="1:21" x14ac:dyDescent="0.25">
      <c r="A851" s="47">
        <v>154650</v>
      </c>
      <c r="B851" s="48">
        <v>600</v>
      </c>
      <c r="C851" s="46">
        <v>44183</v>
      </c>
      <c r="D851" s="50"/>
      <c r="E851" s="50">
        <v>-1.2499999997089617E-2</v>
      </c>
      <c r="F851" s="50">
        <v>74572.8125</v>
      </c>
      <c r="G851" s="51"/>
      <c r="H851" s="51"/>
      <c r="I851" s="50"/>
      <c r="J851" s="50"/>
      <c r="K851" s="50">
        <v>11931.65</v>
      </c>
      <c r="L851" s="50">
        <v>86504.45</v>
      </c>
      <c r="M851" s="50">
        <f>Tabla16[[#This Row],[TASA EX.]]+Tabla16[[#This Row],[IEPS 8 %]]</f>
        <v>0</v>
      </c>
      <c r="N851" s="50">
        <f>Tabla16[[#This Row],[TASA 16%]]+Tabla16[[#This Row],[IEPS 6%]]</f>
        <v>74572.8125</v>
      </c>
      <c r="O851" s="46">
        <v>44186</v>
      </c>
      <c r="P851" s="49" t="s">
        <v>3128</v>
      </c>
      <c r="Q851" s="52" t="s">
        <v>2508</v>
      </c>
      <c r="R851" s="48" t="s">
        <v>2853</v>
      </c>
      <c r="S851" s="50">
        <v>1521.9</v>
      </c>
      <c r="T851" s="53" t="s">
        <v>2854</v>
      </c>
      <c r="U851" s="49" t="s">
        <v>4002</v>
      </c>
    </row>
    <row r="852" spans="1:21" x14ac:dyDescent="0.25">
      <c r="A852" s="47">
        <v>154651</v>
      </c>
      <c r="B852" s="48">
        <v>601</v>
      </c>
      <c r="C852" s="57">
        <v>44183</v>
      </c>
      <c r="D852" s="50"/>
      <c r="E852" s="50">
        <v>2090</v>
      </c>
      <c r="F852" s="50">
        <v>0</v>
      </c>
      <c r="G852" s="51"/>
      <c r="H852" s="51"/>
      <c r="I852" s="50"/>
      <c r="J852" s="50"/>
      <c r="K852" s="50"/>
      <c r="L852" s="50">
        <v>2090</v>
      </c>
      <c r="M852" s="50">
        <f>Tabla16[[#This Row],[TASA EX.]]+Tabla16[[#This Row],[IEPS 8 %]]</f>
        <v>0</v>
      </c>
      <c r="N852" s="50">
        <f>Tabla16[[#This Row],[TASA 16%]]+Tabla16[[#This Row],[IEPS 6%]]</f>
        <v>0</v>
      </c>
      <c r="O852" s="55">
        <v>44187</v>
      </c>
      <c r="P852" s="49" t="s">
        <v>4003</v>
      </c>
      <c r="Q852" s="52" t="s">
        <v>449</v>
      </c>
      <c r="R852" s="48" t="s">
        <v>2853</v>
      </c>
      <c r="S852" s="50"/>
      <c r="T852" s="53" t="s">
        <v>2854</v>
      </c>
      <c r="U852" s="49" t="s">
        <v>4004</v>
      </c>
    </row>
    <row r="853" spans="1:21" x14ac:dyDescent="0.25">
      <c r="A853" s="47">
        <v>154652</v>
      </c>
      <c r="B853" s="48">
        <v>602</v>
      </c>
      <c r="C853" s="46">
        <v>44183</v>
      </c>
      <c r="D853" s="50"/>
      <c r="E853" s="50">
        <v>3627</v>
      </c>
      <c r="F853" s="50">
        <v>0</v>
      </c>
      <c r="G853" s="51"/>
      <c r="H853" s="51"/>
      <c r="I853" s="50"/>
      <c r="J853" s="50"/>
      <c r="K853" s="50"/>
      <c r="L853" s="50">
        <v>3627</v>
      </c>
      <c r="M853" s="50">
        <f>Tabla16[[#This Row],[TASA EX.]]+Tabla16[[#This Row],[IEPS 8 %]]</f>
        <v>0</v>
      </c>
      <c r="N853" s="50">
        <f>Tabla16[[#This Row],[TASA 16%]]+Tabla16[[#This Row],[IEPS 6%]]</f>
        <v>0</v>
      </c>
      <c r="O853" s="46">
        <v>44194</v>
      </c>
      <c r="P853" s="49" t="s">
        <v>3647</v>
      </c>
      <c r="Q853" s="52" t="s">
        <v>2567</v>
      </c>
      <c r="R853" s="48" t="s">
        <v>2853</v>
      </c>
      <c r="S853" s="50"/>
      <c r="T853" s="53" t="s">
        <v>2854</v>
      </c>
      <c r="U853" s="49" t="s">
        <v>4005</v>
      </c>
    </row>
    <row r="854" spans="1:21" x14ac:dyDescent="0.25">
      <c r="A854" s="47">
        <v>154653</v>
      </c>
      <c r="B854" s="48">
        <v>603</v>
      </c>
      <c r="C854" s="46">
        <v>44183</v>
      </c>
      <c r="D854" s="50"/>
      <c r="E854" s="50">
        <v>5147.5</v>
      </c>
      <c r="F854" s="50">
        <v>0</v>
      </c>
      <c r="G854" s="51"/>
      <c r="H854" s="51"/>
      <c r="I854" s="50"/>
      <c r="J854" s="50"/>
      <c r="K854" s="50"/>
      <c r="L854" s="50">
        <v>5147.5</v>
      </c>
      <c r="M854" s="50">
        <f>Tabla16[[#This Row],[TASA EX.]]+Tabla16[[#This Row],[IEPS 8 %]]</f>
        <v>0</v>
      </c>
      <c r="N854" s="50">
        <f>Tabla16[[#This Row],[TASA 16%]]+Tabla16[[#This Row],[IEPS 6%]]</f>
        <v>0</v>
      </c>
      <c r="O854" s="46">
        <v>44193</v>
      </c>
      <c r="P854" s="49" t="s">
        <v>2987</v>
      </c>
      <c r="Q854" s="52" t="s">
        <v>659</v>
      </c>
      <c r="R854" s="48" t="s">
        <v>2853</v>
      </c>
      <c r="S854" s="50"/>
      <c r="T854" s="53" t="s">
        <v>2854</v>
      </c>
      <c r="U854" s="49" t="s">
        <v>4006</v>
      </c>
    </row>
    <row r="855" spans="1:21" x14ac:dyDescent="0.25">
      <c r="A855" s="47">
        <v>154654</v>
      </c>
      <c r="B855" s="48">
        <v>604</v>
      </c>
      <c r="C855" s="46">
        <v>44183</v>
      </c>
      <c r="D855" s="50"/>
      <c r="E855" s="50">
        <v>6747.6</v>
      </c>
      <c r="F855" s="50">
        <v>0</v>
      </c>
      <c r="G855" s="51"/>
      <c r="H855" s="51"/>
      <c r="I855" s="50"/>
      <c r="J855" s="50"/>
      <c r="K855" s="50"/>
      <c r="L855" s="50">
        <v>6747.6</v>
      </c>
      <c r="M855" s="50">
        <f>Tabla16[[#This Row],[TASA EX.]]+Tabla16[[#This Row],[IEPS 8 %]]</f>
        <v>0</v>
      </c>
      <c r="N855" s="50">
        <f>Tabla16[[#This Row],[TASA 16%]]+Tabla16[[#This Row],[IEPS 6%]]</f>
        <v>0</v>
      </c>
      <c r="O855" s="46">
        <v>44194</v>
      </c>
      <c r="P855" s="49" t="s">
        <v>3026</v>
      </c>
      <c r="Q855" s="52" t="s">
        <v>669</v>
      </c>
      <c r="R855" s="48" t="s">
        <v>2853</v>
      </c>
      <c r="S855" s="50"/>
      <c r="T855" s="53" t="s">
        <v>2854</v>
      </c>
      <c r="U855" s="49" t="s">
        <v>2861</v>
      </c>
    </row>
    <row r="856" spans="1:21" x14ac:dyDescent="0.25">
      <c r="A856" s="47">
        <v>154655</v>
      </c>
      <c r="B856" s="48">
        <v>605</v>
      </c>
      <c r="C856" s="46">
        <v>44183</v>
      </c>
      <c r="D856" s="50"/>
      <c r="E856" s="50">
        <v>15857.58</v>
      </c>
      <c r="F856" s="50">
        <v>0</v>
      </c>
      <c r="G856" s="51"/>
      <c r="H856" s="51"/>
      <c r="I856" s="50"/>
      <c r="J856" s="50"/>
      <c r="K856" s="50"/>
      <c r="L856" s="50">
        <v>15857.58</v>
      </c>
      <c r="M856" s="50">
        <f>Tabla16[[#This Row],[TASA EX.]]+Tabla16[[#This Row],[IEPS 8 %]]</f>
        <v>0</v>
      </c>
      <c r="N856" s="50">
        <f>Tabla16[[#This Row],[TASA 16%]]+Tabla16[[#This Row],[IEPS 6%]]</f>
        <v>0</v>
      </c>
      <c r="O856" s="46">
        <v>44193</v>
      </c>
      <c r="P856" s="49" t="s">
        <v>2940</v>
      </c>
      <c r="Q856" s="52" t="s">
        <v>450</v>
      </c>
      <c r="R856" s="48" t="s">
        <v>2853</v>
      </c>
      <c r="S856" s="50"/>
      <c r="T856" s="53" t="s">
        <v>2854</v>
      </c>
      <c r="U856" s="49" t="s">
        <v>2861</v>
      </c>
    </row>
    <row r="857" spans="1:21" x14ac:dyDescent="0.25">
      <c r="A857" s="47">
        <v>154656</v>
      </c>
      <c r="B857" s="48">
        <v>606</v>
      </c>
      <c r="C857" s="46">
        <v>44183</v>
      </c>
      <c r="D857" s="50"/>
      <c r="E857" s="50">
        <v>26331.07</v>
      </c>
      <c r="F857" s="50">
        <v>0</v>
      </c>
      <c r="G857" s="51"/>
      <c r="H857" s="51"/>
      <c r="I857" s="50"/>
      <c r="J857" s="50">
        <v>1438.97</v>
      </c>
      <c r="K857" s="50"/>
      <c r="L857" s="50">
        <v>27770.04</v>
      </c>
      <c r="M857" s="50">
        <f>Tabla16[[#This Row],[TASA EX.]]+Tabla16[[#This Row],[IEPS 8 %]]</f>
        <v>1438.97</v>
      </c>
      <c r="N857" s="50">
        <f>Tabla16[[#This Row],[TASA 16%]]+Tabla16[[#This Row],[IEPS 6%]]</f>
        <v>0</v>
      </c>
      <c r="O857" s="46">
        <v>44193</v>
      </c>
      <c r="P857" s="49" t="s">
        <v>3481</v>
      </c>
      <c r="Q857" s="52" t="s">
        <v>2823</v>
      </c>
      <c r="R857" s="48" t="s">
        <v>2853</v>
      </c>
      <c r="S857" s="50"/>
      <c r="T857" s="53" t="s">
        <v>2854</v>
      </c>
      <c r="U857" s="49" t="s">
        <v>4007</v>
      </c>
    </row>
    <row r="858" spans="1:21" x14ac:dyDescent="0.25">
      <c r="A858" s="47">
        <v>154661</v>
      </c>
      <c r="B858" s="48">
        <v>611</v>
      </c>
      <c r="C858" s="46">
        <v>44183</v>
      </c>
      <c r="D858" s="50"/>
      <c r="E858" s="50">
        <v>20310</v>
      </c>
      <c r="F858" s="50">
        <v>0</v>
      </c>
      <c r="G858" s="51"/>
      <c r="H858" s="51"/>
      <c r="I858" s="50"/>
      <c r="J858" s="50"/>
      <c r="K858" s="50"/>
      <c r="L858" s="50">
        <v>20310</v>
      </c>
      <c r="M858" s="50">
        <f>Tabla16[[#This Row],[TASA EX.]]+Tabla16[[#This Row],[IEPS 8 %]]</f>
        <v>0</v>
      </c>
      <c r="N858" s="50">
        <f>Tabla16[[#This Row],[TASA 16%]]+Tabla16[[#This Row],[IEPS 6%]]</f>
        <v>0</v>
      </c>
      <c r="O858" s="46">
        <v>44193</v>
      </c>
      <c r="P858" s="49" t="s">
        <v>2883</v>
      </c>
      <c r="Q858" s="52" t="s">
        <v>362</v>
      </c>
      <c r="R858" s="48" t="s">
        <v>2853</v>
      </c>
      <c r="S858" s="50"/>
      <c r="T858" s="53" t="s">
        <v>2854</v>
      </c>
      <c r="U858" s="49" t="s">
        <v>4008</v>
      </c>
    </row>
    <row r="859" spans="1:21" x14ac:dyDescent="0.25">
      <c r="A859" s="47">
        <v>154662</v>
      </c>
      <c r="B859" s="48">
        <v>612</v>
      </c>
      <c r="C859" s="46">
        <v>44183</v>
      </c>
      <c r="D859" s="50"/>
      <c r="E859" s="50">
        <v>0</v>
      </c>
      <c r="F859" s="50">
        <v>18437.5</v>
      </c>
      <c r="G859" s="51"/>
      <c r="H859" s="51"/>
      <c r="I859" s="50"/>
      <c r="J859" s="50"/>
      <c r="K859" s="50">
        <v>2950</v>
      </c>
      <c r="L859" s="50">
        <v>21387.5</v>
      </c>
      <c r="M859" s="50">
        <f>Tabla16[[#This Row],[TASA EX.]]+Tabla16[[#This Row],[IEPS 8 %]]</f>
        <v>0</v>
      </c>
      <c r="N859" s="50">
        <f>Tabla16[[#This Row],[TASA 16%]]+Tabla16[[#This Row],[IEPS 6%]]</f>
        <v>18437.5</v>
      </c>
      <c r="O859" s="46">
        <v>44196</v>
      </c>
      <c r="P859" s="49" t="s">
        <v>3373</v>
      </c>
      <c r="Q859" s="52" t="s">
        <v>2444</v>
      </c>
      <c r="R859" s="48" t="s">
        <v>2853</v>
      </c>
      <c r="S859" s="50"/>
      <c r="T859" s="53" t="s">
        <v>2854</v>
      </c>
      <c r="U859" s="49" t="s">
        <v>4009</v>
      </c>
    </row>
    <row r="860" spans="1:21" x14ac:dyDescent="0.25">
      <c r="A860" s="47">
        <v>154663</v>
      </c>
      <c r="B860" s="48">
        <v>613</v>
      </c>
      <c r="C860" s="46">
        <v>44183</v>
      </c>
      <c r="D860" s="50"/>
      <c r="E860" s="50">
        <v>0.4249999999992724</v>
      </c>
      <c r="F860" s="50">
        <v>10491.875</v>
      </c>
      <c r="G860" s="51"/>
      <c r="H860" s="51"/>
      <c r="I860" s="50"/>
      <c r="J860" s="50"/>
      <c r="K860" s="50">
        <v>1678.7</v>
      </c>
      <c r="L860" s="50">
        <v>12171</v>
      </c>
      <c r="M860" s="50">
        <f>Tabla16[[#This Row],[TASA EX.]]+Tabla16[[#This Row],[IEPS 8 %]]</f>
        <v>0</v>
      </c>
      <c r="N860" s="50">
        <f>Tabla16[[#This Row],[TASA 16%]]+Tabla16[[#This Row],[IEPS 6%]]</f>
        <v>10491.875</v>
      </c>
      <c r="O860" s="46">
        <v>44184</v>
      </c>
      <c r="P860" s="49" t="s">
        <v>3077</v>
      </c>
      <c r="Q860" s="52" t="s">
        <v>525</v>
      </c>
      <c r="R860" s="48" t="s">
        <v>2888</v>
      </c>
      <c r="S860" s="50"/>
      <c r="T860" s="53" t="s">
        <v>2889</v>
      </c>
      <c r="U860" s="49" t="s">
        <v>4010</v>
      </c>
    </row>
    <row r="861" spans="1:21" x14ac:dyDescent="0.25">
      <c r="A861" s="47">
        <v>154664</v>
      </c>
      <c r="B861" s="48">
        <v>614</v>
      </c>
      <c r="C861" s="46">
        <v>44183</v>
      </c>
      <c r="D861" s="50"/>
      <c r="E861" s="50">
        <v>3.4999999999854481E-2</v>
      </c>
      <c r="F861" s="50">
        <v>2139.625</v>
      </c>
      <c r="G861" s="51"/>
      <c r="H861" s="51"/>
      <c r="I861" s="50"/>
      <c r="J861" s="50"/>
      <c r="K861" s="50">
        <v>342.34</v>
      </c>
      <c r="L861" s="50">
        <v>2482</v>
      </c>
      <c r="M861" s="50">
        <f>Tabla16[[#This Row],[TASA EX.]]+Tabla16[[#This Row],[IEPS 8 %]]</f>
        <v>0</v>
      </c>
      <c r="N861" s="50">
        <f>Tabla16[[#This Row],[TASA 16%]]+Tabla16[[#This Row],[IEPS 6%]]</f>
        <v>2139.625</v>
      </c>
      <c r="O861" s="46">
        <v>44184</v>
      </c>
      <c r="P861" s="49" t="s">
        <v>3077</v>
      </c>
      <c r="Q861" s="52" t="s">
        <v>525</v>
      </c>
      <c r="R861" s="48" t="s">
        <v>2888</v>
      </c>
      <c r="S861" s="50"/>
      <c r="T861" s="53" t="s">
        <v>2889</v>
      </c>
      <c r="U861" s="49" t="s">
        <v>4011</v>
      </c>
    </row>
    <row r="862" spans="1:21" x14ac:dyDescent="0.25">
      <c r="A862" s="47">
        <v>154671</v>
      </c>
      <c r="B862" s="48">
        <v>621</v>
      </c>
      <c r="C862" s="46">
        <v>44183</v>
      </c>
      <c r="D862" s="50"/>
      <c r="E862" s="50">
        <v>44643.839999999997</v>
      </c>
      <c r="F862" s="50">
        <v>0</v>
      </c>
      <c r="G862" s="51"/>
      <c r="H862" s="51"/>
      <c r="I862" s="50"/>
      <c r="J862" s="50">
        <v>891.26</v>
      </c>
      <c r="K862" s="50"/>
      <c r="L862" s="50">
        <v>45535.1</v>
      </c>
      <c r="M862" s="50">
        <f>Tabla16[[#This Row],[TASA EX.]]+Tabla16[[#This Row],[IEPS 8 %]]</f>
        <v>891.26</v>
      </c>
      <c r="N862" s="50">
        <f>Tabla16[[#This Row],[TASA 16%]]+Tabla16[[#This Row],[IEPS 6%]]</f>
        <v>0</v>
      </c>
      <c r="O862" s="46">
        <v>44190</v>
      </c>
      <c r="P862" s="49" t="s">
        <v>4012</v>
      </c>
      <c r="Q862" s="52" t="s">
        <v>1705</v>
      </c>
      <c r="R862" s="48" t="s">
        <v>2853</v>
      </c>
      <c r="S862" s="50"/>
      <c r="T862" s="53" t="s">
        <v>2854</v>
      </c>
      <c r="U862" s="49" t="s">
        <v>4013</v>
      </c>
    </row>
    <row r="863" spans="1:21" x14ac:dyDescent="0.25">
      <c r="A863" s="47">
        <v>154674</v>
      </c>
      <c r="B863" s="48">
        <v>624</v>
      </c>
      <c r="C863" s="46">
        <v>44183</v>
      </c>
      <c r="D863" s="50"/>
      <c r="E863" s="50">
        <v>0</v>
      </c>
      <c r="F863" s="50">
        <v>66840</v>
      </c>
      <c r="G863" s="51"/>
      <c r="H863" s="51"/>
      <c r="I863" s="50"/>
      <c r="J863" s="50"/>
      <c r="K863" s="50">
        <v>10694.4</v>
      </c>
      <c r="L863" s="50">
        <v>77534.399999999994</v>
      </c>
      <c r="M863" s="50">
        <f>Tabla16[[#This Row],[TASA EX.]]+Tabla16[[#This Row],[IEPS 8 %]]</f>
        <v>0</v>
      </c>
      <c r="N863" s="50">
        <f>Tabla16[[#This Row],[TASA 16%]]+Tabla16[[#This Row],[IEPS 6%]]</f>
        <v>66840</v>
      </c>
      <c r="O863" s="46">
        <v>44195</v>
      </c>
      <c r="P863" s="49" t="s">
        <v>3085</v>
      </c>
      <c r="Q863" s="52" t="s">
        <v>1426</v>
      </c>
      <c r="R863" s="48" t="s">
        <v>2853</v>
      </c>
      <c r="S863" s="50"/>
      <c r="T863" s="53" t="s">
        <v>2854</v>
      </c>
      <c r="U863" s="49" t="s">
        <v>4014</v>
      </c>
    </row>
    <row r="864" spans="1:21" x14ac:dyDescent="0.25">
      <c r="A864" s="47">
        <v>154685</v>
      </c>
      <c r="B864" s="48">
        <v>635</v>
      </c>
      <c r="C864" s="46">
        <v>44183</v>
      </c>
      <c r="D864" s="50"/>
      <c r="E864" s="50">
        <v>-6.7499999997380655E-2</v>
      </c>
      <c r="F864" s="50">
        <v>45296.4375</v>
      </c>
      <c r="G864" s="51"/>
      <c r="H864" s="51"/>
      <c r="I864" s="50"/>
      <c r="J864" s="50"/>
      <c r="K864" s="50">
        <v>7247.43</v>
      </c>
      <c r="L864" s="50">
        <v>52543.8</v>
      </c>
      <c r="M864" s="50">
        <f>Tabla16[[#This Row],[TASA EX.]]+Tabla16[[#This Row],[IEPS 8 %]]</f>
        <v>0</v>
      </c>
      <c r="N864" s="50">
        <f>Tabla16[[#This Row],[TASA 16%]]+Tabla16[[#This Row],[IEPS 6%]]</f>
        <v>45296.4375</v>
      </c>
      <c r="O864" s="46">
        <v>44187</v>
      </c>
      <c r="P864" s="49" t="s">
        <v>4015</v>
      </c>
      <c r="Q864" s="52" t="s">
        <v>1025</v>
      </c>
      <c r="R864" s="48" t="s">
        <v>2853</v>
      </c>
      <c r="S864" s="50">
        <v>227.63</v>
      </c>
      <c r="T864" s="53" t="s">
        <v>2854</v>
      </c>
      <c r="U864" s="49" t="s">
        <v>4016</v>
      </c>
    </row>
    <row r="865" spans="1:21" x14ac:dyDescent="0.25">
      <c r="A865" s="47">
        <v>154686</v>
      </c>
      <c r="B865" s="48">
        <v>636</v>
      </c>
      <c r="C865" s="46">
        <v>44183</v>
      </c>
      <c r="D865" s="50"/>
      <c r="E865" s="50">
        <v>2291.5</v>
      </c>
      <c r="F865" s="50">
        <v>0</v>
      </c>
      <c r="G865" s="51"/>
      <c r="H865" s="51"/>
      <c r="I865" s="50"/>
      <c r="J865" s="50"/>
      <c r="K865" s="50"/>
      <c r="L865" s="50">
        <v>2291.5</v>
      </c>
      <c r="M865" s="50">
        <f>Tabla16[[#This Row],[TASA EX.]]+Tabla16[[#This Row],[IEPS 8 %]]</f>
        <v>0</v>
      </c>
      <c r="N865" s="50">
        <f>Tabla16[[#This Row],[TASA 16%]]+Tabla16[[#This Row],[IEPS 6%]]</f>
        <v>0</v>
      </c>
      <c r="O865" s="46">
        <v>44187</v>
      </c>
      <c r="P865" s="49" t="s">
        <v>2859</v>
      </c>
      <c r="Q865" s="52" t="s">
        <v>2278</v>
      </c>
      <c r="R865" s="48" t="s">
        <v>2853</v>
      </c>
      <c r="S865" s="50"/>
      <c r="T865" s="53" t="s">
        <v>2854</v>
      </c>
      <c r="U865" s="49" t="s">
        <v>4017</v>
      </c>
    </row>
    <row r="866" spans="1:21" x14ac:dyDescent="0.25">
      <c r="A866" s="47">
        <v>154691</v>
      </c>
      <c r="B866" s="48">
        <v>641</v>
      </c>
      <c r="C866" s="46">
        <v>44183</v>
      </c>
      <c r="D866" s="50"/>
      <c r="E866" s="50">
        <v>23229.45</v>
      </c>
      <c r="F866" s="50">
        <v>0</v>
      </c>
      <c r="G866" s="51"/>
      <c r="H866" s="51"/>
      <c r="I866" s="50"/>
      <c r="J866" s="50"/>
      <c r="K866" s="50"/>
      <c r="L866" s="50">
        <v>23229.45</v>
      </c>
      <c r="M866" s="50">
        <f>Tabla16[[#This Row],[TASA EX.]]+Tabla16[[#This Row],[IEPS 8 %]]</f>
        <v>0</v>
      </c>
      <c r="N866" s="50">
        <f>Tabla16[[#This Row],[TASA 16%]]+Tabla16[[#This Row],[IEPS 6%]]</f>
        <v>0</v>
      </c>
      <c r="O866" s="46">
        <v>44194</v>
      </c>
      <c r="P866" s="49" t="s">
        <v>3026</v>
      </c>
      <c r="Q866" s="52" t="s">
        <v>669</v>
      </c>
      <c r="R866" s="48" t="s">
        <v>2853</v>
      </c>
      <c r="S866" s="50"/>
      <c r="T866" s="53" t="s">
        <v>2854</v>
      </c>
      <c r="U866" s="49" t="s">
        <v>2861</v>
      </c>
    </row>
    <row r="867" spans="1:21" x14ac:dyDescent="0.25">
      <c r="A867" s="47">
        <v>154692</v>
      </c>
      <c r="B867" s="48">
        <v>642</v>
      </c>
      <c r="C867" s="46">
        <v>44183</v>
      </c>
      <c r="D867" s="50"/>
      <c r="E867" s="50">
        <v>38509.519999999997</v>
      </c>
      <c r="F867" s="50">
        <v>0</v>
      </c>
      <c r="G867" s="51"/>
      <c r="H867" s="51"/>
      <c r="I867" s="50"/>
      <c r="J867" s="50"/>
      <c r="K867" s="50"/>
      <c r="L867" s="50">
        <v>38509.519999999997</v>
      </c>
      <c r="M867" s="50">
        <f>Tabla16[[#This Row],[TASA EX.]]+Tabla16[[#This Row],[IEPS 8 %]]</f>
        <v>0</v>
      </c>
      <c r="N867" s="50">
        <f>Tabla16[[#This Row],[TASA 16%]]+Tabla16[[#This Row],[IEPS 6%]]</f>
        <v>0</v>
      </c>
      <c r="O867" s="46">
        <v>44194</v>
      </c>
      <c r="P867" s="49" t="s">
        <v>2991</v>
      </c>
      <c r="Q867" s="52" t="s">
        <v>1529</v>
      </c>
      <c r="R867" s="48" t="s">
        <v>2853</v>
      </c>
      <c r="S867" s="50">
        <v>409.28</v>
      </c>
      <c r="T867" s="53" t="s">
        <v>2854</v>
      </c>
      <c r="U867" s="49" t="s">
        <v>2861</v>
      </c>
    </row>
    <row r="868" spans="1:21" x14ac:dyDescent="0.25">
      <c r="A868" s="47">
        <v>154693</v>
      </c>
      <c r="B868" s="48">
        <v>643</v>
      </c>
      <c r="C868" s="46">
        <v>44183</v>
      </c>
      <c r="D868" s="50"/>
      <c r="E868" s="50">
        <v>53541.26</v>
      </c>
      <c r="F868" s="50">
        <v>0</v>
      </c>
      <c r="G868" s="51"/>
      <c r="H868" s="51"/>
      <c r="I868" s="50"/>
      <c r="J868" s="50">
        <v>4297.8500000000004</v>
      </c>
      <c r="K868" s="50"/>
      <c r="L868" s="50">
        <v>57839.11</v>
      </c>
      <c r="M868" s="50">
        <f>Tabla16[[#This Row],[TASA EX.]]+Tabla16[[#This Row],[IEPS 8 %]]</f>
        <v>4297.8500000000004</v>
      </c>
      <c r="N868" s="50">
        <f>Tabla16[[#This Row],[TASA 16%]]+Tabla16[[#This Row],[IEPS 6%]]</f>
        <v>0</v>
      </c>
      <c r="O868" s="46">
        <v>44195</v>
      </c>
      <c r="P868" t="s">
        <v>4203</v>
      </c>
      <c r="Q868" s="52" t="s">
        <v>136</v>
      </c>
      <c r="R868" s="48" t="s">
        <v>2853</v>
      </c>
      <c r="S868" s="50">
        <v>1602.39</v>
      </c>
      <c r="T868" s="53" t="s">
        <v>2854</v>
      </c>
      <c r="U868" s="12" t="s">
        <v>4244</v>
      </c>
    </row>
    <row r="869" spans="1:21" x14ac:dyDescent="0.25">
      <c r="A869" s="47">
        <v>154694</v>
      </c>
      <c r="B869" s="48">
        <v>644</v>
      </c>
      <c r="C869" s="46">
        <v>44183</v>
      </c>
      <c r="D869" s="50"/>
      <c r="E869" s="50">
        <v>-1.2500000000727596E-2</v>
      </c>
      <c r="F869" s="50">
        <v>14116.8125</v>
      </c>
      <c r="G869" s="51"/>
      <c r="H869" s="51"/>
      <c r="I869" s="50"/>
      <c r="J869" s="50"/>
      <c r="K869" s="50">
        <v>2258.69</v>
      </c>
      <c r="L869" s="50">
        <v>16375.49</v>
      </c>
      <c r="M869" s="50">
        <f>Tabla16[[#This Row],[TASA EX.]]+Tabla16[[#This Row],[IEPS 8 %]]</f>
        <v>0</v>
      </c>
      <c r="N869" s="50">
        <f>Tabla16[[#This Row],[TASA 16%]]+Tabla16[[#This Row],[IEPS 6%]]</f>
        <v>14116.8125</v>
      </c>
      <c r="O869" s="46">
        <v>44195</v>
      </c>
      <c r="P869" s="49" t="s">
        <v>2953</v>
      </c>
      <c r="Q869" s="52" t="s">
        <v>244</v>
      </c>
      <c r="R869" s="48" t="s">
        <v>2853</v>
      </c>
      <c r="S869" s="50"/>
      <c r="T869" s="53" t="s">
        <v>2854</v>
      </c>
      <c r="U869" s="49" t="s">
        <v>4018</v>
      </c>
    </row>
    <row r="870" spans="1:21" x14ac:dyDescent="0.25">
      <c r="A870" s="70">
        <v>154699</v>
      </c>
      <c r="B870" s="71">
        <v>649</v>
      </c>
      <c r="C870" s="46">
        <v>44183</v>
      </c>
      <c r="D870" s="72"/>
      <c r="E870" s="72">
        <v>0</v>
      </c>
      <c r="F870" s="72">
        <v>50593</v>
      </c>
      <c r="G870" s="73"/>
      <c r="H870" s="73"/>
      <c r="I870" s="72"/>
      <c r="J870" s="72"/>
      <c r="K870" s="72">
        <v>8094.88</v>
      </c>
      <c r="L870" s="72">
        <v>58687.88</v>
      </c>
      <c r="M870" s="72">
        <f>Tabla16[[#This Row],[TASA EX.]]+Tabla16[[#This Row],[IEPS 8 %]]</f>
        <v>0</v>
      </c>
      <c r="N870" s="72">
        <f>Tabla16[[#This Row],[TASA 16%]]+Tabla16[[#This Row],[IEPS 6%]]</f>
        <v>50593</v>
      </c>
      <c r="O870" s="46">
        <v>44196</v>
      </c>
      <c r="P870" s="54" t="s">
        <v>2896</v>
      </c>
      <c r="Q870" s="74" t="s">
        <v>884</v>
      </c>
      <c r="R870" s="71" t="s">
        <v>2853</v>
      </c>
      <c r="S870" s="72"/>
      <c r="T870" s="75" t="s">
        <v>2854</v>
      </c>
      <c r="U870" s="54" t="s">
        <v>4019</v>
      </c>
    </row>
    <row r="871" spans="1:21" x14ac:dyDescent="0.25">
      <c r="A871" s="47">
        <v>154704</v>
      </c>
      <c r="B871" s="48">
        <v>654</v>
      </c>
      <c r="C871" s="46">
        <v>44183</v>
      </c>
      <c r="D871" s="50"/>
      <c r="E871" s="50">
        <v>1199.6349999999948</v>
      </c>
      <c r="F871" s="50">
        <v>50018.875</v>
      </c>
      <c r="G871" s="51"/>
      <c r="H871" s="51"/>
      <c r="I871" s="50"/>
      <c r="J871" s="50"/>
      <c r="K871" s="50">
        <v>8003.02</v>
      </c>
      <c r="L871" s="50">
        <v>59221.53</v>
      </c>
      <c r="M871" s="50">
        <f>Tabla16[[#This Row],[TASA EX.]]+Tabla16[[#This Row],[IEPS 8 %]]</f>
        <v>0</v>
      </c>
      <c r="N871" s="50">
        <f>Tabla16[[#This Row],[TASA 16%]]+Tabla16[[#This Row],[IEPS 6%]]</f>
        <v>50018.875</v>
      </c>
      <c r="O871" s="46">
        <v>44194</v>
      </c>
      <c r="P871" s="49" t="s">
        <v>3091</v>
      </c>
      <c r="Q871" s="52" t="s">
        <v>636</v>
      </c>
      <c r="R871" s="48" t="s">
        <v>2853</v>
      </c>
      <c r="S871" s="50">
        <v>6924.1</v>
      </c>
      <c r="T871" s="53" t="s">
        <v>2854</v>
      </c>
      <c r="U871" s="49" t="s">
        <v>4020</v>
      </c>
    </row>
    <row r="872" spans="1:21" x14ac:dyDescent="0.25">
      <c r="A872" s="47">
        <v>154705</v>
      </c>
      <c r="B872" s="48">
        <v>655</v>
      </c>
      <c r="C872" s="46">
        <v>44183</v>
      </c>
      <c r="D872" s="50"/>
      <c r="E872" s="50">
        <v>6.2500000003637979E-2</v>
      </c>
      <c r="F872" s="50">
        <v>30537.937499999996</v>
      </c>
      <c r="G872" s="51"/>
      <c r="H872" s="51"/>
      <c r="I872" s="50"/>
      <c r="J872" s="50"/>
      <c r="K872" s="50">
        <v>4886.07</v>
      </c>
      <c r="L872" s="50">
        <v>35424.07</v>
      </c>
      <c r="M872" s="50">
        <f>Tabla16[[#This Row],[TASA EX.]]+Tabla16[[#This Row],[IEPS 8 %]]</f>
        <v>0</v>
      </c>
      <c r="N872" s="50">
        <f>Tabla16[[#This Row],[TASA 16%]]+Tabla16[[#This Row],[IEPS 6%]]</f>
        <v>30537.937499999996</v>
      </c>
      <c r="O872" s="46">
        <v>44193</v>
      </c>
      <c r="P872" s="49" t="s">
        <v>3004</v>
      </c>
      <c r="Q872" s="52" t="s">
        <v>784</v>
      </c>
      <c r="R872" s="48" t="s">
        <v>2853</v>
      </c>
      <c r="S872" s="50"/>
      <c r="T872" s="53" t="s">
        <v>2854</v>
      </c>
      <c r="U872" s="49" t="s">
        <v>4021</v>
      </c>
    </row>
    <row r="873" spans="1:21" x14ac:dyDescent="0.25">
      <c r="A873" s="70">
        <v>154706</v>
      </c>
      <c r="B873" s="71">
        <v>656</v>
      </c>
      <c r="C873" s="46">
        <v>44183</v>
      </c>
      <c r="D873" s="72"/>
      <c r="E873" s="72">
        <v>16240.137499999997</v>
      </c>
      <c r="F873" s="72">
        <v>22508.5625</v>
      </c>
      <c r="G873" s="73"/>
      <c r="H873" s="73"/>
      <c r="I873" s="72"/>
      <c r="J873" s="72"/>
      <c r="K873" s="72">
        <v>3601.37</v>
      </c>
      <c r="L873" s="72">
        <v>42350.07</v>
      </c>
      <c r="M873" s="72">
        <f>Tabla16[[#This Row],[TASA EX.]]+Tabla16[[#This Row],[IEPS 8 %]]</f>
        <v>0</v>
      </c>
      <c r="N873" s="72">
        <f>Tabla16[[#This Row],[TASA 16%]]+Tabla16[[#This Row],[IEPS 6%]]</f>
        <v>22508.5625</v>
      </c>
      <c r="O873" s="46">
        <v>44193</v>
      </c>
      <c r="P873" s="54" t="s">
        <v>2971</v>
      </c>
      <c r="Q873" s="74" t="s">
        <v>2763</v>
      </c>
      <c r="R873" s="71" t="s">
        <v>2853</v>
      </c>
      <c r="S873" s="72">
        <v>581.9</v>
      </c>
      <c r="T873" s="75" t="s">
        <v>2854</v>
      </c>
      <c r="U873" s="54" t="s">
        <v>4022</v>
      </c>
    </row>
    <row r="874" spans="1:21" x14ac:dyDescent="0.25">
      <c r="A874" s="47">
        <v>154708</v>
      </c>
      <c r="B874" s="48">
        <v>658</v>
      </c>
      <c r="C874" s="46">
        <v>44183</v>
      </c>
      <c r="D874" s="50"/>
      <c r="E874" s="50">
        <v>67516</v>
      </c>
      <c r="F874" s="50">
        <v>0</v>
      </c>
      <c r="G874" s="51"/>
      <c r="H874" s="51"/>
      <c r="I874" s="50"/>
      <c r="J874" s="50"/>
      <c r="K874" s="50"/>
      <c r="L874" s="50">
        <v>67516</v>
      </c>
      <c r="M874" s="50">
        <f>Tabla16[[#This Row],[TASA EX.]]+Tabla16[[#This Row],[IEPS 8 %]]</f>
        <v>0</v>
      </c>
      <c r="N874" s="50">
        <f>Tabla16[[#This Row],[TASA 16%]]+Tabla16[[#This Row],[IEPS 6%]]</f>
        <v>0</v>
      </c>
      <c r="O874" s="46">
        <v>44188</v>
      </c>
      <c r="P874" s="49" t="s">
        <v>2989</v>
      </c>
      <c r="Q874" s="52" t="s">
        <v>2506</v>
      </c>
      <c r="R874" s="48" t="s">
        <v>2853</v>
      </c>
      <c r="S874" s="50"/>
      <c r="T874" s="53" t="s">
        <v>2854</v>
      </c>
      <c r="U874" s="49" t="s">
        <v>2861</v>
      </c>
    </row>
    <row r="875" spans="1:21" x14ac:dyDescent="0.25">
      <c r="A875" s="47">
        <v>154710</v>
      </c>
      <c r="B875" s="48">
        <v>660</v>
      </c>
      <c r="C875" s="46">
        <v>44183</v>
      </c>
      <c r="D875" s="50"/>
      <c r="E875" s="50">
        <v>5.2500000005238689E-2</v>
      </c>
      <c r="F875" s="50">
        <v>37160.4375</v>
      </c>
      <c r="G875" s="51"/>
      <c r="H875" s="51"/>
      <c r="I875" s="50"/>
      <c r="J875" s="50"/>
      <c r="K875" s="50">
        <v>5945.67</v>
      </c>
      <c r="L875" s="50">
        <v>43106.16</v>
      </c>
      <c r="M875" s="50">
        <f>Tabla16[[#This Row],[TASA EX.]]+Tabla16[[#This Row],[IEPS 8 %]]</f>
        <v>0</v>
      </c>
      <c r="N875" s="50">
        <f>Tabla16[[#This Row],[TASA 16%]]+Tabla16[[#This Row],[IEPS 6%]]</f>
        <v>37160.4375</v>
      </c>
      <c r="O875" s="46">
        <v>44195</v>
      </c>
      <c r="P875" s="49" t="s">
        <v>3122</v>
      </c>
      <c r="Q875" s="52" t="s">
        <v>1502</v>
      </c>
      <c r="R875" s="48" t="s">
        <v>2853</v>
      </c>
      <c r="S875" s="50"/>
      <c r="T875" s="53" t="s">
        <v>2854</v>
      </c>
      <c r="U875" s="49" t="s">
        <v>4023</v>
      </c>
    </row>
    <row r="876" spans="1:21" x14ac:dyDescent="0.25">
      <c r="A876" s="47">
        <v>154711</v>
      </c>
      <c r="B876" s="48">
        <v>661</v>
      </c>
      <c r="C876" s="46">
        <v>44183</v>
      </c>
      <c r="D876" s="50"/>
      <c r="E876" s="50">
        <v>7140</v>
      </c>
      <c r="F876" s="50">
        <v>0</v>
      </c>
      <c r="G876" s="51"/>
      <c r="H876" s="51"/>
      <c r="I876" s="50"/>
      <c r="J876" s="50">
        <v>571.20000000000005</v>
      </c>
      <c r="K876" s="50"/>
      <c r="L876" s="50">
        <v>7711.2</v>
      </c>
      <c r="M876" s="50">
        <f>Tabla16[[#This Row],[TASA EX.]]+Tabla16[[#This Row],[IEPS 8 %]]</f>
        <v>571.20000000000005</v>
      </c>
      <c r="N876" s="50">
        <f>Tabla16[[#This Row],[TASA 16%]]+Tabla16[[#This Row],[IEPS 6%]]</f>
        <v>0</v>
      </c>
      <c r="O876" s="46">
        <v>44195</v>
      </c>
      <c r="P876" s="49" t="s">
        <v>3089</v>
      </c>
      <c r="Q876" s="52" t="s">
        <v>2546</v>
      </c>
      <c r="R876" s="48" t="s">
        <v>2853</v>
      </c>
      <c r="S876" s="50"/>
      <c r="T876" s="53" t="s">
        <v>2854</v>
      </c>
      <c r="U876" s="49" t="s">
        <v>3955</v>
      </c>
    </row>
    <row r="877" spans="1:21" x14ac:dyDescent="0.25">
      <c r="A877" s="47">
        <v>154712</v>
      </c>
      <c r="B877" s="48">
        <v>662</v>
      </c>
      <c r="C877" s="46">
        <v>44183</v>
      </c>
      <c r="D877" s="50"/>
      <c r="E877" s="50">
        <v>-2.2499999999126885E-2</v>
      </c>
      <c r="F877" s="50">
        <v>9413.8125</v>
      </c>
      <c r="G877" s="51"/>
      <c r="H877" s="51"/>
      <c r="I877" s="50"/>
      <c r="J877" s="50"/>
      <c r="K877" s="50">
        <v>1506.21</v>
      </c>
      <c r="L877" s="50">
        <v>10920</v>
      </c>
      <c r="M877" s="50">
        <f>Tabla16[[#This Row],[TASA EX.]]+Tabla16[[#This Row],[IEPS 8 %]]</f>
        <v>0</v>
      </c>
      <c r="N877" s="50">
        <f>Tabla16[[#This Row],[TASA 16%]]+Tabla16[[#This Row],[IEPS 6%]]</f>
        <v>9413.8125</v>
      </c>
      <c r="O877" s="46">
        <v>44195</v>
      </c>
      <c r="P877" s="49" t="s">
        <v>3108</v>
      </c>
      <c r="Q877" s="52" t="s">
        <v>498</v>
      </c>
      <c r="R877" s="48" t="s">
        <v>2853</v>
      </c>
      <c r="S877" s="50"/>
      <c r="T877" s="53" t="s">
        <v>2854</v>
      </c>
      <c r="U877" s="49" t="s">
        <v>4024</v>
      </c>
    </row>
    <row r="878" spans="1:21" x14ac:dyDescent="0.25">
      <c r="A878" s="47">
        <v>154716</v>
      </c>
      <c r="B878" s="48">
        <v>666</v>
      </c>
      <c r="C878" s="46">
        <v>44183</v>
      </c>
      <c r="D878" s="50"/>
      <c r="E878" s="50">
        <v>49390.3</v>
      </c>
      <c r="F878" s="50">
        <v>0</v>
      </c>
      <c r="G878" s="51"/>
      <c r="H878" s="51"/>
      <c r="I878" s="50"/>
      <c r="J878" s="50"/>
      <c r="K878" s="50"/>
      <c r="L878" s="50">
        <v>49390.3</v>
      </c>
      <c r="M878" s="50">
        <f>Tabla16[[#This Row],[TASA EX.]]+Tabla16[[#This Row],[IEPS 8 %]]</f>
        <v>0</v>
      </c>
      <c r="N878" s="50">
        <f>Tabla16[[#This Row],[TASA 16%]]+Tabla16[[#This Row],[IEPS 6%]]</f>
        <v>0</v>
      </c>
      <c r="O878" s="46">
        <v>44186</v>
      </c>
      <c r="P878" s="49" t="s">
        <v>3087</v>
      </c>
      <c r="Q878" s="52" t="s">
        <v>911</v>
      </c>
      <c r="R878" s="48" t="s">
        <v>2853</v>
      </c>
      <c r="S878" s="50">
        <v>35.4</v>
      </c>
      <c r="T878" s="53" t="s">
        <v>2854</v>
      </c>
      <c r="U878" s="49" t="s">
        <v>4025</v>
      </c>
    </row>
    <row r="879" spans="1:21" x14ac:dyDescent="0.25">
      <c r="A879" s="47">
        <v>154717</v>
      </c>
      <c r="B879" s="48">
        <v>667</v>
      </c>
      <c r="C879" s="46">
        <v>44183</v>
      </c>
      <c r="D879" s="50"/>
      <c r="E879" s="50">
        <v>101573.53</v>
      </c>
      <c r="F879" s="50">
        <v>0</v>
      </c>
      <c r="G879" s="51"/>
      <c r="H879" s="51"/>
      <c r="I879" s="50"/>
      <c r="J879" s="50"/>
      <c r="K879" s="50"/>
      <c r="L879" s="50">
        <v>101573.53</v>
      </c>
      <c r="M879" s="50">
        <f>Tabla16[[#This Row],[TASA EX.]]+Tabla16[[#This Row],[IEPS 8 %]]</f>
        <v>0</v>
      </c>
      <c r="N879" s="50">
        <f>Tabla16[[#This Row],[TASA 16%]]+Tabla16[[#This Row],[IEPS 6%]]</f>
        <v>0</v>
      </c>
      <c r="O879" s="46">
        <v>44187</v>
      </c>
      <c r="P879" s="49" t="s">
        <v>2970</v>
      </c>
      <c r="Q879" s="52" t="s">
        <v>1655</v>
      </c>
      <c r="R879" s="48" t="s">
        <v>2853</v>
      </c>
      <c r="S879" s="50">
        <v>40226.400000000001</v>
      </c>
      <c r="T879" s="53" t="s">
        <v>2854</v>
      </c>
      <c r="U879" s="49" t="s">
        <v>4026</v>
      </c>
    </row>
    <row r="880" spans="1:21" x14ac:dyDescent="0.25">
      <c r="A880" s="47">
        <v>154718</v>
      </c>
      <c r="B880" s="48">
        <v>668</v>
      </c>
      <c r="C880" s="46">
        <v>44183</v>
      </c>
      <c r="D880" s="50"/>
      <c r="E880" s="50">
        <v>-5.2500000005238689E-2</v>
      </c>
      <c r="F880" s="50">
        <v>57708.062500000007</v>
      </c>
      <c r="G880" s="51"/>
      <c r="H880" s="51"/>
      <c r="I880" s="50"/>
      <c r="J880" s="50"/>
      <c r="K880" s="50">
        <v>9233.2900000000009</v>
      </c>
      <c r="L880" s="50">
        <v>66941.3</v>
      </c>
      <c r="M880" s="50">
        <f>Tabla16[[#This Row],[TASA EX.]]+Tabla16[[#This Row],[IEPS 8 %]]</f>
        <v>0</v>
      </c>
      <c r="N880" s="50">
        <f>Tabla16[[#This Row],[TASA 16%]]+Tabla16[[#This Row],[IEPS 6%]]</f>
        <v>57708.062500000007</v>
      </c>
      <c r="O880" s="46">
        <v>44195</v>
      </c>
      <c r="P880" s="49" t="s">
        <v>2970</v>
      </c>
      <c r="Q880" s="52" t="s">
        <v>1655</v>
      </c>
      <c r="R880" s="48" t="s">
        <v>2853</v>
      </c>
      <c r="S880" s="50"/>
      <c r="T880" s="53" t="s">
        <v>2854</v>
      </c>
      <c r="U880" s="49" t="s">
        <v>4027</v>
      </c>
    </row>
    <row r="881" spans="1:21" x14ac:dyDescent="0.25">
      <c r="A881" s="47">
        <v>154720</v>
      </c>
      <c r="B881" s="48">
        <v>670</v>
      </c>
      <c r="C881" s="46">
        <v>44183</v>
      </c>
      <c r="D881" s="50"/>
      <c r="E881" s="50">
        <v>5.7499999995343387E-2</v>
      </c>
      <c r="F881" s="50">
        <v>80518.0625</v>
      </c>
      <c r="G881" s="51"/>
      <c r="H881" s="51"/>
      <c r="I881" s="50"/>
      <c r="J881" s="50"/>
      <c r="K881" s="50">
        <v>12882.89</v>
      </c>
      <c r="L881" s="50">
        <v>93401.01</v>
      </c>
      <c r="M881" s="50">
        <f>Tabla16[[#This Row],[TASA EX.]]+Tabla16[[#This Row],[IEPS 8 %]]</f>
        <v>0</v>
      </c>
      <c r="N881" s="50">
        <f>Tabla16[[#This Row],[TASA 16%]]+Tabla16[[#This Row],[IEPS 6%]]</f>
        <v>80518.0625</v>
      </c>
      <c r="O881" s="46">
        <v>44196</v>
      </c>
      <c r="P881" s="49" t="s">
        <v>3006</v>
      </c>
      <c r="Q881" s="52" t="s">
        <v>211</v>
      </c>
      <c r="R881" s="48" t="s">
        <v>2853</v>
      </c>
      <c r="S881" s="50"/>
      <c r="T881" s="53" t="s">
        <v>2854</v>
      </c>
      <c r="U881" s="49" t="s">
        <v>4028</v>
      </c>
    </row>
    <row r="882" spans="1:21" x14ac:dyDescent="0.25">
      <c r="A882" s="47">
        <v>154721</v>
      </c>
      <c r="B882" s="48">
        <v>671</v>
      </c>
      <c r="C882" s="46">
        <v>44183</v>
      </c>
      <c r="D882" s="50"/>
      <c r="E882" s="50">
        <v>-2.7500000000145519E-2</v>
      </c>
      <c r="F882" s="50">
        <v>19420.6875</v>
      </c>
      <c r="G882" s="51"/>
      <c r="H882" s="51"/>
      <c r="I882" s="50"/>
      <c r="J882" s="50"/>
      <c r="K882" s="50">
        <v>3107.31</v>
      </c>
      <c r="L882" s="50">
        <v>22527.97</v>
      </c>
      <c r="M882" s="50">
        <f>Tabla16[[#This Row],[TASA EX.]]+Tabla16[[#This Row],[IEPS 8 %]]</f>
        <v>0</v>
      </c>
      <c r="N882" s="50">
        <f>Tabla16[[#This Row],[TASA 16%]]+Tabla16[[#This Row],[IEPS 6%]]</f>
        <v>19420.6875</v>
      </c>
      <c r="O882" s="46">
        <v>44187</v>
      </c>
      <c r="P882" s="49" t="s">
        <v>2905</v>
      </c>
      <c r="Q882" s="52" t="s">
        <v>2085</v>
      </c>
      <c r="R882" s="48" t="s">
        <v>2853</v>
      </c>
      <c r="S882" s="50">
        <v>819.51</v>
      </c>
      <c r="T882" s="53" t="s">
        <v>2854</v>
      </c>
      <c r="U882" s="49" t="s">
        <v>4029</v>
      </c>
    </row>
    <row r="883" spans="1:21" x14ac:dyDescent="0.25">
      <c r="A883" s="47">
        <v>154722</v>
      </c>
      <c r="B883" s="48">
        <v>672</v>
      </c>
      <c r="C883" s="46">
        <v>44183</v>
      </c>
      <c r="D883" s="50"/>
      <c r="E883" s="50">
        <v>7.4999999999363354E-3</v>
      </c>
      <c r="F883" s="50">
        <v>1615.3125</v>
      </c>
      <c r="G883" s="51"/>
      <c r="H883" s="51"/>
      <c r="I883" s="50"/>
      <c r="J883" s="50"/>
      <c r="K883" s="50">
        <v>258.45</v>
      </c>
      <c r="L883" s="50">
        <v>1873.77</v>
      </c>
      <c r="M883" s="50">
        <f>Tabla16[[#This Row],[TASA EX.]]+Tabla16[[#This Row],[IEPS 8 %]]</f>
        <v>0</v>
      </c>
      <c r="N883" s="50">
        <f>Tabla16[[#This Row],[TASA 16%]]+Tabla16[[#This Row],[IEPS 6%]]</f>
        <v>1615.3125</v>
      </c>
      <c r="O883" s="46">
        <v>44187</v>
      </c>
      <c r="P883" s="49" t="s">
        <v>2893</v>
      </c>
      <c r="Q883" s="52" t="s">
        <v>2794</v>
      </c>
      <c r="R883" s="48" t="s">
        <v>2853</v>
      </c>
      <c r="S883" s="50">
        <v>32.96</v>
      </c>
      <c r="T883" s="53" t="s">
        <v>2854</v>
      </c>
      <c r="U883" s="49" t="s">
        <v>4030</v>
      </c>
    </row>
    <row r="884" spans="1:21" x14ac:dyDescent="0.25">
      <c r="A884" s="47">
        <v>154723</v>
      </c>
      <c r="B884" s="48">
        <v>673</v>
      </c>
      <c r="C884" s="46">
        <v>44183</v>
      </c>
      <c r="D884" s="50"/>
      <c r="E884" s="50">
        <v>6680</v>
      </c>
      <c r="F884" s="50">
        <v>0</v>
      </c>
      <c r="G884" s="51"/>
      <c r="H884" s="51"/>
      <c r="I884" s="50"/>
      <c r="J884" s="50"/>
      <c r="K884" s="50"/>
      <c r="L884" s="50">
        <v>6680</v>
      </c>
      <c r="M884" s="50">
        <f>Tabla16[[#This Row],[TASA EX.]]+Tabla16[[#This Row],[IEPS 8 %]]</f>
        <v>0</v>
      </c>
      <c r="N884" s="50">
        <f>Tabla16[[#This Row],[TASA 16%]]+Tabla16[[#This Row],[IEPS 6%]]</f>
        <v>0</v>
      </c>
      <c r="O884" s="46">
        <v>44188</v>
      </c>
      <c r="P884" s="49" t="s">
        <v>2962</v>
      </c>
      <c r="Q884" s="52" t="s">
        <v>997</v>
      </c>
      <c r="R884" s="48" t="s">
        <v>2853</v>
      </c>
      <c r="S884" s="50"/>
      <c r="T884" s="53" t="s">
        <v>2854</v>
      </c>
      <c r="U884" s="49" t="s">
        <v>4031</v>
      </c>
    </row>
    <row r="885" spans="1:21" x14ac:dyDescent="0.25">
      <c r="A885" s="47">
        <v>154724</v>
      </c>
      <c r="B885" s="48">
        <v>674</v>
      </c>
      <c r="C885" s="46">
        <v>44183</v>
      </c>
      <c r="D885" s="50"/>
      <c r="E885" s="50">
        <v>43477.397499999992</v>
      </c>
      <c r="F885" s="50">
        <v>204.0625</v>
      </c>
      <c r="G885" s="51"/>
      <c r="H885" s="51"/>
      <c r="I885" s="50"/>
      <c r="J885" s="50">
        <v>3394.91</v>
      </c>
      <c r="K885" s="50">
        <v>32.65</v>
      </c>
      <c r="L885" s="50">
        <v>47109.02</v>
      </c>
      <c r="M885" s="50">
        <f>Tabla16[[#This Row],[TASA EX.]]+Tabla16[[#This Row],[IEPS 8 %]]</f>
        <v>3394.91</v>
      </c>
      <c r="N885" s="50">
        <f>Tabla16[[#This Row],[TASA 16%]]+Tabla16[[#This Row],[IEPS 6%]]</f>
        <v>204.0625</v>
      </c>
      <c r="O885" s="46">
        <v>44188</v>
      </c>
      <c r="P885" s="49" t="s">
        <v>2906</v>
      </c>
      <c r="Q885" s="52" t="s">
        <v>2319</v>
      </c>
      <c r="R885" s="48" t="s">
        <v>2853</v>
      </c>
      <c r="S885" s="50"/>
      <c r="T885" s="53" t="s">
        <v>2854</v>
      </c>
      <c r="U885" s="49" t="s">
        <v>2861</v>
      </c>
    </row>
    <row r="886" spans="1:21" x14ac:dyDescent="0.25">
      <c r="A886" s="47">
        <v>154725</v>
      </c>
      <c r="B886" s="48">
        <v>675</v>
      </c>
      <c r="C886" s="46">
        <v>44183</v>
      </c>
      <c r="D886" s="50"/>
      <c r="E886" s="50">
        <v>14763</v>
      </c>
      <c r="F886" s="50">
        <v>0</v>
      </c>
      <c r="G886" s="51"/>
      <c r="H886" s="51"/>
      <c r="I886" s="50"/>
      <c r="J886" s="50"/>
      <c r="K886" s="50"/>
      <c r="L886" s="50">
        <v>14763</v>
      </c>
      <c r="M886" s="50">
        <f>Tabla16[[#This Row],[TASA EX.]]+Tabla16[[#This Row],[IEPS 8 %]]</f>
        <v>0</v>
      </c>
      <c r="N886" s="50">
        <f>Tabla16[[#This Row],[TASA 16%]]+Tabla16[[#This Row],[IEPS 6%]]</f>
        <v>0</v>
      </c>
      <c r="O886" s="46">
        <v>44189</v>
      </c>
      <c r="P886" s="49" t="s">
        <v>3109</v>
      </c>
      <c r="Q886" s="52" t="s">
        <v>1058</v>
      </c>
      <c r="R886" s="48" t="s">
        <v>2853</v>
      </c>
      <c r="S886" s="50"/>
      <c r="T886" s="53" t="s">
        <v>2854</v>
      </c>
      <c r="U886" s="49" t="s">
        <v>3083</v>
      </c>
    </row>
    <row r="887" spans="1:21" x14ac:dyDescent="0.25">
      <c r="A887" s="47">
        <v>154726</v>
      </c>
      <c r="B887" s="48">
        <v>676</v>
      </c>
      <c r="C887" s="46">
        <v>44183</v>
      </c>
      <c r="D887" s="50"/>
      <c r="E887" s="50">
        <v>22058.1</v>
      </c>
      <c r="F887" s="50">
        <v>0</v>
      </c>
      <c r="G887" s="51"/>
      <c r="H887" s="51"/>
      <c r="I887" s="50"/>
      <c r="J887" s="50">
        <v>1764.65</v>
      </c>
      <c r="K887" s="50"/>
      <c r="L887" s="50">
        <v>23822.75</v>
      </c>
      <c r="M887" s="50">
        <f>Tabla16[[#This Row],[TASA EX.]]+Tabla16[[#This Row],[IEPS 8 %]]</f>
        <v>1764.65</v>
      </c>
      <c r="N887" s="50">
        <f>Tabla16[[#This Row],[TASA 16%]]+Tabla16[[#This Row],[IEPS 6%]]</f>
        <v>0</v>
      </c>
      <c r="O887" s="46">
        <v>44194</v>
      </c>
      <c r="P887" s="49" t="s">
        <v>4032</v>
      </c>
      <c r="Q887" s="52" t="s">
        <v>1220</v>
      </c>
      <c r="R887" s="48" t="s">
        <v>2853</v>
      </c>
      <c r="S887" s="50"/>
      <c r="T887" s="53" t="s">
        <v>2854</v>
      </c>
      <c r="U887" s="49" t="s">
        <v>3181</v>
      </c>
    </row>
    <row r="888" spans="1:21" x14ac:dyDescent="0.25">
      <c r="A888" s="47">
        <v>154727</v>
      </c>
      <c r="B888" s="48">
        <v>677</v>
      </c>
      <c r="C888" s="46">
        <v>44183</v>
      </c>
      <c r="D888" s="50"/>
      <c r="E888" s="50">
        <v>-2.2499999999126885E-2</v>
      </c>
      <c r="F888" s="50">
        <v>15406.8125</v>
      </c>
      <c r="G888" s="51"/>
      <c r="H888" s="51"/>
      <c r="I888" s="50"/>
      <c r="J888" s="50"/>
      <c r="K888" s="50">
        <v>2465.09</v>
      </c>
      <c r="L888" s="50">
        <v>17871.88</v>
      </c>
      <c r="M888" s="50">
        <f>Tabla16[[#This Row],[TASA EX.]]+Tabla16[[#This Row],[IEPS 8 %]]</f>
        <v>0</v>
      </c>
      <c r="N888" s="50">
        <f>Tabla16[[#This Row],[TASA 16%]]+Tabla16[[#This Row],[IEPS 6%]]</f>
        <v>15406.8125</v>
      </c>
      <c r="O888" s="46">
        <v>44194</v>
      </c>
      <c r="P888" s="49" t="s">
        <v>2925</v>
      </c>
      <c r="Q888" s="52" t="s">
        <v>1252</v>
      </c>
      <c r="R888" s="48" t="s">
        <v>2853</v>
      </c>
      <c r="S888" s="50"/>
      <c r="T888" s="53" t="s">
        <v>2854</v>
      </c>
      <c r="U888" s="49" t="s">
        <v>4033</v>
      </c>
    </row>
    <row r="889" spans="1:21" x14ac:dyDescent="0.25">
      <c r="A889" s="47">
        <v>154728</v>
      </c>
      <c r="B889" s="48">
        <v>678</v>
      </c>
      <c r="C889" s="46">
        <v>44183</v>
      </c>
      <c r="D889" s="50"/>
      <c r="E889" s="50">
        <v>9812</v>
      </c>
      <c r="F889" s="50">
        <v>0</v>
      </c>
      <c r="G889" s="51"/>
      <c r="H889" s="51"/>
      <c r="I889" s="50"/>
      <c r="J889" s="50"/>
      <c r="K889" s="50"/>
      <c r="L889" s="50">
        <v>9812</v>
      </c>
      <c r="M889" s="50">
        <f>Tabla16[[#This Row],[TASA EX.]]+Tabla16[[#This Row],[IEPS 8 %]]</f>
        <v>0</v>
      </c>
      <c r="N889" s="50">
        <f>Tabla16[[#This Row],[TASA 16%]]+Tabla16[[#This Row],[IEPS 6%]]</f>
        <v>0</v>
      </c>
      <c r="O889" s="46">
        <v>44194</v>
      </c>
      <c r="P889" s="49" t="s">
        <v>2961</v>
      </c>
      <c r="Q889" s="52" t="s">
        <v>2560</v>
      </c>
      <c r="R889" s="48" t="s">
        <v>2853</v>
      </c>
      <c r="S889" s="50"/>
      <c r="T889" s="53" t="s">
        <v>2854</v>
      </c>
      <c r="U889" s="49" t="s">
        <v>2861</v>
      </c>
    </row>
    <row r="890" spans="1:21" x14ac:dyDescent="0.25">
      <c r="A890" s="47">
        <v>154729</v>
      </c>
      <c r="B890" s="48">
        <v>679</v>
      </c>
      <c r="C890" s="46">
        <v>44183</v>
      </c>
      <c r="D890" s="50"/>
      <c r="E890" s="50">
        <v>25000</v>
      </c>
      <c r="F890" s="50">
        <v>0</v>
      </c>
      <c r="G890" s="51"/>
      <c r="H890" s="51"/>
      <c r="I890" s="50"/>
      <c r="J890" s="50"/>
      <c r="K890" s="50"/>
      <c r="L890" s="50">
        <v>25000</v>
      </c>
      <c r="M890" s="50">
        <f>Tabla16[[#This Row],[TASA EX.]]+Tabla16[[#This Row],[IEPS 8 %]]</f>
        <v>0</v>
      </c>
      <c r="N890" s="50">
        <f>Tabla16[[#This Row],[TASA 16%]]+Tabla16[[#This Row],[IEPS 6%]]</f>
        <v>0</v>
      </c>
      <c r="O890" s="46">
        <v>44187</v>
      </c>
      <c r="P890" s="49" t="s">
        <v>2862</v>
      </c>
      <c r="Q890" s="52" t="s">
        <v>948</v>
      </c>
      <c r="R890" s="48" t="s">
        <v>2853</v>
      </c>
      <c r="S890" s="50"/>
      <c r="T890" s="53" t="s">
        <v>2854</v>
      </c>
      <c r="U890" s="49" t="s">
        <v>4034</v>
      </c>
    </row>
    <row r="891" spans="1:21" x14ac:dyDescent="0.25">
      <c r="A891" s="47">
        <v>154732</v>
      </c>
      <c r="B891" s="48">
        <v>682</v>
      </c>
      <c r="C891" s="46">
        <v>44186</v>
      </c>
      <c r="D891" s="50"/>
      <c r="E891" s="50">
        <v>148425.13</v>
      </c>
      <c r="F891" s="50">
        <v>0</v>
      </c>
      <c r="G891" s="51"/>
      <c r="H891" s="51"/>
      <c r="I891" s="50"/>
      <c r="J891" s="50"/>
      <c r="K891" s="50"/>
      <c r="L891" s="50">
        <v>148425.13</v>
      </c>
      <c r="M891" s="50">
        <f>Tabla16[[#This Row],[TASA EX.]]+Tabla16[[#This Row],[IEPS 8 %]]</f>
        <v>0</v>
      </c>
      <c r="N891" s="50">
        <f>Tabla16[[#This Row],[TASA 16%]]+Tabla16[[#This Row],[IEPS 6%]]</f>
        <v>0</v>
      </c>
      <c r="O891" s="46">
        <v>44196</v>
      </c>
      <c r="P891" s="49" t="s">
        <v>2973</v>
      </c>
      <c r="Q891" s="52" t="s">
        <v>850</v>
      </c>
      <c r="R891" s="48" t="s">
        <v>2853</v>
      </c>
      <c r="S891" s="50">
        <v>11875.87</v>
      </c>
      <c r="T891" s="53" t="s">
        <v>2854</v>
      </c>
      <c r="U891" s="49" t="s">
        <v>2861</v>
      </c>
    </row>
    <row r="892" spans="1:21" x14ac:dyDescent="0.25">
      <c r="A892" s="47">
        <v>154734</v>
      </c>
      <c r="B892" s="48">
        <v>684</v>
      </c>
      <c r="C892" s="46">
        <v>44186</v>
      </c>
      <c r="D892" s="50"/>
      <c r="E892" s="50">
        <v>37962</v>
      </c>
      <c r="F892" s="50">
        <v>0</v>
      </c>
      <c r="G892" s="51"/>
      <c r="H892" s="51"/>
      <c r="I892" s="50"/>
      <c r="J892" s="50"/>
      <c r="K892" s="50"/>
      <c r="L892" s="50">
        <v>37962</v>
      </c>
      <c r="M892" s="50">
        <f>Tabla16[[#This Row],[TASA EX.]]+Tabla16[[#This Row],[IEPS 8 %]]</f>
        <v>0</v>
      </c>
      <c r="N892" s="50">
        <f>Tabla16[[#This Row],[TASA 16%]]+Tabla16[[#This Row],[IEPS 6%]]</f>
        <v>0</v>
      </c>
      <c r="O892" s="46">
        <v>44186</v>
      </c>
      <c r="P892" s="49" t="s">
        <v>3095</v>
      </c>
      <c r="Q892" s="52" t="s">
        <v>1931</v>
      </c>
      <c r="R892" s="48" t="s">
        <v>3042</v>
      </c>
      <c r="S892" s="50"/>
      <c r="T892" s="53" t="s">
        <v>3043</v>
      </c>
      <c r="U892" s="49" t="s">
        <v>4035</v>
      </c>
    </row>
    <row r="893" spans="1:21" x14ac:dyDescent="0.25">
      <c r="A893" s="47">
        <v>154735</v>
      </c>
      <c r="B893" s="48">
        <v>685</v>
      </c>
      <c r="C893" s="46">
        <v>44186</v>
      </c>
      <c r="D893" s="50"/>
      <c r="E893" s="50">
        <v>-6.25E-2</v>
      </c>
      <c r="F893" s="50">
        <v>84373.462499999994</v>
      </c>
      <c r="G893" s="51"/>
      <c r="H893" s="51"/>
      <c r="I893" s="50">
        <v>148.85</v>
      </c>
      <c r="J893" s="50"/>
      <c r="K893" s="50">
        <v>13523.57</v>
      </c>
      <c r="L893" s="50">
        <v>98045.82</v>
      </c>
      <c r="M893" s="50">
        <f>Tabla16[[#This Row],[TASA EX.]]+Tabla16[[#This Row],[IEPS 8 %]]</f>
        <v>0</v>
      </c>
      <c r="N893" s="50">
        <f>Tabla16[[#This Row],[TASA 16%]]+Tabla16[[#This Row],[IEPS 6%]]</f>
        <v>84522.3125</v>
      </c>
      <c r="O893" s="46">
        <v>44188</v>
      </c>
      <c r="P893" s="49" t="s">
        <v>3563</v>
      </c>
      <c r="Q893" s="52" t="s">
        <v>1053</v>
      </c>
      <c r="R893" s="48" t="s">
        <v>2853</v>
      </c>
      <c r="S893" s="50">
        <v>4440.7</v>
      </c>
      <c r="T893" s="53" t="s">
        <v>2854</v>
      </c>
      <c r="U893" s="49" t="s">
        <v>4036</v>
      </c>
    </row>
    <row r="894" spans="1:21" x14ac:dyDescent="0.25">
      <c r="A894" s="70">
        <v>154747</v>
      </c>
      <c r="B894" s="71">
        <v>697</v>
      </c>
      <c r="C894" s="46">
        <v>44186</v>
      </c>
      <c r="D894" s="72"/>
      <c r="E894" s="72">
        <v>1.5000000000327418E-2</v>
      </c>
      <c r="F894" s="72">
        <v>5099.125</v>
      </c>
      <c r="G894" s="73"/>
      <c r="H894" s="73"/>
      <c r="I894" s="72"/>
      <c r="J894" s="72"/>
      <c r="K894" s="72">
        <v>815.86</v>
      </c>
      <c r="L894" s="72">
        <v>5915</v>
      </c>
      <c r="M894" s="72">
        <f>Tabla16[[#This Row],[TASA EX.]]+Tabla16[[#This Row],[IEPS 8 %]]</f>
        <v>0</v>
      </c>
      <c r="N894" s="72">
        <f>Tabla16[[#This Row],[TASA 16%]]+Tabla16[[#This Row],[IEPS 6%]]</f>
        <v>5099.125</v>
      </c>
      <c r="O894" s="46">
        <v>44196</v>
      </c>
      <c r="P894" s="54" t="s">
        <v>2993</v>
      </c>
      <c r="Q894" s="74" t="s">
        <v>877</v>
      </c>
      <c r="R894" s="71" t="s">
        <v>2888</v>
      </c>
      <c r="S894" s="72"/>
      <c r="T894" s="75" t="s">
        <v>2889</v>
      </c>
      <c r="U894" s="54" t="s">
        <v>2861</v>
      </c>
    </row>
    <row r="895" spans="1:21" x14ac:dyDescent="0.25">
      <c r="A895" s="70">
        <v>154748</v>
      </c>
      <c r="B895" s="71">
        <v>698</v>
      </c>
      <c r="C895" s="46">
        <v>44186</v>
      </c>
      <c r="D895" s="72"/>
      <c r="E895" s="72">
        <v>1.4999999999417923E-2</v>
      </c>
      <c r="F895" s="72">
        <v>5551.875</v>
      </c>
      <c r="G895" s="73"/>
      <c r="H895" s="73"/>
      <c r="I895" s="72"/>
      <c r="J895" s="72"/>
      <c r="K895" s="72">
        <v>888.3</v>
      </c>
      <c r="L895" s="72">
        <v>6440.19</v>
      </c>
      <c r="M895" s="72">
        <f>Tabla16[[#This Row],[TASA EX.]]+Tabla16[[#This Row],[IEPS 8 %]]</f>
        <v>0</v>
      </c>
      <c r="N895" s="72">
        <f>Tabla16[[#This Row],[TASA 16%]]+Tabla16[[#This Row],[IEPS 6%]]</f>
        <v>5551.875</v>
      </c>
      <c r="O895" s="46">
        <v>44195</v>
      </c>
      <c r="P895" s="54" t="s">
        <v>2996</v>
      </c>
      <c r="Q895" s="74" t="s">
        <v>1172</v>
      </c>
      <c r="R895" s="71" t="s">
        <v>2888</v>
      </c>
      <c r="S895" s="72"/>
      <c r="T895" s="75" t="s">
        <v>2889</v>
      </c>
      <c r="U895" s="54" t="s">
        <v>4037</v>
      </c>
    </row>
    <row r="896" spans="1:21" x14ac:dyDescent="0.25">
      <c r="A896" s="69">
        <v>154765</v>
      </c>
      <c r="B896" s="9">
        <v>715</v>
      </c>
      <c r="C896" s="46">
        <v>44187</v>
      </c>
      <c r="D896" s="11"/>
      <c r="E896" s="11">
        <v>1.750000000174623E-2</v>
      </c>
      <c r="F896" s="11">
        <v>71079.0625</v>
      </c>
      <c r="G896" s="31"/>
      <c r="H896" s="31"/>
      <c r="I896" s="11"/>
      <c r="J896" s="11"/>
      <c r="K896" s="11">
        <v>11372.65</v>
      </c>
      <c r="L896" s="11">
        <v>82451.73</v>
      </c>
      <c r="M896" s="11">
        <f>Tabla16[[#This Row],[TASA EX.]]+Tabla16[[#This Row],[IEPS 8 %]]</f>
        <v>0</v>
      </c>
      <c r="N896" s="11">
        <f>Tabla16[[#This Row],[TASA 16%]]+Tabla16[[#This Row],[IEPS 6%]]</f>
        <v>71079.0625</v>
      </c>
      <c r="O896" s="46">
        <v>44196</v>
      </c>
      <c r="P896" s="12" t="s">
        <v>3373</v>
      </c>
      <c r="Q896" s="61" t="s">
        <v>2444</v>
      </c>
      <c r="R896" s="9" t="s">
        <v>2853</v>
      </c>
      <c r="S896" s="11"/>
      <c r="T896" s="13" t="s">
        <v>2854</v>
      </c>
      <c r="U896" s="12" t="s">
        <v>4038</v>
      </c>
    </row>
    <row r="897" spans="1:21" x14ac:dyDescent="0.25">
      <c r="A897" s="69">
        <v>154770</v>
      </c>
      <c r="B897" s="9">
        <v>720</v>
      </c>
      <c r="C897" s="46">
        <v>44187</v>
      </c>
      <c r="D897" s="11"/>
      <c r="E897" s="11">
        <v>0</v>
      </c>
      <c r="F897" s="11">
        <v>35815</v>
      </c>
      <c r="G897" s="31"/>
      <c r="H897" s="31"/>
      <c r="I897" s="11"/>
      <c r="J897" s="11"/>
      <c r="K897" s="11">
        <v>5730.4</v>
      </c>
      <c r="L897" s="11">
        <v>41545.4</v>
      </c>
      <c r="M897" s="11">
        <f>Tabla16[[#This Row],[TASA EX.]]+Tabla16[[#This Row],[IEPS 8 %]]</f>
        <v>0</v>
      </c>
      <c r="N897" s="11">
        <f>Tabla16[[#This Row],[TASA 16%]]+Tabla16[[#This Row],[IEPS 6%]]</f>
        <v>35815</v>
      </c>
      <c r="O897" s="46">
        <v>44188</v>
      </c>
      <c r="P897" s="12" t="s">
        <v>3149</v>
      </c>
      <c r="Q897" s="61" t="s">
        <v>2281</v>
      </c>
      <c r="R897" s="9" t="s">
        <v>2853</v>
      </c>
      <c r="S897" s="11">
        <v>1885</v>
      </c>
      <c r="T897" s="13" t="s">
        <v>2854</v>
      </c>
      <c r="U897" s="12" t="s">
        <v>4039</v>
      </c>
    </row>
    <row r="898" spans="1:21" x14ac:dyDescent="0.25">
      <c r="A898" s="82">
        <v>154774</v>
      </c>
      <c r="B898" s="76">
        <v>724</v>
      </c>
      <c r="C898" s="46">
        <v>44187</v>
      </c>
      <c r="D898" s="77"/>
      <c r="E898" s="77">
        <v>26431.955000000002</v>
      </c>
      <c r="F898" s="77">
        <v>27546.125</v>
      </c>
      <c r="G898" s="78"/>
      <c r="H898" s="78"/>
      <c r="I898" s="77"/>
      <c r="J898" s="77"/>
      <c r="K898" s="77">
        <v>4407.38</v>
      </c>
      <c r="L898" s="77">
        <v>58385.46</v>
      </c>
      <c r="M898" s="77">
        <f>Tabla16[[#This Row],[TASA EX.]]+Tabla16[[#This Row],[IEPS 8 %]]</f>
        <v>0</v>
      </c>
      <c r="N898" s="77">
        <f>Tabla16[[#This Row],[TASA 16%]]+Tabla16[[#This Row],[IEPS 6%]]</f>
        <v>27546.125</v>
      </c>
      <c r="O898" s="46">
        <v>44196</v>
      </c>
      <c r="P898" s="79" t="s">
        <v>2869</v>
      </c>
      <c r="Q898" s="80" t="s">
        <v>1915</v>
      </c>
      <c r="R898" s="76" t="s">
        <v>2853</v>
      </c>
      <c r="S898" s="77">
        <v>86.21</v>
      </c>
      <c r="T898" s="81" t="s">
        <v>2854</v>
      </c>
      <c r="U898" s="79" t="s">
        <v>4040</v>
      </c>
    </row>
    <row r="899" spans="1:21" x14ac:dyDescent="0.25">
      <c r="A899" s="69">
        <v>154776</v>
      </c>
      <c r="B899" s="9">
        <v>726</v>
      </c>
      <c r="C899" s="46">
        <v>44187</v>
      </c>
      <c r="D899" s="11"/>
      <c r="E899" s="11">
        <v>22175.25</v>
      </c>
      <c r="F899" s="11">
        <v>58212</v>
      </c>
      <c r="G899" s="31"/>
      <c r="H899" s="31"/>
      <c r="I899" s="11"/>
      <c r="J899" s="11"/>
      <c r="K899" s="11">
        <v>9313.92</v>
      </c>
      <c r="L899" s="11">
        <v>89701.17</v>
      </c>
      <c r="M899" s="11">
        <f>Tabla16[[#This Row],[TASA EX.]]+Tabla16[[#This Row],[IEPS 8 %]]</f>
        <v>0</v>
      </c>
      <c r="N899" s="11">
        <f>Tabla16[[#This Row],[TASA 16%]]+Tabla16[[#This Row],[IEPS 6%]]</f>
        <v>58212</v>
      </c>
      <c r="O899" s="46">
        <v>44196</v>
      </c>
      <c r="P899" s="12" t="s">
        <v>2869</v>
      </c>
      <c r="Q899" s="61" t="s">
        <v>1915</v>
      </c>
      <c r="R899" s="9" t="s">
        <v>2853</v>
      </c>
      <c r="S899" s="11">
        <v>3645.7</v>
      </c>
      <c r="T899" s="13" t="s">
        <v>2854</v>
      </c>
      <c r="U899" s="12" t="s">
        <v>4041</v>
      </c>
    </row>
    <row r="900" spans="1:21" x14ac:dyDescent="0.25">
      <c r="A900" s="69">
        <v>154787</v>
      </c>
      <c r="B900" s="9">
        <v>737</v>
      </c>
      <c r="C900" s="46">
        <v>44187</v>
      </c>
      <c r="D900" s="11"/>
      <c r="E900" s="11">
        <v>75504.739999999991</v>
      </c>
      <c r="F900" s="11">
        <v>0</v>
      </c>
      <c r="G900" s="31"/>
      <c r="H900" s="31"/>
      <c r="I900" s="11"/>
      <c r="J900" s="11">
        <v>4950.57</v>
      </c>
      <c r="K900" s="11"/>
      <c r="L900" s="11">
        <v>80455.31</v>
      </c>
      <c r="M900" s="11">
        <f>Tabla16[[#This Row],[TASA EX.]]+Tabla16[[#This Row],[IEPS 8 %]]</f>
        <v>4950.57</v>
      </c>
      <c r="N900" s="11">
        <f>Tabla16[[#This Row],[TASA 16%]]+Tabla16[[#This Row],[IEPS 6%]]</f>
        <v>0</v>
      </c>
      <c r="O900" s="46">
        <v>44195</v>
      </c>
      <c r="P900" s="12" t="s">
        <v>2906</v>
      </c>
      <c r="Q900" s="61" t="s">
        <v>2319</v>
      </c>
      <c r="R900" s="9" t="s">
        <v>2853</v>
      </c>
      <c r="S900" s="11">
        <v>1540.9</v>
      </c>
      <c r="T900" s="13" t="s">
        <v>2854</v>
      </c>
      <c r="U900" s="12" t="s">
        <v>4042</v>
      </c>
    </row>
    <row r="901" spans="1:21" x14ac:dyDescent="0.25">
      <c r="A901" s="69">
        <v>154800</v>
      </c>
      <c r="B901" s="9">
        <v>750</v>
      </c>
      <c r="C901" s="46">
        <v>44187</v>
      </c>
      <c r="D901" s="11"/>
      <c r="E901" s="11">
        <v>0</v>
      </c>
      <c r="F901" s="11">
        <v>17025</v>
      </c>
      <c r="G901" s="31"/>
      <c r="H901" s="31"/>
      <c r="I901" s="11"/>
      <c r="J901" s="11"/>
      <c r="K901" s="11">
        <v>2724</v>
      </c>
      <c r="L901" s="11">
        <v>19749</v>
      </c>
      <c r="M901" s="11">
        <f>Tabla16[[#This Row],[TASA EX.]]+Tabla16[[#This Row],[IEPS 8 %]]</f>
        <v>0</v>
      </c>
      <c r="N901" s="11">
        <f>Tabla16[[#This Row],[TASA 16%]]+Tabla16[[#This Row],[IEPS 6%]]</f>
        <v>17025</v>
      </c>
      <c r="O901" s="46">
        <v>44195</v>
      </c>
      <c r="P901" s="12" t="s">
        <v>3007</v>
      </c>
      <c r="Q901" s="61" t="s">
        <v>895</v>
      </c>
      <c r="R901" s="9" t="s">
        <v>2853</v>
      </c>
      <c r="S901" s="11"/>
      <c r="T901" s="13" t="s">
        <v>2854</v>
      </c>
      <c r="U901" s="12" t="s">
        <v>4043</v>
      </c>
    </row>
    <row r="902" spans="1:21" x14ac:dyDescent="0.25">
      <c r="A902" s="69">
        <v>154801</v>
      </c>
      <c r="B902" s="9">
        <v>751</v>
      </c>
      <c r="C902" s="46">
        <v>44187</v>
      </c>
      <c r="D902" s="11"/>
      <c r="E902" s="11">
        <v>2.4999999994179234E-2</v>
      </c>
      <c r="F902" s="11">
        <v>86206.875</v>
      </c>
      <c r="G902" s="31"/>
      <c r="H902" s="31"/>
      <c r="I902" s="11"/>
      <c r="J902" s="11"/>
      <c r="K902" s="11">
        <v>13793.1</v>
      </c>
      <c r="L902" s="11">
        <v>100000</v>
      </c>
      <c r="M902" s="11">
        <f>Tabla16[[#This Row],[TASA EX.]]+Tabla16[[#This Row],[IEPS 8 %]]</f>
        <v>0</v>
      </c>
      <c r="N902" s="11">
        <f>Tabla16[[#This Row],[TASA 16%]]+Tabla16[[#This Row],[IEPS 6%]]</f>
        <v>86206.875</v>
      </c>
      <c r="O902" s="46">
        <v>44188</v>
      </c>
      <c r="P902" s="12" t="s">
        <v>3022</v>
      </c>
      <c r="Q902" s="61" t="s">
        <v>1150</v>
      </c>
      <c r="R902" s="9" t="s">
        <v>2853</v>
      </c>
      <c r="S902" s="11"/>
      <c r="T902" s="13" t="s">
        <v>2854</v>
      </c>
      <c r="U902" s="12" t="s">
        <v>4044</v>
      </c>
    </row>
    <row r="903" spans="1:21" x14ac:dyDescent="0.25">
      <c r="A903" s="69">
        <v>154803</v>
      </c>
      <c r="B903" s="9">
        <v>753</v>
      </c>
      <c r="C903" s="46">
        <v>44187</v>
      </c>
      <c r="D903" s="11"/>
      <c r="E903" s="11">
        <v>-8.0000000016298145E-2</v>
      </c>
      <c r="F903" s="11">
        <v>215447.75</v>
      </c>
      <c r="G903" s="31"/>
      <c r="H903" s="31"/>
      <c r="I903" s="11"/>
      <c r="J903" s="11"/>
      <c r="K903" s="11">
        <v>34471.64</v>
      </c>
      <c r="L903" s="11">
        <v>249919.31</v>
      </c>
      <c r="M903" s="11">
        <f>Tabla16[[#This Row],[TASA EX.]]+Tabla16[[#This Row],[IEPS 8 %]]</f>
        <v>0</v>
      </c>
      <c r="N903" s="11">
        <f>Tabla16[[#This Row],[TASA 16%]]+Tabla16[[#This Row],[IEPS 6%]]</f>
        <v>215447.75</v>
      </c>
      <c r="O903" s="46">
        <v>44189</v>
      </c>
      <c r="P903" s="12" t="s">
        <v>3086</v>
      </c>
      <c r="Q903" s="61" t="s">
        <v>2473</v>
      </c>
      <c r="R903" s="9" t="s">
        <v>2853</v>
      </c>
      <c r="S903" s="11">
        <v>6914.73</v>
      </c>
      <c r="T903" s="13" t="s">
        <v>2854</v>
      </c>
      <c r="U903" s="12" t="s">
        <v>4045</v>
      </c>
    </row>
    <row r="904" spans="1:21" x14ac:dyDescent="0.25">
      <c r="A904" s="69">
        <v>154810</v>
      </c>
      <c r="B904" s="9">
        <v>760</v>
      </c>
      <c r="C904" s="46">
        <v>44187</v>
      </c>
      <c r="D904" s="11"/>
      <c r="E904" s="11">
        <v>23471.83</v>
      </c>
      <c r="F904" s="11">
        <v>0</v>
      </c>
      <c r="G904" s="31"/>
      <c r="H904" s="31"/>
      <c r="I904" s="11"/>
      <c r="J904" s="11">
        <v>950.21</v>
      </c>
      <c r="K904" s="11"/>
      <c r="L904" s="11">
        <v>24422.04</v>
      </c>
      <c r="M904" s="11">
        <f>Tabla16[[#This Row],[TASA EX.]]+Tabla16[[#This Row],[IEPS 8 %]]</f>
        <v>950.21</v>
      </c>
      <c r="N904" s="11">
        <f>Tabla16[[#This Row],[TASA 16%]]+Tabla16[[#This Row],[IEPS 6%]]</f>
        <v>0</v>
      </c>
      <c r="O904" s="46">
        <v>44194</v>
      </c>
      <c r="P904" t="s">
        <v>4247</v>
      </c>
      <c r="Q904" s="61" t="s">
        <v>1804</v>
      </c>
      <c r="R904" s="9" t="s">
        <v>2853</v>
      </c>
      <c r="S904" s="11">
        <v>16815.71</v>
      </c>
      <c r="T904" s="13" t="s">
        <v>2854</v>
      </c>
      <c r="U904" s="12" t="s">
        <v>4258</v>
      </c>
    </row>
    <row r="905" spans="1:21" x14ac:dyDescent="0.25">
      <c r="A905" s="69">
        <v>154812</v>
      </c>
      <c r="B905" s="9">
        <v>762</v>
      </c>
      <c r="C905" s="46">
        <v>44187</v>
      </c>
      <c r="D905" s="11"/>
      <c r="E905" s="11">
        <v>203538.56</v>
      </c>
      <c r="F905" s="11">
        <v>0</v>
      </c>
      <c r="G905" s="31"/>
      <c r="H905" s="31"/>
      <c r="I905" s="11"/>
      <c r="J905" s="11">
        <v>5828.84</v>
      </c>
      <c r="K905" s="11"/>
      <c r="L905" s="11">
        <v>209367.4</v>
      </c>
      <c r="M905" s="11">
        <f>Tabla16[[#This Row],[TASA EX.]]+Tabla16[[#This Row],[IEPS 8 %]]</f>
        <v>5828.84</v>
      </c>
      <c r="N905" s="11">
        <f>Tabla16[[#This Row],[TASA 16%]]+Tabla16[[#This Row],[IEPS 6%]]</f>
        <v>0</v>
      </c>
      <c r="O905" s="46">
        <v>44194</v>
      </c>
      <c r="P905" t="s">
        <v>4247</v>
      </c>
      <c r="Q905" s="61" t="s">
        <v>1804</v>
      </c>
      <c r="R905" s="9" t="s">
        <v>2853</v>
      </c>
      <c r="S905" s="11">
        <v>20830.939999999999</v>
      </c>
      <c r="T905" s="13" t="s">
        <v>2854</v>
      </c>
      <c r="U905" s="12" t="s">
        <v>4259</v>
      </c>
    </row>
    <row r="906" spans="1:21" x14ac:dyDescent="0.25">
      <c r="A906" s="69">
        <v>154818</v>
      </c>
      <c r="B906" s="9">
        <v>768</v>
      </c>
      <c r="C906" s="46">
        <v>44187</v>
      </c>
      <c r="D906" s="11"/>
      <c r="E906" s="11">
        <v>0</v>
      </c>
      <c r="F906" s="11">
        <v>5600</v>
      </c>
      <c r="G906" s="31"/>
      <c r="H906" s="31"/>
      <c r="I906" s="11"/>
      <c r="J906" s="11"/>
      <c r="K906" s="11">
        <v>896</v>
      </c>
      <c r="L906" s="11">
        <v>6496</v>
      </c>
      <c r="M906" s="11">
        <f>Tabla16[[#This Row],[TASA EX.]]+Tabla16[[#This Row],[IEPS 8 %]]</f>
        <v>0</v>
      </c>
      <c r="N906" s="11">
        <f>Tabla16[[#This Row],[TASA 16%]]+Tabla16[[#This Row],[IEPS 6%]]</f>
        <v>5600</v>
      </c>
      <c r="O906" s="46">
        <v>44196</v>
      </c>
      <c r="P906" s="12" t="s">
        <v>4046</v>
      </c>
      <c r="Q906" s="61" t="s">
        <v>1644</v>
      </c>
      <c r="R906" s="9" t="s">
        <v>2853</v>
      </c>
      <c r="S906" s="11"/>
      <c r="T906" s="13" t="s">
        <v>2854</v>
      </c>
      <c r="U906" s="12" t="s">
        <v>3222</v>
      </c>
    </row>
    <row r="907" spans="1:21" x14ac:dyDescent="0.25">
      <c r="A907" s="69">
        <v>154822</v>
      </c>
      <c r="B907" s="9">
        <v>772</v>
      </c>
      <c r="C907" s="46">
        <v>44187</v>
      </c>
      <c r="D907" s="11"/>
      <c r="E907" s="11">
        <v>2.9999999998835847E-2</v>
      </c>
      <c r="F907" s="11">
        <v>103448.25</v>
      </c>
      <c r="G907" s="31"/>
      <c r="H907" s="31"/>
      <c r="I907" s="11"/>
      <c r="J907" s="11"/>
      <c r="K907" s="11">
        <v>16551.72</v>
      </c>
      <c r="L907" s="11">
        <v>120000</v>
      </c>
      <c r="M907" s="11">
        <f>Tabla16[[#This Row],[TASA EX.]]+Tabla16[[#This Row],[IEPS 8 %]]</f>
        <v>0</v>
      </c>
      <c r="N907" s="11">
        <f>Tabla16[[#This Row],[TASA 16%]]+Tabla16[[#This Row],[IEPS 6%]]</f>
        <v>103448.25</v>
      </c>
      <c r="O907" s="46">
        <v>44189</v>
      </c>
      <c r="P907" s="12" t="s">
        <v>4047</v>
      </c>
      <c r="Q907" s="61" t="s">
        <v>335</v>
      </c>
      <c r="R907" s="9" t="s">
        <v>2908</v>
      </c>
      <c r="S907" s="11"/>
      <c r="T907" s="13" t="s">
        <v>2909</v>
      </c>
      <c r="U907" s="12" t="s">
        <v>4048</v>
      </c>
    </row>
    <row r="908" spans="1:21" x14ac:dyDescent="0.25">
      <c r="A908" s="69">
        <v>154832</v>
      </c>
      <c r="B908" s="9">
        <v>782</v>
      </c>
      <c r="C908" s="46">
        <v>44187</v>
      </c>
      <c r="D908" s="11"/>
      <c r="E908" s="11">
        <v>0</v>
      </c>
      <c r="F908" s="11">
        <v>8620.5</v>
      </c>
      <c r="G908" s="31"/>
      <c r="H908" s="31"/>
      <c r="I908" s="11"/>
      <c r="J908" s="11"/>
      <c r="K908" s="11">
        <v>1379.28</v>
      </c>
      <c r="L908" s="11">
        <v>9999.7800000000007</v>
      </c>
      <c r="M908" s="11">
        <f>Tabla16[[#This Row],[TASA EX.]]+Tabla16[[#This Row],[IEPS 8 %]]</f>
        <v>0</v>
      </c>
      <c r="N908" s="11">
        <f>Tabla16[[#This Row],[TASA 16%]]+Tabla16[[#This Row],[IEPS 6%]]</f>
        <v>8620.5</v>
      </c>
      <c r="O908" s="46">
        <v>44189</v>
      </c>
      <c r="P908" s="12" t="s">
        <v>4049</v>
      </c>
      <c r="Q908" s="61" t="s">
        <v>1307</v>
      </c>
      <c r="R908" s="9" t="s">
        <v>2853</v>
      </c>
      <c r="S908" s="11"/>
      <c r="T908" s="13" t="s">
        <v>2854</v>
      </c>
      <c r="U908" s="12" t="s">
        <v>4050</v>
      </c>
    </row>
    <row r="909" spans="1:21" x14ac:dyDescent="0.25">
      <c r="A909" s="69">
        <v>154834</v>
      </c>
      <c r="B909" s="9">
        <v>784</v>
      </c>
      <c r="C909" s="46">
        <v>44188</v>
      </c>
      <c r="D909" s="11"/>
      <c r="E909" s="11">
        <v>5.5000000000291038E-2</v>
      </c>
      <c r="F909" s="11">
        <v>20755.125</v>
      </c>
      <c r="G909" s="31"/>
      <c r="H909" s="31"/>
      <c r="I909" s="11"/>
      <c r="J909" s="11"/>
      <c r="K909" s="11">
        <v>3320.82</v>
      </c>
      <c r="L909" s="11">
        <v>24076</v>
      </c>
      <c r="M909" s="11">
        <f>Tabla16[[#This Row],[TASA EX.]]+Tabla16[[#This Row],[IEPS 8 %]]</f>
        <v>0</v>
      </c>
      <c r="N909" s="11">
        <f>Tabla16[[#This Row],[TASA 16%]]+Tabla16[[#This Row],[IEPS 6%]]</f>
        <v>20755.125</v>
      </c>
      <c r="O909" s="46">
        <v>44189</v>
      </c>
      <c r="P909" s="12" t="s">
        <v>3077</v>
      </c>
      <c r="Q909" s="61" t="s">
        <v>525</v>
      </c>
      <c r="R909" s="9" t="s">
        <v>2888</v>
      </c>
      <c r="S909" s="11"/>
      <c r="T909" s="13" t="s">
        <v>2889</v>
      </c>
      <c r="U909" s="12" t="s">
        <v>4051</v>
      </c>
    </row>
    <row r="910" spans="1:21" x14ac:dyDescent="0.25">
      <c r="A910" s="69">
        <v>154836</v>
      </c>
      <c r="B910" s="9">
        <v>786</v>
      </c>
      <c r="C910" s="46">
        <v>44188</v>
      </c>
      <c r="D910" s="11"/>
      <c r="E910" s="11">
        <v>163498.74</v>
      </c>
      <c r="F910" s="11">
        <v>0</v>
      </c>
      <c r="G910" s="31"/>
      <c r="H910" s="31"/>
      <c r="I910" s="11"/>
      <c r="J910" s="11">
        <v>3930.44</v>
      </c>
      <c r="K910" s="11"/>
      <c r="L910" s="11">
        <v>167429.18</v>
      </c>
      <c r="M910" s="11">
        <f>Tabla16[[#This Row],[TASA EX.]]+Tabla16[[#This Row],[IEPS 8 %]]</f>
        <v>3930.44</v>
      </c>
      <c r="N910" s="11">
        <f>Tabla16[[#This Row],[TASA 16%]]+Tabla16[[#This Row],[IEPS 6%]]</f>
        <v>0</v>
      </c>
      <c r="O910" s="46">
        <v>44196</v>
      </c>
      <c r="P910" s="12" t="s">
        <v>2927</v>
      </c>
      <c r="Q910" s="61" t="s">
        <v>200</v>
      </c>
      <c r="R910" s="9" t="s">
        <v>2853</v>
      </c>
      <c r="S910" s="11">
        <v>10456.799999999999</v>
      </c>
      <c r="T910" s="13" t="s">
        <v>2854</v>
      </c>
      <c r="U910" s="12" t="s">
        <v>2861</v>
      </c>
    </row>
    <row r="911" spans="1:21" x14ac:dyDescent="0.25">
      <c r="A911" s="82">
        <v>154837</v>
      </c>
      <c r="B911" s="76">
        <v>787</v>
      </c>
      <c r="C911" s="46">
        <v>44188</v>
      </c>
      <c r="D911" s="77"/>
      <c r="E911" s="77">
        <v>4066.63</v>
      </c>
      <c r="F911" s="77">
        <v>0</v>
      </c>
      <c r="G911" s="78"/>
      <c r="H911" s="78"/>
      <c r="I911" s="77"/>
      <c r="J911" s="77">
        <v>316.92</v>
      </c>
      <c r="K911" s="77"/>
      <c r="L911" s="77">
        <v>4383.55</v>
      </c>
      <c r="M911" s="77">
        <f>Tabla16[[#This Row],[TASA EX.]]+Tabla16[[#This Row],[IEPS 8 %]]</f>
        <v>316.92</v>
      </c>
      <c r="N911" s="77">
        <f>Tabla16[[#This Row],[TASA 16%]]+Tabla16[[#This Row],[IEPS 6%]]</f>
        <v>0</v>
      </c>
      <c r="O911" s="46">
        <v>44196</v>
      </c>
      <c r="P911" s="79" t="s">
        <v>2928</v>
      </c>
      <c r="Q911" s="80" t="s">
        <v>199</v>
      </c>
      <c r="R911" s="76" t="s">
        <v>2853</v>
      </c>
      <c r="S911" s="77"/>
      <c r="T911" s="81" t="s">
        <v>2854</v>
      </c>
      <c r="U911" s="79" t="s">
        <v>2861</v>
      </c>
    </row>
    <row r="912" spans="1:21" x14ac:dyDescent="0.25">
      <c r="A912" s="69">
        <v>154838</v>
      </c>
      <c r="B912" s="9">
        <v>788</v>
      </c>
      <c r="C912" s="46">
        <v>44188</v>
      </c>
      <c r="D912" s="11"/>
      <c r="E912" s="11">
        <v>5116.0600000000004</v>
      </c>
      <c r="F912" s="11">
        <v>0</v>
      </c>
      <c r="G912" s="31"/>
      <c r="H912" s="31"/>
      <c r="I912" s="11"/>
      <c r="J912" s="11">
        <v>409.33</v>
      </c>
      <c r="K912" s="11"/>
      <c r="L912" s="11">
        <v>5525.39</v>
      </c>
      <c r="M912" s="11">
        <f>Tabla16[[#This Row],[TASA EX.]]+Tabla16[[#This Row],[IEPS 8 %]]</f>
        <v>409.33</v>
      </c>
      <c r="N912" s="11">
        <f>Tabla16[[#This Row],[TASA 16%]]+Tabla16[[#This Row],[IEPS 6%]]</f>
        <v>0</v>
      </c>
      <c r="O912" s="46">
        <v>44196</v>
      </c>
      <c r="P912" s="12" t="s">
        <v>2929</v>
      </c>
      <c r="Q912" s="61" t="s">
        <v>1145</v>
      </c>
      <c r="R912" s="9" t="s">
        <v>2853</v>
      </c>
      <c r="S912" s="11"/>
      <c r="T912" s="13" t="s">
        <v>2854</v>
      </c>
      <c r="U912" s="12" t="s">
        <v>2861</v>
      </c>
    </row>
    <row r="913" spans="1:21" x14ac:dyDescent="0.25">
      <c r="A913" s="82">
        <v>154839</v>
      </c>
      <c r="B913" s="76">
        <v>789</v>
      </c>
      <c r="C913" s="46">
        <v>44188</v>
      </c>
      <c r="D913" s="77"/>
      <c r="E913" s="77">
        <v>0</v>
      </c>
      <c r="F913" s="77">
        <v>4500</v>
      </c>
      <c r="G913" s="78"/>
      <c r="H913" s="78"/>
      <c r="I913" s="77"/>
      <c r="J913" s="77"/>
      <c r="K913" s="77">
        <v>720</v>
      </c>
      <c r="L913" s="77">
        <v>5220</v>
      </c>
      <c r="M913" s="77">
        <f>Tabla16[[#This Row],[TASA EX.]]+Tabla16[[#This Row],[IEPS 8 %]]</f>
        <v>0</v>
      </c>
      <c r="N913" s="77">
        <f>Tabla16[[#This Row],[TASA 16%]]+Tabla16[[#This Row],[IEPS 6%]]</f>
        <v>4500</v>
      </c>
      <c r="O913" s="46">
        <v>44189</v>
      </c>
      <c r="P913" s="79" t="s">
        <v>3155</v>
      </c>
      <c r="Q913" s="80" t="s">
        <v>837</v>
      </c>
      <c r="R913" s="76" t="s">
        <v>2888</v>
      </c>
      <c r="S913" s="77"/>
      <c r="T913" s="81" t="s">
        <v>2889</v>
      </c>
      <c r="U913" s="79" t="s">
        <v>4052</v>
      </c>
    </row>
    <row r="914" spans="1:21" x14ac:dyDescent="0.25">
      <c r="A914" s="85">
        <v>154841</v>
      </c>
      <c r="B914" s="86">
        <v>791</v>
      </c>
      <c r="C914" s="46">
        <v>44188</v>
      </c>
      <c r="D914" s="88"/>
      <c r="E914" s="88">
        <v>1.4551915228366852E-11</v>
      </c>
      <c r="F914" s="88">
        <v>101855.99999999999</v>
      </c>
      <c r="G914" s="89"/>
      <c r="H914" s="89"/>
      <c r="I914" s="88"/>
      <c r="J914" s="88"/>
      <c r="K914" s="88">
        <v>16296.96</v>
      </c>
      <c r="L914" s="88">
        <v>118152.96000000001</v>
      </c>
      <c r="M914" s="88">
        <f>Tabla16[[#This Row],[TASA EX.]]+Tabla16[[#This Row],[IEPS 8 %]]</f>
        <v>0</v>
      </c>
      <c r="N914" s="88">
        <f>Tabla16[[#This Row],[TASA 16%]]+Tabla16[[#This Row],[IEPS 6%]]</f>
        <v>101855.99999999999</v>
      </c>
      <c r="O914" s="46">
        <v>44189</v>
      </c>
      <c r="P914" s="87" t="s">
        <v>3085</v>
      </c>
      <c r="Q914" s="90" t="s">
        <v>1426</v>
      </c>
      <c r="R914" s="86" t="s">
        <v>2853</v>
      </c>
      <c r="S914" s="88"/>
      <c r="T914" s="91" t="s">
        <v>2854</v>
      </c>
      <c r="U914" s="87" t="s">
        <v>4053</v>
      </c>
    </row>
    <row r="915" spans="1:21" x14ac:dyDescent="0.25">
      <c r="A915" s="92">
        <v>154842</v>
      </c>
      <c r="B915" s="93">
        <v>792</v>
      </c>
      <c r="C915" s="46">
        <v>44188</v>
      </c>
      <c r="D915" s="95"/>
      <c r="E915" s="95">
        <v>39624</v>
      </c>
      <c r="F915" s="95">
        <v>1250</v>
      </c>
      <c r="G915" s="96"/>
      <c r="H915" s="96"/>
      <c r="I915" s="95"/>
      <c r="J915" s="95"/>
      <c r="K915" s="95">
        <v>200</v>
      </c>
      <c r="L915" s="95">
        <v>41074</v>
      </c>
      <c r="M915" s="95">
        <f>Tabla16[[#This Row],[TASA EX.]]+Tabla16[[#This Row],[IEPS 8 %]]</f>
        <v>0</v>
      </c>
      <c r="N915" s="95">
        <f>Tabla16[[#This Row],[TASA 16%]]+Tabla16[[#This Row],[IEPS 6%]]</f>
        <v>1250</v>
      </c>
      <c r="O915" s="46">
        <v>44190</v>
      </c>
      <c r="P915" s="94" t="s">
        <v>3098</v>
      </c>
      <c r="Q915" s="97" t="s">
        <v>2130</v>
      </c>
      <c r="R915" s="93" t="s">
        <v>2853</v>
      </c>
      <c r="S915" s="95">
        <v>14</v>
      </c>
      <c r="T915" s="98" t="s">
        <v>2854</v>
      </c>
      <c r="U915" s="94" t="s">
        <v>4054</v>
      </c>
    </row>
    <row r="916" spans="1:21" x14ac:dyDescent="0.25">
      <c r="A916" s="85">
        <v>154853</v>
      </c>
      <c r="B916" s="86">
        <v>803</v>
      </c>
      <c r="C916" s="46">
        <v>44188</v>
      </c>
      <c r="D916" s="88"/>
      <c r="E916" s="88">
        <v>100682.01750000002</v>
      </c>
      <c r="F916" s="88">
        <v>75046.0625</v>
      </c>
      <c r="G916" s="89"/>
      <c r="H916" s="89"/>
      <c r="I916" s="88"/>
      <c r="J916" s="88">
        <v>2365.7800000000002</v>
      </c>
      <c r="K916" s="88">
        <v>12007.37</v>
      </c>
      <c r="L916" s="88">
        <v>190101.23</v>
      </c>
      <c r="M916" s="88">
        <f>Tabla16[[#This Row],[TASA EX.]]+Tabla16[[#This Row],[IEPS 8 %]]</f>
        <v>2365.7800000000002</v>
      </c>
      <c r="N916" s="88">
        <f>Tabla16[[#This Row],[TASA 16%]]+Tabla16[[#This Row],[IEPS 6%]]</f>
        <v>75046.0625</v>
      </c>
      <c r="O916" s="46">
        <v>44196</v>
      </c>
      <c r="P916" s="87" t="s">
        <v>3058</v>
      </c>
      <c r="Q916" s="90" t="s">
        <v>1654</v>
      </c>
      <c r="R916" s="86" t="s">
        <v>2853</v>
      </c>
      <c r="S916" s="88">
        <v>45355.62</v>
      </c>
      <c r="T916" s="91" t="s">
        <v>2854</v>
      </c>
      <c r="U916" s="87" t="s">
        <v>4055</v>
      </c>
    </row>
    <row r="917" spans="1:21" x14ac:dyDescent="0.25">
      <c r="A917" s="92">
        <v>154854</v>
      </c>
      <c r="B917" s="93">
        <v>804</v>
      </c>
      <c r="C917" s="46">
        <v>44188</v>
      </c>
      <c r="D917" s="95"/>
      <c r="E917" s="95">
        <v>32154.404999999999</v>
      </c>
      <c r="F917" s="95">
        <v>40135.375</v>
      </c>
      <c r="G917" s="96"/>
      <c r="H917" s="96"/>
      <c r="I917" s="95"/>
      <c r="J917" s="95">
        <v>193.54</v>
      </c>
      <c r="K917" s="95">
        <v>6421.66</v>
      </c>
      <c r="L917" s="95">
        <v>78904.98</v>
      </c>
      <c r="M917" s="95">
        <f>Tabla16[[#This Row],[TASA EX.]]+Tabla16[[#This Row],[IEPS 8 %]]</f>
        <v>193.54</v>
      </c>
      <c r="N917" s="95">
        <f>Tabla16[[#This Row],[TASA 16%]]+Tabla16[[#This Row],[IEPS 6%]]</f>
        <v>40135.375</v>
      </c>
      <c r="O917" s="46">
        <v>44195</v>
      </c>
      <c r="P917" s="94" t="s">
        <v>2970</v>
      </c>
      <c r="Q917" s="97" t="s">
        <v>1655</v>
      </c>
      <c r="R917" s="93" t="s">
        <v>2853</v>
      </c>
      <c r="S917" s="95">
        <v>8850.92</v>
      </c>
      <c r="T917" s="98" t="s">
        <v>2854</v>
      </c>
      <c r="U917" s="94" t="s">
        <v>4056</v>
      </c>
    </row>
    <row r="918" spans="1:21" x14ac:dyDescent="0.25">
      <c r="A918" s="85">
        <v>154859</v>
      </c>
      <c r="B918" s="86">
        <v>809</v>
      </c>
      <c r="C918" s="46">
        <v>44188</v>
      </c>
      <c r="D918" s="88"/>
      <c r="E918" s="88">
        <v>65284.912499999991</v>
      </c>
      <c r="F918" s="88">
        <v>38928.9375</v>
      </c>
      <c r="G918" s="89"/>
      <c r="H918" s="89"/>
      <c r="I918" s="88"/>
      <c r="J918" s="88"/>
      <c r="K918" s="88">
        <v>6228.63</v>
      </c>
      <c r="L918" s="88">
        <v>110442.48</v>
      </c>
      <c r="M918" s="88">
        <f>Tabla16[[#This Row],[TASA EX.]]+Tabla16[[#This Row],[IEPS 8 %]]</f>
        <v>0</v>
      </c>
      <c r="N918" s="88">
        <f>Tabla16[[#This Row],[TASA 16%]]+Tabla16[[#This Row],[IEPS 6%]]</f>
        <v>38928.9375</v>
      </c>
      <c r="O918" s="46">
        <v>44196</v>
      </c>
      <c r="P918" s="87" t="s">
        <v>3002</v>
      </c>
      <c r="Q918" s="90" t="s">
        <v>785</v>
      </c>
      <c r="R918" s="86" t="s">
        <v>2853</v>
      </c>
      <c r="S918" s="88">
        <v>7397.82</v>
      </c>
      <c r="T918" s="91" t="s">
        <v>2854</v>
      </c>
      <c r="U918" s="87" t="s">
        <v>4057</v>
      </c>
    </row>
    <row r="919" spans="1:21" x14ac:dyDescent="0.25">
      <c r="A919" s="85">
        <v>154869</v>
      </c>
      <c r="B919" s="86">
        <v>819</v>
      </c>
      <c r="C919" s="46">
        <v>44188</v>
      </c>
      <c r="D919" s="88"/>
      <c r="E919" s="88">
        <v>54070.812500000015</v>
      </c>
      <c r="F919" s="88">
        <v>106155.43749999999</v>
      </c>
      <c r="G919" s="89"/>
      <c r="H919" s="89"/>
      <c r="I919" s="88"/>
      <c r="J919" s="88"/>
      <c r="K919" s="88">
        <v>16984.87</v>
      </c>
      <c r="L919" s="88">
        <v>177211.12</v>
      </c>
      <c r="M919" s="88">
        <f>Tabla16[[#This Row],[TASA EX.]]+Tabla16[[#This Row],[IEPS 8 %]]</f>
        <v>0</v>
      </c>
      <c r="N919" s="88">
        <f>Tabla16[[#This Row],[TASA 16%]]+Tabla16[[#This Row],[IEPS 6%]]</f>
        <v>106155.43749999999</v>
      </c>
      <c r="O919" s="46">
        <v>44194</v>
      </c>
      <c r="P919" s="87" t="s">
        <v>3036</v>
      </c>
      <c r="Q919" s="90" t="s">
        <v>1926</v>
      </c>
      <c r="R919" s="86" t="s">
        <v>2853</v>
      </c>
      <c r="S919" s="88">
        <v>7898.9</v>
      </c>
      <c r="T919" s="91" t="s">
        <v>2854</v>
      </c>
      <c r="U919" s="87" t="s">
        <v>4058</v>
      </c>
    </row>
    <row r="920" spans="1:21" x14ac:dyDescent="0.25">
      <c r="A920" s="92">
        <v>154870</v>
      </c>
      <c r="B920" s="93">
        <v>820</v>
      </c>
      <c r="C920" s="46">
        <v>44188</v>
      </c>
      <c r="D920" s="95"/>
      <c r="E920" s="95">
        <v>42778.955000000002</v>
      </c>
      <c r="F920" s="95">
        <v>70201.875</v>
      </c>
      <c r="G920" s="96"/>
      <c r="H920" s="96"/>
      <c r="I920" s="95"/>
      <c r="J920" s="95"/>
      <c r="K920" s="95">
        <v>11232.3</v>
      </c>
      <c r="L920" s="95">
        <v>124213.13</v>
      </c>
      <c r="M920" s="95">
        <f>Tabla16[[#This Row],[TASA EX.]]+Tabla16[[#This Row],[IEPS 8 %]]</f>
        <v>0</v>
      </c>
      <c r="N920" s="95">
        <f>Tabla16[[#This Row],[TASA 16%]]+Tabla16[[#This Row],[IEPS 6%]]</f>
        <v>70201.875</v>
      </c>
      <c r="O920" s="46">
        <v>44195</v>
      </c>
      <c r="P920" s="94" t="s">
        <v>3036</v>
      </c>
      <c r="Q920" s="97" t="s">
        <v>1926</v>
      </c>
      <c r="R920" s="93" t="s">
        <v>2853</v>
      </c>
      <c r="S920" s="95">
        <v>1087.18</v>
      </c>
      <c r="T920" s="98" t="s">
        <v>2854</v>
      </c>
      <c r="U920" s="94" t="s">
        <v>4059</v>
      </c>
    </row>
    <row r="921" spans="1:21" x14ac:dyDescent="0.25">
      <c r="A921" s="85">
        <v>154876</v>
      </c>
      <c r="B921" s="86">
        <v>826</v>
      </c>
      <c r="C921" s="46">
        <v>44189</v>
      </c>
      <c r="D921" s="88"/>
      <c r="E921" s="88">
        <v>-5.0000000000068212E-2</v>
      </c>
      <c r="F921" s="88">
        <v>597.5</v>
      </c>
      <c r="G921" s="89"/>
      <c r="H921" s="89"/>
      <c r="I921" s="88"/>
      <c r="J921" s="88"/>
      <c r="K921" s="88">
        <v>95.6</v>
      </c>
      <c r="L921" s="88">
        <v>693.05</v>
      </c>
      <c r="M921" s="88">
        <f>Tabla16[[#This Row],[TASA EX.]]+Tabla16[[#This Row],[IEPS 8 %]]</f>
        <v>0</v>
      </c>
      <c r="N921" s="88">
        <f>Tabla16[[#This Row],[TASA 16%]]+Tabla16[[#This Row],[IEPS 6%]]</f>
        <v>597.5</v>
      </c>
      <c r="O921" s="46">
        <v>44194</v>
      </c>
      <c r="P921" s="87" t="s">
        <v>3150</v>
      </c>
      <c r="Q921" s="90" t="s">
        <v>1636</v>
      </c>
      <c r="R921" s="86" t="s">
        <v>2853</v>
      </c>
      <c r="S921" s="88"/>
      <c r="T921" s="91" t="s">
        <v>2854</v>
      </c>
      <c r="U921" s="87" t="s">
        <v>4060</v>
      </c>
    </row>
    <row r="922" spans="1:21" x14ac:dyDescent="0.25">
      <c r="A922" s="85">
        <v>154877</v>
      </c>
      <c r="B922" s="86">
        <v>827</v>
      </c>
      <c r="C922" s="46">
        <v>44189</v>
      </c>
      <c r="D922" s="88"/>
      <c r="E922" s="88">
        <v>6974.47</v>
      </c>
      <c r="F922" s="88">
        <v>0</v>
      </c>
      <c r="G922" s="89"/>
      <c r="H922" s="89"/>
      <c r="I922" s="88"/>
      <c r="J922" s="88">
        <v>557.95000000000005</v>
      </c>
      <c r="K922" s="88"/>
      <c r="L922" s="88">
        <v>7532.42</v>
      </c>
      <c r="M922" s="88">
        <f>Tabla16[[#This Row],[TASA EX.]]+Tabla16[[#This Row],[IEPS 8 %]]</f>
        <v>557.95000000000005</v>
      </c>
      <c r="N922" s="88">
        <f>Tabla16[[#This Row],[TASA 16%]]+Tabla16[[#This Row],[IEPS 6%]]</f>
        <v>0</v>
      </c>
      <c r="O922" s="46">
        <v>44194</v>
      </c>
      <c r="P922" s="87" t="s">
        <v>3096</v>
      </c>
      <c r="Q922" s="90" t="s">
        <v>1159</v>
      </c>
      <c r="R922" s="86" t="s">
        <v>2853</v>
      </c>
      <c r="S922" s="88">
        <v>142.33000000000001</v>
      </c>
      <c r="T922" s="91" t="s">
        <v>2854</v>
      </c>
      <c r="U922" s="87" t="s">
        <v>4061</v>
      </c>
    </row>
    <row r="923" spans="1:21" x14ac:dyDescent="0.25">
      <c r="A923" s="85">
        <v>154878</v>
      </c>
      <c r="B923" s="86">
        <v>828</v>
      </c>
      <c r="C923" s="46">
        <v>44189</v>
      </c>
      <c r="D923" s="88"/>
      <c r="E923" s="88">
        <v>77645.67</v>
      </c>
      <c r="F923" s="88">
        <v>0</v>
      </c>
      <c r="G923" s="89"/>
      <c r="H923" s="89"/>
      <c r="I923" s="88"/>
      <c r="J923" s="88"/>
      <c r="K923" s="88"/>
      <c r="L923" s="88">
        <v>77645.67</v>
      </c>
      <c r="M923" s="88">
        <f>Tabla16[[#This Row],[TASA EX.]]+Tabla16[[#This Row],[IEPS 8 %]]</f>
        <v>0</v>
      </c>
      <c r="N923" s="88">
        <f>Tabla16[[#This Row],[TASA 16%]]+Tabla16[[#This Row],[IEPS 6%]]</f>
        <v>0</v>
      </c>
      <c r="O923" s="46">
        <v>44193</v>
      </c>
      <c r="P923" s="87" t="s">
        <v>3097</v>
      </c>
      <c r="Q923" s="90" t="s">
        <v>867</v>
      </c>
      <c r="R923" s="86" t="s">
        <v>2853</v>
      </c>
      <c r="S923" s="88">
        <v>1584.61</v>
      </c>
      <c r="T923" s="91" t="s">
        <v>2854</v>
      </c>
      <c r="U923" s="87" t="s">
        <v>4062</v>
      </c>
    </row>
    <row r="924" spans="1:21" x14ac:dyDescent="0.25">
      <c r="A924" s="85">
        <v>154879</v>
      </c>
      <c r="B924" s="86">
        <v>829</v>
      </c>
      <c r="C924" s="46">
        <v>44189</v>
      </c>
      <c r="D924" s="88"/>
      <c r="E924" s="88">
        <v>262600.09000000003</v>
      </c>
      <c r="F924" s="88">
        <v>2660</v>
      </c>
      <c r="G924" s="89"/>
      <c r="H924" s="89"/>
      <c r="I924" s="88"/>
      <c r="J924" s="88"/>
      <c r="K924" s="88">
        <v>425.6</v>
      </c>
      <c r="L924" s="88">
        <v>265685.69</v>
      </c>
      <c r="M924" s="88">
        <f>Tabla16[[#This Row],[TASA EX.]]+Tabla16[[#This Row],[IEPS 8 %]]</f>
        <v>0</v>
      </c>
      <c r="N924" s="88">
        <f>Tabla16[[#This Row],[TASA 16%]]+Tabla16[[#This Row],[IEPS 6%]]</f>
        <v>2660</v>
      </c>
      <c r="O924" s="46">
        <v>44194</v>
      </c>
      <c r="P924" s="87" t="s">
        <v>3130</v>
      </c>
      <c r="Q924" s="90" t="s">
        <v>227</v>
      </c>
      <c r="R924" s="86" t="s">
        <v>2853</v>
      </c>
      <c r="S924" s="88">
        <v>5111.53</v>
      </c>
      <c r="T924" s="91" t="s">
        <v>2854</v>
      </c>
      <c r="U924" s="87" t="s">
        <v>4063</v>
      </c>
    </row>
    <row r="925" spans="1:21" x14ac:dyDescent="0.25">
      <c r="A925" s="92">
        <v>154880</v>
      </c>
      <c r="B925" s="93">
        <v>830</v>
      </c>
      <c r="C925" s="46">
        <v>44189</v>
      </c>
      <c r="D925" s="95"/>
      <c r="E925" s="95">
        <v>275753.46000000002</v>
      </c>
      <c r="F925" s="95">
        <v>0</v>
      </c>
      <c r="G925" s="96"/>
      <c r="H925" s="96"/>
      <c r="I925" s="95"/>
      <c r="J925" s="95">
        <v>21436.17</v>
      </c>
      <c r="K925" s="95"/>
      <c r="L925" s="95">
        <v>297189.63</v>
      </c>
      <c r="M925" s="95">
        <f>Tabla16[[#This Row],[TASA EX.]]+Tabla16[[#This Row],[IEPS 8 %]]</f>
        <v>21436.17</v>
      </c>
      <c r="N925" s="95">
        <f>Tabla16[[#This Row],[TASA 16%]]+Tabla16[[#This Row],[IEPS 6%]]</f>
        <v>0</v>
      </c>
      <c r="O925" s="46">
        <v>44194</v>
      </c>
      <c r="P925" s="94" t="s">
        <v>2927</v>
      </c>
      <c r="Q925" s="97" t="s">
        <v>200</v>
      </c>
      <c r="R925" s="93" t="s">
        <v>2853</v>
      </c>
      <c r="S925" s="95">
        <v>55258.26</v>
      </c>
      <c r="T925" s="98" t="s">
        <v>2854</v>
      </c>
      <c r="U925" s="94" t="s">
        <v>4064</v>
      </c>
    </row>
    <row r="926" spans="1:21" x14ac:dyDescent="0.25">
      <c r="A926" s="92">
        <v>154891</v>
      </c>
      <c r="B926" s="93">
        <v>841</v>
      </c>
      <c r="C926" s="46">
        <v>44189</v>
      </c>
      <c r="D926" s="95"/>
      <c r="E926" s="95">
        <v>1.4999999999986358E-2</v>
      </c>
      <c r="F926" s="95">
        <v>766.625</v>
      </c>
      <c r="G926" s="96"/>
      <c r="H926" s="96"/>
      <c r="I926" s="95"/>
      <c r="J926" s="95"/>
      <c r="K926" s="95">
        <v>122.66</v>
      </c>
      <c r="L926" s="95">
        <v>889.3</v>
      </c>
      <c r="M926" s="95">
        <f>Tabla16[[#This Row],[TASA EX.]]+Tabla16[[#This Row],[IEPS 8 %]]</f>
        <v>0</v>
      </c>
      <c r="N926" s="95">
        <f>Tabla16[[#This Row],[TASA 16%]]+Tabla16[[#This Row],[IEPS 6%]]</f>
        <v>766.625</v>
      </c>
      <c r="O926" s="46">
        <v>44195</v>
      </c>
      <c r="P926" s="94" t="s">
        <v>3073</v>
      </c>
      <c r="Q926" s="97" t="s">
        <v>2512</v>
      </c>
      <c r="R926" s="93" t="s">
        <v>2888</v>
      </c>
      <c r="S926" s="95"/>
      <c r="T926" s="98" t="s">
        <v>2889</v>
      </c>
      <c r="U926" s="94" t="s">
        <v>4065</v>
      </c>
    </row>
    <row r="927" spans="1:21" x14ac:dyDescent="0.25">
      <c r="A927" s="92">
        <v>154894</v>
      </c>
      <c r="B927" s="93">
        <v>844</v>
      </c>
      <c r="C927" s="46">
        <v>44189</v>
      </c>
      <c r="D927" s="95">
        <v>420.02</v>
      </c>
      <c r="E927" s="95">
        <v>-3.1832314562052488E-12</v>
      </c>
      <c r="F927" s="95">
        <v>15301.750000000002</v>
      </c>
      <c r="G927" s="96"/>
      <c r="H927" s="96"/>
      <c r="I927" s="95"/>
      <c r="J927" s="95"/>
      <c r="K927" s="95">
        <v>2448.2800000000002</v>
      </c>
      <c r="L927" s="95">
        <v>18170.05</v>
      </c>
      <c r="M927" s="95">
        <f>Tabla16[[#This Row],[TASA EX.]]+Tabla16[[#This Row],[IEPS 8 %]]</f>
        <v>420.02</v>
      </c>
      <c r="N927" s="95">
        <f>Tabla16[[#This Row],[TASA 16%]]+Tabla16[[#This Row],[IEPS 6%]]</f>
        <v>15301.750000000002</v>
      </c>
      <c r="O927" s="46">
        <v>44195</v>
      </c>
      <c r="P927" s="94" t="s">
        <v>2947</v>
      </c>
      <c r="Q927" s="97" t="s">
        <v>820</v>
      </c>
      <c r="R927" s="93" t="s">
        <v>2888</v>
      </c>
      <c r="S927" s="95"/>
      <c r="T927" s="98" t="s">
        <v>2889</v>
      </c>
      <c r="U927" s="94" t="s">
        <v>4066</v>
      </c>
    </row>
    <row r="928" spans="1:21" x14ac:dyDescent="0.25">
      <c r="A928" s="92">
        <v>154896</v>
      </c>
      <c r="B928" s="93">
        <v>846</v>
      </c>
      <c r="C928" s="46">
        <v>44189</v>
      </c>
      <c r="D928" s="95"/>
      <c r="E928" s="95">
        <v>2.4999999994179234E-2</v>
      </c>
      <c r="F928" s="95">
        <v>155551.375</v>
      </c>
      <c r="G928" s="96"/>
      <c r="H928" s="96"/>
      <c r="I928" s="95"/>
      <c r="J928" s="95"/>
      <c r="K928" s="95">
        <v>24888.22</v>
      </c>
      <c r="L928" s="95">
        <v>180439.62</v>
      </c>
      <c r="M928" s="95">
        <f>Tabla16[[#This Row],[TASA EX.]]+Tabla16[[#This Row],[IEPS 8 %]]</f>
        <v>0</v>
      </c>
      <c r="N928" s="95">
        <f>Tabla16[[#This Row],[TASA 16%]]+Tabla16[[#This Row],[IEPS 6%]]</f>
        <v>155551.375</v>
      </c>
      <c r="O928" s="46">
        <v>44196</v>
      </c>
      <c r="P928" s="94" t="s">
        <v>2997</v>
      </c>
      <c r="Q928" s="97" t="s">
        <v>700</v>
      </c>
      <c r="R928" s="93" t="s">
        <v>2908</v>
      </c>
      <c r="S928" s="95"/>
      <c r="T928" s="98" t="s">
        <v>2909</v>
      </c>
      <c r="U928" s="94" t="s">
        <v>4067</v>
      </c>
    </row>
    <row r="929" spans="1:21" x14ac:dyDescent="0.25">
      <c r="A929" s="85">
        <v>154903</v>
      </c>
      <c r="B929" s="86">
        <v>853</v>
      </c>
      <c r="C929" s="46">
        <v>44189</v>
      </c>
      <c r="D929" s="88"/>
      <c r="E929" s="88">
        <v>5463.28</v>
      </c>
      <c r="F929" s="88">
        <v>0</v>
      </c>
      <c r="G929" s="89"/>
      <c r="H929" s="89"/>
      <c r="I929" s="88"/>
      <c r="J929" s="88">
        <v>288.72000000000003</v>
      </c>
      <c r="K929" s="88"/>
      <c r="L929" s="88">
        <v>5752</v>
      </c>
      <c r="M929" s="88">
        <f>Tabla16[[#This Row],[TASA EX.]]+Tabla16[[#This Row],[IEPS 8 %]]</f>
        <v>288.72000000000003</v>
      </c>
      <c r="N929" s="88">
        <f>Tabla16[[#This Row],[TASA 16%]]+Tabla16[[#This Row],[IEPS 6%]]</f>
        <v>0</v>
      </c>
      <c r="O929" s="46">
        <v>44194</v>
      </c>
      <c r="P929" s="87" t="s">
        <v>4068</v>
      </c>
      <c r="Q929" s="90" t="s">
        <v>1078</v>
      </c>
      <c r="R929" s="86" t="s">
        <v>3042</v>
      </c>
      <c r="S929" s="88"/>
      <c r="T929" s="91" t="s">
        <v>3043</v>
      </c>
      <c r="U929" s="87" t="s">
        <v>4069</v>
      </c>
    </row>
    <row r="930" spans="1:21" x14ac:dyDescent="0.25">
      <c r="A930" s="85">
        <v>154903</v>
      </c>
      <c r="B930" s="86">
        <v>853</v>
      </c>
      <c r="C930" s="46">
        <v>44189</v>
      </c>
      <c r="D930" s="88"/>
      <c r="E930" s="88">
        <v>2523</v>
      </c>
      <c r="F930" s="88">
        <v>0</v>
      </c>
      <c r="G930" s="89"/>
      <c r="H930" s="89"/>
      <c r="I930" s="88"/>
      <c r="J930" s="88"/>
      <c r="K930" s="88"/>
      <c r="L930" s="88">
        <v>2523</v>
      </c>
      <c r="M930" s="88">
        <f>Tabla16[[#This Row],[TASA EX.]]+Tabla16[[#This Row],[IEPS 8 %]]</f>
        <v>0</v>
      </c>
      <c r="N930" s="88">
        <f>Tabla16[[#This Row],[TASA 16%]]+Tabla16[[#This Row],[IEPS 6%]]</f>
        <v>0</v>
      </c>
      <c r="O930" s="46">
        <v>44194</v>
      </c>
      <c r="P930" s="87" t="s">
        <v>3145</v>
      </c>
      <c r="Q930" s="90" t="s">
        <v>2571</v>
      </c>
      <c r="R930" s="86" t="s">
        <v>3042</v>
      </c>
      <c r="S930" s="88"/>
      <c r="T930" s="91" t="s">
        <v>3043</v>
      </c>
      <c r="U930" s="87" t="s">
        <v>4070</v>
      </c>
    </row>
    <row r="931" spans="1:21" x14ac:dyDescent="0.25">
      <c r="A931" s="85">
        <v>154903</v>
      </c>
      <c r="B931" s="86">
        <v>853</v>
      </c>
      <c r="C931" s="46">
        <v>44189</v>
      </c>
      <c r="D931" s="88"/>
      <c r="E931" s="88">
        <v>3330</v>
      </c>
      <c r="F931" s="88">
        <v>0</v>
      </c>
      <c r="G931" s="89"/>
      <c r="H931" s="89"/>
      <c r="I931" s="88"/>
      <c r="J931" s="88"/>
      <c r="K931" s="88"/>
      <c r="L931" s="88">
        <v>3330</v>
      </c>
      <c r="M931" s="88">
        <f>Tabla16[[#This Row],[TASA EX.]]+Tabla16[[#This Row],[IEPS 8 %]]</f>
        <v>0</v>
      </c>
      <c r="N931" s="88">
        <f>Tabla16[[#This Row],[TASA 16%]]+Tabla16[[#This Row],[IEPS 6%]]</f>
        <v>0</v>
      </c>
      <c r="O931" s="46">
        <v>44194</v>
      </c>
      <c r="P931" s="87" t="s">
        <v>3095</v>
      </c>
      <c r="Q931" s="90" t="s">
        <v>1931</v>
      </c>
      <c r="R931" s="86" t="s">
        <v>3042</v>
      </c>
      <c r="S931" s="88"/>
      <c r="T931" s="91" t="s">
        <v>3043</v>
      </c>
      <c r="U931" s="87" t="s">
        <v>4071</v>
      </c>
    </row>
    <row r="932" spans="1:21" x14ac:dyDescent="0.25">
      <c r="A932" s="85">
        <v>154903</v>
      </c>
      <c r="B932" s="86">
        <v>853</v>
      </c>
      <c r="C932" s="46">
        <v>44189</v>
      </c>
      <c r="D932" s="88"/>
      <c r="E932" s="88">
        <v>-9.2499999998835847E-2</v>
      </c>
      <c r="F932" s="88">
        <v>24116.3125</v>
      </c>
      <c r="G932" s="89"/>
      <c r="H932" s="89"/>
      <c r="I932" s="88"/>
      <c r="J932" s="88"/>
      <c r="K932" s="88">
        <v>3858.61</v>
      </c>
      <c r="L932" s="88">
        <v>27974.83</v>
      </c>
      <c r="M932" s="88">
        <f>Tabla16[[#This Row],[TASA EX.]]+Tabla16[[#This Row],[IEPS 8 %]]</f>
        <v>0</v>
      </c>
      <c r="N932" s="88">
        <f>Tabla16[[#This Row],[TASA 16%]]+Tabla16[[#This Row],[IEPS 6%]]</f>
        <v>24116.3125</v>
      </c>
      <c r="O932" s="46">
        <v>44194</v>
      </c>
      <c r="P932" s="87" t="s">
        <v>3045</v>
      </c>
      <c r="Q932" s="90" t="s">
        <v>1811</v>
      </c>
      <c r="R932" s="86" t="s">
        <v>3042</v>
      </c>
      <c r="S932" s="88"/>
      <c r="T932" s="91" t="s">
        <v>3043</v>
      </c>
      <c r="U932" s="87" t="s">
        <v>4072</v>
      </c>
    </row>
    <row r="933" spans="1:21" x14ac:dyDescent="0.25">
      <c r="A933" s="85">
        <v>154903</v>
      </c>
      <c r="B933" s="86">
        <v>853</v>
      </c>
      <c r="C933" s="46">
        <v>44189</v>
      </c>
      <c r="D933" s="88"/>
      <c r="E933" s="88">
        <v>-1.9999999999924967E-2</v>
      </c>
      <c r="F933" s="88">
        <v>409.49999999999994</v>
      </c>
      <c r="G933" s="89"/>
      <c r="H933" s="89"/>
      <c r="I933" s="88"/>
      <c r="J933" s="88"/>
      <c r="K933" s="88">
        <v>65.52</v>
      </c>
      <c r="L933" s="88">
        <v>475</v>
      </c>
      <c r="M933" s="88">
        <f>Tabla16[[#This Row],[TASA EX.]]+Tabla16[[#This Row],[IEPS 8 %]]</f>
        <v>0</v>
      </c>
      <c r="N933" s="88">
        <f>Tabla16[[#This Row],[TASA 16%]]+Tabla16[[#This Row],[IEPS 6%]]</f>
        <v>409.49999999999994</v>
      </c>
      <c r="O933" s="46">
        <v>44194</v>
      </c>
      <c r="P933" s="87" t="s">
        <v>3113</v>
      </c>
      <c r="Q933" s="90" t="s">
        <v>2404</v>
      </c>
      <c r="R933" s="86" t="s">
        <v>3042</v>
      </c>
      <c r="S933" s="88"/>
      <c r="T933" s="91" t="s">
        <v>3043</v>
      </c>
      <c r="U933" s="87" t="s">
        <v>4073</v>
      </c>
    </row>
    <row r="934" spans="1:21" x14ac:dyDescent="0.25">
      <c r="A934" s="85">
        <v>154903</v>
      </c>
      <c r="B934" s="86">
        <v>853</v>
      </c>
      <c r="C934" s="46">
        <v>44189</v>
      </c>
      <c r="D934" s="88"/>
      <c r="E934" s="88">
        <v>4.9999999999954525E-3</v>
      </c>
      <c r="F934" s="88">
        <v>491.375</v>
      </c>
      <c r="G934" s="89"/>
      <c r="H934" s="89"/>
      <c r="I934" s="88"/>
      <c r="J934" s="88"/>
      <c r="K934" s="88">
        <v>78.62</v>
      </c>
      <c r="L934" s="88">
        <v>570</v>
      </c>
      <c r="M934" s="88">
        <f>Tabla16[[#This Row],[TASA EX.]]+Tabla16[[#This Row],[IEPS 8 %]]</f>
        <v>0</v>
      </c>
      <c r="N934" s="88">
        <f>Tabla16[[#This Row],[TASA 16%]]+Tabla16[[#This Row],[IEPS 6%]]</f>
        <v>491.375</v>
      </c>
      <c r="O934" s="46">
        <v>44194</v>
      </c>
      <c r="P934" t="s">
        <v>4246</v>
      </c>
      <c r="Q934" s="90" t="s">
        <v>531</v>
      </c>
      <c r="R934" s="86" t="s">
        <v>3042</v>
      </c>
      <c r="S934" s="88"/>
      <c r="T934" s="91" t="s">
        <v>3043</v>
      </c>
      <c r="U934" s="87" t="s">
        <v>4074</v>
      </c>
    </row>
    <row r="935" spans="1:21" x14ac:dyDescent="0.25">
      <c r="A935" s="85">
        <v>154903</v>
      </c>
      <c r="B935" s="86">
        <v>853</v>
      </c>
      <c r="C935" s="46">
        <v>44189</v>
      </c>
      <c r="D935" s="88"/>
      <c r="E935" s="88">
        <v>2089.4775</v>
      </c>
      <c r="F935" s="88">
        <v>5188.8125</v>
      </c>
      <c r="G935" s="89"/>
      <c r="H935" s="89"/>
      <c r="I935" s="88"/>
      <c r="J935" s="88"/>
      <c r="K935" s="88">
        <v>830.21</v>
      </c>
      <c r="L935" s="88">
        <v>8108.5</v>
      </c>
      <c r="M935" s="88">
        <f>Tabla16[[#This Row],[TASA EX.]]+Tabla16[[#This Row],[IEPS 8 %]]</f>
        <v>0</v>
      </c>
      <c r="N935" s="88">
        <f>Tabla16[[#This Row],[TASA 16%]]+Tabla16[[#This Row],[IEPS 6%]]</f>
        <v>5188.8125</v>
      </c>
      <c r="O935" s="46">
        <v>44194</v>
      </c>
      <c r="P935" s="87" t="s">
        <v>3044</v>
      </c>
      <c r="Q935" s="90" t="s">
        <v>1905</v>
      </c>
      <c r="R935" s="86" t="s">
        <v>3042</v>
      </c>
      <c r="S935" s="88"/>
      <c r="T935" s="91" t="s">
        <v>3043</v>
      </c>
      <c r="U935" s="87" t="s">
        <v>4075</v>
      </c>
    </row>
    <row r="936" spans="1:21" x14ac:dyDescent="0.25">
      <c r="A936" s="85">
        <v>154903</v>
      </c>
      <c r="B936" s="86">
        <v>853</v>
      </c>
      <c r="C936" s="46">
        <v>44189</v>
      </c>
      <c r="D936" s="88"/>
      <c r="E936" s="88">
        <v>1.749999999992724E-2</v>
      </c>
      <c r="F936" s="88">
        <v>1112.0625</v>
      </c>
      <c r="G936" s="89"/>
      <c r="H936" s="89"/>
      <c r="I936" s="88"/>
      <c r="J936" s="88"/>
      <c r="K936" s="88">
        <v>177.93</v>
      </c>
      <c r="L936" s="88">
        <v>1290.01</v>
      </c>
      <c r="M936" s="88">
        <f>Tabla16[[#This Row],[TASA EX.]]+Tabla16[[#This Row],[IEPS 8 %]]</f>
        <v>0</v>
      </c>
      <c r="N936" s="88">
        <f>Tabla16[[#This Row],[TASA 16%]]+Tabla16[[#This Row],[IEPS 6%]]</f>
        <v>1112.0625</v>
      </c>
      <c r="O936" s="46">
        <v>44194</v>
      </c>
      <c r="P936" s="87" t="s">
        <v>4076</v>
      </c>
      <c r="Q936" s="90" t="s">
        <v>161</v>
      </c>
      <c r="R936" s="86" t="s">
        <v>3042</v>
      </c>
      <c r="S936" s="88"/>
      <c r="T936" s="91" t="s">
        <v>3043</v>
      </c>
      <c r="U936" s="87" t="s">
        <v>4077</v>
      </c>
    </row>
    <row r="937" spans="1:21" x14ac:dyDescent="0.25">
      <c r="A937" s="85">
        <v>154903</v>
      </c>
      <c r="B937" s="86">
        <v>853</v>
      </c>
      <c r="C937" s="46">
        <v>44189</v>
      </c>
      <c r="D937" s="88"/>
      <c r="E937" s="88">
        <v>3832</v>
      </c>
      <c r="F937" s="88">
        <v>0</v>
      </c>
      <c r="G937" s="89"/>
      <c r="H937" s="89"/>
      <c r="I937" s="88"/>
      <c r="J937" s="88"/>
      <c r="K937" s="88"/>
      <c r="L937" s="88">
        <v>3832</v>
      </c>
      <c r="M937" s="88">
        <f>Tabla16[[#This Row],[TASA EX.]]+Tabla16[[#This Row],[IEPS 8 %]]</f>
        <v>0</v>
      </c>
      <c r="N937" s="88">
        <f>Tabla16[[#This Row],[TASA 16%]]+Tabla16[[#This Row],[IEPS 6%]]</f>
        <v>0</v>
      </c>
      <c r="O937" s="46">
        <v>44194</v>
      </c>
      <c r="P937" s="87" t="s">
        <v>3049</v>
      </c>
      <c r="Q937" s="90" t="s">
        <v>226</v>
      </c>
      <c r="R937" s="86" t="s">
        <v>3047</v>
      </c>
      <c r="S937" s="88"/>
      <c r="T937" s="91" t="s">
        <v>3048</v>
      </c>
      <c r="U937" s="87" t="s">
        <v>4078</v>
      </c>
    </row>
    <row r="938" spans="1:21" x14ac:dyDescent="0.25">
      <c r="A938" s="85">
        <v>154903</v>
      </c>
      <c r="B938" s="86">
        <v>853</v>
      </c>
      <c r="C938" s="46">
        <v>44189</v>
      </c>
      <c r="D938" s="88"/>
      <c r="E938" s="88">
        <v>-5.0000000001091394E-3</v>
      </c>
      <c r="F938" s="88">
        <v>1458.625</v>
      </c>
      <c r="G938" s="89"/>
      <c r="H938" s="89"/>
      <c r="I938" s="88"/>
      <c r="J938" s="88"/>
      <c r="K938" s="88">
        <v>233.38</v>
      </c>
      <c r="L938" s="88">
        <v>1692</v>
      </c>
      <c r="M938" s="88">
        <f>Tabla16[[#This Row],[TASA EX.]]+Tabla16[[#This Row],[IEPS 8 %]]</f>
        <v>0</v>
      </c>
      <c r="N938" s="88">
        <f>Tabla16[[#This Row],[TASA 16%]]+Tabla16[[#This Row],[IEPS 6%]]</f>
        <v>1458.625</v>
      </c>
      <c r="O938" s="46">
        <v>44194</v>
      </c>
      <c r="P938" s="87" t="s">
        <v>3053</v>
      </c>
      <c r="Q938" s="90" t="s">
        <v>1762</v>
      </c>
      <c r="R938" s="86" t="s">
        <v>3047</v>
      </c>
      <c r="S938" s="88"/>
      <c r="T938" s="91" t="s">
        <v>3048</v>
      </c>
      <c r="U938" s="87" t="s">
        <v>4079</v>
      </c>
    </row>
    <row r="939" spans="1:21" x14ac:dyDescent="0.25">
      <c r="A939" s="85">
        <v>154903</v>
      </c>
      <c r="B939" s="86">
        <v>853</v>
      </c>
      <c r="C939" s="46">
        <v>44189</v>
      </c>
      <c r="D939" s="88"/>
      <c r="E939" s="88">
        <v>-2.5000000000545697E-3</v>
      </c>
      <c r="F939" s="88">
        <v>2758.0625</v>
      </c>
      <c r="G939" s="89"/>
      <c r="H939" s="89"/>
      <c r="I939" s="88"/>
      <c r="J939" s="88"/>
      <c r="K939" s="88">
        <v>441.29</v>
      </c>
      <c r="L939" s="88">
        <v>3199.35</v>
      </c>
      <c r="M939" s="88">
        <f>Tabla16[[#This Row],[TASA EX.]]+Tabla16[[#This Row],[IEPS 8 %]]</f>
        <v>0</v>
      </c>
      <c r="N939" s="88">
        <f>Tabla16[[#This Row],[TASA 16%]]+Tabla16[[#This Row],[IEPS 6%]]</f>
        <v>2758.0625</v>
      </c>
      <c r="O939" s="46">
        <v>44194</v>
      </c>
      <c r="P939" s="87" t="s">
        <v>3118</v>
      </c>
      <c r="Q939" s="90" t="s">
        <v>2384</v>
      </c>
      <c r="R939" s="86" t="s">
        <v>3047</v>
      </c>
      <c r="S939" s="88"/>
      <c r="T939" s="91" t="s">
        <v>3048</v>
      </c>
      <c r="U939" s="87" t="s">
        <v>4080</v>
      </c>
    </row>
    <row r="940" spans="1:21" x14ac:dyDescent="0.25">
      <c r="A940" s="85">
        <v>154903</v>
      </c>
      <c r="B940" s="86">
        <v>853</v>
      </c>
      <c r="C940" s="46">
        <v>44189</v>
      </c>
      <c r="D940" s="88"/>
      <c r="E940" s="88">
        <v>4.9999999999954525E-3</v>
      </c>
      <c r="F940" s="88">
        <v>366.375</v>
      </c>
      <c r="G940" s="89"/>
      <c r="H940" s="89"/>
      <c r="I940" s="88"/>
      <c r="J940" s="88"/>
      <c r="K940" s="88">
        <v>58.62</v>
      </c>
      <c r="L940" s="88">
        <v>425</v>
      </c>
      <c r="M940" s="88">
        <f>Tabla16[[#This Row],[TASA EX.]]+Tabla16[[#This Row],[IEPS 8 %]]</f>
        <v>0</v>
      </c>
      <c r="N940" s="88">
        <f>Tabla16[[#This Row],[TASA 16%]]+Tabla16[[#This Row],[IEPS 6%]]</f>
        <v>366.375</v>
      </c>
      <c r="O940" s="46">
        <v>44194</v>
      </c>
      <c r="P940" s="87" t="s">
        <v>3054</v>
      </c>
      <c r="Q940" s="90" t="s">
        <v>99</v>
      </c>
      <c r="R940" s="86" t="s">
        <v>3047</v>
      </c>
      <c r="S940" s="88"/>
      <c r="T940" s="91" t="s">
        <v>3048</v>
      </c>
      <c r="U940" s="87" t="s">
        <v>4081</v>
      </c>
    </row>
    <row r="941" spans="1:21" x14ac:dyDescent="0.25">
      <c r="A941" s="85">
        <v>154903</v>
      </c>
      <c r="B941" s="86">
        <v>853</v>
      </c>
      <c r="C941" s="46">
        <v>44189</v>
      </c>
      <c r="D941" s="88"/>
      <c r="E941" s="88">
        <v>1890</v>
      </c>
      <c r="F941" s="88">
        <v>0</v>
      </c>
      <c r="G941" s="89"/>
      <c r="H941" s="89"/>
      <c r="I941" s="88"/>
      <c r="J941" s="88"/>
      <c r="K941" s="88"/>
      <c r="L941" s="88">
        <v>1890</v>
      </c>
      <c r="M941" s="88">
        <f>Tabla16[[#This Row],[TASA EX.]]+Tabla16[[#This Row],[IEPS 8 %]]</f>
        <v>0</v>
      </c>
      <c r="N941" s="88">
        <f>Tabla16[[#This Row],[TASA 16%]]+Tabla16[[#This Row],[IEPS 6%]]</f>
        <v>0</v>
      </c>
      <c r="O941" s="46">
        <v>44194</v>
      </c>
      <c r="P941" s="87" t="s">
        <v>3147</v>
      </c>
      <c r="Q941" s="90" t="s">
        <v>488</v>
      </c>
      <c r="R941" s="86" t="s">
        <v>3047</v>
      </c>
      <c r="S941" s="88"/>
      <c r="T941" s="91" t="s">
        <v>3048</v>
      </c>
      <c r="U941" s="87" t="s">
        <v>4082</v>
      </c>
    </row>
    <row r="942" spans="1:21" x14ac:dyDescent="0.25">
      <c r="A942" s="85">
        <v>154903</v>
      </c>
      <c r="B942" s="86">
        <v>853</v>
      </c>
      <c r="C942" s="46">
        <v>44189</v>
      </c>
      <c r="D942" s="88"/>
      <c r="E942" s="88">
        <v>3.7500000000022737E-2</v>
      </c>
      <c r="F942" s="88">
        <v>310.3125</v>
      </c>
      <c r="G942" s="89"/>
      <c r="H942" s="89"/>
      <c r="I942" s="88"/>
      <c r="J942" s="88"/>
      <c r="K942" s="88">
        <v>49.65</v>
      </c>
      <c r="L942" s="88">
        <v>360</v>
      </c>
      <c r="M942" s="88">
        <f>Tabla16[[#This Row],[TASA EX.]]+Tabla16[[#This Row],[IEPS 8 %]]</f>
        <v>0</v>
      </c>
      <c r="N942" s="88">
        <f>Tabla16[[#This Row],[TASA 16%]]+Tabla16[[#This Row],[IEPS 6%]]</f>
        <v>310.3125</v>
      </c>
      <c r="O942" s="46">
        <v>44194</v>
      </c>
      <c r="P942" s="87" t="s">
        <v>4083</v>
      </c>
      <c r="Q942" s="90" t="s">
        <v>721</v>
      </c>
      <c r="R942" s="86" t="s">
        <v>3047</v>
      </c>
      <c r="S942" s="88"/>
      <c r="T942" s="91" t="s">
        <v>3048</v>
      </c>
      <c r="U942" s="87" t="s">
        <v>4084</v>
      </c>
    </row>
    <row r="943" spans="1:21" x14ac:dyDescent="0.25">
      <c r="A943" s="85">
        <v>154903</v>
      </c>
      <c r="B943" s="86">
        <v>853</v>
      </c>
      <c r="C943" s="46">
        <v>44189</v>
      </c>
      <c r="D943" s="88"/>
      <c r="E943" s="88">
        <v>1.4999999999986358E-2</v>
      </c>
      <c r="F943" s="88">
        <v>159.125</v>
      </c>
      <c r="G943" s="89"/>
      <c r="H943" s="89"/>
      <c r="I943" s="88"/>
      <c r="J943" s="88"/>
      <c r="K943" s="88">
        <v>25.46</v>
      </c>
      <c r="L943" s="88">
        <v>184.6</v>
      </c>
      <c r="M943" s="88">
        <f>Tabla16[[#This Row],[TASA EX.]]+Tabla16[[#This Row],[IEPS 8 %]]</f>
        <v>0</v>
      </c>
      <c r="N943" s="88">
        <f>Tabla16[[#This Row],[TASA 16%]]+Tabla16[[#This Row],[IEPS 6%]]</f>
        <v>159.125</v>
      </c>
      <c r="O943" s="46">
        <v>44194</v>
      </c>
      <c r="P943" s="87" t="s">
        <v>2894</v>
      </c>
      <c r="Q943" s="90" t="s">
        <v>1877</v>
      </c>
      <c r="R943" s="86" t="s">
        <v>3047</v>
      </c>
      <c r="S943" s="88"/>
      <c r="T943" s="91" t="s">
        <v>3048</v>
      </c>
      <c r="U943" s="87" t="s">
        <v>4085</v>
      </c>
    </row>
    <row r="944" spans="1:21" x14ac:dyDescent="0.25">
      <c r="A944" s="85">
        <v>154903</v>
      </c>
      <c r="B944" s="86">
        <v>853</v>
      </c>
      <c r="C944" s="46">
        <v>44189</v>
      </c>
      <c r="D944" s="88"/>
      <c r="E944" s="88">
        <v>0</v>
      </c>
      <c r="F944" s="88">
        <v>180</v>
      </c>
      <c r="G944" s="89"/>
      <c r="H944" s="89"/>
      <c r="I944" s="88"/>
      <c r="J944" s="88"/>
      <c r="K944" s="88">
        <v>28.8</v>
      </c>
      <c r="L944" s="88">
        <v>208.8</v>
      </c>
      <c r="M944" s="88">
        <f>Tabla16[[#This Row],[TASA EX.]]+Tabla16[[#This Row],[IEPS 8 %]]</f>
        <v>0</v>
      </c>
      <c r="N944" s="88">
        <f>Tabla16[[#This Row],[TASA 16%]]+Tabla16[[#This Row],[IEPS 6%]]</f>
        <v>180</v>
      </c>
      <c r="O944" s="46">
        <v>44194</v>
      </c>
      <c r="P944" s="87" t="s">
        <v>3814</v>
      </c>
      <c r="Q944" s="90" t="s">
        <v>970</v>
      </c>
      <c r="R944" s="86" t="s">
        <v>3047</v>
      </c>
      <c r="S944" s="88"/>
      <c r="T944" s="91" t="s">
        <v>3048</v>
      </c>
      <c r="U944" s="87" t="s">
        <v>4086</v>
      </c>
    </row>
    <row r="945" spans="1:21" x14ac:dyDescent="0.25">
      <c r="A945" s="85">
        <v>154903</v>
      </c>
      <c r="B945" s="86">
        <v>853</v>
      </c>
      <c r="C945" s="46">
        <v>44189</v>
      </c>
      <c r="D945" s="88"/>
      <c r="E945" s="88">
        <v>0</v>
      </c>
      <c r="F945" s="88">
        <v>1150</v>
      </c>
      <c r="G945" s="89"/>
      <c r="H945" s="89"/>
      <c r="I945" s="88"/>
      <c r="J945" s="88"/>
      <c r="K945" s="88">
        <v>184</v>
      </c>
      <c r="L945" s="88">
        <v>1334</v>
      </c>
      <c r="M945" s="88">
        <f>Tabla16[[#This Row],[TASA EX.]]+Tabla16[[#This Row],[IEPS 8 %]]</f>
        <v>0</v>
      </c>
      <c r="N945" s="88">
        <f>Tabla16[[#This Row],[TASA 16%]]+Tabla16[[#This Row],[IEPS 6%]]</f>
        <v>1150</v>
      </c>
      <c r="O945" s="46">
        <v>44194</v>
      </c>
      <c r="P945" s="87" t="s">
        <v>4087</v>
      </c>
      <c r="Q945" s="90" t="s">
        <v>1188</v>
      </c>
      <c r="R945" s="86" t="s">
        <v>3047</v>
      </c>
      <c r="S945" s="88"/>
      <c r="T945" s="91" t="s">
        <v>3048</v>
      </c>
      <c r="U945" s="87" t="s">
        <v>4088</v>
      </c>
    </row>
    <row r="946" spans="1:21" x14ac:dyDescent="0.25">
      <c r="A946" s="85">
        <v>154903</v>
      </c>
      <c r="B946" s="86">
        <v>853</v>
      </c>
      <c r="C946" s="46">
        <v>44189</v>
      </c>
      <c r="D946" s="88"/>
      <c r="E946" s="88">
        <v>-9.9999999999909051E-3</v>
      </c>
      <c r="F946" s="88">
        <v>767.25</v>
      </c>
      <c r="G946" s="89"/>
      <c r="H946" s="89"/>
      <c r="I946" s="88"/>
      <c r="J946" s="88"/>
      <c r="K946" s="88">
        <v>122.76</v>
      </c>
      <c r="L946" s="88">
        <v>890</v>
      </c>
      <c r="M946" s="88">
        <f>Tabla16[[#This Row],[TASA EX.]]+Tabla16[[#This Row],[IEPS 8 %]]</f>
        <v>0</v>
      </c>
      <c r="N946" s="88">
        <f>Tabla16[[#This Row],[TASA 16%]]+Tabla16[[#This Row],[IEPS 6%]]</f>
        <v>767.25</v>
      </c>
      <c r="O946" s="46">
        <v>44194</v>
      </c>
      <c r="P946" s="87" t="s">
        <v>3117</v>
      </c>
      <c r="Q946" s="90" t="s">
        <v>2663</v>
      </c>
      <c r="R946" s="86" t="s">
        <v>3047</v>
      </c>
      <c r="S946" s="88"/>
      <c r="T946" s="91" t="s">
        <v>3048</v>
      </c>
      <c r="U946" s="87" t="s">
        <v>4089</v>
      </c>
    </row>
    <row r="947" spans="1:21" x14ac:dyDescent="0.25">
      <c r="A947" s="85">
        <v>154903</v>
      </c>
      <c r="B947" s="86">
        <v>853</v>
      </c>
      <c r="C947" s="46">
        <v>44189</v>
      </c>
      <c r="D947" s="88"/>
      <c r="E947" s="88">
        <v>-7.5000000006184564E-3</v>
      </c>
      <c r="F947" s="88">
        <v>5689.6875</v>
      </c>
      <c r="G947" s="89"/>
      <c r="H947" s="89"/>
      <c r="I947" s="88"/>
      <c r="J947" s="88"/>
      <c r="K947" s="88">
        <v>910.35</v>
      </c>
      <c r="L947" s="88">
        <v>6600.03</v>
      </c>
      <c r="M947" s="88">
        <f>Tabla16[[#This Row],[TASA EX.]]+Tabla16[[#This Row],[IEPS 8 %]]</f>
        <v>0</v>
      </c>
      <c r="N947" s="88">
        <f>Tabla16[[#This Row],[TASA 16%]]+Tabla16[[#This Row],[IEPS 6%]]</f>
        <v>5689.6875</v>
      </c>
      <c r="O947" s="46">
        <v>44194</v>
      </c>
      <c r="P947" s="87" t="s">
        <v>3046</v>
      </c>
      <c r="Q947" s="90" t="s">
        <v>1187</v>
      </c>
      <c r="R947" s="86" t="s">
        <v>3047</v>
      </c>
      <c r="S947" s="88"/>
      <c r="T947" s="91" t="s">
        <v>3048</v>
      </c>
      <c r="U947" s="87" t="s">
        <v>4090</v>
      </c>
    </row>
    <row r="948" spans="1:21" x14ac:dyDescent="0.25">
      <c r="A948" s="85">
        <v>154903</v>
      </c>
      <c r="B948" s="86">
        <v>853</v>
      </c>
      <c r="C948" s="46">
        <v>44189</v>
      </c>
      <c r="D948" s="88">
        <v>18.670000000000002</v>
      </c>
      <c r="E948" s="88">
        <v>-2.4999999999835154E-3</v>
      </c>
      <c r="F948" s="88">
        <v>673.5625</v>
      </c>
      <c r="G948" s="89"/>
      <c r="H948" s="89"/>
      <c r="I948" s="88"/>
      <c r="J948" s="88"/>
      <c r="K948" s="88">
        <v>107.77</v>
      </c>
      <c r="L948" s="88">
        <v>800</v>
      </c>
      <c r="M948" s="88">
        <f>Tabla16[[#This Row],[TASA EX.]]+Tabla16[[#This Row],[IEPS 8 %]]</f>
        <v>18.670000000000002</v>
      </c>
      <c r="N948" s="88">
        <f>Tabla16[[#This Row],[TASA 16%]]+Tabla16[[#This Row],[IEPS 6%]]</f>
        <v>673.5625</v>
      </c>
      <c r="O948" s="46">
        <v>44194</v>
      </c>
      <c r="P948" s="87" t="s">
        <v>3051</v>
      </c>
      <c r="Q948" s="90" t="s">
        <v>704</v>
      </c>
      <c r="R948" s="86" t="s">
        <v>3047</v>
      </c>
      <c r="S948" s="88"/>
      <c r="T948" s="91" t="s">
        <v>3048</v>
      </c>
      <c r="U948" s="87" t="s">
        <v>4091</v>
      </c>
    </row>
    <row r="949" spans="1:21" x14ac:dyDescent="0.25">
      <c r="A949" s="85">
        <v>154903</v>
      </c>
      <c r="B949" s="86">
        <v>853</v>
      </c>
      <c r="C949" s="46">
        <v>44189</v>
      </c>
      <c r="D949" s="88"/>
      <c r="E949" s="88">
        <v>2.7500000000003411E-2</v>
      </c>
      <c r="F949" s="88">
        <v>77.5625</v>
      </c>
      <c r="G949" s="89"/>
      <c r="H949" s="89"/>
      <c r="I949" s="88"/>
      <c r="J949" s="88"/>
      <c r="K949" s="88">
        <v>12.41</v>
      </c>
      <c r="L949" s="88">
        <v>90</v>
      </c>
      <c r="M949" s="88">
        <f>Tabla16[[#This Row],[TASA EX.]]+Tabla16[[#This Row],[IEPS 8 %]]</f>
        <v>0</v>
      </c>
      <c r="N949" s="88">
        <f>Tabla16[[#This Row],[TASA 16%]]+Tabla16[[#This Row],[IEPS 6%]]</f>
        <v>77.5625</v>
      </c>
      <c r="O949" s="46">
        <v>44194</v>
      </c>
      <c r="P949" s="87" t="s">
        <v>3146</v>
      </c>
      <c r="Q949" s="90" t="s">
        <v>2721</v>
      </c>
      <c r="R949" s="86" t="s">
        <v>3047</v>
      </c>
      <c r="S949" s="88"/>
      <c r="T949" s="91" t="s">
        <v>3048</v>
      </c>
      <c r="U949" s="87" t="s">
        <v>4092</v>
      </c>
    </row>
    <row r="950" spans="1:21" x14ac:dyDescent="0.25">
      <c r="A950" s="85">
        <v>154903</v>
      </c>
      <c r="B950" s="86">
        <v>853</v>
      </c>
      <c r="C950" s="46">
        <v>44189</v>
      </c>
      <c r="D950" s="88">
        <v>9.81</v>
      </c>
      <c r="E950" s="88">
        <v>5.8619775700208265E-14</v>
      </c>
      <c r="F950" s="88">
        <v>413.99999999999994</v>
      </c>
      <c r="G950" s="89"/>
      <c r="H950" s="89"/>
      <c r="I950" s="88"/>
      <c r="J950" s="88"/>
      <c r="K950" s="88">
        <v>66.239999999999995</v>
      </c>
      <c r="L950" s="88">
        <v>490.05</v>
      </c>
      <c r="M950" s="88">
        <f>Tabla16[[#This Row],[TASA EX.]]+Tabla16[[#This Row],[IEPS 8 %]]</f>
        <v>9.81</v>
      </c>
      <c r="N950" s="88">
        <f>Tabla16[[#This Row],[TASA 16%]]+Tabla16[[#This Row],[IEPS 6%]]</f>
        <v>413.99999999999994</v>
      </c>
      <c r="O950" s="46">
        <v>44194</v>
      </c>
      <c r="P950" s="87" t="s">
        <v>3050</v>
      </c>
      <c r="Q950" s="90" t="s">
        <v>1463</v>
      </c>
      <c r="R950" s="86" t="s">
        <v>3047</v>
      </c>
      <c r="S950" s="88"/>
      <c r="T950" s="91" t="s">
        <v>3048</v>
      </c>
      <c r="U950" s="87" t="s">
        <v>4093</v>
      </c>
    </row>
    <row r="951" spans="1:21" x14ac:dyDescent="0.25">
      <c r="A951" s="85">
        <v>154903</v>
      </c>
      <c r="B951" s="86">
        <v>853</v>
      </c>
      <c r="C951" s="46">
        <v>44189</v>
      </c>
      <c r="D951" s="88">
        <v>24.74</v>
      </c>
      <c r="E951" s="88">
        <v>0</v>
      </c>
      <c r="F951" s="88">
        <v>780.5</v>
      </c>
      <c r="G951" s="89"/>
      <c r="H951" s="89"/>
      <c r="I951" s="88"/>
      <c r="J951" s="88"/>
      <c r="K951" s="88">
        <v>124.88</v>
      </c>
      <c r="L951" s="88">
        <v>930.12</v>
      </c>
      <c r="M951" s="88">
        <f>Tabla16[[#This Row],[TASA EX.]]+Tabla16[[#This Row],[IEPS 8 %]]</f>
        <v>24.74</v>
      </c>
      <c r="N951" s="88">
        <f>Tabla16[[#This Row],[TASA 16%]]+Tabla16[[#This Row],[IEPS 6%]]</f>
        <v>780.5</v>
      </c>
      <c r="O951" s="46">
        <v>44194</v>
      </c>
      <c r="P951" s="87" t="s">
        <v>3052</v>
      </c>
      <c r="Q951" s="90" t="s">
        <v>502</v>
      </c>
      <c r="R951" s="86" t="s">
        <v>3047</v>
      </c>
      <c r="S951" s="88"/>
      <c r="T951" s="91" t="s">
        <v>3048</v>
      </c>
      <c r="U951" s="87" t="s">
        <v>4094</v>
      </c>
    </row>
    <row r="952" spans="1:21" x14ac:dyDescent="0.25">
      <c r="A952" s="92">
        <v>154903</v>
      </c>
      <c r="B952" s="93">
        <v>853</v>
      </c>
      <c r="C952" s="46">
        <v>44189</v>
      </c>
      <c r="D952" s="95">
        <v>29.58</v>
      </c>
      <c r="E952" s="95">
        <v>-7.1054273576010019E-14</v>
      </c>
      <c r="F952" s="95">
        <v>996.5</v>
      </c>
      <c r="G952" s="96"/>
      <c r="H952" s="96"/>
      <c r="I952" s="95"/>
      <c r="J952" s="95"/>
      <c r="K952" s="95">
        <v>159.44</v>
      </c>
      <c r="L952" s="95">
        <v>1185.52</v>
      </c>
      <c r="M952" s="95">
        <f>Tabla16[[#This Row],[TASA EX.]]+Tabla16[[#This Row],[IEPS 8 %]]</f>
        <v>29.58</v>
      </c>
      <c r="N952" s="95">
        <f>Tabla16[[#This Row],[TASA 16%]]+Tabla16[[#This Row],[IEPS 6%]]</f>
        <v>996.5</v>
      </c>
      <c r="O952" s="46">
        <v>44194</v>
      </c>
      <c r="P952" s="94" t="s">
        <v>3115</v>
      </c>
      <c r="Q952" s="97" t="s">
        <v>1467</v>
      </c>
      <c r="R952" s="93" t="s">
        <v>3047</v>
      </c>
      <c r="S952" s="95"/>
      <c r="T952" s="98" t="s">
        <v>3048</v>
      </c>
      <c r="U952" s="94" t="s">
        <v>4095</v>
      </c>
    </row>
    <row r="953" spans="1:21" x14ac:dyDescent="0.25">
      <c r="A953" s="92">
        <v>154921</v>
      </c>
      <c r="B953" s="93">
        <v>871</v>
      </c>
      <c r="C953" s="46">
        <v>44189</v>
      </c>
      <c r="D953" s="95"/>
      <c r="E953" s="95">
        <v>46663.3825</v>
      </c>
      <c r="F953" s="95">
        <v>124.93749999999999</v>
      </c>
      <c r="G953" s="96"/>
      <c r="H953" s="96"/>
      <c r="I953" s="95"/>
      <c r="J953" s="95">
        <v>3633.83</v>
      </c>
      <c r="K953" s="95">
        <v>19.989999999999998</v>
      </c>
      <c r="L953" s="95">
        <v>50442.14</v>
      </c>
      <c r="M953" s="95">
        <f>Tabla16[[#This Row],[TASA EX.]]+Tabla16[[#This Row],[IEPS 8 %]]</f>
        <v>3633.83</v>
      </c>
      <c r="N953" s="95">
        <f>Tabla16[[#This Row],[TASA 16%]]+Tabla16[[#This Row],[IEPS 6%]]</f>
        <v>124.93749999999999</v>
      </c>
      <c r="O953" s="46">
        <v>44195</v>
      </c>
      <c r="P953" s="94" t="s">
        <v>2906</v>
      </c>
      <c r="Q953" s="97" t="s">
        <v>2319</v>
      </c>
      <c r="R953" s="93" t="s">
        <v>2853</v>
      </c>
      <c r="S953" s="95"/>
      <c r="T953" s="98" t="s">
        <v>2854</v>
      </c>
      <c r="U953" s="94" t="s">
        <v>2861</v>
      </c>
    </row>
    <row r="954" spans="1:21" x14ac:dyDescent="0.25">
      <c r="A954" s="92">
        <v>154970</v>
      </c>
      <c r="B954" s="93">
        <v>920</v>
      </c>
      <c r="C954" s="46">
        <v>44193</v>
      </c>
      <c r="D954" s="95"/>
      <c r="E954" s="95">
        <v>3580.19</v>
      </c>
      <c r="F954" s="95">
        <v>0</v>
      </c>
      <c r="G954" s="96"/>
      <c r="H954" s="96"/>
      <c r="I954" s="95"/>
      <c r="J954" s="95">
        <v>281.91000000000003</v>
      </c>
      <c r="K954" s="95"/>
      <c r="L954" s="95">
        <v>3862.1</v>
      </c>
      <c r="M954" s="95">
        <f>Tabla16[[#This Row],[TASA EX.]]+Tabla16[[#This Row],[IEPS 8 %]]</f>
        <v>281.91000000000003</v>
      </c>
      <c r="N954" s="95">
        <f>Tabla16[[#This Row],[TASA 16%]]+Tabla16[[#This Row],[IEPS 6%]]</f>
        <v>0</v>
      </c>
      <c r="O954" s="46">
        <v>44195</v>
      </c>
      <c r="P954" s="94" t="s">
        <v>2906</v>
      </c>
      <c r="Q954" s="97" t="s">
        <v>2319</v>
      </c>
      <c r="R954" s="93" t="s">
        <v>2853</v>
      </c>
      <c r="S954" s="95"/>
      <c r="T954" s="98" t="s">
        <v>2854</v>
      </c>
      <c r="U954" s="94" t="s">
        <v>4096</v>
      </c>
    </row>
    <row r="955" spans="1:21" x14ac:dyDescent="0.25">
      <c r="A955" s="85">
        <v>154989</v>
      </c>
      <c r="B955" s="86">
        <v>939</v>
      </c>
      <c r="C955" s="46">
        <v>44193</v>
      </c>
      <c r="D955" s="88"/>
      <c r="E955" s="88">
        <v>1.2500000011641532E-2</v>
      </c>
      <c r="F955" s="88">
        <v>279129.6875</v>
      </c>
      <c r="G955" s="89"/>
      <c r="H955" s="89"/>
      <c r="I955" s="88"/>
      <c r="J955" s="88"/>
      <c r="K955" s="88">
        <v>44660.75</v>
      </c>
      <c r="L955" s="88">
        <v>323790.45</v>
      </c>
      <c r="M955" s="88">
        <f>Tabla16[[#This Row],[TASA EX.]]+Tabla16[[#This Row],[IEPS 8 %]]</f>
        <v>0</v>
      </c>
      <c r="N955" s="88">
        <f>Tabla16[[#This Row],[TASA 16%]]+Tabla16[[#This Row],[IEPS 6%]]</f>
        <v>279129.6875</v>
      </c>
      <c r="O955" s="46">
        <v>44194</v>
      </c>
      <c r="P955" s="87" t="s">
        <v>2870</v>
      </c>
      <c r="Q955" s="90" t="s">
        <v>1129</v>
      </c>
      <c r="R955" s="86" t="s">
        <v>2853</v>
      </c>
      <c r="S955" s="88"/>
      <c r="T955" s="91" t="s">
        <v>2854</v>
      </c>
      <c r="U955" s="87" t="s">
        <v>4097</v>
      </c>
    </row>
    <row r="956" spans="1:21" x14ac:dyDescent="0.25">
      <c r="A956" s="85">
        <v>154990</v>
      </c>
      <c r="B956" s="86">
        <v>940</v>
      </c>
      <c r="C956" s="46">
        <v>44193</v>
      </c>
      <c r="D956" s="88"/>
      <c r="E956" s="88">
        <v>5.2500000048894435E-2</v>
      </c>
      <c r="F956" s="88">
        <v>431034.43749999994</v>
      </c>
      <c r="G956" s="89"/>
      <c r="H956" s="89"/>
      <c r="I956" s="88"/>
      <c r="J956" s="88"/>
      <c r="K956" s="88">
        <v>68965.509999999995</v>
      </c>
      <c r="L956" s="88">
        <v>500000</v>
      </c>
      <c r="M956" s="88">
        <f>Tabla16[[#This Row],[TASA EX.]]+Tabla16[[#This Row],[IEPS 8 %]]</f>
        <v>0</v>
      </c>
      <c r="N956" s="88">
        <f>Tabla16[[#This Row],[TASA 16%]]+Tabla16[[#This Row],[IEPS 6%]]</f>
        <v>431034.43749999994</v>
      </c>
      <c r="O956" s="46">
        <v>44195</v>
      </c>
      <c r="P956" s="87" t="s">
        <v>3154</v>
      </c>
      <c r="Q956" s="90" t="s">
        <v>2454</v>
      </c>
      <c r="R956" s="86" t="s">
        <v>2888</v>
      </c>
      <c r="S956" s="88"/>
      <c r="T956" s="91" t="s">
        <v>2889</v>
      </c>
      <c r="U956" s="87" t="s">
        <v>4098</v>
      </c>
    </row>
    <row r="957" spans="1:21" x14ac:dyDescent="0.25">
      <c r="A957" s="85">
        <v>154991</v>
      </c>
      <c r="B957" s="86">
        <v>941</v>
      </c>
      <c r="C957" s="46">
        <v>44193</v>
      </c>
      <c r="D957" s="88"/>
      <c r="E957" s="88">
        <v>4.7500000000582077E-2</v>
      </c>
      <c r="F957" s="88">
        <v>50287.3125</v>
      </c>
      <c r="G957" s="89"/>
      <c r="H957" s="89"/>
      <c r="I957" s="88"/>
      <c r="J957" s="88"/>
      <c r="K957" s="88">
        <v>8045.97</v>
      </c>
      <c r="L957" s="88">
        <v>58333.33</v>
      </c>
      <c r="M957" s="88">
        <f>Tabla16[[#This Row],[TASA EX.]]+Tabla16[[#This Row],[IEPS 8 %]]</f>
        <v>0</v>
      </c>
      <c r="N957" s="88">
        <f>Tabla16[[#This Row],[TASA 16%]]+Tabla16[[#This Row],[IEPS 6%]]</f>
        <v>50287.3125</v>
      </c>
      <c r="O957" s="46">
        <v>44195</v>
      </c>
      <c r="P957" s="87" t="s">
        <v>3729</v>
      </c>
      <c r="Q957" s="90" t="s">
        <v>1317</v>
      </c>
      <c r="R957" s="86" t="s">
        <v>2908</v>
      </c>
      <c r="S957" s="88"/>
      <c r="T957" s="91" t="s">
        <v>2909</v>
      </c>
      <c r="U957" s="87" t="s">
        <v>4099</v>
      </c>
    </row>
    <row r="958" spans="1:21" x14ac:dyDescent="0.25">
      <c r="A958" s="85">
        <v>154993</v>
      </c>
      <c r="B958" s="86">
        <v>943</v>
      </c>
      <c r="C958" s="46">
        <v>44193</v>
      </c>
      <c r="D958" s="88"/>
      <c r="E958" s="88">
        <v>-1.2499999997089617E-2</v>
      </c>
      <c r="F958" s="88">
        <v>111105.5625</v>
      </c>
      <c r="G958" s="89"/>
      <c r="H958" s="89"/>
      <c r="I958" s="88"/>
      <c r="J958" s="88"/>
      <c r="K958" s="88">
        <v>17776.89</v>
      </c>
      <c r="L958" s="88">
        <v>128882.44</v>
      </c>
      <c r="M958" s="88">
        <f>Tabla16[[#This Row],[TASA EX.]]+Tabla16[[#This Row],[IEPS 8 %]]</f>
        <v>0</v>
      </c>
      <c r="N958" s="88">
        <f>Tabla16[[#This Row],[TASA 16%]]+Tabla16[[#This Row],[IEPS 6%]]</f>
        <v>111105.5625</v>
      </c>
      <c r="O958" s="46">
        <v>44196</v>
      </c>
      <c r="P958" s="87" t="s">
        <v>2918</v>
      </c>
      <c r="Q958" s="90" t="s">
        <v>353</v>
      </c>
      <c r="R958" s="86" t="s">
        <v>2888</v>
      </c>
      <c r="S958" s="88"/>
      <c r="T958" s="91" t="s">
        <v>2889</v>
      </c>
      <c r="U958" s="87" t="s">
        <v>4100</v>
      </c>
    </row>
    <row r="959" spans="1:21" x14ac:dyDescent="0.25">
      <c r="A959" s="85">
        <v>154994</v>
      </c>
      <c r="B959" s="86">
        <v>944</v>
      </c>
      <c r="C959" s="46">
        <v>44193</v>
      </c>
      <c r="D959" s="88"/>
      <c r="E959" s="88">
        <v>-6.2499999941792339E-2</v>
      </c>
      <c r="F959" s="88">
        <v>523273.8125</v>
      </c>
      <c r="G959" s="89"/>
      <c r="H959" s="89"/>
      <c r="I959" s="88"/>
      <c r="J959" s="88"/>
      <c r="K959" s="88">
        <v>83723.81</v>
      </c>
      <c r="L959" s="88">
        <v>606997.56000000006</v>
      </c>
      <c r="M959" s="88">
        <f>Tabla16[[#This Row],[TASA EX.]]+Tabla16[[#This Row],[IEPS 8 %]]</f>
        <v>0</v>
      </c>
      <c r="N959" s="88">
        <f>Tabla16[[#This Row],[TASA 16%]]+Tabla16[[#This Row],[IEPS 6%]]</f>
        <v>523273.8125</v>
      </c>
      <c r="O959" s="46">
        <v>44196</v>
      </c>
      <c r="P959" s="87" t="s">
        <v>2919</v>
      </c>
      <c r="Q959" s="90" t="s">
        <v>1101</v>
      </c>
      <c r="R959" s="86" t="s">
        <v>2888</v>
      </c>
      <c r="S959" s="88"/>
      <c r="T959" s="91" t="s">
        <v>2889</v>
      </c>
      <c r="U959" s="87" t="s">
        <v>4101</v>
      </c>
    </row>
    <row r="960" spans="1:21" x14ac:dyDescent="0.25">
      <c r="A960" s="85">
        <v>154995</v>
      </c>
      <c r="B960" s="86">
        <v>945</v>
      </c>
      <c r="C960" s="46">
        <v>44193</v>
      </c>
      <c r="D960" s="88"/>
      <c r="E960" s="88">
        <v>0</v>
      </c>
      <c r="F960" s="88">
        <v>5500</v>
      </c>
      <c r="G960" s="89"/>
      <c r="H960" s="89"/>
      <c r="I960" s="88"/>
      <c r="J960" s="88"/>
      <c r="K960" s="88">
        <v>880</v>
      </c>
      <c r="L960" s="88">
        <v>6380</v>
      </c>
      <c r="M960" s="88">
        <f>Tabla16[[#This Row],[TASA EX.]]+Tabla16[[#This Row],[IEPS 8 %]]</f>
        <v>0</v>
      </c>
      <c r="N960" s="88">
        <f>Tabla16[[#This Row],[TASA 16%]]+Tabla16[[#This Row],[IEPS 6%]]</f>
        <v>5500</v>
      </c>
      <c r="O960" s="46">
        <v>44194</v>
      </c>
      <c r="P960" s="87" t="s">
        <v>3153</v>
      </c>
      <c r="Q960" s="90" t="s">
        <v>790</v>
      </c>
      <c r="R960" s="86" t="s">
        <v>2888</v>
      </c>
      <c r="S960" s="88"/>
      <c r="T960" s="91" t="s">
        <v>2889</v>
      </c>
      <c r="U960" s="87" t="s">
        <v>3221</v>
      </c>
    </row>
    <row r="961" spans="1:21" x14ac:dyDescent="0.25">
      <c r="A961" s="85">
        <v>154996</v>
      </c>
      <c r="B961" s="86">
        <v>946</v>
      </c>
      <c r="C961" s="46">
        <v>44193</v>
      </c>
      <c r="D961" s="88"/>
      <c r="E961" s="88">
        <v>1.2499999999818101E-2</v>
      </c>
      <c r="F961" s="88">
        <v>6668.9375</v>
      </c>
      <c r="G961" s="89"/>
      <c r="H961" s="89"/>
      <c r="I961" s="88"/>
      <c r="J961" s="88"/>
      <c r="K961" s="88">
        <v>1067.03</v>
      </c>
      <c r="L961" s="88">
        <v>7735.98</v>
      </c>
      <c r="M961" s="88">
        <f>Tabla16[[#This Row],[TASA EX.]]+Tabla16[[#This Row],[IEPS 8 %]]</f>
        <v>0</v>
      </c>
      <c r="N961" s="88">
        <f>Tabla16[[#This Row],[TASA 16%]]+Tabla16[[#This Row],[IEPS 6%]]</f>
        <v>6668.9375</v>
      </c>
      <c r="O961" s="46">
        <v>44195</v>
      </c>
      <c r="P961" s="87" t="s">
        <v>3187</v>
      </c>
      <c r="Q961" s="90" t="s">
        <v>1409</v>
      </c>
      <c r="R961" s="86" t="s">
        <v>2853</v>
      </c>
      <c r="S961" s="88"/>
      <c r="T961" s="91" t="s">
        <v>2854</v>
      </c>
      <c r="U961" s="87" t="s">
        <v>4102</v>
      </c>
    </row>
    <row r="962" spans="1:21" x14ac:dyDescent="0.25">
      <c r="A962" s="85">
        <v>154997</v>
      </c>
      <c r="B962" s="86">
        <v>947</v>
      </c>
      <c r="C962" s="46">
        <v>44193</v>
      </c>
      <c r="D962" s="88"/>
      <c r="E962" s="88">
        <v>0</v>
      </c>
      <c r="F962" s="88">
        <v>1350</v>
      </c>
      <c r="G962" s="89"/>
      <c r="H962" s="89"/>
      <c r="I962" s="88"/>
      <c r="J962" s="88"/>
      <c r="K962" s="88">
        <v>216</v>
      </c>
      <c r="L962" s="88">
        <v>1566</v>
      </c>
      <c r="M962" s="88">
        <f>Tabla16[[#This Row],[TASA EX.]]+Tabla16[[#This Row],[IEPS 8 %]]</f>
        <v>0</v>
      </c>
      <c r="N962" s="88">
        <f>Tabla16[[#This Row],[TASA 16%]]+Tabla16[[#This Row],[IEPS 6%]]</f>
        <v>1350</v>
      </c>
      <c r="O962" s="46">
        <v>44195</v>
      </c>
      <c r="P962" s="87" t="s">
        <v>3180</v>
      </c>
      <c r="Q962" s="90" t="s">
        <v>70</v>
      </c>
      <c r="R962" s="86" t="s">
        <v>2853</v>
      </c>
      <c r="S962" s="88"/>
      <c r="T962" s="91" t="s">
        <v>2854</v>
      </c>
      <c r="U962" s="87" t="s">
        <v>4103</v>
      </c>
    </row>
    <row r="963" spans="1:21" x14ac:dyDescent="0.25">
      <c r="A963" s="92">
        <v>154998</v>
      </c>
      <c r="B963" s="93">
        <v>948</v>
      </c>
      <c r="C963" s="46">
        <v>44193</v>
      </c>
      <c r="D963" s="95"/>
      <c r="E963" s="95">
        <v>4.2500000039581209E-2</v>
      </c>
      <c r="F963" s="95">
        <v>261851.68749999997</v>
      </c>
      <c r="G963" s="96"/>
      <c r="H963" s="96"/>
      <c r="I963" s="95"/>
      <c r="J963" s="95"/>
      <c r="K963" s="95">
        <v>41896.269999999997</v>
      </c>
      <c r="L963" s="95">
        <v>303748</v>
      </c>
      <c r="M963" s="95">
        <f>Tabla16[[#This Row],[TASA EX.]]+Tabla16[[#This Row],[IEPS 8 %]]</f>
        <v>0</v>
      </c>
      <c r="N963" s="95">
        <f>Tabla16[[#This Row],[TASA 16%]]+Tabla16[[#This Row],[IEPS 6%]]</f>
        <v>261851.68749999997</v>
      </c>
      <c r="O963" s="46">
        <v>44195</v>
      </c>
      <c r="P963" s="94" t="s">
        <v>3102</v>
      </c>
      <c r="Q963" s="97" t="s">
        <v>755</v>
      </c>
      <c r="R963" s="93" t="s">
        <v>2888</v>
      </c>
      <c r="S963" s="95"/>
      <c r="T963" s="98" t="s">
        <v>2889</v>
      </c>
      <c r="U963" s="94" t="s">
        <v>4104</v>
      </c>
    </row>
    <row r="964" spans="1:21" x14ac:dyDescent="0.25">
      <c r="A964" s="85">
        <v>155021</v>
      </c>
      <c r="B964" s="86">
        <v>971</v>
      </c>
      <c r="C964" s="46">
        <v>44194</v>
      </c>
      <c r="D964" s="88"/>
      <c r="E964" s="88">
        <v>8562.3125</v>
      </c>
      <c r="F964" s="88">
        <v>17285.6875</v>
      </c>
      <c r="G964" s="89"/>
      <c r="H964" s="89"/>
      <c r="I964" s="88"/>
      <c r="J964" s="88">
        <v>151.99</v>
      </c>
      <c r="K964" s="88">
        <v>2765.71</v>
      </c>
      <c r="L964" s="88">
        <v>28765.7</v>
      </c>
      <c r="M964" s="88">
        <f>Tabla16[[#This Row],[TASA EX.]]+Tabla16[[#This Row],[IEPS 8 %]]</f>
        <v>151.99</v>
      </c>
      <c r="N964" s="88">
        <f>Tabla16[[#This Row],[TASA 16%]]+Tabla16[[#This Row],[IEPS 6%]]</f>
        <v>17285.6875</v>
      </c>
      <c r="O964" s="46">
        <v>44196</v>
      </c>
      <c r="P964" s="87" t="s">
        <v>3101</v>
      </c>
      <c r="Q964" s="90" t="s">
        <v>1235</v>
      </c>
      <c r="R964" s="86" t="s">
        <v>2853</v>
      </c>
      <c r="S964" s="88"/>
      <c r="T964" s="91" t="s">
        <v>2854</v>
      </c>
      <c r="U964" s="87" t="s">
        <v>4105</v>
      </c>
    </row>
    <row r="965" spans="1:21" x14ac:dyDescent="0.25">
      <c r="A965" s="85">
        <v>155022</v>
      </c>
      <c r="B965" s="86">
        <v>972</v>
      </c>
      <c r="C965" s="46">
        <v>44194</v>
      </c>
      <c r="D965" s="88"/>
      <c r="E965" s="88">
        <v>-2.7500000003783498E-2</v>
      </c>
      <c r="F965" s="88">
        <v>48244.9375</v>
      </c>
      <c r="G965" s="89"/>
      <c r="H965" s="89"/>
      <c r="I965" s="88"/>
      <c r="J965" s="88"/>
      <c r="K965" s="88">
        <v>7719.19</v>
      </c>
      <c r="L965" s="88">
        <v>55964.1</v>
      </c>
      <c r="M965" s="88">
        <f>Tabla16[[#This Row],[TASA EX.]]+Tabla16[[#This Row],[IEPS 8 %]]</f>
        <v>0</v>
      </c>
      <c r="N965" s="88">
        <f>Tabla16[[#This Row],[TASA 16%]]+Tabla16[[#This Row],[IEPS 6%]]</f>
        <v>48244.9375</v>
      </c>
      <c r="O965" s="46">
        <v>44196</v>
      </c>
      <c r="P965" s="87" t="s">
        <v>3013</v>
      </c>
      <c r="Q965" s="90" t="s">
        <v>1637</v>
      </c>
      <c r="R965" s="86" t="s">
        <v>2853</v>
      </c>
      <c r="S965" s="88">
        <v>984.59</v>
      </c>
      <c r="T965" s="91" t="s">
        <v>2854</v>
      </c>
      <c r="U965" s="87" t="s">
        <v>4106</v>
      </c>
    </row>
    <row r="966" spans="1:21" x14ac:dyDescent="0.25">
      <c r="A966" s="85">
        <v>155023</v>
      </c>
      <c r="B966" s="86">
        <v>973</v>
      </c>
      <c r="C966" s="46">
        <v>44194</v>
      </c>
      <c r="D966" s="88"/>
      <c r="E966" s="88">
        <v>1308912.0575000001</v>
      </c>
      <c r="F966" s="88">
        <v>152896.5625</v>
      </c>
      <c r="G966" s="89"/>
      <c r="H966" s="89"/>
      <c r="I966" s="88"/>
      <c r="J966" s="88"/>
      <c r="K966" s="88">
        <v>24463.45</v>
      </c>
      <c r="L966" s="88">
        <v>1486272.07</v>
      </c>
      <c r="M966" s="88">
        <f>Tabla16[[#This Row],[TASA EX.]]+Tabla16[[#This Row],[IEPS 8 %]]</f>
        <v>0</v>
      </c>
      <c r="N966" s="88">
        <f>Tabla16[[#This Row],[TASA 16%]]+Tabla16[[#This Row],[IEPS 6%]]</f>
        <v>152896.5625</v>
      </c>
      <c r="O966" s="46">
        <v>44195</v>
      </c>
      <c r="P966" s="87" t="s">
        <v>3094</v>
      </c>
      <c r="Q966" s="90" t="s">
        <v>1029</v>
      </c>
      <c r="R966" s="86" t="s">
        <v>2853</v>
      </c>
      <c r="S966" s="88">
        <v>49110.52</v>
      </c>
      <c r="T966" s="91" t="s">
        <v>2854</v>
      </c>
      <c r="U966" s="87" t="s">
        <v>2861</v>
      </c>
    </row>
    <row r="967" spans="1:21" x14ac:dyDescent="0.25">
      <c r="A967" s="85">
        <v>155024</v>
      </c>
      <c r="B967" s="86">
        <v>974</v>
      </c>
      <c r="C967" s="46">
        <v>44194</v>
      </c>
      <c r="D967" s="88"/>
      <c r="E967" s="88">
        <v>2.2499999991850927E-2</v>
      </c>
      <c r="F967" s="88">
        <v>58155.1875</v>
      </c>
      <c r="G967" s="89"/>
      <c r="H967" s="89"/>
      <c r="I967" s="88"/>
      <c r="J967" s="88"/>
      <c r="K967" s="88">
        <v>9304.83</v>
      </c>
      <c r="L967" s="88">
        <v>67460.039999999994</v>
      </c>
      <c r="M967" s="88">
        <f>Tabla16[[#This Row],[TASA EX.]]+Tabla16[[#This Row],[IEPS 8 %]]</f>
        <v>0</v>
      </c>
      <c r="N967" s="88">
        <f>Tabla16[[#This Row],[TASA 16%]]+Tabla16[[#This Row],[IEPS 6%]]</f>
        <v>58155.1875</v>
      </c>
      <c r="O967" s="46">
        <v>44196</v>
      </c>
      <c r="P967" s="87" t="s">
        <v>4107</v>
      </c>
      <c r="Q967" s="90" t="s">
        <v>2005</v>
      </c>
      <c r="R967" s="86" t="s">
        <v>2853</v>
      </c>
      <c r="S967" s="88"/>
      <c r="T967" s="91" t="s">
        <v>2854</v>
      </c>
      <c r="U967" s="87" t="s">
        <v>3020</v>
      </c>
    </row>
    <row r="968" spans="1:21" x14ac:dyDescent="0.25">
      <c r="A968" s="92">
        <v>155025</v>
      </c>
      <c r="B968" s="93">
        <v>975</v>
      </c>
      <c r="C968" s="46">
        <v>44194</v>
      </c>
      <c r="D968" s="95"/>
      <c r="E968" s="95">
        <v>605.54999999999995</v>
      </c>
      <c r="F968" s="95">
        <v>0</v>
      </c>
      <c r="G968" s="96"/>
      <c r="H968" s="96"/>
      <c r="I968" s="95"/>
      <c r="J968" s="95">
        <v>14.01</v>
      </c>
      <c r="K968" s="95"/>
      <c r="L968" s="95">
        <v>619.55999999999995</v>
      </c>
      <c r="M968" s="95">
        <f>Tabla16[[#This Row],[TASA EX.]]+Tabla16[[#This Row],[IEPS 8 %]]</f>
        <v>14.01</v>
      </c>
      <c r="N968" s="95">
        <f>Tabla16[[#This Row],[TASA 16%]]+Tabla16[[#This Row],[IEPS 6%]]</f>
        <v>0</v>
      </c>
      <c r="O968" s="46">
        <v>44196</v>
      </c>
      <c r="P968" s="94" t="s">
        <v>3016</v>
      </c>
      <c r="Q968" s="97" t="s">
        <v>1218</v>
      </c>
      <c r="R968" s="93" t="s">
        <v>2853</v>
      </c>
      <c r="S968" s="95"/>
      <c r="T968" s="98" t="s">
        <v>2854</v>
      </c>
      <c r="U968" s="94" t="s">
        <v>4108</v>
      </c>
    </row>
    <row r="969" spans="1:21" x14ac:dyDescent="0.25">
      <c r="A969" s="92">
        <v>155031</v>
      </c>
      <c r="B969" s="93">
        <v>981</v>
      </c>
      <c r="C969" s="46">
        <v>44194</v>
      </c>
      <c r="D969" s="95"/>
      <c r="E969" s="95">
        <v>1.750000000174623E-2</v>
      </c>
      <c r="F969" s="95">
        <v>60344.8125</v>
      </c>
      <c r="G969" s="96"/>
      <c r="H969" s="96"/>
      <c r="I969" s="95"/>
      <c r="J969" s="95"/>
      <c r="K969" s="95">
        <v>9655.17</v>
      </c>
      <c r="L969" s="95">
        <v>70000</v>
      </c>
      <c r="M969" s="95">
        <f>Tabla16[[#This Row],[TASA EX.]]+Tabla16[[#This Row],[IEPS 8 %]]</f>
        <v>0</v>
      </c>
      <c r="N969" s="95">
        <f>Tabla16[[#This Row],[TASA 16%]]+Tabla16[[#This Row],[IEPS 6%]]</f>
        <v>60344.8125</v>
      </c>
      <c r="O969" s="46">
        <v>44195</v>
      </c>
      <c r="P969" s="94" t="s">
        <v>3022</v>
      </c>
      <c r="Q969" s="97" t="s">
        <v>1150</v>
      </c>
      <c r="R969" s="93" t="s">
        <v>2853</v>
      </c>
      <c r="S969" s="95"/>
      <c r="T969" s="98" t="s">
        <v>2854</v>
      </c>
      <c r="U969" s="94" t="s">
        <v>4109</v>
      </c>
    </row>
    <row r="970" spans="1:21" x14ac:dyDescent="0.25">
      <c r="A970" s="92">
        <v>155066</v>
      </c>
      <c r="B970" s="93">
        <v>1016</v>
      </c>
      <c r="C970" s="46">
        <v>44194</v>
      </c>
      <c r="D970" s="95"/>
      <c r="E970" s="95">
        <v>-2.2499999999126885E-2</v>
      </c>
      <c r="F970" s="95">
        <v>12413.8125</v>
      </c>
      <c r="G970" s="96"/>
      <c r="H970" s="96"/>
      <c r="I970" s="95"/>
      <c r="J970" s="95"/>
      <c r="K970" s="95">
        <v>1986.21</v>
      </c>
      <c r="L970" s="95">
        <v>14400</v>
      </c>
      <c r="M970" s="95">
        <f>Tabla16[[#This Row],[TASA EX.]]+Tabla16[[#This Row],[IEPS 8 %]]</f>
        <v>0</v>
      </c>
      <c r="N970" s="95">
        <f>Tabla16[[#This Row],[TASA 16%]]+Tabla16[[#This Row],[IEPS 6%]]</f>
        <v>12413.8125</v>
      </c>
      <c r="O970" s="46">
        <v>44196</v>
      </c>
      <c r="P970" s="94" t="s">
        <v>3582</v>
      </c>
      <c r="Q970" s="97" t="s">
        <v>1406</v>
      </c>
      <c r="R970" s="93" t="s">
        <v>2853</v>
      </c>
      <c r="S970" s="95"/>
      <c r="T970" s="98" t="s">
        <v>2854</v>
      </c>
      <c r="U970" s="94" t="s">
        <v>2981</v>
      </c>
    </row>
    <row r="971" spans="1:21" x14ac:dyDescent="0.25">
      <c r="A971" s="92">
        <v>155079</v>
      </c>
      <c r="B971" s="93">
        <v>1029</v>
      </c>
      <c r="C971" s="46">
        <v>44194</v>
      </c>
      <c r="D971" s="95"/>
      <c r="E971" s="95">
        <v>13981.18</v>
      </c>
      <c r="F971" s="95">
        <v>0</v>
      </c>
      <c r="G971" s="96"/>
      <c r="H971" s="96"/>
      <c r="I971" s="95"/>
      <c r="J971" s="95"/>
      <c r="K971" s="95"/>
      <c r="L971" s="95">
        <v>13981.18</v>
      </c>
      <c r="M971" s="95">
        <f>Tabla16[[#This Row],[TASA EX.]]+Tabla16[[#This Row],[IEPS 8 %]]</f>
        <v>0</v>
      </c>
      <c r="N971" s="95">
        <f>Tabla16[[#This Row],[TASA 16%]]+Tabla16[[#This Row],[IEPS 6%]]</f>
        <v>0</v>
      </c>
      <c r="O971" s="46">
        <v>44196</v>
      </c>
      <c r="P971" s="94" t="s">
        <v>3084</v>
      </c>
      <c r="Q971" s="97" t="s">
        <v>1816</v>
      </c>
      <c r="R971" s="93" t="s">
        <v>2853</v>
      </c>
      <c r="S971" s="95"/>
      <c r="T971" s="98" t="s">
        <v>2854</v>
      </c>
      <c r="U971" s="94" t="s">
        <v>4110</v>
      </c>
    </row>
    <row r="972" spans="1:21" x14ac:dyDescent="0.25">
      <c r="A972" s="92">
        <v>155109</v>
      </c>
      <c r="B972" s="93">
        <v>1059</v>
      </c>
      <c r="C972" s="46">
        <v>44195</v>
      </c>
      <c r="D972" s="95"/>
      <c r="E972" s="95">
        <v>6781382.7300000004</v>
      </c>
      <c r="F972" s="95">
        <v>0</v>
      </c>
      <c r="G972" s="96"/>
      <c r="H972" s="96"/>
      <c r="I972" s="95"/>
      <c r="J972" s="95">
        <v>86.56</v>
      </c>
      <c r="K972" s="95"/>
      <c r="L972" s="95">
        <v>6781469.29</v>
      </c>
      <c r="M972" s="95">
        <f>Tabla16[[#This Row],[TASA EX.]]+Tabla16[[#This Row],[IEPS 8 %]]</f>
        <v>86.56</v>
      </c>
      <c r="N972" s="95">
        <f>Tabla16[[#This Row],[TASA 16%]]+Tabla16[[#This Row],[IEPS 6%]]</f>
        <v>0</v>
      </c>
      <c r="O972" s="46">
        <v>44196</v>
      </c>
      <c r="P972" s="94" t="s">
        <v>3157</v>
      </c>
      <c r="Q972" s="97" t="s">
        <v>38</v>
      </c>
      <c r="R972" s="93" t="s">
        <v>3203</v>
      </c>
      <c r="S972" s="95">
        <v>282778.82</v>
      </c>
      <c r="T972" s="98" t="s">
        <v>2854</v>
      </c>
      <c r="U972" s="94" t="s">
        <v>2861</v>
      </c>
    </row>
    <row r="973" spans="1:21" x14ac:dyDescent="0.25">
      <c r="A973" s="92">
        <v>155155</v>
      </c>
      <c r="B973" s="93">
        <v>1105</v>
      </c>
      <c r="C973" s="46">
        <v>44196</v>
      </c>
      <c r="D973" s="95"/>
      <c r="E973" s="95">
        <v>1.4999999999417923E-2</v>
      </c>
      <c r="F973" s="95">
        <v>41449.125</v>
      </c>
      <c r="G973" s="96"/>
      <c r="H973" s="96"/>
      <c r="I973" s="95"/>
      <c r="J973" s="95"/>
      <c r="K973" s="95">
        <v>6631.86</v>
      </c>
      <c r="L973" s="95">
        <v>48081</v>
      </c>
      <c r="M973" s="95">
        <f>Tabla16[[#This Row],[TASA EX.]]+Tabla16[[#This Row],[IEPS 8 %]]</f>
        <v>0</v>
      </c>
      <c r="N973" s="95">
        <f>Tabla16[[#This Row],[TASA 16%]]+Tabla16[[#This Row],[IEPS 6%]]</f>
        <v>41449.125</v>
      </c>
      <c r="O973" s="46">
        <v>44196</v>
      </c>
      <c r="P973" s="94" t="s">
        <v>3215</v>
      </c>
      <c r="Q973" s="97" t="s">
        <v>2177</v>
      </c>
      <c r="R973" s="93" t="s">
        <v>2888</v>
      </c>
      <c r="S973" s="95"/>
      <c r="T973" s="98" t="s">
        <v>2889</v>
      </c>
      <c r="U973" s="94" t="s">
        <v>4111</v>
      </c>
    </row>
    <row r="974" spans="1:21" x14ac:dyDescent="0.25">
      <c r="A974" s="85" t="s">
        <v>3227</v>
      </c>
      <c r="B974" s="86">
        <v>2001</v>
      </c>
      <c r="C974" s="46">
        <v>44166</v>
      </c>
      <c r="D974" s="88"/>
      <c r="E974" s="88">
        <v>-2.7500000000145519E-2</v>
      </c>
      <c r="F974" s="88">
        <v>32241.1875</v>
      </c>
      <c r="G974" s="89"/>
      <c r="H974" s="89"/>
      <c r="I974" s="88"/>
      <c r="J974" s="88"/>
      <c r="K974" s="88">
        <v>5158.59</v>
      </c>
      <c r="L974" s="88">
        <v>37399.75</v>
      </c>
      <c r="M974" s="88">
        <f>Tabla16[[#This Row],[TASA EX.]]+Tabla16[[#This Row],[IEPS 8 %]]</f>
        <v>0</v>
      </c>
      <c r="N974" s="88">
        <f>Tabla16[[#This Row],[TASA 16%]]+Tabla16[[#This Row],[IEPS 6%]]</f>
        <v>32241.1875</v>
      </c>
      <c r="O974" s="46">
        <v>44166</v>
      </c>
      <c r="P974" s="87" t="s">
        <v>4112</v>
      </c>
      <c r="Q974" s="90" t="s">
        <v>1018</v>
      </c>
      <c r="R974" s="86" t="s">
        <v>2888</v>
      </c>
      <c r="S974" s="88"/>
      <c r="T974" s="91" t="s">
        <v>2889</v>
      </c>
      <c r="U974" s="87" t="s">
        <v>4113</v>
      </c>
    </row>
    <row r="975" spans="1:21" x14ac:dyDescent="0.25">
      <c r="A975" s="85" t="s">
        <v>3228</v>
      </c>
      <c r="B975" s="86">
        <v>2003</v>
      </c>
      <c r="C975" s="46">
        <v>44167</v>
      </c>
      <c r="D975" s="88"/>
      <c r="E975" s="88">
        <v>-6.4999999998690328E-2</v>
      </c>
      <c r="F975" s="88">
        <v>14620.124999999998</v>
      </c>
      <c r="G975" s="89"/>
      <c r="H975" s="89"/>
      <c r="I975" s="88"/>
      <c r="J975" s="88"/>
      <c r="K975" s="88">
        <v>2339.2199999999998</v>
      </c>
      <c r="L975" s="88">
        <v>16959.28</v>
      </c>
      <c r="M975" s="88">
        <f>Tabla16[[#This Row],[TASA EX.]]+Tabla16[[#This Row],[IEPS 8 %]]</f>
        <v>0</v>
      </c>
      <c r="N975" s="88">
        <f>Tabla16[[#This Row],[TASA 16%]]+Tabla16[[#This Row],[IEPS 6%]]</f>
        <v>14620.124999999998</v>
      </c>
      <c r="O975" s="46">
        <v>44167</v>
      </c>
      <c r="P975" s="87" t="s">
        <v>2972</v>
      </c>
      <c r="Q975" s="90" t="s">
        <v>574</v>
      </c>
      <c r="R975" s="86" t="s">
        <v>2853</v>
      </c>
      <c r="S975" s="88"/>
      <c r="T975" s="91" t="s">
        <v>2854</v>
      </c>
      <c r="U975" s="87" t="s">
        <v>4114</v>
      </c>
    </row>
    <row r="976" spans="1:21" x14ac:dyDescent="0.25">
      <c r="A976" s="85" t="s">
        <v>3229</v>
      </c>
      <c r="B976" s="86">
        <v>2004</v>
      </c>
      <c r="C976" s="46">
        <v>44167</v>
      </c>
      <c r="D976" s="88"/>
      <c r="E976" s="88">
        <v>14122.4</v>
      </c>
      <c r="F976" s="88">
        <v>0</v>
      </c>
      <c r="G976" s="89"/>
      <c r="H976" s="89"/>
      <c r="I976" s="88"/>
      <c r="J976" s="88"/>
      <c r="K976" s="88"/>
      <c r="L976" s="88">
        <v>14122.4</v>
      </c>
      <c r="M976" s="88">
        <f>Tabla16[[#This Row],[TASA EX.]]+Tabla16[[#This Row],[IEPS 8 %]]</f>
        <v>0</v>
      </c>
      <c r="N976" s="88">
        <f>Tabla16[[#This Row],[TASA 16%]]+Tabla16[[#This Row],[IEPS 6%]]</f>
        <v>0</v>
      </c>
      <c r="O976" s="46">
        <v>44167</v>
      </c>
      <c r="P976" s="87" t="s">
        <v>3035</v>
      </c>
      <c r="Q976" s="90" t="s">
        <v>2555</v>
      </c>
      <c r="R976" s="86" t="s">
        <v>2853</v>
      </c>
      <c r="S976" s="88"/>
      <c r="T976" s="91" t="s">
        <v>2854</v>
      </c>
      <c r="U976" s="87" t="s">
        <v>2861</v>
      </c>
    </row>
    <row r="977" spans="1:21" x14ac:dyDescent="0.25">
      <c r="A977" s="85" t="s">
        <v>3230</v>
      </c>
      <c r="B977" s="86">
        <v>2005</v>
      </c>
      <c r="C977" s="46">
        <v>44169</v>
      </c>
      <c r="D977" s="88"/>
      <c r="E977" s="88">
        <v>7.7500000000014779E-2</v>
      </c>
      <c r="F977" s="88">
        <v>179.3125</v>
      </c>
      <c r="G977" s="89"/>
      <c r="H977" s="89"/>
      <c r="I977" s="88"/>
      <c r="J977" s="88"/>
      <c r="K977" s="88">
        <v>28.69</v>
      </c>
      <c r="L977" s="88">
        <v>208.08</v>
      </c>
      <c r="M977" s="88">
        <f>Tabla16[[#This Row],[TASA EX.]]+Tabla16[[#This Row],[IEPS 8 %]]</f>
        <v>0</v>
      </c>
      <c r="N977" s="88">
        <f>Tabla16[[#This Row],[TASA 16%]]+Tabla16[[#This Row],[IEPS 6%]]</f>
        <v>179.3125</v>
      </c>
      <c r="O977" s="46">
        <v>44169</v>
      </c>
      <c r="P977" s="87" t="s">
        <v>3814</v>
      </c>
      <c r="Q977" s="90" t="s">
        <v>970</v>
      </c>
      <c r="R977" s="86" t="s">
        <v>2888</v>
      </c>
      <c r="S977" s="88">
        <v>0</v>
      </c>
      <c r="T977" s="91" t="s">
        <v>2889</v>
      </c>
      <c r="U977" s="87" t="s">
        <v>4086</v>
      </c>
    </row>
    <row r="978" spans="1:21" x14ac:dyDescent="0.25">
      <c r="A978" s="85" t="s">
        <v>3231</v>
      </c>
      <c r="B978" s="86">
        <v>2006</v>
      </c>
      <c r="C978" s="46">
        <v>44172</v>
      </c>
      <c r="D978" s="88"/>
      <c r="E978" s="88">
        <v>-2.4999999997817213E-2</v>
      </c>
      <c r="F978" s="88">
        <v>19624.625</v>
      </c>
      <c r="G978" s="89"/>
      <c r="H978" s="89"/>
      <c r="I978" s="88"/>
      <c r="J978" s="88"/>
      <c r="K978" s="88">
        <v>3139.94</v>
      </c>
      <c r="L978" s="88">
        <v>22764.54</v>
      </c>
      <c r="M978" s="88">
        <f>Tabla16[[#This Row],[TASA EX.]]+Tabla16[[#This Row],[IEPS 8 %]]</f>
        <v>0</v>
      </c>
      <c r="N978" s="88">
        <f>Tabla16[[#This Row],[TASA 16%]]+Tabla16[[#This Row],[IEPS 6%]]</f>
        <v>19624.625</v>
      </c>
      <c r="O978" s="46">
        <v>44172</v>
      </c>
      <c r="P978" s="87" t="s">
        <v>2972</v>
      </c>
      <c r="Q978" s="90" t="s">
        <v>574</v>
      </c>
      <c r="R978" s="86" t="s">
        <v>2853</v>
      </c>
      <c r="S978" s="88"/>
      <c r="T978" s="91" t="s">
        <v>2854</v>
      </c>
      <c r="U978" s="87" t="s">
        <v>4115</v>
      </c>
    </row>
    <row r="979" spans="1:21" x14ac:dyDescent="0.25">
      <c r="A979" s="85" t="s">
        <v>3232</v>
      </c>
      <c r="B979" s="86">
        <v>2007</v>
      </c>
      <c r="C979" s="46">
        <v>44172</v>
      </c>
      <c r="D979" s="88"/>
      <c r="E979" s="88">
        <v>19340</v>
      </c>
      <c r="F979" s="88">
        <v>0</v>
      </c>
      <c r="G979" s="89"/>
      <c r="H979" s="89"/>
      <c r="I979" s="88"/>
      <c r="J979" s="88"/>
      <c r="K979" s="88"/>
      <c r="L979" s="88">
        <v>19340</v>
      </c>
      <c r="M979" s="88">
        <f>Tabla16[[#This Row],[TASA EX.]]+Tabla16[[#This Row],[IEPS 8 %]]</f>
        <v>0</v>
      </c>
      <c r="N979" s="88">
        <f>Tabla16[[#This Row],[TASA 16%]]+Tabla16[[#This Row],[IEPS 6%]]</f>
        <v>0</v>
      </c>
      <c r="O979" s="46">
        <v>44172</v>
      </c>
      <c r="P979" s="87" t="s">
        <v>3035</v>
      </c>
      <c r="Q979" s="90" t="s">
        <v>2555</v>
      </c>
      <c r="R979" s="86" t="s">
        <v>2853</v>
      </c>
      <c r="S979" s="88"/>
      <c r="T979" s="91" t="s">
        <v>2854</v>
      </c>
      <c r="U979" s="87" t="s">
        <v>2861</v>
      </c>
    </row>
    <row r="980" spans="1:21" x14ac:dyDescent="0.25">
      <c r="A980" s="85" t="s">
        <v>3233</v>
      </c>
      <c r="B980" s="86">
        <v>2008</v>
      </c>
      <c r="C980" s="46">
        <v>44172</v>
      </c>
      <c r="D980" s="88"/>
      <c r="E980" s="88">
        <v>7.7499999999417923E-2</v>
      </c>
      <c r="F980" s="88">
        <v>9055.3125</v>
      </c>
      <c r="G980" s="89"/>
      <c r="H980" s="89"/>
      <c r="I980" s="88"/>
      <c r="J980" s="88"/>
      <c r="K980" s="88">
        <v>1448.85</v>
      </c>
      <c r="L980" s="88">
        <v>10504.24</v>
      </c>
      <c r="M980" s="88">
        <f>Tabla16[[#This Row],[TASA EX.]]+Tabla16[[#This Row],[IEPS 8 %]]</f>
        <v>0</v>
      </c>
      <c r="N980" s="88">
        <f>Tabla16[[#This Row],[TASA 16%]]+Tabla16[[#This Row],[IEPS 6%]]</f>
        <v>9055.3125</v>
      </c>
      <c r="O980" s="46">
        <v>44172</v>
      </c>
      <c r="P980" s="87" t="s">
        <v>3158</v>
      </c>
      <c r="Q980" s="90" t="s">
        <v>747</v>
      </c>
      <c r="R980" s="86" t="s">
        <v>2853</v>
      </c>
      <c r="S980" s="88"/>
      <c r="T980" s="91" t="s">
        <v>2854</v>
      </c>
      <c r="U980" s="87" t="s">
        <v>4116</v>
      </c>
    </row>
    <row r="981" spans="1:21" x14ac:dyDescent="0.25">
      <c r="A981" s="85" t="s">
        <v>3234</v>
      </c>
      <c r="B981" s="86">
        <v>2009</v>
      </c>
      <c r="C981" s="46">
        <v>44173</v>
      </c>
      <c r="D981" s="88"/>
      <c r="E981" s="88">
        <v>9.9999999983992893E-3</v>
      </c>
      <c r="F981" s="88">
        <v>17133.5</v>
      </c>
      <c r="G981" s="89"/>
      <c r="H981" s="89"/>
      <c r="I981" s="88"/>
      <c r="J981" s="88"/>
      <c r="K981" s="88">
        <v>2741.36</v>
      </c>
      <c r="L981" s="88">
        <v>19874.87</v>
      </c>
      <c r="M981" s="88">
        <f>Tabla16[[#This Row],[TASA EX.]]+Tabla16[[#This Row],[IEPS 8 %]]</f>
        <v>0</v>
      </c>
      <c r="N981" s="88">
        <f>Tabla16[[#This Row],[TASA 16%]]+Tabla16[[#This Row],[IEPS 6%]]</f>
        <v>17133.5</v>
      </c>
      <c r="O981" s="46">
        <v>44173</v>
      </c>
      <c r="P981" s="87" t="s">
        <v>3158</v>
      </c>
      <c r="Q981" s="90" t="s">
        <v>747</v>
      </c>
      <c r="R981" s="86" t="s">
        <v>2853</v>
      </c>
      <c r="S981" s="88"/>
      <c r="T981" s="91" t="s">
        <v>2854</v>
      </c>
      <c r="U981" s="87" t="s">
        <v>4117</v>
      </c>
    </row>
    <row r="982" spans="1:21" x14ac:dyDescent="0.25">
      <c r="A982" s="85" t="s">
        <v>3235</v>
      </c>
      <c r="B982" s="86">
        <v>2010</v>
      </c>
      <c r="C982" s="46">
        <v>44174</v>
      </c>
      <c r="D982" s="88"/>
      <c r="E982" s="88">
        <v>0.11249999998835847</v>
      </c>
      <c r="F982" s="88">
        <v>104392.68750000001</v>
      </c>
      <c r="G982" s="89"/>
      <c r="H982" s="89"/>
      <c r="I982" s="88"/>
      <c r="J982" s="88"/>
      <c r="K982" s="88">
        <v>16702.830000000002</v>
      </c>
      <c r="L982" s="88">
        <v>121095.63</v>
      </c>
      <c r="M982" s="88">
        <f>Tabla16[[#This Row],[TASA EX.]]+Tabla16[[#This Row],[IEPS 8 %]]</f>
        <v>0</v>
      </c>
      <c r="N982" s="88">
        <f>Tabla16[[#This Row],[TASA 16%]]+Tabla16[[#This Row],[IEPS 6%]]</f>
        <v>104392.68750000001</v>
      </c>
      <c r="O982" s="46">
        <v>44174</v>
      </c>
      <c r="P982" s="87" t="s">
        <v>3161</v>
      </c>
      <c r="Q982" s="90" t="s">
        <v>520</v>
      </c>
      <c r="R982" s="86" t="s">
        <v>2853</v>
      </c>
      <c r="S982" s="88"/>
      <c r="T982" s="91" t="s">
        <v>2854</v>
      </c>
      <c r="U982" s="87" t="s">
        <v>4118</v>
      </c>
    </row>
    <row r="983" spans="1:21" x14ac:dyDescent="0.25">
      <c r="A983" s="85" t="s">
        <v>3236</v>
      </c>
      <c r="B983" s="86">
        <v>2011</v>
      </c>
      <c r="C983" s="46">
        <v>44174</v>
      </c>
      <c r="D983" s="88"/>
      <c r="E983" s="88">
        <v>-6.25E-2</v>
      </c>
      <c r="F983" s="88">
        <v>7482.8125</v>
      </c>
      <c r="G983" s="89"/>
      <c r="H983" s="89"/>
      <c r="I983" s="88"/>
      <c r="J983" s="88"/>
      <c r="K983" s="88">
        <v>1197.25</v>
      </c>
      <c r="L983" s="88">
        <v>8680</v>
      </c>
      <c r="M983" s="88">
        <f>Tabla16[[#This Row],[TASA EX.]]+Tabla16[[#This Row],[IEPS 8 %]]</f>
        <v>0</v>
      </c>
      <c r="N983" s="88">
        <f>Tabla16[[#This Row],[TASA 16%]]+Tabla16[[#This Row],[IEPS 6%]]</f>
        <v>7482.8125</v>
      </c>
      <c r="O983" s="46">
        <v>44174</v>
      </c>
      <c r="P983" s="87" t="s">
        <v>3159</v>
      </c>
      <c r="Q983" s="90" t="s">
        <v>798</v>
      </c>
      <c r="R983" s="86" t="s">
        <v>2853</v>
      </c>
      <c r="S983" s="88"/>
      <c r="T983" s="91" t="s">
        <v>2854</v>
      </c>
      <c r="U983" s="87" t="s">
        <v>3125</v>
      </c>
    </row>
    <row r="984" spans="1:21" x14ac:dyDescent="0.25">
      <c r="A984" s="85" t="s">
        <v>3237</v>
      </c>
      <c r="B984" s="86">
        <v>2012</v>
      </c>
      <c r="C984" s="46">
        <v>44174</v>
      </c>
      <c r="D984" s="88"/>
      <c r="E984" s="88">
        <v>1.999999999998181E-2</v>
      </c>
      <c r="F984" s="88">
        <v>1126</v>
      </c>
      <c r="G984" s="89"/>
      <c r="H984" s="89"/>
      <c r="I984" s="88"/>
      <c r="J984" s="88"/>
      <c r="K984" s="88">
        <v>180.16</v>
      </c>
      <c r="L984" s="88">
        <v>1306.18</v>
      </c>
      <c r="M984" s="88">
        <f>Tabla16[[#This Row],[TASA EX.]]+Tabla16[[#This Row],[IEPS 8 %]]</f>
        <v>0</v>
      </c>
      <c r="N984" s="88">
        <f>Tabla16[[#This Row],[TASA 16%]]+Tabla16[[#This Row],[IEPS 6%]]</f>
        <v>1126</v>
      </c>
      <c r="O984" s="46">
        <v>44174</v>
      </c>
      <c r="P984" s="87" t="s">
        <v>3158</v>
      </c>
      <c r="Q984" s="90" t="s">
        <v>747</v>
      </c>
      <c r="R984" s="86" t="s">
        <v>2853</v>
      </c>
      <c r="S984" s="88"/>
      <c r="T984" s="91" t="s">
        <v>2854</v>
      </c>
      <c r="U984" s="87" t="s">
        <v>4119</v>
      </c>
    </row>
    <row r="985" spans="1:21" x14ac:dyDescent="0.25">
      <c r="A985" s="85" t="s">
        <v>3238</v>
      </c>
      <c r="B985" s="86">
        <v>2013</v>
      </c>
      <c r="C985" s="46">
        <v>44174</v>
      </c>
      <c r="D985" s="88"/>
      <c r="E985" s="88">
        <v>1.750000000174623E-2</v>
      </c>
      <c r="F985" s="88">
        <v>60344.8125</v>
      </c>
      <c r="G985" s="89"/>
      <c r="H985" s="89"/>
      <c r="I985" s="88"/>
      <c r="J985" s="88"/>
      <c r="K985" s="88">
        <v>9655.17</v>
      </c>
      <c r="L985" s="88">
        <v>70000</v>
      </c>
      <c r="M985" s="88">
        <f>Tabla16[[#This Row],[TASA EX.]]+Tabla16[[#This Row],[IEPS 8 %]]</f>
        <v>0</v>
      </c>
      <c r="N985" s="88">
        <f>Tabla16[[#This Row],[TASA 16%]]+Tabla16[[#This Row],[IEPS 6%]]</f>
        <v>60344.8125</v>
      </c>
      <c r="O985" s="46">
        <v>44174</v>
      </c>
      <c r="P985" s="87" t="s">
        <v>3022</v>
      </c>
      <c r="Q985" s="90" t="s">
        <v>1150</v>
      </c>
      <c r="R985" s="86" t="s">
        <v>2853</v>
      </c>
      <c r="S985" s="88"/>
      <c r="T985" s="91" t="s">
        <v>2854</v>
      </c>
      <c r="U985" s="87" t="s">
        <v>4120</v>
      </c>
    </row>
    <row r="986" spans="1:21" x14ac:dyDescent="0.25">
      <c r="A986" s="85" t="s">
        <v>3239</v>
      </c>
      <c r="B986" s="86">
        <v>2014</v>
      </c>
      <c r="C986" s="46">
        <v>44175</v>
      </c>
      <c r="D986" s="88"/>
      <c r="E986" s="88">
        <v>-9.7499999999854481E-2</v>
      </c>
      <c r="F986" s="88">
        <v>8407.6875</v>
      </c>
      <c r="G986" s="89"/>
      <c r="H986" s="89"/>
      <c r="I986" s="88"/>
      <c r="J986" s="88"/>
      <c r="K986" s="88">
        <v>1345.23</v>
      </c>
      <c r="L986" s="88">
        <v>9752.82</v>
      </c>
      <c r="M986" s="88">
        <f>Tabla16[[#This Row],[TASA EX.]]+Tabla16[[#This Row],[IEPS 8 %]]</f>
        <v>0</v>
      </c>
      <c r="N986" s="88">
        <f>Tabla16[[#This Row],[TASA 16%]]+Tabla16[[#This Row],[IEPS 6%]]</f>
        <v>8407.6875</v>
      </c>
      <c r="O986" s="46">
        <v>44175</v>
      </c>
      <c r="P986" s="87" t="s">
        <v>3158</v>
      </c>
      <c r="Q986" s="90" t="s">
        <v>747</v>
      </c>
      <c r="R986" s="86" t="s">
        <v>2853</v>
      </c>
      <c r="S986" s="88"/>
      <c r="T986" s="91" t="s">
        <v>2854</v>
      </c>
      <c r="U986" s="87" t="s">
        <v>4121</v>
      </c>
    </row>
    <row r="987" spans="1:21" x14ac:dyDescent="0.25">
      <c r="A987" s="85" t="s">
        <v>3240</v>
      </c>
      <c r="B987" s="86">
        <v>2015</v>
      </c>
      <c r="C987" s="46">
        <v>44176</v>
      </c>
      <c r="D987" s="88"/>
      <c r="E987" s="88">
        <v>5.0000000001091394E-3</v>
      </c>
      <c r="F987" s="88">
        <v>1284.875</v>
      </c>
      <c r="G987" s="89"/>
      <c r="H987" s="89"/>
      <c r="I987" s="88"/>
      <c r="J987" s="88"/>
      <c r="K987" s="88">
        <v>205.58</v>
      </c>
      <c r="L987" s="88">
        <v>1490.46</v>
      </c>
      <c r="M987" s="88">
        <f>Tabla16[[#This Row],[TASA EX.]]+Tabla16[[#This Row],[IEPS 8 %]]</f>
        <v>0</v>
      </c>
      <c r="N987" s="88">
        <f>Tabla16[[#This Row],[TASA 16%]]+Tabla16[[#This Row],[IEPS 6%]]</f>
        <v>1284.875</v>
      </c>
      <c r="O987" s="46">
        <v>44176</v>
      </c>
      <c r="P987" s="87" t="s">
        <v>3158</v>
      </c>
      <c r="Q987" s="90" t="s">
        <v>747</v>
      </c>
      <c r="R987" s="86" t="s">
        <v>2853</v>
      </c>
      <c r="S987" s="88"/>
      <c r="T987" s="91" t="s">
        <v>2854</v>
      </c>
      <c r="U987" s="87" t="s">
        <v>4122</v>
      </c>
    </row>
    <row r="988" spans="1:21" x14ac:dyDescent="0.25">
      <c r="A988" s="85" t="s">
        <v>3241</v>
      </c>
      <c r="B988" s="86">
        <v>2016</v>
      </c>
      <c r="C988" s="46">
        <v>44179</v>
      </c>
      <c r="D988" s="88"/>
      <c r="E988" s="88">
        <v>5025.6000000000004</v>
      </c>
      <c r="F988" s="88">
        <v>0</v>
      </c>
      <c r="G988" s="89"/>
      <c r="H988" s="89"/>
      <c r="I988" s="88"/>
      <c r="J988" s="88"/>
      <c r="K988" s="88"/>
      <c r="L988" s="88">
        <v>5025.6000000000004</v>
      </c>
      <c r="M988" s="88">
        <f>Tabla16[[#This Row],[TASA EX.]]+Tabla16[[#This Row],[IEPS 8 %]]</f>
        <v>0</v>
      </c>
      <c r="N988" s="88">
        <f>Tabla16[[#This Row],[TASA 16%]]+Tabla16[[#This Row],[IEPS 6%]]</f>
        <v>0</v>
      </c>
      <c r="O988" s="46">
        <v>44179</v>
      </c>
      <c r="P988" s="87" t="s">
        <v>3035</v>
      </c>
      <c r="Q988" s="90" t="s">
        <v>2555</v>
      </c>
      <c r="R988" s="86" t="s">
        <v>2853</v>
      </c>
      <c r="S988" s="88"/>
      <c r="T988" s="91" t="s">
        <v>2854</v>
      </c>
      <c r="U988" s="87" t="s">
        <v>4123</v>
      </c>
    </row>
    <row r="989" spans="1:21" x14ac:dyDescent="0.25">
      <c r="A989" s="85" t="s">
        <v>3242</v>
      </c>
      <c r="B989" s="86">
        <v>2017</v>
      </c>
      <c r="C989" s="46">
        <v>44179</v>
      </c>
      <c r="D989" s="88"/>
      <c r="E989" s="88">
        <v>-2.4999999986903276E-3</v>
      </c>
      <c r="F989" s="88">
        <v>24761.8125</v>
      </c>
      <c r="G989" s="89"/>
      <c r="H989" s="89"/>
      <c r="I989" s="88"/>
      <c r="J989" s="88"/>
      <c r="K989" s="88">
        <v>3961.89</v>
      </c>
      <c r="L989" s="88">
        <v>28723.7</v>
      </c>
      <c r="M989" s="88">
        <f>Tabla16[[#This Row],[TASA EX.]]+Tabla16[[#This Row],[IEPS 8 %]]</f>
        <v>0</v>
      </c>
      <c r="N989" s="88">
        <f>Tabla16[[#This Row],[TASA 16%]]+Tabla16[[#This Row],[IEPS 6%]]</f>
        <v>24761.8125</v>
      </c>
      <c r="O989" s="46">
        <v>44179</v>
      </c>
      <c r="P989" s="87" t="s">
        <v>2972</v>
      </c>
      <c r="Q989" s="90" t="s">
        <v>574</v>
      </c>
      <c r="R989" s="86" t="s">
        <v>2853</v>
      </c>
      <c r="S989" s="88">
        <v>100.7</v>
      </c>
      <c r="T989" s="91" t="s">
        <v>2854</v>
      </c>
      <c r="U989" s="87" t="s">
        <v>4123</v>
      </c>
    </row>
    <row r="990" spans="1:21" x14ac:dyDescent="0.25">
      <c r="A990" s="85" t="s">
        <v>3243</v>
      </c>
      <c r="B990" s="86">
        <v>2018</v>
      </c>
      <c r="C990" s="46">
        <v>44179</v>
      </c>
      <c r="D990" s="88"/>
      <c r="E990" s="88">
        <v>9.7499999999854481E-2</v>
      </c>
      <c r="F990" s="88">
        <v>3375.5625</v>
      </c>
      <c r="G990" s="89"/>
      <c r="H990" s="89"/>
      <c r="I990" s="88"/>
      <c r="J990" s="88"/>
      <c r="K990" s="88">
        <v>540.09</v>
      </c>
      <c r="L990" s="88">
        <v>3915.75</v>
      </c>
      <c r="M990" s="88">
        <f>Tabla16[[#This Row],[TASA EX.]]+Tabla16[[#This Row],[IEPS 8 %]]</f>
        <v>0</v>
      </c>
      <c r="N990" s="88">
        <f>Tabla16[[#This Row],[TASA 16%]]+Tabla16[[#This Row],[IEPS 6%]]</f>
        <v>3375.5625</v>
      </c>
      <c r="O990" s="46">
        <v>44179</v>
      </c>
      <c r="P990" s="87" t="s">
        <v>3158</v>
      </c>
      <c r="Q990" s="90" t="s">
        <v>747</v>
      </c>
      <c r="R990" s="86" t="s">
        <v>2853</v>
      </c>
      <c r="S990" s="88"/>
      <c r="T990" s="91" t="s">
        <v>2854</v>
      </c>
      <c r="U990" s="87" t="s">
        <v>4124</v>
      </c>
    </row>
    <row r="991" spans="1:21" x14ac:dyDescent="0.25">
      <c r="A991" s="85" t="s">
        <v>3244</v>
      </c>
      <c r="B991" s="86">
        <v>2019</v>
      </c>
      <c r="C991" s="46">
        <v>44180</v>
      </c>
      <c r="D991" s="88"/>
      <c r="E991" s="88">
        <v>0</v>
      </c>
      <c r="F991" s="88">
        <v>15000</v>
      </c>
      <c r="G991" s="89"/>
      <c r="H991" s="89"/>
      <c r="I991" s="88"/>
      <c r="J991" s="88"/>
      <c r="K991" s="88">
        <v>2400</v>
      </c>
      <c r="L991" s="88">
        <v>17400</v>
      </c>
      <c r="M991" s="88">
        <f>Tabla16[[#This Row],[TASA EX.]]+Tabla16[[#This Row],[IEPS 8 %]]</f>
        <v>0</v>
      </c>
      <c r="N991" s="88">
        <f>Tabla16[[#This Row],[TASA 16%]]+Tabla16[[#This Row],[IEPS 6%]]</f>
        <v>15000</v>
      </c>
      <c r="O991" s="46">
        <v>44180</v>
      </c>
      <c r="P991" s="87" t="s">
        <v>3100</v>
      </c>
      <c r="Q991" s="90" t="s">
        <v>1009</v>
      </c>
      <c r="R991" s="86" t="s">
        <v>2888</v>
      </c>
      <c r="S991" s="88"/>
      <c r="T991" s="91" t="s">
        <v>2889</v>
      </c>
      <c r="U991" s="87" t="s">
        <v>4125</v>
      </c>
    </row>
    <row r="992" spans="1:21" x14ac:dyDescent="0.25">
      <c r="A992" s="85" t="s">
        <v>3245</v>
      </c>
      <c r="B992" s="86">
        <v>2020</v>
      </c>
      <c r="C992" s="46">
        <v>44180</v>
      </c>
      <c r="D992" s="88"/>
      <c r="E992" s="88">
        <v>33634.267500000002</v>
      </c>
      <c r="F992" s="88">
        <v>10941.3125</v>
      </c>
      <c r="G992" s="89"/>
      <c r="H992" s="89"/>
      <c r="I992" s="88"/>
      <c r="J992" s="88"/>
      <c r="K992" s="88">
        <v>1750.61</v>
      </c>
      <c r="L992" s="88">
        <v>46326.19</v>
      </c>
      <c r="M992" s="88">
        <f>Tabla16[[#This Row],[TASA EX.]]+Tabla16[[#This Row],[IEPS 8 %]]</f>
        <v>0</v>
      </c>
      <c r="N992" s="88">
        <f>Tabla16[[#This Row],[TASA 16%]]+Tabla16[[#This Row],[IEPS 6%]]</f>
        <v>10941.3125</v>
      </c>
      <c r="O992" s="46">
        <v>44180</v>
      </c>
      <c r="P992" s="87" t="s">
        <v>2877</v>
      </c>
      <c r="Q992" s="90" t="s">
        <v>2467</v>
      </c>
      <c r="R992" s="86" t="s">
        <v>2853</v>
      </c>
      <c r="S992" s="88"/>
      <c r="T992" s="91" t="s">
        <v>2854</v>
      </c>
      <c r="U992" s="87" t="s">
        <v>2861</v>
      </c>
    </row>
    <row r="993" spans="1:21" x14ac:dyDescent="0.25">
      <c r="A993" s="85" t="s">
        <v>3246</v>
      </c>
      <c r="B993" s="86">
        <v>2021</v>
      </c>
      <c r="C993" s="46">
        <v>44180</v>
      </c>
      <c r="D993" s="88"/>
      <c r="E993" s="88">
        <v>0</v>
      </c>
      <c r="F993" s="88">
        <v>25270</v>
      </c>
      <c r="G993" s="89"/>
      <c r="H993" s="89"/>
      <c r="I993" s="88"/>
      <c r="J993" s="88"/>
      <c r="K993" s="88">
        <v>4043.2</v>
      </c>
      <c r="L993" s="88">
        <v>29313.200000000001</v>
      </c>
      <c r="M993" s="88">
        <f>Tabla16[[#This Row],[TASA EX.]]+Tabla16[[#This Row],[IEPS 8 %]]</f>
        <v>0</v>
      </c>
      <c r="N993" s="88">
        <f>Tabla16[[#This Row],[TASA 16%]]+Tabla16[[#This Row],[IEPS 6%]]</f>
        <v>25270</v>
      </c>
      <c r="O993" s="46">
        <v>44180</v>
      </c>
      <c r="P993" s="87" t="s">
        <v>3160</v>
      </c>
      <c r="Q993" s="90" t="s">
        <v>455</v>
      </c>
      <c r="R993" s="86" t="s">
        <v>2853</v>
      </c>
      <c r="S993" s="88">
        <v>1330</v>
      </c>
      <c r="T993" s="91" t="s">
        <v>2854</v>
      </c>
      <c r="U993" s="87" t="s">
        <v>4126</v>
      </c>
    </row>
    <row r="994" spans="1:21" x14ac:dyDescent="0.25">
      <c r="A994" s="85" t="s">
        <v>3247</v>
      </c>
      <c r="B994" s="86">
        <v>2022</v>
      </c>
      <c r="C994" s="46">
        <v>44180</v>
      </c>
      <c r="D994" s="88"/>
      <c r="E994" s="88">
        <v>-3.7499999999795364E-2</v>
      </c>
      <c r="F994" s="88">
        <v>894.18749999999989</v>
      </c>
      <c r="G994" s="89"/>
      <c r="H994" s="89"/>
      <c r="I994" s="88"/>
      <c r="J994" s="88"/>
      <c r="K994" s="88">
        <v>143.07</v>
      </c>
      <c r="L994" s="88">
        <v>1037.22</v>
      </c>
      <c r="M994" s="88">
        <f>Tabla16[[#This Row],[TASA EX.]]+Tabla16[[#This Row],[IEPS 8 %]]</f>
        <v>0</v>
      </c>
      <c r="N994" s="88">
        <f>Tabla16[[#This Row],[TASA 16%]]+Tabla16[[#This Row],[IEPS 6%]]</f>
        <v>894.18749999999989</v>
      </c>
      <c r="O994" s="46">
        <v>44180</v>
      </c>
      <c r="P994" s="87" t="s">
        <v>3158</v>
      </c>
      <c r="Q994" s="90" t="s">
        <v>747</v>
      </c>
      <c r="R994" s="86" t="s">
        <v>2853</v>
      </c>
      <c r="S994" s="88"/>
      <c r="T994" s="91" t="s">
        <v>2854</v>
      </c>
      <c r="U994" s="87" t="s">
        <v>4127</v>
      </c>
    </row>
    <row r="995" spans="1:21" x14ac:dyDescent="0.25">
      <c r="A995" s="85" t="s">
        <v>3248</v>
      </c>
      <c r="B995" s="86">
        <v>2023</v>
      </c>
      <c r="C995" s="46">
        <v>44181</v>
      </c>
      <c r="D995" s="88"/>
      <c r="E995" s="88">
        <v>14532</v>
      </c>
      <c r="F995" s="88">
        <v>0</v>
      </c>
      <c r="G995" s="89"/>
      <c r="H995" s="89"/>
      <c r="I995" s="88"/>
      <c r="J995" s="88"/>
      <c r="K995" s="88"/>
      <c r="L995" s="88">
        <v>14532</v>
      </c>
      <c r="M995" s="88">
        <f>Tabla16[[#This Row],[TASA EX.]]+Tabla16[[#This Row],[IEPS 8 %]]</f>
        <v>0</v>
      </c>
      <c r="N995" s="88">
        <f>Tabla16[[#This Row],[TASA 16%]]+Tabla16[[#This Row],[IEPS 6%]]</f>
        <v>0</v>
      </c>
      <c r="O995" s="46">
        <v>44181</v>
      </c>
      <c r="P995" s="87" t="s">
        <v>3035</v>
      </c>
      <c r="Q995" s="90" t="s">
        <v>2555</v>
      </c>
      <c r="R995" s="86" t="s">
        <v>2853</v>
      </c>
      <c r="S995" s="88"/>
      <c r="T995" s="91" t="s">
        <v>2854</v>
      </c>
      <c r="U995" s="87" t="s">
        <v>2861</v>
      </c>
    </row>
    <row r="996" spans="1:21" x14ac:dyDescent="0.25">
      <c r="A996" s="85" t="s">
        <v>3249</v>
      </c>
      <c r="B996" s="86">
        <v>2024</v>
      </c>
      <c r="C996" s="46">
        <v>44182</v>
      </c>
      <c r="D996" s="88"/>
      <c r="E996" s="88">
        <v>0</v>
      </c>
      <c r="F996" s="88">
        <v>11424</v>
      </c>
      <c r="G996" s="89"/>
      <c r="H996" s="89"/>
      <c r="I996" s="88"/>
      <c r="J996" s="88"/>
      <c r="K996" s="88">
        <v>1827.84</v>
      </c>
      <c r="L996" s="88">
        <v>13251.84</v>
      </c>
      <c r="M996" s="88">
        <f>Tabla16[[#This Row],[TASA EX.]]+Tabla16[[#This Row],[IEPS 8 %]]</f>
        <v>0</v>
      </c>
      <c r="N996" s="88">
        <f>Tabla16[[#This Row],[TASA 16%]]+Tabla16[[#This Row],[IEPS 6%]]</f>
        <v>11424</v>
      </c>
      <c r="O996" s="46">
        <v>44182</v>
      </c>
      <c r="P996" s="87" t="s">
        <v>3151</v>
      </c>
      <c r="Q996" s="90" t="s">
        <v>1241</v>
      </c>
      <c r="R996" s="86" t="s">
        <v>2853</v>
      </c>
      <c r="S996" s="88"/>
      <c r="T996" s="91" t="s">
        <v>2854</v>
      </c>
      <c r="U996" s="87" t="s">
        <v>4128</v>
      </c>
    </row>
    <row r="997" spans="1:21" x14ac:dyDescent="0.25">
      <c r="A997" s="85" t="s">
        <v>3250</v>
      </c>
      <c r="B997" s="86">
        <v>2025</v>
      </c>
      <c r="C997" s="46">
        <v>44182</v>
      </c>
      <c r="D997" s="88"/>
      <c r="E997" s="88">
        <v>2.9999999998835847E-2</v>
      </c>
      <c r="F997" s="88">
        <v>138467.25</v>
      </c>
      <c r="G997" s="89"/>
      <c r="H997" s="89"/>
      <c r="I997" s="88"/>
      <c r="J997" s="88"/>
      <c r="K997" s="88">
        <v>22154.76</v>
      </c>
      <c r="L997" s="88">
        <v>160622.04</v>
      </c>
      <c r="M997" s="88">
        <f>Tabla16[[#This Row],[TASA EX.]]+Tabla16[[#This Row],[IEPS 8 %]]</f>
        <v>0</v>
      </c>
      <c r="N997" s="88">
        <f>Tabla16[[#This Row],[TASA 16%]]+Tabla16[[#This Row],[IEPS 6%]]</f>
        <v>138467.25</v>
      </c>
      <c r="O997" s="46">
        <v>44182</v>
      </c>
      <c r="P997" s="87" t="s">
        <v>4129</v>
      </c>
      <c r="Q997" s="90" t="s">
        <v>2589</v>
      </c>
      <c r="R997" s="86" t="s">
        <v>2888</v>
      </c>
      <c r="S997" s="88"/>
      <c r="T997" s="91" t="s">
        <v>2889</v>
      </c>
      <c r="U997" s="87" t="s">
        <v>4130</v>
      </c>
    </row>
    <row r="998" spans="1:21" x14ac:dyDescent="0.25">
      <c r="A998" s="85" t="s">
        <v>3251</v>
      </c>
      <c r="B998" s="86">
        <v>2026</v>
      </c>
      <c r="C998" s="46">
        <v>44182</v>
      </c>
      <c r="D998" s="88"/>
      <c r="E998" s="88">
        <v>-4.9999999999954525E-3</v>
      </c>
      <c r="F998" s="88">
        <v>695.875</v>
      </c>
      <c r="G998" s="89"/>
      <c r="H998" s="89"/>
      <c r="I998" s="88"/>
      <c r="J998" s="88"/>
      <c r="K998" s="88">
        <v>111.34</v>
      </c>
      <c r="L998" s="88">
        <v>807.21</v>
      </c>
      <c r="M998" s="88">
        <f>Tabla16[[#This Row],[TASA EX.]]+Tabla16[[#This Row],[IEPS 8 %]]</f>
        <v>0</v>
      </c>
      <c r="N998" s="88">
        <f>Tabla16[[#This Row],[TASA 16%]]+Tabla16[[#This Row],[IEPS 6%]]</f>
        <v>695.875</v>
      </c>
      <c r="O998" s="46">
        <v>44182</v>
      </c>
      <c r="P998" s="87" t="s">
        <v>3158</v>
      </c>
      <c r="Q998" s="90" t="s">
        <v>747</v>
      </c>
      <c r="R998" s="86" t="s">
        <v>2853</v>
      </c>
      <c r="S998" s="88"/>
      <c r="T998" s="91" t="s">
        <v>2854</v>
      </c>
      <c r="U998" s="87" t="s">
        <v>4131</v>
      </c>
    </row>
    <row r="999" spans="1:21" x14ac:dyDescent="0.25">
      <c r="A999" s="85" t="s">
        <v>3252</v>
      </c>
      <c r="B999" s="86">
        <v>2027</v>
      </c>
      <c r="C999" s="46">
        <v>44182</v>
      </c>
      <c r="D999" s="88"/>
      <c r="E999" s="88">
        <v>9.9999999802093953E-3</v>
      </c>
      <c r="F999" s="88">
        <v>173556.5</v>
      </c>
      <c r="G999" s="89"/>
      <c r="H999" s="89"/>
      <c r="I999" s="88"/>
      <c r="J999" s="88"/>
      <c r="K999" s="88">
        <v>27769.040000000001</v>
      </c>
      <c r="L999" s="88">
        <v>201325.55</v>
      </c>
      <c r="M999" s="88">
        <f>Tabla16[[#This Row],[TASA EX.]]+Tabla16[[#This Row],[IEPS 8 %]]</f>
        <v>0</v>
      </c>
      <c r="N999" s="88">
        <f>Tabla16[[#This Row],[TASA 16%]]+Tabla16[[#This Row],[IEPS 6%]]</f>
        <v>173556.5</v>
      </c>
      <c r="O999" s="46">
        <v>44182</v>
      </c>
      <c r="P999" s="87" t="s">
        <v>3021</v>
      </c>
      <c r="Q999" s="90" t="s">
        <v>2650</v>
      </c>
      <c r="R999" s="86" t="s">
        <v>2853</v>
      </c>
      <c r="S999" s="88"/>
      <c r="T999" s="91" t="s">
        <v>2854</v>
      </c>
      <c r="U999" s="87" t="s">
        <v>4132</v>
      </c>
    </row>
    <row r="1000" spans="1:21" x14ac:dyDescent="0.25">
      <c r="A1000" s="85" t="s">
        <v>3253</v>
      </c>
      <c r="B1000" s="86">
        <v>2028</v>
      </c>
      <c r="C1000" s="46">
        <v>44183</v>
      </c>
      <c r="D1000" s="88"/>
      <c r="E1000" s="88">
        <v>0</v>
      </c>
      <c r="F1000" s="88">
        <v>106970</v>
      </c>
      <c r="G1000" s="89"/>
      <c r="H1000" s="89"/>
      <c r="I1000" s="88"/>
      <c r="J1000" s="88"/>
      <c r="K1000" s="88">
        <v>17115.2</v>
      </c>
      <c r="L1000" s="88">
        <v>124085.2</v>
      </c>
      <c r="M1000" s="88">
        <f>Tabla16[[#This Row],[TASA EX.]]+Tabla16[[#This Row],[IEPS 8 %]]</f>
        <v>0</v>
      </c>
      <c r="N1000" s="88">
        <f>Tabla16[[#This Row],[TASA 16%]]+Tabla16[[#This Row],[IEPS 6%]]</f>
        <v>106970</v>
      </c>
      <c r="O1000" s="46">
        <v>44183</v>
      </c>
      <c r="P1000" s="87" t="s">
        <v>3160</v>
      </c>
      <c r="Q1000" s="90" t="s">
        <v>455</v>
      </c>
      <c r="R1000" s="86" t="s">
        <v>2853</v>
      </c>
      <c r="S1000" s="88">
        <v>5630</v>
      </c>
      <c r="T1000" s="91" t="s">
        <v>2854</v>
      </c>
      <c r="U1000" s="87" t="s">
        <v>4133</v>
      </c>
    </row>
    <row r="1001" spans="1:21" x14ac:dyDescent="0.25">
      <c r="A1001" s="85" t="s">
        <v>3254</v>
      </c>
      <c r="B1001" s="86">
        <v>2029</v>
      </c>
      <c r="C1001" s="46">
        <v>44183</v>
      </c>
      <c r="D1001" s="88"/>
      <c r="E1001" s="88">
        <v>-1.999999999998181E-2</v>
      </c>
      <c r="F1001" s="88">
        <v>1302</v>
      </c>
      <c r="G1001" s="89"/>
      <c r="H1001" s="89"/>
      <c r="I1001" s="88"/>
      <c r="J1001" s="88"/>
      <c r="K1001" s="88">
        <v>208.32</v>
      </c>
      <c r="L1001" s="88">
        <v>1510.3</v>
      </c>
      <c r="M1001" s="88">
        <f>Tabla16[[#This Row],[TASA EX.]]+Tabla16[[#This Row],[IEPS 8 %]]</f>
        <v>0</v>
      </c>
      <c r="N1001" s="88">
        <f>Tabla16[[#This Row],[TASA 16%]]+Tabla16[[#This Row],[IEPS 6%]]</f>
        <v>1302</v>
      </c>
      <c r="O1001" s="46">
        <v>44183</v>
      </c>
      <c r="P1001" s="87" t="s">
        <v>3158</v>
      </c>
      <c r="Q1001" s="90" t="s">
        <v>747</v>
      </c>
      <c r="R1001" s="86" t="s">
        <v>2853</v>
      </c>
      <c r="S1001" s="88"/>
      <c r="T1001" s="91" t="s">
        <v>2854</v>
      </c>
      <c r="U1001" s="87" t="s">
        <v>4134</v>
      </c>
    </row>
    <row r="1002" spans="1:21" x14ac:dyDescent="0.25">
      <c r="A1002" s="85" t="s">
        <v>3255</v>
      </c>
      <c r="B1002" s="86">
        <v>2030</v>
      </c>
      <c r="C1002" s="46">
        <v>44186</v>
      </c>
      <c r="D1002" s="88"/>
      <c r="E1002" s="88">
        <v>135319.84</v>
      </c>
      <c r="F1002" s="88">
        <v>6224.25</v>
      </c>
      <c r="G1002" s="89"/>
      <c r="H1002" s="89"/>
      <c r="I1002" s="88"/>
      <c r="J1002" s="88">
        <v>10021.969999999999</v>
      </c>
      <c r="K1002" s="88">
        <v>995.88</v>
      </c>
      <c r="L1002" s="88">
        <v>152561.94</v>
      </c>
      <c r="M1002" s="88">
        <f>Tabla16[[#This Row],[TASA EX.]]+Tabla16[[#This Row],[IEPS 8 %]]</f>
        <v>10021.969999999999</v>
      </c>
      <c r="N1002" s="88">
        <f>Tabla16[[#This Row],[TASA 16%]]+Tabla16[[#This Row],[IEPS 6%]]</f>
        <v>6224.25</v>
      </c>
      <c r="O1002" s="46">
        <v>44186</v>
      </c>
      <c r="P1002" s="87" t="s">
        <v>3156</v>
      </c>
      <c r="Q1002" s="90" t="s">
        <v>1063</v>
      </c>
      <c r="R1002" s="86" t="s">
        <v>2853</v>
      </c>
      <c r="S1002" s="88">
        <v>4377.6400000000003</v>
      </c>
      <c r="T1002" s="91" t="s">
        <v>2854</v>
      </c>
      <c r="U1002" s="87" t="s">
        <v>4135</v>
      </c>
    </row>
    <row r="1003" spans="1:21" x14ac:dyDescent="0.25">
      <c r="A1003" s="85" t="s">
        <v>3256</v>
      </c>
      <c r="B1003" s="86">
        <v>2031</v>
      </c>
      <c r="C1003" s="46">
        <v>44186</v>
      </c>
      <c r="D1003" s="88"/>
      <c r="E1003" s="88">
        <v>3.2500000000254659E-2</v>
      </c>
      <c r="F1003" s="88">
        <v>4285.6875</v>
      </c>
      <c r="G1003" s="89"/>
      <c r="H1003" s="89"/>
      <c r="I1003" s="88"/>
      <c r="J1003" s="88"/>
      <c r="K1003" s="88">
        <v>685.71</v>
      </c>
      <c r="L1003" s="88">
        <v>4971.43</v>
      </c>
      <c r="M1003" s="88">
        <f>Tabla16[[#This Row],[TASA EX.]]+Tabla16[[#This Row],[IEPS 8 %]]</f>
        <v>0</v>
      </c>
      <c r="N1003" s="88">
        <f>Tabla16[[#This Row],[TASA 16%]]+Tabla16[[#This Row],[IEPS 6%]]</f>
        <v>4285.6875</v>
      </c>
      <c r="O1003" s="46">
        <v>44186</v>
      </c>
      <c r="P1003" s="87" t="s">
        <v>3158</v>
      </c>
      <c r="Q1003" s="90" t="s">
        <v>747</v>
      </c>
      <c r="R1003" s="86" t="s">
        <v>2853</v>
      </c>
      <c r="S1003" s="88"/>
      <c r="T1003" s="91" t="s">
        <v>2854</v>
      </c>
      <c r="U1003" s="87" t="s">
        <v>4136</v>
      </c>
    </row>
    <row r="1004" spans="1:21" x14ac:dyDescent="0.25">
      <c r="A1004" s="92" t="s">
        <v>3257</v>
      </c>
      <c r="B1004" s="93">
        <v>2032</v>
      </c>
      <c r="C1004" s="46">
        <v>44187</v>
      </c>
      <c r="D1004" s="95"/>
      <c r="E1004" s="95">
        <v>10919.9825</v>
      </c>
      <c r="F1004" s="95">
        <v>55.1875</v>
      </c>
      <c r="G1004" s="96"/>
      <c r="H1004" s="96"/>
      <c r="I1004" s="95"/>
      <c r="J1004" s="95"/>
      <c r="K1004" s="95">
        <v>8.83</v>
      </c>
      <c r="L1004" s="95">
        <v>10984</v>
      </c>
      <c r="M1004" s="95">
        <f>Tabla16[[#This Row],[TASA EX.]]+Tabla16[[#This Row],[IEPS 8 %]]</f>
        <v>0</v>
      </c>
      <c r="N1004" s="95">
        <f>Tabla16[[#This Row],[TASA 16%]]+Tabla16[[#This Row],[IEPS 6%]]</f>
        <v>55.1875</v>
      </c>
      <c r="O1004" s="46">
        <v>44187</v>
      </c>
      <c r="P1004" s="94" t="s">
        <v>3035</v>
      </c>
      <c r="Q1004" s="97" t="s">
        <v>2555</v>
      </c>
      <c r="R1004" s="93" t="s">
        <v>2853</v>
      </c>
      <c r="S1004" s="95"/>
      <c r="T1004" s="98" t="s">
        <v>2854</v>
      </c>
      <c r="U1004" s="94" t="s">
        <v>2861</v>
      </c>
    </row>
    <row r="1005" spans="1:21" x14ac:dyDescent="0.25">
      <c r="A1005" s="85" t="s">
        <v>3258</v>
      </c>
      <c r="B1005" s="86">
        <v>2036</v>
      </c>
      <c r="C1005" s="46">
        <v>44187</v>
      </c>
      <c r="D1005" s="88"/>
      <c r="E1005" s="88">
        <v>1319.8075000000244</v>
      </c>
      <c r="F1005" s="88">
        <v>210963.06249999997</v>
      </c>
      <c r="G1005" s="89"/>
      <c r="H1005" s="89"/>
      <c r="I1005" s="88"/>
      <c r="J1005" s="88"/>
      <c r="K1005" s="88">
        <v>33754.089999999997</v>
      </c>
      <c r="L1005" s="88">
        <v>246036.96</v>
      </c>
      <c r="M1005" s="88">
        <f>Tabla16[[#This Row],[TASA EX.]]+Tabla16[[#This Row],[IEPS 8 %]]</f>
        <v>0</v>
      </c>
      <c r="N1005" s="88">
        <f>Tabla16[[#This Row],[TASA 16%]]+Tabla16[[#This Row],[IEPS 6%]]</f>
        <v>210963.06249999997</v>
      </c>
      <c r="O1005" s="46">
        <v>44187</v>
      </c>
      <c r="P1005" t="s">
        <v>4203</v>
      </c>
      <c r="Q1005" s="90" t="s">
        <v>136</v>
      </c>
      <c r="R1005" s="86" t="s">
        <v>2853</v>
      </c>
      <c r="S1005" s="88">
        <v>68757.66</v>
      </c>
      <c r="T1005" s="91" t="s">
        <v>2854</v>
      </c>
      <c r="U1005" s="87" t="s">
        <v>4245</v>
      </c>
    </row>
    <row r="1006" spans="1:21" x14ac:dyDescent="0.25">
      <c r="A1006" s="85" t="s">
        <v>3259</v>
      </c>
      <c r="B1006" s="86">
        <v>2037</v>
      </c>
      <c r="C1006" s="46">
        <v>44187</v>
      </c>
      <c r="D1006" s="88"/>
      <c r="E1006" s="88">
        <v>1.7499999998108251E-2</v>
      </c>
      <c r="F1006" s="88">
        <v>9763.3125</v>
      </c>
      <c r="G1006" s="89"/>
      <c r="H1006" s="89"/>
      <c r="I1006" s="88"/>
      <c r="J1006" s="88"/>
      <c r="K1006" s="88">
        <v>1562.13</v>
      </c>
      <c r="L1006" s="88">
        <v>11325.46</v>
      </c>
      <c r="M1006" s="88">
        <f>Tabla16[[#This Row],[TASA EX.]]+Tabla16[[#This Row],[IEPS 8 %]]</f>
        <v>0</v>
      </c>
      <c r="N1006" s="88">
        <f>Tabla16[[#This Row],[TASA 16%]]+Tabla16[[#This Row],[IEPS 6%]]</f>
        <v>9763.3125</v>
      </c>
      <c r="O1006" s="46">
        <v>44187</v>
      </c>
      <c r="P1006" s="87" t="s">
        <v>3158</v>
      </c>
      <c r="Q1006" s="90" t="s">
        <v>747</v>
      </c>
      <c r="R1006" s="86" t="s">
        <v>2853</v>
      </c>
      <c r="S1006" s="88"/>
      <c r="T1006" s="91" t="s">
        <v>2854</v>
      </c>
      <c r="U1006" s="87" t="s">
        <v>4137</v>
      </c>
    </row>
    <row r="1007" spans="1:21" x14ac:dyDescent="0.25">
      <c r="A1007" s="85" t="s">
        <v>3260</v>
      </c>
      <c r="B1007" s="86">
        <v>2038</v>
      </c>
      <c r="C1007" s="46">
        <v>44188</v>
      </c>
      <c r="D1007" s="88"/>
      <c r="E1007" s="88">
        <v>-0.20000000001164153</v>
      </c>
      <c r="F1007" s="88">
        <v>167453</v>
      </c>
      <c r="G1007" s="89"/>
      <c r="H1007" s="89"/>
      <c r="I1007" s="88"/>
      <c r="J1007" s="88"/>
      <c r="K1007" s="88">
        <v>26792.48</v>
      </c>
      <c r="L1007" s="88">
        <v>194245.28</v>
      </c>
      <c r="M1007" s="88">
        <f>Tabla16[[#This Row],[TASA EX.]]+Tabla16[[#This Row],[IEPS 8 %]]</f>
        <v>0</v>
      </c>
      <c r="N1007" s="88">
        <f>Tabla16[[#This Row],[TASA 16%]]+Tabla16[[#This Row],[IEPS 6%]]</f>
        <v>167453</v>
      </c>
      <c r="O1007" s="46">
        <v>44188</v>
      </c>
      <c r="P1007" s="87" t="s">
        <v>3161</v>
      </c>
      <c r="Q1007" s="90" t="s">
        <v>520</v>
      </c>
      <c r="R1007" s="86" t="s">
        <v>2853</v>
      </c>
      <c r="S1007" s="88"/>
      <c r="T1007" s="91" t="s">
        <v>2854</v>
      </c>
      <c r="U1007" s="87" t="s">
        <v>4138</v>
      </c>
    </row>
    <row r="1008" spans="1:21" x14ac:dyDescent="0.25">
      <c r="A1008" s="85" t="s">
        <v>3261</v>
      </c>
      <c r="B1008" s="86">
        <v>2039</v>
      </c>
      <c r="C1008" s="46">
        <v>44188</v>
      </c>
      <c r="D1008" s="88"/>
      <c r="E1008" s="88">
        <v>0</v>
      </c>
      <c r="F1008" s="88">
        <v>68590</v>
      </c>
      <c r="G1008" s="89"/>
      <c r="H1008" s="89"/>
      <c r="I1008" s="88"/>
      <c r="J1008" s="88"/>
      <c r="K1008" s="88">
        <v>10974.4</v>
      </c>
      <c r="L1008" s="88">
        <v>79564.399999999994</v>
      </c>
      <c r="M1008" s="88">
        <f>Tabla16[[#This Row],[TASA EX.]]+Tabla16[[#This Row],[IEPS 8 %]]</f>
        <v>0</v>
      </c>
      <c r="N1008" s="88">
        <f>Tabla16[[#This Row],[TASA 16%]]+Tabla16[[#This Row],[IEPS 6%]]</f>
        <v>68590</v>
      </c>
      <c r="O1008" s="46">
        <v>44188</v>
      </c>
      <c r="P1008" s="87" t="s">
        <v>3160</v>
      </c>
      <c r="Q1008" s="90" t="s">
        <v>455</v>
      </c>
      <c r="R1008" s="86" t="s">
        <v>2853</v>
      </c>
      <c r="S1008" s="88">
        <v>3610</v>
      </c>
      <c r="T1008" s="91" t="s">
        <v>2854</v>
      </c>
      <c r="U1008" s="87" t="s">
        <v>4139</v>
      </c>
    </row>
    <row r="1009" spans="1:21" x14ac:dyDescent="0.25">
      <c r="A1009" s="85" t="s">
        <v>3262</v>
      </c>
      <c r="B1009" s="86">
        <v>2040</v>
      </c>
      <c r="C1009" s="46">
        <v>44188</v>
      </c>
      <c r="D1009" s="88"/>
      <c r="E1009" s="88">
        <v>0</v>
      </c>
      <c r="F1009" s="88">
        <v>2000</v>
      </c>
      <c r="G1009" s="89"/>
      <c r="H1009" s="89"/>
      <c r="I1009" s="88"/>
      <c r="J1009" s="88"/>
      <c r="K1009" s="88">
        <v>320</v>
      </c>
      <c r="L1009" s="88">
        <v>2320</v>
      </c>
      <c r="M1009" s="88">
        <f>Tabla16[[#This Row],[TASA EX.]]+Tabla16[[#This Row],[IEPS 8 %]]</f>
        <v>0</v>
      </c>
      <c r="N1009" s="88">
        <f>Tabla16[[#This Row],[TASA 16%]]+Tabla16[[#This Row],[IEPS 6%]]</f>
        <v>2000</v>
      </c>
      <c r="O1009" s="46">
        <v>44188</v>
      </c>
      <c r="P1009" s="87" t="s">
        <v>4140</v>
      </c>
      <c r="Q1009" s="90" t="s">
        <v>2033</v>
      </c>
      <c r="R1009" s="86" t="s">
        <v>2888</v>
      </c>
      <c r="S1009" s="88"/>
      <c r="T1009" s="91" t="s">
        <v>2889</v>
      </c>
      <c r="U1009" s="87" t="s">
        <v>4141</v>
      </c>
    </row>
    <row r="1010" spans="1:21" x14ac:dyDescent="0.25">
      <c r="A1010" s="85" t="s">
        <v>3263</v>
      </c>
      <c r="B1010" s="86">
        <v>2041</v>
      </c>
      <c r="C1010" s="46">
        <v>44188</v>
      </c>
      <c r="D1010" s="88"/>
      <c r="E1010" s="88">
        <v>222663.87</v>
      </c>
      <c r="F1010" s="88">
        <v>0</v>
      </c>
      <c r="G1010" s="89"/>
      <c r="H1010" s="89"/>
      <c r="I1010" s="88"/>
      <c r="J1010" s="88">
        <v>5660.91</v>
      </c>
      <c r="K1010" s="88"/>
      <c r="L1010" s="88">
        <v>228324.78</v>
      </c>
      <c r="M1010" s="88">
        <f>Tabla16[[#This Row],[TASA EX.]]+Tabla16[[#This Row],[IEPS 8 %]]</f>
        <v>5660.91</v>
      </c>
      <c r="N1010" s="88">
        <f>Tabla16[[#This Row],[TASA 16%]]+Tabla16[[#This Row],[IEPS 6%]]</f>
        <v>0</v>
      </c>
      <c r="O1010" s="46">
        <v>44188</v>
      </c>
      <c r="P1010" s="87" t="s">
        <v>3017</v>
      </c>
      <c r="Q1010" s="90" t="s">
        <v>846</v>
      </c>
      <c r="R1010" s="86" t="s">
        <v>2853</v>
      </c>
      <c r="S1010" s="88">
        <v>7156.42</v>
      </c>
      <c r="T1010" s="91" t="s">
        <v>2854</v>
      </c>
      <c r="U1010" s="87" t="s">
        <v>4142</v>
      </c>
    </row>
    <row r="1011" spans="1:21" x14ac:dyDescent="0.25">
      <c r="A1011" s="85" t="s">
        <v>3264</v>
      </c>
      <c r="B1011" s="86">
        <v>2042</v>
      </c>
      <c r="C1011" s="46">
        <v>44189</v>
      </c>
      <c r="D1011" s="88"/>
      <c r="E1011" s="88">
        <v>-1.7499999994470272E-2</v>
      </c>
      <c r="F1011" s="88">
        <v>59150.9375</v>
      </c>
      <c r="G1011" s="89"/>
      <c r="H1011" s="89"/>
      <c r="I1011" s="88"/>
      <c r="J1011" s="88"/>
      <c r="K1011" s="88">
        <v>9464.15</v>
      </c>
      <c r="L1011" s="88">
        <v>68615.070000000007</v>
      </c>
      <c r="M1011" s="88">
        <f>Tabla16[[#This Row],[TASA EX.]]+Tabla16[[#This Row],[IEPS 8 %]]</f>
        <v>0</v>
      </c>
      <c r="N1011" s="88">
        <f>Tabla16[[#This Row],[TASA 16%]]+Tabla16[[#This Row],[IEPS 6%]]</f>
        <v>59150.9375</v>
      </c>
      <c r="O1011" s="46">
        <v>44189</v>
      </c>
      <c r="P1011" s="87" t="s">
        <v>2972</v>
      </c>
      <c r="Q1011" s="90" t="s">
        <v>574</v>
      </c>
      <c r="R1011" s="86" t="s">
        <v>2853</v>
      </c>
      <c r="S1011" s="88"/>
      <c r="T1011" s="91" t="s">
        <v>2854</v>
      </c>
      <c r="U1011" s="87" t="s">
        <v>4143</v>
      </c>
    </row>
    <row r="1012" spans="1:21" x14ac:dyDescent="0.25">
      <c r="A1012" s="85" t="s">
        <v>3265</v>
      </c>
      <c r="B1012" s="86">
        <v>2043</v>
      </c>
      <c r="C1012" s="46">
        <v>44189</v>
      </c>
      <c r="D1012" s="88"/>
      <c r="E1012" s="88">
        <v>11088</v>
      </c>
      <c r="F1012" s="88">
        <v>0</v>
      </c>
      <c r="G1012" s="89"/>
      <c r="H1012" s="89"/>
      <c r="I1012" s="88"/>
      <c r="J1012" s="88"/>
      <c r="K1012" s="88"/>
      <c r="L1012" s="88">
        <v>11088</v>
      </c>
      <c r="M1012" s="88">
        <f>Tabla16[[#This Row],[TASA EX.]]+Tabla16[[#This Row],[IEPS 8 %]]</f>
        <v>0</v>
      </c>
      <c r="N1012" s="88">
        <f>Tabla16[[#This Row],[TASA 16%]]+Tabla16[[#This Row],[IEPS 6%]]</f>
        <v>0</v>
      </c>
      <c r="O1012" s="46">
        <v>44189</v>
      </c>
      <c r="P1012" s="87" t="s">
        <v>3035</v>
      </c>
      <c r="Q1012" s="90" t="s">
        <v>2555</v>
      </c>
      <c r="R1012" s="86" t="s">
        <v>2853</v>
      </c>
      <c r="S1012" s="88"/>
      <c r="T1012" s="91" t="s">
        <v>2854</v>
      </c>
      <c r="U1012" s="87" t="s">
        <v>4143</v>
      </c>
    </row>
    <row r="1013" spans="1:21" x14ac:dyDescent="0.25">
      <c r="A1013" s="85" t="s">
        <v>3266</v>
      </c>
      <c r="B1013" s="86">
        <v>2044</v>
      </c>
      <c r="C1013" s="46">
        <v>44193</v>
      </c>
      <c r="D1013" s="88"/>
      <c r="E1013" s="88">
        <v>172576.19</v>
      </c>
      <c r="F1013" s="88">
        <v>69413.75</v>
      </c>
      <c r="G1013" s="89"/>
      <c r="H1013" s="89"/>
      <c r="I1013" s="88"/>
      <c r="J1013" s="88">
        <v>6449.18</v>
      </c>
      <c r="K1013" s="88">
        <v>11106.2</v>
      </c>
      <c r="L1013" s="88">
        <v>259545.32</v>
      </c>
      <c r="M1013" s="88">
        <f>Tabla16[[#This Row],[TASA EX.]]+Tabla16[[#This Row],[IEPS 8 %]]</f>
        <v>6449.18</v>
      </c>
      <c r="N1013" s="88">
        <f>Tabla16[[#This Row],[TASA 16%]]+Tabla16[[#This Row],[IEPS 6%]]</f>
        <v>69413.75</v>
      </c>
      <c r="O1013" s="46">
        <v>44193</v>
      </c>
      <c r="P1013" s="87" t="s">
        <v>3058</v>
      </c>
      <c r="Q1013" s="90" t="s">
        <v>1654</v>
      </c>
      <c r="R1013" s="86" t="s">
        <v>2853</v>
      </c>
      <c r="S1013" s="88">
        <v>12413.2</v>
      </c>
      <c r="T1013" s="91" t="s">
        <v>2854</v>
      </c>
      <c r="U1013" s="87" t="s">
        <v>4144</v>
      </c>
    </row>
    <row r="1014" spans="1:21" x14ac:dyDescent="0.25">
      <c r="A1014" s="85" t="s">
        <v>3267</v>
      </c>
      <c r="B1014" s="86">
        <v>2045</v>
      </c>
      <c r="C1014" s="46">
        <v>44193</v>
      </c>
      <c r="D1014" s="88"/>
      <c r="E1014" s="88">
        <v>151142.91</v>
      </c>
      <c r="F1014" s="88">
        <v>57315.499999999993</v>
      </c>
      <c r="G1014" s="89"/>
      <c r="H1014" s="89"/>
      <c r="I1014" s="88"/>
      <c r="J1014" s="88"/>
      <c r="K1014" s="88">
        <v>9170.48</v>
      </c>
      <c r="L1014" s="88">
        <v>217628.89</v>
      </c>
      <c r="M1014" s="88">
        <f>Tabla16[[#This Row],[TASA EX.]]+Tabla16[[#This Row],[IEPS 8 %]]</f>
        <v>0</v>
      </c>
      <c r="N1014" s="88">
        <f>Tabla16[[#This Row],[TASA 16%]]+Tabla16[[#This Row],[IEPS 6%]]</f>
        <v>57315.499999999993</v>
      </c>
      <c r="O1014" s="46">
        <v>44193</v>
      </c>
      <c r="P1014" s="87" t="s">
        <v>3070</v>
      </c>
      <c r="Q1014" s="90" t="s">
        <v>773</v>
      </c>
      <c r="R1014" s="86" t="s">
        <v>2853</v>
      </c>
      <c r="S1014" s="88"/>
      <c r="T1014" s="91" t="s">
        <v>2854</v>
      </c>
      <c r="U1014" s="87" t="s">
        <v>4145</v>
      </c>
    </row>
    <row r="1015" spans="1:21" x14ac:dyDescent="0.25">
      <c r="A1015" s="85" t="s">
        <v>3268</v>
      </c>
      <c r="B1015" s="86">
        <v>2046</v>
      </c>
      <c r="C1015" s="46">
        <v>44195</v>
      </c>
      <c r="D1015" s="88">
        <v>0.01</v>
      </c>
      <c r="E1015" s="88">
        <v>12908</v>
      </c>
      <c r="F1015" s="88">
        <v>0</v>
      </c>
      <c r="G1015" s="89"/>
      <c r="H1015" s="89"/>
      <c r="I1015" s="88"/>
      <c r="J1015" s="88"/>
      <c r="K1015" s="88"/>
      <c r="L1015" s="88">
        <v>12908.01</v>
      </c>
      <c r="M1015" s="88">
        <f>Tabla16[[#This Row],[TASA EX.]]+Tabla16[[#This Row],[IEPS 8 %]]</f>
        <v>0.01</v>
      </c>
      <c r="N1015" s="88">
        <f>Tabla16[[#This Row],[TASA 16%]]+Tabla16[[#This Row],[IEPS 6%]]</f>
        <v>0</v>
      </c>
      <c r="O1015" s="46">
        <v>44195</v>
      </c>
      <c r="P1015" s="87" t="s">
        <v>3035</v>
      </c>
      <c r="Q1015" s="90" t="s">
        <v>2555</v>
      </c>
      <c r="R1015" s="86" t="s">
        <v>2853</v>
      </c>
      <c r="S1015" s="88"/>
      <c r="T1015" s="91" t="s">
        <v>2854</v>
      </c>
      <c r="U1015" s="87" t="s">
        <v>2861</v>
      </c>
    </row>
    <row r="1016" spans="1:21" x14ac:dyDescent="0.25">
      <c r="A1016" s="85" t="s">
        <v>3269</v>
      </c>
      <c r="B1016" s="86">
        <v>2047</v>
      </c>
      <c r="C1016" s="46">
        <v>44195</v>
      </c>
      <c r="D1016" s="88"/>
      <c r="E1016" s="88">
        <v>99000</v>
      </c>
      <c r="F1016" s="88">
        <v>0</v>
      </c>
      <c r="G1016" s="89"/>
      <c r="H1016" s="89"/>
      <c r="I1016" s="88"/>
      <c r="J1016" s="88"/>
      <c r="K1016" s="88"/>
      <c r="L1016" s="88">
        <v>99000</v>
      </c>
      <c r="M1016" s="88">
        <f>Tabla16[[#This Row],[TASA EX.]]+Tabla16[[#This Row],[IEPS 8 %]]</f>
        <v>0</v>
      </c>
      <c r="N1016" s="88">
        <f>Tabla16[[#This Row],[TASA 16%]]+Tabla16[[#This Row],[IEPS 6%]]</f>
        <v>0</v>
      </c>
      <c r="O1016" s="46">
        <v>44195</v>
      </c>
      <c r="P1016" s="87" t="s">
        <v>4146</v>
      </c>
      <c r="Q1016" s="90" t="s">
        <v>2081</v>
      </c>
      <c r="R1016" s="86" t="s">
        <v>2853</v>
      </c>
      <c r="S1016" s="88"/>
      <c r="T1016" s="91" t="s">
        <v>2854</v>
      </c>
      <c r="U1016" s="87" t="s">
        <v>4147</v>
      </c>
    </row>
    <row r="1017" spans="1:21" x14ac:dyDescent="0.25">
      <c r="A1017" s="85" t="s">
        <v>3162</v>
      </c>
      <c r="B1017" s="86" t="s">
        <v>3163</v>
      </c>
      <c r="C1017" s="46">
        <v>44196</v>
      </c>
      <c r="D1017" s="88"/>
      <c r="E1017" s="88">
        <v>821500</v>
      </c>
      <c r="F1017" s="88">
        <v>0</v>
      </c>
      <c r="G1017" s="89"/>
      <c r="H1017" s="89"/>
      <c r="I1017" s="88"/>
      <c r="J1017" s="88"/>
      <c r="K1017" s="88"/>
      <c r="L1017" s="88">
        <v>821500</v>
      </c>
      <c r="M1017" s="88">
        <f>Tabla16[[#This Row],[TASA EX.]]+Tabla16[[#This Row],[IEPS 8 %]]</f>
        <v>0</v>
      </c>
      <c r="N1017" s="88">
        <f>Tabla16[[#This Row],[TASA 16%]]+Tabla16[[#This Row],[IEPS 6%]]</f>
        <v>0</v>
      </c>
      <c r="O1017" s="46">
        <v>44196</v>
      </c>
      <c r="P1017" t="s">
        <v>4246</v>
      </c>
      <c r="Q1017" s="90" t="s">
        <v>531</v>
      </c>
      <c r="R1017" s="86" t="s">
        <v>2853</v>
      </c>
      <c r="S1017" s="88"/>
      <c r="T1017" s="91" t="s">
        <v>2854</v>
      </c>
      <c r="U1017" s="87" t="s">
        <v>4149</v>
      </c>
    </row>
    <row r="1018" spans="1:21" x14ac:dyDescent="0.25">
      <c r="A1018" s="85" t="s">
        <v>3162</v>
      </c>
      <c r="B1018" s="86" t="s">
        <v>3163</v>
      </c>
      <c r="C1018" s="46">
        <v>44196</v>
      </c>
      <c r="D1018" s="88"/>
      <c r="E1018" s="88">
        <v>-2.0000000004074536E-2</v>
      </c>
      <c r="F1018" s="88">
        <v>38534.5</v>
      </c>
      <c r="G1018" s="89"/>
      <c r="H1018" s="89"/>
      <c r="I1018" s="88"/>
      <c r="J1018" s="88"/>
      <c r="K1018" s="88">
        <v>6165.52</v>
      </c>
      <c r="L1018" s="88">
        <v>44700</v>
      </c>
      <c r="M1018" s="88">
        <f>Tabla16[[#This Row],[TASA EX.]]+Tabla16[[#This Row],[IEPS 8 %]]</f>
        <v>0</v>
      </c>
      <c r="N1018" s="88">
        <f>Tabla16[[#This Row],[TASA 16%]]+Tabla16[[#This Row],[IEPS 6%]]</f>
        <v>38534.5</v>
      </c>
      <c r="O1018" s="46">
        <v>44196</v>
      </c>
      <c r="P1018" t="s">
        <v>4246</v>
      </c>
      <c r="Q1018" s="90" t="s">
        <v>531</v>
      </c>
      <c r="R1018" s="86" t="s">
        <v>2853</v>
      </c>
      <c r="S1018" s="88"/>
      <c r="T1018" s="91" t="s">
        <v>2854</v>
      </c>
      <c r="U1018" s="87" t="s">
        <v>4150</v>
      </c>
    </row>
    <row r="1019" spans="1:21" x14ac:dyDescent="0.25">
      <c r="A1019" s="85" t="s">
        <v>4148</v>
      </c>
      <c r="B1019" s="86" t="s">
        <v>3163</v>
      </c>
      <c r="C1019" s="46">
        <v>44196</v>
      </c>
      <c r="D1019" s="88"/>
      <c r="E1019" s="88">
        <v>8401</v>
      </c>
      <c r="F1019" s="88">
        <v>0</v>
      </c>
      <c r="G1019" s="89"/>
      <c r="H1019" s="89"/>
      <c r="I1019" s="88"/>
      <c r="J1019" s="88"/>
      <c r="K1019" s="88"/>
      <c r="L1019" s="88">
        <v>8401</v>
      </c>
      <c r="M1019" s="88">
        <f>Tabla16[[#This Row],[TASA EX.]]+Tabla16[[#This Row],[IEPS 8 %]]</f>
        <v>0</v>
      </c>
      <c r="N1019" s="88">
        <f>Tabla16[[#This Row],[TASA 16%]]+Tabla16[[#This Row],[IEPS 6%]]</f>
        <v>0</v>
      </c>
      <c r="O1019" s="46">
        <v>44196</v>
      </c>
      <c r="P1019" t="s">
        <v>4246</v>
      </c>
      <c r="Q1019" s="90" t="s">
        <v>531</v>
      </c>
      <c r="R1019" s="86" t="s">
        <v>2853</v>
      </c>
      <c r="S1019" s="88"/>
      <c r="T1019" s="91" t="s">
        <v>2854</v>
      </c>
      <c r="U1019" s="87" t="s">
        <v>4151</v>
      </c>
    </row>
    <row r="1020" spans="1:21" x14ac:dyDescent="0.25">
      <c r="A1020" s="85" t="s">
        <v>3162</v>
      </c>
      <c r="B1020" s="86" t="s">
        <v>3163</v>
      </c>
      <c r="C1020" s="46">
        <v>44196</v>
      </c>
      <c r="D1020" s="88"/>
      <c r="E1020" s="88">
        <v>510000</v>
      </c>
      <c r="F1020" s="88">
        <v>0</v>
      </c>
      <c r="G1020" s="89"/>
      <c r="H1020" s="89"/>
      <c r="I1020" s="88"/>
      <c r="J1020" s="88"/>
      <c r="K1020" s="88"/>
      <c r="L1020" s="88">
        <v>510000</v>
      </c>
      <c r="M1020" s="88">
        <f>Tabla16[[#This Row],[TASA EX.]]+Tabla16[[#This Row],[IEPS 8 %]]</f>
        <v>0</v>
      </c>
      <c r="N1020" s="88">
        <f>Tabla16[[#This Row],[TASA 16%]]+Tabla16[[#This Row],[IEPS 6%]]</f>
        <v>0</v>
      </c>
      <c r="O1020" s="46">
        <v>44196</v>
      </c>
      <c r="P1020" t="s">
        <v>4246</v>
      </c>
      <c r="Q1020" s="90" t="s">
        <v>531</v>
      </c>
      <c r="R1020" s="86" t="s">
        <v>2853</v>
      </c>
      <c r="S1020" s="88"/>
      <c r="T1020" s="91" t="s">
        <v>2854</v>
      </c>
      <c r="U1020" s="87" t="s">
        <v>4152</v>
      </c>
    </row>
    <row r="1021" spans="1:21" x14ac:dyDescent="0.25">
      <c r="A1021" s="85" t="s">
        <v>3162</v>
      </c>
      <c r="B1021" s="86" t="s">
        <v>3163</v>
      </c>
      <c r="C1021" s="46">
        <v>44196</v>
      </c>
      <c r="D1021" s="88"/>
      <c r="E1021" s="88">
        <v>-2.5000000023283064E-2</v>
      </c>
      <c r="F1021" s="88">
        <v>217310.37500000003</v>
      </c>
      <c r="G1021" s="89"/>
      <c r="H1021" s="89"/>
      <c r="I1021" s="88"/>
      <c r="J1021" s="88"/>
      <c r="K1021" s="88">
        <v>34769.660000000003</v>
      </c>
      <c r="L1021" s="88">
        <v>252080.01</v>
      </c>
      <c r="M1021" s="88">
        <f>Tabla16[[#This Row],[TASA EX.]]+Tabla16[[#This Row],[IEPS 8 %]]</f>
        <v>0</v>
      </c>
      <c r="N1021" s="88">
        <f>Tabla16[[#This Row],[TASA 16%]]+Tabla16[[#This Row],[IEPS 6%]]</f>
        <v>217310.37500000003</v>
      </c>
      <c r="O1021" s="46">
        <v>44196</v>
      </c>
      <c r="P1021" t="s">
        <v>4246</v>
      </c>
      <c r="Q1021" s="90" t="s">
        <v>531</v>
      </c>
      <c r="R1021" s="86" t="s">
        <v>2853</v>
      </c>
      <c r="S1021" s="88"/>
      <c r="T1021" s="91" t="s">
        <v>2854</v>
      </c>
      <c r="U1021" s="87" t="s">
        <v>4153</v>
      </c>
    </row>
    <row r="1022" spans="1:21" x14ac:dyDescent="0.25">
      <c r="A1022" s="85" t="s">
        <v>3162</v>
      </c>
      <c r="B1022" s="86" t="s">
        <v>3163</v>
      </c>
      <c r="C1022" s="46">
        <v>44196</v>
      </c>
      <c r="D1022" s="88"/>
      <c r="E1022" s="88">
        <v>445900.02</v>
      </c>
      <c r="F1022" s="88">
        <v>0</v>
      </c>
      <c r="G1022" s="89"/>
      <c r="H1022" s="89"/>
      <c r="I1022" s="88"/>
      <c r="J1022" s="88"/>
      <c r="K1022" s="88"/>
      <c r="L1022" s="88">
        <v>445900.02</v>
      </c>
      <c r="M1022" s="88">
        <f>Tabla16[[#This Row],[TASA EX.]]+Tabla16[[#This Row],[IEPS 8 %]]</f>
        <v>0</v>
      </c>
      <c r="N1022" s="88">
        <f>Tabla16[[#This Row],[TASA 16%]]+Tabla16[[#This Row],[IEPS 6%]]</f>
        <v>0</v>
      </c>
      <c r="O1022" s="46">
        <v>44196</v>
      </c>
      <c r="P1022" t="s">
        <v>4246</v>
      </c>
      <c r="Q1022" s="90" t="s">
        <v>531</v>
      </c>
      <c r="R1022" s="86" t="s">
        <v>2853</v>
      </c>
      <c r="S1022" s="88"/>
      <c r="T1022" s="91" t="s">
        <v>2854</v>
      </c>
      <c r="U1022" s="87" t="s">
        <v>4154</v>
      </c>
    </row>
    <row r="1023" spans="1:21" x14ac:dyDescent="0.25">
      <c r="A1023" s="85" t="s">
        <v>3162</v>
      </c>
      <c r="B1023" s="86" t="s">
        <v>3163</v>
      </c>
      <c r="C1023" s="46">
        <v>44196</v>
      </c>
      <c r="D1023" s="88"/>
      <c r="E1023" s="88">
        <v>271798.78999999998</v>
      </c>
      <c r="F1023" s="88">
        <v>88387.249999999985</v>
      </c>
      <c r="G1023" s="89"/>
      <c r="H1023" s="89"/>
      <c r="I1023" s="88"/>
      <c r="J1023" s="88"/>
      <c r="K1023" s="88">
        <v>14141.96</v>
      </c>
      <c r="L1023" s="88">
        <v>374328</v>
      </c>
      <c r="M1023" s="88">
        <f>Tabla16[[#This Row],[TASA EX.]]+Tabla16[[#This Row],[IEPS 8 %]]</f>
        <v>0</v>
      </c>
      <c r="N1023" s="88">
        <f>Tabla16[[#This Row],[TASA 16%]]+Tabla16[[#This Row],[IEPS 6%]]</f>
        <v>88387.249999999985</v>
      </c>
      <c r="O1023" s="46">
        <v>44196</v>
      </c>
      <c r="P1023" t="s">
        <v>4246</v>
      </c>
      <c r="Q1023" s="90" t="s">
        <v>531</v>
      </c>
      <c r="R1023" s="86" t="s">
        <v>2853</v>
      </c>
      <c r="S1023" s="88"/>
      <c r="T1023" s="91" t="s">
        <v>2854</v>
      </c>
      <c r="U1023" s="87" t="s">
        <v>4155</v>
      </c>
    </row>
    <row r="1024" spans="1:21" x14ac:dyDescent="0.25">
      <c r="A1024" s="85" t="s">
        <v>3162</v>
      </c>
      <c r="B1024" s="86" t="s">
        <v>3163</v>
      </c>
      <c r="C1024" s="46">
        <v>44196</v>
      </c>
      <c r="D1024" s="88"/>
      <c r="E1024" s="88">
        <v>492000</v>
      </c>
      <c r="F1024" s="88">
        <v>0</v>
      </c>
      <c r="G1024" s="89"/>
      <c r="H1024" s="89"/>
      <c r="I1024" s="88"/>
      <c r="J1024" s="88"/>
      <c r="K1024" s="88"/>
      <c r="L1024" s="88">
        <v>492000</v>
      </c>
      <c r="M1024" s="88">
        <f>Tabla16[[#This Row],[TASA EX.]]+Tabla16[[#This Row],[IEPS 8 %]]</f>
        <v>0</v>
      </c>
      <c r="N1024" s="88">
        <f>Tabla16[[#This Row],[TASA 16%]]+Tabla16[[#This Row],[IEPS 6%]]</f>
        <v>0</v>
      </c>
      <c r="O1024" s="46">
        <v>44196</v>
      </c>
      <c r="P1024" t="s">
        <v>4246</v>
      </c>
      <c r="Q1024" s="90" t="s">
        <v>531</v>
      </c>
      <c r="R1024" s="86" t="s">
        <v>2853</v>
      </c>
      <c r="S1024" s="88"/>
      <c r="T1024" s="91" t="s">
        <v>2854</v>
      </c>
      <c r="U1024" s="87" t="s">
        <v>4156</v>
      </c>
    </row>
    <row r="1025" spans="1:21" x14ac:dyDescent="0.25">
      <c r="A1025" s="85" t="s">
        <v>3162</v>
      </c>
      <c r="B1025" s="86" t="s">
        <v>3163</v>
      </c>
      <c r="C1025" s="46">
        <v>44196</v>
      </c>
      <c r="D1025" s="88"/>
      <c r="E1025" s="88">
        <v>-1.2499999967985786E-2</v>
      </c>
      <c r="F1025" s="88">
        <v>118413.81249999999</v>
      </c>
      <c r="G1025" s="89"/>
      <c r="H1025" s="89"/>
      <c r="I1025" s="88"/>
      <c r="J1025" s="88"/>
      <c r="K1025" s="88">
        <v>18946.21</v>
      </c>
      <c r="L1025" s="88">
        <v>137360.01</v>
      </c>
      <c r="M1025" s="88">
        <f>Tabla16[[#This Row],[TASA EX.]]+Tabla16[[#This Row],[IEPS 8 %]]</f>
        <v>0</v>
      </c>
      <c r="N1025" s="88">
        <f>Tabla16[[#This Row],[TASA 16%]]+Tabla16[[#This Row],[IEPS 6%]]</f>
        <v>118413.81249999999</v>
      </c>
      <c r="O1025" s="46">
        <v>44196</v>
      </c>
      <c r="P1025" t="s">
        <v>4246</v>
      </c>
      <c r="Q1025" s="90" t="s">
        <v>531</v>
      </c>
      <c r="R1025" s="86" t="s">
        <v>2853</v>
      </c>
      <c r="S1025" s="88"/>
      <c r="T1025" s="91" t="s">
        <v>2854</v>
      </c>
      <c r="U1025" s="87" t="s">
        <v>4157</v>
      </c>
    </row>
    <row r="1026" spans="1:21" x14ac:dyDescent="0.25">
      <c r="A1026" s="85" t="s">
        <v>3162</v>
      </c>
      <c r="B1026" s="86" t="s">
        <v>3163</v>
      </c>
      <c r="C1026" s="46">
        <v>44196</v>
      </c>
      <c r="D1026" s="88"/>
      <c r="E1026" s="88">
        <v>241716.25</v>
      </c>
      <c r="F1026" s="88">
        <v>85418.75</v>
      </c>
      <c r="G1026" s="89"/>
      <c r="H1026" s="89"/>
      <c r="I1026" s="88"/>
      <c r="J1026" s="88"/>
      <c r="K1026" s="88">
        <v>13667</v>
      </c>
      <c r="L1026" s="88">
        <v>340802</v>
      </c>
      <c r="M1026" s="88">
        <f>Tabla16[[#This Row],[TASA EX.]]+Tabla16[[#This Row],[IEPS 8 %]]</f>
        <v>0</v>
      </c>
      <c r="N1026" s="88">
        <f>Tabla16[[#This Row],[TASA 16%]]+Tabla16[[#This Row],[IEPS 6%]]</f>
        <v>85418.75</v>
      </c>
      <c r="O1026" s="46">
        <v>44196</v>
      </c>
      <c r="P1026" t="s">
        <v>4246</v>
      </c>
      <c r="Q1026" s="90" t="s">
        <v>531</v>
      </c>
      <c r="R1026" s="86" t="s">
        <v>2853</v>
      </c>
      <c r="S1026" s="88"/>
      <c r="T1026" s="91" t="s">
        <v>2854</v>
      </c>
      <c r="U1026" s="87" t="s">
        <v>4158</v>
      </c>
    </row>
    <row r="1027" spans="1:21" x14ac:dyDescent="0.25">
      <c r="A1027" s="85" t="s">
        <v>3162</v>
      </c>
      <c r="B1027" s="86" t="s">
        <v>3163</v>
      </c>
      <c r="C1027" s="46">
        <v>44196</v>
      </c>
      <c r="D1027" s="88"/>
      <c r="E1027" s="88">
        <v>3.4999999999854481E-2</v>
      </c>
      <c r="F1027" s="88">
        <v>20314.625</v>
      </c>
      <c r="G1027" s="89"/>
      <c r="H1027" s="89"/>
      <c r="I1027" s="88"/>
      <c r="J1027" s="88"/>
      <c r="K1027" s="88">
        <v>3250.34</v>
      </c>
      <c r="L1027" s="88">
        <v>23565</v>
      </c>
      <c r="M1027" s="88">
        <f>Tabla16[[#This Row],[TASA EX.]]+Tabla16[[#This Row],[IEPS 8 %]]</f>
        <v>0</v>
      </c>
      <c r="N1027" s="88">
        <f>Tabla16[[#This Row],[TASA 16%]]+Tabla16[[#This Row],[IEPS 6%]]</f>
        <v>20314.625</v>
      </c>
      <c r="O1027" s="46">
        <v>44196</v>
      </c>
      <c r="P1027" t="s">
        <v>4246</v>
      </c>
      <c r="Q1027" s="90" t="s">
        <v>531</v>
      </c>
      <c r="R1027" s="86" t="s">
        <v>2853</v>
      </c>
      <c r="S1027" s="88"/>
      <c r="T1027" s="91" t="s">
        <v>2854</v>
      </c>
      <c r="U1027" s="87" t="s">
        <v>4159</v>
      </c>
    </row>
    <row r="1028" spans="1:21" x14ac:dyDescent="0.25">
      <c r="A1028" s="85" t="s">
        <v>3162</v>
      </c>
      <c r="B1028" s="86" t="s">
        <v>3163</v>
      </c>
      <c r="C1028" s="46">
        <v>44196</v>
      </c>
      <c r="D1028" s="88"/>
      <c r="E1028" s="88">
        <v>597676.26750000007</v>
      </c>
      <c r="F1028" s="88">
        <v>144708.3125</v>
      </c>
      <c r="G1028" s="89"/>
      <c r="H1028" s="89"/>
      <c r="I1028" s="88"/>
      <c r="J1028" s="88"/>
      <c r="K1028" s="88">
        <v>23153.33</v>
      </c>
      <c r="L1028" s="88">
        <v>765537.91</v>
      </c>
      <c r="M1028" s="88">
        <f>Tabla16[[#This Row],[TASA EX.]]+Tabla16[[#This Row],[IEPS 8 %]]</f>
        <v>0</v>
      </c>
      <c r="N1028" s="88">
        <f>Tabla16[[#This Row],[TASA 16%]]+Tabla16[[#This Row],[IEPS 6%]]</f>
        <v>144708.3125</v>
      </c>
      <c r="O1028" s="46">
        <v>44196</v>
      </c>
      <c r="P1028" t="s">
        <v>4246</v>
      </c>
      <c r="Q1028" s="90" t="s">
        <v>531</v>
      </c>
      <c r="R1028" s="86" t="s">
        <v>2853</v>
      </c>
      <c r="S1028" s="88"/>
      <c r="T1028" s="91" t="s">
        <v>2854</v>
      </c>
      <c r="U1028" s="87" t="s">
        <v>4160</v>
      </c>
    </row>
    <row r="1029" spans="1:21" x14ac:dyDescent="0.25">
      <c r="A1029" s="85" t="s">
        <v>3162</v>
      </c>
      <c r="B1029" s="86" t="s">
        <v>3163</v>
      </c>
      <c r="C1029" s="46">
        <v>44196</v>
      </c>
      <c r="D1029" s="88"/>
      <c r="E1029" s="88">
        <v>230640.91999999998</v>
      </c>
      <c r="F1029" s="88">
        <v>268435.5</v>
      </c>
      <c r="G1029" s="89"/>
      <c r="H1029" s="89"/>
      <c r="I1029" s="88"/>
      <c r="J1029" s="88"/>
      <c r="K1029" s="88">
        <v>42949.68</v>
      </c>
      <c r="L1029" s="88">
        <v>542026.1</v>
      </c>
      <c r="M1029" s="88">
        <f>Tabla16[[#This Row],[TASA EX.]]+Tabla16[[#This Row],[IEPS 8 %]]</f>
        <v>0</v>
      </c>
      <c r="N1029" s="88">
        <f>Tabla16[[#This Row],[TASA 16%]]+Tabla16[[#This Row],[IEPS 6%]]</f>
        <v>268435.5</v>
      </c>
      <c r="O1029" s="46">
        <v>44196</v>
      </c>
      <c r="P1029" t="s">
        <v>4246</v>
      </c>
      <c r="Q1029" s="90" t="s">
        <v>531</v>
      </c>
      <c r="R1029" s="86" t="s">
        <v>2853</v>
      </c>
      <c r="S1029" s="88"/>
      <c r="T1029" s="91" t="s">
        <v>2854</v>
      </c>
      <c r="U1029" s="87" t="s">
        <v>4161</v>
      </c>
    </row>
    <row r="1030" spans="1:21" x14ac:dyDescent="0.25">
      <c r="A1030" s="85" t="s">
        <v>3162</v>
      </c>
      <c r="B1030" s="86" t="s">
        <v>3163</v>
      </c>
      <c r="C1030" s="46">
        <v>44196</v>
      </c>
      <c r="D1030" s="88"/>
      <c r="E1030" s="88">
        <v>6682</v>
      </c>
      <c r="F1030" s="88">
        <v>0</v>
      </c>
      <c r="G1030" s="89"/>
      <c r="H1030" s="89"/>
      <c r="I1030" s="88"/>
      <c r="J1030" s="88"/>
      <c r="K1030" s="88"/>
      <c r="L1030" s="88">
        <v>6682</v>
      </c>
      <c r="M1030" s="88">
        <f>Tabla16[[#This Row],[TASA EX.]]+Tabla16[[#This Row],[IEPS 8 %]]</f>
        <v>0</v>
      </c>
      <c r="N1030" s="88">
        <f>Tabla16[[#This Row],[TASA 16%]]+Tabla16[[#This Row],[IEPS 6%]]</f>
        <v>0</v>
      </c>
      <c r="O1030" s="46">
        <v>44196</v>
      </c>
      <c r="P1030" t="s">
        <v>4246</v>
      </c>
      <c r="Q1030" s="90" t="s">
        <v>531</v>
      </c>
      <c r="R1030" s="86" t="s">
        <v>2853</v>
      </c>
      <c r="S1030" s="88"/>
      <c r="T1030" s="91" t="s">
        <v>2854</v>
      </c>
      <c r="U1030" s="87" t="s">
        <v>4162</v>
      </c>
    </row>
    <row r="1031" spans="1:21" x14ac:dyDescent="0.25">
      <c r="A1031" s="85" t="s">
        <v>3162</v>
      </c>
      <c r="B1031" s="86" t="s">
        <v>3163</v>
      </c>
      <c r="C1031" s="46">
        <v>44196</v>
      </c>
      <c r="D1031" s="88"/>
      <c r="E1031" s="88">
        <v>3.4999999999854481E-2</v>
      </c>
      <c r="F1031" s="88">
        <v>20314.625</v>
      </c>
      <c r="G1031" s="89"/>
      <c r="H1031" s="89"/>
      <c r="I1031" s="88"/>
      <c r="J1031" s="88"/>
      <c r="K1031" s="88">
        <v>3250.34</v>
      </c>
      <c r="L1031" s="88">
        <v>23565</v>
      </c>
      <c r="M1031" s="88">
        <f>Tabla16[[#This Row],[TASA EX.]]+Tabla16[[#This Row],[IEPS 8 %]]</f>
        <v>0</v>
      </c>
      <c r="N1031" s="88">
        <f>Tabla16[[#This Row],[TASA 16%]]+Tabla16[[#This Row],[IEPS 6%]]</f>
        <v>20314.625</v>
      </c>
      <c r="O1031" s="46">
        <v>44196</v>
      </c>
      <c r="P1031" t="s">
        <v>4246</v>
      </c>
      <c r="Q1031" s="90" t="s">
        <v>531</v>
      </c>
      <c r="R1031" s="86" t="s">
        <v>2853</v>
      </c>
      <c r="S1031" s="88"/>
      <c r="T1031" s="91" t="s">
        <v>2854</v>
      </c>
      <c r="U1031" s="87" t="s">
        <v>4163</v>
      </c>
    </row>
    <row r="1032" spans="1:21" x14ac:dyDescent="0.25">
      <c r="A1032" s="85" t="s">
        <v>3162</v>
      </c>
      <c r="B1032" s="86" t="s">
        <v>3163</v>
      </c>
      <c r="C1032" s="46">
        <v>44196</v>
      </c>
      <c r="D1032" s="88"/>
      <c r="E1032" s="88">
        <v>3.4999999999854481E-2</v>
      </c>
      <c r="F1032" s="88">
        <v>20314.625</v>
      </c>
      <c r="G1032" s="89"/>
      <c r="H1032" s="89"/>
      <c r="I1032" s="88"/>
      <c r="J1032" s="88"/>
      <c r="K1032" s="88">
        <v>3250.34</v>
      </c>
      <c r="L1032" s="88">
        <v>23565</v>
      </c>
      <c r="M1032" s="88">
        <f>Tabla16[[#This Row],[TASA EX.]]+Tabla16[[#This Row],[IEPS 8 %]]</f>
        <v>0</v>
      </c>
      <c r="N1032" s="88">
        <f>Tabla16[[#This Row],[TASA 16%]]+Tabla16[[#This Row],[IEPS 6%]]</f>
        <v>20314.625</v>
      </c>
      <c r="O1032" s="46">
        <v>44196</v>
      </c>
      <c r="P1032" t="s">
        <v>4246</v>
      </c>
      <c r="Q1032" s="90" t="s">
        <v>531</v>
      </c>
      <c r="R1032" s="86" t="s">
        <v>2853</v>
      </c>
      <c r="S1032" s="88"/>
      <c r="T1032" s="91" t="s">
        <v>2854</v>
      </c>
      <c r="U1032" s="87" t="s">
        <v>4164</v>
      </c>
    </row>
    <row r="1033" spans="1:21" x14ac:dyDescent="0.25">
      <c r="A1033" s="85" t="s">
        <v>3162</v>
      </c>
      <c r="B1033" s="86" t="s">
        <v>3163</v>
      </c>
      <c r="C1033" s="46">
        <v>44196</v>
      </c>
      <c r="D1033" s="88"/>
      <c r="E1033" s="88">
        <v>2475.33</v>
      </c>
      <c r="F1033" s="88">
        <v>0</v>
      </c>
      <c r="G1033" s="89"/>
      <c r="H1033" s="89"/>
      <c r="I1033" s="88"/>
      <c r="J1033" s="88"/>
      <c r="K1033" s="88"/>
      <c r="L1033" s="88">
        <v>2475.33</v>
      </c>
      <c r="M1033" s="88">
        <f>Tabla16[[#This Row],[TASA EX.]]+Tabla16[[#This Row],[IEPS 8 %]]</f>
        <v>0</v>
      </c>
      <c r="N1033" s="88">
        <f>Tabla16[[#This Row],[TASA 16%]]+Tabla16[[#This Row],[IEPS 6%]]</f>
        <v>0</v>
      </c>
      <c r="O1033" s="46">
        <v>44196</v>
      </c>
      <c r="P1033" t="s">
        <v>4246</v>
      </c>
      <c r="Q1033" s="90" t="s">
        <v>531</v>
      </c>
      <c r="R1033" s="86" t="s">
        <v>2853</v>
      </c>
      <c r="S1033" s="88"/>
      <c r="T1033" s="91" t="s">
        <v>2854</v>
      </c>
      <c r="U1033" s="87" t="s">
        <v>4165</v>
      </c>
    </row>
    <row r="1034" spans="1:21" x14ac:dyDescent="0.25">
      <c r="A1034" s="85" t="s">
        <v>3162</v>
      </c>
      <c r="B1034" s="86" t="s">
        <v>3163</v>
      </c>
      <c r="C1034" s="46">
        <v>44196</v>
      </c>
      <c r="D1034" s="88"/>
      <c r="E1034" s="88">
        <v>20425.43</v>
      </c>
      <c r="F1034" s="88">
        <v>0</v>
      </c>
      <c r="G1034" s="89"/>
      <c r="H1034" s="89"/>
      <c r="I1034" s="88"/>
      <c r="J1034" s="88"/>
      <c r="K1034" s="88"/>
      <c r="L1034" s="88">
        <v>20425.43</v>
      </c>
      <c r="M1034" s="88">
        <f>Tabla16[[#This Row],[TASA EX.]]+Tabla16[[#This Row],[IEPS 8 %]]</f>
        <v>0</v>
      </c>
      <c r="N1034" s="88">
        <f>Tabla16[[#This Row],[TASA 16%]]+Tabla16[[#This Row],[IEPS 6%]]</f>
        <v>0</v>
      </c>
      <c r="O1034" s="46">
        <v>44196</v>
      </c>
      <c r="P1034" t="s">
        <v>4246</v>
      </c>
      <c r="Q1034" s="90" t="s">
        <v>531</v>
      </c>
      <c r="R1034" s="86" t="s">
        <v>2853</v>
      </c>
      <c r="S1034" s="88"/>
      <c r="T1034" s="91" t="s">
        <v>2854</v>
      </c>
      <c r="U1034" s="87" t="s">
        <v>4166</v>
      </c>
    </row>
    <row r="1035" spans="1:21" x14ac:dyDescent="0.25">
      <c r="A1035" s="85" t="s">
        <v>3162</v>
      </c>
      <c r="B1035" s="86" t="s">
        <v>3163</v>
      </c>
      <c r="C1035" s="46">
        <v>44196</v>
      </c>
      <c r="D1035" s="88"/>
      <c r="E1035" s="88">
        <v>9249.92</v>
      </c>
      <c r="F1035" s="88">
        <v>0</v>
      </c>
      <c r="G1035" s="89"/>
      <c r="H1035" s="89"/>
      <c r="I1035" s="88"/>
      <c r="J1035" s="88"/>
      <c r="K1035" s="88"/>
      <c r="L1035" s="88">
        <v>9249.92</v>
      </c>
      <c r="M1035" s="88">
        <f>Tabla16[[#This Row],[TASA EX.]]+Tabla16[[#This Row],[IEPS 8 %]]</f>
        <v>0</v>
      </c>
      <c r="N1035" s="88">
        <f>Tabla16[[#This Row],[TASA 16%]]+Tabla16[[#This Row],[IEPS 6%]]</f>
        <v>0</v>
      </c>
      <c r="O1035" s="46">
        <v>44196</v>
      </c>
      <c r="P1035" t="s">
        <v>4246</v>
      </c>
      <c r="Q1035" s="90" t="s">
        <v>531</v>
      </c>
      <c r="R1035" s="86" t="s">
        <v>2853</v>
      </c>
      <c r="S1035" s="88"/>
      <c r="T1035" s="91" t="s">
        <v>2854</v>
      </c>
      <c r="U1035" s="87" t="s">
        <v>4167</v>
      </c>
    </row>
    <row r="1036" spans="1:21" x14ac:dyDescent="0.25">
      <c r="A1036" s="85" t="s">
        <v>3162</v>
      </c>
      <c r="B1036" s="86" t="s">
        <v>3163</v>
      </c>
      <c r="C1036" s="46">
        <v>44196</v>
      </c>
      <c r="D1036" s="88"/>
      <c r="E1036" s="88">
        <v>2475.33</v>
      </c>
      <c r="F1036" s="88">
        <v>0</v>
      </c>
      <c r="G1036" s="89"/>
      <c r="H1036" s="89"/>
      <c r="I1036" s="88"/>
      <c r="J1036" s="88"/>
      <c r="K1036" s="88"/>
      <c r="L1036" s="88">
        <v>2475.33</v>
      </c>
      <c r="M1036" s="88">
        <f>Tabla16[[#This Row],[TASA EX.]]+Tabla16[[#This Row],[IEPS 8 %]]</f>
        <v>0</v>
      </c>
      <c r="N1036" s="88">
        <f>Tabla16[[#This Row],[TASA 16%]]+Tabla16[[#This Row],[IEPS 6%]]</f>
        <v>0</v>
      </c>
      <c r="O1036" s="46">
        <v>44196</v>
      </c>
      <c r="P1036" t="s">
        <v>4246</v>
      </c>
      <c r="Q1036" s="90" t="s">
        <v>531</v>
      </c>
      <c r="R1036" s="86" t="s">
        <v>2853</v>
      </c>
      <c r="S1036" s="88"/>
      <c r="T1036" s="91" t="s">
        <v>2854</v>
      </c>
      <c r="U1036" s="87" t="s">
        <v>4168</v>
      </c>
    </row>
    <row r="1037" spans="1:21" x14ac:dyDescent="0.25">
      <c r="A1037" s="85" t="s">
        <v>3162</v>
      </c>
      <c r="B1037" s="86" t="s">
        <v>3163</v>
      </c>
      <c r="C1037" s="46">
        <v>44196</v>
      </c>
      <c r="D1037" s="88"/>
      <c r="E1037" s="88">
        <v>2475.33</v>
      </c>
      <c r="F1037" s="88">
        <v>0</v>
      </c>
      <c r="G1037" s="89"/>
      <c r="H1037" s="89"/>
      <c r="I1037" s="88"/>
      <c r="J1037" s="88"/>
      <c r="K1037" s="88"/>
      <c r="L1037" s="88">
        <v>2475.33</v>
      </c>
      <c r="M1037" s="88">
        <f>Tabla16[[#This Row],[TASA EX.]]+Tabla16[[#This Row],[IEPS 8 %]]</f>
        <v>0</v>
      </c>
      <c r="N1037" s="88">
        <f>Tabla16[[#This Row],[TASA 16%]]+Tabla16[[#This Row],[IEPS 6%]]</f>
        <v>0</v>
      </c>
      <c r="O1037" s="46">
        <v>44196</v>
      </c>
      <c r="P1037" t="s">
        <v>4246</v>
      </c>
      <c r="Q1037" s="90" t="s">
        <v>531</v>
      </c>
      <c r="R1037" s="86" t="s">
        <v>2853</v>
      </c>
      <c r="S1037" s="88"/>
      <c r="T1037" s="91" t="s">
        <v>2854</v>
      </c>
      <c r="U1037" s="87" t="s">
        <v>4169</v>
      </c>
    </row>
    <row r="1038" spans="1:21" x14ac:dyDescent="0.25">
      <c r="A1038" s="85" t="s">
        <v>3162</v>
      </c>
      <c r="B1038" s="86" t="s">
        <v>3163</v>
      </c>
      <c r="C1038" s="46">
        <v>44196</v>
      </c>
      <c r="D1038" s="88"/>
      <c r="E1038" s="88">
        <v>2475.33</v>
      </c>
      <c r="F1038" s="88">
        <v>0</v>
      </c>
      <c r="G1038" s="89"/>
      <c r="H1038" s="89"/>
      <c r="I1038" s="88"/>
      <c r="J1038" s="88"/>
      <c r="K1038" s="88"/>
      <c r="L1038" s="88">
        <v>2475.33</v>
      </c>
      <c r="M1038" s="88">
        <f>Tabla16[[#This Row],[TASA EX.]]+Tabla16[[#This Row],[IEPS 8 %]]</f>
        <v>0</v>
      </c>
      <c r="N1038" s="88">
        <f>Tabla16[[#This Row],[TASA 16%]]+Tabla16[[#This Row],[IEPS 6%]]</f>
        <v>0</v>
      </c>
      <c r="O1038" s="46">
        <v>44196</v>
      </c>
      <c r="P1038" t="s">
        <v>4246</v>
      </c>
      <c r="Q1038" s="90" t="s">
        <v>531</v>
      </c>
      <c r="R1038" s="86" t="s">
        <v>2853</v>
      </c>
      <c r="S1038" s="88"/>
      <c r="T1038" s="91" t="s">
        <v>2854</v>
      </c>
      <c r="U1038" s="87" t="s">
        <v>4170</v>
      </c>
    </row>
    <row r="1039" spans="1:21" x14ac:dyDescent="0.25">
      <c r="A1039" s="85" t="s">
        <v>3162</v>
      </c>
      <c r="B1039" s="86" t="s">
        <v>3163</v>
      </c>
      <c r="C1039" s="46">
        <v>44196</v>
      </c>
      <c r="D1039" s="88"/>
      <c r="E1039" s="88">
        <v>2475.33</v>
      </c>
      <c r="F1039" s="88">
        <v>0</v>
      </c>
      <c r="G1039" s="89"/>
      <c r="H1039" s="89"/>
      <c r="I1039" s="88"/>
      <c r="J1039" s="88"/>
      <c r="K1039" s="88"/>
      <c r="L1039" s="88">
        <v>2475.33</v>
      </c>
      <c r="M1039" s="88">
        <f>Tabla16[[#This Row],[TASA EX.]]+Tabla16[[#This Row],[IEPS 8 %]]</f>
        <v>0</v>
      </c>
      <c r="N1039" s="88">
        <f>Tabla16[[#This Row],[TASA 16%]]+Tabla16[[#This Row],[IEPS 6%]]</f>
        <v>0</v>
      </c>
      <c r="O1039" s="46">
        <v>44196</v>
      </c>
      <c r="P1039" t="s">
        <v>4246</v>
      </c>
      <c r="Q1039" s="90" t="s">
        <v>531</v>
      </c>
      <c r="R1039" s="86" t="s">
        <v>2853</v>
      </c>
      <c r="S1039" s="88"/>
      <c r="T1039" s="91" t="s">
        <v>2854</v>
      </c>
      <c r="U1039" s="87" t="s">
        <v>4171</v>
      </c>
    </row>
    <row r="1040" spans="1:21" x14ac:dyDescent="0.25">
      <c r="A1040" s="85" t="s">
        <v>3162</v>
      </c>
      <c r="B1040" s="86" t="s">
        <v>3163</v>
      </c>
      <c r="C1040" s="46">
        <v>44196</v>
      </c>
      <c r="D1040" s="88"/>
      <c r="E1040" s="88">
        <v>2475.33</v>
      </c>
      <c r="F1040" s="88">
        <v>0</v>
      </c>
      <c r="G1040" s="89"/>
      <c r="H1040" s="89"/>
      <c r="I1040" s="88"/>
      <c r="J1040" s="88"/>
      <c r="K1040" s="88"/>
      <c r="L1040" s="88">
        <v>2475.33</v>
      </c>
      <c r="M1040" s="88">
        <f>Tabla16[[#This Row],[TASA EX.]]+Tabla16[[#This Row],[IEPS 8 %]]</f>
        <v>0</v>
      </c>
      <c r="N1040" s="88">
        <f>Tabla16[[#This Row],[TASA 16%]]+Tabla16[[#This Row],[IEPS 6%]]</f>
        <v>0</v>
      </c>
      <c r="O1040" s="46">
        <v>44196</v>
      </c>
      <c r="P1040" t="s">
        <v>4246</v>
      </c>
      <c r="Q1040" s="90" t="s">
        <v>531</v>
      </c>
      <c r="R1040" s="86" t="s">
        <v>2853</v>
      </c>
      <c r="S1040" s="88"/>
      <c r="T1040" s="91" t="s">
        <v>2854</v>
      </c>
      <c r="U1040" s="87" t="s">
        <v>4172</v>
      </c>
    </row>
    <row r="1041" spans="1:21" x14ac:dyDescent="0.25">
      <c r="A1041" s="85" t="s">
        <v>3162</v>
      </c>
      <c r="B1041" s="86" t="s">
        <v>3163</v>
      </c>
      <c r="C1041" s="46">
        <v>44196</v>
      </c>
      <c r="D1041" s="88"/>
      <c r="E1041" s="88">
        <v>2475.33</v>
      </c>
      <c r="F1041" s="88">
        <v>0</v>
      </c>
      <c r="G1041" s="89"/>
      <c r="H1041" s="89"/>
      <c r="I1041" s="88"/>
      <c r="J1041" s="88"/>
      <c r="K1041" s="88"/>
      <c r="L1041" s="88">
        <v>2475.33</v>
      </c>
      <c r="M1041" s="88">
        <f>Tabla16[[#This Row],[TASA EX.]]+Tabla16[[#This Row],[IEPS 8 %]]</f>
        <v>0</v>
      </c>
      <c r="N1041" s="88">
        <f>Tabla16[[#This Row],[TASA 16%]]+Tabla16[[#This Row],[IEPS 6%]]</f>
        <v>0</v>
      </c>
      <c r="O1041" s="46">
        <v>44196</v>
      </c>
      <c r="P1041" t="s">
        <v>4246</v>
      </c>
      <c r="Q1041" s="90" t="s">
        <v>531</v>
      </c>
      <c r="R1041" s="86" t="s">
        <v>2853</v>
      </c>
      <c r="S1041" s="88"/>
      <c r="T1041" s="91" t="s">
        <v>2854</v>
      </c>
      <c r="U1041" s="87" t="s">
        <v>4173</v>
      </c>
    </row>
    <row r="1042" spans="1:21" x14ac:dyDescent="0.25">
      <c r="A1042" s="85" t="s">
        <v>3162</v>
      </c>
      <c r="B1042" s="86" t="s">
        <v>3163</v>
      </c>
      <c r="C1042" s="46">
        <v>44196</v>
      </c>
      <c r="D1042" s="88"/>
      <c r="E1042" s="88">
        <v>2475.33</v>
      </c>
      <c r="F1042" s="88">
        <v>0</v>
      </c>
      <c r="G1042" s="89"/>
      <c r="H1042" s="89"/>
      <c r="I1042" s="88"/>
      <c r="J1042" s="88"/>
      <c r="K1042" s="88"/>
      <c r="L1042" s="88">
        <v>2475.33</v>
      </c>
      <c r="M1042" s="88">
        <f>Tabla16[[#This Row],[TASA EX.]]+Tabla16[[#This Row],[IEPS 8 %]]</f>
        <v>0</v>
      </c>
      <c r="N1042" s="88">
        <f>Tabla16[[#This Row],[TASA 16%]]+Tabla16[[#This Row],[IEPS 6%]]</f>
        <v>0</v>
      </c>
      <c r="O1042" s="46">
        <v>44196</v>
      </c>
      <c r="P1042" t="s">
        <v>4246</v>
      </c>
      <c r="Q1042" s="90" t="s">
        <v>531</v>
      </c>
      <c r="R1042" s="86" t="s">
        <v>2853</v>
      </c>
      <c r="S1042" s="88"/>
      <c r="T1042" s="91" t="s">
        <v>2854</v>
      </c>
      <c r="U1042" s="87" t="s">
        <v>4174</v>
      </c>
    </row>
    <row r="1043" spans="1:21" x14ac:dyDescent="0.25">
      <c r="A1043" s="85" t="s">
        <v>3162</v>
      </c>
      <c r="B1043" s="86" t="s">
        <v>3163</v>
      </c>
      <c r="C1043" s="46">
        <v>44196</v>
      </c>
      <c r="D1043" s="88"/>
      <c r="E1043" s="88">
        <v>5985</v>
      </c>
      <c r="F1043" s="88">
        <v>0</v>
      </c>
      <c r="G1043" s="89"/>
      <c r="H1043" s="89"/>
      <c r="I1043" s="88"/>
      <c r="J1043" s="88"/>
      <c r="K1043" s="88"/>
      <c r="L1043" s="88">
        <v>5985</v>
      </c>
      <c r="M1043" s="88">
        <f>Tabla16[[#This Row],[TASA EX.]]+Tabla16[[#This Row],[IEPS 8 %]]</f>
        <v>0</v>
      </c>
      <c r="N1043" s="88">
        <f>Tabla16[[#This Row],[TASA 16%]]+Tabla16[[#This Row],[IEPS 6%]]</f>
        <v>0</v>
      </c>
      <c r="O1043" s="46">
        <v>44196</v>
      </c>
      <c r="P1043" t="s">
        <v>4246</v>
      </c>
      <c r="Q1043" s="90" t="s">
        <v>531</v>
      </c>
      <c r="R1043" s="86" t="s">
        <v>2853</v>
      </c>
      <c r="S1043" s="88"/>
      <c r="T1043" s="91" t="s">
        <v>2854</v>
      </c>
      <c r="U1043" s="87" t="s">
        <v>4175</v>
      </c>
    </row>
    <row r="1044" spans="1:21" x14ac:dyDescent="0.25">
      <c r="A1044" s="85" t="s">
        <v>3162</v>
      </c>
      <c r="B1044" s="86" t="s">
        <v>3163</v>
      </c>
      <c r="C1044" s="46">
        <v>44196</v>
      </c>
      <c r="D1044" s="88"/>
      <c r="E1044" s="88">
        <v>5985</v>
      </c>
      <c r="F1044" s="88">
        <v>0</v>
      </c>
      <c r="G1044" s="89"/>
      <c r="H1044" s="89"/>
      <c r="I1044" s="88"/>
      <c r="J1044" s="88"/>
      <c r="K1044" s="88"/>
      <c r="L1044" s="88">
        <v>5985</v>
      </c>
      <c r="M1044" s="88">
        <f>Tabla16[[#This Row],[TASA EX.]]+Tabla16[[#This Row],[IEPS 8 %]]</f>
        <v>0</v>
      </c>
      <c r="N1044" s="88">
        <f>Tabla16[[#This Row],[TASA 16%]]+Tabla16[[#This Row],[IEPS 6%]]</f>
        <v>0</v>
      </c>
      <c r="O1044" s="46">
        <v>44196</v>
      </c>
      <c r="P1044" t="s">
        <v>4246</v>
      </c>
      <c r="Q1044" s="90" t="s">
        <v>531</v>
      </c>
      <c r="R1044" s="86" t="s">
        <v>2853</v>
      </c>
      <c r="S1044" s="88"/>
      <c r="T1044" s="91" t="s">
        <v>2854</v>
      </c>
      <c r="U1044" s="87" t="s">
        <v>4176</v>
      </c>
    </row>
    <row r="1045" spans="1:21" x14ac:dyDescent="0.25">
      <c r="A1045" s="85" t="s">
        <v>3162</v>
      </c>
      <c r="B1045" s="86" t="s">
        <v>3163</v>
      </c>
      <c r="C1045" s="46">
        <v>44196</v>
      </c>
      <c r="D1045" s="88"/>
      <c r="E1045" s="88">
        <v>4305</v>
      </c>
      <c r="F1045" s="88">
        <v>0</v>
      </c>
      <c r="G1045" s="89"/>
      <c r="H1045" s="89"/>
      <c r="I1045" s="88"/>
      <c r="J1045" s="88"/>
      <c r="K1045" s="88"/>
      <c r="L1045" s="88">
        <v>4305</v>
      </c>
      <c r="M1045" s="88">
        <f>Tabla16[[#This Row],[TASA EX.]]+Tabla16[[#This Row],[IEPS 8 %]]</f>
        <v>0</v>
      </c>
      <c r="N1045" s="88">
        <f>Tabla16[[#This Row],[TASA 16%]]+Tabla16[[#This Row],[IEPS 6%]]</f>
        <v>0</v>
      </c>
      <c r="O1045" s="46">
        <v>44196</v>
      </c>
      <c r="P1045" t="s">
        <v>4246</v>
      </c>
      <c r="Q1045" s="90" t="s">
        <v>531</v>
      </c>
      <c r="R1045" s="86" t="s">
        <v>2853</v>
      </c>
      <c r="S1045" s="88"/>
      <c r="T1045" s="91" t="s">
        <v>2854</v>
      </c>
      <c r="U1045" s="87" t="s">
        <v>4177</v>
      </c>
    </row>
    <row r="1046" spans="1:21" x14ac:dyDescent="0.25">
      <c r="A1046" s="85" t="s">
        <v>3162</v>
      </c>
      <c r="B1046" s="86" t="s">
        <v>3163</v>
      </c>
      <c r="C1046" s="46">
        <v>44196</v>
      </c>
      <c r="D1046" s="88"/>
      <c r="E1046" s="88">
        <v>4305</v>
      </c>
      <c r="F1046" s="88">
        <v>0</v>
      </c>
      <c r="G1046" s="89"/>
      <c r="H1046" s="89"/>
      <c r="I1046" s="88"/>
      <c r="J1046" s="88"/>
      <c r="K1046" s="88"/>
      <c r="L1046" s="88">
        <v>4305</v>
      </c>
      <c r="M1046" s="88">
        <f>Tabla16[[#This Row],[TASA EX.]]+Tabla16[[#This Row],[IEPS 8 %]]</f>
        <v>0</v>
      </c>
      <c r="N1046" s="88">
        <f>Tabla16[[#This Row],[TASA 16%]]+Tabla16[[#This Row],[IEPS 6%]]</f>
        <v>0</v>
      </c>
      <c r="O1046" s="46">
        <v>44196</v>
      </c>
      <c r="P1046" t="s">
        <v>4246</v>
      </c>
      <c r="Q1046" s="90" t="s">
        <v>531</v>
      </c>
      <c r="R1046" s="86" t="s">
        <v>2853</v>
      </c>
      <c r="S1046" s="88"/>
      <c r="T1046" s="91" t="s">
        <v>2854</v>
      </c>
      <c r="U1046" s="87" t="s">
        <v>4178</v>
      </c>
    </row>
    <row r="1047" spans="1:21" x14ac:dyDescent="0.25">
      <c r="A1047" s="85" t="s">
        <v>3162</v>
      </c>
      <c r="B1047" s="86" t="s">
        <v>3163</v>
      </c>
      <c r="C1047" s="46">
        <v>44196</v>
      </c>
      <c r="D1047" s="88"/>
      <c r="E1047" s="88">
        <v>4951.96</v>
      </c>
      <c r="F1047" s="88">
        <v>1351.75</v>
      </c>
      <c r="G1047" s="89"/>
      <c r="H1047" s="89"/>
      <c r="I1047" s="88"/>
      <c r="J1047" s="88"/>
      <c r="K1047" s="88">
        <v>216.28</v>
      </c>
      <c r="L1047" s="88">
        <v>6519.99</v>
      </c>
      <c r="M1047" s="88">
        <f>Tabla16[[#This Row],[TASA EX.]]+Tabla16[[#This Row],[IEPS 8 %]]</f>
        <v>0</v>
      </c>
      <c r="N1047" s="88">
        <f>Tabla16[[#This Row],[TASA 16%]]+Tabla16[[#This Row],[IEPS 6%]]</f>
        <v>1351.75</v>
      </c>
      <c r="O1047" s="46">
        <v>44196</v>
      </c>
      <c r="P1047" t="s">
        <v>4246</v>
      </c>
      <c r="Q1047" s="90" t="s">
        <v>531</v>
      </c>
      <c r="R1047" s="86" t="s">
        <v>2853</v>
      </c>
      <c r="S1047" s="88"/>
      <c r="T1047" s="91" t="s">
        <v>2854</v>
      </c>
      <c r="U1047" s="87" t="s">
        <v>4179</v>
      </c>
    </row>
    <row r="1048" spans="1:21" x14ac:dyDescent="0.25">
      <c r="A1048" s="85" t="s">
        <v>3162</v>
      </c>
      <c r="B1048" s="86" t="s">
        <v>3163</v>
      </c>
      <c r="C1048" s="46">
        <v>44196</v>
      </c>
      <c r="D1048" s="88"/>
      <c r="E1048" s="88">
        <v>-5.0000000001091394E-3</v>
      </c>
      <c r="F1048" s="88">
        <v>5490.875</v>
      </c>
      <c r="G1048" s="89"/>
      <c r="H1048" s="89"/>
      <c r="I1048" s="88"/>
      <c r="J1048" s="88"/>
      <c r="K1048" s="88">
        <v>878.54</v>
      </c>
      <c r="L1048" s="88">
        <v>6369.41</v>
      </c>
      <c r="M1048" s="88">
        <f>Tabla16[[#This Row],[TASA EX.]]+Tabla16[[#This Row],[IEPS 8 %]]</f>
        <v>0</v>
      </c>
      <c r="N1048" s="88">
        <f>Tabla16[[#This Row],[TASA 16%]]+Tabla16[[#This Row],[IEPS 6%]]</f>
        <v>5490.875</v>
      </c>
      <c r="O1048" s="46">
        <v>44196</v>
      </c>
      <c r="P1048" t="s">
        <v>4246</v>
      </c>
      <c r="Q1048" s="90" t="s">
        <v>531</v>
      </c>
      <c r="R1048" s="86" t="s">
        <v>2888</v>
      </c>
      <c r="S1048" s="88"/>
      <c r="T1048" s="91" t="s">
        <v>2889</v>
      </c>
      <c r="U1048" s="87" t="s">
        <v>4180</v>
      </c>
    </row>
    <row r="1049" spans="1:21" x14ac:dyDescent="0.25">
      <c r="A1049" s="85" t="s">
        <v>3162</v>
      </c>
      <c r="B1049" s="86" t="s">
        <v>3163</v>
      </c>
      <c r="C1049" s="46">
        <v>44196</v>
      </c>
      <c r="D1049" s="88"/>
      <c r="E1049" s="88">
        <v>10278.01</v>
      </c>
      <c r="F1049" s="88">
        <v>0</v>
      </c>
      <c r="G1049" s="89"/>
      <c r="H1049" s="89"/>
      <c r="I1049" s="88"/>
      <c r="J1049" s="88"/>
      <c r="K1049" s="88"/>
      <c r="L1049" s="88">
        <v>10278.01</v>
      </c>
      <c r="M1049" s="88">
        <f>Tabla16[[#This Row],[TASA EX.]]+Tabla16[[#This Row],[IEPS 8 %]]</f>
        <v>0</v>
      </c>
      <c r="N1049" s="88">
        <f>Tabla16[[#This Row],[TASA 16%]]+Tabla16[[#This Row],[IEPS 6%]]</f>
        <v>0</v>
      </c>
      <c r="O1049" s="46">
        <v>44196</v>
      </c>
      <c r="P1049" t="s">
        <v>4246</v>
      </c>
      <c r="Q1049" s="90" t="s">
        <v>531</v>
      </c>
      <c r="R1049" s="86" t="s">
        <v>2853</v>
      </c>
      <c r="S1049" s="88"/>
      <c r="T1049" s="91" t="s">
        <v>2854</v>
      </c>
      <c r="U1049" s="87" t="s">
        <v>4180</v>
      </c>
    </row>
    <row r="1050" spans="1:21" x14ac:dyDescent="0.25">
      <c r="A1050" s="85" t="s">
        <v>3162</v>
      </c>
      <c r="B1050" s="86" t="s">
        <v>3163</v>
      </c>
      <c r="C1050" s="46">
        <v>44196</v>
      </c>
      <c r="D1050" s="88"/>
      <c r="E1050" s="88">
        <v>289194.00750000001</v>
      </c>
      <c r="F1050" s="88">
        <v>137430.8125</v>
      </c>
      <c r="G1050" s="89"/>
      <c r="H1050" s="89"/>
      <c r="I1050" s="88"/>
      <c r="J1050" s="88"/>
      <c r="K1050" s="88">
        <v>21988.93</v>
      </c>
      <c r="L1050" s="88">
        <v>448613.75</v>
      </c>
      <c r="M1050" s="88">
        <f>Tabla16[[#This Row],[TASA EX.]]+Tabla16[[#This Row],[IEPS 8 %]]</f>
        <v>0</v>
      </c>
      <c r="N1050" s="88">
        <f>Tabla16[[#This Row],[TASA 16%]]+Tabla16[[#This Row],[IEPS 6%]]</f>
        <v>137430.8125</v>
      </c>
      <c r="O1050" s="46">
        <v>44196</v>
      </c>
      <c r="P1050" t="s">
        <v>4246</v>
      </c>
      <c r="Q1050" s="90" t="s">
        <v>531</v>
      </c>
      <c r="R1050" s="86" t="s">
        <v>2853</v>
      </c>
      <c r="S1050" s="88">
        <v>30334.99</v>
      </c>
      <c r="T1050" s="91" t="s">
        <v>2854</v>
      </c>
      <c r="U1050" s="87" t="s">
        <v>4181</v>
      </c>
    </row>
    <row r="1051" spans="1:21" x14ac:dyDescent="0.25">
      <c r="A1051" s="85" t="s">
        <v>3162</v>
      </c>
      <c r="B1051" s="86" t="s">
        <v>3163</v>
      </c>
      <c r="C1051" s="46">
        <v>44196</v>
      </c>
      <c r="D1051" s="88"/>
      <c r="E1051" s="88">
        <v>4844</v>
      </c>
      <c r="F1051" s="88">
        <v>0</v>
      </c>
      <c r="G1051" s="89"/>
      <c r="H1051" s="89"/>
      <c r="I1051" s="88"/>
      <c r="J1051" s="88"/>
      <c r="K1051" s="88"/>
      <c r="L1051" s="88">
        <v>4844</v>
      </c>
      <c r="M1051" s="88">
        <f>Tabla16[[#This Row],[TASA EX.]]+Tabla16[[#This Row],[IEPS 8 %]]</f>
        <v>0</v>
      </c>
      <c r="N1051" s="88">
        <f>Tabla16[[#This Row],[TASA 16%]]+Tabla16[[#This Row],[IEPS 6%]]</f>
        <v>0</v>
      </c>
      <c r="O1051" s="46">
        <v>44196</v>
      </c>
      <c r="P1051" t="s">
        <v>4246</v>
      </c>
      <c r="Q1051" s="90" t="s">
        <v>531</v>
      </c>
      <c r="R1051" s="86" t="s">
        <v>2853</v>
      </c>
      <c r="S1051" s="88"/>
      <c r="T1051" s="91" t="s">
        <v>2854</v>
      </c>
      <c r="U1051" s="87" t="s">
        <v>4182</v>
      </c>
    </row>
    <row r="1052" spans="1:21" x14ac:dyDescent="0.25">
      <c r="A1052" s="85" t="s">
        <v>3162</v>
      </c>
      <c r="B1052" s="86" t="s">
        <v>3163</v>
      </c>
      <c r="C1052" s="46">
        <v>44196</v>
      </c>
      <c r="D1052" s="88"/>
      <c r="E1052" s="88">
        <v>68970.039999999994</v>
      </c>
      <c r="F1052" s="88">
        <v>0</v>
      </c>
      <c r="G1052" s="89"/>
      <c r="H1052" s="89"/>
      <c r="I1052" s="88"/>
      <c r="J1052" s="88"/>
      <c r="K1052" s="88"/>
      <c r="L1052" s="88">
        <v>68970.039999999994</v>
      </c>
      <c r="M1052" s="88">
        <f>Tabla16[[#This Row],[TASA EX.]]+Tabla16[[#This Row],[IEPS 8 %]]</f>
        <v>0</v>
      </c>
      <c r="N1052" s="88">
        <f>Tabla16[[#This Row],[TASA 16%]]+Tabla16[[#This Row],[IEPS 6%]]</f>
        <v>0</v>
      </c>
      <c r="O1052" s="46">
        <v>44196</v>
      </c>
      <c r="P1052" t="s">
        <v>4246</v>
      </c>
      <c r="Q1052" s="90" t="s">
        <v>531</v>
      </c>
      <c r="R1052" s="86" t="s">
        <v>2853</v>
      </c>
      <c r="S1052" s="88"/>
      <c r="T1052" s="91" t="s">
        <v>2854</v>
      </c>
      <c r="U1052" s="87" t="s">
        <v>4183</v>
      </c>
    </row>
    <row r="1053" spans="1:21" x14ac:dyDescent="0.25">
      <c r="A1053" s="85" t="s">
        <v>3162</v>
      </c>
      <c r="B1053" s="86" t="s">
        <v>3163</v>
      </c>
      <c r="C1053" s="46">
        <v>44196</v>
      </c>
      <c r="D1053" s="88"/>
      <c r="E1053" s="88">
        <v>-2.5000000000545697E-3</v>
      </c>
      <c r="F1053" s="88">
        <v>2454.3125</v>
      </c>
      <c r="G1053" s="89"/>
      <c r="H1053" s="89"/>
      <c r="I1053" s="88"/>
      <c r="J1053" s="88"/>
      <c r="K1053" s="88">
        <v>392.69</v>
      </c>
      <c r="L1053" s="88">
        <v>2847</v>
      </c>
      <c r="M1053" s="88">
        <f>Tabla16[[#This Row],[TASA EX.]]+Tabla16[[#This Row],[IEPS 8 %]]</f>
        <v>0</v>
      </c>
      <c r="N1053" s="88">
        <f>Tabla16[[#This Row],[TASA 16%]]+Tabla16[[#This Row],[IEPS 6%]]</f>
        <v>2454.3125</v>
      </c>
      <c r="O1053" s="46">
        <v>44196</v>
      </c>
      <c r="P1053" t="s">
        <v>4246</v>
      </c>
      <c r="Q1053" s="90" t="s">
        <v>531</v>
      </c>
      <c r="R1053" s="86" t="s">
        <v>2853</v>
      </c>
      <c r="S1053" s="88"/>
      <c r="T1053" s="91" t="s">
        <v>2854</v>
      </c>
      <c r="U1053" s="87" t="s">
        <v>4184</v>
      </c>
    </row>
    <row r="1054" spans="1:21" x14ac:dyDescent="0.25">
      <c r="A1054" s="85" t="s">
        <v>3162</v>
      </c>
      <c r="B1054" s="86" t="s">
        <v>3163</v>
      </c>
      <c r="C1054" s="46">
        <v>44196</v>
      </c>
      <c r="D1054" s="88"/>
      <c r="E1054" s="88">
        <v>-2.5000000000545697E-3</v>
      </c>
      <c r="F1054" s="88">
        <v>2454.3125</v>
      </c>
      <c r="G1054" s="89"/>
      <c r="H1054" s="89"/>
      <c r="I1054" s="88"/>
      <c r="J1054" s="88"/>
      <c r="K1054" s="88">
        <v>392.69</v>
      </c>
      <c r="L1054" s="88">
        <v>2847</v>
      </c>
      <c r="M1054" s="88">
        <f>Tabla16[[#This Row],[TASA EX.]]+Tabla16[[#This Row],[IEPS 8 %]]</f>
        <v>0</v>
      </c>
      <c r="N1054" s="88">
        <f>Tabla16[[#This Row],[TASA 16%]]+Tabla16[[#This Row],[IEPS 6%]]</f>
        <v>2454.3125</v>
      </c>
      <c r="O1054" s="46">
        <v>44196</v>
      </c>
      <c r="P1054" t="s">
        <v>4246</v>
      </c>
      <c r="Q1054" s="90" t="s">
        <v>531</v>
      </c>
      <c r="R1054" s="86" t="s">
        <v>2853</v>
      </c>
      <c r="S1054" s="88"/>
      <c r="T1054" s="91" t="s">
        <v>2854</v>
      </c>
      <c r="U1054" s="87" t="s">
        <v>4185</v>
      </c>
    </row>
    <row r="1055" spans="1:21" x14ac:dyDescent="0.25">
      <c r="A1055" s="85" t="s">
        <v>3162</v>
      </c>
      <c r="B1055" s="86" t="s">
        <v>3163</v>
      </c>
      <c r="C1055" s="46">
        <v>44196</v>
      </c>
      <c r="D1055" s="88"/>
      <c r="E1055" s="88">
        <v>84590.832500000004</v>
      </c>
      <c r="F1055" s="88">
        <v>18120.1875</v>
      </c>
      <c r="G1055" s="89"/>
      <c r="H1055" s="89"/>
      <c r="I1055" s="88"/>
      <c r="J1055" s="88"/>
      <c r="K1055" s="88">
        <v>2899.23</v>
      </c>
      <c r="L1055" s="88">
        <v>105610.25</v>
      </c>
      <c r="M1055" s="88">
        <f>Tabla16[[#This Row],[TASA EX.]]+Tabla16[[#This Row],[IEPS 8 %]]</f>
        <v>0</v>
      </c>
      <c r="N1055" s="88">
        <f>Tabla16[[#This Row],[TASA 16%]]+Tabla16[[#This Row],[IEPS 6%]]</f>
        <v>18120.1875</v>
      </c>
      <c r="O1055" s="46">
        <v>44196</v>
      </c>
      <c r="P1055" t="s">
        <v>4246</v>
      </c>
      <c r="Q1055" s="90" t="s">
        <v>531</v>
      </c>
      <c r="R1055" s="86" t="s">
        <v>2853</v>
      </c>
      <c r="S1055" s="88"/>
      <c r="T1055" s="91" t="s">
        <v>2854</v>
      </c>
      <c r="U1055" s="87" t="s">
        <v>4186</v>
      </c>
    </row>
    <row r="1056" spans="1:21" x14ac:dyDescent="0.25">
      <c r="A1056" s="85" t="s">
        <v>3162</v>
      </c>
      <c r="B1056" s="86" t="s">
        <v>3163</v>
      </c>
      <c r="C1056" s="46">
        <v>44196</v>
      </c>
      <c r="D1056" s="88"/>
      <c r="E1056" s="88">
        <v>3.4999999999854481E-2</v>
      </c>
      <c r="F1056" s="88">
        <v>20314.625</v>
      </c>
      <c r="G1056" s="89"/>
      <c r="H1056" s="89"/>
      <c r="I1056" s="88"/>
      <c r="J1056" s="88"/>
      <c r="K1056" s="88">
        <v>3250.34</v>
      </c>
      <c r="L1056" s="88">
        <v>23565</v>
      </c>
      <c r="M1056" s="88">
        <f>Tabla16[[#This Row],[TASA EX.]]+Tabla16[[#This Row],[IEPS 8 %]]</f>
        <v>0</v>
      </c>
      <c r="N1056" s="88">
        <f>Tabla16[[#This Row],[TASA 16%]]+Tabla16[[#This Row],[IEPS 6%]]</f>
        <v>20314.625</v>
      </c>
      <c r="O1056" s="46">
        <v>44196</v>
      </c>
      <c r="P1056" t="s">
        <v>4246</v>
      </c>
      <c r="Q1056" s="90" t="s">
        <v>531</v>
      </c>
      <c r="R1056" s="86" t="s">
        <v>2853</v>
      </c>
      <c r="S1056" s="88"/>
      <c r="T1056" s="91" t="s">
        <v>2854</v>
      </c>
      <c r="U1056" s="87" t="s">
        <v>4187</v>
      </c>
    </row>
    <row r="1057" spans="1:21" x14ac:dyDescent="0.25">
      <c r="A1057" s="85" t="s">
        <v>3162</v>
      </c>
      <c r="B1057" s="86" t="s">
        <v>3163</v>
      </c>
      <c r="C1057" s="46">
        <v>44196</v>
      </c>
      <c r="D1057" s="88"/>
      <c r="E1057" s="88">
        <v>26239.542499999992</v>
      </c>
      <c r="F1057" s="88">
        <v>27414.187500000004</v>
      </c>
      <c r="G1057" s="89"/>
      <c r="H1057" s="89"/>
      <c r="I1057" s="88"/>
      <c r="J1057" s="88"/>
      <c r="K1057" s="88">
        <v>4386.2700000000004</v>
      </c>
      <c r="L1057" s="88">
        <v>58040</v>
      </c>
      <c r="M1057" s="88">
        <f>Tabla16[[#This Row],[TASA EX.]]+Tabla16[[#This Row],[IEPS 8 %]]</f>
        <v>0</v>
      </c>
      <c r="N1057" s="88">
        <f>Tabla16[[#This Row],[TASA 16%]]+Tabla16[[#This Row],[IEPS 6%]]</f>
        <v>27414.187500000004</v>
      </c>
      <c r="O1057" s="46">
        <v>44196</v>
      </c>
      <c r="P1057" t="s">
        <v>4246</v>
      </c>
      <c r="Q1057" s="90" t="s">
        <v>531</v>
      </c>
      <c r="R1057" s="86" t="s">
        <v>2853</v>
      </c>
      <c r="S1057" s="88"/>
      <c r="T1057" s="91" t="s">
        <v>2854</v>
      </c>
      <c r="U1057" s="87" t="s">
        <v>4188</v>
      </c>
    </row>
    <row r="1058" spans="1:21" x14ac:dyDescent="0.25">
      <c r="A1058" s="85" t="s">
        <v>3162</v>
      </c>
      <c r="B1058" s="86" t="s">
        <v>3163</v>
      </c>
      <c r="C1058" s="46">
        <v>44196</v>
      </c>
      <c r="D1058" s="88"/>
      <c r="E1058" s="88">
        <v>7689</v>
      </c>
      <c r="F1058" s="88">
        <v>0</v>
      </c>
      <c r="G1058" s="89"/>
      <c r="H1058" s="89"/>
      <c r="I1058" s="88"/>
      <c r="J1058" s="88"/>
      <c r="K1058" s="88"/>
      <c r="L1058" s="88">
        <v>7689</v>
      </c>
      <c r="M1058" s="88">
        <f>Tabla16[[#This Row],[TASA EX.]]+Tabla16[[#This Row],[IEPS 8 %]]</f>
        <v>0</v>
      </c>
      <c r="N1058" s="88">
        <f>Tabla16[[#This Row],[TASA 16%]]+Tabla16[[#This Row],[IEPS 6%]]</f>
        <v>0</v>
      </c>
      <c r="O1058" s="46">
        <v>44196</v>
      </c>
      <c r="P1058" t="s">
        <v>4246</v>
      </c>
      <c r="Q1058" s="90" t="s">
        <v>531</v>
      </c>
      <c r="R1058" s="86" t="s">
        <v>2853</v>
      </c>
      <c r="S1058" s="88"/>
      <c r="T1058" s="91" t="s">
        <v>2854</v>
      </c>
      <c r="U1058" s="87" t="s">
        <v>4189</v>
      </c>
    </row>
    <row r="1059" spans="1:21" x14ac:dyDescent="0.25">
      <c r="A1059" s="85" t="s">
        <v>3162</v>
      </c>
      <c r="B1059" s="86" t="s">
        <v>3163</v>
      </c>
      <c r="C1059" s="46">
        <v>44196</v>
      </c>
      <c r="D1059" s="88"/>
      <c r="E1059" s="88">
        <v>2881</v>
      </c>
      <c r="F1059" s="88">
        <v>0</v>
      </c>
      <c r="G1059" s="89"/>
      <c r="H1059" s="89"/>
      <c r="I1059" s="88"/>
      <c r="J1059" s="88"/>
      <c r="K1059" s="88"/>
      <c r="L1059" s="88">
        <v>2881</v>
      </c>
      <c r="M1059" s="88">
        <f>Tabla16[[#This Row],[TASA EX.]]+Tabla16[[#This Row],[IEPS 8 %]]</f>
        <v>0</v>
      </c>
      <c r="N1059" s="88">
        <f>Tabla16[[#This Row],[TASA 16%]]+Tabla16[[#This Row],[IEPS 6%]]</f>
        <v>0</v>
      </c>
      <c r="O1059" s="46">
        <v>44196</v>
      </c>
      <c r="P1059" t="s">
        <v>4246</v>
      </c>
      <c r="Q1059" s="90" t="s">
        <v>531</v>
      </c>
      <c r="R1059" s="86" t="s">
        <v>2853</v>
      </c>
      <c r="S1059" s="88"/>
      <c r="T1059" s="91" t="s">
        <v>2854</v>
      </c>
      <c r="U1059" s="87" t="s">
        <v>4190</v>
      </c>
    </row>
    <row r="1060" spans="1:21" x14ac:dyDescent="0.25">
      <c r="A1060" s="85" t="s">
        <v>3162</v>
      </c>
      <c r="B1060" s="86" t="s">
        <v>3163</v>
      </c>
      <c r="C1060" s="46">
        <v>44196</v>
      </c>
      <c r="D1060" s="88"/>
      <c r="E1060" s="88">
        <v>91960</v>
      </c>
      <c r="F1060" s="88">
        <v>0</v>
      </c>
      <c r="G1060" s="89"/>
      <c r="H1060" s="89"/>
      <c r="I1060" s="88"/>
      <c r="J1060" s="88"/>
      <c r="K1060" s="88"/>
      <c r="L1060" s="88">
        <v>91960</v>
      </c>
      <c r="M1060" s="88">
        <f>Tabla16[[#This Row],[TASA EX.]]+Tabla16[[#This Row],[IEPS 8 %]]</f>
        <v>0</v>
      </c>
      <c r="N1060" s="88">
        <f>Tabla16[[#This Row],[TASA 16%]]+Tabla16[[#This Row],[IEPS 6%]]</f>
        <v>0</v>
      </c>
      <c r="O1060" s="46">
        <v>44196</v>
      </c>
      <c r="P1060" t="s">
        <v>4246</v>
      </c>
      <c r="Q1060" s="90" t="s">
        <v>531</v>
      </c>
      <c r="R1060" s="86" t="s">
        <v>2853</v>
      </c>
      <c r="S1060" s="88"/>
      <c r="T1060" s="91" t="s">
        <v>2854</v>
      </c>
      <c r="U1060" s="87" t="s">
        <v>4191</v>
      </c>
    </row>
    <row r="1061" spans="1:21" x14ac:dyDescent="0.25">
      <c r="A1061" s="85" t="s">
        <v>3162</v>
      </c>
      <c r="B1061" s="86" t="s">
        <v>3163</v>
      </c>
      <c r="C1061" s="46">
        <v>44196</v>
      </c>
      <c r="D1061" s="88"/>
      <c r="E1061" s="88">
        <v>21843.952500000014</v>
      </c>
      <c r="F1061" s="88">
        <v>100033.1875</v>
      </c>
      <c r="G1061" s="89"/>
      <c r="H1061" s="89"/>
      <c r="I1061" s="88"/>
      <c r="J1061" s="88"/>
      <c r="K1061" s="88">
        <v>16005.31</v>
      </c>
      <c r="L1061" s="88">
        <v>137882.45000000001</v>
      </c>
      <c r="M1061" s="88">
        <f>Tabla16[[#This Row],[TASA EX.]]+Tabla16[[#This Row],[IEPS 8 %]]</f>
        <v>0</v>
      </c>
      <c r="N1061" s="88">
        <f>Tabla16[[#This Row],[TASA 16%]]+Tabla16[[#This Row],[IEPS 6%]]</f>
        <v>100033.1875</v>
      </c>
      <c r="O1061" s="46">
        <v>44196</v>
      </c>
      <c r="P1061" t="s">
        <v>4246</v>
      </c>
      <c r="Q1061" s="90" t="s">
        <v>531</v>
      </c>
      <c r="R1061" s="86" t="s">
        <v>2853</v>
      </c>
      <c r="S1061" s="88"/>
      <c r="T1061" s="91" t="s">
        <v>2854</v>
      </c>
      <c r="U1061" s="87" t="s">
        <v>4192</v>
      </c>
    </row>
    <row r="1062" spans="1:21" x14ac:dyDescent="0.25">
      <c r="A1062" s="85" t="s">
        <v>3162</v>
      </c>
      <c r="B1062" s="86" t="s">
        <v>3163</v>
      </c>
      <c r="C1062" s="46">
        <v>44196</v>
      </c>
      <c r="D1062" s="88"/>
      <c r="E1062" s="88">
        <v>39598.42</v>
      </c>
      <c r="F1062" s="88">
        <v>0</v>
      </c>
      <c r="G1062" s="89"/>
      <c r="H1062" s="89"/>
      <c r="I1062" s="88"/>
      <c r="J1062" s="88"/>
      <c r="K1062" s="88"/>
      <c r="L1062" s="88">
        <v>39598.42</v>
      </c>
      <c r="M1062" s="88">
        <f>Tabla16[[#This Row],[TASA EX.]]+Tabla16[[#This Row],[IEPS 8 %]]</f>
        <v>0</v>
      </c>
      <c r="N1062" s="88">
        <f>Tabla16[[#This Row],[TASA 16%]]+Tabla16[[#This Row],[IEPS 6%]]</f>
        <v>0</v>
      </c>
      <c r="O1062" s="46">
        <v>44196</v>
      </c>
      <c r="P1062" t="s">
        <v>4246</v>
      </c>
      <c r="Q1062" s="90" t="s">
        <v>531</v>
      </c>
      <c r="R1062" s="86" t="s">
        <v>2853</v>
      </c>
      <c r="S1062" s="88"/>
      <c r="T1062" s="91" t="s">
        <v>2854</v>
      </c>
      <c r="U1062" s="87" t="s">
        <v>4193</v>
      </c>
    </row>
    <row r="1063" spans="1:21" x14ac:dyDescent="0.25">
      <c r="A1063" s="85" t="s">
        <v>3162</v>
      </c>
      <c r="B1063" s="86" t="s">
        <v>3163</v>
      </c>
      <c r="C1063" s="46">
        <v>44196</v>
      </c>
      <c r="D1063" s="88"/>
      <c r="E1063" s="88">
        <v>93.882500000006985</v>
      </c>
      <c r="F1063" s="88">
        <v>65940.6875</v>
      </c>
      <c r="G1063" s="89"/>
      <c r="H1063" s="89"/>
      <c r="I1063" s="88"/>
      <c r="J1063" s="88"/>
      <c r="K1063" s="88">
        <v>10550.51</v>
      </c>
      <c r="L1063" s="88">
        <v>76585.08</v>
      </c>
      <c r="M1063" s="88">
        <f>Tabla16[[#This Row],[TASA EX.]]+Tabla16[[#This Row],[IEPS 8 %]]</f>
        <v>0</v>
      </c>
      <c r="N1063" s="88">
        <f>Tabla16[[#This Row],[TASA 16%]]+Tabla16[[#This Row],[IEPS 6%]]</f>
        <v>65940.6875</v>
      </c>
      <c r="O1063" s="46">
        <v>44196</v>
      </c>
      <c r="P1063" t="s">
        <v>4246</v>
      </c>
      <c r="Q1063" s="90" t="s">
        <v>531</v>
      </c>
      <c r="R1063" s="86" t="s">
        <v>2853</v>
      </c>
      <c r="S1063" s="88"/>
      <c r="T1063" s="91" t="s">
        <v>2854</v>
      </c>
      <c r="U1063" s="87" t="s">
        <v>4194</v>
      </c>
    </row>
    <row r="1064" spans="1:21" x14ac:dyDescent="0.25">
      <c r="A1064" s="85" t="s">
        <v>3162</v>
      </c>
      <c r="B1064" s="86" t="s">
        <v>3163</v>
      </c>
      <c r="C1064" s="46">
        <v>44196</v>
      </c>
      <c r="D1064" s="88"/>
      <c r="E1064" s="88">
        <v>190039.2825</v>
      </c>
      <c r="F1064" s="88">
        <v>47974.6875</v>
      </c>
      <c r="G1064" s="89"/>
      <c r="H1064" s="89"/>
      <c r="I1064" s="88"/>
      <c r="J1064" s="88"/>
      <c r="K1064" s="88">
        <v>7675.95</v>
      </c>
      <c r="L1064" s="88">
        <v>245689.92</v>
      </c>
      <c r="M1064" s="88">
        <f>Tabla16[[#This Row],[TASA EX.]]+Tabla16[[#This Row],[IEPS 8 %]]</f>
        <v>0</v>
      </c>
      <c r="N1064" s="88">
        <f>Tabla16[[#This Row],[TASA 16%]]+Tabla16[[#This Row],[IEPS 6%]]</f>
        <v>47974.6875</v>
      </c>
      <c r="O1064" s="46">
        <v>44196</v>
      </c>
      <c r="P1064" t="s">
        <v>4246</v>
      </c>
      <c r="Q1064" s="90" t="s">
        <v>531</v>
      </c>
      <c r="R1064" s="86" t="s">
        <v>2853</v>
      </c>
      <c r="S1064" s="88"/>
      <c r="T1064" s="91" t="s">
        <v>2854</v>
      </c>
      <c r="U1064" s="87" t="s">
        <v>4195</v>
      </c>
    </row>
    <row r="1065" spans="1:21" x14ac:dyDescent="0.25">
      <c r="A1065" s="85" t="s">
        <v>3162</v>
      </c>
      <c r="B1065" s="86" t="s">
        <v>3163</v>
      </c>
      <c r="C1065" s="46">
        <v>44196</v>
      </c>
      <c r="D1065" s="88"/>
      <c r="E1065" s="88">
        <v>32240.1</v>
      </c>
      <c r="F1065" s="88">
        <v>0</v>
      </c>
      <c r="G1065" s="89"/>
      <c r="H1065" s="89"/>
      <c r="I1065" s="88"/>
      <c r="J1065" s="88"/>
      <c r="K1065" s="88"/>
      <c r="L1065" s="88">
        <v>32240.1</v>
      </c>
      <c r="M1065" s="88">
        <f>Tabla16[[#This Row],[TASA EX.]]+Tabla16[[#This Row],[IEPS 8 %]]</f>
        <v>0</v>
      </c>
      <c r="N1065" s="88">
        <f>Tabla16[[#This Row],[TASA 16%]]+Tabla16[[#This Row],[IEPS 6%]]</f>
        <v>0</v>
      </c>
      <c r="O1065" s="46">
        <v>44196</v>
      </c>
      <c r="P1065" s="87" t="s">
        <v>3095</v>
      </c>
      <c r="Q1065" s="90" t="s">
        <v>1931</v>
      </c>
      <c r="R1065" s="86" t="s">
        <v>2853</v>
      </c>
      <c r="S1065" s="88"/>
      <c r="T1065" s="91" t="s">
        <v>2854</v>
      </c>
      <c r="U1065" s="87" t="s">
        <v>4196</v>
      </c>
    </row>
    <row r="1066" spans="1:21" x14ac:dyDescent="0.25">
      <c r="A1066" s="85" t="s">
        <v>3162</v>
      </c>
      <c r="B1066" s="86" t="s">
        <v>3163</v>
      </c>
      <c r="C1066" s="46">
        <v>44196</v>
      </c>
      <c r="D1066" s="88"/>
      <c r="E1066" s="88">
        <v>3.4999999999854481E-2</v>
      </c>
      <c r="F1066" s="88">
        <v>15389.625</v>
      </c>
      <c r="G1066" s="89"/>
      <c r="H1066" s="89"/>
      <c r="I1066" s="88"/>
      <c r="J1066" s="88"/>
      <c r="K1066" s="88">
        <v>2462.34</v>
      </c>
      <c r="L1066" s="88">
        <v>17852</v>
      </c>
      <c r="M1066" s="88">
        <f>Tabla16[[#This Row],[TASA EX.]]+Tabla16[[#This Row],[IEPS 8 %]]</f>
        <v>0</v>
      </c>
      <c r="N1066" s="88">
        <f>Tabla16[[#This Row],[TASA 16%]]+Tabla16[[#This Row],[IEPS 6%]]</f>
        <v>15389.625</v>
      </c>
      <c r="O1066" s="46">
        <v>44196</v>
      </c>
      <c r="P1066" s="87" t="s">
        <v>3164</v>
      </c>
      <c r="Q1066" s="90" t="s">
        <v>2622</v>
      </c>
      <c r="R1066" s="86" t="s">
        <v>2888</v>
      </c>
      <c r="S1066" s="88"/>
      <c r="T1066" s="91" t="s">
        <v>2889</v>
      </c>
      <c r="U1066" s="87" t="s">
        <v>4197</v>
      </c>
    </row>
    <row r="1067" spans="1:21" x14ac:dyDescent="0.25">
      <c r="A1067" s="85" t="s">
        <v>3162</v>
      </c>
      <c r="B1067" s="86" t="s">
        <v>3163</v>
      </c>
      <c r="C1067" s="46">
        <v>44196</v>
      </c>
      <c r="D1067" s="88"/>
      <c r="E1067" s="88">
        <v>92850</v>
      </c>
      <c r="F1067" s="88">
        <v>0</v>
      </c>
      <c r="G1067" s="89"/>
      <c r="H1067" s="89"/>
      <c r="I1067" s="88"/>
      <c r="J1067" s="88"/>
      <c r="K1067" s="88"/>
      <c r="L1067" s="88">
        <v>92850</v>
      </c>
      <c r="M1067" s="88">
        <f>Tabla16[[#This Row],[TASA EX.]]+Tabla16[[#This Row],[IEPS 8 %]]</f>
        <v>0</v>
      </c>
      <c r="N1067" s="88">
        <f>Tabla16[[#This Row],[TASA 16%]]+Tabla16[[#This Row],[IEPS 6%]]</f>
        <v>0</v>
      </c>
      <c r="O1067" s="46">
        <v>44196</v>
      </c>
      <c r="P1067" t="s">
        <v>4246</v>
      </c>
      <c r="Q1067" s="90" t="s">
        <v>531</v>
      </c>
      <c r="R1067" s="86" t="s">
        <v>2853</v>
      </c>
      <c r="S1067" s="88"/>
      <c r="T1067" s="91" t="s">
        <v>2854</v>
      </c>
      <c r="U1067" s="87" t="s">
        <v>4201</v>
      </c>
    </row>
    <row r="1068" spans="1:21" x14ac:dyDescent="0.25">
      <c r="A1068" s="85" t="s">
        <v>3162</v>
      </c>
      <c r="B1068" s="86" t="s">
        <v>3163</v>
      </c>
      <c r="C1068" s="46">
        <v>44196</v>
      </c>
      <c r="D1068" s="88"/>
      <c r="E1068" s="88">
        <v>105233.81</v>
      </c>
      <c r="F1068" s="88">
        <v>248165.25</v>
      </c>
      <c r="G1068" s="89"/>
      <c r="H1068" s="89"/>
      <c r="I1068" s="88"/>
      <c r="J1068" s="88">
        <v>164.5</v>
      </c>
      <c r="K1068" s="88">
        <v>39706.44</v>
      </c>
      <c r="L1068" s="88">
        <v>393270</v>
      </c>
      <c r="M1068" s="88">
        <f>Tabla16[[#This Row],[TASA EX.]]+Tabla16[[#This Row],[IEPS 8 %]]</f>
        <v>164.5</v>
      </c>
      <c r="N1068" s="88">
        <f>Tabla16[[#This Row],[TASA 16%]]+Tabla16[[#This Row],[IEPS 6%]]</f>
        <v>248165.25</v>
      </c>
      <c r="O1068" s="46">
        <v>44196</v>
      </c>
      <c r="P1068" t="s">
        <v>4246</v>
      </c>
      <c r="Q1068" s="90" t="s">
        <v>531</v>
      </c>
      <c r="R1068" s="86" t="s">
        <v>2853</v>
      </c>
      <c r="S1068" s="88"/>
      <c r="T1068" s="91" t="s">
        <v>2854</v>
      </c>
      <c r="U1068" s="87" t="s">
        <v>4202</v>
      </c>
    </row>
    <row r="1069" spans="1:21" x14ac:dyDescent="0.25">
      <c r="A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25">
      <c r="A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25">
      <c r="A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25">
      <c r="A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</sheetData>
  <conditionalFormatting sqref="D1:F1068 D1073:F1048576">
    <cfRule type="cellIs" dxfId="5" priority="5" operator="lessThan">
      <formula>0</formula>
    </cfRule>
  </conditionalFormatting>
  <conditionalFormatting sqref="I2:I164">
    <cfRule type="cellIs" dxfId="4" priority="6" operator="greaterThan">
      <formula>0</formula>
    </cfRule>
  </conditionalFormatting>
  <conditionalFormatting sqref="T1 T165:T795 T797:T1068 T1073:T1048576">
    <cfRule type="cellIs" dxfId="3" priority="99" operator="equal">
      <formula>"PENDIENTE"</formula>
    </cfRule>
    <cfRule type="cellIs" dxfId="2" priority="100" operator="equal">
      <formula>"PENDIENTE"</formula>
    </cfRule>
  </conditionalFormatting>
  <conditionalFormatting sqref="T2:T164">
    <cfRule type="containsText" dxfId="1" priority="96" operator="containsText" text="PENDIENTE">
      <formula>NOT(ISERROR(SEARCH("PENDIENTE",T2)))</formula>
    </cfRule>
  </conditionalFormatting>
  <conditionalFormatting sqref="T796">
    <cfRule type="containsText" dxfId="0" priority="1" operator="containsText" text="PENDIENTE">
      <formula>NOT(ISERROR(SEARCH("PENDIENTE",T796)))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20"/>
  <sheetViews>
    <sheetView workbookViewId="0">
      <selection activeCell="E10" sqref="E10"/>
    </sheetView>
  </sheetViews>
  <sheetFormatPr baseColWidth="10" defaultRowHeight="15" x14ac:dyDescent="0.25"/>
  <cols>
    <col min="1" max="1" width="15.28515625" bestFit="1" customWidth="1"/>
  </cols>
  <sheetData>
    <row r="1" spans="1:6" ht="51.75" x14ac:dyDescent="0.25">
      <c r="A1" s="37" t="s">
        <v>19</v>
      </c>
      <c r="B1" s="38" t="s">
        <v>32</v>
      </c>
      <c r="C1" s="38" t="s">
        <v>33</v>
      </c>
      <c r="D1" s="38" t="s">
        <v>34</v>
      </c>
      <c r="F1" s="83" t="s">
        <v>4</v>
      </c>
    </row>
    <row r="2" spans="1:6" x14ac:dyDescent="0.25">
      <c r="A2" s="43" t="s">
        <v>3165</v>
      </c>
      <c r="B2" s="44">
        <v>0</v>
      </c>
      <c r="C2" s="44">
        <v>1669</v>
      </c>
      <c r="D2" s="45">
        <v>0</v>
      </c>
      <c r="F2" s="68">
        <f>B2*16%</f>
        <v>0</v>
      </c>
    </row>
    <row r="3" spans="1:6" x14ac:dyDescent="0.25">
      <c r="A3" s="43" t="s">
        <v>3166</v>
      </c>
      <c r="B3" s="44">
        <v>183889</v>
      </c>
      <c r="C3" s="44">
        <v>0</v>
      </c>
      <c r="D3" s="45">
        <v>0</v>
      </c>
      <c r="F3" s="68">
        <f t="shared" ref="F3:F10" si="0">B3*16%</f>
        <v>29422.240000000002</v>
      </c>
    </row>
    <row r="4" spans="1:6" x14ac:dyDescent="0.25">
      <c r="A4" s="43" t="s">
        <v>3167</v>
      </c>
      <c r="B4" s="44">
        <v>28892</v>
      </c>
      <c r="C4" s="44">
        <v>0</v>
      </c>
      <c r="D4" s="45">
        <v>0</v>
      </c>
      <c r="F4" s="68">
        <f t="shared" si="0"/>
        <v>4622.72</v>
      </c>
    </row>
    <row r="5" spans="1:6" x14ac:dyDescent="0.25">
      <c r="A5" s="43" t="s">
        <v>4198</v>
      </c>
      <c r="B5" s="44">
        <v>100551</v>
      </c>
      <c r="C5" s="44">
        <v>7200</v>
      </c>
      <c r="D5" s="45">
        <v>0</v>
      </c>
      <c r="F5" s="68">
        <f t="shared" si="0"/>
        <v>16088.16</v>
      </c>
    </row>
    <row r="6" spans="1:6" x14ac:dyDescent="0.25">
      <c r="A6" s="43" t="s">
        <v>3168</v>
      </c>
      <c r="B6" s="44">
        <v>81728</v>
      </c>
      <c r="C6" s="44">
        <v>0</v>
      </c>
      <c r="D6" s="45">
        <v>0</v>
      </c>
      <c r="F6" s="68">
        <f t="shared" si="0"/>
        <v>13076.48</v>
      </c>
    </row>
    <row r="7" spans="1:6" x14ac:dyDescent="0.25">
      <c r="A7" s="43" t="s">
        <v>4199</v>
      </c>
      <c r="B7" s="44">
        <v>112851</v>
      </c>
      <c r="C7" s="44">
        <v>0</v>
      </c>
      <c r="D7" s="45">
        <v>0</v>
      </c>
      <c r="F7" s="68">
        <f t="shared" si="0"/>
        <v>18056.16</v>
      </c>
    </row>
    <row r="8" spans="1:6" x14ac:dyDescent="0.25">
      <c r="A8" s="43" t="s">
        <v>3169</v>
      </c>
      <c r="B8" s="44">
        <v>190829</v>
      </c>
      <c r="C8" s="44">
        <v>26</v>
      </c>
      <c r="D8" s="45">
        <v>0</v>
      </c>
      <c r="F8" s="68">
        <f t="shared" si="0"/>
        <v>30532.639999999999</v>
      </c>
    </row>
    <row r="9" spans="1:6" x14ac:dyDescent="0.25">
      <c r="A9" s="43" t="s">
        <v>4200</v>
      </c>
      <c r="B9" s="44">
        <v>65</v>
      </c>
      <c r="C9" s="44">
        <v>0</v>
      </c>
      <c r="D9" s="45">
        <v>0</v>
      </c>
      <c r="F9" s="68">
        <f t="shared" si="0"/>
        <v>10.4</v>
      </c>
    </row>
    <row r="10" spans="1:6" x14ac:dyDescent="0.25">
      <c r="A10" s="43" t="s">
        <v>3170</v>
      </c>
      <c r="B10" s="44">
        <v>117202</v>
      </c>
      <c r="C10" s="44">
        <v>0</v>
      </c>
      <c r="D10" s="45">
        <v>0</v>
      </c>
      <c r="F10" s="68">
        <f t="shared" si="0"/>
        <v>18752.32</v>
      </c>
    </row>
    <row r="11" spans="1:6" x14ac:dyDescent="0.25">
      <c r="A11" s="43"/>
      <c r="B11" s="44"/>
      <c r="C11" s="44"/>
      <c r="D11" s="45"/>
    </row>
    <row r="12" spans="1:6" x14ac:dyDescent="0.25">
      <c r="A12" s="43"/>
      <c r="B12" s="44"/>
      <c r="C12" s="44"/>
      <c r="D12" s="45"/>
    </row>
    <row r="13" spans="1:6" x14ac:dyDescent="0.25">
      <c r="A13" s="43"/>
      <c r="B13" s="44"/>
      <c r="C13" s="44"/>
      <c r="D13" s="45"/>
    </row>
    <row r="14" spans="1:6" x14ac:dyDescent="0.25">
      <c r="A14" s="43"/>
      <c r="B14" s="44"/>
      <c r="C14" s="44"/>
      <c r="D14" s="45"/>
    </row>
    <row r="15" spans="1:6" x14ac:dyDescent="0.25">
      <c r="A15" s="43"/>
      <c r="B15" s="44"/>
      <c r="C15" s="44"/>
      <c r="D15" s="45"/>
    </row>
    <row r="16" spans="1:6" x14ac:dyDescent="0.25">
      <c r="A16" s="43"/>
      <c r="B16" s="44"/>
      <c r="C16" s="44"/>
      <c r="D16" s="45"/>
    </row>
    <row r="17" spans="1:6" x14ac:dyDescent="0.25">
      <c r="A17" s="39"/>
      <c r="B17" s="84">
        <f>SUM(B2:B16)</f>
        <v>816007</v>
      </c>
      <c r="C17" s="40">
        <f>SUM(C2:C16)</f>
        <v>8895</v>
      </c>
      <c r="D17" s="41"/>
      <c r="F17" s="99">
        <f>SUM(F2:F16)</f>
        <v>130561.12</v>
      </c>
    </row>
    <row r="18" spans="1:6" x14ac:dyDescent="0.25">
      <c r="A18" s="39"/>
      <c r="B18" s="40"/>
      <c r="C18" s="40"/>
      <c r="D18" s="41"/>
    </row>
    <row r="20" spans="1:6" x14ac:dyDescent="0.25">
      <c r="A20" s="39"/>
      <c r="D20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2819"/>
  <sheetViews>
    <sheetView zoomScale="80" zoomScaleNormal="80" workbookViewId="0">
      <pane xSplit="1" ySplit="2" topLeftCell="B2792" activePane="bottomRight" state="frozen"/>
      <selection pane="topRight" activeCell="B1" sqref="B1"/>
      <selection pane="bottomLeft" activeCell="A3" sqref="A3"/>
      <selection pane="bottomRight" activeCell="R3" sqref="R3:R2819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2.42578125" hidden="1" customWidth="1"/>
    <col min="7" max="7" width="12.28515625" hidden="1" customWidth="1"/>
    <col min="8" max="10" width="11.5703125" hidden="1" customWidth="1"/>
    <col min="18" max="18" width="12.28515625" bestFit="1" customWidth="1"/>
  </cols>
  <sheetData>
    <row r="2" spans="2:18" x14ac:dyDescent="0.25">
      <c r="B2" s="33" t="s">
        <v>19</v>
      </c>
      <c r="C2" s="33" t="s">
        <v>20</v>
      </c>
      <c r="D2" s="33" t="s">
        <v>21</v>
      </c>
      <c r="E2" s="33" t="s">
        <v>16</v>
      </c>
      <c r="F2" s="33" t="s">
        <v>1</v>
      </c>
      <c r="G2" s="33" t="s">
        <v>22</v>
      </c>
      <c r="H2" s="33" t="s">
        <v>4</v>
      </c>
      <c r="I2" s="34" t="s">
        <v>23</v>
      </c>
      <c r="J2" s="34" t="s">
        <v>24</v>
      </c>
      <c r="K2" s="33" t="s">
        <v>26</v>
      </c>
      <c r="L2" s="33" t="s">
        <v>27</v>
      </c>
      <c r="M2" s="33" t="s">
        <v>28</v>
      </c>
      <c r="N2" s="33" t="s">
        <v>29</v>
      </c>
      <c r="O2" s="33" t="s">
        <v>30</v>
      </c>
      <c r="P2" s="33" t="s">
        <v>31</v>
      </c>
    </row>
    <row r="3" spans="2:18" x14ac:dyDescent="0.25">
      <c r="B3" t="str">
        <f>'[1]210 Y RFC'!A3</f>
        <v>SDE140329416</v>
      </c>
      <c r="C3" t="s">
        <v>35</v>
      </c>
      <c r="D3" t="str">
        <f>'[1]210 Y RFC'!C3</f>
        <v>SURTIMEDIC DEPOT SA DE CV</v>
      </c>
      <c r="E3" s="35">
        <f>SUMIFS(Tabla16[TASA 16],Tabla16[NUM],Tabla1[[#This Row],[CODIGO]])</f>
        <v>0</v>
      </c>
      <c r="F3" s="35">
        <f>SUMIFS(Tabla16[TASA 0%],Tabla16[NUM],Tabla1[[#This Row],[CODIGO]])</f>
        <v>0</v>
      </c>
      <c r="G3" s="35">
        <f>SUMIFS(Tabla16[[EXENTO ]],Tabla16[NUM],Tabla1[[#This Row],[CODIGO]])</f>
        <v>0</v>
      </c>
      <c r="H3" s="35">
        <f>SUMIFS(Tabla16[IVA],Tabla16[NUM],Tabla1[[#This Row],[CODIGO]])</f>
        <v>0</v>
      </c>
      <c r="I3" s="35">
        <f>SUMIFS(Tabla16[ISR RET.],Tabla16[NUM],Tabla1[[#This Row],[CODIGO]])</f>
        <v>0</v>
      </c>
      <c r="J3" s="35">
        <f>SUMIFS(Tabla16[IVA RET.],Tabla16[NUM],Tabla1[[#This Row],[CODIGO]])</f>
        <v>0</v>
      </c>
      <c r="K3" t="str">
        <f>FIXED(Tabla1[[#This Row],[TASA 16%]],0)</f>
        <v>0</v>
      </c>
      <c r="L3" t="str">
        <f>FIXED(Tabla1[[#This Row],[TASA 0%]],0)</f>
        <v>0</v>
      </c>
      <c r="M3" t="str">
        <f>FIXED(Tabla1[[#This Row],[TASA EXE.]],0)</f>
        <v>0</v>
      </c>
      <c r="N3" t="str">
        <f>FIXED(Tabla1[[#This Row],[IVA]],0)</f>
        <v>0</v>
      </c>
      <c r="O3" t="str">
        <f>FIXED(Tabla1[[#This Row],[ISR RET]],0)</f>
        <v>0</v>
      </c>
      <c r="P3" t="str">
        <f>FIXED(Tabla1[[#This Row],[IVA RET]],0)</f>
        <v>0</v>
      </c>
    </row>
    <row r="4" spans="2:18" x14ac:dyDescent="0.25">
      <c r="B4" t="str">
        <f>'[1]210 Y RFC'!A4</f>
        <v>FJC780315E91</v>
      </c>
      <c r="C4" t="s">
        <v>36</v>
      </c>
      <c r="D4" t="str">
        <f>'[1]210 Y RFC'!C4</f>
        <v>FABRICA DE JABON LA CORONA SA DE CV</v>
      </c>
      <c r="E4" s="35">
        <f>SUMIFS(Tabla16[TASA 16],Tabla16[NUM],Tabla1[[#This Row],[CODIGO]])</f>
        <v>541568.0625</v>
      </c>
      <c r="F4" s="35">
        <f>SUMIFS(Tabla16[TASA 0%],Tabla16[NUM],Tabla1[[#This Row],[CODIGO]])</f>
        <v>6711.9875000000466</v>
      </c>
      <c r="G4" s="35">
        <f>SUMIFS(Tabla16[[EXENTO ]],Tabla16[NUM],Tabla1[[#This Row],[CODIGO]])</f>
        <v>0</v>
      </c>
      <c r="H4" s="35">
        <f>SUMIFS(Tabla16[IVA],Tabla16[NUM],Tabla1[[#This Row],[CODIGO]])</f>
        <v>86650.89</v>
      </c>
      <c r="I4" s="35">
        <f>SUMIFS(Tabla16[ISR RET.],Tabla16[NUM],Tabla1[[#This Row],[CODIGO]])</f>
        <v>0</v>
      </c>
      <c r="J4" s="35">
        <f>SUMIFS(Tabla16[IVA RET.],Tabla16[NUM],Tabla1[[#This Row],[CODIGO]])</f>
        <v>0</v>
      </c>
      <c r="K4" t="str">
        <f>FIXED(Tabla1[[#This Row],[TASA 16%]],0)</f>
        <v>541,568</v>
      </c>
      <c r="L4" t="str">
        <f>FIXED(Tabla1[[#This Row],[TASA 0%]],0)</f>
        <v>6,712</v>
      </c>
      <c r="M4" t="str">
        <f>FIXED(Tabla1[[#This Row],[TASA EXE.]],0)</f>
        <v>0</v>
      </c>
      <c r="N4" t="str">
        <f>FIXED(Tabla1[[#This Row],[IVA]],0)</f>
        <v>86,651</v>
      </c>
      <c r="O4" t="str">
        <f>FIXED(Tabla1[[#This Row],[ISR RET]],0)</f>
        <v>0</v>
      </c>
      <c r="P4" t="str">
        <f>FIXED(Tabla1[[#This Row],[IVA RET]],0)</f>
        <v>0</v>
      </c>
      <c r="R4" s="68">
        <f>Tabla1[[#This Row],[TASA 16]]*16%</f>
        <v>86650.880000000005</v>
      </c>
    </row>
    <row r="5" spans="2:18" x14ac:dyDescent="0.25">
      <c r="B5" t="str">
        <f>'[1]210 Y RFC'!A5</f>
        <v>QFM860528QA2</v>
      </c>
      <c r="C5" t="s">
        <v>37</v>
      </c>
      <c r="D5" t="str">
        <f>'[1]210 Y RFC'!C5</f>
        <v>QUIMICA FRANCO MEXICANA NORDIN SA DE CV</v>
      </c>
      <c r="E5" s="35">
        <f>SUMIFS(Tabla16[TASA 16],Tabla16[NUM],Tabla1[[#This Row],[CODIGO]])</f>
        <v>3429.0625</v>
      </c>
      <c r="F5" s="35">
        <f>SUMIFS(Tabla16[TASA 0%],Tabla16[NUM],Tabla1[[#This Row],[CODIGO]])</f>
        <v>21463.267500000002</v>
      </c>
      <c r="G5" s="35">
        <f>SUMIFS(Tabla16[[EXENTO ]],Tabla16[NUM],Tabla1[[#This Row],[CODIGO]])</f>
        <v>0</v>
      </c>
      <c r="H5" s="35">
        <f>SUMIFS(Tabla16[IVA],Tabla16[NUM],Tabla1[[#This Row],[CODIGO]])</f>
        <v>548.65</v>
      </c>
      <c r="I5" s="35">
        <f>SUMIFS(Tabla16[ISR RET.],Tabla16[NUM],Tabla1[[#This Row],[CODIGO]])</f>
        <v>0</v>
      </c>
      <c r="J5" s="35">
        <f>SUMIFS(Tabla16[IVA RET.],Tabla16[NUM],Tabla1[[#This Row],[CODIGO]])</f>
        <v>0</v>
      </c>
      <c r="K5" t="str">
        <f>FIXED(Tabla1[[#This Row],[TASA 16%]],0)</f>
        <v>3,429</v>
      </c>
      <c r="L5" t="str">
        <f>FIXED(Tabla1[[#This Row],[TASA 0%]],0)</f>
        <v>21,463</v>
      </c>
      <c r="M5" t="str">
        <f>FIXED(Tabla1[[#This Row],[TASA EXE.]],0)</f>
        <v>0</v>
      </c>
      <c r="N5" s="35" t="str">
        <f>FIXED(Tabla1[[#This Row],[IVA]],0)</f>
        <v>549</v>
      </c>
      <c r="O5" s="35" t="str">
        <f>FIXED(Tabla1[[#This Row],[ISR RET]],0)</f>
        <v>0</v>
      </c>
      <c r="P5" s="35" t="str">
        <f>FIXED(Tabla1[[#This Row],[IVA RET]],0)</f>
        <v>0</v>
      </c>
      <c r="R5" s="68">
        <f>Tabla1[[#This Row],[TASA 16]]*16%</f>
        <v>548.64</v>
      </c>
    </row>
    <row r="6" spans="2:18" x14ac:dyDescent="0.25">
      <c r="B6" t="str">
        <f>'[1]210 Y RFC'!A6</f>
        <v>CMA9901083WA</v>
      </c>
      <c r="C6" t="s">
        <v>38</v>
      </c>
      <c r="D6" t="str">
        <f>'[1]210 Y RFC'!C6</f>
        <v>CASA MARZAM SA DE CV</v>
      </c>
      <c r="E6" s="35">
        <f>SUMIFS(Tabla16[TASA 16],Tabla16[NUM],Tabla1[[#This Row],[CODIGO]])</f>
        <v>1010673.125</v>
      </c>
      <c r="F6" s="35">
        <f>SUMIFS(Tabla16[TASA 0%],Tabla16[NUM],Tabla1[[#This Row],[CODIGO]])</f>
        <v>11423564.245000001</v>
      </c>
      <c r="G6" s="35">
        <f>SUMIFS(Tabla16[[EXENTO ]],Tabla16[NUM],Tabla1[[#This Row],[CODIGO]])</f>
        <v>86.56</v>
      </c>
      <c r="H6" s="35">
        <f>SUMIFS(Tabla16[IVA],Tabla16[NUM],Tabla1[[#This Row],[CODIGO]])</f>
        <v>161707.70000000001</v>
      </c>
      <c r="I6" s="35">
        <f>SUMIFS(Tabla16[ISR RET.],Tabla16[NUM],Tabla1[[#This Row],[CODIGO]])</f>
        <v>0</v>
      </c>
      <c r="J6" s="35">
        <f>SUMIFS(Tabla16[IVA RET.],Tabla16[NUM],Tabla1[[#This Row],[CODIGO]])</f>
        <v>0</v>
      </c>
      <c r="K6" t="str">
        <f>FIXED(Tabla1[[#This Row],[TASA 16%]],0)</f>
        <v>1,010,673</v>
      </c>
      <c r="L6" t="str">
        <f>FIXED(Tabla1[[#This Row],[TASA 0%]],0)</f>
        <v>11,423,564</v>
      </c>
      <c r="M6" t="str">
        <f>FIXED(Tabla1[[#This Row],[TASA EXE.]],0)</f>
        <v>87</v>
      </c>
      <c r="N6" s="36" t="str">
        <f>FIXED(Tabla1[[#This Row],[IVA]],0)</f>
        <v>161,708</v>
      </c>
      <c r="O6" s="36" t="str">
        <f>FIXED(Tabla1[[#This Row],[ISR RET]],0)</f>
        <v>0</v>
      </c>
      <c r="P6" s="36" t="str">
        <f>FIXED(Tabla1[[#This Row],[IVA RET]],0)</f>
        <v>0</v>
      </c>
      <c r="R6" s="68">
        <f>Tabla1[[#This Row],[TASA 16]]*16%</f>
        <v>161707.68</v>
      </c>
    </row>
    <row r="7" spans="2:18" x14ac:dyDescent="0.25">
      <c r="B7">
        <f>'[1]210 Y RFC'!A7</f>
        <v>0</v>
      </c>
      <c r="C7" t="s">
        <v>39</v>
      </c>
      <c r="D7" t="str">
        <f>'[1]210 Y RFC'!C7</f>
        <v>MARTINEZ LOPEZ JUAN SALVADOR</v>
      </c>
      <c r="E7" s="35">
        <f>SUMIFS(Tabla16[TASA 16],Tabla16[NUM],Tabla1[[#This Row],[CODIGO]])</f>
        <v>0</v>
      </c>
      <c r="F7" s="35">
        <f>SUMIFS(Tabla16[TASA 0%],Tabla16[NUM],Tabla1[[#This Row],[CODIGO]])</f>
        <v>0</v>
      </c>
      <c r="G7" s="35">
        <f>SUMIFS(Tabla16[[EXENTO ]],Tabla16[NUM],Tabla1[[#This Row],[CODIGO]])</f>
        <v>0</v>
      </c>
      <c r="H7" s="35">
        <f>SUMIFS(Tabla16[IVA],Tabla16[NUM],Tabla1[[#This Row],[CODIGO]])</f>
        <v>0</v>
      </c>
      <c r="I7" s="35">
        <f>SUMIFS(Tabla16[ISR RET.],Tabla16[NUM],Tabla1[[#This Row],[CODIGO]])</f>
        <v>0</v>
      </c>
      <c r="J7" s="35">
        <f>SUMIFS(Tabla16[IVA RET.],Tabla16[NUM],Tabla1[[#This Row],[CODIGO]])</f>
        <v>0</v>
      </c>
      <c r="K7" t="str">
        <f>FIXED(Tabla1[[#This Row],[TASA 16%]],0)</f>
        <v>0</v>
      </c>
      <c r="L7" t="str">
        <f>FIXED(Tabla1[[#This Row],[TASA 0%]],0)</f>
        <v>0</v>
      </c>
      <c r="M7" t="str">
        <f>FIXED(Tabla1[[#This Row],[TASA EXE.]],0)</f>
        <v>0</v>
      </c>
      <c r="N7" t="str">
        <f>FIXED(Tabla1[[#This Row],[IVA]],0)</f>
        <v>0</v>
      </c>
      <c r="O7" t="str">
        <f>FIXED(Tabla1[[#This Row],[ISR RET]],0)</f>
        <v>0</v>
      </c>
      <c r="P7" t="str">
        <f>FIXED(Tabla1[[#This Row],[IVA RET]],0)</f>
        <v>0</v>
      </c>
      <c r="R7" s="68">
        <f>Tabla1[[#This Row],[TASA 16]]*16%</f>
        <v>0</v>
      </c>
    </row>
    <row r="8" spans="2:18" x14ac:dyDescent="0.25">
      <c r="B8" t="str">
        <f>'[1]210 Y RFC'!A8</f>
        <v>ADU800131T10</v>
      </c>
      <c r="C8" t="s">
        <v>40</v>
      </c>
      <c r="D8" t="str">
        <f>'[1]210 Y RFC'!C8</f>
        <v>ABARROTERA DEL DUERO SA DE CV</v>
      </c>
      <c r="E8" s="35">
        <f>SUMIFS(Tabla16[TASA 16],Tabla16[NUM],Tabla1[[#This Row],[CODIGO]])</f>
        <v>904371.5625</v>
      </c>
      <c r="F8" s="35">
        <f>SUMIFS(Tabla16[TASA 0%],Tabla16[NUM],Tabla1[[#This Row],[CODIGO]])</f>
        <v>864939.39749999996</v>
      </c>
      <c r="G8" s="35">
        <f>SUMIFS(Tabla16[[EXENTO ]],Tabla16[NUM],Tabla1[[#This Row],[CODIGO]])</f>
        <v>27928.420000000002</v>
      </c>
      <c r="H8" s="35">
        <f>SUMIFS(Tabla16[IVA],Tabla16[NUM],Tabla1[[#This Row],[CODIGO]])</f>
        <v>144699.45000000001</v>
      </c>
      <c r="I8" s="35">
        <f>SUMIFS(Tabla16[ISR RET.],Tabla16[NUM],Tabla1[[#This Row],[CODIGO]])</f>
        <v>0</v>
      </c>
      <c r="J8" s="35">
        <f>SUMIFS(Tabla16[IVA RET.],Tabla16[NUM],Tabla1[[#This Row],[CODIGO]])</f>
        <v>0</v>
      </c>
      <c r="K8" t="str">
        <f>FIXED(Tabla1[[#This Row],[TASA 16%]],0)</f>
        <v>904,372</v>
      </c>
      <c r="L8" t="str">
        <f>FIXED(Tabla1[[#This Row],[TASA 0%]],0)</f>
        <v>864,939</v>
      </c>
      <c r="M8" t="str">
        <f>FIXED(Tabla1[[#This Row],[TASA EXE.]],0)</f>
        <v>27,928</v>
      </c>
      <c r="N8" t="str">
        <f>FIXED(Tabla1[[#This Row],[IVA]],0)</f>
        <v>144,699</v>
      </c>
      <c r="O8" t="str">
        <f>FIXED(Tabla1[[#This Row],[ISR RET]],0)</f>
        <v>0</v>
      </c>
      <c r="P8" t="str">
        <f>FIXED(Tabla1[[#This Row],[IVA RET]],0)</f>
        <v>0</v>
      </c>
      <c r="R8" s="68">
        <f>Tabla1[[#This Row],[TASA 16]]*16%</f>
        <v>144699.51999999999</v>
      </c>
    </row>
    <row r="9" spans="2:18" x14ac:dyDescent="0.25">
      <c r="B9" t="str">
        <f>'[1]210 Y RFC'!A9</f>
        <v>PER861230LS5</v>
      </c>
      <c r="C9" t="s">
        <v>41</v>
      </c>
      <c r="D9" t="str">
        <f>'[1]210 Y RFC'!C9</f>
        <v>LA PERLA SA DE CV</v>
      </c>
      <c r="E9" s="35">
        <f>SUMIFS(Tabla16[TASA 16],Tabla16[NUM],Tabla1[[#This Row],[CODIGO]])</f>
        <v>0</v>
      </c>
      <c r="F9" s="35">
        <f>SUMIFS(Tabla16[TASA 0%],Tabla16[NUM],Tabla1[[#This Row],[CODIGO]])</f>
        <v>0</v>
      </c>
      <c r="G9" s="35">
        <f>SUMIFS(Tabla16[[EXENTO ]],Tabla16[NUM],Tabla1[[#This Row],[CODIGO]])</f>
        <v>0</v>
      </c>
      <c r="H9" s="35">
        <f>SUMIFS(Tabla16[IVA],Tabla16[NUM],Tabla1[[#This Row],[CODIGO]])</f>
        <v>0</v>
      </c>
      <c r="I9" s="35">
        <f>SUMIFS(Tabla16[ISR RET.],Tabla16[NUM],Tabla1[[#This Row],[CODIGO]])</f>
        <v>0</v>
      </c>
      <c r="J9" s="35">
        <f>SUMIFS(Tabla16[IVA RET.],Tabla16[NUM],Tabla1[[#This Row],[CODIGO]])</f>
        <v>0</v>
      </c>
      <c r="K9" t="str">
        <f>FIXED(Tabla1[[#This Row],[TASA 16%]],0)</f>
        <v>0</v>
      </c>
      <c r="L9" t="str">
        <f>FIXED(Tabla1[[#This Row],[TASA 0%]],0)</f>
        <v>0</v>
      </c>
      <c r="M9" t="str">
        <f>FIXED(Tabla1[[#This Row],[TASA EXE.]],0)</f>
        <v>0</v>
      </c>
      <c r="N9" t="str">
        <f>FIXED(Tabla1[[#This Row],[IVA]],0)</f>
        <v>0</v>
      </c>
      <c r="O9" t="str">
        <f>FIXED(Tabla1[[#This Row],[ISR RET]],0)</f>
        <v>0</v>
      </c>
      <c r="P9" t="str">
        <f>FIXED(Tabla1[[#This Row],[IVA RET]],0)</f>
        <v>0</v>
      </c>
      <c r="R9" s="68">
        <f>Tabla1[[#This Row],[TASA 16]]*16%</f>
        <v>0</v>
      </c>
    </row>
    <row r="10" spans="2:18" x14ac:dyDescent="0.25">
      <c r="B10" t="str">
        <f>'[1]210 Y RFC'!A10</f>
        <v>ACM601104CV8</v>
      </c>
      <c r="C10" t="s">
        <v>42</v>
      </c>
      <c r="D10" t="str">
        <f>'[1]210 Y RFC'!C10</f>
        <v>ALBERTO CULVER DE MEXICO SA DE CV</v>
      </c>
      <c r="E10" s="35">
        <f>SUMIFS(Tabla16[TASA 16],Tabla16[NUM],Tabla1[[#This Row],[CODIGO]])</f>
        <v>0</v>
      </c>
      <c r="F10" s="35">
        <f>SUMIFS(Tabla16[TASA 0%],Tabla16[NUM],Tabla1[[#This Row],[CODIGO]])</f>
        <v>0</v>
      </c>
      <c r="G10" s="35">
        <f>SUMIFS(Tabla16[[EXENTO ]],Tabla16[NUM],Tabla1[[#This Row],[CODIGO]])</f>
        <v>0</v>
      </c>
      <c r="H10" s="35">
        <f>SUMIFS(Tabla16[IVA],Tabla16[NUM],Tabla1[[#This Row],[CODIGO]])</f>
        <v>0</v>
      </c>
      <c r="I10" s="35">
        <f>SUMIFS(Tabla16[ISR RET.],Tabla16[NUM],Tabla1[[#This Row],[CODIGO]])</f>
        <v>0</v>
      </c>
      <c r="J10" s="35">
        <f>SUMIFS(Tabla16[IVA RET.],Tabla16[NUM],Tabla1[[#This Row],[CODIGO]])</f>
        <v>0</v>
      </c>
      <c r="K10" t="str">
        <f>FIXED(Tabla1[[#This Row],[TASA 16%]],0)</f>
        <v>0</v>
      </c>
      <c r="L10" t="str">
        <f>FIXED(Tabla1[[#This Row],[TASA 0%]],0)</f>
        <v>0</v>
      </c>
      <c r="M10" t="str">
        <f>FIXED(Tabla1[[#This Row],[TASA EXE.]],0)</f>
        <v>0</v>
      </c>
      <c r="N10" s="36" t="str">
        <f>FIXED(Tabla1[[#This Row],[IVA]],0)</f>
        <v>0</v>
      </c>
      <c r="O10" s="36" t="str">
        <f>FIXED(Tabla1[[#This Row],[ISR RET]],0)</f>
        <v>0</v>
      </c>
      <c r="P10" s="36" t="str">
        <f>FIXED(Tabla1[[#This Row],[IVA RET]],0)</f>
        <v>0</v>
      </c>
      <c r="R10" s="68">
        <f>Tabla1[[#This Row],[TASA 16]]*16%</f>
        <v>0</v>
      </c>
    </row>
    <row r="11" spans="2:18" x14ac:dyDescent="0.25">
      <c r="B11" t="str">
        <f>'[1]210 Y RFC'!A11</f>
        <v>ANS9008284E9</v>
      </c>
      <c r="C11" t="s">
        <v>43</v>
      </c>
      <c r="D11" t="str">
        <f>'[1]210 Y RFC'!C11</f>
        <v>ALIMENTOS NATURALES SABROZA SA DE CV</v>
      </c>
      <c r="E11" s="35">
        <f>SUMIFS(Tabla16[TASA 16],Tabla16[NUM],Tabla1[[#This Row],[CODIGO]])</f>
        <v>0</v>
      </c>
      <c r="F11" s="35">
        <f>SUMIFS(Tabla16[TASA 0%],Tabla16[NUM],Tabla1[[#This Row],[CODIGO]])</f>
        <v>0</v>
      </c>
      <c r="G11" s="35">
        <f>SUMIFS(Tabla16[[EXENTO ]],Tabla16[NUM],Tabla1[[#This Row],[CODIGO]])</f>
        <v>0</v>
      </c>
      <c r="H11" s="35">
        <f>SUMIFS(Tabla16[IVA],Tabla16[NUM],Tabla1[[#This Row],[CODIGO]])</f>
        <v>0</v>
      </c>
      <c r="I11" s="35">
        <f>SUMIFS(Tabla16[ISR RET.],Tabla16[NUM],Tabla1[[#This Row],[CODIGO]])</f>
        <v>0</v>
      </c>
      <c r="J11" s="35">
        <f>SUMIFS(Tabla16[IVA RET.],Tabla16[NUM],Tabla1[[#This Row],[CODIGO]])</f>
        <v>0</v>
      </c>
      <c r="K11" t="str">
        <f>FIXED(Tabla1[[#This Row],[TASA 16%]],0)</f>
        <v>0</v>
      </c>
      <c r="L11" t="str">
        <f>FIXED(Tabla1[[#This Row],[TASA 0%]],0)</f>
        <v>0</v>
      </c>
      <c r="M11" t="str">
        <f>FIXED(Tabla1[[#This Row],[TASA EXE.]],0)</f>
        <v>0</v>
      </c>
      <c r="N11" t="str">
        <f>FIXED(Tabla1[[#This Row],[IVA]],0)</f>
        <v>0</v>
      </c>
      <c r="O11" t="str">
        <f>FIXED(Tabla1[[#This Row],[ISR RET]],0)</f>
        <v>0</v>
      </c>
      <c r="P11" t="str">
        <f>FIXED(Tabla1[[#This Row],[IVA RET]],0)</f>
        <v>0</v>
      </c>
      <c r="R11" s="68">
        <f>Tabla1[[#This Row],[TASA 16]]*16%</f>
        <v>0</v>
      </c>
    </row>
    <row r="12" spans="2:18" x14ac:dyDescent="0.25">
      <c r="B12" t="str">
        <f>'[1]210 Y RFC'!A12</f>
        <v>BDF900209VC0</v>
      </c>
      <c r="C12" t="s">
        <v>44</v>
      </c>
      <c r="D12" t="str">
        <f>'[1]210 Y RFC'!C12</f>
        <v>BDF MEXICO SA DE CV</v>
      </c>
      <c r="E12" s="35">
        <f>SUMIFS(Tabla16[TASA 16],Tabla16[NUM],Tabla1[[#This Row],[CODIGO]])</f>
        <v>0</v>
      </c>
      <c r="F12" s="35">
        <f>SUMIFS(Tabla16[TASA 0%],Tabla16[NUM],Tabla1[[#This Row],[CODIGO]])</f>
        <v>0</v>
      </c>
      <c r="G12" s="35">
        <f>SUMIFS(Tabla16[[EXENTO ]],Tabla16[NUM],Tabla1[[#This Row],[CODIGO]])</f>
        <v>0</v>
      </c>
      <c r="H12" s="35">
        <f>SUMIFS(Tabla16[IVA],Tabla16[NUM],Tabla1[[#This Row],[CODIGO]])</f>
        <v>0</v>
      </c>
      <c r="I12" s="35">
        <f>SUMIFS(Tabla16[ISR RET.],Tabla16[NUM],Tabla1[[#This Row],[CODIGO]])</f>
        <v>0</v>
      </c>
      <c r="J12" s="35">
        <f>SUMIFS(Tabla16[IVA RET.],Tabla16[NUM],Tabla1[[#This Row],[CODIGO]])</f>
        <v>0</v>
      </c>
      <c r="K12" t="str">
        <f>FIXED(Tabla1[[#This Row],[TASA 16%]],0)</f>
        <v>0</v>
      </c>
      <c r="L12" t="str">
        <f>FIXED(Tabla1[[#This Row],[TASA 0%]],0)</f>
        <v>0</v>
      </c>
      <c r="M12" t="str">
        <f>FIXED(Tabla1[[#This Row],[TASA EXE.]],0)</f>
        <v>0</v>
      </c>
      <c r="N12" s="36" t="str">
        <f>FIXED(Tabla1[[#This Row],[IVA]],0)</f>
        <v>0</v>
      </c>
      <c r="O12" s="36" t="str">
        <f>FIXED(Tabla1[[#This Row],[ISR RET]],0)</f>
        <v>0</v>
      </c>
      <c r="P12" s="36" t="str">
        <f>FIXED(Tabla1[[#This Row],[IVA RET]],0)</f>
        <v>0</v>
      </c>
      <c r="R12" s="68">
        <f>Tabla1[[#This Row],[TASA 16]]*16%</f>
        <v>0</v>
      </c>
    </row>
    <row r="13" spans="2:18" x14ac:dyDescent="0.25">
      <c r="B13" t="str">
        <f>'[1]210 Y RFC'!A13</f>
        <v>GGA831121JE9</v>
      </c>
      <c r="C13" t="s">
        <v>45</v>
      </c>
      <c r="D13" t="str">
        <f>'[1]210 Y RFC'!C13</f>
        <v>GRUPO GAMESA  S DE RL DE CV</v>
      </c>
      <c r="E13" s="35">
        <f>SUMIFS(Tabla16[TASA 16],Tabla16[NUM],Tabla1[[#This Row],[CODIGO]])</f>
        <v>0</v>
      </c>
      <c r="F13" s="35">
        <f>SUMIFS(Tabla16[TASA 0%],Tabla16[NUM],Tabla1[[#This Row],[CODIGO]])</f>
        <v>0</v>
      </c>
      <c r="G13" s="35">
        <f>SUMIFS(Tabla16[[EXENTO ]],Tabla16[NUM],Tabla1[[#This Row],[CODIGO]])</f>
        <v>0</v>
      </c>
      <c r="H13" s="35">
        <f>SUMIFS(Tabla16[IVA],Tabla16[NUM],Tabla1[[#This Row],[CODIGO]])</f>
        <v>0</v>
      </c>
      <c r="I13" s="35">
        <f>SUMIFS(Tabla16[ISR RET.],Tabla16[NUM],Tabla1[[#This Row],[CODIGO]])</f>
        <v>0</v>
      </c>
      <c r="J13" s="35">
        <f>SUMIFS(Tabla16[IVA RET.],Tabla16[NUM],Tabla1[[#This Row],[CODIGO]])</f>
        <v>0</v>
      </c>
      <c r="K13" t="str">
        <f>FIXED(Tabla1[[#This Row],[TASA 16%]],0)</f>
        <v>0</v>
      </c>
      <c r="L13" t="str">
        <f>FIXED(Tabla1[[#This Row],[TASA 0%]],0)</f>
        <v>0</v>
      </c>
      <c r="M13" t="str">
        <f>FIXED(Tabla1[[#This Row],[TASA EXE.]],0)</f>
        <v>0</v>
      </c>
      <c r="N13" t="str">
        <f>FIXED(Tabla1[[#This Row],[IVA]],0)</f>
        <v>0</v>
      </c>
      <c r="O13" t="str">
        <f>FIXED(Tabla1[[#This Row],[ISR RET]],0)</f>
        <v>0</v>
      </c>
      <c r="P13" t="str">
        <f>FIXED(Tabla1[[#This Row],[IVA RET]],0)</f>
        <v>0</v>
      </c>
      <c r="R13" s="68">
        <f>Tabla1[[#This Row],[TASA 16]]*16%</f>
        <v>0</v>
      </c>
    </row>
    <row r="14" spans="2:18" x14ac:dyDescent="0.25">
      <c r="B14" t="str">
        <f>'[1]210 Y RFC'!A14</f>
        <v>MIRP620430HB2</v>
      </c>
      <c r="C14" t="s">
        <v>46</v>
      </c>
      <c r="D14" t="str">
        <f>'[1]210 Y RFC'!C14</f>
        <v>MIRANDA ROBLEDO PEDRO</v>
      </c>
      <c r="E14" s="35">
        <f>SUMIFS(Tabla16[TASA 16],Tabla16[NUM],Tabla1[[#This Row],[CODIGO]])</f>
        <v>0</v>
      </c>
      <c r="F14" s="35">
        <f>SUMIFS(Tabla16[TASA 0%],Tabla16[NUM],Tabla1[[#This Row],[CODIGO]])</f>
        <v>0</v>
      </c>
      <c r="G14" s="35">
        <f>SUMIFS(Tabla16[[EXENTO ]],Tabla16[NUM],Tabla1[[#This Row],[CODIGO]])</f>
        <v>0</v>
      </c>
      <c r="H14" s="35">
        <f>SUMIFS(Tabla16[IVA],Tabla16[NUM],Tabla1[[#This Row],[CODIGO]])</f>
        <v>0</v>
      </c>
      <c r="I14" s="35">
        <f>SUMIFS(Tabla16[ISR RET.],Tabla16[NUM],Tabla1[[#This Row],[CODIGO]])</f>
        <v>0</v>
      </c>
      <c r="J14" s="35">
        <f>SUMIFS(Tabla16[IVA RET.],Tabla16[NUM],Tabla1[[#This Row],[CODIGO]])</f>
        <v>0</v>
      </c>
      <c r="K14" t="str">
        <f>FIXED(Tabla1[[#This Row],[TASA 16%]],0)</f>
        <v>0</v>
      </c>
      <c r="L14" t="str">
        <f>FIXED(Tabla1[[#This Row],[TASA 0%]],0)</f>
        <v>0</v>
      </c>
      <c r="M14" t="str">
        <f>FIXED(Tabla1[[#This Row],[TASA EXE.]],0)</f>
        <v>0</v>
      </c>
      <c r="N14" s="36" t="str">
        <f>FIXED(Tabla1[[#This Row],[IVA]],0)</f>
        <v>0</v>
      </c>
      <c r="O14" s="36" t="str">
        <f>FIXED(Tabla1[[#This Row],[ISR RET]],0)</f>
        <v>0</v>
      </c>
      <c r="P14" s="36" t="str">
        <f>FIXED(Tabla1[[#This Row],[IVA RET]],0)</f>
        <v>0</v>
      </c>
      <c r="R14" s="68">
        <f>Tabla1[[#This Row],[TASA 16]]*16%</f>
        <v>0</v>
      </c>
    </row>
    <row r="15" spans="2:18" x14ac:dyDescent="0.25">
      <c r="B15" t="str">
        <f>'[1]210 Y RFC'!A15</f>
        <v>SST0211115X4</v>
      </c>
      <c r="C15" t="s">
        <v>47</v>
      </c>
      <c r="D15" t="str">
        <f>'[1]210 Y RFC'!C15</f>
        <v>SUPER SERVICIO TEPATITLAN SA DE CV</v>
      </c>
      <c r="E15" s="35">
        <f>SUMIFS(Tabla16[TASA 16],Tabla16[NUM],Tabla1[[#This Row],[CODIGO]])</f>
        <v>0</v>
      </c>
      <c r="F15" s="35">
        <f>SUMIFS(Tabla16[TASA 0%],Tabla16[NUM],Tabla1[[#This Row],[CODIGO]])</f>
        <v>0</v>
      </c>
      <c r="G15" s="35">
        <f>SUMIFS(Tabla16[[EXENTO ]],Tabla16[NUM],Tabla1[[#This Row],[CODIGO]])</f>
        <v>0</v>
      </c>
      <c r="H15" s="35">
        <f>SUMIFS(Tabla16[IVA],Tabla16[NUM],Tabla1[[#This Row],[CODIGO]])</f>
        <v>0</v>
      </c>
      <c r="I15" s="35">
        <f>SUMIFS(Tabla16[ISR RET.],Tabla16[NUM],Tabla1[[#This Row],[CODIGO]])</f>
        <v>0</v>
      </c>
      <c r="J15" s="35">
        <f>SUMIFS(Tabla16[IVA RET.],Tabla16[NUM],Tabla1[[#This Row],[CODIGO]])</f>
        <v>0</v>
      </c>
      <c r="K15" t="str">
        <f>FIXED(Tabla1[[#This Row],[TASA 16%]],0)</f>
        <v>0</v>
      </c>
      <c r="L15" t="str">
        <f>FIXED(Tabla1[[#This Row],[TASA 0%]],0)</f>
        <v>0</v>
      </c>
      <c r="M15" t="str">
        <f>FIXED(Tabla1[[#This Row],[TASA EXE.]],0)</f>
        <v>0</v>
      </c>
      <c r="N15" t="str">
        <f>FIXED(Tabla1[[#This Row],[IVA]],0)</f>
        <v>0</v>
      </c>
      <c r="O15" t="str">
        <f>FIXED(Tabla1[[#This Row],[ISR RET]],0)</f>
        <v>0</v>
      </c>
      <c r="P15" t="str">
        <f>FIXED(Tabla1[[#This Row],[IVA RET]],0)</f>
        <v>0</v>
      </c>
      <c r="R15" s="68">
        <f>Tabla1[[#This Row],[TASA 16]]*16%</f>
        <v>0</v>
      </c>
    </row>
    <row r="16" spans="2:18" x14ac:dyDescent="0.25">
      <c r="B16" t="str">
        <f>'[1]210 Y RFC'!A16</f>
        <v>AGD811217HS7</v>
      </c>
      <c r="C16" t="s">
        <v>48</v>
      </c>
      <c r="D16" t="str">
        <f>'[1]210 Y RFC'!C16</f>
        <v>ACEITES GRASAS Y DERIVADOS SA DE CV</v>
      </c>
      <c r="E16" s="35">
        <f>SUMIFS(Tabla16[TASA 16],Tabla16[NUM],Tabla1[[#This Row],[CODIGO]])</f>
        <v>0</v>
      </c>
      <c r="F16" s="35">
        <f>SUMIFS(Tabla16[TASA 0%],Tabla16[NUM],Tabla1[[#This Row],[CODIGO]])</f>
        <v>550229</v>
      </c>
      <c r="G16" s="35">
        <f>SUMIFS(Tabla16[[EXENTO ]],Tabla16[NUM],Tabla1[[#This Row],[CODIGO]])</f>
        <v>0</v>
      </c>
      <c r="H16" s="35">
        <f>SUMIFS(Tabla16[IVA],Tabla16[NUM],Tabla1[[#This Row],[CODIGO]])</f>
        <v>0</v>
      </c>
      <c r="I16" s="35">
        <f>SUMIFS(Tabla16[ISR RET.],Tabla16[NUM],Tabla1[[#This Row],[CODIGO]])</f>
        <v>0</v>
      </c>
      <c r="J16" s="35">
        <f>SUMIFS(Tabla16[IVA RET.],Tabla16[NUM],Tabla1[[#This Row],[CODIGO]])</f>
        <v>0</v>
      </c>
      <c r="K16" t="str">
        <f>FIXED(Tabla1[[#This Row],[TASA 16%]],0)</f>
        <v>0</v>
      </c>
      <c r="L16" t="str">
        <f>FIXED(Tabla1[[#This Row],[TASA 0%]],0)</f>
        <v>550,229</v>
      </c>
      <c r="M16" t="str">
        <f>FIXED(Tabla1[[#This Row],[TASA EXE.]],0)</f>
        <v>0</v>
      </c>
      <c r="N16" s="36" t="str">
        <f>FIXED(Tabla1[[#This Row],[IVA]],0)</f>
        <v>0</v>
      </c>
      <c r="O16" s="36" t="str">
        <f>FIXED(Tabla1[[#This Row],[ISR RET]],0)</f>
        <v>0</v>
      </c>
      <c r="P16" s="36" t="str">
        <f>FIXED(Tabla1[[#This Row],[IVA RET]],0)</f>
        <v>0</v>
      </c>
      <c r="R16" s="68">
        <f>Tabla1[[#This Row],[TASA 16]]*16%</f>
        <v>0</v>
      </c>
    </row>
    <row r="17" spans="2:18" x14ac:dyDescent="0.25">
      <c r="B17" t="str">
        <f>'[1]210 Y RFC'!A17</f>
        <v>FMO900703TY4</v>
      </c>
      <c r="C17" t="s">
        <v>49</v>
      </c>
      <c r="D17" t="str">
        <f>'[1]210 Y RFC'!C17</f>
        <v>FERRETERIAS MONTERREY DE OCCIDENTE SA DE CV</v>
      </c>
      <c r="E17" s="35">
        <f>SUMIFS(Tabla16[TASA 16],Tabla16[NUM],Tabla1[[#This Row],[CODIGO]])</f>
        <v>0</v>
      </c>
      <c r="F17" s="35">
        <f>SUMIFS(Tabla16[TASA 0%],Tabla16[NUM],Tabla1[[#This Row],[CODIGO]])</f>
        <v>0</v>
      </c>
      <c r="G17" s="35">
        <f>SUMIFS(Tabla16[[EXENTO ]],Tabla16[NUM],Tabla1[[#This Row],[CODIGO]])</f>
        <v>0</v>
      </c>
      <c r="H17" s="35">
        <f>SUMIFS(Tabla16[IVA],Tabla16[NUM],Tabla1[[#This Row],[CODIGO]])</f>
        <v>0</v>
      </c>
      <c r="I17" s="35">
        <f>SUMIFS(Tabla16[ISR RET.],Tabla16[NUM],Tabla1[[#This Row],[CODIGO]])</f>
        <v>0</v>
      </c>
      <c r="J17" s="35">
        <f>SUMIFS(Tabla16[IVA RET.],Tabla16[NUM],Tabla1[[#This Row],[CODIGO]])</f>
        <v>0</v>
      </c>
      <c r="K17" t="str">
        <f>FIXED(Tabla1[[#This Row],[TASA 16%]],0)</f>
        <v>0</v>
      </c>
      <c r="L17" t="str">
        <f>FIXED(Tabla1[[#This Row],[TASA 0%]],0)</f>
        <v>0</v>
      </c>
      <c r="M17" t="str">
        <f>FIXED(Tabla1[[#This Row],[TASA EXE.]],0)</f>
        <v>0</v>
      </c>
      <c r="N17" t="str">
        <f>FIXED(Tabla1[[#This Row],[IVA]],0)</f>
        <v>0</v>
      </c>
      <c r="O17" t="str">
        <f>FIXED(Tabla1[[#This Row],[ISR RET]],0)</f>
        <v>0</v>
      </c>
      <c r="P17" t="str">
        <f>FIXED(Tabla1[[#This Row],[IVA RET]],0)</f>
        <v>0</v>
      </c>
      <c r="R17" s="68">
        <f>Tabla1[[#This Row],[TASA 16]]*16%</f>
        <v>0</v>
      </c>
    </row>
    <row r="18" spans="2:18" x14ac:dyDescent="0.25">
      <c r="B18" t="str">
        <f>'[1]210 Y RFC'!A18</f>
        <v>CJA830117BJ4</v>
      </c>
      <c r="C18" t="s">
        <v>50</v>
      </c>
      <c r="D18" t="str">
        <f>'[1]210 Y RFC'!C18</f>
        <v>CHOCOLATERA DE JALISCO SA DE CV</v>
      </c>
      <c r="E18" s="35">
        <f>SUMIFS(Tabla16[TASA 16],Tabla16[NUM],Tabla1[[#This Row],[CODIGO]])</f>
        <v>0</v>
      </c>
      <c r="F18" s="35">
        <f>SUMIFS(Tabla16[TASA 0%],Tabla16[NUM],Tabla1[[#This Row],[CODIGO]])</f>
        <v>0</v>
      </c>
      <c r="G18" s="35">
        <f>SUMIFS(Tabla16[[EXENTO ]],Tabla16[NUM],Tabla1[[#This Row],[CODIGO]])</f>
        <v>0</v>
      </c>
      <c r="H18" s="35">
        <f>SUMIFS(Tabla16[IVA],Tabla16[NUM],Tabla1[[#This Row],[CODIGO]])</f>
        <v>0</v>
      </c>
      <c r="I18" s="35">
        <f>SUMIFS(Tabla16[ISR RET.],Tabla16[NUM],Tabla1[[#This Row],[CODIGO]])</f>
        <v>0</v>
      </c>
      <c r="J18" s="35">
        <f>SUMIFS(Tabla16[IVA RET.],Tabla16[NUM],Tabla1[[#This Row],[CODIGO]])</f>
        <v>0</v>
      </c>
      <c r="K18" t="str">
        <f>FIXED(Tabla1[[#This Row],[TASA 16%]],0)</f>
        <v>0</v>
      </c>
      <c r="L18" t="str">
        <f>FIXED(Tabla1[[#This Row],[TASA 0%]],0)</f>
        <v>0</v>
      </c>
      <c r="M18" t="str">
        <f>FIXED(Tabla1[[#This Row],[TASA EXE.]],0)</f>
        <v>0</v>
      </c>
      <c r="N18" s="36" t="str">
        <f>FIXED(Tabla1[[#This Row],[IVA]],0)</f>
        <v>0</v>
      </c>
      <c r="O18" s="36" t="str">
        <f>FIXED(Tabla1[[#This Row],[ISR RET]],0)</f>
        <v>0</v>
      </c>
      <c r="P18" s="36" t="str">
        <f>FIXED(Tabla1[[#This Row],[IVA RET]],0)</f>
        <v>0</v>
      </c>
      <c r="R18" s="68">
        <f>Tabla1[[#This Row],[TASA 16]]*16%</f>
        <v>0</v>
      </c>
    </row>
    <row r="19" spans="2:18" x14ac:dyDescent="0.25">
      <c r="B19" t="str">
        <f>'[1]210 Y RFC'!A19</f>
        <v>CAVM851226HN1</v>
      </c>
      <c r="C19" t="s">
        <v>51</v>
      </c>
      <c r="D19" t="str">
        <f>'[1]210 Y RFC'!C19</f>
        <v>CASTILLO VILLALOBOS JOSE MIGUEL</v>
      </c>
      <c r="E19" s="35">
        <f>SUMIFS(Tabla16[TASA 16],Tabla16[NUM],Tabla1[[#This Row],[CODIGO]])</f>
        <v>0</v>
      </c>
      <c r="F19" s="35">
        <f>SUMIFS(Tabla16[TASA 0%],Tabla16[NUM],Tabla1[[#This Row],[CODIGO]])</f>
        <v>0</v>
      </c>
      <c r="G19" s="35">
        <f>SUMIFS(Tabla16[[EXENTO ]],Tabla16[NUM],Tabla1[[#This Row],[CODIGO]])</f>
        <v>0</v>
      </c>
      <c r="H19" s="35">
        <f>SUMIFS(Tabla16[IVA],Tabla16[NUM],Tabla1[[#This Row],[CODIGO]])</f>
        <v>0</v>
      </c>
      <c r="I19" s="35">
        <f>SUMIFS(Tabla16[ISR RET.],Tabla16[NUM],Tabla1[[#This Row],[CODIGO]])</f>
        <v>0</v>
      </c>
      <c r="J19" s="35">
        <f>SUMIFS(Tabla16[IVA RET.],Tabla16[NUM],Tabla1[[#This Row],[CODIGO]])</f>
        <v>0</v>
      </c>
      <c r="K19" t="str">
        <f>FIXED(Tabla1[[#This Row],[TASA 16%]],0)</f>
        <v>0</v>
      </c>
      <c r="L19" t="str">
        <f>FIXED(Tabla1[[#This Row],[TASA 0%]],0)</f>
        <v>0</v>
      </c>
      <c r="M19" t="str">
        <f>FIXED(Tabla1[[#This Row],[TASA EXE.]],0)</f>
        <v>0</v>
      </c>
      <c r="N19" t="str">
        <f>FIXED(Tabla1[[#This Row],[IVA]],0)</f>
        <v>0</v>
      </c>
      <c r="O19" t="str">
        <f>FIXED(Tabla1[[#This Row],[ISR RET]],0)</f>
        <v>0</v>
      </c>
      <c r="P19" t="str">
        <f>FIXED(Tabla1[[#This Row],[IVA RET]],0)</f>
        <v>0</v>
      </c>
      <c r="R19" s="68">
        <f>Tabla1[[#This Row],[TASA 16]]*16%</f>
        <v>0</v>
      </c>
    </row>
    <row r="20" spans="2:18" x14ac:dyDescent="0.25">
      <c r="B20" t="str">
        <f>'[1]210 Y RFC'!A20</f>
        <v>MOFI620807NJ4</v>
      </c>
      <c r="C20" t="s">
        <v>52</v>
      </c>
      <c r="D20" t="str">
        <f>'[1]210 Y RFC'!C20</f>
        <v>DE LA MOTA FLORES IGNACIO ALBERTO</v>
      </c>
      <c r="E20" s="35">
        <f>SUMIFS(Tabla16[TASA 16],Tabla16[NUM],Tabla1[[#This Row],[CODIGO]])</f>
        <v>0</v>
      </c>
      <c r="F20" s="35">
        <f>SUMIFS(Tabla16[TASA 0%],Tabla16[NUM],Tabla1[[#This Row],[CODIGO]])</f>
        <v>0</v>
      </c>
      <c r="G20" s="35">
        <f>SUMIFS(Tabla16[[EXENTO ]],Tabla16[NUM],Tabla1[[#This Row],[CODIGO]])</f>
        <v>0</v>
      </c>
      <c r="H20" s="35">
        <f>SUMIFS(Tabla16[IVA],Tabla16[NUM],Tabla1[[#This Row],[CODIGO]])</f>
        <v>0</v>
      </c>
      <c r="I20" s="35">
        <f>SUMIFS(Tabla16[ISR RET.],Tabla16[NUM],Tabla1[[#This Row],[CODIGO]])</f>
        <v>0</v>
      </c>
      <c r="J20" s="35">
        <f>SUMIFS(Tabla16[IVA RET.],Tabla16[NUM],Tabla1[[#This Row],[CODIGO]])</f>
        <v>0</v>
      </c>
      <c r="K20" t="str">
        <f>FIXED(Tabla1[[#This Row],[TASA 16%]],0)</f>
        <v>0</v>
      </c>
      <c r="L20" t="str">
        <f>FIXED(Tabla1[[#This Row],[TASA 0%]],0)</f>
        <v>0</v>
      </c>
      <c r="M20" t="str">
        <f>FIXED(Tabla1[[#This Row],[TASA EXE.]],0)</f>
        <v>0</v>
      </c>
      <c r="N20" s="36" t="str">
        <f>FIXED(Tabla1[[#This Row],[IVA]],0)</f>
        <v>0</v>
      </c>
      <c r="O20" s="36" t="str">
        <f>FIXED(Tabla1[[#This Row],[ISR RET]],0)</f>
        <v>0</v>
      </c>
      <c r="P20" s="36" t="str">
        <f>FIXED(Tabla1[[#This Row],[IVA RET]],0)</f>
        <v>0</v>
      </c>
      <c r="R20" s="68">
        <f>Tabla1[[#This Row],[TASA 16]]*16%</f>
        <v>0</v>
      </c>
    </row>
    <row r="21" spans="2:18" x14ac:dyDescent="0.25">
      <c r="B21">
        <f>'[1]210 Y RFC'!A21</f>
        <v>0</v>
      </c>
      <c r="C21" t="s">
        <v>53</v>
      </c>
      <c r="D21" t="str">
        <f>'[1]210 Y RFC'!C21</f>
        <v>GRUPO INTER LLANTAS</v>
      </c>
      <c r="E21" s="35">
        <f>SUMIFS(Tabla16[TASA 16],Tabla16[NUM],Tabla1[[#This Row],[CODIGO]])</f>
        <v>0</v>
      </c>
      <c r="F21" s="35">
        <f>SUMIFS(Tabla16[TASA 0%],Tabla16[NUM],Tabla1[[#This Row],[CODIGO]])</f>
        <v>0</v>
      </c>
      <c r="G21" s="35">
        <f>SUMIFS(Tabla16[[EXENTO ]],Tabla16[NUM],Tabla1[[#This Row],[CODIGO]])</f>
        <v>0</v>
      </c>
      <c r="H21" s="35">
        <f>SUMIFS(Tabla16[IVA],Tabla16[NUM],Tabla1[[#This Row],[CODIGO]])</f>
        <v>0</v>
      </c>
      <c r="I21" s="35">
        <f>SUMIFS(Tabla16[ISR RET.],Tabla16[NUM],Tabla1[[#This Row],[CODIGO]])</f>
        <v>0</v>
      </c>
      <c r="J21" s="35">
        <f>SUMIFS(Tabla16[IVA RET.],Tabla16[NUM],Tabla1[[#This Row],[CODIGO]])</f>
        <v>0</v>
      </c>
      <c r="K21" t="str">
        <f>FIXED(Tabla1[[#This Row],[TASA 16%]],0)</f>
        <v>0</v>
      </c>
      <c r="L21" t="str">
        <f>FIXED(Tabla1[[#This Row],[TASA 0%]],0)</f>
        <v>0</v>
      </c>
      <c r="M21" t="str">
        <f>FIXED(Tabla1[[#This Row],[TASA EXE.]],0)</f>
        <v>0</v>
      </c>
      <c r="N21" t="str">
        <f>FIXED(Tabla1[[#This Row],[IVA]],0)</f>
        <v>0</v>
      </c>
      <c r="O21" t="str">
        <f>FIXED(Tabla1[[#This Row],[ISR RET]],0)</f>
        <v>0</v>
      </c>
      <c r="P21" t="str">
        <f>FIXED(Tabla1[[#This Row],[IVA RET]],0)</f>
        <v>0</v>
      </c>
      <c r="R21" s="68">
        <f>Tabla1[[#This Row],[TASA 16]]*16%</f>
        <v>0</v>
      </c>
    </row>
    <row r="22" spans="2:18" x14ac:dyDescent="0.25">
      <c r="B22" t="str">
        <f>'[1]210 Y RFC'!A22</f>
        <v>CAA850219G16</v>
      </c>
      <c r="C22" t="s">
        <v>54</v>
      </c>
      <c r="D22" t="str">
        <f>'[1]210 Y RFC'!C22</f>
        <v>CAMARENA AUTOMOTRIZ DE LOS ALTOS SA DE CV</v>
      </c>
      <c r="E22" s="35">
        <f>SUMIFS(Tabla16[TASA 16],Tabla16[NUM],Tabla1[[#This Row],[CODIGO]])</f>
        <v>0</v>
      </c>
      <c r="F22" s="35">
        <f>SUMIFS(Tabla16[TASA 0%],Tabla16[NUM],Tabla1[[#This Row],[CODIGO]])</f>
        <v>0</v>
      </c>
      <c r="G22" s="35">
        <f>SUMIFS(Tabla16[[EXENTO ]],Tabla16[NUM],Tabla1[[#This Row],[CODIGO]])</f>
        <v>0</v>
      </c>
      <c r="H22" s="35">
        <f>SUMIFS(Tabla16[IVA],Tabla16[NUM],Tabla1[[#This Row],[CODIGO]])</f>
        <v>0</v>
      </c>
      <c r="I22" s="35">
        <f>SUMIFS(Tabla16[ISR RET.],Tabla16[NUM],Tabla1[[#This Row],[CODIGO]])</f>
        <v>0</v>
      </c>
      <c r="J22" s="35">
        <f>SUMIFS(Tabla16[IVA RET.],Tabla16[NUM],Tabla1[[#This Row],[CODIGO]])</f>
        <v>0</v>
      </c>
      <c r="K22" t="str">
        <f>FIXED(Tabla1[[#This Row],[TASA 16%]],0)</f>
        <v>0</v>
      </c>
      <c r="L22" t="str">
        <f>FIXED(Tabla1[[#This Row],[TASA 0%]],0)</f>
        <v>0</v>
      </c>
      <c r="M22" t="str">
        <f>FIXED(Tabla1[[#This Row],[TASA EXE.]],0)</f>
        <v>0</v>
      </c>
      <c r="N22" s="36" t="str">
        <f>FIXED(Tabla1[[#This Row],[IVA]],0)</f>
        <v>0</v>
      </c>
      <c r="O22" s="36" t="str">
        <f>FIXED(Tabla1[[#This Row],[ISR RET]],0)</f>
        <v>0</v>
      </c>
      <c r="P22" s="36" t="str">
        <f>FIXED(Tabla1[[#This Row],[IVA RET]],0)</f>
        <v>0</v>
      </c>
      <c r="R22" s="68">
        <f>Tabla1[[#This Row],[TASA 16]]*16%</f>
        <v>0</v>
      </c>
    </row>
    <row r="23" spans="2:18" x14ac:dyDescent="0.25">
      <c r="B23" t="str">
        <f>'[1]210 Y RFC'!A23</f>
        <v>DTA0410224Q9</v>
      </c>
      <c r="C23" t="s">
        <v>55</v>
      </c>
      <c r="D23" t="str">
        <f>'[1]210 Y RFC'!C23</f>
        <v>DISTRIBUIDORA DE TEQUILA DE LOS ALTOS S DE RL DE CV</v>
      </c>
      <c r="E23" s="35">
        <f>SUMIFS(Tabla16[TASA 16],Tabla16[NUM],Tabla1[[#This Row],[CODIGO]])</f>
        <v>0</v>
      </c>
      <c r="F23" s="35">
        <f>SUMIFS(Tabla16[TASA 0%],Tabla16[NUM],Tabla1[[#This Row],[CODIGO]])</f>
        <v>0</v>
      </c>
      <c r="G23" s="35">
        <f>SUMIFS(Tabla16[[EXENTO ]],Tabla16[NUM],Tabla1[[#This Row],[CODIGO]])</f>
        <v>0</v>
      </c>
      <c r="H23" s="35">
        <f>SUMIFS(Tabla16[IVA],Tabla16[NUM],Tabla1[[#This Row],[CODIGO]])</f>
        <v>0</v>
      </c>
      <c r="I23" s="35">
        <f>SUMIFS(Tabla16[ISR RET.],Tabla16[NUM],Tabla1[[#This Row],[CODIGO]])</f>
        <v>0</v>
      </c>
      <c r="J23" s="35">
        <f>SUMIFS(Tabla16[IVA RET.],Tabla16[NUM],Tabla1[[#This Row],[CODIGO]])</f>
        <v>0</v>
      </c>
      <c r="K23" t="str">
        <f>FIXED(Tabla1[[#This Row],[TASA 16%]],0)</f>
        <v>0</v>
      </c>
      <c r="L23" t="str">
        <f>FIXED(Tabla1[[#This Row],[TASA 0%]],0)</f>
        <v>0</v>
      </c>
      <c r="M23" t="str">
        <f>FIXED(Tabla1[[#This Row],[TASA EXE.]],0)</f>
        <v>0</v>
      </c>
      <c r="N23" t="str">
        <f>FIXED(Tabla1[[#This Row],[IVA]],0)</f>
        <v>0</v>
      </c>
      <c r="O23" t="str">
        <f>FIXED(Tabla1[[#This Row],[ISR RET]],0)</f>
        <v>0</v>
      </c>
      <c r="P23" t="str">
        <f>FIXED(Tabla1[[#This Row],[IVA RET]],0)</f>
        <v>0</v>
      </c>
      <c r="R23" s="68">
        <f>Tabla1[[#This Row],[TASA 16]]*16%</f>
        <v>0</v>
      </c>
    </row>
    <row r="24" spans="2:18" x14ac:dyDescent="0.25">
      <c r="B24" t="str">
        <f>'[1]210 Y RFC'!A24</f>
        <v>GOHR620627M11</v>
      </c>
      <c r="C24" t="s">
        <v>56</v>
      </c>
      <c r="D24" t="str">
        <f>'[1]210 Y RFC'!C24</f>
        <v>GONZALEZ HERNANDEZ RAFAEL</v>
      </c>
      <c r="E24" s="35">
        <f>SUMIFS(Tabla16[TASA 16],Tabla16[NUM],Tabla1[[#This Row],[CODIGO]])</f>
        <v>0</v>
      </c>
      <c r="F24" s="35">
        <f>SUMIFS(Tabla16[TASA 0%],Tabla16[NUM],Tabla1[[#This Row],[CODIGO]])</f>
        <v>0</v>
      </c>
      <c r="G24" s="35">
        <f>SUMIFS(Tabla16[[EXENTO ]],Tabla16[NUM],Tabla1[[#This Row],[CODIGO]])</f>
        <v>0</v>
      </c>
      <c r="H24" s="35">
        <f>SUMIFS(Tabla16[IVA],Tabla16[NUM],Tabla1[[#This Row],[CODIGO]])</f>
        <v>0</v>
      </c>
      <c r="I24" s="35">
        <f>SUMIFS(Tabla16[ISR RET.],Tabla16[NUM],Tabla1[[#This Row],[CODIGO]])</f>
        <v>0</v>
      </c>
      <c r="J24" s="35">
        <f>SUMIFS(Tabla16[IVA RET.],Tabla16[NUM],Tabla1[[#This Row],[CODIGO]])</f>
        <v>0</v>
      </c>
      <c r="K24" t="str">
        <f>FIXED(Tabla1[[#This Row],[TASA 16%]],0)</f>
        <v>0</v>
      </c>
      <c r="L24" t="str">
        <f>FIXED(Tabla1[[#This Row],[TASA 0%]],0)</f>
        <v>0</v>
      </c>
      <c r="M24" t="str">
        <f>FIXED(Tabla1[[#This Row],[TASA EXE.]],0)</f>
        <v>0</v>
      </c>
      <c r="N24" s="36" t="str">
        <f>FIXED(Tabla1[[#This Row],[IVA]],0)</f>
        <v>0</v>
      </c>
      <c r="O24" s="36" t="str">
        <f>FIXED(Tabla1[[#This Row],[ISR RET]],0)</f>
        <v>0</v>
      </c>
      <c r="P24" s="36" t="str">
        <f>FIXED(Tabla1[[#This Row],[IVA RET]],0)</f>
        <v>0</v>
      </c>
      <c r="R24" s="68">
        <f>Tabla1[[#This Row],[TASA 16]]*16%</f>
        <v>0</v>
      </c>
    </row>
    <row r="25" spans="2:18" x14ac:dyDescent="0.25">
      <c r="B25" t="str">
        <f>'[1]210 Y RFC'!A25</f>
        <v>CEC04052528A</v>
      </c>
      <c r="C25" t="s">
        <v>57</v>
      </c>
      <c r="D25" t="str">
        <f>'[1]210 Y RFC'!C25</f>
        <v>CENTRO EMPRESARIAL CELULAR SA DE CV</v>
      </c>
      <c r="E25" s="35">
        <f>SUMIFS(Tabla16[TASA 16],Tabla16[NUM],Tabla1[[#This Row],[CODIGO]])</f>
        <v>0</v>
      </c>
      <c r="F25" s="35">
        <f>SUMIFS(Tabla16[TASA 0%],Tabla16[NUM],Tabla1[[#This Row],[CODIGO]])</f>
        <v>0</v>
      </c>
      <c r="G25" s="35">
        <f>SUMIFS(Tabla16[[EXENTO ]],Tabla16[NUM],Tabla1[[#This Row],[CODIGO]])</f>
        <v>0</v>
      </c>
      <c r="H25" s="35">
        <f>SUMIFS(Tabla16[IVA],Tabla16[NUM],Tabla1[[#This Row],[CODIGO]])</f>
        <v>0</v>
      </c>
      <c r="I25" s="35">
        <f>SUMIFS(Tabla16[ISR RET.],Tabla16[NUM],Tabla1[[#This Row],[CODIGO]])</f>
        <v>0</v>
      </c>
      <c r="J25" s="35">
        <f>SUMIFS(Tabla16[IVA RET.],Tabla16[NUM],Tabla1[[#This Row],[CODIGO]])</f>
        <v>0</v>
      </c>
      <c r="K25" t="str">
        <f>FIXED(Tabla1[[#This Row],[TASA 16%]],0)</f>
        <v>0</v>
      </c>
      <c r="L25" t="str">
        <f>FIXED(Tabla1[[#This Row],[TASA 0%]],0)</f>
        <v>0</v>
      </c>
      <c r="M25" t="str">
        <f>FIXED(Tabla1[[#This Row],[TASA EXE.]],0)</f>
        <v>0</v>
      </c>
      <c r="N25" t="str">
        <f>FIXED(Tabla1[[#This Row],[IVA]],0)</f>
        <v>0</v>
      </c>
      <c r="O25" t="str">
        <f>FIXED(Tabla1[[#This Row],[ISR RET]],0)</f>
        <v>0</v>
      </c>
      <c r="P25" t="str">
        <f>FIXED(Tabla1[[#This Row],[IVA RET]],0)</f>
        <v>0</v>
      </c>
      <c r="R25" s="68">
        <f>Tabla1[[#This Row],[TASA 16]]*16%</f>
        <v>0</v>
      </c>
    </row>
    <row r="26" spans="2:18" x14ac:dyDescent="0.25">
      <c r="B26" t="str">
        <f>'[1]210 Y RFC'!A26</f>
        <v>NAD901023GRA</v>
      </c>
      <c r="C26" t="s">
        <v>58</v>
      </c>
      <c r="D26" t="str">
        <f>'[1]210 Y RFC'!C26</f>
        <v>NADRO SAPI DE CV</v>
      </c>
      <c r="E26" s="35">
        <f>SUMIFS(Tabla16[TASA 16],Tabla16[NUM],Tabla1[[#This Row],[CODIGO]])</f>
        <v>1239903.5</v>
      </c>
      <c r="F26" s="35">
        <f>SUMIFS(Tabla16[TASA 0%],Tabla16[NUM],Tabla1[[#This Row],[CODIGO]])</f>
        <v>7017484.0300000003</v>
      </c>
      <c r="G26" s="35">
        <f>SUMIFS(Tabla16[[EXENTO ]],Tabla16[NUM],Tabla1[[#This Row],[CODIGO]])</f>
        <v>176.55</v>
      </c>
      <c r="H26" s="35">
        <f>SUMIFS(Tabla16[IVA],Tabla16[NUM],Tabla1[[#This Row],[CODIGO]])</f>
        <v>198384.56</v>
      </c>
      <c r="I26" s="35">
        <f>SUMIFS(Tabla16[ISR RET.],Tabla16[NUM],Tabla1[[#This Row],[CODIGO]])</f>
        <v>0</v>
      </c>
      <c r="J26" s="35">
        <f>SUMIFS(Tabla16[IVA RET.],Tabla16[NUM],Tabla1[[#This Row],[CODIGO]])</f>
        <v>0</v>
      </c>
      <c r="K26" t="str">
        <f>FIXED(Tabla1[[#This Row],[TASA 16%]],0)</f>
        <v>1,239,904</v>
      </c>
      <c r="L26" t="str">
        <f>FIXED(Tabla1[[#This Row],[TASA 0%]],0)</f>
        <v>7,017,484</v>
      </c>
      <c r="M26" t="str">
        <f>FIXED(Tabla1[[#This Row],[TASA EXE.]],0)</f>
        <v>177</v>
      </c>
      <c r="N26" s="36" t="str">
        <f>FIXED(Tabla1[[#This Row],[IVA]],0)</f>
        <v>198,385</v>
      </c>
      <c r="O26" s="36" t="str">
        <f>FIXED(Tabla1[[#This Row],[ISR RET]],0)</f>
        <v>0</v>
      </c>
      <c r="P26" s="36" t="str">
        <f>FIXED(Tabla1[[#This Row],[IVA RET]],0)</f>
        <v>0</v>
      </c>
      <c r="R26" s="68">
        <f>Tabla1[[#This Row],[TASA 16]]*16%</f>
        <v>198384.64000000001</v>
      </c>
    </row>
    <row r="27" spans="2:18" x14ac:dyDescent="0.25">
      <c r="B27" t="str">
        <f>'[1]210 Y RFC'!A27</f>
        <v>HDB9105148Y5</v>
      </c>
      <c r="C27" t="s">
        <v>59</v>
      </c>
      <c r="D27" t="str">
        <f>'[1]210 Y RFC'!C27</f>
        <v>HIGIENICOS Y DESECHABLES DEL BAJIO SA DE CV</v>
      </c>
      <c r="E27" s="35">
        <f>SUMIFS(Tabla16[TASA 16],Tabla16[NUM],Tabla1[[#This Row],[CODIGO]])</f>
        <v>0</v>
      </c>
      <c r="F27" s="35">
        <f>SUMIFS(Tabla16[TASA 0%],Tabla16[NUM],Tabla1[[#This Row],[CODIGO]])</f>
        <v>0</v>
      </c>
      <c r="G27" s="35">
        <f>SUMIFS(Tabla16[[EXENTO ]],Tabla16[NUM],Tabla1[[#This Row],[CODIGO]])</f>
        <v>0</v>
      </c>
      <c r="H27" s="35">
        <f>SUMIFS(Tabla16[IVA],Tabla16[NUM],Tabla1[[#This Row],[CODIGO]])</f>
        <v>0</v>
      </c>
      <c r="I27" s="35">
        <f>SUMIFS(Tabla16[ISR RET.],Tabla16[NUM],Tabla1[[#This Row],[CODIGO]])</f>
        <v>0</v>
      </c>
      <c r="J27" s="35">
        <f>SUMIFS(Tabla16[IVA RET.],Tabla16[NUM],Tabla1[[#This Row],[CODIGO]])</f>
        <v>0</v>
      </c>
      <c r="K27" t="str">
        <f>FIXED(Tabla1[[#This Row],[TASA 16%]],0)</f>
        <v>0</v>
      </c>
      <c r="L27" t="str">
        <f>FIXED(Tabla1[[#This Row],[TASA 0%]],0)</f>
        <v>0</v>
      </c>
      <c r="M27" t="str">
        <f>FIXED(Tabla1[[#This Row],[TASA EXE.]],0)</f>
        <v>0</v>
      </c>
      <c r="N27" t="str">
        <f>FIXED(Tabla1[[#This Row],[IVA]],0)</f>
        <v>0</v>
      </c>
      <c r="O27" t="str">
        <f>FIXED(Tabla1[[#This Row],[ISR RET]],0)</f>
        <v>0</v>
      </c>
      <c r="P27" t="str">
        <f>FIXED(Tabla1[[#This Row],[IVA RET]],0)</f>
        <v>0</v>
      </c>
      <c r="R27" s="68">
        <f>Tabla1[[#This Row],[TASA 16]]*16%</f>
        <v>0</v>
      </c>
    </row>
    <row r="28" spans="2:18" x14ac:dyDescent="0.25">
      <c r="B28" t="str">
        <f>'[1]210 Y RFC'!A28</f>
        <v>SMA900206BA1</v>
      </c>
      <c r="C28" t="s">
        <v>60</v>
      </c>
      <c r="D28" t="str">
        <f>'[1]210 Y RFC'!C28</f>
        <v>SALSA MAGA SA DE CV</v>
      </c>
      <c r="E28" s="35">
        <f>SUMIFS(Tabla16[TASA 16],Tabla16[NUM],Tabla1[[#This Row],[CODIGO]])</f>
        <v>0</v>
      </c>
      <c r="F28" s="35">
        <f>SUMIFS(Tabla16[TASA 0%],Tabla16[NUM],Tabla1[[#This Row],[CODIGO]])</f>
        <v>0</v>
      </c>
      <c r="G28" s="35">
        <f>SUMIFS(Tabla16[[EXENTO ]],Tabla16[NUM],Tabla1[[#This Row],[CODIGO]])</f>
        <v>0</v>
      </c>
      <c r="H28" s="35">
        <f>SUMIFS(Tabla16[IVA],Tabla16[NUM],Tabla1[[#This Row],[CODIGO]])</f>
        <v>0</v>
      </c>
      <c r="I28" s="35">
        <f>SUMIFS(Tabla16[ISR RET.],Tabla16[NUM],Tabla1[[#This Row],[CODIGO]])</f>
        <v>0</v>
      </c>
      <c r="J28" s="35">
        <f>SUMIFS(Tabla16[IVA RET.],Tabla16[NUM],Tabla1[[#This Row],[CODIGO]])</f>
        <v>0</v>
      </c>
      <c r="K28" t="str">
        <f>FIXED(Tabla1[[#This Row],[TASA 16%]],0)</f>
        <v>0</v>
      </c>
      <c r="L28" t="str">
        <f>FIXED(Tabla1[[#This Row],[TASA 0%]],0)</f>
        <v>0</v>
      </c>
      <c r="M28" t="str">
        <f>FIXED(Tabla1[[#This Row],[TASA EXE.]],0)</f>
        <v>0</v>
      </c>
      <c r="N28" s="36" t="str">
        <f>FIXED(Tabla1[[#This Row],[IVA]],0)</f>
        <v>0</v>
      </c>
      <c r="O28" s="36" t="str">
        <f>FIXED(Tabla1[[#This Row],[ISR RET]],0)</f>
        <v>0</v>
      </c>
      <c r="P28" s="36" t="str">
        <f>FIXED(Tabla1[[#This Row],[IVA RET]],0)</f>
        <v>0</v>
      </c>
      <c r="R28" s="68">
        <f>Tabla1[[#This Row],[TASA 16]]*16%</f>
        <v>0</v>
      </c>
    </row>
    <row r="29" spans="2:18" x14ac:dyDescent="0.25">
      <c r="B29" t="str">
        <f>'[1]210 Y RFC'!A29</f>
        <v>VAPO770918GQ2</v>
      </c>
      <c r="C29" t="s">
        <v>61</v>
      </c>
      <c r="D29" t="str">
        <f>'[1]210 Y RFC'!C29</f>
        <v>VAZQUEZ PLASCENCIA OSVALDO</v>
      </c>
      <c r="E29" s="35">
        <f>SUMIFS(Tabla16[TASA 16],Tabla16[NUM],Tabla1[[#This Row],[CODIGO]])</f>
        <v>0</v>
      </c>
      <c r="F29" s="35">
        <f>SUMIFS(Tabla16[TASA 0%],Tabla16[NUM],Tabla1[[#This Row],[CODIGO]])</f>
        <v>0</v>
      </c>
      <c r="G29" s="35">
        <f>SUMIFS(Tabla16[[EXENTO ]],Tabla16[NUM],Tabla1[[#This Row],[CODIGO]])</f>
        <v>0</v>
      </c>
      <c r="H29" s="35">
        <f>SUMIFS(Tabla16[IVA],Tabla16[NUM],Tabla1[[#This Row],[CODIGO]])</f>
        <v>0</v>
      </c>
      <c r="I29" s="35">
        <f>SUMIFS(Tabla16[ISR RET.],Tabla16[NUM],Tabla1[[#This Row],[CODIGO]])</f>
        <v>0</v>
      </c>
      <c r="J29" s="35">
        <f>SUMIFS(Tabla16[IVA RET.],Tabla16[NUM],Tabla1[[#This Row],[CODIGO]])</f>
        <v>0</v>
      </c>
      <c r="K29" t="str">
        <f>FIXED(Tabla1[[#This Row],[TASA 16%]],0)</f>
        <v>0</v>
      </c>
      <c r="L29" t="str">
        <f>FIXED(Tabla1[[#This Row],[TASA 0%]],0)</f>
        <v>0</v>
      </c>
      <c r="M29" t="str">
        <f>FIXED(Tabla1[[#This Row],[TASA EXE.]],0)</f>
        <v>0</v>
      </c>
      <c r="N29" t="str">
        <f>FIXED(Tabla1[[#This Row],[IVA]],0)</f>
        <v>0</v>
      </c>
      <c r="O29" t="str">
        <f>FIXED(Tabla1[[#This Row],[ISR RET]],0)</f>
        <v>0</v>
      </c>
      <c r="P29" t="str">
        <f>FIXED(Tabla1[[#This Row],[IVA RET]],0)</f>
        <v>0</v>
      </c>
      <c r="R29" s="68">
        <f>Tabla1[[#This Row],[TASA 16]]*16%</f>
        <v>0</v>
      </c>
    </row>
    <row r="30" spans="2:18" x14ac:dyDescent="0.25">
      <c r="B30" t="str">
        <f>'[1]210 Y RFC'!A30</f>
        <v>LOES8209246X5</v>
      </c>
      <c r="C30" t="s">
        <v>62</v>
      </c>
      <c r="D30" t="str">
        <f>'[1]210 Y RFC'!C30</f>
        <v>LOZANO ESPARZA SALVADOR</v>
      </c>
      <c r="E30" s="35">
        <f>SUMIFS(Tabla16[TASA 16],Tabla16[NUM],Tabla1[[#This Row],[CODIGO]])</f>
        <v>0</v>
      </c>
      <c r="F30" s="35">
        <f>SUMIFS(Tabla16[TASA 0%],Tabla16[NUM],Tabla1[[#This Row],[CODIGO]])</f>
        <v>0</v>
      </c>
      <c r="G30" s="35">
        <f>SUMIFS(Tabla16[[EXENTO ]],Tabla16[NUM],Tabla1[[#This Row],[CODIGO]])</f>
        <v>0</v>
      </c>
      <c r="H30" s="35">
        <f>SUMIFS(Tabla16[IVA],Tabla16[NUM],Tabla1[[#This Row],[CODIGO]])</f>
        <v>0</v>
      </c>
      <c r="I30" s="35">
        <f>SUMIFS(Tabla16[ISR RET.],Tabla16[NUM],Tabla1[[#This Row],[CODIGO]])</f>
        <v>0</v>
      </c>
      <c r="J30" s="35">
        <f>SUMIFS(Tabla16[IVA RET.],Tabla16[NUM],Tabla1[[#This Row],[CODIGO]])</f>
        <v>0</v>
      </c>
      <c r="K30" t="str">
        <f>FIXED(Tabla1[[#This Row],[TASA 16%]],0)</f>
        <v>0</v>
      </c>
      <c r="L30" t="str">
        <f>FIXED(Tabla1[[#This Row],[TASA 0%]],0)</f>
        <v>0</v>
      </c>
      <c r="M30" t="str">
        <f>FIXED(Tabla1[[#This Row],[TASA EXE.]],0)</f>
        <v>0</v>
      </c>
      <c r="N30" s="36" t="str">
        <f>FIXED(Tabla1[[#This Row],[IVA]],0)</f>
        <v>0</v>
      </c>
      <c r="O30" s="36" t="str">
        <f>FIXED(Tabla1[[#This Row],[ISR RET]],0)</f>
        <v>0</v>
      </c>
      <c r="P30" s="36" t="str">
        <f>FIXED(Tabla1[[#This Row],[IVA RET]],0)</f>
        <v>0</v>
      </c>
      <c r="R30" s="68">
        <f>Tabla1[[#This Row],[TASA 16]]*16%</f>
        <v>0</v>
      </c>
    </row>
    <row r="31" spans="2:18" x14ac:dyDescent="0.25">
      <c r="B31" t="str">
        <f>'[1]210 Y RFC'!A31</f>
        <v>PHA140318TC8</v>
      </c>
      <c r="C31" t="s">
        <v>63</v>
      </c>
      <c r="D31" t="str">
        <f>'[1]210 Y RFC'!C31</f>
        <v>PHARMADIOL S DE RL DE CV</v>
      </c>
      <c r="E31" s="35">
        <f>SUMIFS(Tabla16[TASA 16],Tabla16[NUM],Tabla1[[#This Row],[CODIGO]])</f>
        <v>0</v>
      </c>
      <c r="F31" s="35">
        <f>SUMIFS(Tabla16[TASA 0%],Tabla16[NUM],Tabla1[[#This Row],[CODIGO]])</f>
        <v>0</v>
      </c>
      <c r="G31" s="35">
        <f>SUMIFS(Tabla16[[EXENTO ]],Tabla16[NUM],Tabla1[[#This Row],[CODIGO]])</f>
        <v>0</v>
      </c>
      <c r="H31" s="35">
        <f>SUMIFS(Tabla16[IVA],Tabla16[NUM],Tabla1[[#This Row],[CODIGO]])</f>
        <v>0</v>
      </c>
      <c r="I31" s="35">
        <f>SUMIFS(Tabla16[ISR RET.],Tabla16[NUM],Tabla1[[#This Row],[CODIGO]])</f>
        <v>0</v>
      </c>
      <c r="J31" s="35">
        <f>SUMIFS(Tabla16[IVA RET.],Tabla16[NUM],Tabla1[[#This Row],[CODIGO]])</f>
        <v>0</v>
      </c>
      <c r="K31" t="str">
        <f>FIXED(Tabla1[[#This Row],[TASA 16%]],0)</f>
        <v>0</v>
      </c>
      <c r="L31" t="str">
        <f>FIXED(Tabla1[[#This Row],[TASA 0%]],0)</f>
        <v>0</v>
      </c>
      <c r="M31" t="str">
        <f>FIXED(Tabla1[[#This Row],[TASA EXE.]],0)</f>
        <v>0</v>
      </c>
      <c r="N31" t="str">
        <f>FIXED(Tabla1[[#This Row],[IVA]],0)</f>
        <v>0</v>
      </c>
      <c r="O31" t="str">
        <f>FIXED(Tabla1[[#This Row],[ISR RET]],0)</f>
        <v>0</v>
      </c>
      <c r="P31" t="str">
        <f>FIXED(Tabla1[[#This Row],[IVA RET]],0)</f>
        <v>0</v>
      </c>
      <c r="R31" s="68">
        <f>Tabla1[[#This Row],[TASA 16]]*16%</f>
        <v>0</v>
      </c>
    </row>
    <row r="32" spans="2:18" x14ac:dyDescent="0.25">
      <c r="B32" t="str">
        <f>'[1]210 Y RFC'!A32</f>
        <v>GOMI850319UP8</v>
      </c>
      <c r="C32" t="s">
        <v>64</v>
      </c>
      <c r="D32" t="str">
        <f>'[1]210 Y RFC'!C32</f>
        <v>GONZALEZ MARIZCAL JOSE IVAN</v>
      </c>
      <c r="E32" s="35">
        <f>SUMIFS(Tabla16[TASA 16],Tabla16[NUM],Tabla1[[#This Row],[CODIGO]])</f>
        <v>0</v>
      </c>
      <c r="F32" s="35">
        <f>SUMIFS(Tabla16[TASA 0%],Tabla16[NUM],Tabla1[[#This Row],[CODIGO]])</f>
        <v>0</v>
      </c>
      <c r="G32" s="35">
        <f>SUMIFS(Tabla16[[EXENTO ]],Tabla16[NUM],Tabla1[[#This Row],[CODIGO]])</f>
        <v>0</v>
      </c>
      <c r="H32" s="35">
        <f>SUMIFS(Tabla16[IVA],Tabla16[NUM],Tabla1[[#This Row],[CODIGO]])</f>
        <v>0</v>
      </c>
      <c r="I32" s="35">
        <f>SUMIFS(Tabla16[ISR RET.],Tabla16[NUM],Tabla1[[#This Row],[CODIGO]])</f>
        <v>0</v>
      </c>
      <c r="J32" s="35">
        <f>SUMIFS(Tabla16[IVA RET.],Tabla16[NUM],Tabla1[[#This Row],[CODIGO]])</f>
        <v>0</v>
      </c>
      <c r="K32" t="str">
        <f>FIXED(Tabla1[[#This Row],[TASA 16%]],0)</f>
        <v>0</v>
      </c>
      <c r="L32" t="str">
        <f>FIXED(Tabla1[[#This Row],[TASA 0%]],0)</f>
        <v>0</v>
      </c>
      <c r="M32" t="str">
        <f>FIXED(Tabla1[[#This Row],[TASA EXE.]],0)</f>
        <v>0</v>
      </c>
      <c r="N32" s="36" t="str">
        <f>FIXED(Tabla1[[#This Row],[IVA]],0)</f>
        <v>0</v>
      </c>
      <c r="O32" s="36" t="str">
        <f>FIXED(Tabla1[[#This Row],[ISR RET]],0)</f>
        <v>0</v>
      </c>
      <c r="P32" s="36" t="str">
        <f>FIXED(Tabla1[[#This Row],[IVA RET]],0)</f>
        <v>0</v>
      </c>
      <c r="R32" s="68">
        <f>Tabla1[[#This Row],[TASA 16]]*16%</f>
        <v>0</v>
      </c>
    </row>
    <row r="33" spans="2:18" x14ac:dyDescent="0.25">
      <c r="B33" t="str">
        <f>'[1]210 Y RFC'!A33</f>
        <v>DIF9310055W1</v>
      </c>
      <c r="C33" t="s">
        <v>65</v>
      </c>
      <c r="D33" t="str">
        <f>'[1]210 Y RFC'!C33</f>
        <v>DIFARMER SA DE CV</v>
      </c>
      <c r="E33" s="35">
        <f>SUMIFS(Tabla16[TASA 16],Tabla16[NUM],Tabla1[[#This Row],[CODIGO]])</f>
        <v>17184.8125</v>
      </c>
      <c r="F33" s="35">
        <f>SUMIFS(Tabla16[TASA 0%],Tabla16[NUM],Tabla1[[#This Row],[CODIGO]])</f>
        <v>460601.39750000002</v>
      </c>
      <c r="G33" s="35">
        <f>SUMIFS(Tabla16[[EXENTO ]],Tabla16[NUM],Tabla1[[#This Row],[CODIGO]])</f>
        <v>0</v>
      </c>
      <c r="H33" s="35">
        <f>SUMIFS(Tabla16[IVA],Tabla16[NUM],Tabla1[[#This Row],[CODIGO]])</f>
        <v>2749.5699999999997</v>
      </c>
      <c r="I33" s="35">
        <f>SUMIFS(Tabla16[ISR RET.],Tabla16[NUM],Tabla1[[#This Row],[CODIGO]])</f>
        <v>0</v>
      </c>
      <c r="J33" s="35">
        <f>SUMIFS(Tabla16[IVA RET.],Tabla16[NUM],Tabla1[[#This Row],[CODIGO]])</f>
        <v>0</v>
      </c>
      <c r="K33" t="str">
        <f>FIXED(Tabla1[[#This Row],[TASA 16%]],0)</f>
        <v>17,185</v>
      </c>
      <c r="L33" t="str">
        <f>FIXED(Tabla1[[#This Row],[TASA 0%]],0)</f>
        <v>460,601</v>
      </c>
      <c r="M33" t="str">
        <f>FIXED(Tabla1[[#This Row],[TASA EXE.]],0)</f>
        <v>0</v>
      </c>
      <c r="N33" t="str">
        <f>FIXED(Tabla1[[#This Row],[IVA]],0)</f>
        <v>2,750</v>
      </c>
      <c r="O33" t="str">
        <f>FIXED(Tabla1[[#This Row],[ISR RET]],0)</f>
        <v>0</v>
      </c>
      <c r="P33" t="str">
        <f>FIXED(Tabla1[[#This Row],[IVA RET]],0)</f>
        <v>0</v>
      </c>
      <c r="R33" s="68">
        <f>Tabla1[[#This Row],[TASA 16]]*16%</f>
        <v>2749.6</v>
      </c>
    </row>
    <row r="34" spans="2:18" x14ac:dyDescent="0.25">
      <c r="B34">
        <f>'[1]210 Y RFC'!A34</f>
        <v>0</v>
      </c>
      <c r="C34" t="s">
        <v>66</v>
      </c>
      <c r="D34" t="str">
        <f>'[1]210 Y RFC'!C34</f>
        <v>GONZALEZ MARTINEZ JOSE</v>
      </c>
      <c r="E34" s="35">
        <f>SUMIFS(Tabla16[TASA 16],Tabla16[NUM],Tabla1[[#This Row],[CODIGO]])</f>
        <v>0</v>
      </c>
      <c r="F34" s="35">
        <f>SUMIFS(Tabla16[TASA 0%],Tabla16[NUM],Tabla1[[#This Row],[CODIGO]])</f>
        <v>0</v>
      </c>
      <c r="G34" s="35">
        <f>SUMIFS(Tabla16[[EXENTO ]],Tabla16[NUM],Tabla1[[#This Row],[CODIGO]])</f>
        <v>0</v>
      </c>
      <c r="H34" s="35">
        <f>SUMIFS(Tabla16[IVA],Tabla16[NUM],Tabla1[[#This Row],[CODIGO]])</f>
        <v>0</v>
      </c>
      <c r="I34" s="35">
        <f>SUMIFS(Tabla16[ISR RET.],Tabla16[NUM],Tabla1[[#This Row],[CODIGO]])</f>
        <v>0</v>
      </c>
      <c r="J34" s="35">
        <f>SUMIFS(Tabla16[IVA RET.],Tabla16[NUM],Tabla1[[#This Row],[CODIGO]])</f>
        <v>0</v>
      </c>
      <c r="K34" t="str">
        <f>FIXED(Tabla1[[#This Row],[TASA 16%]],0)</f>
        <v>0</v>
      </c>
      <c r="L34" t="str">
        <f>FIXED(Tabla1[[#This Row],[TASA 0%]],0)</f>
        <v>0</v>
      </c>
      <c r="M34" t="str">
        <f>FIXED(Tabla1[[#This Row],[TASA EXE.]],0)</f>
        <v>0</v>
      </c>
      <c r="N34" s="36" t="str">
        <f>FIXED(Tabla1[[#This Row],[IVA]],0)</f>
        <v>0</v>
      </c>
      <c r="O34" s="36" t="str">
        <f>FIXED(Tabla1[[#This Row],[ISR RET]],0)</f>
        <v>0</v>
      </c>
      <c r="P34" s="36" t="str">
        <f>FIXED(Tabla1[[#This Row],[IVA RET]],0)</f>
        <v>0</v>
      </c>
      <c r="R34" s="68">
        <f>Tabla1[[#This Row],[TASA 16]]*16%</f>
        <v>0</v>
      </c>
    </row>
    <row r="35" spans="2:18" x14ac:dyDescent="0.25">
      <c r="B35" t="str">
        <f>'[1]210 Y RFC'!A35</f>
        <v>DSE0603067K7</v>
      </c>
      <c r="C35" t="s">
        <v>67</v>
      </c>
      <c r="D35" t="str">
        <f>'[1]210 Y RFC'!C35</f>
        <v>DARA SERVICIOS SA DE CV</v>
      </c>
      <c r="E35" s="35">
        <f>SUMIFS(Tabla16[TASA 16],Tabla16[NUM],Tabla1[[#This Row],[CODIGO]])</f>
        <v>0</v>
      </c>
      <c r="F35" s="35">
        <f>SUMIFS(Tabla16[TASA 0%],Tabla16[NUM],Tabla1[[#This Row],[CODIGO]])</f>
        <v>0</v>
      </c>
      <c r="G35" s="35">
        <f>SUMIFS(Tabla16[[EXENTO ]],Tabla16[NUM],Tabla1[[#This Row],[CODIGO]])</f>
        <v>0</v>
      </c>
      <c r="H35" s="35">
        <f>SUMIFS(Tabla16[IVA],Tabla16[NUM],Tabla1[[#This Row],[CODIGO]])</f>
        <v>0</v>
      </c>
      <c r="I35" s="35">
        <f>SUMIFS(Tabla16[ISR RET.],Tabla16[NUM],Tabla1[[#This Row],[CODIGO]])</f>
        <v>0</v>
      </c>
      <c r="J35" s="35">
        <f>SUMIFS(Tabla16[IVA RET.],Tabla16[NUM],Tabla1[[#This Row],[CODIGO]])</f>
        <v>0</v>
      </c>
      <c r="K35" t="str">
        <f>FIXED(Tabla1[[#This Row],[TASA 16%]],0)</f>
        <v>0</v>
      </c>
      <c r="L35" t="str">
        <f>FIXED(Tabla1[[#This Row],[TASA 0%]],0)</f>
        <v>0</v>
      </c>
      <c r="M35" t="str">
        <f>FIXED(Tabla1[[#This Row],[TASA EXE.]],0)</f>
        <v>0</v>
      </c>
      <c r="N35" t="str">
        <f>FIXED(Tabla1[[#This Row],[IVA]],0)</f>
        <v>0</v>
      </c>
      <c r="O35" t="str">
        <f>FIXED(Tabla1[[#This Row],[ISR RET]],0)</f>
        <v>0</v>
      </c>
      <c r="P35" t="str">
        <f>FIXED(Tabla1[[#This Row],[IVA RET]],0)</f>
        <v>0</v>
      </c>
      <c r="R35" s="68">
        <f>Tabla1[[#This Row],[TASA 16]]*16%</f>
        <v>0</v>
      </c>
    </row>
    <row r="36" spans="2:18" x14ac:dyDescent="0.25">
      <c r="B36" t="str">
        <f>'[1]210 Y RFC'!A36</f>
        <v>GODB890204MSA</v>
      </c>
      <c r="C36" t="s">
        <v>68</v>
      </c>
      <c r="D36" t="str">
        <f>'[1]210 Y RFC'!C36</f>
        <v>GONZALEZ DURAN BRENDA EDITH</v>
      </c>
      <c r="E36" s="35">
        <f>SUMIFS(Tabla16[TASA 16],Tabla16[NUM],Tabla1[[#This Row],[CODIGO]])</f>
        <v>0</v>
      </c>
      <c r="F36" s="35">
        <f>SUMIFS(Tabla16[TASA 0%],Tabla16[NUM],Tabla1[[#This Row],[CODIGO]])</f>
        <v>0</v>
      </c>
      <c r="G36" s="35">
        <f>SUMIFS(Tabla16[[EXENTO ]],Tabla16[NUM],Tabla1[[#This Row],[CODIGO]])</f>
        <v>0</v>
      </c>
      <c r="H36" s="35">
        <f>SUMIFS(Tabla16[IVA],Tabla16[NUM],Tabla1[[#This Row],[CODIGO]])</f>
        <v>0</v>
      </c>
      <c r="I36" s="35">
        <f>SUMIFS(Tabla16[ISR RET.],Tabla16[NUM],Tabla1[[#This Row],[CODIGO]])</f>
        <v>0</v>
      </c>
      <c r="J36" s="35">
        <f>SUMIFS(Tabla16[IVA RET.],Tabla16[NUM],Tabla1[[#This Row],[CODIGO]])</f>
        <v>0</v>
      </c>
      <c r="K36" t="str">
        <f>FIXED(Tabla1[[#This Row],[TASA 16%]],0)</f>
        <v>0</v>
      </c>
      <c r="L36" t="str">
        <f>FIXED(Tabla1[[#This Row],[TASA 0%]],0)</f>
        <v>0</v>
      </c>
      <c r="M36" t="str">
        <f>FIXED(Tabla1[[#This Row],[TASA EXE.]],0)</f>
        <v>0</v>
      </c>
      <c r="N36" s="36" t="str">
        <f>FIXED(Tabla1[[#This Row],[IVA]],0)</f>
        <v>0</v>
      </c>
      <c r="O36" s="36" t="str">
        <f>FIXED(Tabla1[[#This Row],[ISR RET]],0)</f>
        <v>0</v>
      </c>
      <c r="P36" s="36" t="str">
        <f>FIXED(Tabla1[[#This Row],[IVA RET]],0)</f>
        <v>0</v>
      </c>
      <c r="R36" s="68">
        <f>Tabla1[[#This Row],[TASA 16]]*16%</f>
        <v>0</v>
      </c>
    </row>
    <row r="37" spans="2:18" x14ac:dyDescent="0.25">
      <c r="B37" t="str">
        <f>'[1]210 Y RFC'!A37</f>
        <v>BACD560130DF7</v>
      </c>
      <c r="C37" t="s">
        <v>69</v>
      </c>
      <c r="D37" t="str">
        <f>'[1]210 Y RFC'!C37</f>
        <v>BALDERAS CARRILLO DANIEL</v>
      </c>
      <c r="E37" s="35">
        <f>SUMIFS(Tabla16[TASA 16],Tabla16[NUM],Tabla1[[#This Row],[CODIGO]])</f>
        <v>929.56249999999989</v>
      </c>
      <c r="F37" s="35">
        <f>SUMIFS(Tabla16[TASA 0%],Tabla16[NUM],Tabla1[[#This Row],[CODIGO]])</f>
        <v>10933.877500000001</v>
      </c>
      <c r="G37" s="35">
        <f>SUMIFS(Tabla16[[EXENTO ]],Tabla16[NUM],Tabla1[[#This Row],[CODIGO]])</f>
        <v>0</v>
      </c>
      <c r="H37" s="35">
        <f>SUMIFS(Tabla16[IVA],Tabla16[NUM],Tabla1[[#This Row],[CODIGO]])</f>
        <v>148.72999999999999</v>
      </c>
      <c r="I37" s="35">
        <f>SUMIFS(Tabla16[ISR RET.],Tabla16[NUM],Tabla1[[#This Row],[CODIGO]])</f>
        <v>0</v>
      </c>
      <c r="J37" s="35">
        <f>SUMIFS(Tabla16[IVA RET.],Tabla16[NUM],Tabla1[[#This Row],[CODIGO]])</f>
        <v>0</v>
      </c>
      <c r="K37" t="str">
        <f>FIXED(Tabla1[[#This Row],[TASA 16%]],0)</f>
        <v>930</v>
      </c>
      <c r="L37" t="str">
        <f>FIXED(Tabla1[[#This Row],[TASA 0%]],0)</f>
        <v>10,934</v>
      </c>
      <c r="M37" t="str">
        <f>FIXED(Tabla1[[#This Row],[TASA EXE.]],0)</f>
        <v>0</v>
      </c>
      <c r="N37" t="str">
        <f>FIXED(Tabla1[[#This Row],[IVA]],0)</f>
        <v>149</v>
      </c>
      <c r="O37" t="str">
        <f>FIXED(Tabla1[[#This Row],[ISR RET]],0)</f>
        <v>0</v>
      </c>
      <c r="P37" t="str">
        <f>FIXED(Tabla1[[#This Row],[IVA RET]],0)</f>
        <v>0</v>
      </c>
      <c r="R37" s="68">
        <f>Tabla1[[#This Row],[TASA 16]]*16%</f>
        <v>148.80000000000001</v>
      </c>
    </row>
    <row r="38" spans="2:18" x14ac:dyDescent="0.25">
      <c r="B38" t="str">
        <f>'[1]210 Y RFC'!A38</f>
        <v>MARM7410245CA</v>
      </c>
      <c r="C38" t="s">
        <v>70</v>
      </c>
      <c r="D38" t="str">
        <f>'[1]210 Y RFC'!C38</f>
        <v>MARTIARENA ROJAS MAURICIO RAFAEL</v>
      </c>
      <c r="E38" s="35">
        <f>SUMIFS(Tabla16[TASA 16],Tabla16[NUM],Tabla1[[#This Row],[CODIGO]])</f>
        <v>1350</v>
      </c>
      <c r="F38" s="35">
        <f>SUMIFS(Tabla16[TASA 0%],Tabla16[NUM],Tabla1[[#This Row],[CODIGO]])</f>
        <v>0</v>
      </c>
      <c r="G38" s="35">
        <f>SUMIFS(Tabla16[[EXENTO ]],Tabla16[NUM],Tabla1[[#This Row],[CODIGO]])</f>
        <v>0</v>
      </c>
      <c r="H38" s="35">
        <f>SUMIFS(Tabla16[IVA],Tabla16[NUM],Tabla1[[#This Row],[CODIGO]])</f>
        <v>216</v>
      </c>
      <c r="I38" s="35">
        <f>SUMIFS(Tabla16[ISR RET.],Tabla16[NUM],Tabla1[[#This Row],[CODIGO]])</f>
        <v>0</v>
      </c>
      <c r="J38" s="35">
        <f>SUMIFS(Tabla16[IVA RET.],Tabla16[NUM],Tabla1[[#This Row],[CODIGO]])</f>
        <v>0</v>
      </c>
      <c r="K38" t="str">
        <f>FIXED(Tabla1[[#This Row],[TASA 16%]],0)</f>
        <v>1,350</v>
      </c>
      <c r="L38" t="str">
        <f>FIXED(Tabla1[[#This Row],[TASA 0%]],0)</f>
        <v>0</v>
      </c>
      <c r="M38" t="str">
        <f>FIXED(Tabla1[[#This Row],[TASA EXE.]],0)</f>
        <v>0</v>
      </c>
      <c r="N38" s="36" t="str">
        <f>FIXED(Tabla1[[#This Row],[IVA]],0)</f>
        <v>216</v>
      </c>
      <c r="O38" s="36" t="str">
        <f>FIXED(Tabla1[[#This Row],[ISR RET]],0)</f>
        <v>0</v>
      </c>
      <c r="P38" s="36" t="str">
        <f>FIXED(Tabla1[[#This Row],[IVA RET]],0)</f>
        <v>0</v>
      </c>
      <c r="R38" s="68">
        <f>Tabla1[[#This Row],[TASA 16]]*16%</f>
        <v>216</v>
      </c>
    </row>
    <row r="39" spans="2:18" x14ac:dyDescent="0.25">
      <c r="B39" t="str">
        <f>'[1]210 Y RFC'!A39</f>
        <v>ISE841114F46</v>
      </c>
      <c r="C39" t="s">
        <v>71</v>
      </c>
      <c r="D39" t="str">
        <f>'[1]210 Y RFC'!C39</f>
        <v>INDUSTRIAS SELECTAS</v>
      </c>
      <c r="E39" s="35">
        <f>SUMIFS(Tabla16[TASA 16],Tabla16[NUM],Tabla1[[#This Row],[CODIGO]])</f>
        <v>0</v>
      </c>
      <c r="F39" s="35">
        <f>SUMIFS(Tabla16[TASA 0%],Tabla16[NUM],Tabla1[[#This Row],[CODIGO]])</f>
        <v>0</v>
      </c>
      <c r="G39" s="35">
        <f>SUMIFS(Tabla16[[EXENTO ]],Tabla16[NUM],Tabla1[[#This Row],[CODIGO]])</f>
        <v>0</v>
      </c>
      <c r="H39" s="35">
        <f>SUMIFS(Tabla16[IVA],Tabla16[NUM],Tabla1[[#This Row],[CODIGO]])</f>
        <v>0</v>
      </c>
      <c r="I39" s="35">
        <f>SUMIFS(Tabla16[ISR RET.],Tabla16[NUM],Tabla1[[#This Row],[CODIGO]])</f>
        <v>0</v>
      </c>
      <c r="J39" s="35">
        <f>SUMIFS(Tabla16[IVA RET.],Tabla16[NUM],Tabla1[[#This Row],[CODIGO]])</f>
        <v>0</v>
      </c>
      <c r="K39" t="str">
        <f>FIXED(Tabla1[[#This Row],[TASA 16%]],0)</f>
        <v>0</v>
      </c>
      <c r="L39" t="str">
        <f>FIXED(Tabla1[[#This Row],[TASA 0%]],0)</f>
        <v>0</v>
      </c>
      <c r="M39" t="str">
        <f>FIXED(Tabla1[[#This Row],[TASA EXE.]],0)</f>
        <v>0</v>
      </c>
      <c r="N39" t="str">
        <f>FIXED(Tabla1[[#This Row],[IVA]],0)</f>
        <v>0</v>
      </c>
      <c r="O39" t="str">
        <f>FIXED(Tabla1[[#This Row],[ISR RET]],0)</f>
        <v>0</v>
      </c>
      <c r="P39" t="str">
        <f>FIXED(Tabla1[[#This Row],[IVA RET]],0)</f>
        <v>0</v>
      </c>
      <c r="R39" s="68">
        <f>Tabla1[[#This Row],[TASA 16]]*16%</f>
        <v>0</v>
      </c>
    </row>
    <row r="40" spans="2:18" x14ac:dyDescent="0.25">
      <c r="B40" t="str">
        <f>'[1]210 Y RFC'!A40</f>
        <v>J&amp;J920909AV8</v>
      </c>
      <c r="C40" t="s">
        <v>72</v>
      </c>
      <c r="D40" t="str">
        <f>'[1]210 Y RFC'!C40</f>
        <v>JOHNSON &amp; JOHNSON SA DE CV</v>
      </c>
      <c r="E40" s="35">
        <f>SUMIFS(Tabla16[TASA 16],Tabla16[NUM],Tabla1[[#This Row],[CODIGO]])</f>
        <v>0</v>
      </c>
      <c r="F40" s="35">
        <f>SUMIFS(Tabla16[TASA 0%],Tabla16[NUM],Tabla1[[#This Row],[CODIGO]])</f>
        <v>0</v>
      </c>
      <c r="G40" s="35">
        <f>SUMIFS(Tabla16[[EXENTO ]],Tabla16[NUM],Tabla1[[#This Row],[CODIGO]])</f>
        <v>0</v>
      </c>
      <c r="H40" s="35">
        <f>SUMIFS(Tabla16[IVA],Tabla16[NUM],Tabla1[[#This Row],[CODIGO]])</f>
        <v>0</v>
      </c>
      <c r="I40" s="35">
        <f>SUMIFS(Tabla16[ISR RET.],Tabla16[NUM],Tabla1[[#This Row],[CODIGO]])</f>
        <v>0</v>
      </c>
      <c r="J40" s="35">
        <f>SUMIFS(Tabla16[IVA RET.],Tabla16[NUM],Tabla1[[#This Row],[CODIGO]])</f>
        <v>0</v>
      </c>
      <c r="K40" t="str">
        <f>FIXED(Tabla1[[#This Row],[TASA 16%]],0)</f>
        <v>0</v>
      </c>
      <c r="L40" t="str">
        <f>FIXED(Tabla1[[#This Row],[TASA 0%]],0)</f>
        <v>0</v>
      </c>
      <c r="M40" t="str">
        <f>FIXED(Tabla1[[#This Row],[TASA EXE.]],0)</f>
        <v>0</v>
      </c>
      <c r="N40" s="36" t="str">
        <f>FIXED(Tabla1[[#This Row],[IVA]],0)</f>
        <v>0</v>
      </c>
      <c r="O40" s="36" t="str">
        <f>FIXED(Tabla1[[#This Row],[ISR RET]],0)</f>
        <v>0</v>
      </c>
      <c r="P40" s="36" t="str">
        <f>FIXED(Tabla1[[#This Row],[IVA RET]],0)</f>
        <v>0</v>
      </c>
      <c r="R40" s="68">
        <f>Tabla1[[#This Row],[TASA 16]]*16%</f>
        <v>0</v>
      </c>
    </row>
    <row r="41" spans="2:18" x14ac:dyDescent="0.25">
      <c r="B41" t="str">
        <f>'[1]210 Y RFC'!A41</f>
        <v>LFE101104RJ1</v>
      </c>
      <c r="C41" t="s">
        <v>73</v>
      </c>
      <c r="D41" t="str">
        <f>'[1]210 Y RFC'!C41</f>
        <v>LABORATORIOS FEM S DE RL DE CV</v>
      </c>
      <c r="E41" s="35">
        <f>SUMIFS(Tabla16[TASA 16],Tabla16[NUM],Tabla1[[#This Row],[CODIGO]])</f>
        <v>29956.75</v>
      </c>
      <c r="F41" s="35">
        <f>SUMIFS(Tabla16[TASA 0%],Tabla16[NUM],Tabla1[[#This Row],[CODIGO]])</f>
        <v>5.0000000002910383E-2</v>
      </c>
      <c r="G41" s="35">
        <f>SUMIFS(Tabla16[[EXENTO ]],Tabla16[NUM],Tabla1[[#This Row],[CODIGO]])</f>
        <v>0</v>
      </c>
      <c r="H41" s="35">
        <f>SUMIFS(Tabla16[IVA],Tabla16[NUM],Tabla1[[#This Row],[CODIGO]])</f>
        <v>4793.08</v>
      </c>
      <c r="I41" s="35">
        <f>SUMIFS(Tabla16[ISR RET.],Tabla16[NUM],Tabla1[[#This Row],[CODIGO]])</f>
        <v>0</v>
      </c>
      <c r="J41" s="35">
        <f>SUMIFS(Tabla16[IVA RET.],Tabla16[NUM],Tabla1[[#This Row],[CODIGO]])</f>
        <v>0</v>
      </c>
      <c r="K41" t="str">
        <f>FIXED(Tabla1[[#This Row],[TASA 16%]],0)</f>
        <v>29,957</v>
      </c>
      <c r="L41" t="str">
        <f>FIXED(Tabla1[[#This Row],[TASA 0%]],0)</f>
        <v>0</v>
      </c>
      <c r="M41" t="str">
        <f>FIXED(Tabla1[[#This Row],[TASA EXE.]],0)</f>
        <v>0</v>
      </c>
      <c r="N41" t="str">
        <f>FIXED(Tabla1[[#This Row],[IVA]],0)</f>
        <v>4,793</v>
      </c>
      <c r="O41" t="str">
        <f>FIXED(Tabla1[[#This Row],[ISR RET]],0)</f>
        <v>0</v>
      </c>
      <c r="P41" t="str">
        <f>FIXED(Tabla1[[#This Row],[IVA RET]],0)</f>
        <v>0</v>
      </c>
      <c r="R41" s="68">
        <f>Tabla1[[#This Row],[TASA 16]]*16%</f>
        <v>4793.12</v>
      </c>
    </row>
    <row r="42" spans="2:18" x14ac:dyDescent="0.25">
      <c r="B42">
        <f>'[1]210 Y RFC'!A42</f>
        <v>0</v>
      </c>
      <c r="C42" t="s">
        <v>74</v>
      </c>
      <c r="D42" t="str">
        <f>'[1]210 Y RFC'!C42</f>
        <v>COMERCIALIZADORA LUMA</v>
      </c>
      <c r="E42" s="35">
        <f>SUMIFS(Tabla16[TASA 16],Tabla16[NUM],Tabla1[[#This Row],[CODIGO]])</f>
        <v>0</v>
      </c>
      <c r="F42" s="35">
        <f>SUMIFS(Tabla16[TASA 0%],Tabla16[NUM],Tabla1[[#This Row],[CODIGO]])</f>
        <v>0</v>
      </c>
      <c r="G42" s="35">
        <f>SUMIFS(Tabla16[[EXENTO ]],Tabla16[NUM],Tabla1[[#This Row],[CODIGO]])</f>
        <v>0</v>
      </c>
      <c r="H42" s="35">
        <f>SUMIFS(Tabla16[IVA],Tabla16[NUM],Tabla1[[#This Row],[CODIGO]])</f>
        <v>0</v>
      </c>
      <c r="I42" s="35">
        <f>SUMIFS(Tabla16[ISR RET.],Tabla16[NUM],Tabla1[[#This Row],[CODIGO]])</f>
        <v>0</v>
      </c>
      <c r="J42" s="35">
        <f>SUMIFS(Tabla16[IVA RET.],Tabla16[NUM],Tabla1[[#This Row],[CODIGO]])</f>
        <v>0</v>
      </c>
      <c r="K42" t="str">
        <f>FIXED(Tabla1[[#This Row],[TASA 16%]],0)</f>
        <v>0</v>
      </c>
      <c r="L42" t="str">
        <f>FIXED(Tabla1[[#This Row],[TASA 0%]],0)</f>
        <v>0</v>
      </c>
      <c r="M42" t="str">
        <f>FIXED(Tabla1[[#This Row],[TASA EXE.]],0)</f>
        <v>0</v>
      </c>
      <c r="N42" s="36" t="str">
        <f>FIXED(Tabla1[[#This Row],[IVA]],0)</f>
        <v>0</v>
      </c>
      <c r="O42" s="36" t="str">
        <f>FIXED(Tabla1[[#This Row],[ISR RET]],0)</f>
        <v>0</v>
      </c>
      <c r="P42" s="36" t="str">
        <f>FIXED(Tabla1[[#This Row],[IVA RET]],0)</f>
        <v>0</v>
      </c>
      <c r="R42" s="68">
        <f>Tabla1[[#This Row],[TASA 16]]*16%</f>
        <v>0</v>
      </c>
    </row>
    <row r="43" spans="2:18" x14ac:dyDescent="0.25">
      <c r="B43" t="str">
        <f>'[1]210 Y RFC'!A43</f>
        <v>BACR550619JLA</v>
      </c>
      <c r="C43" t="s">
        <v>75</v>
      </c>
      <c r="D43" t="str">
        <f>'[1]210 Y RFC'!C43</f>
        <v>BRAMBILA CHAVEZ RICARDO</v>
      </c>
      <c r="E43" s="35">
        <f>SUMIFS(Tabla16[TASA 16],Tabla16[NUM],Tabla1[[#This Row],[CODIGO]])</f>
        <v>0</v>
      </c>
      <c r="F43" s="35">
        <f>SUMIFS(Tabla16[TASA 0%],Tabla16[NUM],Tabla1[[#This Row],[CODIGO]])</f>
        <v>0</v>
      </c>
      <c r="G43" s="35">
        <f>SUMIFS(Tabla16[[EXENTO ]],Tabla16[NUM],Tabla1[[#This Row],[CODIGO]])</f>
        <v>0</v>
      </c>
      <c r="H43" s="35">
        <f>SUMIFS(Tabla16[IVA],Tabla16[NUM],Tabla1[[#This Row],[CODIGO]])</f>
        <v>0</v>
      </c>
      <c r="I43" s="35">
        <f>SUMIFS(Tabla16[ISR RET.],Tabla16[NUM],Tabla1[[#This Row],[CODIGO]])</f>
        <v>0</v>
      </c>
      <c r="J43" s="35">
        <f>SUMIFS(Tabla16[IVA RET.],Tabla16[NUM],Tabla1[[#This Row],[CODIGO]])</f>
        <v>0</v>
      </c>
      <c r="K43" t="str">
        <f>FIXED(Tabla1[[#This Row],[TASA 16%]],0)</f>
        <v>0</v>
      </c>
      <c r="L43" t="str">
        <f>FIXED(Tabla1[[#This Row],[TASA 0%]],0)</f>
        <v>0</v>
      </c>
      <c r="M43" t="str">
        <f>FIXED(Tabla1[[#This Row],[TASA EXE.]],0)</f>
        <v>0</v>
      </c>
      <c r="N43" t="str">
        <f>FIXED(Tabla1[[#This Row],[IVA]],0)</f>
        <v>0</v>
      </c>
      <c r="O43" t="str">
        <f>FIXED(Tabla1[[#This Row],[ISR RET]],0)</f>
        <v>0</v>
      </c>
      <c r="P43" t="str">
        <f>FIXED(Tabla1[[#This Row],[IVA RET]],0)</f>
        <v>0</v>
      </c>
      <c r="R43" s="68">
        <f>Tabla1[[#This Row],[TASA 16]]*16%</f>
        <v>0</v>
      </c>
    </row>
    <row r="44" spans="2:18" x14ac:dyDescent="0.25">
      <c r="B44" t="str">
        <f>'[1]210 Y RFC'!A44</f>
        <v>CCO820507BV4</v>
      </c>
      <c r="C44" t="s">
        <v>76</v>
      </c>
      <c r="D44" t="str">
        <f>'[1]210 Y RFC'!C44</f>
        <v>CONSERVAS LA COSTEÑA SA DE CV</v>
      </c>
      <c r="E44" s="35">
        <f>SUMIFS(Tabla16[TASA 16],Tabla16[NUM],Tabla1[[#This Row],[CODIGO]])</f>
        <v>0</v>
      </c>
      <c r="F44" s="35">
        <f>SUMIFS(Tabla16[TASA 0%],Tabla16[NUM],Tabla1[[#This Row],[CODIGO]])</f>
        <v>0</v>
      </c>
      <c r="G44" s="35">
        <f>SUMIFS(Tabla16[[EXENTO ]],Tabla16[NUM],Tabla1[[#This Row],[CODIGO]])</f>
        <v>0</v>
      </c>
      <c r="H44" s="35">
        <f>SUMIFS(Tabla16[IVA],Tabla16[NUM],Tabla1[[#This Row],[CODIGO]])</f>
        <v>0</v>
      </c>
      <c r="I44" s="35">
        <f>SUMIFS(Tabla16[ISR RET.],Tabla16[NUM],Tabla1[[#This Row],[CODIGO]])</f>
        <v>0</v>
      </c>
      <c r="J44" s="35">
        <f>SUMIFS(Tabla16[IVA RET.],Tabla16[NUM],Tabla1[[#This Row],[CODIGO]])</f>
        <v>0</v>
      </c>
      <c r="K44" t="str">
        <f>FIXED(Tabla1[[#This Row],[TASA 16%]],0)</f>
        <v>0</v>
      </c>
      <c r="L44" t="str">
        <f>FIXED(Tabla1[[#This Row],[TASA 0%]],0)</f>
        <v>0</v>
      </c>
      <c r="M44" t="str">
        <f>FIXED(Tabla1[[#This Row],[TASA EXE.]],0)</f>
        <v>0</v>
      </c>
      <c r="N44" s="36" t="str">
        <f>FIXED(Tabla1[[#This Row],[IVA]],0)</f>
        <v>0</v>
      </c>
      <c r="O44" s="36" t="str">
        <f>FIXED(Tabla1[[#This Row],[ISR RET]],0)</f>
        <v>0</v>
      </c>
      <c r="P44" s="36" t="str">
        <f>FIXED(Tabla1[[#This Row],[IVA RET]],0)</f>
        <v>0</v>
      </c>
      <c r="R44" s="68">
        <f>Tabla1[[#This Row],[TASA 16]]*16%</f>
        <v>0</v>
      </c>
    </row>
    <row r="45" spans="2:18" x14ac:dyDescent="0.25">
      <c r="B45" t="str">
        <f>'[1]210 Y RFC'!A45</f>
        <v>CDI090715JQ1</v>
      </c>
      <c r="C45" t="s">
        <v>77</v>
      </c>
      <c r="D45" t="str">
        <f>'[1]210 Y RFC'!C45</f>
        <v>CUETARA DISTRIBUCION SA DE CV</v>
      </c>
      <c r="E45" s="35">
        <f>SUMIFS(Tabla16[TASA 16],Tabla16[NUM],Tabla1[[#This Row],[CODIGO]])</f>
        <v>0</v>
      </c>
      <c r="F45" s="35">
        <f>SUMIFS(Tabla16[TASA 0%],Tabla16[NUM],Tabla1[[#This Row],[CODIGO]])</f>
        <v>143197.78000000003</v>
      </c>
      <c r="G45" s="35">
        <f>SUMIFS(Tabla16[[EXENTO ]],Tabla16[NUM],Tabla1[[#This Row],[CODIGO]])</f>
        <v>9615.1899999999987</v>
      </c>
      <c r="H45" s="35">
        <f>SUMIFS(Tabla16[IVA],Tabla16[NUM],Tabla1[[#This Row],[CODIGO]])</f>
        <v>0</v>
      </c>
      <c r="I45" s="35">
        <f>SUMIFS(Tabla16[ISR RET.],Tabla16[NUM],Tabla1[[#This Row],[CODIGO]])</f>
        <v>0</v>
      </c>
      <c r="J45" s="35">
        <f>SUMIFS(Tabla16[IVA RET.],Tabla16[NUM],Tabla1[[#This Row],[CODIGO]])</f>
        <v>0</v>
      </c>
      <c r="K45" t="str">
        <f>FIXED(Tabla1[[#This Row],[TASA 16%]],0)</f>
        <v>0</v>
      </c>
      <c r="L45" t="str">
        <f>FIXED(Tabla1[[#This Row],[TASA 0%]],0)</f>
        <v>143,198</v>
      </c>
      <c r="M45" t="str">
        <f>FIXED(Tabla1[[#This Row],[TASA EXE.]],0)</f>
        <v>9,615</v>
      </c>
      <c r="N45" s="36" t="str">
        <f>FIXED(Tabla1[[#This Row],[IVA]],0)</f>
        <v>0</v>
      </c>
      <c r="O45" s="36" t="str">
        <f>FIXED(Tabla1[[#This Row],[ISR RET]],0)</f>
        <v>0</v>
      </c>
      <c r="P45" s="36" t="str">
        <f>FIXED(Tabla1[[#This Row],[IVA RET]],0)</f>
        <v>0</v>
      </c>
      <c r="R45" s="68">
        <f>Tabla1[[#This Row],[TASA 16]]*16%</f>
        <v>0</v>
      </c>
    </row>
    <row r="46" spans="2:18" x14ac:dyDescent="0.25">
      <c r="B46" t="str">
        <f>'[1]210 Y RFC'!A46</f>
        <v>MAGM900615AX3</v>
      </c>
      <c r="C46" t="s">
        <v>78</v>
      </c>
      <c r="D46" t="str">
        <f>'[1]210 Y RFC'!C46</f>
        <v>MARTINEZ GONZALEZ MIGUEL ALBERTO</v>
      </c>
      <c r="E46" s="35">
        <f>SUMIFS(Tabla16[TASA 16],Tabla16[NUM],Tabla1[[#This Row],[CODIGO]])</f>
        <v>0</v>
      </c>
      <c r="F46" s="35">
        <f>SUMIFS(Tabla16[TASA 0%],Tabla16[NUM],Tabla1[[#This Row],[CODIGO]])</f>
        <v>0</v>
      </c>
      <c r="G46" s="35">
        <f>SUMIFS(Tabla16[[EXENTO ]],Tabla16[NUM],Tabla1[[#This Row],[CODIGO]])</f>
        <v>0</v>
      </c>
      <c r="H46" s="35">
        <f>SUMIFS(Tabla16[IVA],Tabla16[NUM],Tabla1[[#This Row],[CODIGO]])</f>
        <v>0</v>
      </c>
      <c r="I46" s="35">
        <f>SUMIFS(Tabla16[ISR RET.],Tabla16[NUM],Tabla1[[#This Row],[CODIGO]])</f>
        <v>0</v>
      </c>
      <c r="J46" s="35">
        <f>SUMIFS(Tabla16[IVA RET.],Tabla16[NUM],Tabla1[[#This Row],[CODIGO]])</f>
        <v>0</v>
      </c>
      <c r="K46" t="str">
        <f>FIXED(Tabla1[[#This Row],[TASA 16%]],0)</f>
        <v>0</v>
      </c>
      <c r="L46" t="str">
        <f>FIXED(Tabla1[[#This Row],[TASA 0%]],0)</f>
        <v>0</v>
      </c>
      <c r="M46" t="str">
        <f>FIXED(Tabla1[[#This Row],[TASA EXE.]],0)</f>
        <v>0</v>
      </c>
      <c r="N46" s="36" t="str">
        <f>FIXED(Tabla1[[#This Row],[IVA]],0)</f>
        <v>0</v>
      </c>
      <c r="O46" s="36" t="str">
        <f>FIXED(Tabla1[[#This Row],[ISR RET]],0)</f>
        <v>0</v>
      </c>
      <c r="P46" s="36" t="str">
        <f>FIXED(Tabla1[[#This Row],[IVA RET]],0)</f>
        <v>0</v>
      </c>
      <c r="R46" s="68">
        <f>Tabla1[[#This Row],[TASA 16]]*16%</f>
        <v>0</v>
      </c>
    </row>
    <row r="47" spans="2:18" x14ac:dyDescent="0.25">
      <c r="B47">
        <f>'[1]210 Y RFC'!A47</f>
        <v>0</v>
      </c>
      <c r="C47" t="s">
        <v>79</v>
      </c>
      <c r="D47" t="str">
        <f>'[1]210 Y RFC'!C47</f>
        <v>DECO CERAMICA SA DE CV</v>
      </c>
      <c r="E47" s="35">
        <f>SUMIFS(Tabla16[TASA 16],Tabla16[NUM],Tabla1[[#This Row],[CODIGO]])</f>
        <v>0</v>
      </c>
      <c r="F47" s="35">
        <f>SUMIFS(Tabla16[TASA 0%],Tabla16[NUM],Tabla1[[#This Row],[CODIGO]])</f>
        <v>0</v>
      </c>
      <c r="G47" s="35">
        <f>SUMIFS(Tabla16[[EXENTO ]],Tabla16[NUM],Tabla1[[#This Row],[CODIGO]])</f>
        <v>0</v>
      </c>
      <c r="H47" s="35">
        <f>SUMIFS(Tabla16[IVA],Tabla16[NUM],Tabla1[[#This Row],[CODIGO]])</f>
        <v>0</v>
      </c>
      <c r="I47" s="35">
        <f>SUMIFS(Tabla16[ISR RET.],Tabla16[NUM],Tabla1[[#This Row],[CODIGO]])</f>
        <v>0</v>
      </c>
      <c r="J47" s="35">
        <f>SUMIFS(Tabla16[IVA RET.],Tabla16[NUM],Tabla1[[#This Row],[CODIGO]])</f>
        <v>0</v>
      </c>
      <c r="K47" t="str">
        <f>FIXED(Tabla1[[#This Row],[TASA 16%]],0)</f>
        <v>0</v>
      </c>
      <c r="L47" t="str">
        <f>FIXED(Tabla1[[#This Row],[TASA 0%]],0)</f>
        <v>0</v>
      </c>
      <c r="M47" t="str">
        <f>FIXED(Tabla1[[#This Row],[TASA EXE.]],0)</f>
        <v>0</v>
      </c>
      <c r="N47" t="str">
        <f>FIXED(Tabla1[[#This Row],[IVA]],0)</f>
        <v>0</v>
      </c>
      <c r="O47" t="str">
        <f>FIXED(Tabla1[[#This Row],[ISR RET]],0)</f>
        <v>0</v>
      </c>
      <c r="P47" t="str">
        <f>FIXED(Tabla1[[#This Row],[IVA RET]],0)</f>
        <v>0</v>
      </c>
      <c r="R47" s="68">
        <f>Tabla1[[#This Row],[TASA 16]]*16%</f>
        <v>0</v>
      </c>
    </row>
    <row r="48" spans="2:18" x14ac:dyDescent="0.25">
      <c r="B48">
        <f>'[1]210 Y RFC'!A48</f>
        <v>0</v>
      </c>
      <c r="C48" t="s">
        <v>80</v>
      </c>
      <c r="D48" t="str">
        <f>'[1]210 Y RFC'!C48</f>
        <v>SUPER MAYOREO NATURISTA SA DE CV</v>
      </c>
      <c r="E48" s="35">
        <f>SUMIFS(Tabla16[TASA 16],Tabla16[NUM],Tabla1[[#This Row],[CODIGO]])</f>
        <v>0</v>
      </c>
      <c r="F48" s="35">
        <f>SUMIFS(Tabla16[TASA 0%],Tabla16[NUM],Tabla1[[#This Row],[CODIGO]])</f>
        <v>0</v>
      </c>
      <c r="G48" s="35">
        <f>SUMIFS(Tabla16[[EXENTO ]],Tabla16[NUM],Tabla1[[#This Row],[CODIGO]])</f>
        <v>0</v>
      </c>
      <c r="H48" s="35">
        <f>SUMIFS(Tabla16[IVA],Tabla16[NUM],Tabla1[[#This Row],[CODIGO]])</f>
        <v>0</v>
      </c>
      <c r="I48" s="35">
        <f>SUMIFS(Tabla16[ISR RET.],Tabla16[NUM],Tabla1[[#This Row],[CODIGO]])</f>
        <v>0</v>
      </c>
      <c r="J48" s="35">
        <f>SUMIFS(Tabla16[IVA RET.],Tabla16[NUM],Tabla1[[#This Row],[CODIGO]])</f>
        <v>0</v>
      </c>
      <c r="K48" t="str">
        <f>FIXED(Tabla1[[#This Row],[TASA 16%]],0)</f>
        <v>0</v>
      </c>
      <c r="L48" t="str">
        <f>FIXED(Tabla1[[#This Row],[TASA 0%]],0)</f>
        <v>0</v>
      </c>
      <c r="M48" t="str">
        <f>FIXED(Tabla1[[#This Row],[TASA EXE.]],0)</f>
        <v>0</v>
      </c>
      <c r="N48" s="36" t="str">
        <f>FIXED(Tabla1[[#This Row],[IVA]],0)</f>
        <v>0</v>
      </c>
      <c r="O48" s="36" t="str">
        <f>FIXED(Tabla1[[#This Row],[ISR RET]],0)</f>
        <v>0</v>
      </c>
      <c r="P48" s="36" t="str">
        <f>FIXED(Tabla1[[#This Row],[IVA RET]],0)</f>
        <v>0</v>
      </c>
      <c r="R48" s="68">
        <f>Tabla1[[#This Row],[TASA 16]]*16%</f>
        <v>0</v>
      </c>
    </row>
    <row r="49" spans="2:18" x14ac:dyDescent="0.25">
      <c r="B49" t="str">
        <f>'[1]210 Y RFC'!A49</f>
        <v>REC120424QW7</v>
      </c>
      <c r="C49" t="s">
        <v>81</v>
      </c>
      <c r="D49" t="str">
        <f>'[1]210 Y RFC'!C49</f>
        <v>RECOMINTE SA DE CV</v>
      </c>
      <c r="E49" s="35">
        <f>SUMIFS(Tabla16[TASA 16],Tabla16[NUM],Tabla1[[#This Row],[CODIGO]])</f>
        <v>0</v>
      </c>
      <c r="F49" s="35">
        <f>SUMIFS(Tabla16[TASA 0%],Tabla16[NUM],Tabla1[[#This Row],[CODIGO]])</f>
        <v>0</v>
      </c>
      <c r="G49" s="35">
        <f>SUMIFS(Tabla16[[EXENTO ]],Tabla16[NUM],Tabla1[[#This Row],[CODIGO]])</f>
        <v>0</v>
      </c>
      <c r="H49" s="35">
        <f>SUMIFS(Tabla16[IVA],Tabla16[NUM],Tabla1[[#This Row],[CODIGO]])</f>
        <v>0</v>
      </c>
      <c r="I49" s="35">
        <f>SUMIFS(Tabla16[ISR RET.],Tabla16[NUM],Tabla1[[#This Row],[CODIGO]])</f>
        <v>0</v>
      </c>
      <c r="J49" s="35">
        <f>SUMIFS(Tabla16[IVA RET.],Tabla16[NUM],Tabla1[[#This Row],[CODIGO]])</f>
        <v>0</v>
      </c>
      <c r="K49" t="str">
        <f>FIXED(Tabla1[[#This Row],[TASA 16%]],0)</f>
        <v>0</v>
      </c>
      <c r="L49" t="str">
        <f>FIXED(Tabla1[[#This Row],[TASA 0%]],0)</f>
        <v>0</v>
      </c>
      <c r="M49" t="str">
        <f>FIXED(Tabla1[[#This Row],[TASA EXE.]],0)</f>
        <v>0</v>
      </c>
      <c r="N49" t="str">
        <f>FIXED(Tabla1[[#This Row],[IVA]],0)</f>
        <v>0</v>
      </c>
      <c r="O49" t="str">
        <f>FIXED(Tabla1[[#This Row],[ISR RET]],0)</f>
        <v>0</v>
      </c>
      <c r="P49" t="str">
        <f>FIXED(Tabla1[[#This Row],[IVA RET]],0)</f>
        <v>0</v>
      </c>
      <c r="R49" s="68">
        <f>Tabla1[[#This Row],[TASA 16]]*16%</f>
        <v>0</v>
      </c>
    </row>
    <row r="50" spans="2:18" x14ac:dyDescent="0.25">
      <c r="B50" t="str">
        <f>'[1]210 Y RFC'!A50</f>
        <v>FAL000718UV4</v>
      </c>
      <c r="C50" t="s">
        <v>82</v>
      </c>
      <c r="D50" t="str">
        <f>'[1]210 Y RFC'!C50</f>
        <v>FLOR DE ALOE S DE SS</v>
      </c>
      <c r="E50" s="35">
        <f>SUMIFS(Tabla16[TASA 16],Tabla16[NUM],Tabla1[[#This Row],[CODIGO]])</f>
        <v>0</v>
      </c>
      <c r="F50" s="35">
        <f>SUMIFS(Tabla16[TASA 0%],Tabla16[NUM],Tabla1[[#This Row],[CODIGO]])</f>
        <v>0</v>
      </c>
      <c r="G50" s="35">
        <f>SUMIFS(Tabla16[[EXENTO ]],Tabla16[NUM],Tabla1[[#This Row],[CODIGO]])</f>
        <v>0</v>
      </c>
      <c r="H50" s="35">
        <f>SUMIFS(Tabla16[IVA],Tabla16[NUM],Tabla1[[#This Row],[CODIGO]])</f>
        <v>0</v>
      </c>
      <c r="I50" s="35">
        <f>SUMIFS(Tabla16[ISR RET.],Tabla16[NUM],Tabla1[[#This Row],[CODIGO]])</f>
        <v>0</v>
      </c>
      <c r="J50" s="35">
        <f>SUMIFS(Tabla16[IVA RET.],Tabla16[NUM],Tabla1[[#This Row],[CODIGO]])</f>
        <v>0</v>
      </c>
      <c r="K50" t="str">
        <f>FIXED(Tabla1[[#This Row],[TASA 16%]],0)</f>
        <v>0</v>
      </c>
      <c r="L50" t="str">
        <f>FIXED(Tabla1[[#This Row],[TASA 0%]],0)</f>
        <v>0</v>
      </c>
      <c r="M50" t="str">
        <f>FIXED(Tabla1[[#This Row],[TASA EXE.]],0)</f>
        <v>0</v>
      </c>
      <c r="N50" s="36" t="str">
        <f>FIXED(Tabla1[[#This Row],[IVA]],0)</f>
        <v>0</v>
      </c>
      <c r="O50" s="36" t="str">
        <f>FIXED(Tabla1[[#This Row],[ISR RET]],0)</f>
        <v>0</v>
      </c>
      <c r="P50" s="36" t="str">
        <f>FIXED(Tabla1[[#This Row],[IVA RET]],0)</f>
        <v>0</v>
      </c>
      <c r="R50" s="68">
        <f>Tabla1[[#This Row],[TASA 16]]*16%</f>
        <v>0</v>
      </c>
    </row>
    <row r="51" spans="2:18" x14ac:dyDescent="0.25">
      <c r="B51" t="str">
        <f>'[1]210 Y RFC'!A51</f>
        <v>DME080411855</v>
      </c>
      <c r="C51" t="s">
        <v>83</v>
      </c>
      <c r="D51" t="str">
        <f>'[1]210 Y RFC'!C51</f>
        <v>DERMACEUTICAL MEXICO SA DE CV</v>
      </c>
      <c r="E51" s="35">
        <f>SUMIFS(Tabla16[TASA 16],Tabla16[NUM],Tabla1[[#This Row],[CODIGO]])</f>
        <v>0</v>
      </c>
      <c r="F51" s="35">
        <f>SUMIFS(Tabla16[TASA 0%],Tabla16[NUM],Tabla1[[#This Row],[CODIGO]])</f>
        <v>0</v>
      </c>
      <c r="G51" s="35">
        <f>SUMIFS(Tabla16[[EXENTO ]],Tabla16[NUM],Tabla1[[#This Row],[CODIGO]])</f>
        <v>0</v>
      </c>
      <c r="H51" s="35">
        <f>SUMIFS(Tabla16[IVA],Tabla16[NUM],Tabla1[[#This Row],[CODIGO]])</f>
        <v>0</v>
      </c>
      <c r="I51" s="35">
        <f>SUMIFS(Tabla16[ISR RET.],Tabla16[NUM],Tabla1[[#This Row],[CODIGO]])</f>
        <v>0</v>
      </c>
      <c r="J51" s="35">
        <f>SUMIFS(Tabla16[IVA RET.],Tabla16[NUM],Tabla1[[#This Row],[CODIGO]])</f>
        <v>0</v>
      </c>
      <c r="K51" t="str">
        <f>FIXED(Tabla1[[#This Row],[TASA 16%]],0)</f>
        <v>0</v>
      </c>
      <c r="L51" t="str">
        <f>FIXED(Tabla1[[#This Row],[TASA 0%]],0)</f>
        <v>0</v>
      </c>
      <c r="M51" t="str">
        <f>FIXED(Tabla1[[#This Row],[TASA EXE.]],0)</f>
        <v>0</v>
      </c>
      <c r="N51" t="str">
        <f>FIXED(Tabla1[[#This Row],[IVA]],0)</f>
        <v>0</v>
      </c>
      <c r="O51" t="str">
        <f>FIXED(Tabla1[[#This Row],[ISR RET]],0)</f>
        <v>0</v>
      </c>
      <c r="P51" t="str">
        <f>FIXED(Tabla1[[#This Row],[IVA RET]],0)</f>
        <v>0</v>
      </c>
      <c r="R51" s="68">
        <f>Tabla1[[#This Row],[TASA 16]]*16%</f>
        <v>0</v>
      </c>
    </row>
    <row r="52" spans="2:18" x14ac:dyDescent="0.25">
      <c r="B52" t="str">
        <f>'[1]210 Y RFC'!A52</f>
        <v>NAFR7201132W7</v>
      </c>
      <c r="C52" t="s">
        <v>84</v>
      </c>
      <c r="D52" t="str">
        <f>'[1]210 Y RFC'!C52</f>
        <v>NAVARRO FRANCO RAMIRO</v>
      </c>
      <c r="E52" s="35">
        <f>SUMIFS(Tabla16[TASA 16],Tabla16[NUM],Tabla1[[#This Row],[CODIGO]])</f>
        <v>0</v>
      </c>
      <c r="F52" s="35">
        <f>SUMIFS(Tabla16[TASA 0%],Tabla16[NUM],Tabla1[[#This Row],[CODIGO]])</f>
        <v>0</v>
      </c>
      <c r="G52" s="35">
        <f>SUMIFS(Tabla16[[EXENTO ]],Tabla16[NUM],Tabla1[[#This Row],[CODIGO]])</f>
        <v>0</v>
      </c>
      <c r="H52" s="35">
        <f>SUMIFS(Tabla16[IVA],Tabla16[NUM],Tabla1[[#This Row],[CODIGO]])</f>
        <v>0</v>
      </c>
      <c r="I52" s="35">
        <f>SUMIFS(Tabla16[ISR RET.],Tabla16[NUM],Tabla1[[#This Row],[CODIGO]])</f>
        <v>0</v>
      </c>
      <c r="J52" s="35">
        <f>SUMIFS(Tabla16[IVA RET.],Tabla16[NUM],Tabla1[[#This Row],[CODIGO]])</f>
        <v>0</v>
      </c>
      <c r="K52" t="str">
        <f>FIXED(Tabla1[[#This Row],[TASA 16%]],0)</f>
        <v>0</v>
      </c>
      <c r="L52" t="str">
        <f>FIXED(Tabla1[[#This Row],[TASA 0%]],0)</f>
        <v>0</v>
      </c>
      <c r="M52" t="str">
        <f>FIXED(Tabla1[[#This Row],[TASA EXE.]],0)</f>
        <v>0</v>
      </c>
      <c r="N52" s="36" t="str">
        <f>FIXED(Tabla1[[#This Row],[IVA]],0)</f>
        <v>0</v>
      </c>
      <c r="O52" s="36" t="str">
        <f>FIXED(Tabla1[[#This Row],[ISR RET]],0)</f>
        <v>0</v>
      </c>
      <c r="P52" s="36" t="str">
        <f>FIXED(Tabla1[[#This Row],[IVA RET]],0)</f>
        <v>0</v>
      </c>
      <c r="R52" s="68">
        <f>Tabla1[[#This Row],[TASA 16]]*16%</f>
        <v>0</v>
      </c>
    </row>
    <row r="53" spans="2:18" x14ac:dyDescent="0.25">
      <c r="B53" t="str">
        <f>'[1]210 Y RFC'!A53</f>
        <v>LOMK8707305R5</v>
      </c>
      <c r="C53" t="s">
        <v>85</v>
      </c>
      <c r="D53" t="str">
        <f>'[1]210 Y RFC'!C53</f>
        <v>LOPEZ MARTINEZ KARLA FERNANDA</v>
      </c>
      <c r="E53" s="35">
        <f>SUMIFS(Tabla16[TASA 16],Tabla16[NUM],Tabla1[[#This Row],[CODIGO]])</f>
        <v>0</v>
      </c>
      <c r="F53" s="35">
        <f>SUMIFS(Tabla16[TASA 0%],Tabla16[NUM],Tabla1[[#This Row],[CODIGO]])</f>
        <v>0</v>
      </c>
      <c r="G53" s="35">
        <f>SUMIFS(Tabla16[[EXENTO ]],Tabla16[NUM],Tabla1[[#This Row],[CODIGO]])</f>
        <v>0</v>
      </c>
      <c r="H53" s="35">
        <f>SUMIFS(Tabla16[IVA],Tabla16[NUM],Tabla1[[#This Row],[CODIGO]])</f>
        <v>0</v>
      </c>
      <c r="I53" s="35">
        <f>SUMIFS(Tabla16[ISR RET.],Tabla16[NUM],Tabla1[[#This Row],[CODIGO]])</f>
        <v>0</v>
      </c>
      <c r="J53" s="35">
        <f>SUMIFS(Tabla16[IVA RET.],Tabla16[NUM],Tabla1[[#This Row],[CODIGO]])</f>
        <v>0</v>
      </c>
      <c r="K53" t="str">
        <f>FIXED(Tabla1[[#This Row],[TASA 16%]],0)</f>
        <v>0</v>
      </c>
      <c r="L53" t="str">
        <f>FIXED(Tabla1[[#This Row],[TASA 0%]],0)</f>
        <v>0</v>
      </c>
      <c r="M53" t="str">
        <f>FIXED(Tabla1[[#This Row],[TASA EXE.]],0)</f>
        <v>0</v>
      </c>
      <c r="N53" t="str">
        <f>FIXED(Tabla1[[#This Row],[IVA]],0)</f>
        <v>0</v>
      </c>
      <c r="O53" t="str">
        <f>FIXED(Tabla1[[#This Row],[ISR RET]],0)</f>
        <v>0</v>
      </c>
      <c r="P53" t="str">
        <f>FIXED(Tabla1[[#This Row],[IVA RET]],0)</f>
        <v>0</v>
      </c>
      <c r="R53" s="68">
        <f>Tabla1[[#This Row],[TASA 16]]*16%</f>
        <v>0</v>
      </c>
    </row>
    <row r="54" spans="2:18" x14ac:dyDescent="0.25">
      <c r="B54" t="str">
        <f>'[1]210 Y RFC'!A54</f>
        <v>IME0308124V3</v>
      </c>
      <c r="C54" t="s">
        <v>86</v>
      </c>
      <c r="D54" t="str">
        <f>'[1]210 Y RFC'!C54</f>
        <v>INTERLIFT DE MEXICO SA DE CV</v>
      </c>
      <c r="E54" s="35">
        <f>SUMIFS(Tabla16[TASA 16],Tabla16[NUM],Tabla1[[#This Row],[CODIGO]])</f>
        <v>0</v>
      </c>
      <c r="F54" s="35">
        <f>SUMIFS(Tabla16[TASA 0%],Tabla16[NUM],Tabla1[[#This Row],[CODIGO]])</f>
        <v>0</v>
      </c>
      <c r="G54" s="35">
        <f>SUMIFS(Tabla16[[EXENTO ]],Tabla16[NUM],Tabla1[[#This Row],[CODIGO]])</f>
        <v>0</v>
      </c>
      <c r="H54" s="35">
        <f>SUMIFS(Tabla16[IVA],Tabla16[NUM],Tabla1[[#This Row],[CODIGO]])</f>
        <v>0</v>
      </c>
      <c r="I54" s="35">
        <f>SUMIFS(Tabla16[ISR RET.],Tabla16[NUM],Tabla1[[#This Row],[CODIGO]])</f>
        <v>0</v>
      </c>
      <c r="J54" s="35">
        <f>SUMIFS(Tabla16[IVA RET.],Tabla16[NUM],Tabla1[[#This Row],[CODIGO]])</f>
        <v>0</v>
      </c>
      <c r="K54" t="str">
        <f>FIXED(Tabla1[[#This Row],[TASA 16%]],0)</f>
        <v>0</v>
      </c>
      <c r="L54" t="str">
        <f>FIXED(Tabla1[[#This Row],[TASA 0%]],0)</f>
        <v>0</v>
      </c>
      <c r="M54" t="str">
        <f>FIXED(Tabla1[[#This Row],[TASA EXE.]],0)</f>
        <v>0</v>
      </c>
      <c r="N54" s="36" t="str">
        <f>FIXED(Tabla1[[#This Row],[IVA]],0)</f>
        <v>0</v>
      </c>
      <c r="O54" s="36" t="str">
        <f>FIXED(Tabla1[[#This Row],[ISR RET]],0)</f>
        <v>0</v>
      </c>
      <c r="P54" s="36" t="str">
        <f>FIXED(Tabla1[[#This Row],[IVA RET]],0)</f>
        <v>0</v>
      </c>
      <c r="R54" s="68">
        <f>Tabla1[[#This Row],[TASA 16]]*16%</f>
        <v>0</v>
      </c>
    </row>
    <row r="55" spans="2:18" x14ac:dyDescent="0.25">
      <c r="B55">
        <f>'[1]210 Y RFC'!A55</f>
        <v>0</v>
      </c>
      <c r="C55" t="s">
        <v>87</v>
      </c>
      <c r="D55" t="str">
        <f>'[1]210 Y RFC'!C55</f>
        <v>BANORTE</v>
      </c>
      <c r="E55" s="35">
        <f>SUMIFS(Tabla16[TASA 16],Tabla16[NUM],Tabla1[[#This Row],[CODIGO]])</f>
        <v>0</v>
      </c>
      <c r="F55" s="35">
        <f>SUMIFS(Tabla16[TASA 0%],Tabla16[NUM],Tabla1[[#This Row],[CODIGO]])</f>
        <v>0</v>
      </c>
      <c r="G55" s="35">
        <f>SUMIFS(Tabla16[[EXENTO ]],Tabla16[NUM],Tabla1[[#This Row],[CODIGO]])</f>
        <v>0</v>
      </c>
      <c r="H55" s="35">
        <f>SUMIFS(Tabla16[IVA],Tabla16[NUM],Tabla1[[#This Row],[CODIGO]])</f>
        <v>0</v>
      </c>
      <c r="I55" s="35">
        <f>SUMIFS(Tabla16[ISR RET.],Tabla16[NUM],Tabla1[[#This Row],[CODIGO]])</f>
        <v>0</v>
      </c>
      <c r="J55" s="35">
        <f>SUMIFS(Tabla16[IVA RET.],Tabla16[NUM],Tabla1[[#This Row],[CODIGO]])</f>
        <v>0</v>
      </c>
      <c r="K55" t="str">
        <f>FIXED(Tabla1[[#This Row],[TASA 16%]],0)</f>
        <v>0</v>
      </c>
      <c r="L55" t="str">
        <f>FIXED(Tabla1[[#This Row],[TASA 0%]],0)</f>
        <v>0</v>
      </c>
      <c r="M55" t="str">
        <f>FIXED(Tabla1[[#This Row],[TASA EXE.]],0)</f>
        <v>0</v>
      </c>
      <c r="N55" t="str">
        <f>FIXED(Tabla1[[#This Row],[IVA]],0)</f>
        <v>0</v>
      </c>
      <c r="O55" t="str">
        <f>FIXED(Tabla1[[#This Row],[ISR RET]],0)</f>
        <v>0</v>
      </c>
      <c r="P55" t="str">
        <f>FIXED(Tabla1[[#This Row],[IVA RET]],0)</f>
        <v>0</v>
      </c>
      <c r="R55" s="68">
        <f>Tabla1[[#This Row],[TASA 16]]*16%</f>
        <v>0</v>
      </c>
    </row>
    <row r="56" spans="2:18" x14ac:dyDescent="0.25">
      <c r="B56">
        <f>'[1]210 Y RFC'!A56</f>
        <v>0</v>
      </c>
      <c r="C56" t="s">
        <v>88</v>
      </c>
      <c r="D56" t="str">
        <f>'[1]210 Y RFC'!C56</f>
        <v>BODEGAS LA NEGRITA DE GUADALAJARA</v>
      </c>
      <c r="E56" s="35">
        <f>SUMIFS(Tabla16[TASA 16],Tabla16[NUM],Tabla1[[#This Row],[CODIGO]])</f>
        <v>0</v>
      </c>
      <c r="F56" s="35">
        <f>SUMIFS(Tabla16[TASA 0%],Tabla16[NUM],Tabla1[[#This Row],[CODIGO]])</f>
        <v>0</v>
      </c>
      <c r="G56" s="35">
        <f>SUMIFS(Tabla16[[EXENTO ]],Tabla16[NUM],Tabla1[[#This Row],[CODIGO]])</f>
        <v>0</v>
      </c>
      <c r="H56" s="35">
        <f>SUMIFS(Tabla16[IVA],Tabla16[NUM],Tabla1[[#This Row],[CODIGO]])</f>
        <v>0</v>
      </c>
      <c r="I56" s="35">
        <f>SUMIFS(Tabla16[ISR RET.],Tabla16[NUM],Tabla1[[#This Row],[CODIGO]])</f>
        <v>0</v>
      </c>
      <c r="J56" s="35">
        <f>SUMIFS(Tabla16[IVA RET.],Tabla16[NUM],Tabla1[[#This Row],[CODIGO]])</f>
        <v>0</v>
      </c>
      <c r="K56" t="str">
        <f>FIXED(Tabla1[[#This Row],[TASA 16%]],0)</f>
        <v>0</v>
      </c>
      <c r="L56" t="str">
        <f>FIXED(Tabla1[[#This Row],[TASA 0%]],0)</f>
        <v>0</v>
      </c>
      <c r="M56" t="str">
        <f>FIXED(Tabla1[[#This Row],[TASA EXE.]],0)</f>
        <v>0</v>
      </c>
      <c r="N56" s="36" t="str">
        <f>FIXED(Tabla1[[#This Row],[IVA]],0)</f>
        <v>0</v>
      </c>
      <c r="O56" s="36" t="str">
        <f>FIXED(Tabla1[[#This Row],[ISR RET]],0)</f>
        <v>0</v>
      </c>
      <c r="P56" s="36" t="str">
        <f>FIXED(Tabla1[[#This Row],[IVA RET]],0)</f>
        <v>0</v>
      </c>
      <c r="R56" s="68">
        <f>Tabla1[[#This Row],[TASA 16]]*16%</f>
        <v>0</v>
      </c>
    </row>
    <row r="57" spans="2:18" x14ac:dyDescent="0.25">
      <c r="B57" t="str">
        <f>'[1]210 Y RFC'!A57</f>
        <v>FAE960918JL2</v>
      </c>
      <c r="C57" t="s">
        <v>89</v>
      </c>
      <c r="D57" t="str">
        <f>'[1]210 Y RFC'!C57</f>
        <v>FIDEICOMISO PARA EL AHORRO DE ENERGIA ELECTRICA</v>
      </c>
      <c r="E57" s="35">
        <f>SUMIFS(Tabla16[TASA 16],Tabla16[NUM],Tabla1[[#This Row],[CODIGO]])</f>
        <v>0</v>
      </c>
      <c r="F57" s="35">
        <f>SUMIFS(Tabla16[TASA 0%],Tabla16[NUM],Tabla1[[#This Row],[CODIGO]])</f>
        <v>0</v>
      </c>
      <c r="G57" s="35">
        <f>SUMIFS(Tabla16[[EXENTO ]],Tabla16[NUM],Tabla1[[#This Row],[CODIGO]])</f>
        <v>0</v>
      </c>
      <c r="H57" s="35">
        <f>SUMIFS(Tabla16[IVA],Tabla16[NUM],Tabla1[[#This Row],[CODIGO]])</f>
        <v>0</v>
      </c>
      <c r="I57" s="35">
        <f>SUMIFS(Tabla16[ISR RET.],Tabla16[NUM],Tabla1[[#This Row],[CODIGO]])</f>
        <v>0</v>
      </c>
      <c r="J57" s="35">
        <f>SUMIFS(Tabla16[IVA RET.],Tabla16[NUM],Tabla1[[#This Row],[CODIGO]])</f>
        <v>0</v>
      </c>
      <c r="K57" t="str">
        <f>FIXED(Tabla1[[#This Row],[TASA 16%]],0)</f>
        <v>0</v>
      </c>
      <c r="L57" t="str">
        <f>FIXED(Tabla1[[#This Row],[TASA 0%]],0)</f>
        <v>0</v>
      </c>
      <c r="M57" t="str">
        <f>FIXED(Tabla1[[#This Row],[TASA EXE.]],0)</f>
        <v>0</v>
      </c>
      <c r="N57" t="str">
        <f>FIXED(Tabla1[[#This Row],[IVA]],0)</f>
        <v>0</v>
      </c>
      <c r="O57" t="str">
        <f>FIXED(Tabla1[[#This Row],[ISR RET]],0)</f>
        <v>0</v>
      </c>
      <c r="P57" t="str">
        <f>FIXED(Tabla1[[#This Row],[IVA RET]],0)</f>
        <v>0</v>
      </c>
      <c r="R57" s="68">
        <f>Tabla1[[#This Row],[TASA 16]]*16%</f>
        <v>0</v>
      </c>
    </row>
    <row r="58" spans="2:18" x14ac:dyDescent="0.25">
      <c r="B58" t="str">
        <f>'[1]210 Y RFC'!A58</f>
        <v>GHN571231C19</v>
      </c>
      <c r="C58" t="s">
        <v>90</v>
      </c>
      <c r="D58" t="str">
        <f>'[1]210 Y RFC'!C58</f>
        <v>GRISI HNOS SA DE CV</v>
      </c>
      <c r="E58" s="35">
        <f>SUMIFS(Tabla16[TASA 16],Tabla16[NUM],Tabla1[[#This Row],[CODIGO]])</f>
        <v>61758.875</v>
      </c>
      <c r="F58" s="35">
        <f>SUMIFS(Tabla16[TASA 0%],Tabla16[NUM],Tabla1[[#This Row],[CODIGO]])</f>
        <v>6211.1750000000029</v>
      </c>
      <c r="G58" s="35">
        <f>SUMIFS(Tabla16[[EXENTO ]],Tabla16[NUM],Tabla1[[#This Row],[CODIGO]])</f>
        <v>0</v>
      </c>
      <c r="H58" s="35">
        <f>SUMIFS(Tabla16[IVA],Tabla16[NUM],Tabla1[[#This Row],[CODIGO]])</f>
        <v>9881.42</v>
      </c>
      <c r="I58" s="35">
        <f>SUMIFS(Tabla16[ISR RET.],Tabla16[NUM],Tabla1[[#This Row],[CODIGO]])</f>
        <v>0</v>
      </c>
      <c r="J58" s="35">
        <f>SUMIFS(Tabla16[IVA RET.],Tabla16[NUM],Tabla1[[#This Row],[CODIGO]])</f>
        <v>0</v>
      </c>
      <c r="K58" t="str">
        <f>FIXED(Tabla1[[#This Row],[TASA 16%]],0)</f>
        <v>61,759</v>
      </c>
      <c r="L58" t="str">
        <f>FIXED(Tabla1[[#This Row],[TASA 0%]],0)</f>
        <v>6,211</v>
      </c>
      <c r="M58" t="str">
        <f>FIXED(Tabla1[[#This Row],[TASA EXE.]],0)</f>
        <v>0</v>
      </c>
      <c r="N58" s="36" t="str">
        <f>FIXED(Tabla1[[#This Row],[IVA]],0)</f>
        <v>9,881</v>
      </c>
      <c r="O58" s="36" t="str">
        <f>FIXED(Tabla1[[#This Row],[ISR RET]],0)</f>
        <v>0</v>
      </c>
      <c r="P58" s="36" t="str">
        <f>FIXED(Tabla1[[#This Row],[IVA RET]],0)</f>
        <v>0</v>
      </c>
      <c r="R58" s="68">
        <f>Tabla1[[#This Row],[TASA 16]]*16%</f>
        <v>9881.44</v>
      </c>
    </row>
    <row r="59" spans="2:18" x14ac:dyDescent="0.25">
      <c r="B59" t="str">
        <f>'[1]210 Y RFC'!A59</f>
        <v>DCL050125K82</v>
      </c>
      <c r="C59" t="s">
        <v>91</v>
      </c>
      <c r="D59" t="str">
        <f>'[1]210 Y RFC'!C59</f>
        <v>DISTRIBUIDORA Y COMERCIALIZADORA DE LACTEOS DEL NORTE SA DE CV</v>
      </c>
      <c r="E59" s="35">
        <f>SUMIFS(Tabla16[TASA 16],Tabla16[NUM],Tabla1[[#This Row],[CODIGO]])</f>
        <v>0</v>
      </c>
      <c r="F59" s="35">
        <f>SUMIFS(Tabla16[TASA 0%],Tabla16[NUM],Tabla1[[#This Row],[CODIGO]])</f>
        <v>0</v>
      </c>
      <c r="G59" s="35">
        <f>SUMIFS(Tabla16[[EXENTO ]],Tabla16[NUM],Tabla1[[#This Row],[CODIGO]])</f>
        <v>0</v>
      </c>
      <c r="H59" s="35">
        <f>SUMIFS(Tabla16[IVA],Tabla16[NUM],Tabla1[[#This Row],[CODIGO]])</f>
        <v>0</v>
      </c>
      <c r="I59" s="35">
        <f>SUMIFS(Tabla16[ISR RET.],Tabla16[NUM],Tabla1[[#This Row],[CODIGO]])</f>
        <v>0</v>
      </c>
      <c r="J59" s="35">
        <f>SUMIFS(Tabla16[IVA RET.],Tabla16[NUM],Tabla1[[#This Row],[CODIGO]])</f>
        <v>0</v>
      </c>
      <c r="K59" t="str">
        <f>FIXED(Tabla1[[#This Row],[TASA 16%]],0)</f>
        <v>0</v>
      </c>
      <c r="L59" t="str">
        <f>FIXED(Tabla1[[#This Row],[TASA 0%]],0)</f>
        <v>0</v>
      </c>
      <c r="M59" t="str">
        <f>FIXED(Tabla1[[#This Row],[TASA EXE.]],0)</f>
        <v>0</v>
      </c>
      <c r="N59" t="str">
        <f>FIXED(Tabla1[[#This Row],[IVA]],0)</f>
        <v>0</v>
      </c>
      <c r="O59" t="str">
        <f>FIXED(Tabla1[[#This Row],[ISR RET]],0)</f>
        <v>0</v>
      </c>
      <c r="P59" t="str">
        <f>FIXED(Tabla1[[#This Row],[IVA RET]],0)</f>
        <v>0</v>
      </c>
      <c r="R59" s="68">
        <f>Tabla1[[#This Row],[TASA 16]]*16%</f>
        <v>0</v>
      </c>
    </row>
    <row r="60" spans="2:18" x14ac:dyDescent="0.25">
      <c r="B60" t="str">
        <f>'[1]210 Y RFC'!A60</f>
        <v>VCC1401017N8</v>
      </c>
      <c r="C60" t="s">
        <v>92</v>
      </c>
      <c r="D60" t="str">
        <f>'[1]210 Y RFC'!C60</f>
        <v>VIAS DE COMUNICACIÓN DEL CENTRO Y PACIFICO SA DE CV</v>
      </c>
      <c r="E60" s="35">
        <f>SUMIFS(Tabla16[TASA 16],Tabla16[NUM],Tabla1[[#This Row],[CODIGO]])</f>
        <v>0</v>
      </c>
      <c r="F60" s="35">
        <f>SUMIFS(Tabla16[TASA 0%],Tabla16[NUM],Tabla1[[#This Row],[CODIGO]])</f>
        <v>0</v>
      </c>
      <c r="G60" s="35">
        <f>SUMIFS(Tabla16[[EXENTO ]],Tabla16[NUM],Tabla1[[#This Row],[CODIGO]])</f>
        <v>0</v>
      </c>
      <c r="H60" s="35">
        <f>SUMIFS(Tabla16[IVA],Tabla16[NUM],Tabla1[[#This Row],[CODIGO]])</f>
        <v>0</v>
      </c>
      <c r="I60" s="35">
        <f>SUMIFS(Tabla16[ISR RET.],Tabla16[NUM],Tabla1[[#This Row],[CODIGO]])</f>
        <v>0</v>
      </c>
      <c r="J60" s="35">
        <f>SUMIFS(Tabla16[IVA RET.],Tabla16[NUM],Tabla1[[#This Row],[CODIGO]])</f>
        <v>0</v>
      </c>
      <c r="K60" t="str">
        <f>FIXED(Tabla1[[#This Row],[TASA 16%]],0)</f>
        <v>0</v>
      </c>
      <c r="L60" t="str">
        <f>FIXED(Tabla1[[#This Row],[TASA 0%]],0)</f>
        <v>0</v>
      </c>
      <c r="M60" t="str">
        <f>FIXED(Tabla1[[#This Row],[TASA EXE.]],0)</f>
        <v>0</v>
      </c>
      <c r="N60" s="36" t="str">
        <f>FIXED(Tabla1[[#This Row],[IVA]],0)</f>
        <v>0</v>
      </c>
      <c r="O60" s="36" t="str">
        <f>FIXED(Tabla1[[#This Row],[ISR RET]],0)</f>
        <v>0</v>
      </c>
      <c r="P60" s="36" t="str">
        <f>FIXED(Tabla1[[#This Row],[IVA RET]],0)</f>
        <v>0</v>
      </c>
      <c r="R60" s="68">
        <f>Tabla1[[#This Row],[TASA 16]]*16%</f>
        <v>0</v>
      </c>
    </row>
    <row r="61" spans="2:18" x14ac:dyDescent="0.25">
      <c r="B61" t="str">
        <f>'[1]210 Y RFC'!A61</f>
        <v>CFH041102C74</v>
      </c>
      <c r="C61" t="s">
        <v>93</v>
      </c>
      <c r="D61" t="str">
        <f>'[1]210 Y RFC'!C61</f>
        <v>CONSULTORES FISCALES HVM SC</v>
      </c>
      <c r="E61" s="35">
        <f>SUMIFS(Tabla16[TASA 16],Tabla16[NUM],Tabla1[[#This Row],[CODIGO]])</f>
        <v>0</v>
      </c>
      <c r="F61" s="35">
        <f>SUMIFS(Tabla16[TASA 0%],Tabla16[NUM],Tabla1[[#This Row],[CODIGO]])</f>
        <v>0</v>
      </c>
      <c r="G61" s="35">
        <f>SUMIFS(Tabla16[[EXENTO ]],Tabla16[NUM],Tabla1[[#This Row],[CODIGO]])</f>
        <v>0</v>
      </c>
      <c r="H61" s="35">
        <f>SUMIFS(Tabla16[IVA],Tabla16[NUM],Tabla1[[#This Row],[CODIGO]])</f>
        <v>0</v>
      </c>
      <c r="I61" s="35">
        <f>SUMIFS(Tabla16[ISR RET.],Tabla16[NUM],Tabla1[[#This Row],[CODIGO]])</f>
        <v>0</v>
      </c>
      <c r="J61" s="35">
        <f>SUMIFS(Tabla16[IVA RET.],Tabla16[NUM],Tabla1[[#This Row],[CODIGO]])</f>
        <v>0</v>
      </c>
      <c r="K61" t="str">
        <f>FIXED(Tabla1[[#This Row],[TASA 16%]],0)</f>
        <v>0</v>
      </c>
      <c r="L61" t="str">
        <f>FIXED(Tabla1[[#This Row],[TASA 0%]],0)</f>
        <v>0</v>
      </c>
      <c r="M61" t="str">
        <f>FIXED(Tabla1[[#This Row],[TASA EXE.]],0)</f>
        <v>0</v>
      </c>
      <c r="N61" t="str">
        <f>FIXED(Tabla1[[#This Row],[IVA]],0)</f>
        <v>0</v>
      </c>
      <c r="O61" t="str">
        <f>FIXED(Tabla1[[#This Row],[ISR RET]],0)</f>
        <v>0</v>
      </c>
      <c r="P61" t="str">
        <f>FIXED(Tabla1[[#This Row],[IVA RET]],0)</f>
        <v>0</v>
      </c>
      <c r="R61" s="68">
        <f>Tabla1[[#This Row],[TASA 16]]*16%</f>
        <v>0</v>
      </c>
    </row>
    <row r="62" spans="2:18" x14ac:dyDescent="0.25">
      <c r="B62">
        <f>'[1]210 Y RFC'!A62</f>
        <v>0</v>
      </c>
      <c r="C62" t="s">
        <v>94</v>
      </c>
      <c r="D62" t="str">
        <f>'[1]210 Y RFC'!C62</f>
        <v>BANAMEX</v>
      </c>
      <c r="E62" s="35">
        <f>SUMIFS(Tabla16[TASA 16],Tabla16[NUM],Tabla1[[#This Row],[CODIGO]])</f>
        <v>0</v>
      </c>
      <c r="F62" s="35">
        <f>SUMIFS(Tabla16[TASA 0%],Tabla16[NUM],Tabla1[[#This Row],[CODIGO]])</f>
        <v>0</v>
      </c>
      <c r="G62" s="35">
        <f>SUMIFS(Tabla16[[EXENTO ]],Tabla16[NUM],Tabla1[[#This Row],[CODIGO]])</f>
        <v>0</v>
      </c>
      <c r="H62" s="35">
        <f>SUMIFS(Tabla16[IVA],Tabla16[NUM],Tabla1[[#This Row],[CODIGO]])</f>
        <v>0</v>
      </c>
      <c r="I62" s="35">
        <f>SUMIFS(Tabla16[ISR RET.],Tabla16[NUM],Tabla1[[#This Row],[CODIGO]])</f>
        <v>0</v>
      </c>
      <c r="J62" s="35">
        <f>SUMIFS(Tabla16[IVA RET.],Tabla16[NUM],Tabla1[[#This Row],[CODIGO]])</f>
        <v>0</v>
      </c>
      <c r="K62" t="str">
        <f>FIXED(Tabla1[[#This Row],[TASA 16%]],0)</f>
        <v>0</v>
      </c>
      <c r="L62" t="str">
        <f>FIXED(Tabla1[[#This Row],[TASA 0%]],0)</f>
        <v>0</v>
      </c>
      <c r="M62" t="str">
        <f>FIXED(Tabla1[[#This Row],[TASA EXE.]],0)</f>
        <v>0</v>
      </c>
      <c r="N62" s="36" t="str">
        <f>FIXED(Tabla1[[#This Row],[IVA]],0)</f>
        <v>0</v>
      </c>
      <c r="O62" s="36" t="str">
        <f>FIXED(Tabla1[[#This Row],[ISR RET]],0)</f>
        <v>0</v>
      </c>
      <c r="P62" s="36" t="str">
        <f>FIXED(Tabla1[[#This Row],[IVA RET]],0)</f>
        <v>0</v>
      </c>
      <c r="R62" s="68">
        <f>Tabla1[[#This Row],[TASA 16]]*16%</f>
        <v>0</v>
      </c>
    </row>
    <row r="63" spans="2:18" x14ac:dyDescent="0.25">
      <c r="B63" t="str">
        <f>'[1]210 Y RFC'!A63</f>
        <v>ACO140129KY4</v>
      </c>
      <c r="C63" t="s">
        <v>95</v>
      </c>
      <c r="D63" t="str">
        <f>'[1]210 Y RFC'!C63</f>
        <v>ABSORBENT COTTON SA DE CV</v>
      </c>
      <c r="E63" s="35">
        <f>SUMIFS(Tabla16[TASA 16],Tabla16[NUM],Tabla1[[#This Row],[CODIGO]])</f>
        <v>0</v>
      </c>
      <c r="F63" s="35">
        <f>SUMIFS(Tabla16[TASA 0%],Tabla16[NUM],Tabla1[[#This Row],[CODIGO]])</f>
        <v>0</v>
      </c>
      <c r="G63" s="35">
        <f>SUMIFS(Tabla16[[EXENTO ]],Tabla16[NUM],Tabla1[[#This Row],[CODIGO]])</f>
        <v>0</v>
      </c>
      <c r="H63" s="35">
        <f>SUMIFS(Tabla16[IVA],Tabla16[NUM],Tabla1[[#This Row],[CODIGO]])</f>
        <v>0</v>
      </c>
      <c r="I63" s="35">
        <f>SUMIFS(Tabla16[ISR RET.],Tabla16[NUM],Tabla1[[#This Row],[CODIGO]])</f>
        <v>0</v>
      </c>
      <c r="J63" s="35">
        <f>SUMIFS(Tabla16[IVA RET.],Tabla16[NUM],Tabla1[[#This Row],[CODIGO]])</f>
        <v>0</v>
      </c>
      <c r="K63" t="str">
        <f>FIXED(Tabla1[[#This Row],[TASA 16%]],0)</f>
        <v>0</v>
      </c>
      <c r="L63" t="str">
        <f>FIXED(Tabla1[[#This Row],[TASA 0%]],0)</f>
        <v>0</v>
      </c>
      <c r="M63" t="str">
        <f>FIXED(Tabla1[[#This Row],[TASA EXE.]],0)</f>
        <v>0</v>
      </c>
      <c r="N63" t="str">
        <f>FIXED(Tabla1[[#This Row],[IVA]],0)</f>
        <v>0</v>
      </c>
      <c r="O63" t="str">
        <f>FIXED(Tabla1[[#This Row],[ISR RET]],0)</f>
        <v>0</v>
      </c>
      <c r="P63" t="str">
        <f>FIXED(Tabla1[[#This Row],[IVA RET]],0)</f>
        <v>0</v>
      </c>
      <c r="R63" s="68">
        <f>Tabla1[[#This Row],[TASA 16]]*16%</f>
        <v>0</v>
      </c>
    </row>
    <row r="64" spans="2:18" x14ac:dyDescent="0.25">
      <c r="B64" t="str">
        <f>'[1]210 Y RFC'!A64</f>
        <v>MCO040318AH9</v>
      </c>
      <c r="C64" t="s">
        <v>96</v>
      </c>
      <c r="D64" t="str">
        <f>'[1]210 Y RFC'!C64</f>
        <v>MUEBLERIA LAS COLONIAS S DE RL DE CV</v>
      </c>
      <c r="E64" s="35">
        <f>SUMIFS(Tabla16[TASA 16],Tabla16[NUM],Tabla1[[#This Row],[CODIGO]])</f>
        <v>0</v>
      </c>
      <c r="F64" s="35">
        <f>SUMIFS(Tabla16[TASA 0%],Tabla16[NUM],Tabla1[[#This Row],[CODIGO]])</f>
        <v>0</v>
      </c>
      <c r="G64" s="35">
        <f>SUMIFS(Tabla16[[EXENTO ]],Tabla16[NUM],Tabla1[[#This Row],[CODIGO]])</f>
        <v>0</v>
      </c>
      <c r="H64" s="35">
        <f>SUMIFS(Tabla16[IVA],Tabla16[NUM],Tabla1[[#This Row],[CODIGO]])</f>
        <v>0</v>
      </c>
      <c r="I64" s="35">
        <f>SUMIFS(Tabla16[ISR RET.],Tabla16[NUM],Tabla1[[#This Row],[CODIGO]])</f>
        <v>0</v>
      </c>
      <c r="J64" s="35">
        <f>SUMIFS(Tabla16[IVA RET.],Tabla16[NUM],Tabla1[[#This Row],[CODIGO]])</f>
        <v>0</v>
      </c>
      <c r="K64" t="str">
        <f>FIXED(Tabla1[[#This Row],[TASA 16%]],0)</f>
        <v>0</v>
      </c>
      <c r="L64" t="str">
        <f>FIXED(Tabla1[[#This Row],[TASA 0%]],0)</f>
        <v>0</v>
      </c>
      <c r="M64" t="str">
        <f>FIXED(Tabla1[[#This Row],[TASA EXE.]],0)</f>
        <v>0</v>
      </c>
      <c r="N64" t="str">
        <f>FIXED(Tabla1[[#This Row],[IVA]],0)</f>
        <v>0</v>
      </c>
      <c r="O64" t="str">
        <f>FIXED(Tabla1[[#This Row],[ISR RET]],0)</f>
        <v>0</v>
      </c>
      <c r="P64" t="str">
        <f>FIXED(Tabla1[[#This Row],[IVA RET]],0)</f>
        <v>0</v>
      </c>
      <c r="R64" s="68">
        <f>Tabla1[[#This Row],[TASA 16]]*16%</f>
        <v>0</v>
      </c>
    </row>
    <row r="65" spans="2:18" x14ac:dyDescent="0.25">
      <c r="B65" t="str">
        <f>'[1]210 Y RFC'!A65</f>
        <v>LHO810914LU2</v>
      </c>
      <c r="C65" t="s">
        <v>97</v>
      </c>
      <c r="D65" t="str">
        <f>'[1]210 Y RFC'!C65</f>
        <v>LABORATORIOS HORMONA SA DE CV</v>
      </c>
      <c r="E65" s="35">
        <f>SUMIFS(Tabla16[TASA 16],Tabla16[NUM],Tabla1[[#This Row],[CODIGO]])</f>
        <v>0</v>
      </c>
      <c r="F65" s="35">
        <f>SUMIFS(Tabla16[TASA 0%],Tabla16[NUM],Tabla1[[#This Row],[CODIGO]])</f>
        <v>0</v>
      </c>
      <c r="G65" s="35">
        <f>SUMIFS(Tabla16[[EXENTO ]],Tabla16[NUM],Tabla1[[#This Row],[CODIGO]])</f>
        <v>0</v>
      </c>
      <c r="H65" s="35">
        <f>SUMIFS(Tabla16[IVA],Tabla16[NUM],Tabla1[[#This Row],[CODIGO]])</f>
        <v>0</v>
      </c>
      <c r="I65" s="35">
        <f>SUMIFS(Tabla16[ISR RET.],Tabla16[NUM],Tabla1[[#This Row],[CODIGO]])</f>
        <v>0</v>
      </c>
      <c r="J65" s="35">
        <f>SUMIFS(Tabla16[IVA RET.],Tabla16[NUM],Tabla1[[#This Row],[CODIGO]])</f>
        <v>0</v>
      </c>
      <c r="K65" t="str">
        <f>FIXED(Tabla1[[#This Row],[TASA 16%]],0)</f>
        <v>0</v>
      </c>
      <c r="L65" t="str">
        <f>FIXED(Tabla1[[#This Row],[TASA 0%]],0)</f>
        <v>0</v>
      </c>
      <c r="M65" t="str">
        <f>FIXED(Tabla1[[#This Row],[TASA EXE.]],0)</f>
        <v>0</v>
      </c>
      <c r="N65" t="str">
        <f>FIXED(Tabla1[[#This Row],[IVA]],0)</f>
        <v>0</v>
      </c>
      <c r="O65" t="str">
        <f>FIXED(Tabla1[[#This Row],[ISR RET]],0)</f>
        <v>0</v>
      </c>
      <c r="P65" t="str">
        <f>FIXED(Tabla1[[#This Row],[IVA RET]],0)</f>
        <v>0</v>
      </c>
      <c r="R65" s="68">
        <f>Tabla1[[#This Row],[TASA 16]]*16%</f>
        <v>0</v>
      </c>
    </row>
    <row r="66" spans="2:18" x14ac:dyDescent="0.25">
      <c r="B66" t="str">
        <f>'[1]210 Y RFC'!A66</f>
        <v>CPU130902N44</v>
      </c>
      <c r="C66" t="s">
        <v>98</v>
      </c>
      <c r="D66" t="str">
        <f>'[1]210 Y RFC'!C66</f>
        <v>CREACIONES PURIFICADAS SA DE CV</v>
      </c>
      <c r="E66" s="35">
        <f>SUMIFS(Tabla16[TASA 16],Tabla16[NUM],Tabla1[[#This Row],[CODIGO]])</f>
        <v>0</v>
      </c>
      <c r="F66" s="35">
        <f>SUMIFS(Tabla16[TASA 0%],Tabla16[NUM],Tabla1[[#This Row],[CODIGO]])</f>
        <v>0</v>
      </c>
      <c r="G66" s="35">
        <f>SUMIFS(Tabla16[[EXENTO ]],Tabla16[NUM],Tabla1[[#This Row],[CODIGO]])</f>
        <v>0</v>
      </c>
      <c r="H66" s="35">
        <f>SUMIFS(Tabla16[IVA],Tabla16[NUM],Tabla1[[#This Row],[CODIGO]])</f>
        <v>0</v>
      </c>
      <c r="I66" s="35">
        <f>SUMIFS(Tabla16[ISR RET.],Tabla16[NUM],Tabla1[[#This Row],[CODIGO]])</f>
        <v>0</v>
      </c>
      <c r="J66" s="35">
        <f>SUMIFS(Tabla16[IVA RET.],Tabla16[NUM],Tabla1[[#This Row],[CODIGO]])</f>
        <v>0</v>
      </c>
      <c r="K66" t="str">
        <f>FIXED(Tabla1[[#This Row],[TASA 16%]],0)</f>
        <v>0</v>
      </c>
      <c r="L66" t="str">
        <f>FIXED(Tabla1[[#This Row],[TASA 0%]],0)</f>
        <v>0</v>
      </c>
      <c r="M66" t="str">
        <f>FIXED(Tabla1[[#This Row],[TASA EXE.]],0)</f>
        <v>0</v>
      </c>
      <c r="N66" s="36" t="str">
        <f>FIXED(Tabla1[[#This Row],[IVA]],0)</f>
        <v>0</v>
      </c>
      <c r="O66" s="36" t="str">
        <f>FIXED(Tabla1[[#This Row],[ISR RET]],0)</f>
        <v>0</v>
      </c>
      <c r="P66" s="36" t="str">
        <f>FIXED(Tabla1[[#This Row],[IVA RET]],0)</f>
        <v>0</v>
      </c>
      <c r="R66" s="68">
        <f>Tabla1[[#This Row],[TASA 16]]*16%</f>
        <v>0</v>
      </c>
    </row>
    <row r="67" spans="2:18" x14ac:dyDescent="0.25">
      <c r="B67" t="str">
        <f>'[1]210 Y RFC'!A67</f>
        <v>CAAJ821019NF3</v>
      </c>
      <c r="C67" t="s">
        <v>99</v>
      </c>
      <c r="D67" t="str">
        <f>'[1]210 Y RFC'!C67</f>
        <v>CALDERON ANGUIANO JULIETA</v>
      </c>
      <c r="E67" s="35">
        <f>SUMIFS(Tabla16[TASA 16],Tabla16[NUM],Tabla1[[#This Row],[CODIGO]])</f>
        <v>732.75</v>
      </c>
      <c r="F67" s="35">
        <f>SUMIFS(Tabla16[TASA 0%],Tabla16[NUM],Tabla1[[#This Row],[CODIGO]])</f>
        <v>9.9999999999909051E-3</v>
      </c>
      <c r="G67" s="35">
        <f>SUMIFS(Tabla16[[EXENTO ]],Tabla16[NUM],Tabla1[[#This Row],[CODIGO]])</f>
        <v>0</v>
      </c>
      <c r="H67" s="35">
        <f>SUMIFS(Tabla16[IVA],Tabla16[NUM],Tabla1[[#This Row],[CODIGO]])</f>
        <v>117.24</v>
      </c>
      <c r="I67" s="35">
        <f>SUMIFS(Tabla16[ISR RET.],Tabla16[NUM],Tabla1[[#This Row],[CODIGO]])</f>
        <v>0</v>
      </c>
      <c r="J67" s="35">
        <f>SUMIFS(Tabla16[IVA RET.],Tabla16[NUM],Tabla1[[#This Row],[CODIGO]])</f>
        <v>0</v>
      </c>
      <c r="K67" t="str">
        <f>FIXED(Tabla1[[#This Row],[TASA 16%]],0)</f>
        <v>733</v>
      </c>
      <c r="L67" t="str">
        <f>FIXED(Tabla1[[#This Row],[TASA 0%]],0)</f>
        <v>0</v>
      </c>
      <c r="M67" t="str">
        <f>FIXED(Tabla1[[#This Row],[TASA EXE.]],0)</f>
        <v>0</v>
      </c>
      <c r="N67" s="36" t="str">
        <f>FIXED(Tabla1[[#This Row],[IVA]],0)</f>
        <v>117</v>
      </c>
      <c r="O67" s="36" t="str">
        <f>FIXED(Tabla1[[#This Row],[ISR RET]],0)</f>
        <v>0</v>
      </c>
      <c r="P67" s="36" t="str">
        <f>FIXED(Tabla1[[#This Row],[IVA RET]],0)</f>
        <v>0</v>
      </c>
      <c r="R67" s="68">
        <f>Tabla1[[#This Row],[TASA 16]]*16%</f>
        <v>117.28</v>
      </c>
    </row>
    <row r="68" spans="2:18" x14ac:dyDescent="0.25">
      <c r="B68" t="str">
        <f>'[1]210 Y RFC'!A68</f>
        <v>AELO630627V4A</v>
      </c>
      <c r="C68" t="s">
        <v>100</v>
      </c>
      <c r="D68" t="str">
        <f>'[1]210 Y RFC'!C68</f>
        <v>ASCENCIO LOPEZ OLGA</v>
      </c>
      <c r="E68" s="35">
        <f>SUMIFS(Tabla16[TASA 16],Tabla16[NUM],Tabla1[[#This Row],[CODIGO]])</f>
        <v>0</v>
      </c>
      <c r="F68" s="35">
        <f>SUMIFS(Tabla16[TASA 0%],Tabla16[NUM],Tabla1[[#This Row],[CODIGO]])</f>
        <v>0</v>
      </c>
      <c r="G68" s="35">
        <f>SUMIFS(Tabla16[[EXENTO ]],Tabla16[NUM],Tabla1[[#This Row],[CODIGO]])</f>
        <v>0</v>
      </c>
      <c r="H68" s="35">
        <f>SUMIFS(Tabla16[IVA],Tabla16[NUM],Tabla1[[#This Row],[CODIGO]])</f>
        <v>0</v>
      </c>
      <c r="I68" s="35">
        <f>SUMIFS(Tabla16[ISR RET.],Tabla16[NUM],Tabla1[[#This Row],[CODIGO]])</f>
        <v>0</v>
      </c>
      <c r="J68" s="35">
        <f>SUMIFS(Tabla16[IVA RET.],Tabla16[NUM],Tabla1[[#This Row],[CODIGO]])</f>
        <v>0</v>
      </c>
      <c r="K68" t="str">
        <f>FIXED(Tabla1[[#This Row],[TASA 16%]],0)</f>
        <v>0</v>
      </c>
      <c r="L68" t="str">
        <f>FIXED(Tabla1[[#This Row],[TASA 0%]],0)</f>
        <v>0</v>
      </c>
      <c r="M68" t="str">
        <f>FIXED(Tabla1[[#This Row],[TASA EXE.]],0)</f>
        <v>0</v>
      </c>
      <c r="N68" s="36" t="str">
        <f>FIXED(Tabla1[[#This Row],[IVA]],0)</f>
        <v>0</v>
      </c>
      <c r="O68" s="36" t="str">
        <f>FIXED(Tabla1[[#This Row],[ISR RET]],0)</f>
        <v>0</v>
      </c>
      <c r="P68" s="36" t="str">
        <f>FIXED(Tabla1[[#This Row],[IVA RET]],0)</f>
        <v>0</v>
      </c>
      <c r="R68" s="68">
        <f>Tabla1[[#This Row],[TASA 16]]*16%</f>
        <v>0</v>
      </c>
    </row>
    <row r="69" spans="2:18" x14ac:dyDescent="0.25">
      <c r="B69" t="str">
        <f>'[1]210 Y RFC'!A69</f>
        <v>ROCM800421AU3</v>
      </c>
      <c r="C69" t="s">
        <v>101</v>
      </c>
      <c r="D69" t="str">
        <f>'[1]210 Y RFC'!C69</f>
        <v>RODRIGUEZ CASTELLANOS MARTHA MERCEDES</v>
      </c>
      <c r="E69" s="35">
        <f>SUMIFS(Tabla16[TASA 16],Tabla16[NUM],Tabla1[[#This Row],[CODIGO]])</f>
        <v>0</v>
      </c>
      <c r="F69" s="35">
        <f>SUMIFS(Tabla16[TASA 0%],Tabla16[NUM],Tabla1[[#This Row],[CODIGO]])</f>
        <v>0</v>
      </c>
      <c r="G69" s="35">
        <f>SUMIFS(Tabla16[[EXENTO ]],Tabla16[NUM],Tabla1[[#This Row],[CODIGO]])</f>
        <v>0</v>
      </c>
      <c r="H69" s="35">
        <f>SUMIFS(Tabla16[IVA],Tabla16[NUM],Tabla1[[#This Row],[CODIGO]])</f>
        <v>0</v>
      </c>
      <c r="I69" s="35">
        <f>SUMIFS(Tabla16[ISR RET.],Tabla16[NUM],Tabla1[[#This Row],[CODIGO]])</f>
        <v>0</v>
      </c>
      <c r="J69" s="35">
        <f>SUMIFS(Tabla16[IVA RET.],Tabla16[NUM],Tabla1[[#This Row],[CODIGO]])</f>
        <v>0</v>
      </c>
      <c r="K69" t="str">
        <f>FIXED(Tabla1[[#This Row],[TASA 16%]],0)</f>
        <v>0</v>
      </c>
      <c r="L69" t="str">
        <f>FIXED(Tabla1[[#This Row],[TASA 0%]],0)</f>
        <v>0</v>
      </c>
      <c r="M69" t="str">
        <f>FIXED(Tabla1[[#This Row],[TASA EXE.]],0)</f>
        <v>0</v>
      </c>
      <c r="N69" t="str">
        <f>FIXED(Tabla1[[#This Row],[IVA]],0)</f>
        <v>0</v>
      </c>
      <c r="O69" t="str">
        <f>FIXED(Tabla1[[#This Row],[ISR RET]],0)</f>
        <v>0</v>
      </c>
      <c r="P69" t="str">
        <f>FIXED(Tabla1[[#This Row],[IVA RET]],0)</f>
        <v>0</v>
      </c>
      <c r="R69" s="68">
        <f>Tabla1[[#This Row],[TASA 16]]*16%</f>
        <v>0</v>
      </c>
    </row>
    <row r="70" spans="2:18" x14ac:dyDescent="0.25">
      <c r="B70" t="str">
        <f>'[1]210 Y RFC'!A70</f>
        <v>PAGS670714M97</v>
      </c>
      <c r="C70" t="s">
        <v>102</v>
      </c>
      <c r="D70" t="str">
        <f>'[1]210 Y RFC'!C70</f>
        <v>PLASCENCIA GOMEZ SILVIA</v>
      </c>
      <c r="E70" s="35">
        <f>SUMIFS(Tabla16[TASA 16],Tabla16[NUM],Tabla1[[#This Row],[CODIGO]])</f>
        <v>0</v>
      </c>
      <c r="F70" s="35">
        <f>SUMIFS(Tabla16[TASA 0%],Tabla16[NUM],Tabla1[[#This Row],[CODIGO]])</f>
        <v>0</v>
      </c>
      <c r="G70" s="35">
        <f>SUMIFS(Tabla16[[EXENTO ]],Tabla16[NUM],Tabla1[[#This Row],[CODIGO]])</f>
        <v>0</v>
      </c>
      <c r="H70" s="35">
        <f>SUMIFS(Tabla16[IVA],Tabla16[NUM],Tabla1[[#This Row],[CODIGO]])</f>
        <v>0</v>
      </c>
      <c r="I70" s="35">
        <f>SUMIFS(Tabla16[ISR RET.],Tabla16[NUM],Tabla1[[#This Row],[CODIGO]])</f>
        <v>0</v>
      </c>
      <c r="J70" s="35">
        <f>SUMIFS(Tabla16[IVA RET.],Tabla16[NUM],Tabla1[[#This Row],[CODIGO]])</f>
        <v>0</v>
      </c>
      <c r="K70" t="str">
        <f>FIXED(Tabla1[[#This Row],[TASA 16%]],0)</f>
        <v>0</v>
      </c>
      <c r="L70" t="str">
        <f>FIXED(Tabla1[[#This Row],[TASA 0%]],0)</f>
        <v>0</v>
      </c>
      <c r="M70" t="str">
        <f>FIXED(Tabla1[[#This Row],[TASA EXE.]],0)</f>
        <v>0</v>
      </c>
      <c r="N70" s="36" t="str">
        <f>FIXED(Tabla1[[#This Row],[IVA]],0)</f>
        <v>0</v>
      </c>
      <c r="O70" s="36" t="str">
        <f>FIXED(Tabla1[[#This Row],[ISR RET]],0)</f>
        <v>0</v>
      </c>
      <c r="P70" s="36" t="str">
        <f>FIXED(Tabla1[[#This Row],[IVA RET]],0)</f>
        <v>0</v>
      </c>
      <c r="R70" s="68">
        <f>Tabla1[[#This Row],[TASA 16]]*16%</f>
        <v>0</v>
      </c>
    </row>
    <row r="71" spans="2:18" x14ac:dyDescent="0.25">
      <c r="B71" t="str">
        <f>'[1]210 Y RFC'!A71</f>
        <v>AUVR6907197HA</v>
      </c>
      <c r="C71" t="s">
        <v>103</v>
      </c>
      <c r="D71" t="str">
        <f>'[1]210 Y RFC'!C71</f>
        <v>ACUÑA VALENZUELA RAFAEL</v>
      </c>
      <c r="E71" s="35">
        <f>SUMIFS(Tabla16[TASA 16],Tabla16[NUM],Tabla1[[#This Row],[CODIGO]])</f>
        <v>0</v>
      </c>
      <c r="F71" s="35">
        <f>SUMIFS(Tabla16[TASA 0%],Tabla16[NUM],Tabla1[[#This Row],[CODIGO]])</f>
        <v>0</v>
      </c>
      <c r="G71" s="35">
        <f>SUMIFS(Tabla16[[EXENTO ]],Tabla16[NUM],Tabla1[[#This Row],[CODIGO]])</f>
        <v>0</v>
      </c>
      <c r="H71" s="35">
        <f>SUMIFS(Tabla16[IVA],Tabla16[NUM],Tabla1[[#This Row],[CODIGO]])</f>
        <v>0</v>
      </c>
      <c r="I71" s="35">
        <f>SUMIFS(Tabla16[ISR RET.],Tabla16[NUM],Tabla1[[#This Row],[CODIGO]])</f>
        <v>0</v>
      </c>
      <c r="J71" s="35">
        <f>SUMIFS(Tabla16[IVA RET.],Tabla16[NUM],Tabla1[[#This Row],[CODIGO]])</f>
        <v>0</v>
      </c>
      <c r="K71" t="str">
        <f>FIXED(Tabla1[[#This Row],[TASA 16%]],0)</f>
        <v>0</v>
      </c>
      <c r="L71" t="str">
        <f>FIXED(Tabla1[[#This Row],[TASA 0%]],0)</f>
        <v>0</v>
      </c>
      <c r="M71" t="str">
        <f>FIXED(Tabla1[[#This Row],[TASA EXE.]],0)</f>
        <v>0</v>
      </c>
      <c r="N71" t="str">
        <f>FIXED(Tabla1[[#This Row],[IVA]],0)</f>
        <v>0</v>
      </c>
      <c r="O71" t="str">
        <f>FIXED(Tabla1[[#This Row],[ISR RET]],0)</f>
        <v>0</v>
      </c>
      <c r="P71" t="str">
        <f>FIXED(Tabla1[[#This Row],[IVA RET]],0)</f>
        <v>0</v>
      </c>
      <c r="R71" s="68">
        <f>Tabla1[[#This Row],[TASA 16]]*16%</f>
        <v>0</v>
      </c>
    </row>
    <row r="72" spans="2:18" x14ac:dyDescent="0.25">
      <c r="B72" t="str">
        <f>'[1]210 Y RFC'!A72</f>
        <v>PIT9101093WA</v>
      </c>
      <c r="C72" t="s">
        <v>104</v>
      </c>
      <c r="D72" t="str">
        <f>'[1]210 Y RFC'!C72</f>
        <v>PRODUCTOS INDUSTRIALIZADOS TECOMAN SA DE CV</v>
      </c>
      <c r="E72" s="35">
        <f>SUMIFS(Tabla16[TASA 16],Tabla16[NUM],Tabla1[[#This Row],[CODIGO]])</f>
        <v>0</v>
      </c>
      <c r="F72" s="35">
        <f>SUMIFS(Tabla16[TASA 0%],Tabla16[NUM],Tabla1[[#This Row],[CODIGO]])</f>
        <v>0</v>
      </c>
      <c r="G72" s="35">
        <f>SUMIFS(Tabla16[[EXENTO ]],Tabla16[NUM],Tabla1[[#This Row],[CODIGO]])</f>
        <v>0</v>
      </c>
      <c r="H72" s="35">
        <f>SUMIFS(Tabla16[IVA],Tabla16[NUM],Tabla1[[#This Row],[CODIGO]])</f>
        <v>0</v>
      </c>
      <c r="I72" s="35">
        <f>SUMIFS(Tabla16[ISR RET.],Tabla16[NUM],Tabla1[[#This Row],[CODIGO]])</f>
        <v>0</v>
      </c>
      <c r="J72" s="35">
        <f>SUMIFS(Tabla16[IVA RET.],Tabla16[NUM],Tabla1[[#This Row],[CODIGO]])</f>
        <v>0</v>
      </c>
      <c r="K72" t="str">
        <f>FIXED(Tabla1[[#This Row],[TASA 16%]],0)</f>
        <v>0</v>
      </c>
      <c r="L72" t="str">
        <f>FIXED(Tabla1[[#This Row],[TASA 0%]],0)</f>
        <v>0</v>
      </c>
      <c r="M72" t="str">
        <f>FIXED(Tabla1[[#This Row],[TASA EXE.]],0)</f>
        <v>0</v>
      </c>
      <c r="N72" s="36" t="str">
        <f>FIXED(Tabla1[[#This Row],[IVA]],0)</f>
        <v>0</v>
      </c>
      <c r="O72" s="36" t="str">
        <f>FIXED(Tabla1[[#This Row],[ISR RET]],0)</f>
        <v>0</v>
      </c>
      <c r="P72" s="36" t="str">
        <f>FIXED(Tabla1[[#This Row],[IVA RET]],0)</f>
        <v>0</v>
      </c>
      <c r="R72" s="68">
        <f>Tabla1[[#This Row],[TASA 16]]*16%</f>
        <v>0</v>
      </c>
    </row>
    <row r="73" spans="2:18" x14ac:dyDescent="0.25">
      <c r="B73" t="str">
        <f>'[1]210 Y RFC'!A73</f>
        <v>DPM060629CV2</v>
      </c>
      <c r="C73" t="s">
        <v>105</v>
      </c>
      <c r="D73" t="str">
        <f>'[1]210 Y RFC'!C73</f>
        <v>DISTRIBUCIONES DE PRODUCTOS MEDICINALES SA DE CV</v>
      </c>
      <c r="E73" s="35">
        <f>SUMIFS(Tabla16[TASA 16],Tabla16[NUM],Tabla1[[#This Row],[CODIGO]])</f>
        <v>0</v>
      </c>
      <c r="F73" s="35">
        <f>SUMIFS(Tabla16[TASA 0%],Tabla16[NUM],Tabla1[[#This Row],[CODIGO]])</f>
        <v>0</v>
      </c>
      <c r="G73" s="35">
        <f>SUMIFS(Tabla16[[EXENTO ]],Tabla16[NUM],Tabla1[[#This Row],[CODIGO]])</f>
        <v>0</v>
      </c>
      <c r="H73" s="35">
        <f>SUMIFS(Tabla16[IVA],Tabla16[NUM],Tabla1[[#This Row],[CODIGO]])</f>
        <v>0</v>
      </c>
      <c r="I73" s="35">
        <f>SUMIFS(Tabla16[ISR RET.],Tabla16[NUM],Tabla1[[#This Row],[CODIGO]])</f>
        <v>0</v>
      </c>
      <c r="J73" s="35">
        <f>SUMIFS(Tabla16[IVA RET.],Tabla16[NUM],Tabla1[[#This Row],[CODIGO]])</f>
        <v>0</v>
      </c>
      <c r="K73" t="str">
        <f>FIXED(Tabla1[[#This Row],[TASA 16%]],0)</f>
        <v>0</v>
      </c>
      <c r="L73" t="str">
        <f>FIXED(Tabla1[[#This Row],[TASA 0%]],0)</f>
        <v>0</v>
      </c>
      <c r="M73" t="str">
        <f>FIXED(Tabla1[[#This Row],[TASA EXE.]],0)</f>
        <v>0</v>
      </c>
      <c r="N73" t="str">
        <f>FIXED(Tabla1[[#This Row],[IVA]],0)</f>
        <v>0</v>
      </c>
      <c r="O73" t="str">
        <f>FIXED(Tabla1[[#This Row],[ISR RET]],0)</f>
        <v>0</v>
      </c>
      <c r="P73" t="str">
        <f>FIXED(Tabla1[[#This Row],[IVA RET]],0)</f>
        <v>0</v>
      </c>
      <c r="R73" s="68">
        <f>Tabla1[[#This Row],[TASA 16]]*16%</f>
        <v>0</v>
      </c>
    </row>
    <row r="74" spans="2:18" x14ac:dyDescent="0.25">
      <c r="B74" t="str">
        <f>'[1]210 Y RFC'!A74</f>
        <v>MECB751002IK5</v>
      </c>
      <c r="C74" t="s">
        <v>106</v>
      </c>
      <c r="D74" t="str">
        <f>'[1]210 Y RFC'!C74</f>
        <v>MEDINA CORTES BERENICE</v>
      </c>
      <c r="E74" s="35">
        <f>SUMIFS(Tabla16[TASA 16],Tabla16[NUM],Tabla1[[#This Row],[CODIGO]])</f>
        <v>0</v>
      </c>
      <c r="F74" s="35">
        <f>SUMIFS(Tabla16[TASA 0%],Tabla16[NUM],Tabla1[[#This Row],[CODIGO]])</f>
        <v>0</v>
      </c>
      <c r="G74" s="35">
        <f>SUMIFS(Tabla16[[EXENTO ]],Tabla16[NUM],Tabla1[[#This Row],[CODIGO]])</f>
        <v>0</v>
      </c>
      <c r="H74" s="35">
        <f>SUMIFS(Tabla16[IVA],Tabla16[NUM],Tabla1[[#This Row],[CODIGO]])</f>
        <v>0</v>
      </c>
      <c r="I74" s="35">
        <f>SUMIFS(Tabla16[ISR RET.],Tabla16[NUM],Tabla1[[#This Row],[CODIGO]])</f>
        <v>0</v>
      </c>
      <c r="J74" s="35">
        <f>SUMIFS(Tabla16[IVA RET.],Tabla16[NUM],Tabla1[[#This Row],[CODIGO]])</f>
        <v>0</v>
      </c>
      <c r="K74" t="str">
        <f>FIXED(Tabla1[[#This Row],[TASA 16%]],0)</f>
        <v>0</v>
      </c>
      <c r="L74" t="str">
        <f>FIXED(Tabla1[[#This Row],[TASA 0%]],0)</f>
        <v>0</v>
      </c>
      <c r="M74" t="str">
        <f>FIXED(Tabla1[[#This Row],[TASA EXE.]],0)</f>
        <v>0</v>
      </c>
      <c r="N74" s="36" t="str">
        <f>FIXED(Tabla1[[#This Row],[IVA]],0)</f>
        <v>0</v>
      </c>
      <c r="O74" s="36" t="str">
        <f>FIXED(Tabla1[[#This Row],[ISR RET]],0)</f>
        <v>0</v>
      </c>
      <c r="P74" s="36" t="str">
        <f>FIXED(Tabla1[[#This Row],[IVA RET]],0)</f>
        <v>0</v>
      </c>
      <c r="R74" s="68">
        <f>Tabla1[[#This Row],[TASA 16]]*16%</f>
        <v>0</v>
      </c>
    </row>
    <row r="75" spans="2:18" x14ac:dyDescent="0.25">
      <c r="B75" t="str">
        <f>'[1]210 Y RFC'!A75</f>
        <v>MORM5607225A1</v>
      </c>
      <c r="C75" t="s">
        <v>107</v>
      </c>
      <c r="D75" t="str">
        <f>'[1]210 Y RFC'!C75</f>
        <v>MONTAÑEZ RUIZ MANUEL</v>
      </c>
      <c r="E75" s="35">
        <f>SUMIFS(Tabla16[TASA 16],Tabla16[NUM],Tabla1[[#This Row],[CODIGO]])</f>
        <v>0</v>
      </c>
      <c r="F75" s="35">
        <f>SUMIFS(Tabla16[TASA 0%],Tabla16[NUM],Tabla1[[#This Row],[CODIGO]])</f>
        <v>0</v>
      </c>
      <c r="G75" s="35">
        <f>SUMIFS(Tabla16[[EXENTO ]],Tabla16[NUM],Tabla1[[#This Row],[CODIGO]])</f>
        <v>0</v>
      </c>
      <c r="H75" s="35">
        <f>SUMIFS(Tabla16[IVA],Tabla16[NUM],Tabla1[[#This Row],[CODIGO]])</f>
        <v>0</v>
      </c>
      <c r="I75" s="35">
        <f>SUMIFS(Tabla16[ISR RET.],Tabla16[NUM],Tabla1[[#This Row],[CODIGO]])</f>
        <v>0</v>
      </c>
      <c r="J75" s="35">
        <f>SUMIFS(Tabla16[IVA RET.],Tabla16[NUM],Tabla1[[#This Row],[CODIGO]])</f>
        <v>0</v>
      </c>
      <c r="K75" t="str">
        <f>FIXED(Tabla1[[#This Row],[TASA 16%]],0)</f>
        <v>0</v>
      </c>
      <c r="L75" t="str">
        <f>FIXED(Tabla1[[#This Row],[TASA 0%]],0)</f>
        <v>0</v>
      </c>
      <c r="M75" t="str">
        <f>FIXED(Tabla1[[#This Row],[TASA EXE.]],0)</f>
        <v>0</v>
      </c>
      <c r="N75" t="str">
        <f>FIXED(Tabla1[[#This Row],[IVA]],0)</f>
        <v>0</v>
      </c>
      <c r="O75" t="str">
        <f>FIXED(Tabla1[[#This Row],[ISR RET]],0)</f>
        <v>0</v>
      </c>
      <c r="P75" t="str">
        <f>FIXED(Tabla1[[#This Row],[IVA RET]],0)</f>
        <v>0</v>
      </c>
      <c r="R75" s="68">
        <f>Tabla1[[#This Row],[TASA 16]]*16%</f>
        <v>0</v>
      </c>
    </row>
    <row r="76" spans="2:18" x14ac:dyDescent="0.25">
      <c r="B76" t="str">
        <f>'[1]210 Y RFC'!A76</f>
        <v>COS8707068D7</v>
      </c>
      <c r="C76" t="s">
        <v>108</v>
      </c>
      <c r="D76" t="str">
        <f>'[1]210 Y RFC'!C76</f>
        <v>COSQUIM SA DE CV</v>
      </c>
      <c r="E76" s="35">
        <f>SUMIFS(Tabla16[TASA 16],Tabla16[NUM],Tabla1[[#This Row],[CODIGO]])</f>
        <v>0</v>
      </c>
      <c r="F76" s="35">
        <f>SUMIFS(Tabla16[TASA 0%],Tabla16[NUM],Tabla1[[#This Row],[CODIGO]])</f>
        <v>0</v>
      </c>
      <c r="G76" s="35">
        <f>SUMIFS(Tabla16[[EXENTO ]],Tabla16[NUM],Tabla1[[#This Row],[CODIGO]])</f>
        <v>0</v>
      </c>
      <c r="H76" s="35">
        <f>SUMIFS(Tabla16[IVA],Tabla16[NUM],Tabla1[[#This Row],[CODIGO]])</f>
        <v>0</v>
      </c>
      <c r="I76" s="35">
        <f>SUMIFS(Tabla16[ISR RET.],Tabla16[NUM],Tabla1[[#This Row],[CODIGO]])</f>
        <v>0</v>
      </c>
      <c r="J76" s="35">
        <f>SUMIFS(Tabla16[IVA RET.],Tabla16[NUM],Tabla1[[#This Row],[CODIGO]])</f>
        <v>0</v>
      </c>
      <c r="K76" t="str">
        <f>FIXED(Tabla1[[#This Row],[TASA 16%]],0)</f>
        <v>0</v>
      </c>
      <c r="L76" t="str">
        <f>FIXED(Tabla1[[#This Row],[TASA 0%]],0)</f>
        <v>0</v>
      </c>
      <c r="M76" t="str">
        <f>FIXED(Tabla1[[#This Row],[TASA EXE.]],0)</f>
        <v>0</v>
      </c>
      <c r="N76" s="36" t="str">
        <f>FIXED(Tabla1[[#This Row],[IVA]],0)</f>
        <v>0</v>
      </c>
      <c r="O76" s="36" t="str">
        <f>FIXED(Tabla1[[#This Row],[ISR RET]],0)</f>
        <v>0</v>
      </c>
      <c r="P76" s="36" t="str">
        <f>FIXED(Tabla1[[#This Row],[IVA RET]],0)</f>
        <v>0</v>
      </c>
      <c r="R76" s="68">
        <f>Tabla1[[#This Row],[TASA 16]]*16%</f>
        <v>0</v>
      </c>
    </row>
    <row r="77" spans="2:18" x14ac:dyDescent="0.25">
      <c r="B77">
        <f>'[1]210 Y RFC'!A77</f>
        <v>0</v>
      </c>
      <c r="C77" t="s">
        <v>109</v>
      </c>
      <c r="D77" t="str">
        <f>'[1]210 Y RFC'!C77</f>
        <v>PRESTADORA DE SERVICIOS TECNICOS Y PROFECIONALES S</v>
      </c>
      <c r="E77" s="35">
        <f>SUMIFS(Tabla16[TASA 16],Tabla16[NUM],Tabla1[[#This Row],[CODIGO]])</f>
        <v>0</v>
      </c>
      <c r="F77" s="35">
        <f>SUMIFS(Tabla16[TASA 0%],Tabla16[NUM],Tabla1[[#This Row],[CODIGO]])</f>
        <v>0</v>
      </c>
      <c r="G77" s="35">
        <f>SUMIFS(Tabla16[[EXENTO ]],Tabla16[NUM],Tabla1[[#This Row],[CODIGO]])</f>
        <v>0</v>
      </c>
      <c r="H77" s="35">
        <f>SUMIFS(Tabla16[IVA],Tabla16[NUM],Tabla1[[#This Row],[CODIGO]])</f>
        <v>0</v>
      </c>
      <c r="I77" s="35">
        <f>SUMIFS(Tabla16[ISR RET.],Tabla16[NUM],Tabla1[[#This Row],[CODIGO]])</f>
        <v>0</v>
      </c>
      <c r="J77" s="35">
        <f>SUMIFS(Tabla16[IVA RET.],Tabla16[NUM],Tabla1[[#This Row],[CODIGO]])</f>
        <v>0</v>
      </c>
      <c r="K77" t="str">
        <f>FIXED(Tabla1[[#This Row],[TASA 16%]],0)</f>
        <v>0</v>
      </c>
      <c r="L77" t="str">
        <f>FIXED(Tabla1[[#This Row],[TASA 0%]],0)</f>
        <v>0</v>
      </c>
      <c r="M77" t="str">
        <f>FIXED(Tabla1[[#This Row],[TASA EXE.]],0)</f>
        <v>0</v>
      </c>
      <c r="N77" t="str">
        <f>FIXED(Tabla1[[#This Row],[IVA]],0)</f>
        <v>0</v>
      </c>
      <c r="O77" t="str">
        <f>FIXED(Tabla1[[#This Row],[ISR RET]],0)</f>
        <v>0</v>
      </c>
      <c r="P77" t="str">
        <f>FIXED(Tabla1[[#This Row],[IVA RET]],0)</f>
        <v>0</v>
      </c>
      <c r="R77" s="68">
        <f>Tabla1[[#This Row],[TASA 16]]*16%</f>
        <v>0</v>
      </c>
    </row>
    <row r="78" spans="2:18" x14ac:dyDescent="0.25">
      <c r="B78" t="str">
        <f>'[1]210 Y RFC'!A78</f>
        <v>ROCJ700320V8A</v>
      </c>
      <c r="C78" t="s">
        <v>110</v>
      </c>
      <c r="D78" t="str">
        <f>'[1]210 Y RFC'!C78</f>
        <v>RODRIGUEZ CUADROS JULIA DOLORES</v>
      </c>
      <c r="E78" s="35">
        <f>SUMIFS(Tabla16[TASA 16],Tabla16[NUM],Tabla1[[#This Row],[CODIGO]])</f>
        <v>0</v>
      </c>
      <c r="F78" s="35">
        <f>SUMIFS(Tabla16[TASA 0%],Tabla16[NUM],Tabla1[[#This Row],[CODIGO]])</f>
        <v>0</v>
      </c>
      <c r="G78" s="35">
        <f>SUMIFS(Tabla16[[EXENTO ]],Tabla16[NUM],Tabla1[[#This Row],[CODIGO]])</f>
        <v>0</v>
      </c>
      <c r="H78" s="35">
        <f>SUMIFS(Tabla16[IVA],Tabla16[NUM],Tabla1[[#This Row],[CODIGO]])</f>
        <v>0</v>
      </c>
      <c r="I78" s="35">
        <f>SUMIFS(Tabla16[ISR RET.],Tabla16[NUM],Tabla1[[#This Row],[CODIGO]])</f>
        <v>0</v>
      </c>
      <c r="J78" s="35">
        <f>SUMIFS(Tabla16[IVA RET.],Tabla16[NUM],Tabla1[[#This Row],[CODIGO]])</f>
        <v>0</v>
      </c>
      <c r="K78" t="str">
        <f>FIXED(Tabla1[[#This Row],[TASA 16%]],0)</f>
        <v>0</v>
      </c>
      <c r="L78" t="str">
        <f>FIXED(Tabla1[[#This Row],[TASA 0%]],0)</f>
        <v>0</v>
      </c>
      <c r="M78" t="str">
        <f>FIXED(Tabla1[[#This Row],[TASA EXE.]],0)</f>
        <v>0</v>
      </c>
      <c r="N78" s="36" t="str">
        <f>FIXED(Tabla1[[#This Row],[IVA]],0)</f>
        <v>0</v>
      </c>
      <c r="O78" s="36" t="str">
        <f>FIXED(Tabla1[[#This Row],[ISR RET]],0)</f>
        <v>0</v>
      </c>
      <c r="P78" s="36" t="str">
        <f>FIXED(Tabla1[[#This Row],[IVA RET]],0)</f>
        <v>0</v>
      </c>
      <c r="R78" s="68">
        <f>Tabla1[[#This Row],[TASA 16]]*16%</f>
        <v>0</v>
      </c>
    </row>
    <row r="79" spans="2:18" x14ac:dyDescent="0.25">
      <c r="B79">
        <f>'[1]210 Y RFC'!A79</f>
        <v>0</v>
      </c>
      <c r="C79" t="s">
        <v>111</v>
      </c>
      <c r="D79" t="str">
        <f>'[1]210 Y RFC'!C79</f>
        <v>ALCALA ACEVES JOSE MARIA</v>
      </c>
      <c r="E79" s="35">
        <f>SUMIFS(Tabla16[TASA 16],Tabla16[NUM],Tabla1[[#This Row],[CODIGO]])</f>
        <v>0</v>
      </c>
      <c r="F79" s="35">
        <f>SUMIFS(Tabla16[TASA 0%],Tabla16[NUM],Tabla1[[#This Row],[CODIGO]])</f>
        <v>0</v>
      </c>
      <c r="G79" s="35">
        <f>SUMIFS(Tabla16[[EXENTO ]],Tabla16[NUM],Tabla1[[#This Row],[CODIGO]])</f>
        <v>0</v>
      </c>
      <c r="H79" s="35">
        <f>SUMIFS(Tabla16[IVA],Tabla16[NUM],Tabla1[[#This Row],[CODIGO]])</f>
        <v>0</v>
      </c>
      <c r="I79" s="35">
        <f>SUMIFS(Tabla16[ISR RET.],Tabla16[NUM],Tabla1[[#This Row],[CODIGO]])</f>
        <v>0</v>
      </c>
      <c r="J79" s="35">
        <f>SUMIFS(Tabla16[IVA RET.],Tabla16[NUM],Tabla1[[#This Row],[CODIGO]])</f>
        <v>0</v>
      </c>
      <c r="K79" t="str">
        <f>FIXED(Tabla1[[#This Row],[TASA 16%]],0)</f>
        <v>0</v>
      </c>
      <c r="L79" t="str">
        <f>FIXED(Tabla1[[#This Row],[TASA 0%]],0)</f>
        <v>0</v>
      </c>
      <c r="M79" t="str">
        <f>FIXED(Tabla1[[#This Row],[TASA EXE.]],0)</f>
        <v>0</v>
      </c>
      <c r="N79" t="str">
        <f>FIXED(Tabla1[[#This Row],[IVA]],0)</f>
        <v>0</v>
      </c>
      <c r="O79" t="str">
        <f>FIXED(Tabla1[[#This Row],[ISR RET]],0)</f>
        <v>0</v>
      </c>
      <c r="P79" t="str">
        <f>FIXED(Tabla1[[#This Row],[IVA RET]],0)</f>
        <v>0</v>
      </c>
      <c r="R79" s="68">
        <f>Tabla1[[#This Row],[TASA 16]]*16%</f>
        <v>0</v>
      </c>
    </row>
    <row r="80" spans="2:18" x14ac:dyDescent="0.25">
      <c r="B80" t="str">
        <f>'[1]210 Y RFC'!A80</f>
        <v>GVT830131146</v>
      </c>
      <c r="C80" t="s">
        <v>112</v>
      </c>
      <c r="D80" t="str">
        <f>'[1]210 Y RFC'!C80</f>
        <v>GRUAS VILLALOBOS DE TEPATITLAN SA DE CV</v>
      </c>
      <c r="E80" s="35">
        <f>SUMIFS(Tabla16[TASA 16],Tabla16[NUM],Tabla1[[#This Row],[CODIGO]])</f>
        <v>0</v>
      </c>
      <c r="F80" s="35">
        <f>SUMIFS(Tabla16[TASA 0%],Tabla16[NUM],Tabla1[[#This Row],[CODIGO]])</f>
        <v>0</v>
      </c>
      <c r="G80" s="35">
        <f>SUMIFS(Tabla16[[EXENTO ]],Tabla16[NUM],Tabla1[[#This Row],[CODIGO]])</f>
        <v>0</v>
      </c>
      <c r="H80" s="35">
        <f>SUMIFS(Tabla16[IVA],Tabla16[NUM],Tabla1[[#This Row],[CODIGO]])</f>
        <v>0</v>
      </c>
      <c r="I80" s="35">
        <f>SUMIFS(Tabla16[ISR RET.],Tabla16[NUM],Tabla1[[#This Row],[CODIGO]])</f>
        <v>0</v>
      </c>
      <c r="J80" s="35">
        <f>SUMIFS(Tabla16[IVA RET.],Tabla16[NUM],Tabla1[[#This Row],[CODIGO]])</f>
        <v>0</v>
      </c>
      <c r="K80" t="str">
        <f>FIXED(Tabla1[[#This Row],[TASA 16%]],0)</f>
        <v>0</v>
      </c>
      <c r="L80" t="str">
        <f>FIXED(Tabla1[[#This Row],[TASA 0%]],0)</f>
        <v>0</v>
      </c>
      <c r="M80" t="str">
        <f>FIXED(Tabla1[[#This Row],[TASA EXE.]],0)</f>
        <v>0</v>
      </c>
      <c r="N80" s="36" t="str">
        <f>FIXED(Tabla1[[#This Row],[IVA]],0)</f>
        <v>0</v>
      </c>
      <c r="O80" s="36" t="str">
        <f>FIXED(Tabla1[[#This Row],[ISR RET]],0)</f>
        <v>0</v>
      </c>
      <c r="P80" s="36" t="str">
        <f>FIXED(Tabla1[[#This Row],[IVA RET]],0)</f>
        <v>0</v>
      </c>
      <c r="R80" s="68">
        <f>Tabla1[[#This Row],[TASA 16]]*16%</f>
        <v>0</v>
      </c>
    </row>
    <row r="81" spans="2:18" x14ac:dyDescent="0.25">
      <c r="B81" t="str">
        <f>'[1]210 Y RFC'!A81</f>
        <v>OIGL690407DW0</v>
      </c>
      <c r="C81" t="s">
        <v>113</v>
      </c>
      <c r="D81" t="str">
        <f>'[1]210 Y RFC'!C81</f>
        <v>ORTIZ GOMEZ JOSE LUIS</v>
      </c>
      <c r="E81" s="35">
        <f>SUMIFS(Tabla16[TASA 16],Tabla16[NUM],Tabla1[[#This Row],[CODIGO]])</f>
        <v>0</v>
      </c>
      <c r="F81" s="35">
        <f>SUMIFS(Tabla16[TASA 0%],Tabla16[NUM],Tabla1[[#This Row],[CODIGO]])</f>
        <v>0</v>
      </c>
      <c r="G81" s="35">
        <f>SUMIFS(Tabla16[[EXENTO ]],Tabla16[NUM],Tabla1[[#This Row],[CODIGO]])</f>
        <v>0</v>
      </c>
      <c r="H81" s="35">
        <f>SUMIFS(Tabla16[IVA],Tabla16[NUM],Tabla1[[#This Row],[CODIGO]])</f>
        <v>0</v>
      </c>
      <c r="I81" s="35">
        <f>SUMIFS(Tabla16[ISR RET.],Tabla16[NUM],Tabla1[[#This Row],[CODIGO]])</f>
        <v>0</v>
      </c>
      <c r="J81" s="35">
        <f>SUMIFS(Tabla16[IVA RET.],Tabla16[NUM],Tabla1[[#This Row],[CODIGO]])</f>
        <v>0</v>
      </c>
      <c r="K81" t="str">
        <f>FIXED(Tabla1[[#This Row],[TASA 16%]],0)</f>
        <v>0</v>
      </c>
      <c r="L81" t="str">
        <f>FIXED(Tabla1[[#This Row],[TASA 0%]],0)</f>
        <v>0</v>
      </c>
      <c r="M81" t="str">
        <f>FIXED(Tabla1[[#This Row],[TASA EXE.]],0)</f>
        <v>0</v>
      </c>
      <c r="N81" t="str">
        <f>FIXED(Tabla1[[#This Row],[IVA]],0)</f>
        <v>0</v>
      </c>
      <c r="O81" t="str">
        <f>FIXED(Tabla1[[#This Row],[ISR RET]],0)</f>
        <v>0</v>
      </c>
      <c r="P81" t="str">
        <f>FIXED(Tabla1[[#This Row],[IVA RET]],0)</f>
        <v>0</v>
      </c>
      <c r="R81" s="68">
        <f>Tabla1[[#This Row],[TASA 16]]*16%</f>
        <v>0</v>
      </c>
    </row>
    <row r="82" spans="2:18" x14ac:dyDescent="0.25">
      <c r="B82" t="str">
        <f>'[1]210 Y RFC'!A82</f>
        <v>CEC040730CV1</v>
      </c>
      <c r="C82" t="s">
        <v>114</v>
      </c>
      <c r="D82" t="str">
        <f>'[1]210 Y RFC'!C82</f>
        <v>CENTRO EMPRESARIAL DE COMUNICACIÓN CELULAR SA DE CV</v>
      </c>
      <c r="E82" s="35">
        <f>SUMIFS(Tabla16[TASA 16],Tabla16[NUM],Tabla1[[#This Row],[CODIGO]])</f>
        <v>0</v>
      </c>
      <c r="F82" s="35">
        <f>SUMIFS(Tabla16[TASA 0%],Tabla16[NUM],Tabla1[[#This Row],[CODIGO]])</f>
        <v>0</v>
      </c>
      <c r="G82" s="35">
        <f>SUMIFS(Tabla16[[EXENTO ]],Tabla16[NUM],Tabla1[[#This Row],[CODIGO]])</f>
        <v>0</v>
      </c>
      <c r="H82" s="35">
        <f>SUMIFS(Tabla16[IVA],Tabla16[NUM],Tabla1[[#This Row],[CODIGO]])</f>
        <v>0</v>
      </c>
      <c r="I82" s="35">
        <f>SUMIFS(Tabla16[ISR RET.],Tabla16[NUM],Tabla1[[#This Row],[CODIGO]])</f>
        <v>0</v>
      </c>
      <c r="J82" s="35">
        <f>SUMIFS(Tabla16[IVA RET.],Tabla16[NUM],Tabla1[[#This Row],[CODIGO]])</f>
        <v>0</v>
      </c>
      <c r="K82" t="str">
        <f>FIXED(Tabla1[[#This Row],[TASA 16%]],0)</f>
        <v>0</v>
      </c>
      <c r="L82" t="str">
        <f>FIXED(Tabla1[[#This Row],[TASA 0%]],0)</f>
        <v>0</v>
      </c>
      <c r="M82" t="str">
        <f>FIXED(Tabla1[[#This Row],[TASA EXE.]],0)</f>
        <v>0</v>
      </c>
      <c r="N82" s="36" t="str">
        <f>FIXED(Tabla1[[#This Row],[IVA]],0)</f>
        <v>0</v>
      </c>
      <c r="O82" s="36" t="str">
        <f>FIXED(Tabla1[[#This Row],[ISR RET]],0)</f>
        <v>0</v>
      </c>
      <c r="P82" s="36" t="str">
        <f>FIXED(Tabla1[[#This Row],[IVA RET]],0)</f>
        <v>0</v>
      </c>
      <c r="R82" s="68">
        <f>Tabla1[[#This Row],[TASA 16]]*16%</f>
        <v>0</v>
      </c>
    </row>
    <row r="83" spans="2:18" x14ac:dyDescent="0.25">
      <c r="B83" t="str">
        <f>'[1]210 Y RFC'!A83</f>
        <v>ACB150128693</v>
      </c>
      <c r="C83" t="s">
        <v>115</v>
      </c>
      <c r="D83" t="str">
        <f>'[1]210 Y RFC'!C83</f>
        <v>ALIMENTOS CBZ SA DE CV</v>
      </c>
      <c r="E83" s="35">
        <f>SUMIFS(Tabla16[TASA 16],Tabla16[NUM],Tabla1[[#This Row],[CODIGO]])</f>
        <v>0</v>
      </c>
      <c r="F83" s="35">
        <f>SUMIFS(Tabla16[TASA 0%],Tabla16[NUM],Tabla1[[#This Row],[CODIGO]])</f>
        <v>0</v>
      </c>
      <c r="G83" s="35">
        <f>SUMIFS(Tabla16[[EXENTO ]],Tabla16[NUM],Tabla1[[#This Row],[CODIGO]])</f>
        <v>0</v>
      </c>
      <c r="H83" s="35">
        <f>SUMIFS(Tabla16[IVA],Tabla16[NUM],Tabla1[[#This Row],[CODIGO]])</f>
        <v>0</v>
      </c>
      <c r="I83" s="35">
        <f>SUMIFS(Tabla16[ISR RET.],Tabla16[NUM],Tabla1[[#This Row],[CODIGO]])</f>
        <v>0</v>
      </c>
      <c r="J83" s="35">
        <f>SUMIFS(Tabla16[IVA RET.],Tabla16[NUM],Tabla1[[#This Row],[CODIGO]])</f>
        <v>0</v>
      </c>
      <c r="K83" t="str">
        <f>FIXED(Tabla1[[#This Row],[TASA 16%]],0)</f>
        <v>0</v>
      </c>
      <c r="L83" t="str">
        <f>FIXED(Tabla1[[#This Row],[TASA 0%]],0)</f>
        <v>0</v>
      </c>
      <c r="M83" t="str">
        <f>FIXED(Tabla1[[#This Row],[TASA EXE.]],0)</f>
        <v>0</v>
      </c>
      <c r="N83" t="str">
        <f>FIXED(Tabla1[[#This Row],[IVA]],0)</f>
        <v>0</v>
      </c>
      <c r="O83" t="str">
        <f>FIXED(Tabla1[[#This Row],[ISR RET]],0)</f>
        <v>0</v>
      </c>
      <c r="P83" t="str">
        <f>FIXED(Tabla1[[#This Row],[IVA RET]],0)</f>
        <v>0</v>
      </c>
      <c r="R83" s="68">
        <f>Tabla1[[#This Row],[TASA 16]]*16%</f>
        <v>0</v>
      </c>
    </row>
    <row r="84" spans="2:18" x14ac:dyDescent="0.25">
      <c r="B84" t="str">
        <f>'[1]210 Y RFC'!A84</f>
        <v>CHE041201L59</v>
      </c>
      <c r="C84" t="s">
        <v>116</v>
      </c>
      <c r="D84" t="str">
        <f>'[1]210 Y RFC'!C84</f>
        <v>COMPAÑIA COMERCIAL HERDEZ SA DE CV</v>
      </c>
      <c r="E84" s="35">
        <f>SUMIFS(Tabla16[TASA 16],Tabla16[NUM],Tabla1[[#This Row],[CODIGO]])</f>
        <v>0</v>
      </c>
      <c r="F84" s="35">
        <f>SUMIFS(Tabla16[TASA 0%],Tabla16[NUM],Tabla1[[#This Row],[CODIGO]])</f>
        <v>0</v>
      </c>
      <c r="G84" s="35">
        <f>SUMIFS(Tabla16[[EXENTO ]],Tabla16[NUM],Tabla1[[#This Row],[CODIGO]])</f>
        <v>0</v>
      </c>
      <c r="H84" s="35">
        <f>SUMIFS(Tabla16[IVA],Tabla16[NUM],Tabla1[[#This Row],[CODIGO]])</f>
        <v>0</v>
      </c>
      <c r="I84" s="35">
        <f>SUMIFS(Tabla16[ISR RET.],Tabla16[NUM],Tabla1[[#This Row],[CODIGO]])</f>
        <v>0</v>
      </c>
      <c r="J84" s="35">
        <f>SUMIFS(Tabla16[IVA RET.],Tabla16[NUM],Tabla1[[#This Row],[CODIGO]])</f>
        <v>0</v>
      </c>
      <c r="K84" t="str">
        <f>FIXED(Tabla1[[#This Row],[TASA 16%]],0)</f>
        <v>0</v>
      </c>
      <c r="L84" t="str">
        <f>FIXED(Tabla1[[#This Row],[TASA 0%]],0)</f>
        <v>0</v>
      </c>
      <c r="M84" t="str">
        <f>FIXED(Tabla1[[#This Row],[TASA EXE.]],0)</f>
        <v>0</v>
      </c>
      <c r="N84" s="36" t="str">
        <f>FIXED(Tabla1[[#This Row],[IVA]],0)</f>
        <v>0</v>
      </c>
      <c r="O84" s="36" t="str">
        <f>FIXED(Tabla1[[#This Row],[ISR RET]],0)</f>
        <v>0</v>
      </c>
      <c r="P84" s="36" t="str">
        <f>FIXED(Tabla1[[#This Row],[IVA RET]],0)</f>
        <v>0</v>
      </c>
      <c r="R84" s="68">
        <f>Tabla1[[#This Row],[TASA 16]]*16%</f>
        <v>0</v>
      </c>
    </row>
    <row r="85" spans="2:18" x14ac:dyDescent="0.25">
      <c r="B85" t="str">
        <f>'[1]210 Y RFC'!A85</f>
        <v>HEVM670120G33</v>
      </c>
      <c r="C85" t="s">
        <v>117</v>
      </c>
      <c r="D85" t="str">
        <f>'[1]210 Y RFC'!C85</f>
        <v>HERNANDEZ VERA MIGUEL ANGEL</v>
      </c>
      <c r="E85" s="35">
        <f>SUMIFS(Tabla16[TASA 16],Tabla16[NUM],Tabla1[[#This Row],[CODIGO]])</f>
        <v>0</v>
      </c>
      <c r="F85" s="35">
        <f>SUMIFS(Tabla16[TASA 0%],Tabla16[NUM],Tabla1[[#This Row],[CODIGO]])</f>
        <v>0</v>
      </c>
      <c r="G85" s="35">
        <f>SUMIFS(Tabla16[[EXENTO ]],Tabla16[NUM],Tabla1[[#This Row],[CODIGO]])</f>
        <v>0</v>
      </c>
      <c r="H85" s="35">
        <f>SUMIFS(Tabla16[IVA],Tabla16[NUM],Tabla1[[#This Row],[CODIGO]])</f>
        <v>0</v>
      </c>
      <c r="I85" s="35">
        <f>SUMIFS(Tabla16[ISR RET.],Tabla16[NUM],Tabla1[[#This Row],[CODIGO]])</f>
        <v>0</v>
      </c>
      <c r="J85" s="35">
        <f>SUMIFS(Tabla16[IVA RET.],Tabla16[NUM],Tabla1[[#This Row],[CODIGO]])</f>
        <v>0</v>
      </c>
      <c r="K85" t="str">
        <f>FIXED(Tabla1[[#This Row],[TASA 16%]],0)</f>
        <v>0</v>
      </c>
      <c r="L85" t="str">
        <f>FIXED(Tabla1[[#This Row],[TASA 0%]],0)</f>
        <v>0</v>
      </c>
      <c r="M85" t="str">
        <f>FIXED(Tabla1[[#This Row],[TASA EXE.]],0)</f>
        <v>0</v>
      </c>
      <c r="N85" t="str">
        <f>FIXED(Tabla1[[#This Row],[IVA]],0)</f>
        <v>0</v>
      </c>
      <c r="O85" t="str">
        <f>FIXED(Tabla1[[#This Row],[ISR RET]],0)</f>
        <v>0</v>
      </c>
      <c r="P85" t="str">
        <f>FIXED(Tabla1[[#This Row],[IVA RET]],0)</f>
        <v>0</v>
      </c>
      <c r="R85" s="68">
        <f>Tabla1[[#This Row],[TASA 16]]*16%</f>
        <v>0</v>
      </c>
    </row>
    <row r="86" spans="2:18" x14ac:dyDescent="0.25">
      <c r="B86" t="str">
        <f>'[1]210 Y RFC'!A86</f>
        <v>IFA8311252B4</v>
      </c>
      <c r="C86" t="s">
        <v>118</v>
      </c>
      <c r="D86" t="str">
        <f>'[1]210 Y RFC'!C86</f>
        <v>INDUSTRIAL LA FAMA SA DE CV</v>
      </c>
      <c r="E86" s="35">
        <f>SUMIFS(Tabla16[TASA 16],Tabla16[NUM],Tabla1[[#This Row],[CODIGO]])</f>
        <v>0</v>
      </c>
      <c r="F86" s="35">
        <f>SUMIFS(Tabla16[TASA 0%],Tabla16[NUM],Tabla1[[#This Row],[CODIGO]])</f>
        <v>0</v>
      </c>
      <c r="G86" s="35">
        <f>SUMIFS(Tabla16[[EXENTO ]],Tabla16[NUM],Tabla1[[#This Row],[CODIGO]])</f>
        <v>0</v>
      </c>
      <c r="H86" s="35">
        <f>SUMIFS(Tabla16[IVA],Tabla16[NUM],Tabla1[[#This Row],[CODIGO]])</f>
        <v>0</v>
      </c>
      <c r="I86" s="35">
        <f>SUMIFS(Tabla16[ISR RET.],Tabla16[NUM],Tabla1[[#This Row],[CODIGO]])</f>
        <v>0</v>
      </c>
      <c r="J86" s="35">
        <f>SUMIFS(Tabla16[IVA RET.],Tabla16[NUM],Tabla1[[#This Row],[CODIGO]])</f>
        <v>0</v>
      </c>
      <c r="K86" t="str">
        <f>FIXED(Tabla1[[#This Row],[TASA 16%]],0)</f>
        <v>0</v>
      </c>
      <c r="L86" t="str">
        <f>FIXED(Tabla1[[#This Row],[TASA 0%]],0)</f>
        <v>0</v>
      </c>
      <c r="M86" t="str">
        <f>FIXED(Tabla1[[#This Row],[TASA EXE.]],0)</f>
        <v>0</v>
      </c>
      <c r="N86" s="36" t="str">
        <f>FIXED(Tabla1[[#This Row],[IVA]],0)</f>
        <v>0</v>
      </c>
      <c r="O86" s="36" t="str">
        <f>FIXED(Tabla1[[#This Row],[ISR RET]],0)</f>
        <v>0</v>
      </c>
      <c r="P86" s="36" t="str">
        <f>FIXED(Tabla1[[#This Row],[IVA RET]],0)</f>
        <v>0</v>
      </c>
      <c r="R86" s="68">
        <f>Tabla1[[#This Row],[TASA 16]]*16%</f>
        <v>0</v>
      </c>
    </row>
    <row r="87" spans="2:18" x14ac:dyDescent="0.25">
      <c r="B87" t="str">
        <f>'[1]210 Y RFC'!A87</f>
        <v>LOIR600430S87</v>
      </c>
      <c r="C87" t="s">
        <v>119</v>
      </c>
      <c r="D87" t="str">
        <f>'[1]210 Y RFC'!C87</f>
        <v>LOZA IBARRA RAFAEL</v>
      </c>
      <c r="E87" s="35">
        <f>SUMIFS(Tabla16[TASA 16],Tabla16[NUM],Tabla1[[#This Row],[CODIGO]])</f>
        <v>0</v>
      </c>
      <c r="F87" s="35">
        <f>SUMIFS(Tabla16[TASA 0%],Tabla16[NUM],Tabla1[[#This Row],[CODIGO]])</f>
        <v>0</v>
      </c>
      <c r="G87" s="35">
        <f>SUMIFS(Tabla16[[EXENTO ]],Tabla16[NUM],Tabla1[[#This Row],[CODIGO]])</f>
        <v>0</v>
      </c>
      <c r="H87" s="35">
        <f>SUMIFS(Tabla16[IVA],Tabla16[NUM],Tabla1[[#This Row],[CODIGO]])</f>
        <v>0</v>
      </c>
      <c r="I87" s="35">
        <f>SUMIFS(Tabla16[ISR RET.],Tabla16[NUM],Tabla1[[#This Row],[CODIGO]])</f>
        <v>0</v>
      </c>
      <c r="J87" s="35">
        <f>SUMIFS(Tabla16[IVA RET.],Tabla16[NUM],Tabla1[[#This Row],[CODIGO]])</f>
        <v>0</v>
      </c>
      <c r="K87" t="str">
        <f>FIXED(Tabla1[[#This Row],[TASA 16%]],0)</f>
        <v>0</v>
      </c>
      <c r="L87" t="str">
        <f>FIXED(Tabla1[[#This Row],[TASA 0%]],0)</f>
        <v>0</v>
      </c>
      <c r="M87" t="str">
        <f>FIXED(Tabla1[[#This Row],[TASA EXE.]],0)</f>
        <v>0</v>
      </c>
      <c r="N87" t="str">
        <f>FIXED(Tabla1[[#This Row],[IVA]],0)</f>
        <v>0</v>
      </c>
      <c r="O87" t="str">
        <f>FIXED(Tabla1[[#This Row],[ISR RET]],0)</f>
        <v>0</v>
      </c>
      <c r="P87" t="str">
        <f>FIXED(Tabla1[[#This Row],[IVA RET]],0)</f>
        <v>0</v>
      </c>
      <c r="R87" s="68">
        <f>Tabla1[[#This Row],[TASA 16]]*16%</f>
        <v>0</v>
      </c>
    </row>
    <row r="88" spans="2:18" x14ac:dyDescent="0.25">
      <c r="B88" t="str">
        <f>'[1]210 Y RFC'!A88</f>
        <v>CAP041216NV2</v>
      </c>
      <c r="C88" t="s">
        <v>120</v>
      </c>
      <c r="D88" t="str">
        <f>'[1]210 Y RFC'!C88</f>
        <v>COMERCIALIZADORA DE ABARROTES POPULARES SA DE CV</v>
      </c>
      <c r="E88" s="35">
        <f>SUMIFS(Tabla16[TASA 16],Tabla16[NUM],Tabla1[[#This Row],[CODIGO]])</f>
        <v>0</v>
      </c>
      <c r="F88" s="35">
        <f>SUMIFS(Tabla16[TASA 0%],Tabla16[NUM],Tabla1[[#This Row],[CODIGO]])</f>
        <v>0</v>
      </c>
      <c r="G88" s="35">
        <f>SUMIFS(Tabla16[[EXENTO ]],Tabla16[NUM],Tabla1[[#This Row],[CODIGO]])</f>
        <v>0</v>
      </c>
      <c r="H88" s="35">
        <f>SUMIFS(Tabla16[IVA],Tabla16[NUM],Tabla1[[#This Row],[CODIGO]])</f>
        <v>0</v>
      </c>
      <c r="I88" s="35">
        <f>SUMIFS(Tabla16[ISR RET.],Tabla16[NUM],Tabla1[[#This Row],[CODIGO]])</f>
        <v>0</v>
      </c>
      <c r="J88" s="35">
        <f>SUMIFS(Tabla16[IVA RET.],Tabla16[NUM],Tabla1[[#This Row],[CODIGO]])</f>
        <v>0</v>
      </c>
      <c r="K88" t="str">
        <f>FIXED(Tabla1[[#This Row],[TASA 16%]],0)</f>
        <v>0</v>
      </c>
      <c r="L88" t="str">
        <f>FIXED(Tabla1[[#This Row],[TASA 0%]],0)</f>
        <v>0</v>
      </c>
      <c r="M88" t="str">
        <f>FIXED(Tabla1[[#This Row],[TASA EXE.]],0)</f>
        <v>0</v>
      </c>
      <c r="N88" s="36" t="str">
        <f>FIXED(Tabla1[[#This Row],[IVA]],0)</f>
        <v>0</v>
      </c>
      <c r="O88" s="36" t="str">
        <f>FIXED(Tabla1[[#This Row],[ISR RET]],0)</f>
        <v>0</v>
      </c>
      <c r="P88" s="36" t="str">
        <f>FIXED(Tabla1[[#This Row],[IVA RET]],0)</f>
        <v>0</v>
      </c>
      <c r="R88" s="68">
        <f>Tabla1[[#This Row],[TASA 16]]*16%</f>
        <v>0</v>
      </c>
    </row>
    <row r="89" spans="2:18" x14ac:dyDescent="0.25">
      <c r="B89" t="str">
        <f>'[1]210 Y RFC'!A89</f>
        <v>OOM960429832</v>
      </c>
      <c r="C89" t="s">
        <v>121</v>
      </c>
      <c r="D89" t="str">
        <f>'[1]210 Y RFC'!C89</f>
        <v>OPERADORA OMX SA DE CV</v>
      </c>
      <c r="E89" s="35">
        <f>SUMIFS(Tabla16[TASA 16],Tabla16[NUM],Tabla1[[#This Row],[CODIGO]])</f>
        <v>0</v>
      </c>
      <c r="F89" s="35">
        <f>SUMIFS(Tabla16[TASA 0%],Tabla16[NUM],Tabla1[[#This Row],[CODIGO]])</f>
        <v>0</v>
      </c>
      <c r="G89" s="35">
        <f>SUMIFS(Tabla16[[EXENTO ]],Tabla16[NUM],Tabla1[[#This Row],[CODIGO]])</f>
        <v>0</v>
      </c>
      <c r="H89" s="35">
        <f>SUMIFS(Tabla16[IVA],Tabla16[NUM],Tabla1[[#This Row],[CODIGO]])</f>
        <v>0</v>
      </c>
      <c r="I89" s="35">
        <f>SUMIFS(Tabla16[ISR RET.],Tabla16[NUM],Tabla1[[#This Row],[CODIGO]])</f>
        <v>0</v>
      </c>
      <c r="J89" s="35">
        <f>SUMIFS(Tabla16[IVA RET.],Tabla16[NUM],Tabla1[[#This Row],[CODIGO]])</f>
        <v>0</v>
      </c>
      <c r="K89" t="str">
        <f>FIXED(Tabla1[[#This Row],[TASA 16%]],0)</f>
        <v>0</v>
      </c>
      <c r="L89" t="str">
        <f>FIXED(Tabla1[[#This Row],[TASA 0%]],0)</f>
        <v>0</v>
      </c>
      <c r="M89" t="str">
        <f>FIXED(Tabla1[[#This Row],[TASA EXE.]],0)</f>
        <v>0</v>
      </c>
      <c r="N89" t="str">
        <f>FIXED(Tabla1[[#This Row],[IVA]],0)</f>
        <v>0</v>
      </c>
      <c r="O89" t="str">
        <f>FIXED(Tabla1[[#This Row],[ISR RET]],0)</f>
        <v>0</v>
      </c>
      <c r="P89" t="str">
        <f>FIXED(Tabla1[[#This Row],[IVA RET]],0)</f>
        <v>0</v>
      </c>
      <c r="R89" s="68">
        <f>Tabla1[[#This Row],[TASA 16]]*16%</f>
        <v>0</v>
      </c>
    </row>
    <row r="90" spans="2:18" x14ac:dyDescent="0.25">
      <c r="B90" t="str">
        <f>'[1]210 Y RFC'!A90</f>
        <v>PAMA680919DR3</v>
      </c>
      <c r="C90" t="s">
        <v>122</v>
      </c>
      <c r="D90" t="str">
        <f>'[1]210 Y RFC'!C90</f>
        <v>PADILLA MARTIN ARMANDO</v>
      </c>
      <c r="E90" s="35">
        <f>SUMIFS(Tabla16[TASA 16],Tabla16[NUM],Tabla1[[#This Row],[CODIGO]])</f>
        <v>0</v>
      </c>
      <c r="F90" s="35">
        <f>SUMIFS(Tabla16[TASA 0%],Tabla16[NUM],Tabla1[[#This Row],[CODIGO]])</f>
        <v>0</v>
      </c>
      <c r="G90" s="35">
        <f>SUMIFS(Tabla16[[EXENTO ]],Tabla16[NUM],Tabla1[[#This Row],[CODIGO]])</f>
        <v>0</v>
      </c>
      <c r="H90" s="35">
        <f>SUMIFS(Tabla16[IVA],Tabla16[NUM],Tabla1[[#This Row],[CODIGO]])</f>
        <v>0</v>
      </c>
      <c r="I90" s="35">
        <f>SUMIFS(Tabla16[ISR RET.],Tabla16[NUM],Tabla1[[#This Row],[CODIGO]])</f>
        <v>0</v>
      </c>
      <c r="J90" s="35">
        <f>SUMIFS(Tabla16[IVA RET.],Tabla16[NUM],Tabla1[[#This Row],[CODIGO]])</f>
        <v>0</v>
      </c>
      <c r="K90" t="str">
        <f>FIXED(Tabla1[[#This Row],[TASA 16%]],0)</f>
        <v>0</v>
      </c>
      <c r="L90" t="str">
        <f>FIXED(Tabla1[[#This Row],[TASA 0%]],0)</f>
        <v>0</v>
      </c>
      <c r="M90" t="str">
        <f>FIXED(Tabla1[[#This Row],[TASA EXE.]],0)</f>
        <v>0</v>
      </c>
      <c r="N90" s="36" t="str">
        <f>FIXED(Tabla1[[#This Row],[IVA]],0)</f>
        <v>0</v>
      </c>
      <c r="O90" s="36" t="str">
        <f>FIXED(Tabla1[[#This Row],[ISR RET]],0)</f>
        <v>0</v>
      </c>
      <c r="P90" s="36" t="str">
        <f>FIXED(Tabla1[[#This Row],[IVA RET]],0)</f>
        <v>0</v>
      </c>
      <c r="R90" s="68">
        <f>Tabla1[[#This Row],[TASA 16]]*16%</f>
        <v>0</v>
      </c>
    </row>
    <row r="91" spans="2:18" x14ac:dyDescent="0.25">
      <c r="B91" t="str">
        <f>'[1]210 Y RFC'!A91</f>
        <v>COH040928RY1</v>
      </c>
      <c r="C91" t="s">
        <v>123</v>
      </c>
      <c r="D91" t="str">
        <f>'[1]210 Y RFC'!C91</f>
        <v>COHMEDIC SA DE CV</v>
      </c>
      <c r="E91" s="35">
        <f>SUMIFS(Tabla16[TASA 16],Tabla16[NUM],Tabla1[[#This Row],[CODIGO]])</f>
        <v>0</v>
      </c>
      <c r="F91" s="35">
        <f>SUMIFS(Tabla16[TASA 0%],Tabla16[NUM],Tabla1[[#This Row],[CODIGO]])</f>
        <v>0</v>
      </c>
      <c r="G91" s="35">
        <f>SUMIFS(Tabla16[[EXENTO ]],Tabla16[NUM],Tabla1[[#This Row],[CODIGO]])</f>
        <v>0</v>
      </c>
      <c r="H91" s="35">
        <f>SUMIFS(Tabla16[IVA],Tabla16[NUM],Tabla1[[#This Row],[CODIGO]])</f>
        <v>0</v>
      </c>
      <c r="I91" s="35">
        <f>SUMIFS(Tabla16[ISR RET.],Tabla16[NUM],Tabla1[[#This Row],[CODIGO]])</f>
        <v>0</v>
      </c>
      <c r="J91" s="35">
        <f>SUMIFS(Tabla16[IVA RET.],Tabla16[NUM],Tabla1[[#This Row],[CODIGO]])</f>
        <v>0</v>
      </c>
      <c r="K91" t="str">
        <f>FIXED(Tabla1[[#This Row],[TASA 16%]],0)</f>
        <v>0</v>
      </c>
      <c r="L91" t="str">
        <f>FIXED(Tabla1[[#This Row],[TASA 0%]],0)</f>
        <v>0</v>
      </c>
      <c r="M91" t="str">
        <f>FIXED(Tabla1[[#This Row],[TASA EXE.]],0)</f>
        <v>0</v>
      </c>
      <c r="N91" t="str">
        <f>FIXED(Tabla1[[#This Row],[IVA]],0)</f>
        <v>0</v>
      </c>
      <c r="O91" t="str">
        <f>FIXED(Tabla1[[#This Row],[ISR RET]],0)</f>
        <v>0</v>
      </c>
      <c r="P91" t="str">
        <f>FIXED(Tabla1[[#This Row],[IVA RET]],0)</f>
        <v>0</v>
      </c>
      <c r="R91" s="68">
        <f>Tabla1[[#This Row],[TASA 16]]*16%</f>
        <v>0</v>
      </c>
    </row>
    <row r="92" spans="2:18" x14ac:dyDescent="0.25">
      <c r="B92" t="str">
        <f>'[1]210 Y RFC'!A92</f>
        <v>ANT980512S60</v>
      </c>
      <c r="C92" t="s">
        <v>124</v>
      </c>
      <c r="D92" t="str">
        <f>'[1]210 Y RFC'!C92</f>
        <v>ALIMENTACION Y NUTRICION TOTAL SA DE CV</v>
      </c>
      <c r="E92" s="35">
        <f>SUMIFS(Tabla16[TASA 16],Tabla16[NUM],Tabla1[[#This Row],[CODIGO]])</f>
        <v>0</v>
      </c>
      <c r="F92" s="35">
        <f>SUMIFS(Tabla16[TASA 0%],Tabla16[NUM],Tabla1[[#This Row],[CODIGO]])</f>
        <v>0</v>
      </c>
      <c r="G92" s="35">
        <f>SUMIFS(Tabla16[[EXENTO ]],Tabla16[NUM],Tabla1[[#This Row],[CODIGO]])</f>
        <v>0</v>
      </c>
      <c r="H92" s="35">
        <f>SUMIFS(Tabla16[IVA],Tabla16[NUM],Tabla1[[#This Row],[CODIGO]])</f>
        <v>0</v>
      </c>
      <c r="I92" s="35">
        <f>SUMIFS(Tabla16[ISR RET.],Tabla16[NUM],Tabla1[[#This Row],[CODIGO]])</f>
        <v>0</v>
      </c>
      <c r="J92" s="35">
        <f>SUMIFS(Tabla16[IVA RET.],Tabla16[NUM],Tabla1[[#This Row],[CODIGO]])</f>
        <v>0</v>
      </c>
      <c r="K92" t="str">
        <f>FIXED(Tabla1[[#This Row],[TASA 16%]],0)</f>
        <v>0</v>
      </c>
      <c r="L92" t="str">
        <f>FIXED(Tabla1[[#This Row],[TASA 0%]],0)</f>
        <v>0</v>
      </c>
      <c r="M92" t="str">
        <f>FIXED(Tabla1[[#This Row],[TASA EXE.]],0)</f>
        <v>0</v>
      </c>
      <c r="N92" s="36" t="str">
        <f>FIXED(Tabla1[[#This Row],[IVA]],0)</f>
        <v>0</v>
      </c>
      <c r="O92" s="36" t="str">
        <f>FIXED(Tabla1[[#This Row],[ISR RET]],0)</f>
        <v>0</v>
      </c>
      <c r="P92" s="36" t="str">
        <f>FIXED(Tabla1[[#This Row],[IVA RET]],0)</f>
        <v>0</v>
      </c>
      <c r="R92" s="68">
        <f>Tabla1[[#This Row],[TASA 16]]*16%</f>
        <v>0</v>
      </c>
    </row>
    <row r="93" spans="2:18" x14ac:dyDescent="0.25">
      <c r="B93" t="str">
        <f>'[1]210 Y RFC'!A93</f>
        <v>MDM950704T33</v>
      </c>
      <c r="C93" t="s">
        <v>125</v>
      </c>
      <c r="D93" t="str">
        <f>'[1]210 Y RFC'!C93</f>
        <v>MULTISERVICIOS 2001 SA DE CV</v>
      </c>
      <c r="E93" s="35">
        <f>SUMIFS(Tabla16[TASA 16],Tabla16[NUM],Tabla1[[#This Row],[CODIGO]])</f>
        <v>57541.875</v>
      </c>
      <c r="F93" s="35">
        <f>SUMIFS(Tabla16[TASA 0%],Tabla16[NUM],Tabla1[[#This Row],[CODIGO]])</f>
        <v>-7.4999999997089617E-2</v>
      </c>
      <c r="G93" s="35">
        <f>SUMIFS(Tabla16[[EXENTO ]],Tabla16[NUM],Tabla1[[#This Row],[CODIGO]])</f>
        <v>0</v>
      </c>
      <c r="H93" s="35">
        <f>SUMIFS(Tabla16[IVA],Tabla16[NUM],Tabla1[[#This Row],[CODIGO]])</f>
        <v>9206.7000000000007</v>
      </c>
      <c r="I93" s="35">
        <f>SUMIFS(Tabla16[ISR RET.],Tabla16[NUM],Tabla1[[#This Row],[CODIGO]])</f>
        <v>0</v>
      </c>
      <c r="J93" s="35">
        <f>SUMIFS(Tabla16[IVA RET.],Tabla16[NUM],Tabla1[[#This Row],[CODIGO]])</f>
        <v>0</v>
      </c>
      <c r="K93" t="str">
        <f>FIXED(Tabla1[[#This Row],[TASA 16%]],0)</f>
        <v>57,542</v>
      </c>
      <c r="L93" t="str">
        <f>FIXED(Tabla1[[#This Row],[TASA 0%]],0)</f>
        <v>0</v>
      </c>
      <c r="M93" t="str">
        <f>FIXED(Tabla1[[#This Row],[TASA EXE.]],0)</f>
        <v>0</v>
      </c>
      <c r="N93" s="36" t="str">
        <f>FIXED(Tabla1[[#This Row],[IVA]],0)</f>
        <v>9,207</v>
      </c>
      <c r="O93" s="36" t="str">
        <f>FIXED(Tabla1[[#This Row],[ISR RET]],0)</f>
        <v>0</v>
      </c>
      <c r="P93" s="36" t="str">
        <f>FIXED(Tabla1[[#This Row],[IVA RET]],0)</f>
        <v>0</v>
      </c>
      <c r="R93" s="68">
        <f>Tabla1[[#This Row],[TASA 16]]*16%</f>
        <v>9206.7199999999993</v>
      </c>
    </row>
    <row r="94" spans="2:18" x14ac:dyDescent="0.25">
      <c r="B94" t="str">
        <f>'[1]210 Y RFC'!A94</f>
        <v>VLA730123EB0</v>
      </c>
      <c r="C94" t="s">
        <v>126</v>
      </c>
      <c r="D94" t="str">
        <f>'[1]210 Y RFC'!C94</f>
        <v>VITAE LABORATORIOS SA DE CV</v>
      </c>
      <c r="E94" s="35">
        <f>SUMIFS(Tabla16[TASA 16],Tabla16[NUM],Tabla1[[#This Row],[CODIGO]])</f>
        <v>0</v>
      </c>
      <c r="F94" s="35">
        <f>SUMIFS(Tabla16[TASA 0%],Tabla16[NUM],Tabla1[[#This Row],[CODIGO]])</f>
        <v>0</v>
      </c>
      <c r="G94" s="35">
        <f>SUMIFS(Tabla16[[EXENTO ]],Tabla16[NUM],Tabla1[[#This Row],[CODIGO]])</f>
        <v>0</v>
      </c>
      <c r="H94" s="35">
        <f>SUMIFS(Tabla16[IVA],Tabla16[NUM],Tabla1[[#This Row],[CODIGO]])</f>
        <v>0</v>
      </c>
      <c r="I94" s="35">
        <f>SUMIFS(Tabla16[ISR RET.],Tabla16[NUM],Tabla1[[#This Row],[CODIGO]])</f>
        <v>0</v>
      </c>
      <c r="J94" s="35">
        <f>SUMIFS(Tabla16[IVA RET.],Tabla16[NUM],Tabla1[[#This Row],[CODIGO]])</f>
        <v>0</v>
      </c>
      <c r="K94" t="str">
        <f>FIXED(Tabla1[[#This Row],[TASA 16%]],0)</f>
        <v>0</v>
      </c>
      <c r="L94" t="str">
        <f>FIXED(Tabla1[[#This Row],[TASA 0%]],0)</f>
        <v>0</v>
      </c>
      <c r="M94" t="str">
        <f>FIXED(Tabla1[[#This Row],[TASA EXE.]],0)</f>
        <v>0</v>
      </c>
      <c r="N94" s="36" t="str">
        <f>FIXED(Tabla1[[#This Row],[IVA]],0)</f>
        <v>0</v>
      </c>
      <c r="O94" s="36" t="str">
        <f>FIXED(Tabla1[[#This Row],[ISR RET]],0)</f>
        <v>0</v>
      </c>
      <c r="P94" s="36" t="str">
        <f>FIXED(Tabla1[[#This Row],[IVA RET]],0)</f>
        <v>0</v>
      </c>
      <c r="R94" s="68">
        <f>Tabla1[[#This Row],[TASA 16]]*16%</f>
        <v>0</v>
      </c>
    </row>
    <row r="95" spans="2:18" x14ac:dyDescent="0.25">
      <c r="B95" t="str">
        <f>'[1]210 Y RFC'!A95</f>
        <v>RAVS6807156A4</v>
      </c>
      <c r="C95" t="s">
        <v>127</v>
      </c>
      <c r="D95" t="str">
        <f>'[1]210 Y RFC'!C95</f>
        <v>RAMIREZ VARGAS SAUL</v>
      </c>
      <c r="E95" s="35">
        <f>SUMIFS(Tabla16[TASA 16],Tabla16[NUM],Tabla1[[#This Row],[CODIGO]])</f>
        <v>0</v>
      </c>
      <c r="F95" s="35">
        <f>SUMIFS(Tabla16[TASA 0%],Tabla16[NUM],Tabla1[[#This Row],[CODIGO]])</f>
        <v>0</v>
      </c>
      <c r="G95" s="35">
        <f>SUMIFS(Tabla16[[EXENTO ]],Tabla16[NUM],Tabla1[[#This Row],[CODIGO]])</f>
        <v>0</v>
      </c>
      <c r="H95" s="35">
        <f>SUMIFS(Tabla16[IVA],Tabla16[NUM],Tabla1[[#This Row],[CODIGO]])</f>
        <v>0</v>
      </c>
      <c r="I95" s="35">
        <f>SUMIFS(Tabla16[ISR RET.],Tabla16[NUM],Tabla1[[#This Row],[CODIGO]])</f>
        <v>0</v>
      </c>
      <c r="J95" s="35">
        <f>SUMIFS(Tabla16[IVA RET.],Tabla16[NUM],Tabla1[[#This Row],[CODIGO]])</f>
        <v>0</v>
      </c>
      <c r="K95" t="str">
        <f>FIXED(Tabla1[[#This Row],[TASA 16%]],0)</f>
        <v>0</v>
      </c>
      <c r="L95" t="str">
        <f>FIXED(Tabla1[[#This Row],[TASA 0%]],0)</f>
        <v>0</v>
      </c>
      <c r="M95" t="str">
        <f>FIXED(Tabla1[[#This Row],[TASA EXE.]],0)</f>
        <v>0</v>
      </c>
      <c r="N95" t="str">
        <f>FIXED(Tabla1[[#This Row],[IVA]],0)</f>
        <v>0</v>
      </c>
      <c r="O95" t="str">
        <f>FIXED(Tabla1[[#This Row],[ISR RET]],0)</f>
        <v>0</v>
      </c>
      <c r="P95" t="str">
        <f>FIXED(Tabla1[[#This Row],[IVA RET]],0)</f>
        <v>0</v>
      </c>
      <c r="R95" s="68">
        <f>Tabla1[[#This Row],[TASA 16]]*16%</f>
        <v>0</v>
      </c>
    </row>
    <row r="96" spans="2:18" x14ac:dyDescent="0.25">
      <c r="B96" t="str">
        <f>'[1]210 Y RFC'!A96</f>
        <v>VME861206521</v>
      </c>
      <c r="C96" t="s">
        <v>128</v>
      </c>
      <c r="D96" t="str">
        <f>'[1]210 Y RFC'!C96</f>
        <v>VELADORA MEXICO SA DE CV</v>
      </c>
      <c r="E96" s="35">
        <f>SUMIFS(Tabla16[TASA 16],Tabla16[NUM],Tabla1[[#This Row],[CODIGO]])</f>
        <v>51861.187500000007</v>
      </c>
      <c r="F96" s="35">
        <f>SUMIFS(Tabla16[TASA 0%],Tabla16[NUM],Tabla1[[#This Row],[CODIGO]])</f>
        <v>-5.7500000009895302E-2</v>
      </c>
      <c r="G96" s="35">
        <f>SUMIFS(Tabla16[[EXENTO ]],Tabla16[NUM],Tabla1[[#This Row],[CODIGO]])</f>
        <v>0</v>
      </c>
      <c r="H96" s="35">
        <f>SUMIFS(Tabla16[IVA],Tabla16[NUM],Tabla1[[#This Row],[CODIGO]])</f>
        <v>8297.7900000000009</v>
      </c>
      <c r="I96" s="35">
        <f>SUMIFS(Tabla16[ISR RET.],Tabla16[NUM],Tabla1[[#This Row],[CODIGO]])</f>
        <v>0</v>
      </c>
      <c r="J96" s="35">
        <f>SUMIFS(Tabla16[IVA RET.],Tabla16[NUM],Tabla1[[#This Row],[CODIGO]])</f>
        <v>0</v>
      </c>
      <c r="K96" t="str">
        <f>FIXED(Tabla1[[#This Row],[TASA 16%]],0)</f>
        <v>51,861</v>
      </c>
      <c r="L96" t="str">
        <f>FIXED(Tabla1[[#This Row],[TASA 0%]],0)</f>
        <v>0</v>
      </c>
      <c r="M96" t="str">
        <f>FIXED(Tabla1[[#This Row],[TASA EXE.]],0)</f>
        <v>0</v>
      </c>
      <c r="N96" s="36" t="str">
        <f>FIXED(Tabla1[[#This Row],[IVA]],0)</f>
        <v>8,298</v>
      </c>
      <c r="O96" s="36" t="str">
        <f>FIXED(Tabla1[[#This Row],[ISR RET]],0)</f>
        <v>0</v>
      </c>
      <c r="P96" s="36" t="str">
        <f>FIXED(Tabla1[[#This Row],[IVA RET]],0)</f>
        <v>0</v>
      </c>
      <c r="R96" s="68">
        <f>Tabla1[[#This Row],[TASA 16]]*16%</f>
        <v>8297.76</v>
      </c>
    </row>
    <row r="97" spans="2:18" x14ac:dyDescent="0.25">
      <c r="B97" t="str">
        <f>'[1]210 Y RFC'!A97</f>
        <v>HME970102CF3</v>
      </c>
      <c r="C97" t="s">
        <v>129</v>
      </c>
      <c r="D97" t="str">
        <f>'[1]210 Y RFC'!C97</f>
        <v>HUHTAMAKI MEXICANA SA DE CV</v>
      </c>
      <c r="E97" s="35">
        <f>SUMIFS(Tabla16[TASA 16],Tabla16[NUM],Tabla1[[#This Row],[CODIGO]])</f>
        <v>0</v>
      </c>
      <c r="F97" s="35">
        <f>SUMIFS(Tabla16[TASA 0%],Tabla16[NUM],Tabla1[[#This Row],[CODIGO]])</f>
        <v>0</v>
      </c>
      <c r="G97" s="35">
        <f>SUMIFS(Tabla16[[EXENTO ]],Tabla16[NUM],Tabla1[[#This Row],[CODIGO]])</f>
        <v>0</v>
      </c>
      <c r="H97" s="35">
        <f>SUMIFS(Tabla16[IVA],Tabla16[NUM],Tabla1[[#This Row],[CODIGO]])</f>
        <v>0</v>
      </c>
      <c r="I97" s="35">
        <f>SUMIFS(Tabla16[ISR RET.],Tabla16[NUM],Tabla1[[#This Row],[CODIGO]])</f>
        <v>0</v>
      </c>
      <c r="J97" s="35">
        <f>SUMIFS(Tabla16[IVA RET.],Tabla16[NUM],Tabla1[[#This Row],[CODIGO]])</f>
        <v>0</v>
      </c>
      <c r="K97" t="str">
        <f>FIXED(Tabla1[[#This Row],[TASA 16%]],0)</f>
        <v>0</v>
      </c>
      <c r="L97" t="str">
        <f>FIXED(Tabla1[[#This Row],[TASA 0%]],0)</f>
        <v>0</v>
      </c>
      <c r="M97" t="str">
        <f>FIXED(Tabla1[[#This Row],[TASA EXE.]],0)</f>
        <v>0</v>
      </c>
      <c r="N97" t="str">
        <f>FIXED(Tabla1[[#This Row],[IVA]],0)</f>
        <v>0</v>
      </c>
      <c r="O97" t="str">
        <f>FIXED(Tabla1[[#This Row],[ISR RET]],0)</f>
        <v>0</v>
      </c>
      <c r="P97" t="str">
        <f>FIXED(Tabla1[[#This Row],[IVA RET]],0)</f>
        <v>0</v>
      </c>
      <c r="R97" s="68">
        <f>Tabla1[[#This Row],[TASA 16]]*16%</f>
        <v>0</v>
      </c>
    </row>
    <row r="98" spans="2:18" x14ac:dyDescent="0.25">
      <c r="B98" t="str">
        <f>'[1]210 Y RFC'!A98</f>
        <v>GME150313G28</v>
      </c>
      <c r="C98" t="s">
        <v>130</v>
      </c>
      <c r="D98" t="str">
        <f>'[1]210 Y RFC'!C98</f>
        <v>GOVA MEDIC S DE RL DE CV</v>
      </c>
      <c r="E98" s="35">
        <f>SUMIFS(Tabla16[TASA 16],Tabla16[NUM],Tabla1[[#This Row],[CODIGO]])</f>
        <v>0</v>
      </c>
      <c r="F98" s="35">
        <f>SUMIFS(Tabla16[TASA 0%],Tabla16[NUM],Tabla1[[#This Row],[CODIGO]])</f>
        <v>0</v>
      </c>
      <c r="G98" s="35">
        <f>SUMIFS(Tabla16[[EXENTO ]],Tabla16[NUM],Tabla1[[#This Row],[CODIGO]])</f>
        <v>0</v>
      </c>
      <c r="H98" s="35">
        <f>SUMIFS(Tabla16[IVA],Tabla16[NUM],Tabla1[[#This Row],[CODIGO]])</f>
        <v>0</v>
      </c>
      <c r="I98" s="35">
        <f>SUMIFS(Tabla16[ISR RET.],Tabla16[NUM],Tabla1[[#This Row],[CODIGO]])</f>
        <v>0</v>
      </c>
      <c r="J98" s="35">
        <f>SUMIFS(Tabla16[IVA RET.],Tabla16[NUM],Tabla1[[#This Row],[CODIGO]])</f>
        <v>0</v>
      </c>
      <c r="K98" t="str">
        <f>FIXED(Tabla1[[#This Row],[TASA 16%]],0)</f>
        <v>0</v>
      </c>
      <c r="L98" t="str">
        <f>FIXED(Tabla1[[#This Row],[TASA 0%]],0)</f>
        <v>0</v>
      </c>
      <c r="M98" t="str">
        <f>FIXED(Tabla1[[#This Row],[TASA EXE.]],0)</f>
        <v>0</v>
      </c>
      <c r="N98" s="36" t="str">
        <f>FIXED(Tabla1[[#This Row],[IVA]],0)</f>
        <v>0</v>
      </c>
      <c r="O98" s="36" t="str">
        <f>FIXED(Tabla1[[#This Row],[ISR RET]],0)</f>
        <v>0</v>
      </c>
      <c r="P98" s="36" t="str">
        <f>FIXED(Tabla1[[#This Row],[IVA RET]],0)</f>
        <v>0</v>
      </c>
      <c r="R98" s="68">
        <f>Tabla1[[#This Row],[TASA 16]]*16%</f>
        <v>0</v>
      </c>
    </row>
    <row r="99" spans="2:18" x14ac:dyDescent="0.25">
      <c r="B99" t="str">
        <f>'[1]210 Y RFC'!A99</f>
        <v>CACC37080645A</v>
      </c>
      <c r="C99" t="s">
        <v>131</v>
      </c>
      <c r="D99" t="str">
        <f>'[1]210 Y RFC'!C99</f>
        <v>CASILLAS Y CASILLAS CAYETANO</v>
      </c>
      <c r="E99" s="35">
        <f>SUMIFS(Tabla16[TASA 16],Tabla16[NUM],Tabla1[[#This Row],[CODIGO]])</f>
        <v>0</v>
      </c>
      <c r="F99" s="35">
        <f>SUMIFS(Tabla16[TASA 0%],Tabla16[NUM],Tabla1[[#This Row],[CODIGO]])</f>
        <v>0</v>
      </c>
      <c r="G99" s="35">
        <f>SUMIFS(Tabla16[[EXENTO ]],Tabla16[NUM],Tabla1[[#This Row],[CODIGO]])</f>
        <v>0</v>
      </c>
      <c r="H99" s="35">
        <f>SUMIFS(Tabla16[IVA],Tabla16[NUM],Tabla1[[#This Row],[CODIGO]])</f>
        <v>0</v>
      </c>
      <c r="I99" s="35">
        <f>SUMIFS(Tabla16[ISR RET.],Tabla16[NUM],Tabla1[[#This Row],[CODIGO]])</f>
        <v>0</v>
      </c>
      <c r="J99" s="35">
        <f>SUMIFS(Tabla16[IVA RET.],Tabla16[NUM],Tabla1[[#This Row],[CODIGO]])</f>
        <v>0</v>
      </c>
      <c r="K99" t="str">
        <f>FIXED(Tabla1[[#This Row],[TASA 16%]],0)</f>
        <v>0</v>
      </c>
      <c r="L99" t="str">
        <f>FIXED(Tabla1[[#This Row],[TASA 0%]],0)</f>
        <v>0</v>
      </c>
      <c r="M99" t="str">
        <f>FIXED(Tabla1[[#This Row],[TASA EXE.]],0)</f>
        <v>0</v>
      </c>
      <c r="N99" t="str">
        <f>FIXED(Tabla1[[#This Row],[IVA]],0)</f>
        <v>0</v>
      </c>
      <c r="O99" t="str">
        <f>FIXED(Tabla1[[#This Row],[ISR RET]],0)</f>
        <v>0</v>
      </c>
      <c r="P99" t="str">
        <f>FIXED(Tabla1[[#This Row],[IVA RET]],0)</f>
        <v>0</v>
      </c>
      <c r="R99" s="68">
        <f>Tabla1[[#This Row],[TASA 16]]*16%</f>
        <v>0</v>
      </c>
    </row>
    <row r="100" spans="2:18" x14ac:dyDescent="0.25">
      <c r="B100">
        <f>'[1]210 Y RFC'!A100</f>
        <v>0</v>
      </c>
      <c r="C100" t="s">
        <v>132</v>
      </c>
      <c r="D100" t="str">
        <f>'[1]210 Y RFC'!C100</f>
        <v>ENVASES VALLEJO SA DE CV</v>
      </c>
      <c r="E100" s="35">
        <f>SUMIFS(Tabla16[TASA 16],Tabla16[NUM],Tabla1[[#This Row],[CODIGO]])</f>
        <v>0</v>
      </c>
      <c r="F100" s="35">
        <f>SUMIFS(Tabla16[TASA 0%],Tabla16[NUM],Tabla1[[#This Row],[CODIGO]])</f>
        <v>0</v>
      </c>
      <c r="G100" s="35">
        <f>SUMIFS(Tabla16[[EXENTO ]],Tabla16[NUM],Tabla1[[#This Row],[CODIGO]])</f>
        <v>0</v>
      </c>
      <c r="H100" s="35">
        <f>SUMIFS(Tabla16[IVA],Tabla16[NUM],Tabla1[[#This Row],[CODIGO]])</f>
        <v>0</v>
      </c>
      <c r="I100" s="35">
        <f>SUMIFS(Tabla16[ISR RET.],Tabla16[NUM],Tabla1[[#This Row],[CODIGO]])</f>
        <v>0</v>
      </c>
      <c r="J100" s="35">
        <f>SUMIFS(Tabla16[IVA RET.],Tabla16[NUM],Tabla1[[#This Row],[CODIGO]])</f>
        <v>0</v>
      </c>
      <c r="K100" t="str">
        <f>FIXED(Tabla1[[#This Row],[TASA 16%]],0)</f>
        <v>0</v>
      </c>
      <c r="L100" t="str">
        <f>FIXED(Tabla1[[#This Row],[TASA 0%]],0)</f>
        <v>0</v>
      </c>
      <c r="M100" t="str">
        <f>FIXED(Tabla1[[#This Row],[TASA EXE.]],0)</f>
        <v>0</v>
      </c>
      <c r="N100" s="36" t="str">
        <f>FIXED(Tabla1[[#This Row],[IVA]],0)</f>
        <v>0</v>
      </c>
      <c r="O100" s="36" t="str">
        <f>FIXED(Tabla1[[#This Row],[ISR RET]],0)</f>
        <v>0</v>
      </c>
      <c r="P100" s="36" t="str">
        <f>FIXED(Tabla1[[#This Row],[IVA RET]],0)</f>
        <v>0</v>
      </c>
      <c r="R100" s="68">
        <f>Tabla1[[#This Row],[TASA 16]]*16%</f>
        <v>0</v>
      </c>
    </row>
    <row r="101" spans="2:18" x14ac:dyDescent="0.25">
      <c r="B101" t="str">
        <f>'[1]210 Y RFC'!A101</f>
        <v>CAL041109J81</v>
      </c>
      <c r="C101" t="s">
        <v>133</v>
      </c>
      <c r="D101" t="str">
        <f>'[1]210 Y RFC'!C101</f>
        <v>COMA DE LOS ALTOS SA DE CV</v>
      </c>
      <c r="E101" s="35">
        <f>SUMIFS(Tabla16[TASA 16],Tabla16[NUM],Tabla1[[#This Row],[CODIGO]])</f>
        <v>0</v>
      </c>
      <c r="F101" s="35">
        <f>SUMIFS(Tabla16[TASA 0%],Tabla16[NUM],Tabla1[[#This Row],[CODIGO]])</f>
        <v>0</v>
      </c>
      <c r="G101" s="35">
        <f>SUMIFS(Tabla16[[EXENTO ]],Tabla16[NUM],Tabla1[[#This Row],[CODIGO]])</f>
        <v>0</v>
      </c>
      <c r="H101" s="35">
        <f>SUMIFS(Tabla16[IVA],Tabla16[NUM],Tabla1[[#This Row],[CODIGO]])</f>
        <v>0</v>
      </c>
      <c r="I101" s="35">
        <f>SUMIFS(Tabla16[ISR RET.],Tabla16[NUM],Tabla1[[#This Row],[CODIGO]])</f>
        <v>0</v>
      </c>
      <c r="J101" s="35">
        <f>SUMIFS(Tabla16[IVA RET.],Tabla16[NUM],Tabla1[[#This Row],[CODIGO]])</f>
        <v>0</v>
      </c>
      <c r="K101" t="str">
        <f>FIXED(Tabla1[[#This Row],[TASA 16%]],0)</f>
        <v>0</v>
      </c>
      <c r="L101" t="str">
        <f>FIXED(Tabla1[[#This Row],[TASA 0%]],0)</f>
        <v>0</v>
      </c>
      <c r="M101" t="str">
        <f>FIXED(Tabla1[[#This Row],[TASA EXE.]],0)</f>
        <v>0</v>
      </c>
      <c r="N101" t="str">
        <f>FIXED(Tabla1[[#This Row],[IVA]],0)</f>
        <v>0</v>
      </c>
      <c r="O101" t="str">
        <f>FIXED(Tabla1[[#This Row],[ISR RET]],0)</f>
        <v>0</v>
      </c>
      <c r="P101" t="str">
        <f>FIXED(Tabla1[[#This Row],[IVA RET]],0)</f>
        <v>0</v>
      </c>
      <c r="R101" s="68">
        <f>Tabla1[[#This Row],[TASA 16]]*16%</f>
        <v>0</v>
      </c>
    </row>
    <row r="102" spans="2:18" x14ac:dyDescent="0.25">
      <c r="B102" t="str">
        <f>'[1]210 Y RFC'!A102</f>
        <v>LRO710928P8A</v>
      </c>
      <c r="C102" t="s">
        <v>134</v>
      </c>
      <c r="D102" t="str">
        <f>'[1]210 Y RFC'!C102</f>
        <v xml:space="preserve">LABORATORIOS ROCHER SA </v>
      </c>
      <c r="E102" s="35">
        <f>SUMIFS(Tabla16[TASA 16],Tabla16[NUM],Tabla1[[#This Row],[CODIGO]])</f>
        <v>0</v>
      </c>
      <c r="F102" s="35">
        <f>SUMIFS(Tabla16[TASA 0%],Tabla16[NUM],Tabla1[[#This Row],[CODIGO]])</f>
        <v>0</v>
      </c>
      <c r="G102" s="35">
        <f>SUMIFS(Tabla16[[EXENTO ]],Tabla16[NUM],Tabla1[[#This Row],[CODIGO]])</f>
        <v>0</v>
      </c>
      <c r="H102" s="35">
        <f>SUMIFS(Tabla16[IVA],Tabla16[NUM],Tabla1[[#This Row],[CODIGO]])</f>
        <v>0</v>
      </c>
      <c r="I102" s="35">
        <f>SUMIFS(Tabla16[ISR RET.],Tabla16[NUM],Tabla1[[#This Row],[CODIGO]])</f>
        <v>0</v>
      </c>
      <c r="J102" s="35">
        <f>SUMIFS(Tabla16[IVA RET.],Tabla16[NUM],Tabla1[[#This Row],[CODIGO]])</f>
        <v>0</v>
      </c>
      <c r="K102" t="str">
        <f>FIXED(Tabla1[[#This Row],[TASA 16%]],0)</f>
        <v>0</v>
      </c>
      <c r="L102" t="str">
        <f>FIXED(Tabla1[[#This Row],[TASA 0%]],0)</f>
        <v>0</v>
      </c>
      <c r="M102" t="str">
        <f>FIXED(Tabla1[[#This Row],[TASA EXE.]],0)</f>
        <v>0</v>
      </c>
      <c r="N102" s="36" t="str">
        <f>FIXED(Tabla1[[#This Row],[IVA]],0)</f>
        <v>0</v>
      </c>
      <c r="O102" s="36" t="str">
        <f>FIXED(Tabla1[[#This Row],[ISR RET]],0)</f>
        <v>0</v>
      </c>
      <c r="P102" s="36" t="str">
        <f>FIXED(Tabla1[[#This Row],[IVA RET]],0)</f>
        <v>0</v>
      </c>
      <c r="R102" s="68">
        <f>Tabla1[[#This Row],[TASA 16]]*16%</f>
        <v>0</v>
      </c>
    </row>
    <row r="103" spans="2:18" x14ac:dyDescent="0.25">
      <c r="B103" t="str">
        <f>'[1]210 Y RFC'!A103</f>
        <v>TES801204HZ3</v>
      </c>
      <c r="C103" t="s">
        <v>135</v>
      </c>
      <c r="D103" t="str">
        <f>'[1]210 Y RFC'!C103</f>
        <v>TRAPICHE LA ESPERANZA SA</v>
      </c>
      <c r="E103" s="35">
        <f>SUMIFS(Tabla16[TASA 16],Tabla16[NUM],Tabla1[[#This Row],[CODIGO]])</f>
        <v>0</v>
      </c>
      <c r="F103" s="35">
        <f>SUMIFS(Tabla16[TASA 0%],Tabla16[NUM],Tabla1[[#This Row],[CODIGO]])</f>
        <v>0</v>
      </c>
      <c r="G103" s="35">
        <f>SUMIFS(Tabla16[[EXENTO ]],Tabla16[NUM],Tabla1[[#This Row],[CODIGO]])</f>
        <v>0</v>
      </c>
      <c r="H103" s="35">
        <f>SUMIFS(Tabla16[IVA],Tabla16[NUM],Tabla1[[#This Row],[CODIGO]])</f>
        <v>0</v>
      </c>
      <c r="I103" s="35">
        <f>SUMIFS(Tabla16[ISR RET.],Tabla16[NUM],Tabla1[[#This Row],[CODIGO]])</f>
        <v>0</v>
      </c>
      <c r="J103" s="35">
        <f>SUMIFS(Tabla16[IVA RET.],Tabla16[NUM],Tabla1[[#This Row],[CODIGO]])</f>
        <v>0</v>
      </c>
      <c r="K103" t="str">
        <f>FIXED(Tabla1[[#This Row],[TASA 16%]],0)</f>
        <v>0</v>
      </c>
      <c r="L103" t="str">
        <f>FIXED(Tabla1[[#This Row],[TASA 0%]],0)</f>
        <v>0</v>
      </c>
      <c r="M103" t="str">
        <f>FIXED(Tabla1[[#This Row],[TASA EXE.]],0)</f>
        <v>0</v>
      </c>
      <c r="N103" t="str">
        <f>FIXED(Tabla1[[#This Row],[IVA]],0)</f>
        <v>0</v>
      </c>
      <c r="O103" t="str">
        <f>FIXED(Tabla1[[#This Row],[ISR RET]],0)</f>
        <v>0</v>
      </c>
      <c r="P103" t="str">
        <f>FIXED(Tabla1[[#This Row],[IVA RET]],0)</f>
        <v>0</v>
      </c>
      <c r="R103" s="68">
        <f>Tabla1[[#This Row],[TASA 16]]*16%</f>
        <v>0</v>
      </c>
    </row>
    <row r="104" spans="2:18" x14ac:dyDescent="0.25">
      <c r="B104" t="str">
        <f>'[1]210 Y RFC'!A104</f>
        <v>DCA930316BY9</v>
      </c>
      <c r="C104" t="s">
        <v>136</v>
      </c>
      <c r="D104" t="str">
        <f>'[1]210 Y RFC'!C104</f>
        <v>DESARROLLO COMERCIAL ABARROTERO SA DE CV</v>
      </c>
      <c r="E104" s="35">
        <f>SUMIFS(Tabla16[TASA 16],Tabla16[NUM],Tabla1[[#This Row],[CODIGO]])</f>
        <v>3895641.1875</v>
      </c>
      <c r="F104" s="35">
        <f>SUMIFS(Tabla16[TASA 0%],Tabla16[NUM],Tabla1[[#This Row],[CODIGO]])</f>
        <v>1800803.7425000004</v>
      </c>
      <c r="G104" s="35">
        <f>SUMIFS(Tabla16[[EXENTO ]],Tabla16[NUM],Tabla1[[#This Row],[CODIGO]])</f>
        <v>45827.49</v>
      </c>
      <c r="H104" s="35">
        <f>SUMIFS(Tabla16[IVA],Tabla16[NUM],Tabla1[[#This Row],[CODIGO]])</f>
        <v>623302.59</v>
      </c>
      <c r="I104" s="35">
        <f>SUMIFS(Tabla16[ISR RET.],Tabla16[NUM],Tabla1[[#This Row],[CODIGO]])</f>
        <v>0</v>
      </c>
      <c r="J104" s="35">
        <f>SUMIFS(Tabla16[IVA RET.],Tabla16[NUM],Tabla1[[#This Row],[CODIGO]])</f>
        <v>0</v>
      </c>
      <c r="K104" t="str">
        <f>FIXED(Tabla1[[#This Row],[TASA 16%]],0)</f>
        <v>3,895,641</v>
      </c>
      <c r="L104" t="str">
        <f>FIXED(Tabla1[[#This Row],[TASA 0%]],0)</f>
        <v>1,800,804</v>
      </c>
      <c r="M104" t="str">
        <f>FIXED(Tabla1[[#This Row],[TASA EXE.]],0)</f>
        <v>45,827</v>
      </c>
      <c r="N104" s="36" t="str">
        <f>FIXED(Tabla1[[#This Row],[IVA]],0)</f>
        <v>623,303</v>
      </c>
      <c r="O104" s="36" t="str">
        <f>FIXED(Tabla1[[#This Row],[ISR RET]],0)</f>
        <v>0</v>
      </c>
      <c r="P104" s="36" t="str">
        <f>FIXED(Tabla1[[#This Row],[IVA RET]],0)</f>
        <v>0</v>
      </c>
      <c r="R104" s="68">
        <f>Tabla1[[#This Row],[TASA 16]]*16%</f>
        <v>623302.56000000006</v>
      </c>
    </row>
    <row r="105" spans="2:18" x14ac:dyDescent="0.25">
      <c r="B105" t="str">
        <f>'[1]210 Y RFC'!A105</f>
        <v>OIBA420802U13</v>
      </c>
      <c r="C105" t="s">
        <v>137</v>
      </c>
      <c r="D105" t="str">
        <f>'[1]210 Y RFC'!C105</f>
        <v>ORTIZ BOYSO ABIGAIL</v>
      </c>
      <c r="E105" s="35">
        <f>SUMIFS(Tabla16[TASA 16],Tabla16[NUM],Tabla1[[#This Row],[CODIGO]])</f>
        <v>0</v>
      </c>
      <c r="F105" s="35">
        <f>SUMIFS(Tabla16[TASA 0%],Tabla16[NUM],Tabla1[[#This Row],[CODIGO]])</f>
        <v>0</v>
      </c>
      <c r="G105" s="35">
        <f>SUMIFS(Tabla16[[EXENTO ]],Tabla16[NUM],Tabla1[[#This Row],[CODIGO]])</f>
        <v>0</v>
      </c>
      <c r="H105" s="35">
        <f>SUMIFS(Tabla16[IVA],Tabla16[NUM],Tabla1[[#This Row],[CODIGO]])</f>
        <v>0</v>
      </c>
      <c r="I105" s="35">
        <f>SUMIFS(Tabla16[ISR RET.],Tabla16[NUM],Tabla1[[#This Row],[CODIGO]])</f>
        <v>0</v>
      </c>
      <c r="J105" s="35">
        <f>SUMIFS(Tabla16[IVA RET.],Tabla16[NUM],Tabla1[[#This Row],[CODIGO]])</f>
        <v>0</v>
      </c>
      <c r="K105" t="str">
        <f>FIXED(Tabla1[[#This Row],[TASA 16%]],0)</f>
        <v>0</v>
      </c>
      <c r="L105" t="str">
        <f>FIXED(Tabla1[[#This Row],[TASA 0%]],0)</f>
        <v>0</v>
      </c>
      <c r="M105" t="str">
        <f>FIXED(Tabla1[[#This Row],[TASA EXE.]],0)</f>
        <v>0</v>
      </c>
      <c r="N105" t="str">
        <f>FIXED(Tabla1[[#This Row],[IVA]],0)</f>
        <v>0</v>
      </c>
      <c r="O105" t="str">
        <f>FIXED(Tabla1[[#This Row],[ISR RET]],0)</f>
        <v>0</v>
      </c>
      <c r="P105" t="str">
        <f>FIXED(Tabla1[[#This Row],[IVA RET]],0)</f>
        <v>0</v>
      </c>
      <c r="R105" s="68">
        <f>Tabla1[[#This Row],[TASA 16]]*16%</f>
        <v>0</v>
      </c>
    </row>
    <row r="106" spans="2:18" x14ac:dyDescent="0.25">
      <c r="B106" t="str">
        <f>'[1]210 Y RFC'!A106</f>
        <v>ASM140509AR9</v>
      </c>
      <c r="C106" t="s">
        <v>138</v>
      </c>
      <c r="D106" t="str">
        <f>'[1]210 Y RFC'!C106</f>
        <v>ABASTECEDORA DE SERVICIOS MEDICOS DE MEXICO SA DE CV</v>
      </c>
      <c r="E106" s="35">
        <f>SUMIFS(Tabla16[TASA 16],Tabla16[NUM],Tabla1[[#This Row],[CODIGO]])</f>
        <v>0</v>
      </c>
      <c r="F106" s="35">
        <f>SUMIFS(Tabla16[TASA 0%],Tabla16[NUM],Tabla1[[#This Row],[CODIGO]])</f>
        <v>0</v>
      </c>
      <c r="G106" s="35">
        <f>SUMIFS(Tabla16[[EXENTO ]],Tabla16[NUM],Tabla1[[#This Row],[CODIGO]])</f>
        <v>0</v>
      </c>
      <c r="H106" s="35">
        <f>SUMIFS(Tabla16[IVA],Tabla16[NUM],Tabla1[[#This Row],[CODIGO]])</f>
        <v>0</v>
      </c>
      <c r="I106" s="35">
        <f>SUMIFS(Tabla16[ISR RET.],Tabla16[NUM],Tabla1[[#This Row],[CODIGO]])</f>
        <v>0</v>
      </c>
      <c r="J106" s="35">
        <f>SUMIFS(Tabla16[IVA RET.],Tabla16[NUM],Tabla1[[#This Row],[CODIGO]])</f>
        <v>0</v>
      </c>
      <c r="K106" t="str">
        <f>FIXED(Tabla1[[#This Row],[TASA 16%]],0)</f>
        <v>0</v>
      </c>
      <c r="L106" t="str">
        <f>FIXED(Tabla1[[#This Row],[TASA 0%]],0)</f>
        <v>0</v>
      </c>
      <c r="M106" t="str">
        <f>FIXED(Tabla1[[#This Row],[TASA EXE.]],0)</f>
        <v>0</v>
      </c>
      <c r="N106" s="36" t="str">
        <f>FIXED(Tabla1[[#This Row],[IVA]],0)</f>
        <v>0</v>
      </c>
      <c r="O106" s="36" t="str">
        <f>FIXED(Tabla1[[#This Row],[ISR RET]],0)</f>
        <v>0</v>
      </c>
      <c r="P106" s="36" t="str">
        <f>FIXED(Tabla1[[#This Row],[IVA RET]],0)</f>
        <v>0</v>
      </c>
      <c r="R106" s="68">
        <f>Tabla1[[#This Row],[TASA 16]]*16%</f>
        <v>0</v>
      </c>
    </row>
    <row r="107" spans="2:18" x14ac:dyDescent="0.25">
      <c r="B107" t="str">
        <f>'[1]210 Y RFC'!A107</f>
        <v>DDE010329NM6</v>
      </c>
      <c r="C107" t="s">
        <v>139</v>
      </c>
      <c r="D107" t="str">
        <f>'[1]210 Y RFC'!C107</f>
        <v>DULCES LAS DELICIAS SA DE CV</v>
      </c>
      <c r="E107" s="35">
        <f>SUMIFS(Tabla16[TASA 16],Tabla16[NUM],Tabla1[[#This Row],[CODIGO]])</f>
        <v>0</v>
      </c>
      <c r="F107" s="35">
        <f>SUMIFS(Tabla16[TASA 0%],Tabla16[NUM],Tabla1[[#This Row],[CODIGO]])</f>
        <v>0</v>
      </c>
      <c r="G107" s="35">
        <f>SUMIFS(Tabla16[[EXENTO ]],Tabla16[NUM],Tabla1[[#This Row],[CODIGO]])</f>
        <v>0</v>
      </c>
      <c r="H107" s="35">
        <f>SUMIFS(Tabla16[IVA],Tabla16[NUM],Tabla1[[#This Row],[CODIGO]])</f>
        <v>0</v>
      </c>
      <c r="I107" s="35">
        <f>SUMIFS(Tabla16[ISR RET.],Tabla16[NUM],Tabla1[[#This Row],[CODIGO]])</f>
        <v>0</v>
      </c>
      <c r="J107" s="35">
        <f>SUMIFS(Tabla16[IVA RET.],Tabla16[NUM],Tabla1[[#This Row],[CODIGO]])</f>
        <v>0</v>
      </c>
      <c r="K107" t="str">
        <f>FIXED(Tabla1[[#This Row],[TASA 16%]],0)</f>
        <v>0</v>
      </c>
      <c r="L107" t="str">
        <f>FIXED(Tabla1[[#This Row],[TASA 0%]],0)</f>
        <v>0</v>
      </c>
      <c r="M107" t="str">
        <f>FIXED(Tabla1[[#This Row],[TASA EXE.]],0)</f>
        <v>0</v>
      </c>
      <c r="N107" t="str">
        <f>FIXED(Tabla1[[#This Row],[IVA]],0)</f>
        <v>0</v>
      </c>
      <c r="O107" t="str">
        <f>FIXED(Tabla1[[#This Row],[ISR RET]],0)</f>
        <v>0</v>
      </c>
      <c r="P107" t="str">
        <f>FIXED(Tabla1[[#This Row],[IVA RET]],0)</f>
        <v>0</v>
      </c>
      <c r="R107" s="68">
        <f>Tabla1[[#This Row],[TASA 16]]*16%</f>
        <v>0</v>
      </c>
    </row>
    <row r="108" spans="2:18" x14ac:dyDescent="0.25">
      <c r="B108" t="str">
        <f>'[1]210 Y RFC'!A108</f>
        <v>MDH0501285H4</v>
      </c>
      <c r="C108" t="s">
        <v>140</v>
      </c>
      <c r="D108" t="str">
        <f>'[1]210 Y RFC'!C108</f>
        <v>MEGA DISTRIBUCIONES DE HOGAR SA DE CV</v>
      </c>
      <c r="E108" s="35">
        <f>SUMIFS(Tabla16[TASA 16],Tabla16[NUM],Tabla1[[#This Row],[CODIGO]])</f>
        <v>0</v>
      </c>
      <c r="F108" s="35">
        <f>SUMIFS(Tabla16[TASA 0%],Tabla16[NUM],Tabla1[[#This Row],[CODIGO]])</f>
        <v>0</v>
      </c>
      <c r="G108" s="35">
        <f>SUMIFS(Tabla16[[EXENTO ]],Tabla16[NUM],Tabla1[[#This Row],[CODIGO]])</f>
        <v>0</v>
      </c>
      <c r="H108" s="35">
        <f>SUMIFS(Tabla16[IVA],Tabla16[NUM],Tabla1[[#This Row],[CODIGO]])</f>
        <v>0</v>
      </c>
      <c r="I108" s="35">
        <f>SUMIFS(Tabla16[ISR RET.],Tabla16[NUM],Tabla1[[#This Row],[CODIGO]])</f>
        <v>0</v>
      </c>
      <c r="J108" s="35">
        <f>SUMIFS(Tabla16[IVA RET.],Tabla16[NUM],Tabla1[[#This Row],[CODIGO]])</f>
        <v>0</v>
      </c>
      <c r="K108" t="str">
        <f>FIXED(Tabla1[[#This Row],[TASA 16%]],0)</f>
        <v>0</v>
      </c>
      <c r="L108" t="str">
        <f>FIXED(Tabla1[[#This Row],[TASA 0%]],0)</f>
        <v>0</v>
      </c>
      <c r="M108" t="str">
        <f>FIXED(Tabla1[[#This Row],[TASA EXE.]],0)</f>
        <v>0</v>
      </c>
      <c r="N108" s="36" t="str">
        <f>FIXED(Tabla1[[#This Row],[IVA]],0)</f>
        <v>0</v>
      </c>
      <c r="O108" s="36" t="str">
        <f>FIXED(Tabla1[[#This Row],[ISR RET]],0)</f>
        <v>0</v>
      </c>
      <c r="P108" s="36" t="str">
        <f>FIXED(Tabla1[[#This Row],[IVA RET]],0)</f>
        <v>0</v>
      </c>
      <c r="R108" s="68">
        <f>Tabla1[[#This Row],[TASA 16]]*16%</f>
        <v>0</v>
      </c>
    </row>
    <row r="109" spans="2:18" x14ac:dyDescent="0.25">
      <c r="B109" t="str">
        <f>'[1]210 Y RFC'!A109</f>
        <v>MOCA7911307E4</v>
      </c>
      <c r="C109" t="s">
        <v>141</v>
      </c>
      <c r="D109" t="str">
        <f>'[1]210 Y RFC'!C109</f>
        <v>MORA CRUZ ALFREDO</v>
      </c>
      <c r="E109" s="35">
        <f>SUMIFS(Tabla16[TASA 16],Tabla16[NUM],Tabla1[[#This Row],[CODIGO]])</f>
        <v>0</v>
      </c>
      <c r="F109" s="35">
        <f>SUMIFS(Tabla16[TASA 0%],Tabla16[NUM],Tabla1[[#This Row],[CODIGO]])</f>
        <v>0</v>
      </c>
      <c r="G109" s="35">
        <f>SUMIFS(Tabla16[[EXENTO ]],Tabla16[NUM],Tabla1[[#This Row],[CODIGO]])</f>
        <v>0</v>
      </c>
      <c r="H109" s="35">
        <f>SUMIFS(Tabla16[IVA],Tabla16[NUM],Tabla1[[#This Row],[CODIGO]])</f>
        <v>0</v>
      </c>
      <c r="I109" s="35">
        <f>SUMIFS(Tabla16[ISR RET.],Tabla16[NUM],Tabla1[[#This Row],[CODIGO]])</f>
        <v>0</v>
      </c>
      <c r="J109" s="35">
        <f>SUMIFS(Tabla16[IVA RET.],Tabla16[NUM],Tabla1[[#This Row],[CODIGO]])</f>
        <v>0</v>
      </c>
      <c r="K109" t="str">
        <f>FIXED(Tabla1[[#This Row],[TASA 16%]],0)</f>
        <v>0</v>
      </c>
      <c r="L109" t="str">
        <f>FIXED(Tabla1[[#This Row],[TASA 0%]],0)</f>
        <v>0</v>
      </c>
      <c r="M109" t="str">
        <f>FIXED(Tabla1[[#This Row],[TASA EXE.]],0)</f>
        <v>0</v>
      </c>
      <c r="N109" t="str">
        <f>FIXED(Tabla1[[#This Row],[IVA]],0)</f>
        <v>0</v>
      </c>
      <c r="O109" t="str">
        <f>FIXED(Tabla1[[#This Row],[ISR RET]],0)</f>
        <v>0</v>
      </c>
      <c r="P109" t="str">
        <f>FIXED(Tabla1[[#This Row],[IVA RET]],0)</f>
        <v>0</v>
      </c>
      <c r="R109" s="68">
        <f>Tabla1[[#This Row],[TASA 16]]*16%</f>
        <v>0</v>
      </c>
    </row>
    <row r="110" spans="2:18" x14ac:dyDescent="0.25">
      <c r="B110" t="str">
        <f>'[1]210 Y RFC'!A110</f>
        <v>GOAC7609173T7</v>
      </c>
      <c r="C110" t="s">
        <v>142</v>
      </c>
      <c r="D110" t="str">
        <f>'[1]210 Y RFC'!C110</f>
        <v>GONZALEZ ACEVES CESAR CRISTOBAL</v>
      </c>
      <c r="E110" s="35">
        <f>SUMIFS(Tabla16[TASA 16],Tabla16[NUM],Tabla1[[#This Row],[CODIGO]])</f>
        <v>7724.1249999999991</v>
      </c>
      <c r="F110" s="35">
        <f>SUMIFS(Tabla16[TASA 0%],Tabla16[NUM],Tabla1[[#This Row],[CODIGO]])</f>
        <v>1.5000000001236913E-2</v>
      </c>
      <c r="G110" s="35">
        <f>SUMIFS(Tabla16[[EXENTO ]],Tabla16[NUM],Tabla1[[#This Row],[CODIGO]])</f>
        <v>0</v>
      </c>
      <c r="H110" s="35">
        <f>SUMIFS(Tabla16[IVA],Tabla16[NUM],Tabla1[[#This Row],[CODIGO]])</f>
        <v>1235.8599999999999</v>
      </c>
      <c r="I110" s="35">
        <f>SUMIFS(Tabla16[ISR RET.],Tabla16[NUM],Tabla1[[#This Row],[CODIGO]])</f>
        <v>0</v>
      </c>
      <c r="J110" s="35">
        <f>SUMIFS(Tabla16[IVA RET.],Tabla16[NUM],Tabla1[[#This Row],[CODIGO]])</f>
        <v>0</v>
      </c>
      <c r="K110" t="str">
        <f>FIXED(Tabla1[[#This Row],[TASA 16%]],0)</f>
        <v>7,724</v>
      </c>
      <c r="L110" t="str">
        <f>FIXED(Tabla1[[#This Row],[TASA 0%]],0)</f>
        <v>0</v>
      </c>
      <c r="M110" t="str">
        <f>FIXED(Tabla1[[#This Row],[TASA EXE.]],0)</f>
        <v>0</v>
      </c>
      <c r="N110" t="str">
        <f>FIXED(Tabla1[[#This Row],[IVA]],0)</f>
        <v>1,236</v>
      </c>
      <c r="O110" t="str">
        <f>FIXED(Tabla1[[#This Row],[ISR RET]],0)</f>
        <v>0</v>
      </c>
      <c r="P110" t="str">
        <f>FIXED(Tabla1[[#This Row],[IVA RET]],0)</f>
        <v>0</v>
      </c>
      <c r="R110" s="68">
        <f>Tabla1[[#This Row],[TASA 16]]*16%</f>
        <v>1235.8399999999999</v>
      </c>
    </row>
    <row r="111" spans="2:18" x14ac:dyDescent="0.25">
      <c r="B111" t="str">
        <f>'[1]210 Y RFC'!A111</f>
        <v>AARH860828GY0</v>
      </c>
      <c r="C111" t="s">
        <v>143</v>
      </c>
      <c r="D111" t="str">
        <f>'[1]210 Y RFC'!C111</f>
        <v>ALCALA ROMERO HORACIO</v>
      </c>
      <c r="E111" s="35">
        <f>SUMIFS(Tabla16[TASA 16],Tabla16[NUM],Tabla1[[#This Row],[CODIGO]])</f>
        <v>0</v>
      </c>
      <c r="F111" s="35">
        <f>SUMIFS(Tabla16[TASA 0%],Tabla16[NUM],Tabla1[[#This Row],[CODIGO]])</f>
        <v>0</v>
      </c>
      <c r="G111" s="35">
        <f>SUMIFS(Tabla16[[EXENTO ]],Tabla16[NUM],Tabla1[[#This Row],[CODIGO]])</f>
        <v>0</v>
      </c>
      <c r="H111" s="35">
        <f>SUMIFS(Tabla16[IVA],Tabla16[NUM],Tabla1[[#This Row],[CODIGO]])</f>
        <v>0</v>
      </c>
      <c r="I111" s="35">
        <f>SUMIFS(Tabla16[ISR RET.],Tabla16[NUM],Tabla1[[#This Row],[CODIGO]])</f>
        <v>0</v>
      </c>
      <c r="J111" s="35">
        <f>SUMIFS(Tabla16[IVA RET.],Tabla16[NUM],Tabla1[[#This Row],[CODIGO]])</f>
        <v>0</v>
      </c>
      <c r="K111" t="str">
        <f>FIXED(Tabla1[[#This Row],[TASA 16%]],0)</f>
        <v>0</v>
      </c>
      <c r="L111" t="str">
        <f>FIXED(Tabla1[[#This Row],[TASA 0%]],0)</f>
        <v>0</v>
      </c>
      <c r="M111" t="str">
        <f>FIXED(Tabla1[[#This Row],[TASA EXE.]],0)</f>
        <v>0</v>
      </c>
      <c r="N111" t="str">
        <f>FIXED(Tabla1[[#This Row],[IVA]],0)</f>
        <v>0</v>
      </c>
      <c r="O111" t="str">
        <f>FIXED(Tabla1[[#This Row],[ISR RET]],0)</f>
        <v>0</v>
      </c>
      <c r="P111" t="str">
        <f>FIXED(Tabla1[[#This Row],[IVA RET]],0)</f>
        <v>0</v>
      </c>
      <c r="R111" s="68">
        <f>Tabla1[[#This Row],[TASA 16]]*16%</f>
        <v>0</v>
      </c>
    </row>
    <row r="112" spans="2:18" x14ac:dyDescent="0.25">
      <c r="B112" t="str">
        <f>'[1]210 Y RFC'!A112</f>
        <v>RRO791121AX4</v>
      </c>
      <c r="C112" t="s">
        <v>144</v>
      </c>
      <c r="D112" t="str">
        <f>'[1]210 Y RFC'!C112</f>
        <v>REFACCIONARIA ROGELIO SA DE CV</v>
      </c>
      <c r="E112" s="35">
        <f>SUMIFS(Tabla16[TASA 16],Tabla16[NUM],Tabla1[[#This Row],[CODIGO]])</f>
        <v>0</v>
      </c>
      <c r="F112" s="35">
        <f>SUMIFS(Tabla16[TASA 0%],Tabla16[NUM],Tabla1[[#This Row],[CODIGO]])</f>
        <v>0</v>
      </c>
      <c r="G112" s="35">
        <f>SUMIFS(Tabla16[[EXENTO ]],Tabla16[NUM],Tabla1[[#This Row],[CODIGO]])</f>
        <v>0</v>
      </c>
      <c r="H112" s="35">
        <f>SUMIFS(Tabla16[IVA],Tabla16[NUM],Tabla1[[#This Row],[CODIGO]])</f>
        <v>0</v>
      </c>
      <c r="I112" s="35">
        <f>SUMIFS(Tabla16[ISR RET.],Tabla16[NUM],Tabla1[[#This Row],[CODIGO]])</f>
        <v>0</v>
      </c>
      <c r="J112" s="35">
        <f>SUMIFS(Tabla16[IVA RET.],Tabla16[NUM],Tabla1[[#This Row],[CODIGO]])</f>
        <v>0</v>
      </c>
      <c r="K112" t="str">
        <f>FIXED(Tabla1[[#This Row],[TASA 16%]],0)</f>
        <v>0</v>
      </c>
      <c r="L112" t="str">
        <f>FIXED(Tabla1[[#This Row],[TASA 0%]],0)</f>
        <v>0</v>
      </c>
      <c r="M112" t="str">
        <f>FIXED(Tabla1[[#This Row],[TASA EXE.]],0)</f>
        <v>0</v>
      </c>
      <c r="N112" s="36" t="str">
        <f>FIXED(Tabla1[[#This Row],[IVA]],0)</f>
        <v>0</v>
      </c>
      <c r="O112" s="36" t="str">
        <f>FIXED(Tabla1[[#This Row],[ISR RET]],0)</f>
        <v>0</v>
      </c>
      <c r="P112" s="36" t="str">
        <f>FIXED(Tabla1[[#This Row],[IVA RET]],0)</f>
        <v>0</v>
      </c>
      <c r="R112" s="68">
        <f>Tabla1[[#This Row],[TASA 16]]*16%</f>
        <v>0</v>
      </c>
    </row>
    <row r="113" spans="2:18" x14ac:dyDescent="0.25">
      <c r="B113" t="str">
        <f>'[1]210 Y RFC'!A113</f>
        <v>DHU980904DL0</v>
      </c>
      <c r="C113" t="s">
        <v>145</v>
      </c>
      <c r="D113" t="str">
        <f>'[1]210 Y RFC'!C113</f>
        <v>DISTRIBUIDORA HUGO'S SA DE CV</v>
      </c>
      <c r="E113" s="35">
        <f>SUMIFS(Tabla16[TASA 16],Tabla16[NUM],Tabla1[[#This Row],[CODIGO]])</f>
        <v>66611.9375</v>
      </c>
      <c r="F113" s="35">
        <f>SUMIFS(Tabla16[TASA 0%],Tabla16[NUM],Tabla1[[#This Row],[CODIGO]])</f>
        <v>3636.5124999999989</v>
      </c>
      <c r="G113" s="35">
        <f>SUMIFS(Tabla16[[EXENTO ]],Tabla16[NUM],Tabla1[[#This Row],[CODIGO]])</f>
        <v>0</v>
      </c>
      <c r="H113" s="35">
        <f>SUMIFS(Tabla16[IVA],Tabla16[NUM],Tabla1[[#This Row],[CODIGO]])</f>
        <v>10657.91</v>
      </c>
      <c r="I113" s="35">
        <f>SUMIFS(Tabla16[ISR RET.],Tabla16[NUM],Tabla1[[#This Row],[CODIGO]])</f>
        <v>0</v>
      </c>
      <c r="J113" s="35">
        <f>SUMIFS(Tabla16[IVA RET.],Tabla16[NUM],Tabla1[[#This Row],[CODIGO]])</f>
        <v>0</v>
      </c>
      <c r="K113" t="str">
        <f>FIXED(Tabla1[[#This Row],[TASA 16%]],0)</f>
        <v>66,612</v>
      </c>
      <c r="L113" t="str">
        <f>FIXED(Tabla1[[#This Row],[TASA 0%]],0)</f>
        <v>3,637</v>
      </c>
      <c r="M113" t="str">
        <f>FIXED(Tabla1[[#This Row],[TASA EXE.]],0)</f>
        <v>0</v>
      </c>
      <c r="N113" s="36" t="str">
        <f>FIXED(Tabla1[[#This Row],[IVA]],0)</f>
        <v>10,658</v>
      </c>
      <c r="O113" s="36" t="str">
        <f>FIXED(Tabla1[[#This Row],[ISR RET]],0)</f>
        <v>0</v>
      </c>
      <c r="P113" s="36" t="str">
        <f>FIXED(Tabla1[[#This Row],[IVA RET]],0)</f>
        <v>0</v>
      </c>
      <c r="R113" s="68">
        <f>Tabla1[[#This Row],[TASA 16]]*16%</f>
        <v>10657.92</v>
      </c>
    </row>
    <row r="114" spans="2:18" x14ac:dyDescent="0.25">
      <c r="B114" t="str">
        <f>'[1]210 Y RFC'!A114</f>
        <v>ASI010807SZA</v>
      </c>
      <c r="C114" t="s">
        <v>146</v>
      </c>
      <c r="D114" t="str">
        <f>'[1]210 Y RFC'!C114</f>
        <v>ABARROTES SAN IGNACIO SA DE CV</v>
      </c>
      <c r="E114" s="35">
        <f>SUMIFS(Tabla16[TASA 16],Tabla16[NUM],Tabla1[[#This Row],[CODIGO]])</f>
        <v>0</v>
      </c>
      <c r="F114" s="35">
        <f>SUMIFS(Tabla16[TASA 0%],Tabla16[NUM],Tabla1[[#This Row],[CODIGO]])</f>
        <v>0</v>
      </c>
      <c r="G114" s="35">
        <f>SUMIFS(Tabla16[[EXENTO ]],Tabla16[NUM],Tabla1[[#This Row],[CODIGO]])</f>
        <v>0</v>
      </c>
      <c r="H114" s="35">
        <f>SUMIFS(Tabla16[IVA],Tabla16[NUM],Tabla1[[#This Row],[CODIGO]])</f>
        <v>0</v>
      </c>
      <c r="I114" s="35">
        <f>SUMIFS(Tabla16[ISR RET.],Tabla16[NUM],Tabla1[[#This Row],[CODIGO]])</f>
        <v>0</v>
      </c>
      <c r="J114" s="35">
        <f>SUMIFS(Tabla16[IVA RET.],Tabla16[NUM],Tabla1[[#This Row],[CODIGO]])</f>
        <v>0</v>
      </c>
      <c r="K114" t="str">
        <f>FIXED(Tabla1[[#This Row],[TASA 16%]],0)</f>
        <v>0</v>
      </c>
      <c r="L114" t="str">
        <f>FIXED(Tabla1[[#This Row],[TASA 0%]],0)</f>
        <v>0</v>
      </c>
      <c r="M114" t="str">
        <f>FIXED(Tabla1[[#This Row],[TASA EXE.]],0)</f>
        <v>0</v>
      </c>
      <c r="N114" s="36" t="str">
        <f>FIXED(Tabla1[[#This Row],[IVA]],0)</f>
        <v>0</v>
      </c>
      <c r="O114" s="36" t="str">
        <f>FIXED(Tabla1[[#This Row],[ISR RET]],0)</f>
        <v>0</v>
      </c>
      <c r="P114" s="36" t="str">
        <f>FIXED(Tabla1[[#This Row],[IVA RET]],0)</f>
        <v>0</v>
      </c>
      <c r="R114" s="68">
        <f>Tabla1[[#This Row],[TASA 16]]*16%</f>
        <v>0</v>
      </c>
    </row>
    <row r="115" spans="2:18" x14ac:dyDescent="0.25">
      <c r="B115" t="str">
        <f>'[1]210 Y RFC'!A115</f>
        <v>OEJ8005145Z7</v>
      </c>
      <c r="C115" t="s">
        <v>147</v>
      </c>
      <c r="D115" t="str">
        <f>'[1]210 Y RFC'!C115</f>
        <v>OXIGENO Y ELECTRODOS DE JALISCO SA</v>
      </c>
      <c r="E115" s="35">
        <f>SUMIFS(Tabla16[TASA 16],Tabla16[NUM],Tabla1[[#This Row],[CODIGO]])</f>
        <v>0</v>
      </c>
      <c r="F115" s="35">
        <f>SUMIFS(Tabla16[TASA 0%],Tabla16[NUM],Tabla1[[#This Row],[CODIGO]])</f>
        <v>0</v>
      </c>
      <c r="G115" s="35">
        <f>SUMIFS(Tabla16[[EXENTO ]],Tabla16[NUM],Tabla1[[#This Row],[CODIGO]])</f>
        <v>0</v>
      </c>
      <c r="H115" s="35">
        <f>SUMIFS(Tabla16[IVA],Tabla16[NUM],Tabla1[[#This Row],[CODIGO]])</f>
        <v>0</v>
      </c>
      <c r="I115" s="35">
        <f>SUMIFS(Tabla16[ISR RET.],Tabla16[NUM],Tabla1[[#This Row],[CODIGO]])</f>
        <v>0</v>
      </c>
      <c r="J115" s="35">
        <f>SUMIFS(Tabla16[IVA RET.],Tabla16[NUM],Tabla1[[#This Row],[CODIGO]])</f>
        <v>0</v>
      </c>
      <c r="K115" t="str">
        <f>FIXED(Tabla1[[#This Row],[TASA 16%]],0)</f>
        <v>0</v>
      </c>
      <c r="L115" t="str">
        <f>FIXED(Tabla1[[#This Row],[TASA 0%]],0)</f>
        <v>0</v>
      </c>
      <c r="M115" t="str">
        <f>FIXED(Tabla1[[#This Row],[TASA EXE.]],0)</f>
        <v>0</v>
      </c>
      <c r="N115" t="str">
        <f>FIXED(Tabla1[[#This Row],[IVA]],0)</f>
        <v>0</v>
      </c>
      <c r="O115" t="str">
        <f>FIXED(Tabla1[[#This Row],[ISR RET]],0)</f>
        <v>0</v>
      </c>
      <c r="P115" t="str">
        <f>FIXED(Tabla1[[#This Row],[IVA RET]],0)</f>
        <v>0</v>
      </c>
      <c r="R115" s="68">
        <f>Tabla1[[#This Row],[TASA 16]]*16%</f>
        <v>0</v>
      </c>
    </row>
    <row r="116" spans="2:18" x14ac:dyDescent="0.25">
      <c r="B116" t="str">
        <f>'[1]210 Y RFC'!A116</f>
        <v>PENL6904127E7</v>
      </c>
      <c r="C116" t="s">
        <v>148</v>
      </c>
      <c r="D116" t="str">
        <f>'[1]210 Y RFC'!C116</f>
        <v>DE LA PEÑA NIEVES LUIS ALEJANDRO</v>
      </c>
      <c r="E116" s="35">
        <f>SUMIFS(Tabla16[TASA 16],Tabla16[NUM],Tabla1[[#This Row],[CODIGO]])</f>
        <v>0</v>
      </c>
      <c r="F116" s="35">
        <f>SUMIFS(Tabla16[TASA 0%],Tabla16[NUM],Tabla1[[#This Row],[CODIGO]])</f>
        <v>0</v>
      </c>
      <c r="G116" s="35">
        <f>SUMIFS(Tabla16[[EXENTO ]],Tabla16[NUM],Tabla1[[#This Row],[CODIGO]])</f>
        <v>0</v>
      </c>
      <c r="H116" s="35">
        <f>SUMIFS(Tabla16[IVA],Tabla16[NUM],Tabla1[[#This Row],[CODIGO]])</f>
        <v>0</v>
      </c>
      <c r="I116" s="35">
        <f>SUMIFS(Tabla16[ISR RET.],Tabla16[NUM],Tabla1[[#This Row],[CODIGO]])</f>
        <v>0</v>
      </c>
      <c r="J116" s="35">
        <f>SUMIFS(Tabla16[IVA RET.],Tabla16[NUM],Tabla1[[#This Row],[CODIGO]])</f>
        <v>0</v>
      </c>
      <c r="K116" t="str">
        <f>FIXED(Tabla1[[#This Row],[TASA 16%]],0)</f>
        <v>0</v>
      </c>
      <c r="L116" t="str">
        <f>FIXED(Tabla1[[#This Row],[TASA 0%]],0)</f>
        <v>0</v>
      </c>
      <c r="M116" t="str">
        <f>FIXED(Tabla1[[#This Row],[TASA EXE.]],0)</f>
        <v>0</v>
      </c>
      <c r="N116" s="36" t="str">
        <f>FIXED(Tabla1[[#This Row],[IVA]],0)</f>
        <v>0</v>
      </c>
      <c r="O116" s="36" t="str">
        <f>FIXED(Tabla1[[#This Row],[ISR RET]],0)</f>
        <v>0</v>
      </c>
      <c r="P116" s="36" t="str">
        <f>FIXED(Tabla1[[#This Row],[IVA RET]],0)</f>
        <v>0</v>
      </c>
      <c r="R116" s="68">
        <f>Tabla1[[#This Row],[TASA 16]]*16%</f>
        <v>0</v>
      </c>
    </row>
    <row r="117" spans="2:18" x14ac:dyDescent="0.25">
      <c r="B117" t="str">
        <f>'[1]210 Y RFC'!A117</f>
        <v>ZAMG640428QH8</v>
      </c>
      <c r="C117" t="s">
        <v>149</v>
      </c>
      <c r="D117" t="str">
        <f>'[1]210 Y RFC'!C117</f>
        <v>ZAMORA MORENO GABRIEL</v>
      </c>
      <c r="E117" s="35">
        <f>SUMIFS(Tabla16[TASA 16],Tabla16[NUM],Tabla1[[#This Row],[CODIGO]])</f>
        <v>0</v>
      </c>
      <c r="F117" s="35">
        <f>SUMIFS(Tabla16[TASA 0%],Tabla16[NUM],Tabla1[[#This Row],[CODIGO]])</f>
        <v>0</v>
      </c>
      <c r="G117" s="35">
        <f>SUMIFS(Tabla16[[EXENTO ]],Tabla16[NUM],Tabla1[[#This Row],[CODIGO]])</f>
        <v>0</v>
      </c>
      <c r="H117" s="35">
        <f>SUMIFS(Tabla16[IVA],Tabla16[NUM],Tabla1[[#This Row],[CODIGO]])</f>
        <v>0</v>
      </c>
      <c r="I117" s="35">
        <f>SUMIFS(Tabla16[ISR RET.],Tabla16[NUM],Tabla1[[#This Row],[CODIGO]])</f>
        <v>0</v>
      </c>
      <c r="J117" s="35">
        <f>SUMIFS(Tabla16[IVA RET.],Tabla16[NUM],Tabla1[[#This Row],[CODIGO]])</f>
        <v>0</v>
      </c>
      <c r="K117" t="str">
        <f>FIXED(Tabla1[[#This Row],[TASA 16%]],0)</f>
        <v>0</v>
      </c>
      <c r="L117" t="str">
        <f>FIXED(Tabla1[[#This Row],[TASA 0%]],0)</f>
        <v>0</v>
      </c>
      <c r="M117" t="str">
        <f>FIXED(Tabla1[[#This Row],[TASA EXE.]],0)</f>
        <v>0</v>
      </c>
      <c r="N117" t="str">
        <f>FIXED(Tabla1[[#This Row],[IVA]],0)</f>
        <v>0</v>
      </c>
      <c r="O117" t="str">
        <f>FIXED(Tabla1[[#This Row],[ISR RET]],0)</f>
        <v>0</v>
      </c>
      <c r="P117" t="str">
        <f>FIXED(Tabla1[[#This Row],[IVA RET]],0)</f>
        <v>0</v>
      </c>
      <c r="R117" s="68">
        <f>Tabla1[[#This Row],[TASA 16]]*16%</f>
        <v>0</v>
      </c>
    </row>
    <row r="118" spans="2:18" x14ac:dyDescent="0.25">
      <c r="B118" t="str">
        <f>'[1]210 Y RFC'!A118</f>
        <v>DIOS661030RD4</v>
      </c>
      <c r="C118" t="s">
        <v>150</v>
      </c>
      <c r="D118" t="str">
        <f>'[1]210 Y RFC'!C118</f>
        <v>DIAZ OROZCO SERGIO</v>
      </c>
      <c r="E118" s="35">
        <f>SUMIFS(Tabla16[TASA 16],Tabla16[NUM],Tabla1[[#This Row],[CODIGO]])</f>
        <v>0</v>
      </c>
      <c r="F118" s="35">
        <f>SUMIFS(Tabla16[TASA 0%],Tabla16[NUM],Tabla1[[#This Row],[CODIGO]])</f>
        <v>0</v>
      </c>
      <c r="G118" s="35">
        <f>SUMIFS(Tabla16[[EXENTO ]],Tabla16[NUM],Tabla1[[#This Row],[CODIGO]])</f>
        <v>0</v>
      </c>
      <c r="H118" s="35">
        <f>SUMIFS(Tabla16[IVA],Tabla16[NUM],Tabla1[[#This Row],[CODIGO]])</f>
        <v>0</v>
      </c>
      <c r="I118" s="35">
        <f>SUMIFS(Tabla16[ISR RET.],Tabla16[NUM],Tabla1[[#This Row],[CODIGO]])</f>
        <v>0</v>
      </c>
      <c r="J118" s="35">
        <f>SUMIFS(Tabla16[IVA RET.],Tabla16[NUM],Tabla1[[#This Row],[CODIGO]])</f>
        <v>0</v>
      </c>
      <c r="K118" t="str">
        <f>FIXED(Tabla1[[#This Row],[TASA 16%]],0)</f>
        <v>0</v>
      </c>
      <c r="L118" t="str">
        <f>FIXED(Tabla1[[#This Row],[TASA 0%]],0)</f>
        <v>0</v>
      </c>
      <c r="M118" t="str">
        <f>FIXED(Tabla1[[#This Row],[TASA EXE.]],0)</f>
        <v>0</v>
      </c>
      <c r="N118" s="36" t="str">
        <f>FIXED(Tabla1[[#This Row],[IVA]],0)</f>
        <v>0</v>
      </c>
      <c r="O118" s="36" t="str">
        <f>FIXED(Tabla1[[#This Row],[ISR RET]],0)</f>
        <v>0</v>
      </c>
      <c r="P118" s="36" t="str">
        <f>FIXED(Tabla1[[#This Row],[IVA RET]],0)</f>
        <v>0</v>
      </c>
      <c r="R118" s="68">
        <f>Tabla1[[#This Row],[TASA 16]]*16%</f>
        <v>0</v>
      </c>
    </row>
    <row r="119" spans="2:18" x14ac:dyDescent="0.25">
      <c r="B119" t="str">
        <f>'[1]210 Y RFC'!A119</f>
        <v>TRI870807SG9</v>
      </c>
      <c r="C119" t="s">
        <v>151</v>
      </c>
      <c r="D119" t="str">
        <f>'[1]210 Y RFC'!C119</f>
        <v>TECNICOS RIMAG SA DE CV</v>
      </c>
      <c r="E119" s="35">
        <f>SUMIFS(Tabla16[TASA 16],Tabla16[NUM],Tabla1[[#This Row],[CODIGO]])</f>
        <v>0</v>
      </c>
      <c r="F119" s="35">
        <f>SUMIFS(Tabla16[TASA 0%],Tabla16[NUM],Tabla1[[#This Row],[CODIGO]])</f>
        <v>0</v>
      </c>
      <c r="G119" s="35">
        <f>SUMIFS(Tabla16[[EXENTO ]],Tabla16[NUM],Tabla1[[#This Row],[CODIGO]])</f>
        <v>0</v>
      </c>
      <c r="H119" s="35">
        <f>SUMIFS(Tabla16[IVA],Tabla16[NUM],Tabla1[[#This Row],[CODIGO]])</f>
        <v>0</v>
      </c>
      <c r="I119" s="35">
        <f>SUMIFS(Tabla16[ISR RET.],Tabla16[NUM],Tabla1[[#This Row],[CODIGO]])</f>
        <v>0</v>
      </c>
      <c r="J119" s="35">
        <f>SUMIFS(Tabla16[IVA RET.],Tabla16[NUM],Tabla1[[#This Row],[CODIGO]])</f>
        <v>0</v>
      </c>
      <c r="K119" t="str">
        <f>FIXED(Tabla1[[#This Row],[TASA 16%]],0)</f>
        <v>0</v>
      </c>
      <c r="L119" t="str">
        <f>FIXED(Tabla1[[#This Row],[TASA 0%]],0)</f>
        <v>0</v>
      </c>
      <c r="M119" t="str">
        <f>FIXED(Tabla1[[#This Row],[TASA EXE.]],0)</f>
        <v>0</v>
      </c>
      <c r="N119" t="str">
        <f>FIXED(Tabla1[[#This Row],[IVA]],0)</f>
        <v>0</v>
      </c>
      <c r="O119" t="str">
        <f>FIXED(Tabla1[[#This Row],[ISR RET]],0)</f>
        <v>0</v>
      </c>
      <c r="P119" t="str">
        <f>FIXED(Tabla1[[#This Row],[IVA RET]],0)</f>
        <v>0</v>
      </c>
      <c r="R119" s="68">
        <f>Tabla1[[#This Row],[TASA 16]]*16%</f>
        <v>0</v>
      </c>
    </row>
    <row r="120" spans="2:18" x14ac:dyDescent="0.25">
      <c r="B120" t="str">
        <f>'[1]210 Y RFC'!A120</f>
        <v>LLR8305119Y9</v>
      </c>
      <c r="C120" t="s">
        <v>152</v>
      </c>
      <c r="D120" t="str">
        <f>'[1]210 Y RFC'!C120</f>
        <v>LABORATORIOS LE ROY SA DE CV</v>
      </c>
      <c r="E120" s="35">
        <f>SUMIFS(Tabla16[TASA 16],Tabla16[NUM],Tabla1[[#This Row],[CODIGO]])</f>
        <v>119567.4375</v>
      </c>
      <c r="F120" s="35">
        <f>SUMIFS(Tabla16[TASA 0%],Tabla16[NUM],Tabla1[[#This Row],[CODIGO]])</f>
        <v>-0.17749999999432475</v>
      </c>
      <c r="G120" s="35">
        <f>SUMIFS(Tabla16[[EXENTO ]],Tabla16[NUM],Tabla1[[#This Row],[CODIGO]])</f>
        <v>0</v>
      </c>
      <c r="H120" s="35">
        <f>SUMIFS(Tabla16[IVA],Tabla16[NUM],Tabla1[[#This Row],[CODIGO]])</f>
        <v>19130.79</v>
      </c>
      <c r="I120" s="35">
        <f>SUMIFS(Tabla16[ISR RET.],Tabla16[NUM],Tabla1[[#This Row],[CODIGO]])</f>
        <v>0</v>
      </c>
      <c r="J120" s="35">
        <f>SUMIFS(Tabla16[IVA RET.],Tabla16[NUM],Tabla1[[#This Row],[CODIGO]])</f>
        <v>0</v>
      </c>
      <c r="K120" t="str">
        <f>FIXED(Tabla1[[#This Row],[TASA 16%]],0)</f>
        <v>119,567</v>
      </c>
      <c r="L120" t="str">
        <f>FIXED(Tabla1[[#This Row],[TASA 0%]],0)</f>
        <v>0</v>
      </c>
      <c r="M120" t="str">
        <f>FIXED(Tabla1[[#This Row],[TASA EXE.]],0)</f>
        <v>0</v>
      </c>
      <c r="N120" s="36" t="str">
        <f>FIXED(Tabla1[[#This Row],[IVA]],0)</f>
        <v>19,131</v>
      </c>
      <c r="O120" s="36" t="str">
        <f>FIXED(Tabla1[[#This Row],[ISR RET]],0)</f>
        <v>0</v>
      </c>
      <c r="P120" s="36" t="str">
        <f>FIXED(Tabla1[[#This Row],[IVA RET]],0)</f>
        <v>0</v>
      </c>
      <c r="R120" s="68">
        <f>Tabla1[[#This Row],[TASA 16]]*16%</f>
        <v>19130.72</v>
      </c>
    </row>
    <row r="121" spans="2:18" x14ac:dyDescent="0.25">
      <c r="B121" t="str">
        <f>'[1]210 Y RFC'!A121</f>
        <v>COC801230RY7</v>
      </c>
      <c r="C121" t="s">
        <v>153</v>
      </c>
      <c r="D121" t="str">
        <f>'[1]210 Y RFC'!C121</f>
        <v>COMERCIALIZADORA DE OCCIDENTE SA DE CV</v>
      </c>
      <c r="E121" s="35">
        <f>SUMIFS(Tabla16[TASA 16],Tabla16[NUM],Tabla1[[#This Row],[CODIGO]])</f>
        <v>0</v>
      </c>
      <c r="F121" s="35">
        <f>SUMIFS(Tabla16[TASA 0%],Tabla16[NUM],Tabla1[[#This Row],[CODIGO]])</f>
        <v>0</v>
      </c>
      <c r="G121" s="35">
        <f>SUMIFS(Tabla16[[EXENTO ]],Tabla16[NUM],Tabla1[[#This Row],[CODIGO]])</f>
        <v>0</v>
      </c>
      <c r="H121" s="35">
        <f>SUMIFS(Tabla16[IVA],Tabla16[NUM],Tabla1[[#This Row],[CODIGO]])</f>
        <v>0</v>
      </c>
      <c r="I121" s="35">
        <f>SUMIFS(Tabla16[ISR RET.],Tabla16[NUM],Tabla1[[#This Row],[CODIGO]])</f>
        <v>0</v>
      </c>
      <c r="J121" s="35">
        <f>SUMIFS(Tabla16[IVA RET.],Tabla16[NUM],Tabla1[[#This Row],[CODIGO]])</f>
        <v>0</v>
      </c>
      <c r="K121" t="str">
        <f>FIXED(Tabla1[[#This Row],[TASA 16%]],0)</f>
        <v>0</v>
      </c>
      <c r="L121" t="str">
        <f>FIXED(Tabla1[[#This Row],[TASA 0%]],0)</f>
        <v>0</v>
      </c>
      <c r="M121" t="str">
        <f>FIXED(Tabla1[[#This Row],[TASA EXE.]],0)</f>
        <v>0</v>
      </c>
      <c r="N121" t="str">
        <f>FIXED(Tabla1[[#This Row],[IVA]],0)</f>
        <v>0</v>
      </c>
      <c r="O121" t="str">
        <f>FIXED(Tabla1[[#This Row],[ISR RET]],0)</f>
        <v>0</v>
      </c>
      <c r="P121" t="str">
        <f>FIXED(Tabla1[[#This Row],[IVA RET]],0)</f>
        <v>0</v>
      </c>
      <c r="R121" s="68">
        <f>Tabla1[[#This Row],[TASA 16]]*16%</f>
        <v>0</v>
      </c>
    </row>
    <row r="122" spans="2:18" x14ac:dyDescent="0.25">
      <c r="B122" t="str">
        <f>'[1]210 Y RFC'!A122</f>
        <v>FOGG391212CR2</v>
      </c>
      <c r="C122" t="s">
        <v>154</v>
      </c>
      <c r="D122" t="str">
        <f>'[1]210 Y RFC'!C122</f>
        <v>FLORES GARCIA MARIA GUADALUPE</v>
      </c>
      <c r="E122" s="35">
        <f>SUMIFS(Tabla16[TASA 16],Tabla16[NUM],Tabla1[[#This Row],[CODIGO]])</f>
        <v>0</v>
      </c>
      <c r="F122" s="35">
        <f>SUMIFS(Tabla16[TASA 0%],Tabla16[NUM],Tabla1[[#This Row],[CODIGO]])</f>
        <v>0</v>
      </c>
      <c r="G122" s="35">
        <f>SUMIFS(Tabla16[[EXENTO ]],Tabla16[NUM],Tabla1[[#This Row],[CODIGO]])</f>
        <v>0</v>
      </c>
      <c r="H122" s="35">
        <f>SUMIFS(Tabla16[IVA],Tabla16[NUM],Tabla1[[#This Row],[CODIGO]])</f>
        <v>0</v>
      </c>
      <c r="I122" s="35">
        <f>SUMIFS(Tabla16[ISR RET.],Tabla16[NUM],Tabla1[[#This Row],[CODIGO]])</f>
        <v>0</v>
      </c>
      <c r="J122" s="35">
        <f>SUMIFS(Tabla16[IVA RET.],Tabla16[NUM],Tabla1[[#This Row],[CODIGO]])</f>
        <v>0</v>
      </c>
      <c r="K122" t="str">
        <f>FIXED(Tabla1[[#This Row],[TASA 16%]],0)</f>
        <v>0</v>
      </c>
      <c r="L122" t="str">
        <f>FIXED(Tabla1[[#This Row],[TASA 0%]],0)</f>
        <v>0</v>
      </c>
      <c r="M122" t="str">
        <f>FIXED(Tabla1[[#This Row],[TASA EXE.]],0)</f>
        <v>0</v>
      </c>
      <c r="N122" s="36" t="str">
        <f>FIXED(Tabla1[[#This Row],[IVA]],0)</f>
        <v>0</v>
      </c>
      <c r="O122" s="36" t="str">
        <f>FIXED(Tabla1[[#This Row],[ISR RET]],0)</f>
        <v>0</v>
      </c>
      <c r="P122" s="36" t="str">
        <f>FIXED(Tabla1[[#This Row],[IVA RET]],0)</f>
        <v>0</v>
      </c>
      <c r="R122" s="68">
        <f>Tabla1[[#This Row],[TASA 16]]*16%</f>
        <v>0</v>
      </c>
    </row>
    <row r="123" spans="2:18" x14ac:dyDescent="0.25">
      <c r="B123" t="str">
        <f>'[1]210 Y RFC'!A123</f>
        <v>UPR831028LZ6</v>
      </c>
      <c r="C123" t="s">
        <v>155</v>
      </c>
      <c r="D123" t="str">
        <f>'[1]210 Y RFC'!C123</f>
        <v>UNIVERSAL PRODUCTORA S DE RL DE CV</v>
      </c>
      <c r="E123" s="35">
        <f>SUMIFS(Tabla16[TASA 16],Tabla16[NUM],Tabla1[[#This Row],[CODIGO]])</f>
        <v>0</v>
      </c>
      <c r="F123" s="35">
        <f>SUMIFS(Tabla16[TASA 0%],Tabla16[NUM],Tabla1[[#This Row],[CODIGO]])</f>
        <v>0</v>
      </c>
      <c r="G123" s="35">
        <f>SUMIFS(Tabla16[[EXENTO ]],Tabla16[NUM],Tabla1[[#This Row],[CODIGO]])</f>
        <v>0</v>
      </c>
      <c r="H123" s="35">
        <f>SUMIFS(Tabla16[IVA],Tabla16[NUM],Tabla1[[#This Row],[CODIGO]])</f>
        <v>0</v>
      </c>
      <c r="I123" s="35">
        <f>SUMIFS(Tabla16[ISR RET.],Tabla16[NUM],Tabla1[[#This Row],[CODIGO]])</f>
        <v>0</v>
      </c>
      <c r="J123" s="35">
        <f>SUMIFS(Tabla16[IVA RET.],Tabla16[NUM],Tabla1[[#This Row],[CODIGO]])</f>
        <v>0</v>
      </c>
      <c r="K123" t="str">
        <f>FIXED(Tabla1[[#This Row],[TASA 16%]],0)</f>
        <v>0</v>
      </c>
      <c r="L123" t="str">
        <f>FIXED(Tabla1[[#This Row],[TASA 0%]],0)</f>
        <v>0</v>
      </c>
      <c r="M123" t="str">
        <f>FIXED(Tabla1[[#This Row],[TASA EXE.]],0)</f>
        <v>0</v>
      </c>
      <c r="N123" t="str">
        <f>FIXED(Tabla1[[#This Row],[IVA]],0)</f>
        <v>0</v>
      </c>
      <c r="O123" t="str">
        <f>FIXED(Tabla1[[#This Row],[ISR RET]],0)</f>
        <v>0</v>
      </c>
      <c r="P123" t="str">
        <f>FIXED(Tabla1[[#This Row],[IVA RET]],0)</f>
        <v>0</v>
      </c>
      <c r="R123" s="68">
        <f>Tabla1[[#This Row],[TASA 16]]*16%</f>
        <v>0</v>
      </c>
    </row>
    <row r="124" spans="2:18" x14ac:dyDescent="0.25">
      <c r="B124" t="str">
        <f>'[1]210 Y RFC'!A124</f>
        <v>CAL1502287U2</v>
      </c>
      <c r="C124" t="s">
        <v>156</v>
      </c>
      <c r="D124" t="str">
        <f>'[1]210 Y RFC'!C124</f>
        <v>COMERCIALIZADORA ALIVSA S DE RL DE CV</v>
      </c>
      <c r="E124" s="35">
        <f>SUMIFS(Tabla16[TASA 16],Tabla16[NUM],Tabla1[[#This Row],[CODIGO]])</f>
        <v>0</v>
      </c>
      <c r="F124" s="35">
        <f>SUMIFS(Tabla16[TASA 0%],Tabla16[NUM],Tabla1[[#This Row],[CODIGO]])</f>
        <v>0</v>
      </c>
      <c r="G124" s="35">
        <f>SUMIFS(Tabla16[[EXENTO ]],Tabla16[NUM],Tabla1[[#This Row],[CODIGO]])</f>
        <v>0</v>
      </c>
      <c r="H124" s="35">
        <f>SUMIFS(Tabla16[IVA],Tabla16[NUM],Tabla1[[#This Row],[CODIGO]])</f>
        <v>0</v>
      </c>
      <c r="I124" s="35">
        <f>SUMIFS(Tabla16[ISR RET.],Tabla16[NUM],Tabla1[[#This Row],[CODIGO]])</f>
        <v>0</v>
      </c>
      <c r="J124" s="35">
        <f>SUMIFS(Tabla16[IVA RET.],Tabla16[NUM],Tabla1[[#This Row],[CODIGO]])</f>
        <v>0</v>
      </c>
      <c r="K124" t="str">
        <f>FIXED(Tabla1[[#This Row],[TASA 16%]],0)</f>
        <v>0</v>
      </c>
      <c r="L124" t="str">
        <f>FIXED(Tabla1[[#This Row],[TASA 0%]],0)</f>
        <v>0</v>
      </c>
      <c r="M124" t="str">
        <f>FIXED(Tabla1[[#This Row],[TASA EXE.]],0)</f>
        <v>0</v>
      </c>
      <c r="N124" s="36" t="str">
        <f>FIXED(Tabla1[[#This Row],[IVA]],0)</f>
        <v>0</v>
      </c>
      <c r="O124" s="36" t="str">
        <f>FIXED(Tabla1[[#This Row],[ISR RET]],0)</f>
        <v>0</v>
      </c>
      <c r="P124" s="36" t="str">
        <f>FIXED(Tabla1[[#This Row],[IVA RET]],0)</f>
        <v>0</v>
      </c>
      <c r="R124" s="68">
        <f>Tabla1[[#This Row],[TASA 16]]*16%</f>
        <v>0</v>
      </c>
    </row>
    <row r="125" spans="2:18" x14ac:dyDescent="0.25">
      <c r="B125" t="str">
        <f>'[1]210 Y RFC'!A125</f>
        <v>DCM140430IJ5</v>
      </c>
      <c r="C125" t="s">
        <v>157</v>
      </c>
      <c r="D125" t="str">
        <f>'[1]210 Y RFC'!C125</f>
        <v>DISTRIBUCION Y COMERCIALIZACION MIMVELHA SA DE CV</v>
      </c>
      <c r="E125" s="35">
        <f>SUMIFS(Tabla16[TASA 16],Tabla16[NUM],Tabla1[[#This Row],[CODIGO]])</f>
        <v>0</v>
      </c>
      <c r="F125" s="35">
        <f>SUMIFS(Tabla16[TASA 0%],Tabla16[NUM],Tabla1[[#This Row],[CODIGO]])</f>
        <v>0</v>
      </c>
      <c r="G125" s="35">
        <f>SUMIFS(Tabla16[[EXENTO ]],Tabla16[NUM],Tabla1[[#This Row],[CODIGO]])</f>
        <v>0</v>
      </c>
      <c r="H125" s="35">
        <f>SUMIFS(Tabla16[IVA],Tabla16[NUM],Tabla1[[#This Row],[CODIGO]])</f>
        <v>0</v>
      </c>
      <c r="I125" s="35">
        <f>SUMIFS(Tabla16[ISR RET.],Tabla16[NUM],Tabla1[[#This Row],[CODIGO]])</f>
        <v>0</v>
      </c>
      <c r="J125" s="35">
        <f>SUMIFS(Tabla16[IVA RET.],Tabla16[NUM],Tabla1[[#This Row],[CODIGO]])</f>
        <v>0</v>
      </c>
      <c r="K125" t="str">
        <f>FIXED(Tabla1[[#This Row],[TASA 16%]],0)</f>
        <v>0</v>
      </c>
      <c r="L125" t="str">
        <f>FIXED(Tabla1[[#This Row],[TASA 0%]],0)</f>
        <v>0</v>
      </c>
      <c r="M125" t="str">
        <f>FIXED(Tabla1[[#This Row],[TASA EXE.]],0)</f>
        <v>0</v>
      </c>
      <c r="N125" t="str">
        <f>FIXED(Tabla1[[#This Row],[IVA]],0)</f>
        <v>0</v>
      </c>
      <c r="O125" t="str">
        <f>FIXED(Tabla1[[#This Row],[ISR RET]],0)</f>
        <v>0</v>
      </c>
      <c r="P125" t="str">
        <f>FIXED(Tabla1[[#This Row],[IVA RET]],0)</f>
        <v>0</v>
      </c>
      <c r="R125" s="68">
        <f>Tabla1[[#This Row],[TASA 16]]*16%</f>
        <v>0</v>
      </c>
    </row>
    <row r="126" spans="2:18" x14ac:dyDescent="0.25">
      <c r="B126" t="str">
        <f>'[1]210 Y RFC'!A126</f>
        <v>CNM980114PI2</v>
      </c>
      <c r="C126" t="s">
        <v>158</v>
      </c>
      <c r="D126" t="str">
        <f>'[1]210 Y RFC'!C126</f>
        <v>COMUNICACIONES NEXTEL DE MEXICO SA DE CV</v>
      </c>
      <c r="E126" s="35">
        <f>SUMIFS(Tabla16[TASA 16],Tabla16[NUM],Tabla1[[#This Row],[CODIGO]])</f>
        <v>0</v>
      </c>
      <c r="F126" s="35">
        <f>SUMIFS(Tabla16[TASA 0%],Tabla16[NUM],Tabla1[[#This Row],[CODIGO]])</f>
        <v>0</v>
      </c>
      <c r="G126" s="35">
        <f>SUMIFS(Tabla16[[EXENTO ]],Tabla16[NUM],Tabla1[[#This Row],[CODIGO]])</f>
        <v>0</v>
      </c>
      <c r="H126" s="35">
        <f>SUMIFS(Tabla16[IVA],Tabla16[NUM],Tabla1[[#This Row],[CODIGO]])</f>
        <v>0</v>
      </c>
      <c r="I126" s="35">
        <f>SUMIFS(Tabla16[ISR RET.],Tabla16[NUM],Tabla1[[#This Row],[CODIGO]])</f>
        <v>0</v>
      </c>
      <c r="J126" s="35">
        <f>SUMIFS(Tabla16[IVA RET.],Tabla16[NUM],Tabla1[[#This Row],[CODIGO]])</f>
        <v>0</v>
      </c>
      <c r="K126" t="str">
        <f>FIXED(Tabla1[[#This Row],[TASA 16%]],0)</f>
        <v>0</v>
      </c>
      <c r="L126" t="str">
        <f>FIXED(Tabla1[[#This Row],[TASA 0%]],0)</f>
        <v>0</v>
      </c>
      <c r="M126" t="str">
        <f>FIXED(Tabla1[[#This Row],[TASA EXE.]],0)</f>
        <v>0</v>
      </c>
      <c r="N126" s="36" t="str">
        <f>FIXED(Tabla1[[#This Row],[IVA]],0)</f>
        <v>0</v>
      </c>
      <c r="O126" s="36" t="str">
        <f>FIXED(Tabla1[[#This Row],[ISR RET]],0)</f>
        <v>0</v>
      </c>
      <c r="P126" s="36" t="str">
        <f>FIXED(Tabla1[[#This Row],[IVA RET]],0)</f>
        <v>0</v>
      </c>
      <c r="R126" s="68">
        <f>Tabla1[[#This Row],[TASA 16]]*16%</f>
        <v>0</v>
      </c>
    </row>
    <row r="127" spans="2:18" x14ac:dyDescent="0.25">
      <c r="B127" t="str">
        <f>'[1]210 Y RFC'!A127</f>
        <v>SAB730510K44</v>
      </c>
      <c r="C127" t="s">
        <v>159</v>
      </c>
      <c r="D127" t="str">
        <f>'[1]210 Y RFC'!C127</f>
        <v>SABRITAS S DE RL DE CV</v>
      </c>
      <c r="E127" s="35">
        <f>SUMIFS(Tabla16[TASA 16],Tabla16[NUM],Tabla1[[#This Row],[CODIGO]])</f>
        <v>0</v>
      </c>
      <c r="F127" s="35">
        <f>SUMIFS(Tabla16[TASA 0%],Tabla16[NUM],Tabla1[[#This Row],[CODIGO]])</f>
        <v>0</v>
      </c>
      <c r="G127" s="35">
        <f>SUMIFS(Tabla16[[EXENTO ]],Tabla16[NUM],Tabla1[[#This Row],[CODIGO]])</f>
        <v>0</v>
      </c>
      <c r="H127" s="35">
        <f>SUMIFS(Tabla16[IVA],Tabla16[NUM],Tabla1[[#This Row],[CODIGO]])</f>
        <v>0</v>
      </c>
      <c r="I127" s="35">
        <f>SUMIFS(Tabla16[ISR RET.],Tabla16[NUM],Tabla1[[#This Row],[CODIGO]])</f>
        <v>0</v>
      </c>
      <c r="J127" s="35">
        <f>SUMIFS(Tabla16[IVA RET.],Tabla16[NUM],Tabla1[[#This Row],[CODIGO]])</f>
        <v>0</v>
      </c>
      <c r="K127" t="str">
        <f>FIXED(Tabla1[[#This Row],[TASA 16%]],0)</f>
        <v>0</v>
      </c>
      <c r="L127" t="str">
        <f>FIXED(Tabla1[[#This Row],[TASA 0%]],0)</f>
        <v>0</v>
      </c>
      <c r="M127" t="str">
        <f>FIXED(Tabla1[[#This Row],[TASA EXE.]],0)</f>
        <v>0</v>
      </c>
      <c r="N127" t="str">
        <f>FIXED(Tabla1[[#This Row],[IVA]],0)</f>
        <v>0</v>
      </c>
      <c r="O127" t="str">
        <f>FIXED(Tabla1[[#This Row],[ISR RET]],0)</f>
        <v>0</v>
      </c>
      <c r="P127" t="str">
        <f>FIXED(Tabla1[[#This Row],[IVA RET]],0)</f>
        <v>0</v>
      </c>
      <c r="R127" s="68">
        <f>Tabla1[[#This Row],[TASA 16]]*16%</f>
        <v>0</v>
      </c>
    </row>
    <row r="128" spans="2:18" x14ac:dyDescent="0.25">
      <c r="B128" t="str">
        <f>'[1]210 Y RFC'!A128</f>
        <v>AMA901114UTA</v>
      </c>
      <c r="C128" t="s">
        <v>160</v>
      </c>
      <c r="D128" t="str">
        <f>'[1]210 Y RFC'!C128</f>
        <v>ABARROTERA MARIA ANTONIETA SA DE CV</v>
      </c>
      <c r="E128" s="35">
        <f>SUMIFS(Tabla16[TASA 16],Tabla16[NUM],Tabla1[[#This Row],[CODIGO]])</f>
        <v>0</v>
      </c>
      <c r="F128" s="35">
        <f>SUMIFS(Tabla16[TASA 0%],Tabla16[NUM],Tabla1[[#This Row],[CODIGO]])</f>
        <v>0</v>
      </c>
      <c r="G128" s="35">
        <f>SUMIFS(Tabla16[[EXENTO ]],Tabla16[NUM],Tabla1[[#This Row],[CODIGO]])</f>
        <v>0</v>
      </c>
      <c r="H128" s="35">
        <f>SUMIFS(Tabla16[IVA],Tabla16[NUM],Tabla1[[#This Row],[CODIGO]])</f>
        <v>0</v>
      </c>
      <c r="I128" s="35">
        <f>SUMIFS(Tabla16[ISR RET.],Tabla16[NUM],Tabla1[[#This Row],[CODIGO]])</f>
        <v>0</v>
      </c>
      <c r="J128" s="35">
        <f>SUMIFS(Tabla16[IVA RET.],Tabla16[NUM],Tabla1[[#This Row],[CODIGO]])</f>
        <v>0</v>
      </c>
      <c r="K128" t="str">
        <f>FIXED(Tabla1[[#This Row],[TASA 16%]],0)</f>
        <v>0</v>
      </c>
      <c r="L128" t="str">
        <f>FIXED(Tabla1[[#This Row],[TASA 0%]],0)</f>
        <v>0</v>
      </c>
      <c r="M128" t="str">
        <f>FIXED(Tabla1[[#This Row],[TASA EXE.]],0)</f>
        <v>0</v>
      </c>
      <c r="N128" s="36" t="str">
        <f>FIXED(Tabla1[[#This Row],[IVA]],0)</f>
        <v>0</v>
      </c>
      <c r="O128" s="36" t="str">
        <f>FIXED(Tabla1[[#This Row],[ISR RET]],0)</f>
        <v>0</v>
      </c>
      <c r="P128" s="36" t="str">
        <f>FIXED(Tabla1[[#This Row],[IVA RET]],0)</f>
        <v>0</v>
      </c>
      <c r="R128" s="68">
        <f>Tabla1[[#This Row],[TASA 16]]*16%</f>
        <v>0</v>
      </c>
    </row>
    <row r="129" spans="2:18" x14ac:dyDescent="0.25">
      <c r="B129" t="str">
        <f>'[1]210 Y RFC'!A129</f>
        <v>OOSJ591222UN3</v>
      </c>
      <c r="C129" t="s">
        <v>161</v>
      </c>
      <c r="D129" t="str">
        <f>'[1]210 Y RFC'!C129</f>
        <v>OROZCO SANCHEZ JAVIER</v>
      </c>
      <c r="E129" s="35">
        <f>SUMIFS(Tabla16[TASA 16],Tabla16[NUM],Tabla1[[#This Row],[CODIGO]])</f>
        <v>1112.0625</v>
      </c>
      <c r="F129" s="35">
        <f>SUMIFS(Tabla16[TASA 0%],Tabla16[NUM],Tabla1[[#This Row],[CODIGO]])</f>
        <v>1.749999999992724E-2</v>
      </c>
      <c r="G129" s="35">
        <f>SUMIFS(Tabla16[[EXENTO ]],Tabla16[NUM],Tabla1[[#This Row],[CODIGO]])</f>
        <v>0</v>
      </c>
      <c r="H129" s="35">
        <f>SUMIFS(Tabla16[IVA],Tabla16[NUM],Tabla1[[#This Row],[CODIGO]])</f>
        <v>177.93</v>
      </c>
      <c r="I129" s="35">
        <f>SUMIFS(Tabla16[ISR RET.],Tabla16[NUM],Tabla1[[#This Row],[CODIGO]])</f>
        <v>0</v>
      </c>
      <c r="J129" s="35">
        <f>SUMIFS(Tabla16[IVA RET.],Tabla16[NUM],Tabla1[[#This Row],[CODIGO]])</f>
        <v>0</v>
      </c>
      <c r="K129" t="str">
        <f>FIXED(Tabla1[[#This Row],[TASA 16%]],0)</f>
        <v>1,112</v>
      </c>
      <c r="L129" t="str">
        <f>FIXED(Tabla1[[#This Row],[TASA 0%]],0)</f>
        <v>0</v>
      </c>
      <c r="M129" t="str">
        <f>FIXED(Tabla1[[#This Row],[TASA EXE.]],0)</f>
        <v>0</v>
      </c>
      <c r="N129" t="str">
        <f>FIXED(Tabla1[[#This Row],[IVA]],0)</f>
        <v>178</v>
      </c>
      <c r="O129" t="str">
        <f>FIXED(Tabla1[[#This Row],[ISR RET]],0)</f>
        <v>0</v>
      </c>
      <c r="P129" t="str">
        <f>FIXED(Tabla1[[#This Row],[IVA RET]],0)</f>
        <v>0</v>
      </c>
      <c r="R129" s="68">
        <f>Tabla1[[#This Row],[TASA 16]]*16%</f>
        <v>177.92000000000002</v>
      </c>
    </row>
    <row r="130" spans="2:18" x14ac:dyDescent="0.25">
      <c r="B130" t="str">
        <f>'[1]210 Y RFC'!A130</f>
        <v>BINI540731M48</v>
      </c>
      <c r="C130" t="s">
        <v>162</v>
      </c>
      <c r="D130" t="str">
        <f>'[1]210 Y RFC'!C130</f>
        <v>BRIONES NERI IGNACIO</v>
      </c>
      <c r="E130" s="35">
        <f>SUMIFS(Tabla16[TASA 16],Tabla16[NUM],Tabla1[[#This Row],[CODIGO]])</f>
        <v>0</v>
      </c>
      <c r="F130" s="35">
        <f>SUMIFS(Tabla16[TASA 0%],Tabla16[NUM],Tabla1[[#This Row],[CODIGO]])</f>
        <v>0</v>
      </c>
      <c r="G130" s="35">
        <f>SUMIFS(Tabla16[[EXENTO ]],Tabla16[NUM],Tabla1[[#This Row],[CODIGO]])</f>
        <v>0</v>
      </c>
      <c r="H130" s="35">
        <f>SUMIFS(Tabla16[IVA],Tabla16[NUM],Tabla1[[#This Row],[CODIGO]])</f>
        <v>0</v>
      </c>
      <c r="I130" s="35">
        <f>SUMIFS(Tabla16[ISR RET.],Tabla16[NUM],Tabla1[[#This Row],[CODIGO]])</f>
        <v>0</v>
      </c>
      <c r="J130" s="35">
        <f>SUMIFS(Tabla16[IVA RET.],Tabla16[NUM],Tabla1[[#This Row],[CODIGO]])</f>
        <v>0</v>
      </c>
      <c r="K130" t="str">
        <f>FIXED(Tabla1[[#This Row],[TASA 16%]],0)</f>
        <v>0</v>
      </c>
      <c r="L130" t="str">
        <f>FIXED(Tabla1[[#This Row],[TASA 0%]],0)</f>
        <v>0</v>
      </c>
      <c r="M130" t="str">
        <f>FIXED(Tabla1[[#This Row],[TASA EXE.]],0)</f>
        <v>0</v>
      </c>
      <c r="N130" s="36" t="str">
        <f>FIXED(Tabla1[[#This Row],[IVA]],0)</f>
        <v>0</v>
      </c>
      <c r="O130" s="36" t="str">
        <f>FIXED(Tabla1[[#This Row],[ISR RET]],0)</f>
        <v>0</v>
      </c>
      <c r="P130" s="36" t="str">
        <f>FIXED(Tabla1[[#This Row],[IVA RET]],0)</f>
        <v>0</v>
      </c>
      <c r="R130" s="68">
        <f>Tabla1[[#This Row],[TASA 16]]*16%</f>
        <v>0</v>
      </c>
    </row>
    <row r="131" spans="2:18" x14ac:dyDescent="0.25">
      <c r="B131" t="str">
        <f>'[1]210 Y RFC'!A131</f>
        <v>HERJ8806091W2</v>
      </c>
      <c r="C131" t="s">
        <v>163</v>
      </c>
      <c r="D131" t="str">
        <f>'[1]210 Y RFC'!C131</f>
        <v>HERMOSILLO JESUS EMMANUEL</v>
      </c>
      <c r="E131" s="35">
        <f>SUMIFS(Tabla16[TASA 16],Tabla16[NUM],Tabla1[[#This Row],[CODIGO]])</f>
        <v>0</v>
      </c>
      <c r="F131" s="35">
        <f>SUMIFS(Tabla16[TASA 0%],Tabla16[NUM],Tabla1[[#This Row],[CODIGO]])</f>
        <v>0</v>
      </c>
      <c r="G131" s="35">
        <f>SUMIFS(Tabla16[[EXENTO ]],Tabla16[NUM],Tabla1[[#This Row],[CODIGO]])</f>
        <v>0</v>
      </c>
      <c r="H131" s="35">
        <f>SUMIFS(Tabla16[IVA],Tabla16[NUM],Tabla1[[#This Row],[CODIGO]])</f>
        <v>0</v>
      </c>
      <c r="I131" s="35">
        <f>SUMIFS(Tabla16[ISR RET.],Tabla16[NUM],Tabla1[[#This Row],[CODIGO]])</f>
        <v>0</v>
      </c>
      <c r="J131" s="35">
        <f>SUMIFS(Tabla16[IVA RET.],Tabla16[NUM],Tabla1[[#This Row],[CODIGO]])</f>
        <v>0</v>
      </c>
      <c r="K131" t="str">
        <f>FIXED(Tabla1[[#This Row],[TASA 16%]],0)</f>
        <v>0</v>
      </c>
      <c r="L131" t="str">
        <f>FIXED(Tabla1[[#This Row],[TASA 0%]],0)</f>
        <v>0</v>
      </c>
      <c r="M131" t="str">
        <f>FIXED(Tabla1[[#This Row],[TASA EXE.]],0)</f>
        <v>0</v>
      </c>
      <c r="N131" t="str">
        <f>FIXED(Tabla1[[#This Row],[IVA]],0)</f>
        <v>0</v>
      </c>
      <c r="O131" t="str">
        <f>FIXED(Tabla1[[#This Row],[ISR RET]],0)</f>
        <v>0</v>
      </c>
      <c r="P131" t="str">
        <f>FIXED(Tabla1[[#This Row],[IVA RET]],0)</f>
        <v>0</v>
      </c>
      <c r="R131" s="68">
        <f>Tabla1[[#This Row],[TASA 16]]*16%</f>
        <v>0</v>
      </c>
    </row>
    <row r="132" spans="2:18" x14ac:dyDescent="0.25">
      <c r="B132" t="str">
        <f>'[1]210 Y RFC'!A132</f>
        <v>RJM920206B4A</v>
      </c>
      <c r="C132" t="s">
        <v>164</v>
      </c>
      <c r="D132" t="str">
        <f>'[1]210 Y RFC'!C132</f>
        <v>REPRESENTACIONES JMP SA DE CV</v>
      </c>
      <c r="E132" s="35">
        <f>SUMIFS(Tabla16[TASA 16],Tabla16[NUM],Tabla1[[#This Row],[CODIGO]])</f>
        <v>658976.875</v>
      </c>
      <c r="F132" s="35">
        <f>SUMIFS(Tabla16[TASA 0%],Tabla16[NUM],Tabla1[[#This Row],[CODIGO]])</f>
        <v>679617.54499999993</v>
      </c>
      <c r="G132" s="35">
        <f>SUMIFS(Tabla16[[EXENTO ]],Tabla16[NUM],Tabla1[[#This Row],[CODIGO]])</f>
        <v>47.27</v>
      </c>
      <c r="H132" s="35">
        <f>SUMIFS(Tabla16[IVA],Tabla16[NUM],Tabla1[[#This Row],[CODIGO]])</f>
        <v>105436.3</v>
      </c>
      <c r="I132" s="35">
        <f>SUMIFS(Tabla16[ISR RET.],Tabla16[NUM],Tabla1[[#This Row],[CODIGO]])</f>
        <v>0</v>
      </c>
      <c r="J132" s="35">
        <f>SUMIFS(Tabla16[IVA RET.],Tabla16[NUM],Tabla1[[#This Row],[CODIGO]])</f>
        <v>0</v>
      </c>
      <c r="K132" t="str">
        <f>FIXED(Tabla1[[#This Row],[TASA 16%]],0)</f>
        <v>658,977</v>
      </c>
      <c r="L132" t="str">
        <f>FIXED(Tabla1[[#This Row],[TASA 0%]],0)</f>
        <v>679,618</v>
      </c>
      <c r="M132" t="str">
        <f>FIXED(Tabla1[[#This Row],[TASA EXE.]],0)</f>
        <v>47</v>
      </c>
      <c r="N132" s="36" t="str">
        <f>FIXED(Tabla1[[#This Row],[IVA]],0)</f>
        <v>105,436</v>
      </c>
      <c r="O132" s="36" t="str">
        <f>FIXED(Tabla1[[#This Row],[ISR RET]],0)</f>
        <v>0</v>
      </c>
      <c r="P132" s="36" t="str">
        <f>FIXED(Tabla1[[#This Row],[IVA RET]],0)</f>
        <v>0</v>
      </c>
      <c r="R132" s="68">
        <f>Tabla1[[#This Row],[TASA 16]]*16%</f>
        <v>105436.32</v>
      </c>
    </row>
    <row r="133" spans="2:18" x14ac:dyDescent="0.25">
      <c r="B133" t="str">
        <f>'[1]210 Y RFC'!A133</f>
        <v>***</v>
      </c>
      <c r="C133" t="s">
        <v>165</v>
      </c>
      <c r="D133" t="str">
        <f>'[1]210 Y RFC'!C133</f>
        <v>TONY VERDURAS ***</v>
      </c>
      <c r="E133" s="35">
        <f>SUMIFS(Tabla16[TASA 16],Tabla16[NUM],Tabla1[[#This Row],[CODIGO]])</f>
        <v>0</v>
      </c>
      <c r="F133" s="35">
        <f>SUMIFS(Tabla16[TASA 0%],Tabla16[NUM],Tabla1[[#This Row],[CODIGO]])</f>
        <v>0</v>
      </c>
      <c r="G133" s="35">
        <f>SUMIFS(Tabla16[[EXENTO ]],Tabla16[NUM],Tabla1[[#This Row],[CODIGO]])</f>
        <v>0</v>
      </c>
      <c r="H133" s="35">
        <f>SUMIFS(Tabla16[IVA],Tabla16[NUM],Tabla1[[#This Row],[CODIGO]])</f>
        <v>0</v>
      </c>
      <c r="I133" s="35">
        <f>SUMIFS(Tabla16[ISR RET.],Tabla16[NUM],Tabla1[[#This Row],[CODIGO]])</f>
        <v>0</v>
      </c>
      <c r="J133" s="35">
        <f>SUMIFS(Tabla16[IVA RET.],Tabla16[NUM],Tabla1[[#This Row],[CODIGO]])</f>
        <v>0</v>
      </c>
      <c r="K133" t="str">
        <f>FIXED(Tabla1[[#This Row],[TASA 16%]],0)</f>
        <v>0</v>
      </c>
      <c r="L133" t="str">
        <f>FIXED(Tabla1[[#This Row],[TASA 0%]],0)</f>
        <v>0</v>
      </c>
      <c r="M133" t="str">
        <f>FIXED(Tabla1[[#This Row],[TASA EXE.]],0)</f>
        <v>0</v>
      </c>
      <c r="N133" t="str">
        <f>FIXED(Tabla1[[#This Row],[IVA]],0)</f>
        <v>0</v>
      </c>
      <c r="O133" t="str">
        <f>FIXED(Tabla1[[#This Row],[ISR RET]],0)</f>
        <v>0</v>
      </c>
      <c r="P133" t="str">
        <f>FIXED(Tabla1[[#This Row],[IVA RET]],0)</f>
        <v>0</v>
      </c>
      <c r="R133" s="68">
        <f>Tabla1[[#This Row],[TASA 16]]*16%</f>
        <v>0</v>
      </c>
    </row>
    <row r="134" spans="2:18" x14ac:dyDescent="0.25">
      <c r="B134" t="str">
        <f>'[1]210 Y RFC'!A134</f>
        <v>ECP0006303N8</v>
      </c>
      <c r="C134" t="s">
        <v>166</v>
      </c>
      <c r="D134" t="str">
        <f>'[1]210 Y RFC'!C134</f>
        <v>ECP BASICOS MEXICO SAPI DE CV</v>
      </c>
      <c r="E134" s="35">
        <f>SUMIFS(Tabla16[TASA 16],Tabla16[NUM],Tabla1[[#This Row],[CODIGO]])</f>
        <v>0</v>
      </c>
      <c r="F134" s="35">
        <f>SUMIFS(Tabla16[TASA 0%],Tabla16[NUM],Tabla1[[#This Row],[CODIGO]])</f>
        <v>0</v>
      </c>
      <c r="G134" s="35">
        <f>SUMIFS(Tabla16[[EXENTO ]],Tabla16[NUM],Tabla1[[#This Row],[CODIGO]])</f>
        <v>0</v>
      </c>
      <c r="H134" s="35">
        <f>SUMIFS(Tabla16[IVA],Tabla16[NUM],Tabla1[[#This Row],[CODIGO]])</f>
        <v>0</v>
      </c>
      <c r="I134" s="35">
        <f>SUMIFS(Tabla16[ISR RET.],Tabla16[NUM],Tabla1[[#This Row],[CODIGO]])</f>
        <v>0</v>
      </c>
      <c r="J134" s="35">
        <f>SUMIFS(Tabla16[IVA RET.],Tabla16[NUM],Tabla1[[#This Row],[CODIGO]])</f>
        <v>0</v>
      </c>
      <c r="K134" t="str">
        <f>FIXED(Tabla1[[#This Row],[TASA 16%]],0)</f>
        <v>0</v>
      </c>
      <c r="L134" t="str">
        <f>FIXED(Tabla1[[#This Row],[TASA 0%]],0)</f>
        <v>0</v>
      </c>
      <c r="M134" t="str">
        <f>FIXED(Tabla1[[#This Row],[TASA EXE.]],0)</f>
        <v>0</v>
      </c>
      <c r="N134" s="36" t="str">
        <f>FIXED(Tabla1[[#This Row],[IVA]],0)</f>
        <v>0</v>
      </c>
      <c r="O134" s="36" t="str">
        <f>FIXED(Tabla1[[#This Row],[ISR RET]],0)</f>
        <v>0</v>
      </c>
      <c r="P134" s="36" t="str">
        <f>FIXED(Tabla1[[#This Row],[IVA RET]],0)</f>
        <v>0</v>
      </c>
      <c r="R134" s="68">
        <f>Tabla1[[#This Row],[TASA 16]]*16%</f>
        <v>0</v>
      </c>
    </row>
    <row r="135" spans="2:18" x14ac:dyDescent="0.25">
      <c r="B135" t="str">
        <f>'[1]210 Y RFC'!A135</f>
        <v>GUOL710501LX8</v>
      </c>
      <c r="C135" t="s">
        <v>167</v>
      </c>
      <c r="D135" t="str">
        <f>'[1]210 Y RFC'!C135</f>
        <v>GUDIÑO OVIEDO JOSE LUIS</v>
      </c>
      <c r="E135" s="35">
        <f>SUMIFS(Tabla16[TASA 16],Tabla16[NUM],Tabla1[[#This Row],[CODIGO]])</f>
        <v>0</v>
      </c>
      <c r="F135" s="35">
        <f>SUMIFS(Tabla16[TASA 0%],Tabla16[NUM],Tabla1[[#This Row],[CODIGO]])</f>
        <v>0</v>
      </c>
      <c r="G135" s="35">
        <f>SUMIFS(Tabla16[[EXENTO ]],Tabla16[NUM],Tabla1[[#This Row],[CODIGO]])</f>
        <v>0</v>
      </c>
      <c r="H135" s="35">
        <f>SUMIFS(Tabla16[IVA],Tabla16[NUM],Tabla1[[#This Row],[CODIGO]])</f>
        <v>0</v>
      </c>
      <c r="I135" s="35">
        <f>SUMIFS(Tabla16[ISR RET.],Tabla16[NUM],Tabla1[[#This Row],[CODIGO]])</f>
        <v>0</v>
      </c>
      <c r="J135" s="35">
        <f>SUMIFS(Tabla16[IVA RET.],Tabla16[NUM],Tabla1[[#This Row],[CODIGO]])</f>
        <v>0</v>
      </c>
      <c r="K135" t="str">
        <f>FIXED(Tabla1[[#This Row],[TASA 16%]],0)</f>
        <v>0</v>
      </c>
      <c r="L135" t="str">
        <f>FIXED(Tabla1[[#This Row],[TASA 0%]],0)</f>
        <v>0</v>
      </c>
      <c r="M135" t="str">
        <f>FIXED(Tabla1[[#This Row],[TASA EXE.]],0)</f>
        <v>0</v>
      </c>
      <c r="N135" t="str">
        <f>FIXED(Tabla1[[#This Row],[IVA]],0)</f>
        <v>0</v>
      </c>
      <c r="O135" t="str">
        <f>FIXED(Tabla1[[#This Row],[ISR RET]],0)</f>
        <v>0</v>
      </c>
      <c r="P135" t="str">
        <f>FIXED(Tabla1[[#This Row],[IVA RET]],0)</f>
        <v>0</v>
      </c>
      <c r="R135" s="68">
        <f>Tabla1[[#This Row],[TASA 16]]*16%</f>
        <v>0</v>
      </c>
    </row>
    <row r="136" spans="2:18" x14ac:dyDescent="0.25">
      <c r="B136" t="str">
        <f>'[1]210 Y RFC'!A136</f>
        <v>EOC8401087S0</v>
      </c>
      <c r="C136" t="s">
        <v>168</v>
      </c>
      <c r="D136" t="str">
        <f>'[1]210 Y RFC'!C136</f>
        <v>EMBOTELLADORA DE OCCIDENTE SA DE CV</v>
      </c>
      <c r="E136" s="35">
        <f>SUMIFS(Tabla16[TASA 16],Tabla16[NUM],Tabla1[[#This Row],[CODIGO]])</f>
        <v>0</v>
      </c>
      <c r="F136" s="35">
        <f>SUMIFS(Tabla16[TASA 0%],Tabla16[NUM],Tabla1[[#This Row],[CODIGO]])</f>
        <v>0</v>
      </c>
      <c r="G136" s="35">
        <f>SUMIFS(Tabla16[[EXENTO ]],Tabla16[NUM],Tabla1[[#This Row],[CODIGO]])</f>
        <v>0</v>
      </c>
      <c r="H136" s="35">
        <f>SUMIFS(Tabla16[IVA],Tabla16[NUM],Tabla1[[#This Row],[CODIGO]])</f>
        <v>0</v>
      </c>
      <c r="I136" s="35">
        <f>SUMIFS(Tabla16[ISR RET.],Tabla16[NUM],Tabla1[[#This Row],[CODIGO]])</f>
        <v>0</v>
      </c>
      <c r="J136" s="35">
        <f>SUMIFS(Tabla16[IVA RET.],Tabla16[NUM],Tabla1[[#This Row],[CODIGO]])</f>
        <v>0</v>
      </c>
      <c r="K136" t="str">
        <f>FIXED(Tabla1[[#This Row],[TASA 16%]],0)</f>
        <v>0</v>
      </c>
      <c r="L136" t="str">
        <f>FIXED(Tabla1[[#This Row],[TASA 0%]],0)</f>
        <v>0</v>
      </c>
      <c r="M136" t="str">
        <f>FIXED(Tabla1[[#This Row],[TASA EXE.]],0)</f>
        <v>0</v>
      </c>
      <c r="N136" s="36" t="str">
        <f>FIXED(Tabla1[[#This Row],[IVA]],0)</f>
        <v>0</v>
      </c>
      <c r="O136" s="36" t="str">
        <f>FIXED(Tabla1[[#This Row],[ISR RET]],0)</f>
        <v>0</v>
      </c>
      <c r="P136" s="36" t="str">
        <f>FIXED(Tabla1[[#This Row],[IVA RET]],0)</f>
        <v>0</v>
      </c>
      <c r="R136" s="68">
        <f>Tabla1[[#This Row],[TASA 16]]*16%</f>
        <v>0</v>
      </c>
    </row>
    <row r="137" spans="2:18" x14ac:dyDescent="0.25">
      <c r="B137" t="str">
        <f>'[1]210 Y RFC'!A137</f>
        <v>LSA840101TC6</v>
      </c>
      <c r="C137" t="s">
        <v>169</v>
      </c>
      <c r="D137" t="str">
        <f>'[1]210 Y RFC'!C137</f>
        <v>LABORATORIOS SANFER SA DE CV</v>
      </c>
      <c r="E137" s="35">
        <f>SUMIFS(Tabla16[TASA 16],Tabla16[NUM],Tabla1[[#This Row],[CODIGO]])</f>
        <v>0</v>
      </c>
      <c r="F137" s="35">
        <f>SUMIFS(Tabla16[TASA 0%],Tabla16[NUM],Tabla1[[#This Row],[CODIGO]])</f>
        <v>0</v>
      </c>
      <c r="G137" s="35">
        <f>SUMIFS(Tabla16[[EXENTO ]],Tabla16[NUM],Tabla1[[#This Row],[CODIGO]])</f>
        <v>0</v>
      </c>
      <c r="H137" s="35">
        <f>SUMIFS(Tabla16[IVA],Tabla16[NUM],Tabla1[[#This Row],[CODIGO]])</f>
        <v>0</v>
      </c>
      <c r="I137" s="35">
        <f>SUMIFS(Tabla16[ISR RET.],Tabla16[NUM],Tabla1[[#This Row],[CODIGO]])</f>
        <v>0</v>
      </c>
      <c r="J137" s="35">
        <f>SUMIFS(Tabla16[IVA RET.],Tabla16[NUM],Tabla1[[#This Row],[CODIGO]])</f>
        <v>0</v>
      </c>
      <c r="K137" t="str">
        <f>FIXED(Tabla1[[#This Row],[TASA 16%]],0)</f>
        <v>0</v>
      </c>
      <c r="L137" t="str">
        <f>FIXED(Tabla1[[#This Row],[TASA 0%]],0)</f>
        <v>0</v>
      </c>
      <c r="M137" t="str">
        <f>FIXED(Tabla1[[#This Row],[TASA EXE.]],0)</f>
        <v>0</v>
      </c>
      <c r="N137" t="str">
        <f>FIXED(Tabla1[[#This Row],[IVA]],0)</f>
        <v>0</v>
      </c>
      <c r="O137" t="str">
        <f>FIXED(Tabla1[[#This Row],[ISR RET]],0)</f>
        <v>0</v>
      </c>
      <c r="P137" t="str">
        <f>FIXED(Tabla1[[#This Row],[IVA RET]],0)</f>
        <v>0</v>
      </c>
      <c r="R137" s="68">
        <f>Tabla1[[#This Row],[TASA 16]]*16%</f>
        <v>0</v>
      </c>
    </row>
    <row r="138" spans="2:18" x14ac:dyDescent="0.25">
      <c r="B138" t="str">
        <f>'[1]210 Y RFC'!A138</f>
        <v>PSR141113RP7</v>
      </c>
      <c r="C138" t="s">
        <v>170</v>
      </c>
      <c r="D138" t="str">
        <f>'[1]210 Y RFC'!C138</f>
        <v>PARAFINA SANTA RITA SA DE CV</v>
      </c>
      <c r="E138" s="35">
        <f>SUMIFS(Tabla16[TASA 16],Tabla16[NUM],Tabla1[[#This Row],[CODIGO]])</f>
        <v>0</v>
      </c>
      <c r="F138" s="35">
        <f>SUMIFS(Tabla16[TASA 0%],Tabla16[NUM],Tabla1[[#This Row],[CODIGO]])</f>
        <v>0</v>
      </c>
      <c r="G138" s="35">
        <f>SUMIFS(Tabla16[[EXENTO ]],Tabla16[NUM],Tabla1[[#This Row],[CODIGO]])</f>
        <v>0</v>
      </c>
      <c r="H138" s="35">
        <f>SUMIFS(Tabla16[IVA],Tabla16[NUM],Tabla1[[#This Row],[CODIGO]])</f>
        <v>0</v>
      </c>
      <c r="I138" s="35">
        <f>SUMIFS(Tabla16[ISR RET.],Tabla16[NUM],Tabla1[[#This Row],[CODIGO]])</f>
        <v>0</v>
      </c>
      <c r="J138" s="35">
        <f>SUMIFS(Tabla16[IVA RET.],Tabla16[NUM],Tabla1[[#This Row],[CODIGO]])</f>
        <v>0</v>
      </c>
      <c r="K138" t="str">
        <f>FIXED(Tabla1[[#This Row],[TASA 16%]],0)</f>
        <v>0</v>
      </c>
      <c r="L138" t="str">
        <f>FIXED(Tabla1[[#This Row],[TASA 0%]],0)</f>
        <v>0</v>
      </c>
      <c r="M138" t="str">
        <f>FIXED(Tabla1[[#This Row],[TASA EXE.]],0)</f>
        <v>0</v>
      </c>
      <c r="N138" s="36" t="str">
        <f>FIXED(Tabla1[[#This Row],[IVA]],0)</f>
        <v>0</v>
      </c>
      <c r="O138" s="36" t="str">
        <f>FIXED(Tabla1[[#This Row],[ISR RET]],0)</f>
        <v>0</v>
      </c>
      <c r="P138" s="36" t="str">
        <f>FIXED(Tabla1[[#This Row],[IVA RET]],0)</f>
        <v>0</v>
      </c>
      <c r="R138" s="68">
        <f>Tabla1[[#This Row],[TASA 16]]*16%</f>
        <v>0</v>
      </c>
    </row>
    <row r="139" spans="2:18" x14ac:dyDescent="0.25">
      <c r="B139" t="str">
        <f>'[1]210 Y RFC'!A139</f>
        <v>GAL1011032B1</v>
      </c>
      <c r="C139" t="s">
        <v>171</v>
      </c>
      <c r="D139" t="str">
        <f>'[1]210 Y RFC'!C139</f>
        <v>GRUPO ALINNOVA SA DE CV</v>
      </c>
      <c r="E139" s="35">
        <f>SUMIFS(Tabla16[TASA 16],Tabla16[NUM],Tabla1[[#This Row],[CODIGO]])</f>
        <v>0</v>
      </c>
      <c r="F139" s="35">
        <f>SUMIFS(Tabla16[TASA 0%],Tabla16[NUM],Tabla1[[#This Row],[CODIGO]])</f>
        <v>0</v>
      </c>
      <c r="G139" s="35">
        <f>SUMIFS(Tabla16[[EXENTO ]],Tabla16[NUM],Tabla1[[#This Row],[CODIGO]])</f>
        <v>0</v>
      </c>
      <c r="H139" s="35">
        <f>SUMIFS(Tabla16[IVA],Tabla16[NUM],Tabla1[[#This Row],[CODIGO]])</f>
        <v>0</v>
      </c>
      <c r="I139" s="35">
        <f>SUMIFS(Tabla16[ISR RET.],Tabla16[NUM],Tabla1[[#This Row],[CODIGO]])</f>
        <v>0</v>
      </c>
      <c r="J139" s="35">
        <f>SUMIFS(Tabla16[IVA RET.],Tabla16[NUM],Tabla1[[#This Row],[CODIGO]])</f>
        <v>0</v>
      </c>
      <c r="K139" t="str">
        <f>FIXED(Tabla1[[#This Row],[TASA 16%]],0)</f>
        <v>0</v>
      </c>
      <c r="L139" t="str">
        <f>FIXED(Tabla1[[#This Row],[TASA 0%]],0)</f>
        <v>0</v>
      </c>
      <c r="M139" t="str">
        <f>FIXED(Tabla1[[#This Row],[TASA EXE.]],0)</f>
        <v>0</v>
      </c>
      <c r="N139" t="str">
        <f>FIXED(Tabla1[[#This Row],[IVA]],0)</f>
        <v>0</v>
      </c>
      <c r="O139" t="str">
        <f>FIXED(Tabla1[[#This Row],[ISR RET]],0)</f>
        <v>0</v>
      </c>
      <c r="P139" t="str">
        <f>FIXED(Tabla1[[#This Row],[IVA RET]],0)</f>
        <v>0</v>
      </c>
      <c r="R139" s="68">
        <f>Tabla1[[#This Row],[TASA 16]]*16%</f>
        <v>0</v>
      </c>
    </row>
    <row r="140" spans="2:18" x14ac:dyDescent="0.25">
      <c r="B140" t="str">
        <f>'[1]210 Y RFC'!A140</f>
        <v>AME970109GW0</v>
      </c>
      <c r="C140" t="s">
        <v>172</v>
      </c>
      <c r="D140" t="str">
        <f>'[1]210 Y RFC'!C140</f>
        <v>AUTOZONE DE MEXICO S DE RL DE CV</v>
      </c>
      <c r="E140" s="35">
        <f>SUMIFS(Tabla16[TASA 16],Tabla16[NUM],Tabla1[[#This Row],[CODIGO]])</f>
        <v>0</v>
      </c>
      <c r="F140" s="35">
        <f>SUMIFS(Tabla16[TASA 0%],Tabla16[NUM],Tabla1[[#This Row],[CODIGO]])</f>
        <v>0</v>
      </c>
      <c r="G140" s="35">
        <f>SUMIFS(Tabla16[[EXENTO ]],Tabla16[NUM],Tabla1[[#This Row],[CODIGO]])</f>
        <v>0</v>
      </c>
      <c r="H140" s="35">
        <f>SUMIFS(Tabla16[IVA],Tabla16[NUM],Tabla1[[#This Row],[CODIGO]])</f>
        <v>0</v>
      </c>
      <c r="I140" s="35">
        <f>SUMIFS(Tabla16[ISR RET.],Tabla16[NUM],Tabla1[[#This Row],[CODIGO]])</f>
        <v>0</v>
      </c>
      <c r="J140" s="35">
        <f>SUMIFS(Tabla16[IVA RET.],Tabla16[NUM],Tabla1[[#This Row],[CODIGO]])</f>
        <v>0</v>
      </c>
      <c r="K140" t="str">
        <f>FIXED(Tabla1[[#This Row],[TASA 16%]],0)</f>
        <v>0</v>
      </c>
      <c r="L140" t="str">
        <f>FIXED(Tabla1[[#This Row],[TASA 0%]],0)</f>
        <v>0</v>
      </c>
      <c r="M140" t="str">
        <f>FIXED(Tabla1[[#This Row],[TASA EXE.]],0)</f>
        <v>0</v>
      </c>
      <c r="N140" s="36" t="str">
        <f>FIXED(Tabla1[[#This Row],[IVA]],0)</f>
        <v>0</v>
      </c>
      <c r="O140" s="36" t="str">
        <f>FIXED(Tabla1[[#This Row],[ISR RET]],0)</f>
        <v>0</v>
      </c>
      <c r="P140" s="36" t="str">
        <f>FIXED(Tabla1[[#This Row],[IVA RET]],0)</f>
        <v>0</v>
      </c>
      <c r="R140" s="68">
        <f>Tabla1[[#This Row],[TASA 16]]*16%</f>
        <v>0</v>
      </c>
    </row>
    <row r="141" spans="2:18" x14ac:dyDescent="0.25">
      <c r="B141" t="str">
        <f>'[1]210 Y RFC'!A141</f>
        <v>ZAHJ4811087W2</v>
      </c>
      <c r="C141" t="s">
        <v>173</v>
      </c>
      <c r="D141" t="str">
        <f>'[1]210 Y RFC'!C141</f>
        <v>ZAMORA HUERTA JUAN CARLOS</v>
      </c>
      <c r="E141" s="35">
        <f>SUMIFS(Tabla16[TASA 16],Tabla16[NUM],Tabla1[[#This Row],[CODIGO]])</f>
        <v>0</v>
      </c>
      <c r="F141" s="35">
        <f>SUMIFS(Tabla16[TASA 0%],Tabla16[NUM],Tabla1[[#This Row],[CODIGO]])</f>
        <v>0</v>
      </c>
      <c r="G141" s="35">
        <f>SUMIFS(Tabla16[[EXENTO ]],Tabla16[NUM],Tabla1[[#This Row],[CODIGO]])</f>
        <v>0</v>
      </c>
      <c r="H141" s="35">
        <f>SUMIFS(Tabla16[IVA],Tabla16[NUM],Tabla1[[#This Row],[CODIGO]])</f>
        <v>0</v>
      </c>
      <c r="I141" s="35">
        <f>SUMIFS(Tabla16[ISR RET.],Tabla16[NUM],Tabla1[[#This Row],[CODIGO]])</f>
        <v>0</v>
      </c>
      <c r="J141" s="35">
        <f>SUMIFS(Tabla16[IVA RET.],Tabla16[NUM],Tabla1[[#This Row],[CODIGO]])</f>
        <v>0</v>
      </c>
      <c r="K141" t="str">
        <f>FIXED(Tabla1[[#This Row],[TASA 16%]],0)</f>
        <v>0</v>
      </c>
      <c r="L141" t="str">
        <f>FIXED(Tabla1[[#This Row],[TASA 0%]],0)</f>
        <v>0</v>
      </c>
      <c r="M141" t="str">
        <f>FIXED(Tabla1[[#This Row],[TASA EXE.]],0)</f>
        <v>0</v>
      </c>
      <c r="N141" t="str">
        <f>FIXED(Tabla1[[#This Row],[IVA]],0)</f>
        <v>0</v>
      </c>
      <c r="O141" t="str">
        <f>FIXED(Tabla1[[#This Row],[ISR RET]],0)</f>
        <v>0</v>
      </c>
      <c r="P141" t="str">
        <f>FIXED(Tabla1[[#This Row],[IVA RET]],0)</f>
        <v>0</v>
      </c>
      <c r="R141" s="68">
        <f>Tabla1[[#This Row],[TASA 16]]*16%</f>
        <v>0</v>
      </c>
    </row>
    <row r="142" spans="2:18" x14ac:dyDescent="0.25">
      <c r="B142" t="str">
        <f>'[1]210 Y RFC'!A142</f>
        <v>OOSP730115J66</v>
      </c>
      <c r="C142" t="s">
        <v>174</v>
      </c>
      <c r="D142" t="str">
        <f>'[1]210 Y RFC'!C142</f>
        <v>OROZCO SANCHEZ PATRICIA ANGELINA</v>
      </c>
      <c r="E142" s="35">
        <f>SUMIFS(Tabla16[TASA 16],Tabla16[NUM],Tabla1[[#This Row],[CODIGO]])</f>
        <v>0</v>
      </c>
      <c r="F142" s="35">
        <f>SUMIFS(Tabla16[TASA 0%],Tabla16[NUM],Tabla1[[#This Row],[CODIGO]])</f>
        <v>0</v>
      </c>
      <c r="G142" s="35">
        <f>SUMIFS(Tabla16[[EXENTO ]],Tabla16[NUM],Tabla1[[#This Row],[CODIGO]])</f>
        <v>0</v>
      </c>
      <c r="H142" s="35">
        <f>SUMIFS(Tabla16[IVA],Tabla16[NUM],Tabla1[[#This Row],[CODIGO]])</f>
        <v>0</v>
      </c>
      <c r="I142" s="35">
        <f>SUMIFS(Tabla16[ISR RET.],Tabla16[NUM],Tabla1[[#This Row],[CODIGO]])</f>
        <v>0</v>
      </c>
      <c r="J142" s="35">
        <f>SUMIFS(Tabla16[IVA RET.],Tabla16[NUM],Tabla1[[#This Row],[CODIGO]])</f>
        <v>0</v>
      </c>
      <c r="K142" t="str">
        <f>FIXED(Tabla1[[#This Row],[TASA 16%]],0)</f>
        <v>0</v>
      </c>
      <c r="L142" t="str">
        <f>FIXED(Tabla1[[#This Row],[TASA 0%]],0)</f>
        <v>0</v>
      </c>
      <c r="M142" t="str">
        <f>FIXED(Tabla1[[#This Row],[TASA EXE.]],0)</f>
        <v>0</v>
      </c>
      <c r="N142" s="36" t="str">
        <f>FIXED(Tabla1[[#This Row],[IVA]],0)</f>
        <v>0</v>
      </c>
      <c r="O142" s="36" t="str">
        <f>FIXED(Tabla1[[#This Row],[ISR RET]],0)</f>
        <v>0</v>
      </c>
      <c r="P142" s="36" t="str">
        <f>FIXED(Tabla1[[#This Row],[IVA RET]],0)</f>
        <v>0</v>
      </c>
      <c r="R142" s="68">
        <f>Tabla1[[#This Row],[TASA 16]]*16%</f>
        <v>0</v>
      </c>
    </row>
    <row r="143" spans="2:18" x14ac:dyDescent="0.25">
      <c r="B143" t="str">
        <f>'[1]210 Y RFC'!A143</f>
        <v>SRH941004ERA</v>
      </c>
      <c r="C143" t="s">
        <v>175</v>
      </c>
      <c r="D143" t="str">
        <f>'[1]210 Y RFC'!C143</f>
        <v>SIEGFRIED RHEIN SA DE CV</v>
      </c>
      <c r="E143" s="35">
        <f>SUMIFS(Tabla16[TASA 16],Tabla16[NUM],Tabla1[[#This Row],[CODIGO]])</f>
        <v>0</v>
      </c>
      <c r="F143" s="35">
        <f>SUMIFS(Tabla16[TASA 0%],Tabla16[NUM],Tabla1[[#This Row],[CODIGO]])</f>
        <v>0</v>
      </c>
      <c r="G143" s="35">
        <f>SUMIFS(Tabla16[[EXENTO ]],Tabla16[NUM],Tabla1[[#This Row],[CODIGO]])</f>
        <v>0</v>
      </c>
      <c r="H143" s="35">
        <f>SUMIFS(Tabla16[IVA],Tabla16[NUM],Tabla1[[#This Row],[CODIGO]])</f>
        <v>0</v>
      </c>
      <c r="I143" s="35">
        <f>SUMIFS(Tabla16[ISR RET.],Tabla16[NUM],Tabla1[[#This Row],[CODIGO]])</f>
        <v>0</v>
      </c>
      <c r="J143" s="35">
        <f>SUMIFS(Tabla16[IVA RET.],Tabla16[NUM],Tabla1[[#This Row],[CODIGO]])</f>
        <v>0</v>
      </c>
      <c r="K143" t="str">
        <f>FIXED(Tabla1[[#This Row],[TASA 16%]],0)</f>
        <v>0</v>
      </c>
      <c r="L143" t="str">
        <f>FIXED(Tabla1[[#This Row],[TASA 0%]],0)</f>
        <v>0</v>
      </c>
      <c r="M143" t="str">
        <f>FIXED(Tabla1[[#This Row],[TASA EXE.]],0)</f>
        <v>0</v>
      </c>
      <c r="N143" t="str">
        <f>FIXED(Tabla1[[#This Row],[IVA]],0)</f>
        <v>0</v>
      </c>
      <c r="O143" t="str">
        <f>FIXED(Tabla1[[#This Row],[ISR RET]],0)</f>
        <v>0</v>
      </c>
      <c r="P143" t="str">
        <f>FIXED(Tabla1[[#This Row],[IVA RET]],0)</f>
        <v>0</v>
      </c>
      <c r="R143" s="68">
        <f>Tabla1[[#This Row],[TASA 16]]*16%</f>
        <v>0</v>
      </c>
    </row>
    <row r="144" spans="2:18" x14ac:dyDescent="0.25">
      <c r="B144" t="str">
        <f>'[1]210 Y RFC'!A144</f>
        <v>GAVG630608KX8</v>
      </c>
      <c r="C144" t="s">
        <v>176</v>
      </c>
      <c r="D144" t="str">
        <f>'[1]210 Y RFC'!C144</f>
        <v>GARCIA VEGA MARIA GUADALUPE</v>
      </c>
      <c r="E144" s="35">
        <f>SUMIFS(Tabla16[TASA 16],Tabla16[NUM],Tabla1[[#This Row],[CODIGO]])</f>
        <v>0</v>
      </c>
      <c r="F144" s="35">
        <f>SUMIFS(Tabla16[TASA 0%],Tabla16[NUM],Tabla1[[#This Row],[CODIGO]])</f>
        <v>0</v>
      </c>
      <c r="G144" s="35">
        <f>SUMIFS(Tabla16[[EXENTO ]],Tabla16[NUM],Tabla1[[#This Row],[CODIGO]])</f>
        <v>0</v>
      </c>
      <c r="H144" s="35">
        <f>SUMIFS(Tabla16[IVA],Tabla16[NUM],Tabla1[[#This Row],[CODIGO]])</f>
        <v>0</v>
      </c>
      <c r="I144" s="35">
        <f>SUMIFS(Tabla16[ISR RET.],Tabla16[NUM],Tabla1[[#This Row],[CODIGO]])</f>
        <v>0</v>
      </c>
      <c r="J144" s="35">
        <f>SUMIFS(Tabla16[IVA RET.],Tabla16[NUM],Tabla1[[#This Row],[CODIGO]])</f>
        <v>0</v>
      </c>
      <c r="K144" t="str">
        <f>FIXED(Tabla1[[#This Row],[TASA 16%]],0)</f>
        <v>0</v>
      </c>
      <c r="L144" t="str">
        <f>FIXED(Tabla1[[#This Row],[TASA 0%]],0)</f>
        <v>0</v>
      </c>
      <c r="M144" t="str">
        <f>FIXED(Tabla1[[#This Row],[TASA EXE.]],0)</f>
        <v>0</v>
      </c>
      <c r="N144" s="36" t="str">
        <f>FIXED(Tabla1[[#This Row],[IVA]],0)</f>
        <v>0</v>
      </c>
      <c r="O144" s="36" t="str">
        <f>FIXED(Tabla1[[#This Row],[ISR RET]],0)</f>
        <v>0</v>
      </c>
      <c r="P144" s="36" t="str">
        <f>FIXED(Tabla1[[#This Row],[IVA RET]],0)</f>
        <v>0</v>
      </c>
      <c r="R144" s="68">
        <f>Tabla1[[#This Row],[TASA 16]]*16%</f>
        <v>0</v>
      </c>
    </row>
    <row r="145" spans="2:18" x14ac:dyDescent="0.25">
      <c r="B145" t="str">
        <f>'[1]210 Y RFC'!A145</f>
        <v>DIM140522SM1</v>
      </c>
      <c r="C145" t="s">
        <v>177</v>
      </c>
      <c r="D145" t="str">
        <f>'[1]210 Y RFC'!C145</f>
        <v>DIMEJAL SA DE CV</v>
      </c>
      <c r="E145" s="35">
        <f>SUMIFS(Tabla16[TASA 16],Tabla16[NUM],Tabla1[[#This Row],[CODIGO]])</f>
        <v>0</v>
      </c>
      <c r="F145" s="35">
        <f>SUMIFS(Tabla16[TASA 0%],Tabla16[NUM],Tabla1[[#This Row],[CODIGO]])</f>
        <v>0</v>
      </c>
      <c r="G145" s="35">
        <f>SUMIFS(Tabla16[[EXENTO ]],Tabla16[NUM],Tabla1[[#This Row],[CODIGO]])</f>
        <v>0</v>
      </c>
      <c r="H145" s="35">
        <f>SUMIFS(Tabla16[IVA],Tabla16[NUM],Tabla1[[#This Row],[CODIGO]])</f>
        <v>0</v>
      </c>
      <c r="I145" s="35">
        <f>SUMIFS(Tabla16[ISR RET.],Tabla16[NUM],Tabla1[[#This Row],[CODIGO]])</f>
        <v>0</v>
      </c>
      <c r="J145" s="35">
        <f>SUMIFS(Tabla16[IVA RET.],Tabla16[NUM],Tabla1[[#This Row],[CODIGO]])</f>
        <v>0</v>
      </c>
      <c r="K145" t="str">
        <f>FIXED(Tabla1[[#This Row],[TASA 16%]],0)</f>
        <v>0</v>
      </c>
      <c r="L145" t="str">
        <f>FIXED(Tabla1[[#This Row],[TASA 0%]],0)</f>
        <v>0</v>
      </c>
      <c r="M145" t="str">
        <f>FIXED(Tabla1[[#This Row],[TASA EXE.]],0)</f>
        <v>0</v>
      </c>
      <c r="N145" t="str">
        <f>FIXED(Tabla1[[#This Row],[IVA]],0)</f>
        <v>0</v>
      </c>
      <c r="O145" t="str">
        <f>FIXED(Tabla1[[#This Row],[ISR RET]],0)</f>
        <v>0</v>
      </c>
      <c r="P145" t="str">
        <f>FIXED(Tabla1[[#This Row],[IVA RET]],0)</f>
        <v>0</v>
      </c>
      <c r="R145" s="68">
        <f>Tabla1[[#This Row],[TASA 16]]*16%</f>
        <v>0</v>
      </c>
    </row>
    <row r="146" spans="2:18" x14ac:dyDescent="0.25">
      <c r="B146" t="str">
        <f>'[1]210 Y RFC'!A146</f>
        <v>PRA100204HX7</v>
      </c>
      <c r="C146" t="s">
        <v>178</v>
      </c>
      <c r="D146" t="str">
        <f>'[1]210 Y RFC'!C146</f>
        <v>PRODUCTOS RAYMEX SA DE CV</v>
      </c>
      <c r="E146" s="35">
        <f>SUMIFS(Tabla16[TASA 16],Tabla16[NUM],Tabla1[[#This Row],[CODIGO]])</f>
        <v>0</v>
      </c>
      <c r="F146" s="35">
        <f>SUMIFS(Tabla16[TASA 0%],Tabla16[NUM],Tabla1[[#This Row],[CODIGO]])</f>
        <v>0</v>
      </c>
      <c r="G146" s="35">
        <f>SUMIFS(Tabla16[[EXENTO ]],Tabla16[NUM],Tabla1[[#This Row],[CODIGO]])</f>
        <v>0</v>
      </c>
      <c r="H146" s="35">
        <f>SUMIFS(Tabla16[IVA],Tabla16[NUM],Tabla1[[#This Row],[CODIGO]])</f>
        <v>0</v>
      </c>
      <c r="I146" s="35">
        <f>SUMIFS(Tabla16[ISR RET.],Tabla16[NUM],Tabla1[[#This Row],[CODIGO]])</f>
        <v>0</v>
      </c>
      <c r="J146" s="35">
        <f>SUMIFS(Tabla16[IVA RET.],Tabla16[NUM],Tabla1[[#This Row],[CODIGO]])</f>
        <v>0</v>
      </c>
      <c r="K146" t="str">
        <f>FIXED(Tabla1[[#This Row],[TASA 16%]],0)</f>
        <v>0</v>
      </c>
      <c r="L146" t="str">
        <f>FIXED(Tabla1[[#This Row],[TASA 0%]],0)</f>
        <v>0</v>
      </c>
      <c r="M146" t="str">
        <f>FIXED(Tabla1[[#This Row],[TASA EXE.]],0)</f>
        <v>0</v>
      </c>
      <c r="N146" s="36" t="str">
        <f>FIXED(Tabla1[[#This Row],[IVA]],0)</f>
        <v>0</v>
      </c>
      <c r="O146" s="36" t="str">
        <f>FIXED(Tabla1[[#This Row],[ISR RET]],0)</f>
        <v>0</v>
      </c>
      <c r="P146" s="36" t="str">
        <f>FIXED(Tabla1[[#This Row],[IVA RET]],0)</f>
        <v>0</v>
      </c>
      <c r="R146" s="68">
        <f>Tabla1[[#This Row],[TASA 16]]*16%</f>
        <v>0</v>
      </c>
    </row>
    <row r="147" spans="2:18" x14ac:dyDescent="0.25">
      <c r="B147" t="str">
        <f>'[1]210 Y RFC'!A147</f>
        <v>VFA1503177J9</v>
      </c>
      <c r="C147" t="s">
        <v>179</v>
      </c>
      <c r="D147" t="str">
        <f>'[1]210 Y RFC'!C147</f>
        <v>VISORA FARMA S DE RL DE CV</v>
      </c>
      <c r="E147" s="35">
        <f>SUMIFS(Tabla16[TASA 16],Tabla16[NUM],Tabla1[[#This Row],[CODIGO]])</f>
        <v>0</v>
      </c>
      <c r="F147" s="35">
        <f>SUMIFS(Tabla16[TASA 0%],Tabla16[NUM],Tabla1[[#This Row],[CODIGO]])</f>
        <v>0</v>
      </c>
      <c r="G147" s="35">
        <f>SUMIFS(Tabla16[[EXENTO ]],Tabla16[NUM],Tabla1[[#This Row],[CODIGO]])</f>
        <v>0</v>
      </c>
      <c r="H147" s="35">
        <f>SUMIFS(Tabla16[IVA],Tabla16[NUM],Tabla1[[#This Row],[CODIGO]])</f>
        <v>0</v>
      </c>
      <c r="I147" s="35">
        <f>SUMIFS(Tabla16[ISR RET.],Tabla16[NUM],Tabla1[[#This Row],[CODIGO]])</f>
        <v>0</v>
      </c>
      <c r="J147" s="35">
        <f>SUMIFS(Tabla16[IVA RET.],Tabla16[NUM],Tabla1[[#This Row],[CODIGO]])</f>
        <v>0</v>
      </c>
      <c r="K147" t="str">
        <f>FIXED(Tabla1[[#This Row],[TASA 16%]],0)</f>
        <v>0</v>
      </c>
      <c r="L147" t="str">
        <f>FIXED(Tabla1[[#This Row],[TASA 0%]],0)</f>
        <v>0</v>
      </c>
      <c r="M147" t="str">
        <f>FIXED(Tabla1[[#This Row],[TASA EXE.]],0)</f>
        <v>0</v>
      </c>
      <c r="N147" t="str">
        <f>FIXED(Tabla1[[#This Row],[IVA]],0)</f>
        <v>0</v>
      </c>
      <c r="O147" t="str">
        <f>FIXED(Tabla1[[#This Row],[ISR RET]],0)</f>
        <v>0</v>
      </c>
      <c r="P147" t="str">
        <f>FIXED(Tabla1[[#This Row],[IVA RET]],0)</f>
        <v>0</v>
      </c>
      <c r="R147" s="68">
        <f>Tabla1[[#This Row],[TASA 16]]*16%</f>
        <v>0</v>
      </c>
    </row>
    <row r="148" spans="2:18" x14ac:dyDescent="0.25">
      <c r="B148" t="str">
        <f>'[1]210 Y RFC'!A148</f>
        <v>CID9903222M7</v>
      </c>
      <c r="C148" t="s">
        <v>180</v>
      </c>
      <c r="D148" t="str">
        <f>'[1]210 Y RFC'!C148</f>
        <v>COMERCIALIZADORA E IMPORTADORA DUSA SA DE CV</v>
      </c>
      <c r="E148" s="35">
        <f>SUMIFS(Tabla16[TASA 16],Tabla16[NUM],Tabla1[[#This Row],[CODIGO]])</f>
        <v>0</v>
      </c>
      <c r="F148" s="35">
        <f>SUMIFS(Tabla16[TASA 0%],Tabla16[NUM],Tabla1[[#This Row],[CODIGO]])</f>
        <v>0</v>
      </c>
      <c r="G148" s="35">
        <f>SUMIFS(Tabla16[[EXENTO ]],Tabla16[NUM],Tabla1[[#This Row],[CODIGO]])</f>
        <v>0</v>
      </c>
      <c r="H148" s="35">
        <f>SUMIFS(Tabla16[IVA],Tabla16[NUM],Tabla1[[#This Row],[CODIGO]])</f>
        <v>0</v>
      </c>
      <c r="I148" s="35">
        <f>SUMIFS(Tabla16[ISR RET.],Tabla16[NUM],Tabla1[[#This Row],[CODIGO]])</f>
        <v>0</v>
      </c>
      <c r="J148" s="35">
        <f>SUMIFS(Tabla16[IVA RET.],Tabla16[NUM],Tabla1[[#This Row],[CODIGO]])</f>
        <v>0</v>
      </c>
      <c r="K148" t="str">
        <f>FIXED(Tabla1[[#This Row],[TASA 16%]],0)</f>
        <v>0</v>
      </c>
      <c r="L148" t="str">
        <f>FIXED(Tabla1[[#This Row],[TASA 0%]],0)</f>
        <v>0</v>
      </c>
      <c r="M148" t="str">
        <f>FIXED(Tabla1[[#This Row],[TASA EXE.]],0)</f>
        <v>0</v>
      </c>
      <c r="N148" s="36" t="str">
        <f>FIXED(Tabla1[[#This Row],[IVA]],0)</f>
        <v>0</v>
      </c>
      <c r="O148" s="36" t="str">
        <f>FIXED(Tabla1[[#This Row],[ISR RET]],0)</f>
        <v>0</v>
      </c>
      <c r="P148" s="36" t="str">
        <f>FIXED(Tabla1[[#This Row],[IVA RET]],0)</f>
        <v>0</v>
      </c>
      <c r="R148" s="68">
        <f>Tabla1[[#This Row],[TASA 16]]*16%</f>
        <v>0</v>
      </c>
    </row>
    <row r="149" spans="2:18" x14ac:dyDescent="0.25">
      <c r="B149" t="str">
        <f>'[1]210 Y RFC'!A149</f>
        <v>OOSJ860907EH7</v>
      </c>
      <c r="C149" t="s">
        <v>181</v>
      </c>
      <c r="D149" t="str">
        <f>'[1]210 Y RFC'!C149</f>
        <v>OROZCO SANCHEZ JUDAN</v>
      </c>
      <c r="E149" s="35">
        <f>SUMIFS(Tabla16[TASA 16],Tabla16[NUM],Tabla1[[#This Row],[CODIGO]])</f>
        <v>0</v>
      </c>
      <c r="F149" s="35">
        <f>SUMIFS(Tabla16[TASA 0%],Tabla16[NUM],Tabla1[[#This Row],[CODIGO]])</f>
        <v>0</v>
      </c>
      <c r="G149" s="35">
        <f>SUMIFS(Tabla16[[EXENTO ]],Tabla16[NUM],Tabla1[[#This Row],[CODIGO]])</f>
        <v>0</v>
      </c>
      <c r="H149" s="35">
        <f>SUMIFS(Tabla16[IVA],Tabla16[NUM],Tabla1[[#This Row],[CODIGO]])</f>
        <v>0</v>
      </c>
      <c r="I149" s="35">
        <f>SUMIFS(Tabla16[ISR RET.],Tabla16[NUM],Tabla1[[#This Row],[CODIGO]])</f>
        <v>0</v>
      </c>
      <c r="J149" s="35">
        <f>SUMIFS(Tabla16[IVA RET.],Tabla16[NUM],Tabla1[[#This Row],[CODIGO]])</f>
        <v>0</v>
      </c>
      <c r="K149" t="str">
        <f>FIXED(Tabla1[[#This Row],[TASA 16%]],0)</f>
        <v>0</v>
      </c>
      <c r="L149" t="str">
        <f>FIXED(Tabla1[[#This Row],[TASA 0%]],0)</f>
        <v>0</v>
      </c>
      <c r="M149" t="str">
        <f>FIXED(Tabla1[[#This Row],[TASA EXE.]],0)</f>
        <v>0</v>
      </c>
      <c r="N149" t="str">
        <f>FIXED(Tabla1[[#This Row],[IVA]],0)</f>
        <v>0</v>
      </c>
      <c r="O149" t="str">
        <f>FIXED(Tabla1[[#This Row],[ISR RET]],0)</f>
        <v>0</v>
      </c>
      <c r="P149" t="str">
        <f>FIXED(Tabla1[[#This Row],[IVA RET]],0)</f>
        <v>0</v>
      </c>
      <c r="R149" s="68">
        <f>Tabla1[[#This Row],[TASA 16]]*16%</f>
        <v>0</v>
      </c>
    </row>
    <row r="150" spans="2:18" x14ac:dyDescent="0.25">
      <c r="B150" t="str">
        <f>'[1]210 Y RFC'!A150</f>
        <v>GES8101015I7</v>
      </c>
      <c r="C150" t="s">
        <v>182</v>
      </c>
      <c r="D150" t="str">
        <f>'[1]210 Y RFC'!C150</f>
        <v>GOBIERNO DEL ESTADO DE SINALOA</v>
      </c>
      <c r="E150" s="35">
        <f>SUMIFS(Tabla16[TASA 16],Tabla16[NUM],Tabla1[[#This Row],[CODIGO]])</f>
        <v>0</v>
      </c>
      <c r="F150" s="35">
        <f>SUMIFS(Tabla16[TASA 0%],Tabla16[NUM],Tabla1[[#This Row],[CODIGO]])</f>
        <v>0</v>
      </c>
      <c r="G150" s="35">
        <f>SUMIFS(Tabla16[[EXENTO ]],Tabla16[NUM],Tabla1[[#This Row],[CODIGO]])</f>
        <v>0</v>
      </c>
      <c r="H150" s="35">
        <f>SUMIFS(Tabla16[IVA],Tabla16[NUM],Tabla1[[#This Row],[CODIGO]])</f>
        <v>0</v>
      </c>
      <c r="I150" s="35">
        <f>SUMIFS(Tabla16[ISR RET.],Tabla16[NUM],Tabla1[[#This Row],[CODIGO]])</f>
        <v>0</v>
      </c>
      <c r="J150" s="35">
        <f>SUMIFS(Tabla16[IVA RET.],Tabla16[NUM],Tabla1[[#This Row],[CODIGO]])</f>
        <v>0</v>
      </c>
      <c r="K150" t="str">
        <f>FIXED(Tabla1[[#This Row],[TASA 16%]],0)</f>
        <v>0</v>
      </c>
      <c r="L150" t="str">
        <f>FIXED(Tabla1[[#This Row],[TASA 0%]],0)</f>
        <v>0</v>
      </c>
      <c r="M150" t="str">
        <f>FIXED(Tabla1[[#This Row],[TASA EXE.]],0)</f>
        <v>0</v>
      </c>
      <c r="N150" s="36" t="str">
        <f>FIXED(Tabla1[[#This Row],[IVA]],0)</f>
        <v>0</v>
      </c>
      <c r="O150" s="36" t="str">
        <f>FIXED(Tabla1[[#This Row],[ISR RET]],0)</f>
        <v>0</v>
      </c>
      <c r="P150" s="36" t="str">
        <f>FIXED(Tabla1[[#This Row],[IVA RET]],0)</f>
        <v>0</v>
      </c>
      <c r="R150" s="68">
        <f>Tabla1[[#This Row],[TASA 16]]*16%</f>
        <v>0</v>
      </c>
    </row>
    <row r="151" spans="2:18" x14ac:dyDescent="0.25">
      <c r="B151" t="str">
        <f>'[1]210 Y RFC'!A151</f>
        <v>COCM6410262U9</v>
      </c>
      <c r="C151" t="s">
        <v>183</v>
      </c>
      <c r="D151" t="str">
        <f>'[1]210 Y RFC'!C151</f>
        <v>CORONA CURIEL MIRIAM JOSEFINA</v>
      </c>
      <c r="E151" s="35">
        <f>SUMIFS(Tabla16[TASA 16],Tabla16[NUM],Tabla1[[#This Row],[CODIGO]])</f>
        <v>0</v>
      </c>
      <c r="F151" s="35">
        <f>SUMIFS(Tabla16[TASA 0%],Tabla16[NUM],Tabla1[[#This Row],[CODIGO]])</f>
        <v>0</v>
      </c>
      <c r="G151" s="35">
        <f>SUMIFS(Tabla16[[EXENTO ]],Tabla16[NUM],Tabla1[[#This Row],[CODIGO]])</f>
        <v>0</v>
      </c>
      <c r="H151" s="35">
        <f>SUMIFS(Tabla16[IVA],Tabla16[NUM],Tabla1[[#This Row],[CODIGO]])</f>
        <v>0</v>
      </c>
      <c r="I151" s="35">
        <f>SUMIFS(Tabla16[ISR RET.],Tabla16[NUM],Tabla1[[#This Row],[CODIGO]])</f>
        <v>0</v>
      </c>
      <c r="J151" s="35">
        <f>SUMIFS(Tabla16[IVA RET.],Tabla16[NUM],Tabla1[[#This Row],[CODIGO]])</f>
        <v>0</v>
      </c>
      <c r="K151" t="str">
        <f>FIXED(Tabla1[[#This Row],[TASA 16%]],0)</f>
        <v>0</v>
      </c>
      <c r="L151" t="str">
        <f>FIXED(Tabla1[[#This Row],[TASA 0%]],0)</f>
        <v>0</v>
      </c>
      <c r="M151" t="str">
        <f>FIXED(Tabla1[[#This Row],[TASA EXE.]],0)</f>
        <v>0</v>
      </c>
      <c r="N151" t="str">
        <f>FIXED(Tabla1[[#This Row],[IVA]],0)</f>
        <v>0</v>
      </c>
      <c r="O151" t="str">
        <f>FIXED(Tabla1[[#This Row],[ISR RET]],0)</f>
        <v>0</v>
      </c>
      <c r="P151" t="str">
        <f>FIXED(Tabla1[[#This Row],[IVA RET]],0)</f>
        <v>0</v>
      </c>
      <c r="R151" s="68">
        <f>Tabla1[[#This Row],[TASA 16]]*16%</f>
        <v>0</v>
      </c>
    </row>
    <row r="152" spans="2:18" x14ac:dyDescent="0.25">
      <c r="B152">
        <f>'[1]210 Y RFC'!A152</f>
        <v>0</v>
      </c>
      <c r="C152" t="s">
        <v>184</v>
      </c>
      <c r="D152" t="str">
        <f>'[1]210 Y RFC'!C152</f>
        <v>DISTRIBUCION CASARO</v>
      </c>
      <c r="E152" s="35">
        <f>SUMIFS(Tabla16[TASA 16],Tabla16[NUM],Tabla1[[#This Row],[CODIGO]])</f>
        <v>0</v>
      </c>
      <c r="F152" s="35">
        <f>SUMIFS(Tabla16[TASA 0%],Tabla16[NUM],Tabla1[[#This Row],[CODIGO]])</f>
        <v>0</v>
      </c>
      <c r="G152" s="35">
        <f>SUMIFS(Tabla16[[EXENTO ]],Tabla16[NUM],Tabla1[[#This Row],[CODIGO]])</f>
        <v>0</v>
      </c>
      <c r="H152" s="35">
        <f>SUMIFS(Tabla16[IVA],Tabla16[NUM],Tabla1[[#This Row],[CODIGO]])</f>
        <v>0</v>
      </c>
      <c r="I152" s="35">
        <f>SUMIFS(Tabla16[ISR RET.],Tabla16[NUM],Tabla1[[#This Row],[CODIGO]])</f>
        <v>0</v>
      </c>
      <c r="J152" s="35">
        <f>SUMIFS(Tabla16[IVA RET.],Tabla16[NUM],Tabla1[[#This Row],[CODIGO]])</f>
        <v>0</v>
      </c>
      <c r="K152" t="str">
        <f>FIXED(Tabla1[[#This Row],[TASA 16%]],0)</f>
        <v>0</v>
      </c>
      <c r="L152" t="str">
        <f>FIXED(Tabla1[[#This Row],[TASA 0%]],0)</f>
        <v>0</v>
      </c>
      <c r="M152" t="str">
        <f>FIXED(Tabla1[[#This Row],[TASA EXE.]],0)</f>
        <v>0</v>
      </c>
      <c r="N152" s="36" t="str">
        <f>FIXED(Tabla1[[#This Row],[IVA]],0)</f>
        <v>0</v>
      </c>
      <c r="O152" s="36" t="str">
        <f>FIXED(Tabla1[[#This Row],[ISR RET]],0)</f>
        <v>0</v>
      </c>
      <c r="P152" s="36" t="str">
        <f>FIXED(Tabla1[[#This Row],[IVA RET]],0)</f>
        <v>0</v>
      </c>
      <c r="R152" s="68">
        <f>Tabla1[[#This Row],[TASA 16]]*16%</f>
        <v>0</v>
      </c>
    </row>
    <row r="153" spans="2:18" x14ac:dyDescent="0.25">
      <c r="B153" t="str">
        <f>'[1]210 Y RFC'!A153</f>
        <v>NOVM661217CS0</v>
      </c>
      <c r="C153" t="s">
        <v>185</v>
      </c>
      <c r="D153" t="str">
        <f>'[1]210 Y RFC'!C153</f>
        <v>NOLASCO VARGAS MONICA DOLORES</v>
      </c>
      <c r="E153" s="35">
        <f>SUMIFS(Tabla16[TASA 16],Tabla16[NUM],Tabla1[[#This Row],[CODIGO]])</f>
        <v>0</v>
      </c>
      <c r="F153" s="35">
        <f>SUMIFS(Tabla16[TASA 0%],Tabla16[NUM],Tabla1[[#This Row],[CODIGO]])</f>
        <v>0</v>
      </c>
      <c r="G153" s="35">
        <f>SUMIFS(Tabla16[[EXENTO ]],Tabla16[NUM],Tabla1[[#This Row],[CODIGO]])</f>
        <v>0</v>
      </c>
      <c r="H153" s="35">
        <f>SUMIFS(Tabla16[IVA],Tabla16[NUM],Tabla1[[#This Row],[CODIGO]])</f>
        <v>0</v>
      </c>
      <c r="I153" s="35">
        <f>SUMIFS(Tabla16[ISR RET.],Tabla16[NUM],Tabla1[[#This Row],[CODIGO]])</f>
        <v>0</v>
      </c>
      <c r="J153" s="35">
        <f>SUMIFS(Tabla16[IVA RET.],Tabla16[NUM],Tabla1[[#This Row],[CODIGO]])</f>
        <v>0</v>
      </c>
      <c r="K153" t="str">
        <f>FIXED(Tabla1[[#This Row],[TASA 16%]],0)</f>
        <v>0</v>
      </c>
      <c r="L153" t="str">
        <f>FIXED(Tabla1[[#This Row],[TASA 0%]],0)</f>
        <v>0</v>
      </c>
      <c r="M153" t="str">
        <f>FIXED(Tabla1[[#This Row],[TASA EXE.]],0)</f>
        <v>0</v>
      </c>
      <c r="N153" t="str">
        <f>FIXED(Tabla1[[#This Row],[IVA]],0)</f>
        <v>0</v>
      </c>
      <c r="O153" t="str">
        <f>FIXED(Tabla1[[#This Row],[ISR RET]],0)</f>
        <v>0</v>
      </c>
      <c r="P153" t="str">
        <f>FIXED(Tabla1[[#This Row],[IVA RET]],0)</f>
        <v>0</v>
      </c>
      <c r="R153" s="68">
        <f>Tabla1[[#This Row],[TASA 16]]*16%</f>
        <v>0</v>
      </c>
    </row>
    <row r="154" spans="2:18" x14ac:dyDescent="0.25">
      <c r="B154" t="str">
        <f>'[1]210 Y RFC'!A154</f>
        <v>ROGT530313BU3</v>
      </c>
      <c r="C154" t="s">
        <v>186</v>
      </c>
      <c r="D154" t="str">
        <f>'[1]210 Y RFC'!C154</f>
        <v>ROMERO GARCIA MARIA TERESA</v>
      </c>
      <c r="E154" s="35">
        <f>SUMIFS(Tabla16[TASA 16],Tabla16[NUM],Tabla1[[#This Row],[CODIGO]])</f>
        <v>0</v>
      </c>
      <c r="F154" s="35">
        <f>SUMIFS(Tabla16[TASA 0%],Tabla16[NUM],Tabla1[[#This Row],[CODIGO]])</f>
        <v>0</v>
      </c>
      <c r="G154" s="35">
        <f>SUMIFS(Tabla16[[EXENTO ]],Tabla16[NUM],Tabla1[[#This Row],[CODIGO]])</f>
        <v>0</v>
      </c>
      <c r="H154" s="35">
        <f>SUMIFS(Tabla16[IVA],Tabla16[NUM],Tabla1[[#This Row],[CODIGO]])</f>
        <v>0</v>
      </c>
      <c r="I154" s="35">
        <f>SUMIFS(Tabla16[ISR RET.],Tabla16[NUM],Tabla1[[#This Row],[CODIGO]])</f>
        <v>0</v>
      </c>
      <c r="J154" s="35">
        <f>SUMIFS(Tabla16[IVA RET.],Tabla16[NUM],Tabla1[[#This Row],[CODIGO]])</f>
        <v>0</v>
      </c>
      <c r="K154" t="str">
        <f>FIXED(Tabla1[[#This Row],[TASA 16%]],0)</f>
        <v>0</v>
      </c>
      <c r="L154" t="str">
        <f>FIXED(Tabla1[[#This Row],[TASA 0%]],0)</f>
        <v>0</v>
      </c>
      <c r="M154" t="str">
        <f>FIXED(Tabla1[[#This Row],[TASA EXE.]],0)</f>
        <v>0</v>
      </c>
      <c r="N154" s="36" t="str">
        <f>FIXED(Tabla1[[#This Row],[IVA]],0)</f>
        <v>0</v>
      </c>
      <c r="O154" s="36" t="str">
        <f>FIXED(Tabla1[[#This Row],[ISR RET]],0)</f>
        <v>0</v>
      </c>
      <c r="P154" s="36" t="str">
        <f>FIXED(Tabla1[[#This Row],[IVA RET]],0)</f>
        <v>0</v>
      </c>
      <c r="R154" s="68">
        <f>Tabla1[[#This Row],[TASA 16]]*16%</f>
        <v>0</v>
      </c>
    </row>
    <row r="155" spans="2:18" x14ac:dyDescent="0.25">
      <c r="B155" t="str">
        <f>'[1]210 Y RFC'!A155</f>
        <v>CAOJ580906PUA</v>
      </c>
      <c r="C155" t="s">
        <v>187</v>
      </c>
      <c r="D155" t="str">
        <f>'[1]210 Y RFC'!C155</f>
        <v>CASTELLANOS OROZCO JESUS HUMBERTO</v>
      </c>
      <c r="E155" s="35">
        <f>SUMIFS(Tabla16[TASA 16],Tabla16[NUM],Tabla1[[#This Row],[CODIGO]])</f>
        <v>231997.25</v>
      </c>
      <c r="F155" s="35">
        <f>SUMIFS(Tabla16[TASA 0%],Tabla16[NUM],Tabla1[[#This Row],[CODIGO]])</f>
        <v>-8.000000000174623E-2</v>
      </c>
      <c r="G155" s="35">
        <f>SUMIFS(Tabla16[[EXENTO ]],Tabla16[NUM],Tabla1[[#This Row],[CODIGO]])</f>
        <v>0</v>
      </c>
      <c r="H155" s="35">
        <f>SUMIFS(Tabla16[IVA],Tabla16[NUM],Tabla1[[#This Row],[CODIGO]])</f>
        <v>37119.56</v>
      </c>
      <c r="I155" s="35">
        <f>SUMIFS(Tabla16[ISR RET.],Tabla16[NUM],Tabla1[[#This Row],[CODIGO]])</f>
        <v>0</v>
      </c>
      <c r="J155" s="35">
        <f>SUMIFS(Tabla16[IVA RET.],Tabla16[NUM],Tabla1[[#This Row],[CODIGO]])</f>
        <v>0</v>
      </c>
      <c r="K155" t="str">
        <f>FIXED(Tabla1[[#This Row],[TASA 16%]],0)</f>
        <v>231,997</v>
      </c>
      <c r="L155" t="str">
        <f>FIXED(Tabla1[[#This Row],[TASA 0%]],0)</f>
        <v>0</v>
      </c>
      <c r="M155" t="str">
        <f>FIXED(Tabla1[[#This Row],[TASA EXE.]],0)</f>
        <v>0</v>
      </c>
      <c r="N155" t="str">
        <f>FIXED(Tabla1[[#This Row],[IVA]],0)</f>
        <v>37,120</v>
      </c>
      <c r="O155" t="str">
        <f>FIXED(Tabla1[[#This Row],[ISR RET]],0)</f>
        <v>0</v>
      </c>
      <c r="P155" t="str">
        <f>FIXED(Tabla1[[#This Row],[IVA RET]],0)</f>
        <v>0</v>
      </c>
      <c r="R155" s="68">
        <f>Tabla1[[#This Row],[TASA 16]]*16%</f>
        <v>37119.520000000004</v>
      </c>
    </row>
    <row r="156" spans="2:18" x14ac:dyDescent="0.25">
      <c r="B156" t="str">
        <f>'[1]210 Y RFC'!A156</f>
        <v>DDG121221KR8</v>
      </c>
      <c r="C156" t="s">
        <v>188</v>
      </c>
      <c r="D156" t="str">
        <f>'[1]210 Y RFC'!C156</f>
        <v>DISTRIBUIDORA DON GUSTAVO SA DE CV</v>
      </c>
      <c r="E156" s="35">
        <f>SUMIFS(Tabla16[TASA 16],Tabla16[NUM],Tabla1[[#This Row],[CODIGO]])</f>
        <v>0</v>
      </c>
      <c r="F156" s="35">
        <f>SUMIFS(Tabla16[TASA 0%],Tabla16[NUM],Tabla1[[#This Row],[CODIGO]])</f>
        <v>0</v>
      </c>
      <c r="G156" s="35">
        <f>SUMIFS(Tabla16[[EXENTO ]],Tabla16[NUM],Tabla1[[#This Row],[CODIGO]])</f>
        <v>0</v>
      </c>
      <c r="H156" s="35">
        <f>SUMIFS(Tabla16[IVA],Tabla16[NUM],Tabla1[[#This Row],[CODIGO]])</f>
        <v>0</v>
      </c>
      <c r="I156" s="35">
        <f>SUMIFS(Tabla16[ISR RET.],Tabla16[NUM],Tabla1[[#This Row],[CODIGO]])</f>
        <v>0</v>
      </c>
      <c r="J156" s="35">
        <f>SUMIFS(Tabla16[IVA RET.],Tabla16[NUM],Tabla1[[#This Row],[CODIGO]])</f>
        <v>0</v>
      </c>
      <c r="K156" t="str">
        <f>FIXED(Tabla1[[#This Row],[TASA 16%]],0)</f>
        <v>0</v>
      </c>
      <c r="L156" t="str">
        <f>FIXED(Tabla1[[#This Row],[TASA 0%]],0)</f>
        <v>0</v>
      </c>
      <c r="M156" t="str">
        <f>FIXED(Tabla1[[#This Row],[TASA EXE.]],0)</f>
        <v>0</v>
      </c>
      <c r="N156" s="36" t="str">
        <f>FIXED(Tabla1[[#This Row],[IVA]],0)</f>
        <v>0</v>
      </c>
      <c r="O156" s="36" t="str">
        <f>FIXED(Tabla1[[#This Row],[ISR RET]],0)</f>
        <v>0</v>
      </c>
      <c r="P156" s="36" t="str">
        <f>FIXED(Tabla1[[#This Row],[IVA RET]],0)</f>
        <v>0</v>
      </c>
      <c r="R156" s="68">
        <f>Tabla1[[#This Row],[TASA 16]]*16%</f>
        <v>0</v>
      </c>
    </row>
    <row r="157" spans="2:18" x14ac:dyDescent="0.25">
      <c r="B157" t="str">
        <f>'[1]210 Y RFC'!A157</f>
        <v>AAAB5712044QA</v>
      </c>
      <c r="C157" t="s">
        <v>189</v>
      </c>
      <c r="D157" t="str">
        <f>'[1]210 Y RFC'!C157</f>
        <v>ALVARADO ALVARADO BELISARIO VIRGILIO</v>
      </c>
      <c r="E157" s="35">
        <f>SUMIFS(Tabla16[TASA 16],Tabla16[NUM],Tabla1[[#This Row],[CODIGO]])</f>
        <v>0</v>
      </c>
      <c r="F157" s="35">
        <f>SUMIFS(Tabla16[TASA 0%],Tabla16[NUM],Tabla1[[#This Row],[CODIGO]])</f>
        <v>0</v>
      </c>
      <c r="G157" s="35">
        <f>SUMIFS(Tabla16[[EXENTO ]],Tabla16[NUM],Tabla1[[#This Row],[CODIGO]])</f>
        <v>0</v>
      </c>
      <c r="H157" s="35">
        <f>SUMIFS(Tabla16[IVA],Tabla16[NUM],Tabla1[[#This Row],[CODIGO]])</f>
        <v>0</v>
      </c>
      <c r="I157" s="35">
        <f>SUMIFS(Tabla16[ISR RET.],Tabla16[NUM],Tabla1[[#This Row],[CODIGO]])</f>
        <v>0</v>
      </c>
      <c r="J157" s="35">
        <f>SUMIFS(Tabla16[IVA RET.],Tabla16[NUM],Tabla1[[#This Row],[CODIGO]])</f>
        <v>0</v>
      </c>
      <c r="K157" t="str">
        <f>FIXED(Tabla1[[#This Row],[TASA 16%]],0)</f>
        <v>0</v>
      </c>
      <c r="L157" t="str">
        <f>FIXED(Tabla1[[#This Row],[TASA 0%]],0)</f>
        <v>0</v>
      </c>
      <c r="M157" t="str">
        <f>FIXED(Tabla1[[#This Row],[TASA EXE.]],0)</f>
        <v>0</v>
      </c>
      <c r="N157" t="str">
        <f>FIXED(Tabla1[[#This Row],[IVA]],0)</f>
        <v>0</v>
      </c>
      <c r="O157" t="str">
        <f>FIXED(Tabla1[[#This Row],[ISR RET]],0)</f>
        <v>0</v>
      </c>
      <c r="P157" t="str">
        <f>FIXED(Tabla1[[#This Row],[IVA RET]],0)</f>
        <v>0</v>
      </c>
      <c r="R157" s="68">
        <f>Tabla1[[#This Row],[TASA 16]]*16%</f>
        <v>0</v>
      </c>
    </row>
    <row r="158" spans="2:18" x14ac:dyDescent="0.25">
      <c r="B158" t="str">
        <f>'[1]210 Y RFC'!A158</f>
        <v>PMA760331UU3</v>
      </c>
      <c r="C158" t="s">
        <v>190</v>
      </c>
      <c r="D158" t="str">
        <f>'[1]210 Y RFC'!C158</f>
        <v>PAILERIA Y MAQUINARIA SA DE CV</v>
      </c>
      <c r="E158" s="35">
        <f>SUMIFS(Tabla16[TASA 16],Tabla16[NUM],Tabla1[[#This Row],[CODIGO]])</f>
        <v>0</v>
      </c>
      <c r="F158" s="35">
        <f>SUMIFS(Tabla16[TASA 0%],Tabla16[NUM],Tabla1[[#This Row],[CODIGO]])</f>
        <v>0</v>
      </c>
      <c r="G158" s="35">
        <f>SUMIFS(Tabla16[[EXENTO ]],Tabla16[NUM],Tabla1[[#This Row],[CODIGO]])</f>
        <v>0</v>
      </c>
      <c r="H158" s="35">
        <f>SUMIFS(Tabla16[IVA],Tabla16[NUM],Tabla1[[#This Row],[CODIGO]])</f>
        <v>0</v>
      </c>
      <c r="I158" s="35">
        <f>SUMIFS(Tabla16[ISR RET.],Tabla16[NUM],Tabla1[[#This Row],[CODIGO]])</f>
        <v>0</v>
      </c>
      <c r="J158" s="35">
        <f>SUMIFS(Tabla16[IVA RET.],Tabla16[NUM],Tabla1[[#This Row],[CODIGO]])</f>
        <v>0</v>
      </c>
      <c r="K158" t="str">
        <f>FIXED(Tabla1[[#This Row],[TASA 16%]],0)</f>
        <v>0</v>
      </c>
      <c r="L158" t="str">
        <f>FIXED(Tabla1[[#This Row],[TASA 0%]],0)</f>
        <v>0</v>
      </c>
      <c r="M158" t="str">
        <f>FIXED(Tabla1[[#This Row],[TASA EXE.]],0)</f>
        <v>0</v>
      </c>
      <c r="N158" s="36" t="str">
        <f>FIXED(Tabla1[[#This Row],[IVA]],0)</f>
        <v>0</v>
      </c>
      <c r="O158" s="36" t="str">
        <f>FIXED(Tabla1[[#This Row],[ISR RET]],0)</f>
        <v>0</v>
      </c>
      <c r="P158" s="36" t="str">
        <f>FIXED(Tabla1[[#This Row],[IVA RET]],0)</f>
        <v>0</v>
      </c>
      <c r="R158" s="68">
        <f>Tabla1[[#This Row],[TASA 16]]*16%</f>
        <v>0</v>
      </c>
    </row>
    <row r="159" spans="2:18" x14ac:dyDescent="0.25">
      <c r="B159" t="str">
        <f>'[1]210 Y RFC'!A159</f>
        <v>AUAF650524DV8</v>
      </c>
      <c r="C159" t="s">
        <v>191</v>
      </c>
      <c r="D159" t="str">
        <f>'[1]210 Y RFC'!C159</f>
        <v>AGUIÑAGA AGUIRRE FRANCISCO</v>
      </c>
      <c r="E159" s="35">
        <f>SUMIFS(Tabla16[TASA 16],Tabla16[NUM],Tabla1[[#This Row],[CODIGO]])</f>
        <v>0</v>
      </c>
      <c r="F159" s="35">
        <f>SUMIFS(Tabla16[TASA 0%],Tabla16[NUM],Tabla1[[#This Row],[CODIGO]])</f>
        <v>0</v>
      </c>
      <c r="G159" s="35">
        <f>SUMIFS(Tabla16[[EXENTO ]],Tabla16[NUM],Tabla1[[#This Row],[CODIGO]])</f>
        <v>0</v>
      </c>
      <c r="H159" s="35">
        <f>SUMIFS(Tabla16[IVA],Tabla16[NUM],Tabla1[[#This Row],[CODIGO]])</f>
        <v>0</v>
      </c>
      <c r="I159" s="35">
        <f>SUMIFS(Tabla16[ISR RET.],Tabla16[NUM],Tabla1[[#This Row],[CODIGO]])</f>
        <v>0</v>
      </c>
      <c r="J159" s="35">
        <f>SUMIFS(Tabla16[IVA RET.],Tabla16[NUM],Tabla1[[#This Row],[CODIGO]])</f>
        <v>0</v>
      </c>
      <c r="K159" t="str">
        <f>FIXED(Tabla1[[#This Row],[TASA 16%]],0)</f>
        <v>0</v>
      </c>
      <c r="L159" t="str">
        <f>FIXED(Tabla1[[#This Row],[TASA 0%]],0)</f>
        <v>0</v>
      </c>
      <c r="M159" t="str">
        <f>FIXED(Tabla1[[#This Row],[TASA EXE.]],0)</f>
        <v>0</v>
      </c>
      <c r="N159" t="str">
        <f>FIXED(Tabla1[[#This Row],[IVA]],0)</f>
        <v>0</v>
      </c>
      <c r="O159" t="str">
        <f>FIXED(Tabla1[[#This Row],[ISR RET]],0)</f>
        <v>0</v>
      </c>
      <c r="P159" t="str">
        <f>FIXED(Tabla1[[#This Row],[IVA RET]],0)</f>
        <v>0</v>
      </c>
      <c r="R159" s="68">
        <f>Tabla1[[#This Row],[TASA 16]]*16%</f>
        <v>0</v>
      </c>
    </row>
    <row r="160" spans="2:18" x14ac:dyDescent="0.25">
      <c r="B160" t="str">
        <f>'[1]210 Y RFC'!A160</f>
        <v>PSG790724654</v>
      </c>
      <c r="C160" t="s">
        <v>192</v>
      </c>
      <c r="D160" t="str">
        <f>'[1]210 Y RFC'!C160</f>
        <v>CIA PERIODISTICA DEL SOL DE GUADALAJARA SA DE CV</v>
      </c>
      <c r="E160" s="35">
        <f>SUMIFS(Tabla16[TASA 16],Tabla16[NUM],Tabla1[[#This Row],[CODIGO]])</f>
        <v>0</v>
      </c>
      <c r="F160" s="35">
        <f>SUMIFS(Tabla16[TASA 0%],Tabla16[NUM],Tabla1[[#This Row],[CODIGO]])</f>
        <v>0</v>
      </c>
      <c r="G160" s="35">
        <f>SUMIFS(Tabla16[[EXENTO ]],Tabla16[NUM],Tabla1[[#This Row],[CODIGO]])</f>
        <v>0</v>
      </c>
      <c r="H160" s="35">
        <f>SUMIFS(Tabla16[IVA],Tabla16[NUM],Tabla1[[#This Row],[CODIGO]])</f>
        <v>0</v>
      </c>
      <c r="I160" s="35">
        <f>SUMIFS(Tabla16[ISR RET.],Tabla16[NUM],Tabla1[[#This Row],[CODIGO]])</f>
        <v>0</v>
      </c>
      <c r="J160" s="35">
        <f>SUMIFS(Tabla16[IVA RET.],Tabla16[NUM],Tabla1[[#This Row],[CODIGO]])</f>
        <v>0</v>
      </c>
      <c r="K160" t="str">
        <f>FIXED(Tabla1[[#This Row],[TASA 16%]],0)</f>
        <v>0</v>
      </c>
      <c r="L160" t="str">
        <f>FIXED(Tabla1[[#This Row],[TASA 0%]],0)</f>
        <v>0</v>
      </c>
      <c r="M160" t="str">
        <f>FIXED(Tabla1[[#This Row],[TASA EXE.]],0)</f>
        <v>0</v>
      </c>
      <c r="N160" s="36" t="str">
        <f>FIXED(Tabla1[[#This Row],[IVA]],0)</f>
        <v>0</v>
      </c>
      <c r="O160" s="36" t="str">
        <f>FIXED(Tabla1[[#This Row],[ISR RET]],0)</f>
        <v>0</v>
      </c>
      <c r="P160" s="36" t="str">
        <f>FIXED(Tabla1[[#This Row],[IVA RET]],0)</f>
        <v>0</v>
      </c>
      <c r="R160" s="68">
        <f>Tabla1[[#This Row],[TASA 16]]*16%</f>
        <v>0</v>
      </c>
    </row>
    <row r="161" spans="2:18" x14ac:dyDescent="0.25">
      <c r="B161" t="str">
        <f>'[1]210 Y RFC'!A161</f>
        <v>MAAA730207OD8</v>
      </c>
      <c r="C161" t="s">
        <v>193</v>
      </c>
      <c r="D161" t="str">
        <f>'[1]210 Y RFC'!C161</f>
        <v>MARTIN ARRIAGA ALFONSO</v>
      </c>
      <c r="E161" s="35">
        <f>SUMIFS(Tabla16[TASA 16],Tabla16[NUM],Tabla1[[#This Row],[CODIGO]])</f>
        <v>0</v>
      </c>
      <c r="F161" s="35">
        <f>SUMIFS(Tabla16[TASA 0%],Tabla16[NUM],Tabla1[[#This Row],[CODIGO]])</f>
        <v>0</v>
      </c>
      <c r="G161" s="35">
        <f>SUMIFS(Tabla16[[EXENTO ]],Tabla16[NUM],Tabla1[[#This Row],[CODIGO]])</f>
        <v>0</v>
      </c>
      <c r="H161" s="35">
        <f>SUMIFS(Tabla16[IVA],Tabla16[NUM],Tabla1[[#This Row],[CODIGO]])</f>
        <v>0</v>
      </c>
      <c r="I161" s="35">
        <f>SUMIFS(Tabla16[ISR RET.],Tabla16[NUM],Tabla1[[#This Row],[CODIGO]])</f>
        <v>0</v>
      </c>
      <c r="J161" s="35">
        <f>SUMIFS(Tabla16[IVA RET.],Tabla16[NUM],Tabla1[[#This Row],[CODIGO]])</f>
        <v>0</v>
      </c>
      <c r="K161" t="str">
        <f>FIXED(Tabla1[[#This Row],[TASA 16%]],0)</f>
        <v>0</v>
      </c>
      <c r="L161" t="str">
        <f>FIXED(Tabla1[[#This Row],[TASA 0%]],0)</f>
        <v>0</v>
      </c>
      <c r="M161" t="str">
        <f>FIXED(Tabla1[[#This Row],[TASA EXE.]],0)</f>
        <v>0</v>
      </c>
      <c r="N161" t="str">
        <f>FIXED(Tabla1[[#This Row],[IVA]],0)</f>
        <v>0</v>
      </c>
      <c r="O161" t="str">
        <f>FIXED(Tabla1[[#This Row],[ISR RET]],0)</f>
        <v>0</v>
      </c>
      <c r="P161" t="str">
        <f>FIXED(Tabla1[[#This Row],[IVA RET]],0)</f>
        <v>0</v>
      </c>
      <c r="R161" s="68">
        <f>Tabla1[[#This Row],[TASA 16]]*16%</f>
        <v>0</v>
      </c>
    </row>
    <row r="162" spans="2:18" x14ac:dyDescent="0.25">
      <c r="B162" t="str">
        <f>'[1]210 Y RFC'!A162</f>
        <v>CCO830927NJ7</v>
      </c>
      <c r="C162" t="s">
        <v>194</v>
      </c>
      <c r="D162" t="str">
        <f>'[1]210 Y RFC'!C162</f>
        <v>CORPORATIVO COMERCIAL SA DE CV</v>
      </c>
      <c r="E162" s="35">
        <f>SUMIFS(Tabla16[TASA 16],Tabla16[NUM],Tabla1[[#This Row],[CODIGO]])</f>
        <v>0</v>
      </c>
      <c r="F162" s="35">
        <f>SUMIFS(Tabla16[TASA 0%],Tabla16[NUM],Tabla1[[#This Row],[CODIGO]])</f>
        <v>0</v>
      </c>
      <c r="G162" s="35">
        <f>SUMIFS(Tabla16[[EXENTO ]],Tabla16[NUM],Tabla1[[#This Row],[CODIGO]])</f>
        <v>0</v>
      </c>
      <c r="H162" s="35">
        <f>SUMIFS(Tabla16[IVA],Tabla16[NUM],Tabla1[[#This Row],[CODIGO]])</f>
        <v>0</v>
      </c>
      <c r="I162" s="35">
        <f>SUMIFS(Tabla16[ISR RET.],Tabla16[NUM],Tabla1[[#This Row],[CODIGO]])</f>
        <v>0</v>
      </c>
      <c r="J162" s="35">
        <f>SUMIFS(Tabla16[IVA RET.],Tabla16[NUM],Tabla1[[#This Row],[CODIGO]])</f>
        <v>0</v>
      </c>
      <c r="K162" t="str">
        <f>FIXED(Tabla1[[#This Row],[TASA 16%]],0)</f>
        <v>0</v>
      </c>
      <c r="L162" t="str">
        <f>FIXED(Tabla1[[#This Row],[TASA 0%]],0)</f>
        <v>0</v>
      </c>
      <c r="M162" t="str">
        <f>FIXED(Tabla1[[#This Row],[TASA EXE.]],0)</f>
        <v>0</v>
      </c>
      <c r="N162" s="36" t="str">
        <f>FIXED(Tabla1[[#This Row],[IVA]],0)</f>
        <v>0</v>
      </c>
      <c r="O162" s="36" t="str">
        <f>FIXED(Tabla1[[#This Row],[ISR RET]],0)</f>
        <v>0</v>
      </c>
      <c r="P162" s="36" t="str">
        <f>FIXED(Tabla1[[#This Row],[IVA RET]],0)</f>
        <v>0</v>
      </c>
      <c r="R162" s="68">
        <f>Tabla1[[#This Row],[TASA 16]]*16%</f>
        <v>0</v>
      </c>
    </row>
    <row r="163" spans="2:18" x14ac:dyDescent="0.25">
      <c r="B163" t="str">
        <f>'[1]210 Y RFC'!A163</f>
        <v>PCG051215JB6</v>
      </c>
      <c r="C163" t="s">
        <v>195</v>
      </c>
      <c r="D163" t="str">
        <f>'[1]210 Y RFC'!C163</f>
        <v>PLASENCIA CAMIONES DE GUADALAJARA SA DE CV</v>
      </c>
      <c r="E163" s="35">
        <f>SUMIFS(Tabla16[TASA 16],Tabla16[NUM],Tabla1[[#This Row],[CODIGO]])</f>
        <v>0</v>
      </c>
      <c r="F163" s="35">
        <f>SUMIFS(Tabla16[TASA 0%],Tabla16[NUM],Tabla1[[#This Row],[CODIGO]])</f>
        <v>0</v>
      </c>
      <c r="G163" s="35">
        <f>SUMIFS(Tabla16[[EXENTO ]],Tabla16[NUM],Tabla1[[#This Row],[CODIGO]])</f>
        <v>0</v>
      </c>
      <c r="H163" s="35">
        <f>SUMIFS(Tabla16[IVA],Tabla16[NUM],Tabla1[[#This Row],[CODIGO]])</f>
        <v>0</v>
      </c>
      <c r="I163" s="35">
        <f>SUMIFS(Tabla16[ISR RET.],Tabla16[NUM],Tabla1[[#This Row],[CODIGO]])</f>
        <v>0</v>
      </c>
      <c r="J163" s="35">
        <f>SUMIFS(Tabla16[IVA RET.],Tabla16[NUM],Tabla1[[#This Row],[CODIGO]])</f>
        <v>0</v>
      </c>
      <c r="K163" t="str">
        <f>FIXED(Tabla1[[#This Row],[TASA 16%]],0)</f>
        <v>0</v>
      </c>
      <c r="L163" t="str">
        <f>FIXED(Tabla1[[#This Row],[TASA 0%]],0)</f>
        <v>0</v>
      </c>
      <c r="M163" t="str">
        <f>FIXED(Tabla1[[#This Row],[TASA EXE.]],0)</f>
        <v>0</v>
      </c>
      <c r="N163" t="str">
        <f>FIXED(Tabla1[[#This Row],[IVA]],0)</f>
        <v>0</v>
      </c>
      <c r="O163" t="str">
        <f>FIXED(Tabla1[[#This Row],[ISR RET]],0)</f>
        <v>0</v>
      </c>
      <c r="P163" t="str">
        <f>FIXED(Tabla1[[#This Row],[IVA RET]],0)</f>
        <v>0</v>
      </c>
      <c r="R163" s="68">
        <f>Tabla1[[#This Row],[TASA 16]]*16%</f>
        <v>0</v>
      </c>
    </row>
    <row r="164" spans="2:18" x14ac:dyDescent="0.25">
      <c r="B164" t="str">
        <f>'[1]210 Y RFC'!A164</f>
        <v>ATR041013V1A</v>
      </c>
      <c r="C164" t="s">
        <v>196</v>
      </c>
      <c r="D164" t="str">
        <f>'[1]210 Y RFC'!C164</f>
        <v>ATRADIX SA DE CV</v>
      </c>
      <c r="E164" s="35">
        <f>SUMIFS(Tabla16[TASA 16],Tabla16[NUM],Tabla1[[#This Row],[CODIGO]])</f>
        <v>0</v>
      </c>
      <c r="F164" s="35">
        <f>SUMIFS(Tabla16[TASA 0%],Tabla16[NUM],Tabla1[[#This Row],[CODIGO]])</f>
        <v>0</v>
      </c>
      <c r="G164" s="35">
        <f>SUMIFS(Tabla16[[EXENTO ]],Tabla16[NUM],Tabla1[[#This Row],[CODIGO]])</f>
        <v>0</v>
      </c>
      <c r="H164" s="35">
        <f>SUMIFS(Tabla16[IVA],Tabla16[NUM],Tabla1[[#This Row],[CODIGO]])</f>
        <v>0</v>
      </c>
      <c r="I164" s="35">
        <f>SUMIFS(Tabla16[ISR RET.],Tabla16[NUM],Tabla1[[#This Row],[CODIGO]])</f>
        <v>0</v>
      </c>
      <c r="J164" s="35">
        <f>SUMIFS(Tabla16[IVA RET.],Tabla16[NUM],Tabla1[[#This Row],[CODIGO]])</f>
        <v>0</v>
      </c>
      <c r="K164" t="str">
        <f>FIXED(Tabla1[[#This Row],[TASA 16%]],0)</f>
        <v>0</v>
      </c>
      <c r="L164" t="str">
        <f>FIXED(Tabla1[[#This Row],[TASA 0%]],0)</f>
        <v>0</v>
      </c>
      <c r="M164" t="str">
        <f>FIXED(Tabla1[[#This Row],[TASA EXE.]],0)</f>
        <v>0</v>
      </c>
      <c r="N164" s="36" t="str">
        <f>FIXED(Tabla1[[#This Row],[IVA]],0)</f>
        <v>0</v>
      </c>
      <c r="O164" s="36" t="str">
        <f>FIXED(Tabla1[[#This Row],[ISR RET]],0)</f>
        <v>0</v>
      </c>
      <c r="P164" s="36" t="str">
        <f>FIXED(Tabla1[[#This Row],[IVA RET]],0)</f>
        <v>0</v>
      </c>
      <c r="R164" s="68">
        <f>Tabla1[[#This Row],[TASA 16]]*16%</f>
        <v>0</v>
      </c>
    </row>
    <row r="165" spans="2:18" x14ac:dyDescent="0.25">
      <c r="B165" t="str">
        <f>'[1]210 Y RFC'!A165</f>
        <v>RASM731003I99</v>
      </c>
      <c r="C165" t="s">
        <v>197</v>
      </c>
      <c r="D165" t="str">
        <f>'[1]210 Y RFC'!C165</f>
        <v>RAMIREZ SEPULVEDA MARCO ANTONIO</v>
      </c>
      <c r="E165" s="35">
        <f>SUMIFS(Tabla16[TASA 16],Tabla16[NUM],Tabla1[[#This Row],[CODIGO]])</f>
        <v>24137.125</v>
      </c>
      <c r="F165" s="35">
        <f>SUMIFS(Tabla16[TASA 0%],Tabla16[NUM],Tabla1[[#This Row],[CODIGO]])</f>
        <v>-2.4999999997817213E-2</v>
      </c>
      <c r="G165" s="35">
        <f>SUMIFS(Tabla16[[EXENTO ]],Tabla16[NUM],Tabla1[[#This Row],[CODIGO]])</f>
        <v>0</v>
      </c>
      <c r="H165" s="35">
        <f>SUMIFS(Tabla16[IVA],Tabla16[NUM],Tabla1[[#This Row],[CODIGO]])</f>
        <v>3861.94</v>
      </c>
      <c r="I165" s="35">
        <f>SUMIFS(Tabla16[ISR RET.],Tabla16[NUM],Tabla1[[#This Row],[CODIGO]])</f>
        <v>0</v>
      </c>
      <c r="J165" s="35">
        <f>SUMIFS(Tabla16[IVA RET.],Tabla16[NUM],Tabla1[[#This Row],[CODIGO]])</f>
        <v>0</v>
      </c>
      <c r="K165" t="str">
        <f>FIXED(Tabla1[[#This Row],[TASA 16%]],0)</f>
        <v>24,137</v>
      </c>
      <c r="L165" t="str">
        <f>FIXED(Tabla1[[#This Row],[TASA 0%]],0)</f>
        <v>0</v>
      </c>
      <c r="M165" t="str">
        <f>FIXED(Tabla1[[#This Row],[TASA EXE.]],0)</f>
        <v>0</v>
      </c>
      <c r="N165" t="str">
        <f>FIXED(Tabla1[[#This Row],[IVA]],0)</f>
        <v>3,862</v>
      </c>
      <c r="O165" t="str">
        <f>FIXED(Tabla1[[#This Row],[ISR RET]],0)</f>
        <v>0</v>
      </c>
      <c r="P165" t="str">
        <f>FIXED(Tabla1[[#This Row],[IVA RET]],0)</f>
        <v>0</v>
      </c>
      <c r="R165" s="68">
        <f>Tabla1[[#This Row],[TASA 16]]*16%</f>
        <v>3861.92</v>
      </c>
    </row>
    <row r="166" spans="2:18" x14ac:dyDescent="0.25">
      <c r="B166" t="str">
        <f>'[1]210 Y RFC'!A166</f>
        <v>GOIA801027UG8</v>
      </c>
      <c r="C166" t="s">
        <v>198</v>
      </c>
      <c r="D166" t="str">
        <f>'[1]210 Y RFC'!C166</f>
        <v>GONZALEZ IÑIGUEZ ALVARO</v>
      </c>
      <c r="E166" s="35">
        <f>SUMIFS(Tabla16[TASA 16],Tabla16[NUM],Tabla1[[#This Row],[CODIGO]])</f>
        <v>0</v>
      </c>
      <c r="F166" s="35">
        <f>SUMIFS(Tabla16[TASA 0%],Tabla16[NUM],Tabla1[[#This Row],[CODIGO]])</f>
        <v>0</v>
      </c>
      <c r="G166" s="35">
        <f>SUMIFS(Tabla16[[EXENTO ]],Tabla16[NUM],Tabla1[[#This Row],[CODIGO]])</f>
        <v>0</v>
      </c>
      <c r="H166" s="35">
        <f>SUMIFS(Tabla16[IVA],Tabla16[NUM],Tabla1[[#This Row],[CODIGO]])</f>
        <v>0</v>
      </c>
      <c r="I166" s="35">
        <f>SUMIFS(Tabla16[ISR RET.],Tabla16[NUM],Tabla1[[#This Row],[CODIGO]])</f>
        <v>0</v>
      </c>
      <c r="J166" s="35">
        <f>SUMIFS(Tabla16[IVA RET.],Tabla16[NUM],Tabla1[[#This Row],[CODIGO]])</f>
        <v>0</v>
      </c>
      <c r="K166" t="str">
        <f>FIXED(Tabla1[[#This Row],[TASA 16%]],0)</f>
        <v>0</v>
      </c>
      <c r="L166" t="str">
        <f>FIXED(Tabla1[[#This Row],[TASA 0%]],0)</f>
        <v>0</v>
      </c>
      <c r="M166" t="str">
        <f>FIXED(Tabla1[[#This Row],[TASA EXE.]],0)</f>
        <v>0</v>
      </c>
      <c r="N166" s="36" t="str">
        <f>FIXED(Tabla1[[#This Row],[IVA]],0)</f>
        <v>0</v>
      </c>
      <c r="O166" s="36" t="str">
        <f>FIXED(Tabla1[[#This Row],[ISR RET]],0)</f>
        <v>0</v>
      </c>
      <c r="P166" s="36" t="str">
        <f>FIXED(Tabla1[[#This Row],[IVA RET]],0)</f>
        <v>0</v>
      </c>
      <c r="R166" s="68">
        <f>Tabla1[[#This Row],[TASA 16]]*16%</f>
        <v>0</v>
      </c>
    </row>
    <row r="167" spans="2:18" x14ac:dyDescent="0.25">
      <c r="B167" t="str">
        <f>'[1]210 Y RFC'!A167</f>
        <v>BAR011108CC6</v>
      </c>
      <c r="C167" t="s">
        <v>199</v>
      </c>
      <c r="D167" t="str">
        <f>'[1]210 Y RFC'!C167</f>
        <v>BARCEL SA DE CV</v>
      </c>
      <c r="E167" s="35">
        <f>SUMIFS(Tabla16[TASA 16],Tabla16[NUM],Tabla1[[#This Row],[CODIGO]])</f>
        <v>0</v>
      </c>
      <c r="F167" s="35">
        <f>SUMIFS(Tabla16[TASA 0%],Tabla16[NUM],Tabla1[[#This Row],[CODIGO]])</f>
        <v>37512.239999999998</v>
      </c>
      <c r="G167" s="35">
        <f>SUMIFS(Tabla16[[EXENTO ]],Tabla16[NUM],Tabla1[[#This Row],[CODIGO]])</f>
        <v>2908.71</v>
      </c>
      <c r="H167" s="35">
        <f>SUMIFS(Tabla16[IVA],Tabla16[NUM],Tabla1[[#This Row],[CODIGO]])</f>
        <v>0</v>
      </c>
      <c r="I167" s="35">
        <f>SUMIFS(Tabla16[ISR RET.],Tabla16[NUM],Tabla1[[#This Row],[CODIGO]])</f>
        <v>0</v>
      </c>
      <c r="J167" s="35">
        <f>SUMIFS(Tabla16[IVA RET.],Tabla16[NUM],Tabla1[[#This Row],[CODIGO]])</f>
        <v>0</v>
      </c>
      <c r="K167" t="str">
        <f>FIXED(Tabla1[[#This Row],[TASA 16%]],0)</f>
        <v>0</v>
      </c>
      <c r="L167" t="str">
        <f>FIXED(Tabla1[[#This Row],[TASA 0%]],0)</f>
        <v>37,512</v>
      </c>
      <c r="M167" t="str">
        <f>FIXED(Tabla1[[#This Row],[TASA EXE.]],0)</f>
        <v>2,909</v>
      </c>
      <c r="N167" t="str">
        <f>FIXED(Tabla1[[#This Row],[IVA]],0)</f>
        <v>0</v>
      </c>
      <c r="O167" t="str">
        <f>FIXED(Tabla1[[#This Row],[ISR RET]],0)</f>
        <v>0</v>
      </c>
      <c r="P167" t="str">
        <f>FIXED(Tabla1[[#This Row],[IVA RET]],0)</f>
        <v>0</v>
      </c>
      <c r="R167" s="68">
        <f>Tabla1[[#This Row],[TASA 16]]*16%</f>
        <v>0</v>
      </c>
    </row>
    <row r="168" spans="2:18" x14ac:dyDescent="0.25">
      <c r="B168" t="str">
        <f>'[1]210 Y RFC'!A168</f>
        <v>BIM011108DJ5</v>
      </c>
      <c r="C168" t="s">
        <v>200</v>
      </c>
      <c r="D168" t="str">
        <f>'[1]210 Y RFC'!C168</f>
        <v>BIMBO SA DE CV</v>
      </c>
      <c r="E168" s="35">
        <f>SUMIFS(Tabla16[TASA 16],Tabla16[NUM],Tabla1[[#This Row],[CODIGO]])</f>
        <v>0</v>
      </c>
      <c r="F168" s="35">
        <f>SUMIFS(Tabla16[TASA 0%],Tabla16[NUM],Tabla1[[#This Row],[CODIGO]])</f>
        <v>1384426.3199999998</v>
      </c>
      <c r="G168" s="35">
        <f>SUMIFS(Tabla16[[EXENTO ]],Tabla16[NUM],Tabla1[[#This Row],[CODIGO]])</f>
        <v>50777.369999999995</v>
      </c>
      <c r="H168" s="35">
        <f>SUMIFS(Tabla16[IVA],Tabla16[NUM],Tabla1[[#This Row],[CODIGO]])</f>
        <v>0</v>
      </c>
      <c r="I168" s="35">
        <f>SUMIFS(Tabla16[ISR RET.],Tabla16[NUM],Tabla1[[#This Row],[CODIGO]])</f>
        <v>0</v>
      </c>
      <c r="J168" s="35">
        <f>SUMIFS(Tabla16[IVA RET.],Tabla16[NUM],Tabla1[[#This Row],[CODIGO]])</f>
        <v>0</v>
      </c>
      <c r="K168" t="str">
        <f>FIXED(Tabla1[[#This Row],[TASA 16%]],0)</f>
        <v>0</v>
      </c>
      <c r="L168" t="str">
        <f>FIXED(Tabla1[[#This Row],[TASA 0%]],0)</f>
        <v>1,384,426</v>
      </c>
      <c r="M168" t="str">
        <f>FIXED(Tabla1[[#This Row],[TASA EXE.]],0)</f>
        <v>50,777</v>
      </c>
      <c r="N168" s="36" t="str">
        <f>FIXED(Tabla1[[#This Row],[IVA]],0)</f>
        <v>0</v>
      </c>
      <c r="O168" s="36" t="str">
        <f>FIXED(Tabla1[[#This Row],[ISR RET]],0)</f>
        <v>0</v>
      </c>
      <c r="P168" s="36" t="str">
        <f>FIXED(Tabla1[[#This Row],[IVA RET]],0)</f>
        <v>0</v>
      </c>
      <c r="R168" s="68">
        <f>Tabla1[[#This Row],[TASA 16]]*16%</f>
        <v>0</v>
      </c>
    </row>
    <row r="169" spans="2:18" x14ac:dyDescent="0.25">
      <c r="B169" t="str">
        <f>'[1]210 Y RFC'!A169</f>
        <v>EAL800430FU1</v>
      </c>
      <c r="C169" t="s">
        <v>201</v>
      </c>
      <c r="D169" t="str">
        <f>'[1]210 Y RFC'!C169</f>
        <v>EMBOTELLADORA LOS ALTOS SA DE CV</v>
      </c>
      <c r="E169" s="35">
        <f>SUMIFS(Tabla16[TASA 16],Tabla16[NUM],Tabla1[[#This Row],[CODIGO]])</f>
        <v>0</v>
      </c>
      <c r="F169" s="35">
        <f>SUMIFS(Tabla16[TASA 0%],Tabla16[NUM],Tabla1[[#This Row],[CODIGO]])</f>
        <v>0</v>
      </c>
      <c r="G169" s="35">
        <f>SUMIFS(Tabla16[[EXENTO ]],Tabla16[NUM],Tabla1[[#This Row],[CODIGO]])</f>
        <v>0</v>
      </c>
      <c r="H169" s="35">
        <f>SUMIFS(Tabla16[IVA],Tabla16[NUM],Tabla1[[#This Row],[CODIGO]])</f>
        <v>0</v>
      </c>
      <c r="I169" s="35">
        <f>SUMIFS(Tabla16[ISR RET.],Tabla16[NUM],Tabla1[[#This Row],[CODIGO]])</f>
        <v>0</v>
      </c>
      <c r="J169" s="35">
        <f>SUMIFS(Tabla16[IVA RET.],Tabla16[NUM],Tabla1[[#This Row],[CODIGO]])</f>
        <v>0</v>
      </c>
      <c r="K169" t="str">
        <f>FIXED(Tabla1[[#This Row],[TASA 16%]],0)</f>
        <v>0</v>
      </c>
      <c r="L169" t="str">
        <f>FIXED(Tabla1[[#This Row],[TASA 0%]],0)</f>
        <v>0</v>
      </c>
      <c r="M169" t="str">
        <f>FIXED(Tabla1[[#This Row],[TASA EXE.]],0)</f>
        <v>0</v>
      </c>
      <c r="N169" t="str">
        <f>FIXED(Tabla1[[#This Row],[IVA]],0)</f>
        <v>0</v>
      </c>
      <c r="O169" t="str">
        <f>FIXED(Tabla1[[#This Row],[ISR RET]],0)</f>
        <v>0</v>
      </c>
      <c r="P169" t="str">
        <f>FIXED(Tabla1[[#This Row],[IVA RET]],0)</f>
        <v>0</v>
      </c>
      <c r="R169" s="68">
        <f>Tabla1[[#This Row],[TASA 16]]*16%</f>
        <v>0</v>
      </c>
    </row>
    <row r="170" spans="2:18" x14ac:dyDescent="0.25">
      <c r="B170" t="str">
        <f>'[1]210 Y RFC'!A170</f>
        <v>GOO140428446</v>
      </c>
      <c r="C170" t="s">
        <v>202</v>
      </c>
      <c r="D170" t="str">
        <f>'[1]210 Y RFC'!C170</f>
        <v>GOOD FIBERS SA DE CV</v>
      </c>
      <c r="E170" s="35">
        <f>SUMIFS(Tabla16[TASA 16],Tabla16[NUM],Tabla1[[#This Row],[CODIGO]])</f>
        <v>0</v>
      </c>
      <c r="F170" s="35">
        <f>SUMIFS(Tabla16[TASA 0%],Tabla16[NUM],Tabla1[[#This Row],[CODIGO]])</f>
        <v>0</v>
      </c>
      <c r="G170" s="35">
        <f>SUMIFS(Tabla16[[EXENTO ]],Tabla16[NUM],Tabla1[[#This Row],[CODIGO]])</f>
        <v>0</v>
      </c>
      <c r="H170" s="35">
        <f>SUMIFS(Tabla16[IVA],Tabla16[NUM],Tabla1[[#This Row],[CODIGO]])</f>
        <v>0</v>
      </c>
      <c r="I170" s="35">
        <f>SUMIFS(Tabla16[ISR RET.],Tabla16[NUM],Tabla1[[#This Row],[CODIGO]])</f>
        <v>0</v>
      </c>
      <c r="J170" s="35">
        <f>SUMIFS(Tabla16[IVA RET.],Tabla16[NUM],Tabla1[[#This Row],[CODIGO]])</f>
        <v>0</v>
      </c>
      <c r="K170" t="str">
        <f>FIXED(Tabla1[[#This Row],[TASA 16%]],0)</f>
        <v>0</v>
      </c>
      <c r="L170" t="str">
        <f>FIXED(Tabla1[[#This Row],[TASA 0%]],0)</f>
        <v>0</v>
      </c>
      <c r="M170" t="str">
        <f>FIXED(Tabla1[[#This Row],[TASA EXE.]],0)</f>
        <v>0</v>
      </c>
      <c r="N170" s="36" t="str">
        <f>FIXED(Tabla1[[#This Row],[IVA]],0)</f>
        <v>0</v>
      </c>
      <c r="O170" s="36" t="str">
        <f>FIXED(Tabla1[[#This Row],[ISR RET]],0)</f>
        <v>0</v>
      </c>
      <c r="P170" s="36" t="str">
        <f>FIXED(Tabla1[[#This Row],[IVA RET]],0)</f>
        <v>0</v>
      </c>
      <c r="R170" s="68">
        <f>Tabla1[[#This Row],[TASA 16]]*16%</f>
        <v>0</v>
      </c>
    </row>
    <row r="171" spans="2:18" x14ac:dyDescent="0.25">
      <c r="B171" t="str">
        <f>'[1]210 Y RFC'!A171</f>
        <v>HME041126IC8</v>
      </c>
      <c r="C171" t="s">
        <v>203</v>
      </c>
      <c r="D171" t="str">
        <f>'[1]210 Y RFC'!C171</f>
        <v>HIDRATON DE MEXICO SA DE CV</v>
      </c>
      <c r="E171" s="35">
        <f>SUMIFS(Tabla16[TASA 16],Tabla16[NUM],Tabla1[[#This Row],[CODIGO]])</f>
        <v>0</v>
      </c>
      <c r="F171" s="35">
        <f>SUMIFS(Tabla16[TASA 0%],Tabla16[NUM],Tabla1[[#This Row],[CODIGO]])</f>
        <v>0</v>
      </c>
      <c r="G171" s="35">
        <f>SUMIFS(Tabla16[[EXENTO ]],Tabla16[NUM],Tabla1[[#This Row],[CODIGO]])</f>
        <v>0</v>
      </c>
      <c r="H171" s="35">
        <f>SUMIFS(Tabla16[IVA],Tabla16[NUM],Tabla1[[#This Row],[CODIGO]])</f>
        <v>0</v>
      </c>
      <c r="I171" s="35">
        <f>SUMIFS(Tabla16[ISR RET.],Tabla16[NUM],Tabla1[[#This Row],[CODIGO]])</f>
        <v>0</v>
      </c>
      <c r="J171" s="35">
        <f>SUMIFS(Tabla16[IVA RET.],Tabla16[NUM],Tabla1[[#This Row],[CODIGO]])</f>
        <v>0</v>
      </c>
      <c r="K171" t="str">
        <f>FIXED(Tabla1[[#This Row],[TASA 16%]],0)</f>
        <v>0</v>
      </c>
      <c r="L171" t="str">
        <f>FIXED(Tabla1[[#This Row],[TASA 0%]],0)</f>
        <v>0</v>
      </c>
      <c r="M171" t="str">
        <f>FIXED(Tabla1[[#This Row],[TASA EXE.]],0)</f>
        <v>0</v>
      </c>
      <c r="N171" t="str">
        <f>FIXED(Tabla1[[#This Row],[IVA]],0)</f>
        <v>0</v>
      </c>
      <c r="O171" t="str">
        <f>FIXED(Tabla1[[#This Row],[ISR RET]],0)</f>
        <v>0</v>
      </c>
      <c r="P171" t="str">
        <f>FIXED(Tabla1[[#This Row],[IVA RET]],0)</f>
        <v>0</v>
      </c>
      <c r="R171" s="68">
        <f>Tabla1[[#This Row],[TASA 16]]*16%</f>
        <v>0</v>
      </c>
    </row>
    <row r="172" spans="2:18" x14ac:dyDescent="0.25">
      <c r="B172" t="str">
        <f>'[1]210 Y RFC'!A172</f>
        <v>WP&amp;131107C56</v>
      </c>
      <c r="C172" t="s">
        <v>204</v>
      </c>
      <c r="D172" t="str">
        <f>'[1]210 Y RFC'!C172</f>
        <v>WARDEN P&amp;C SA DE CV</v>
      </c>
      <c r="E172" s="35">
        <f>SUMIFS(Tabla16[TASA 16],Tabla16[NUM],Tabla1[[#This Row],[CODIGO]])</f>
        <v>0</v>
      </c>
      <c r="F172" s="35">
        <f>SUMIFS(Tabla16[TASA 0%],Tabla16[NUM],Tabla1[[#This Row],[CODIGO]])</f>
        <v>0</v>
      </c>
      <c r="G172" s="35">
        <f>SUMIFS(Tabla16[[EXENTO ]],Tabla16[NUM],Tabla1[[#This Row],[CODIGO]])</f>
        <v>0</v>
      </c>
      <c r="H172" s="35">
        <f>SUMIFS(Tabla16[IVA],Tabla16[NUM],Tabla1[[#This Row],[CODIGO]])</f>
        <v>0</v>
      </c>
      <c r="I172" s="35">
        <f>SUMIFS(Tabla16[ISR RET.],Tabla16[NUM],Tabla1[[#This Row],[CODIGO]])</f>
        <v>0</v>
      </c>
      <c r="J172" s="35">
        <f>SUMIFS(Tabla16[IVA RET.],Tabla16[NUM],Tabla1[[#This Row],[CODIGO]])</f>
        <v>0</v>
      </c>
      <c r="K172" t="str">
        <f>FIXED(Tabla1[[#This Row],[TASA 16%]],0)</f>
        <v>0</v>
      </c>
      <c r="L172" t="str">
        <f>FIXED(Tabla1[[#This Row],[TASA 0%]],0)</f>
        <v>0</v>
      </c>
      <c r="M172" t="str">
        <f>FIXED(Tabla1[[#This Row],[TASA EXE.]],0)</f>
        <v>0</v>
      </c>
      <c r="N172" s="36" t="str">
        <f>FIXED(Tabla1[[#This Row],[IVA]],0)</f>
        <v>0</v>
      </c>
      <c r="O172" s="36" t="str">
        <f>FIXED(Tabla1[[#This Row],[ISR RET]],0)</f>
        <v>0</v>
      </c>
      <c r="P172" s="36" t="str">
        <f>FIXED(Tabla1[[#This Row],[IVA RET]],0)</f>
        <v>0</v>
      </c>
      <c r="R172" s="68">
        <f>Tabla1[[#This Row],[TASA 16]]*16%</f>
        <v>0</v>
      </c>
    </row>
    <row r="173" spans="2:18" x14ac:dyDescent="0.25">
      <c r="B173" t="str">
        <f>'[1]210 Y RFC'!A173</f>
        <v>BAGJ351209NW5</v>
      </c>
      <c r="C173" t="s">
        <v>205</v>
      </c>
      <c r="D173" t="str">
        <f>'[1]210 Y RFC'!C173</f>
        <v>BARBA GUTIERREZ J JESUS</v>
      </c>
      <c r="E173" s="35">
        <f>SUMIFS(Tabla16[TASA 16],Tabla16[NUM],Tabla1[[#This Row],[CODIGO]])</f>
        <v>0</v>
      </c>
      <c r="F173" s="35">
        <f>SUMIFS(Tabla16[TASA 0%],Tabla16[NUM],Tabla1[[#This Row],[CODIGO]])</f>
        <v>0</v>
      </c>
      <c r="G173" s="35">
        <f>SUMIFS(Tabla16[[EXENTO ]],Tabla16[NUM],Tabla1[[#This Row],[CODIGO]])</f>
        <v>0</v>
      </c>
      <c r="H173" s="35">
        <f>SUMIFS(Tabla16[IVA],Tabla16[NUM],Tabla1[[#This Row],[CODIGO]])</f>
        <v>0</v>
      </c>
      <c r="I173" s="35">
        <f>SUMIFS(Tabla16[ISR RET.],Tabla16[NUM],Tabla1[[#This Row],[CODIGO]])</f>
        <v>0</v>
      </c>
      <c r="J173" s="35">
        <f>SUMIFS(Tabla16[IVA RET.],Tabla16[NUM],Tabla1[[#This Row],[CODIGO]])</f>
        <v>0</v>
      </c>
      <c r="K173" t="str">
        <f>FIXED(Tabla1[[#This Row],[TASA 16%]],0)</f>
        <v>0</v>
      </c>
      <c r="L173" t="str">
        <f>FIXED(Tabla1[[#This Row],[TASA 0%]],0)</f>
        <v>0</v>
      </c>
      <c r="M173" t="str">
        <f>FIXED(Tabla1[[#This Row],[TASA EXE.]],0)</f>
        <v>0</v>
      </c>
      <c r="N173" t="str">
        <f>FIXED(Tabla1[[#This Row],[IVA]],0)</f>
        <v>0</v>
      </c>
      <c r="O173" t="str">
        <f>FIXED(Tabla1[[#This Row],[ISR RET]],0)</f>
        <v>0</v>
      </c>
      <c r="P173" t="str">
        <f>FIXED(Tabla1[[#This Row],[IVA RET]],0)</f>
        <v>0</v>
      </c>
      <c r="R173" s="68">
        <f>Tabla1[[#This Row],[TASA 16]]*16%</f>
        <v>0</v>
      </c>
    </row>
    <row r="174" spans="2:18" x14ac:dyDescent="0.25">
      <c r="B174" t="str">
        <f>'[1]210 Y RFC'!A174</f>
        <v>LDI760915PN5</v>
      </c>
      <c r="C174" t="s">
        <v>206</v>
      </c>
      <c r="D174" t="str">
        <f>'[1]210 Y RFC'!C174</f>
        <v>LABORATORIOS DIBA SA</v>
      </c>
      <c r="E174" s="35">
        <f>SUMIFS(Tabla16[TASA 16],Tabla16[NUM],Tabla1[[#This Row],[CODIGO]])</f>
        <v>0</v>
      </c>
      <c r="F174" s="35">
        <f>SUMIFS(Tabla16[TASA 0%],Tabla16[NUM],Tabla1[[#This Row],[CODIGO]])</f>
        <v>0</v>
      </c>
      <c r="G174" s="35">
        <f>SUMIFS(Tabla16[[EXENTO ]],Tabla16[NUM],Tabla1[[#This Row],[CODIGO]])</f>
        <v>0</v>
      </c>
      <c r="H174" s="35">
        <f>SUMIFS(Tabla16[IVA],Tabla16[NUM],Tabla1[[#This Row],[CODIGO]])</f>
        <v>0</v>
      </c>
      <c r="I174" s="35">
        <f>SUMIFS(Tabla16[ISR RET.],Tabla16[NUM],Tabla1[[#This Row],[CODIGO]])</f>
        <v>0</v>
      </c>
      <c r="J174" s="35">
        <f>SUMIFS(Tabla16[IVA RET.],Tabla16[NUM],Tabla1[[#This Row],[CODIGO]])</f>
        <v>0</v>
      </c>
      <c r="K174" t="str">
        <f>FIXED(Tabla1[[#This Row],[TASA 16%]],0)</f>
        <v>0</v>
      </c>
      <c r="L174" t="str">
        <f>FIXED(Tabla1[[#This Row],[TASA 0%]],0)</f>
        <v>0</v>
      </c>
      <c r="M174" t="str">
        <f>FIXED(Tabla1[[#This Row],[TASA EXE.]],0)</f>
        <v>0</v>
      </c>
      <c r="N174" s="36" t="str">
        <f>FIXED(Tabla1[[#This Row],[IVA]],0)</f>
        <v>0</v>
      </c>
      <c r="O174" s="36" t="str">
        <f>FIXED(Tabla1[[#This Row],[ISR RET]],0)</f>
        <v>0</v>
      </c>
      <c r="P174" s="36" t="str">
        <f>FIXED(Tabla1[[#This Row],[IVA RET]],0)</f>
        <v>0</v>
      </c>
      <c r="R174" s="68">
        <f>Tabla1[[#This Row],[TASA 16]]*16%</f>
        <v>0</v>
      </c>
    </row>
    <row r="175" spans="2:18" x14ac:dyDescent="0.25">
      <c r="B175" t="str">
        <f>'[1]210 Y RFC'!A175</f>
        <v>IAAR460115TVA</v>
      </c>
      <c r="C175" t="s">
        <v>207</v>
      </c>
      <c r="D175" t="str">
        <f>'[1]210 Y RFC'!C175</f>
        <v>ISAAC ALCALA RAMON</v>
      </c>
      <c r="E175" s="35">
        <f>SUMIFS(Tabla16[TASA 16],Tabla16[NUM],Tabla1[[#This Row],[CODIGO]])</f>
        <v>0</v>
      </c>
      <c r="F175" s="35">
        <f>SUMIFS(Tabla16[TASA 0%],Tabla16[NUM],Tabla1[[#This Row],[CODIGO]])</f>
        <v>0</v>
      </c>
      <c r="G175" s="35">
        <f>SUMIFS(Tabla16[[EXENTO ]],Tabla16[NUM],Tabla1[[#This Row],[CODIGO]])</f>
        <v>0</v>
      </c>
      <c r="H175" s="35">
        <f>SUMIFS(Tabla16[IVA],Tabla16[NUM],Tabla1[[#This Row],[CODIGO]])</f>
        <v>0</v>
      </c>
      <c r="I175" s="35">
        <f>SUMIFS(Tabla16[ISR RET.],Tabla16[NUM],Tabla1[[#This Row],[CODIGO]])</f>
        <v>0</v>
      </c>
      <c r="J175" s="35">
        <f>SUMIFS(Tabla16[IVA RET.],Tabla16[NUM],Tabla1[[#This Row],[CODIGO]])</f>
        <v>0</v>
      </c>
      <c r="K175" t="str">
        <f>FIXED(Tabla1[[#This Row],[TASA 16%]],0)</f>
        <v>0</v>
      </c>
      <c r="L175" t="str">
        <f>FIXED(Tabla1[[#This Row],[TASA 0%]],0)</f>
        <v>0</v>
      </c>
      <c r="M175" t="str">
        <f>FIXED(Tabla1[[#This Row],[TASA EXE.]],0)</f>
        <v>0</v>
      </c>
      <c r="N175" t="str">
        <f>FIXED(Tabla1[[#This Row],[IVA]],0)</f>
        <v>0</v>
      </c>
      <c r="O175" t="str">
        <f>FIXED(Tabla1[[#This Row],[ISR RET]],0)</f>
        <v>0</v>
      </c>
      <c r="P175" t="str">
        <f>FIXED(Tabla1[[#This Row],[IVA RET]],0)</f>
        <v>0</v>
      </c>
      <c r="R175" s="68">
        <f>Tabla1[[#This Row],[TASA 16]]*16%</f>
        <v>0</v>
      </c>
    </row>
    <row r="176" spans="2:18" x14ac:dyDescent="0.25">
      <c r="B176" t="str">
        <f>'[1]210 Y RFC'!A176</f>
        <v>AVA960918DZ2</v>
      </c>
      <c r="C176" t="s">
        <v>208</v>
      </c>
      <c r="D176" t="str">
        <f>'[1]210 Y RFC'!C176</f>
        <v>ABASTECEDORA VALLADOLID SA DE CV</v>
      </c>
      <c r="E176" s="35">
        <f>SUMIFS(Tabla16[TASA 16],Tabla16[NUM],Tabla1[[#This Row],[CODIGO]])</f>
        <v>0</v>
      </c>
      <c r="F176" s="35">
        <f>SUMIFS(Tabla16[TASA 0%],Tabla16[NUM],Tabla1[[#This Row],[CODIGO]])</f>
        <v>0</v>
      </c>
      <c r="G176" s="35">
        <f>SUMIFS(Tabla16[[EXENTO ]],Tabla16[NUM],Tabla1[[#This Row],[CODIGO]])</f>
        <v>0</v>
      </c>
      <c r="H176" s="35">
        <f>SUMIFS(Tabla16[IVA],Tabla16[NUM],Tabla1[[#This Row],[CODIGO]])</f>
        <v>0</v>
      </c>
      <c r="I176" s="35">
        <f>SUMIFS(Tabla16[ISR RET.],Tabla16[NUM],Tabla1[[#This Row],[CODIGO]])</f>
        <v>0</v>
      </c>
      <c r="J176" s="35">
        <f>SUMIFS(Tabla16[IVA RET.],Tabla16[NUM],Tabla1[[#This Row],[CODIGO]])</f>
        <v>0</v>
      </c>
      <c r="K176" t="str">
        <f>FIXED(Tabla1[[#This Row],[TASA 16%]],0)</f>
        <v>0</v>
      </c>
      <c r="L176" t="str">
        <f>FIXED(Tabla1[[#This Row],[TASA 0%]],0)</f>
        <v>0</v>
      </c>
      <c r="M176" t="str">
        <f>FIXED(Tabla1[[#This Row],[TASA EXE.]],0)</f>
        <v>0</v>
      </c>
      <c r="N176" s="36" t="str">
        <f>FIXED(Tabla1[[#This Row],[IVA]],0)</f>
        <v>0</v>
      </c>
      <c r="O176" s="36" t="str">
        <f>FIXED(Tabla1[[#This Row],[ISR RET]],0)</f>
        <v>0</v>
      </c>
      <c r="P176" s="36" t="str">
        <f>FIXED(Tabla1[[#This Row],[IVA RET]],0)</f>
        <v>0</v>
      </c>
      <c r="R176" s="68">
        <f>Tabla1[[#This Row],[TASA 16]]*16%</f>
        <v>0</v>
      </c>
    </row>
    <row r="177" spans="2:18" x14ac:dyDescent="0.25">
      <c r="B177" t="str">
        <f>'[1]210 Y RFC'!A177</f>
        <v>NOP1403256Y5</v>
      </c>
      <c r="C177" t="s">
        <v>209</v>
      </c>
      <c r="D177" t="str">
        <f>'[1]210 Y RFC'!C177</f>
        <v>NUTRICION OPORTUNA SA DE CV</v>
      </c>
      <c r="E177" s="35">
        <f>SUMIFS(Tabla16[TASA 16],Tabla16[NUM],Tabla1[[#This Row],[CODIGO]])</f>
        <v>0</v>
      </c>
      <c r="F177" s="35">
        <f>SUMIFS(Tabla16[TASA 0%],Tabla16[NUM],Tabla1[[#This Row],[CODIGO]])</f>
        <v>0</v>
      </c>
      <c r="G177" s="35">
        <f>SUMIFS(Tabla16[[EXENTO ]],Tabla16[NUM],Tabla1[[#This Row],[CODIGO]])</f>
        <v>0</v>
      </c>
      <c r="H177" s="35">
        <f>SUMIFS(Tabla16[IVA],Tabla16[NUM],Tabla1[[#This Row],[CODIGO]])</f>
        <v>0</v>
      </c>
      <c r="I177" s="35">
        <f>SUMIFS(Tabla16[ISR RET.],Tabla16[NUM],Tabla1[[#This Row],[CODIGO]])</f>
        <v>0</v>
      </c>
      <c r="J177" s="35">
        <f>SUMIFS(Tabla16[IVA RET.],Tabla16[NUM],Tabla1[[#This Row],[CODIGO]])</f>
        <v>0</v>
      </c>
      <c r="K177" t="str">
        <f>FIXED(Tabla1[[#This Row],[TASA 16%]],0)</f>
        <v>0</v>
      </c>
      <c r="L177" t="str">
        <f>FIXED(Tabla1[[#This Row],[TASA 0%]],0)</f>
        <v>0</v>
      </c>
      <c r="M177" t="str">
        <f>FIXED(Tabla1[[#This Row],[TASA EXE.]],0)</f>
        <v>0</v>
      </c>
      <c r="N177" t="str">
        <f>FIXED(Tabla1[[#This Row],[IVA]],0)</f>
        <v>0</v>
      </c>
      <c r="O177" t="str">
        <f>FIXED(Tabla1[[#This Row],[ISR RET]],0)</f>
        <v>0</v>
      </c>
      <c r="P177" t="str">
        <f>FIXED(Tabla1[[#This Row],[IVA RET]],0)</f>
        <v>0</v>
      </c>
      <c r="R177" s="68">
        <f>Tabla1[[#This Row],[TASA 16]]*16%</f>
        <v>0</v>
      </c>
    </row>
    <row r="178" spans="2:18" x14ac:dyDescent="0.25">
      <c r="B178" t="str">
        <f>'[1]210 Y RFC'!A178</f>
        <v>CFC110121742</v>
      </c>
      <c r="C178" t="s">
        <v>210</v>
      </c>
      <c r="D178" t="str">
        <f>'[1]210 Y RFC'!C178</f>
        <v>COMERCIALIZADORA FARMACEUTICA DE CHIAPAS SAPI DE CV</v>
      </c>
      <c r="E178" s="35">
        <f>SUMIFS(Tabla16[TASA 16],Tabla16[NUM],Tabla1[[#This Row],[CODIGO]])</f>
        <v>0</v>
      </c>
      <c r="F178" s="35">
        <f>SUMIFS(Tabla16[TASA 0%],Tabla16[NUM],Tabla1[[#This Row],[CODIGO]])</f>
        <v>0</v>
      </c>
      <c r="G178" s="35">
        <f>SUMIFS(Tabla16[[EXENTO ]],Tabla16[NUM],Tabla1[[#This Row],[CODIGO]])</f>
        <v>0</v>
      </c>
      <c r="H178" s="35">
        <f>SUMIFS(Tabla16[IVA],Tabla16[NUM],Tabla1[[#This Row],[CODIGO]])</f>
        <v>0</v>
      </c>
      <c r="I178" s="35">
        <f>SUMIFS(Tabla16[ISR RET.],Tabla16[NUM],Tabla1[[#This Row],[CODIGO]])</f>
        <v>0</v>
      </c>
      <c r="J178" s="35">
        <f>SUMIFS(Tabla16[IVA RET.],Tabla16[NUM],Tabla1[[#This Row],[CODIGO]])</f>
        <v>0</v>
      </c>
      <c r="K178" t="str">
        <f>FIXED(Tabla1[[#This Row],[TASA 16%]],0)</f>
        <v>0</v>
      </c>
      <c r="L178" t="str">
        <f>FIXED(Tabla1[[#This Row],[TASA 0%]],0)</f>
        <v>0</v>
      </c>
      <c r="M178" t="str">
        <f>FIXED(Tabla1[[#This Row],[TASA EXE.]],0)</f>
        <v>0</v>
      </c>
      <c r="N178" s="36" t="str">
        <f>FIXED(Tabla1[[#This Row],[IVA]],0)</f>
        <v>0</v>
      </c>
      <c r="O178" s="36" t="str">
        <f>FIXED(Tabla1[[#This Row],[ISR RET]],0)</f>
        <v>0</v>
      </c>
      <c r="P178" s="36" t="str">
        <f>FIXED(Tabla1[[#This Row],[IVA RET]],0)</f>
        <v>0</v>
      </c>
      <c r="R178" s="68">
        <f>Tabla1[[#This Row],[TASA 16]]*16%</f>
        <v>0</v>
      </c>
    </row>
    <row r="179" spans="2:18" x14ac:dyDescent="0.25">
      <c r="B179" t="str">
        <f>'[1]210 Y RFC'!A179</f>
        <v>HELJ680516B97</v>
      </c>
      <c r="C179" t="s">
        <v>211</v>
      </c>
      <c r="D179" t="str">
        <f>'[1]210 Y RFC'!C179</f>
        <v>HERNANDEZ LOZA JUAN CARLOS</v>
      </c>
      <c r="E179" s="35">
        <f>SUMIFS(Tabla16[TASA 16],Tabla16[NUM],Tabla1[[#This Row],[CODIGO]])</f>
        <v>158589.625</v>
      </c>
      <c r="F179" s="35">
        <f>SUMIFS(Tabla16[TASA 0%],Tabla16[NUM],Tabla1[[#This Row],[CODIGO]])</f>
        <v>8.4999999991850927E-2</v>
      </c>
      <c r="G179" s="35">
        <f>SUMIFS(Tabla16[[EXENTO ]],Tabla16[NUM],Tabla1[[#This Row],[CODIGO]])</f>
        <v>0</v>
      </c>
      <c r="H179" s="35">
        <f>SUMIFS(Tabla16[IVA],Tabla16[NUM],Tabla1[[#This Row],[CODIGO]])</f>
        <v>25374.34</v>
      </c>
      <c r="I179" s="35">
        <f>SUMIFS(Tabla16[ISR RET.],Tabla16[NUM],Tabla1[[#This Row],[CODIGO]])</f>
        <v>0</v>
      </c>
      <c r="J179" s="35">
        <f>SUMIFS(Tabla16[IVA RET.],Tabla16[NUM],Tabla1[[#This Row],[CODIGO]])</f>
        <v>0</v>
      </c>
      <c r="K179" t="str">
        <f>FIXED(Tabla1[[#This Row],[TASA 16%]],0)</f>
        <v>158,590</v>
      </c>
      <c r="L179" t="str">
        <f>FIXED(Tabla1[[#This Row],[TASA 0%]],0)</f>
        <v>0</v>
      </c>
      <c r="M179" t="str">
        <f>FIXED(Tabla1[[#This Row],[TASA EXE.]],0)</f>
        <v>0</v>
      </c>
      <c r="N179" s="36" t="str">
        <f>FIXED(Tabla1[[#This Row],[IVA]],0)</f>
        <v>25,374</v>
      </c>
      <c r="O179" s="36" t="str">
        <f>FIXED(Tabla1[[#This Row],[ISR RET]],0)</f>
        <v>0</v>
      </c>
      <c r="P179" s="36" t="str">
        <f>FIXED(Tabla1[[#This Row],[IVA RET]],0)</f>
        <v>0</v>
      </c>
      <c r="R179" s="68">
        <f>Tabla1[[#This Row],[TASA 16]]*16%</f>
        <v>25374.400000000001</v>
      </c>
    </row>
    <row r="180" spans="2:18" x14ac:dyDescent="0.25">
      <c r="B180" t="str">
        <f>'[1]210 Y RFC'!A180</f>
        <v>NLA820723FL4</v>
      </c>
      <c r="C180" t="s">
        <v>212</v>
      </c>
      <c r="D180" t="str">
        <f>'[1]210 Y RFC'!C180</f>
        <v>NATTURA LABORATORIOS SA DE CV</v>
      </c>
      <c r="E180" s="35">
        <f>SUMIFS(Tabla16[TASA 16],Tabla16[NUM],Tabla1[[#This Row],[CODIGO]])</f>
        <v>0</v>
      </c>
      <c r="F180" s="35">
        <f>SUMIFS(Tabla16[TASA 0%],Tabla16[NUM],Tabla1[[#This Row],[CODIGO]])</f>
        <v>0</v>
      </c>
      <c r="G180" s="35">
        <f>SUMIFS(Tabla16[[EXENTO ]],Tabla16[NUM],Tabla1[[#This Row],[CODIGO]])</f>
        <v>0</v>
      </c>
      <c r="H180" s="35">
        <f>SUMIFS(Tabla16[IVA],Tabla16[NUM],Tabla1[[#This Row],[CODIGO]])</f>
        <v>0</v>
      </c>
      <c r="I180" s="35">
        <f>SUMIFS(Tabla16[ISR RET.],Tabla16[NUM],Tabla1[[#This Row],[CODIGO]])</f>
        <v>0</v>
      </c>
      <c r="J180" s="35">
        <f>SUMIFS(Tabla16[IVA RET.],Tabla16[NUM],Tabla1[[#This Row],[CODIGO]])</f>
        <v>0</v>
      </c>
      <c r="K180" t="str">
        <f>FIXED(Tabla1[[#This Row],[TASA 16%]],0)</f>
        <v>0</v>
      </c>
      <c r="L180" t="str">
        <f>FIXED(Tabla1[[#This Row],[TASA 0%]],0)</f>
        <v>0</v>
      </c>
      <c r="M180" t="str">
        <f>FIXED(Tabla1[[#This Row],[TASA EXE.]],0)</f>
        <v>0</v>
      </c>
      <c r="N180" s="36" t="str">
        <f>FIXED(Tabla1[[#This Row],[IVA]],0)</f>
        <v>0</v>
      </c>
      <c r="O180" s="36" t="str">
        <f>FIXED(Tabla1[[#This Row],[ISR RET]],0)</f>
        <v>0</v>
      </c>
      <c r="P180" s="36" t="str">
        <f>FIXED(Tabla1[[#This Row],[IVA RET]],0)</f>
        <v>0</v>
      </c>
      <c r="R180" s="68">
        <f>Tabla1[[#This Row],[TASA 16]]*16%</f>
        <v>0</v>
      </c>
    </row>
    <row r="181" spans="2:18" x14ac:dyDescent="0.25">
      <c r="B181" t="str">
        <f>'[1]210 Y RFC'!A181</f>
        <v>SIGM7503101D0</v>
      </c>
      <c r="C181" t="s">
        <v>213</v>
      </c>
      <c r="D181" t="str">
        <f>'[1]210 Y RFC'!C181</f>
        <v>SILVA GARCIA MARCO ANTONIO</v>
      </c>
      <c r="E181" s="35">
        <f>SUMIFS(Tabla16[TASA 16],Tabla16[NUM],Tabla1[[#This Row],[CODIGO]])</f>
        <v>20296.75</v>
      </c>
      <c r="F181" s="35">
        <f>SUMIFS(Tabla16[TASA 0%],Tabla16[NUM],Tabla1[[#This Row],[CODIGO]])</f>
        <v>2819.8300000000017</v>
      </c>
      <c r="G181" s="35">
        <f>SUMIFS(Tabla16[[EXENTO ]],Tabla16[NUM],Tabla1[[#This Row],[CODIGO]])</f>
        <v>0</v>
      </c>
      <c r="H181" s="35">
        <f>SUMIFS(Tabla16[IVA],Tabla16[NUM],Tabla1[[#This Row],[CODIGO]])</f>
        <v>3247.48</v>
      </c>
      <c r="I181" s="35">
        <f>SUMIFS(Tabla16[ISR RET.],Tabla16[NUM],Tabla1[[#This Row],[CODIGO]])</f>
        <v>0</v>
      </c>
      <c r="J181" s="35">
        <f>SUMIFS(Tabla16[IVA RET.],Tabla16[NUM],Tabla1[[#This Row],[CODIGO]])</f>
        <v>0</v>
      </c>
      <c r="K181" t="str">
        <f>FIXED(Tabla1[[#This Row],[TASA 16%]],0)</f>
        <v>20,297</v>
      </c>
      <c r="L181" t="str">
        <f>FIXED(Tabla1[[#This Row],[TASA 0%]],0)</f>
        <v>2,820</v>
      </c>
      <c r="M181" t="str">
        <f>FIXED(Tabla1[[#This Row],[TASA EXE.]],0)</f>
        <v>0</v>
      </c>
      <c r="N181" s="36" t="str">
        <f>FIXED(Tabla1[[#This Row],[IVA]],0)</f>
        <v>3,247</v>
      </c>
      <c r="O181" s="36" t="str">
        <f>FIXED(Tabla1[[#This Row],[ISR RET]],0)</f>
        <v>0</v>
      </c>
      <c r="P181" s="36" t="str">
        <f>FIXED(Tabla1[[#This Row],[IVA RET]],0)</f>
        <v>0</v>
      </c>
      <c r="R181" s="68">
        <f>Tabla1[[#This Row],[TASA 16]]*16%</f>
        <v>3247.52</v>
      </c>
    </row>
    <row r="182" spans="2:18" x14ac:dyDescent="0.25">
      <c r="B182" t="str">
        <f>'[1]210 Y RFC'!A182</f>
        <v>GOLA880525SV2</v>
      </c>
      <c r="C182" t="s">
        <v>214</v>
      </c>
      <c r="D182" t="str">
        <f>'[1]210 Y RFC'!C182</f>
        <v>GONZALEZ LOMELI ADOLFO</v>
      </c>
      <c r="E182" s="35">
        <f>SUMIFS(Tabla16[TASA 16],Tabla16[NUM],Tabla1[[#This Row],[CODIGO]])</f>
        <v>0</v>
      </c>
      <c r="F182" s="35">
        <f>SUMIFS(Tabla16[TASA 0%],Tabla16[NUM],Tabla1[[#This Row],[CODIGO]])</f>
        <v>0</v>
      </c>
      <c r="G182" s="35">
        <f>SUMIFS(Tabla16[[EXENTO ]],Tabla16[NUM],Tabla1[[#This Row],[CODIGO]])</f>
        <v>0</v>
      </c>
      <c r="H182" s="35">
        <f>SUMIFS(Tabla16[IVA],Tabla16[NUM],Tabla1[[#This Row],[CODIGO]])</f>
        <v>0</v>
      </c>
      <c r="I182" s="35">
        <f>SUMIFS(Tabla16[ISR RET.],Tabla16[NUM],Tabla1[[#This Row],[CODIGO]])</f>
        <v>0</v>
      </c>
      <c r="J182" s="35">
        <f>SUMIFS(Tabla16[IVA RET.],Tabla16[NUM],Tabla1[[#This Row],[CODIGO]])</f>
        <v>0</v>
      </c>
      <c r="K182" t="str">
        <f>FIXED(Tabla1[[#This Row],[TASA 16%]],0)</f>
        <v>0</v>
      </c>
      <c r="L182" t="str">
        <f>FIXED(Tabla1[[#This Row],[TASA 0%]],0)</f>
        <v>0</v>
      </c>
      <c r="M182" t="str">
        <f>FIXED(Tabla1[[#This Row],[TASA EXE.]],0)</f>
        <v>0</v>
      </c>
      <c r="N182" s="36" t="str">
        <f>FIXED(Tabla1[[#This Row],[IVA]],0)</f>
        <v>0</v>
      </c>
      <c r="O182" s="36" t="str">
        <f>FIXED(Tabla1[[#This Row],[ISR RET]],0)</f>
        <v>0</v>
      </c>
      <c r="P182" s="36" t="str">
        <f>FIXED(Tabla1[[#This Row],[IVA RET]],0)</f>
        <v>0</v>
      </c>
      <c r="R182" s="68">
        <f>Tabla1[[#This Row],[TASA 16]]*16%</f>
        <v>0</v>
      </c>
    </row>
    <row r="183" spans="2:18" x14ac:dyDescent="0.25">
      <c r="B183" t="str">
        <f>'[1]210 Y RFC'!A183</f>
        <v>CAEA560730JT6</v>
      </c>
      <c r="C183" t="s">
        <v>215</v>
      </c>
      <c r="D183" t="str">
        <f>'[1]210 Y RFC'!C183</f>
        <v>CASTELLANOS ESQUIVIAS ARMANDO</v>
      </c>
      <c r="E183" s="35">
        <f>SUMIFS(Tabla16[TASA 16],Tabla16[NUM],Tabla1[[#This Row],[CODIGO]])</f>
        <v>0</v>
      </c>
      <c r="F183" s="35">
        <f>SUMIFS(Tabla16[TASA 0%],Tabla16[NUM],Tabla1[[#This Row],[CODIGO]])</f>
        <v>0</v>
      </c>
      <c r="G183" s="35">
        <f>SUMIFS(Tabla16[[EXENTO ]],Tabla16[NUM],Tabla1[[#This Row],[CODIGO]])</f>
        <v>0</v>
      </c>
      <c r="H183" s="35">
        <f>SUMIFS(Tabla16[IVA],Tabla16[NUM],Tabla1[[#This Row],[CODIGO]])</f>
        <v>0</v>
      </c>
      <c r="I183" s="35">
        <f>SUMIFS(Tabla16[ISR RET.],Tabla16[NUM],Tabla1[[#This Row],[CODIGO]])</f>
        <v>0</v>
      </c>
      <c r="J183" s="35">
        <f>SUMIFS(Tabla16[IVA RET.],Tabla16[NUM],Tabla1[[#This Row],[CODIGO]])</f>
        <v>0</v>
      </c>
      <c r="K183" t="str">
        <f>FIXED(Tabla1[[#This Row],[TASA 16%]],0)</f>
        <v>0</v>
      </c>
      <c r="L183" t="str">
        <f>FIXED(Tabla1[[#This Row],[TASA 0%]],0)</f>
        <v>0</v>
      </c>
      <c r="M183" t="str">
        <f>FIXED(Tabla1[[#This Row],[TASA EXE.]],0)</f>
        <v>0</v>
      </c>
      <c r="N183" t="str">
        <f>FIXED(Tabla1[[#This Row],[IVA]],0)</f>
        <v>0</v>
      </c>
      <c r="O183" t="str">
        <f>FIXED(Tabla1[[#This Row],[ISR RET]],0)</f>
        <v>0</v>
      </c>
      <c r="P183" t="str">
        <f>FIXED(Tabla1[[#This Row],[IVA RET]],0)</f>
        <v>0</v>
      </c>
      <c r="R183" s="68">
        <f>Tabla1[[#This Row],[TASA 16]]*16%</f>
        <v>0</v>
      </c>
    </row>
    <row r="184" spans="2:18" x14ac:dyDescent="0.25">
      <c r="B184" t="str">
        <f>'[1]210 Y RFC'!A184</f>
        <v>CAGE6808064H8</v>
      </c>
      <c r="C184" t="s">
        <v>216</v>
      </c>
      <c r="D184" t="str">
        <f>'[1]210 Y RFC'!C184</f>
        <v>CASTELLANOS GONZALEZ ESAUL</v>
      </c>
      <c r="E184" s="35">
        <f>SUMIFS(Tabla16[TASA 16],Tabla16[NUM],Tabla1[[#This Row],[CODIGO]])</f>
        <v>0</v>
      </c>
      <c r="F184" s="35">
        <f>SUMIFS(Tabla16[TASA 0%],Tabla16[NUM],Tabla1[[#This Row],[CODIGO]])</f>
        <v>0</v>
      </c>
      <c r="G184" s="35">
        <f>SUMIFS(Tabla16[[EXENTO ]],Tabla16[NUM],Tabla1[[#This Row],[CODIGO]])</f>
        <v>0</v>
      </c>
      <c r="H184" s="35">
        <f>SUMIFS(Tabla16[IVA],Tabla16[NUM],Tabla1[[#This Row],[CODIGO]])</f>
        <v>0</v>
      </c>
      <c r="I184" s="35">
        <f>SUMIFS(Tabla16[ISR RET.],Tabla16[NUM],Tabla1[[#This Row],[CODIGO]])</f>
        <v>0</v>
      </c>
      <c r="J184" s="35">
        <f>SUMIFS(Tabla16[IVA RET.],Tabla16[NUM],Tabla1[[#This Row],[CODIGO]])</f>
        <v>0</v>
      </c>
      <c r="K184" t="str">
        <f>FIXED(Tabla1[[#This Row],[TASA 16%]],0)</f>
        <v>0</v>
      </c>
      <c r="L184" t="str">
        <f>FIXED(Tabla1[[#This Row],[TASA 0%]],0)</f>
        <v>0</v>
      </c>
      <c r="M184" t="str">
        <f>FIXED(Tabla1[[#This Row],[TASA EXE.]],0)</f>
        <v>0</v>
      </c>
      <c r="N184" s="36" t="str">
        <f>FIXED(Tabla1[[#This Row],[IVA]],0)</f>
        <v>0</v>
      </c>
      <c r="O184" s="36" t="str">
        <f>FIXED(Tabla1[[#This Row],[ISR RET]],0)</f>
        <v>0</v>
      </c>
      <c r="P184" s="36" t="str">
        <f>FIXED(Tabla1[[#This Row],[IVA RET]],0)</f>
        <v>0</v>
      </c>
      <c r="R184" s="68">
        <f>Tabla1[[#This Row],[TASA 16]]*16%</f>
        <v>0</v>
      </c>
    </row>
    <row r="185" spans="2:18" x14ac:dyDescent="0.25">
      <c r="B185" t="str">
        <f>'[1]210 Y RFC'!A185</f>
        <v>CME880929JL0</v>
      </c>
      <c r="C185" t="s">
        <v>217</v>
      </c>
      <c r="D185" t="str">
        <f>'[1]210 Y RFC'!C185</f>
        <v>COMBE DE MEXICO S DE RL DE CV</v>
      </c>
      <c r="E185" s="35">
        <f>SUMIFS(Tabla16[TASA 16],Tabla16[NUM],Tabla1[[#This Row],[CODIGO]])</f>
        <v>17179.3125</v>
      </c>
      <c r="F185" s="35">
        <f>SUMIFS(Tabla16[TASA 0%],Tabla16[NUM],Tabla1[[#This Row],[CODIGO]])</f>
        <v>-0.1124999999992724</v>
      </c>
      <c r="G185" s="35">
        <f>SUMIFS(Tabla16[[EXENTO ]],Tabla16[NUM],Tabla1[[#This Row],[CODIGO]])</f>
        <v>0</v>
      </c>
      <c r="H185" s="35">
        <f>SUMIFS(Tabla16[IVA],Tabla16[NUM],Tabla1[[#This Row],[CODIGO]])</f>
        <v>2748.69</v>
      </c>
      <c r="I185" s="35">
        <f>SUMIFS(Tabla16[ISR RET.],Tabla16[NUM],Tabla1[[#This Row],[CODIGO]])</f>
        <v>0</v>
      </c>
      <c r="J185" s="35">
        <f>SUMIFS(Tabla16[IVA RET.],Tabla16[NUM],Tabla1[[#This Row],[CODIGO]])</f>
        <v>0</v>
      </c>
      <c r="K185" t="str">
        <f>FIXED(Tabla1[[#This Row],[TASA 16%]],0)</f>
        <v>17,179</v>
      </c>
      <c r="L185" t="str">
        <f>FIXED(Tabla1[[#This Row],[TASA 0%]],0)</f>
        <v>0</v>
      </c>
      <c r="M185" t="str">
        <f>FIXED(Tabla1[[#This Row],[TASA EXE.]],0)</f>
        <v>0</v>
      </c>
      <c r="N185" t="str">
        <f>FIXED(Tabla1[[#This Row],[IVA]],0)</f>
        <v>2,749</v>
      </c>
      <c r="O185" t="str">
        <f>FIXED(Tabla1[[#This Row],[ISR RET]],0)</f>
        <v>0</v>
      </c>
      <c r="P185" t="str">
        <f>FIXED(Tabla1[[#This Row],[IVA RET]],0)</f>
        <v>0</v>
      </c>
      <c r="R185" s="68">
        <f>Tabla1[[#This Row],[TASA 16]]*16%</f>
        <v>2748.64</v>
      </c>
    </row>
    <row r="186" spans="2:18" x14ac:dyDescent="0.25">
      <c r="B186" t="str">
        <f>'[1]210 Y RFC'!A186</f>
        <v>CAL920124BL6</v>
      </c>
      <c r="C186" t="s">
        <v>218</v>
      </c>
      <c r="D186" t="str">
        <f>'[1]210 Y RFC'!C186</f>
        <v>CORONA ALTEÑA SA DE CV</v>
      </c>
      <c r="E186" s="35">
        <f>SUMIFS(Tabla16[TASA 16],Tabla16[NUM],Tabla1[[#This Row],[CODIGO]])</f>
        <v>0</v>
      </c>
      <c r="F186" s="35">
        <f>SUMIFS(Tabla16[TASA 0%],Tabla16[NUM],Tabla1[[#This Row],[CODIGO]])</f>
        <v>0</v>
      </c>
      <c r="G186" s="35">
        <f>SUMIFS(Tabla16[[EXENTO ]],Tabla16[NUM],Tabla1[[#This Row],[CODIGO]])</f>
        <v>0</v>
      </c>
      <c r="H186" s="35">
        <f>SUMIFS(Tabla16[IVA],Tabla16[NUM],Tabla1[[#This Row],[CODIGO]])</f>
        <v>0</v>
      </c>
      <c r="I186" s="35">
        <f>SUMIFS(Tabla16[ISR RET.],Tabla16[NUM],Tabla1[[#This Row],[CODIGO]])</f>
        <v>0</v>
      </c>
      <c r="J186" s="35">
        <f>SUMIFS(Tabla16[IVA RET.],Tabla16[NUM],Tabla1[[#This Row],[CODIGO]])</f>
        <v>0</v>
      </c>
      <c r="K186" t="str">
        <f>FIXED(Tabla1[[#This Row],[TASA 16%]],0)</f>
        <v>0</v>
      </c>
      <c r="L186" t="str">
        <f>FIXED(Tabla1[[#This Row],[TASA 0%]],0)</f>
        <v>0</v>
      </c>
      <c r="M186" t="str">
        <f>FIXED(Tabla1[[#This Row],[TASA EXE.]],0)</f>
        <v>0</v>
      </c>
      <c r="N186" s="36" t="str">
        <f>FIXED(Tabla1[[#This Row],[IVA]],0)</f>
        <v>0</v>
      </c>
      <c r="O186" s="36" t="str">
        <f>FIXED(Tabla1[[#This Row],[ISR RET]],0)</f>
        <v>0</v>
      </c>
      <c r="P186" s="36" t="str">
        <f>FIXED(Tabla1[[#This Row],[IVA RET]],0)</f>
        <v>0</v>
      </c>
      <c r="R186" s="68">
        <f>Tabla1[[#This Row],[TASA 16]]*16%</f>
        <v>0</v>
      </c>
    </row>
    <row r="187" spans="2:18" x14ac:dyDescent="0.25">
      <c r="B187" t="str">
        <f>'[1]210 Y RFC'!A187</f>
        <v>ADP8306306C6</v>
      </c>
      <c r="C187" t="s">
        <v>219</v>
      </c>
      <c r="D187" t="str">
        <f>'[1]210 Y RFC'!C187</f>
        <v>ALMACEN DE DROGAS LA PAZ SA DE CV</v>
      </c>
      <c r="E187" s="35">
        <f>SUMIFS(Tabla16[TASA 16],Tabla16[NUM],Tabla1[[#This Row],[CODIGO]])</f>
        <v>1284</v>
      </c>
      <c r="F187" s="35">
        <f>SUMIFS(Tabla16[TASA 0%],Tabla16[NUM],Tabla1[[#This Row],[CODIGO]])</f>
        <v>0</v>
      </c>
      <c r="G187" s="35">
        <f>SUMIFS(Tabla16[[EXENTO ]],Tabla16[NUM],Tabla1[[#This Row],[CODIGO]])</f>
        <v>0</v>
      </c>
      <c r="H187" s="35">
        <f>SUMIFS(Tabla16[IVA],Tabla16[NUM],Tabla1[[#This Row],[CODIGO]])</f>
        <v>205.44</v>
      </c>
      <c r="I187" s="35">
        <f>SUMIFS(Tabla16[ISR RET.],Tabla16[NUM],Tabla1[[#This Row],[CODIGO]])</f>
        <v>0</v>
      </c>
      <c r="J187" s="35">
        <f>SUMIFS(Tabla16[IVA RET.],Tabla16[NUM],Tabla1[[#This Row],[CODIGO]])</f>
        <v>0</v>
      </c>
      <c r="K187" t="str">
        <f>FIXED(Tabla1[[#This Row],[TASA 16%]],0)</f>
        <v>1,284</v>
      </c>
      <c r="L187" t="str">
        <f>FIXED(Tabla1[[#This Row],[TASA 0%]],0)</f>
        <v>0</v>
      </c>
      <c r="M187" t="str">
        <f>FIXED(Tabla1[[#This Row],[TASA EXE.]],0)</f>
        <v>0</v>
      </c>
      <c r="N187" s="36" t="str">
        <f>FIXED(Tabla1[[#This Row],[IVA]],0)</f>
        <v>205</v>
      </c>
      <c r="O187" s="36" t="str">
        <f>FIXED(Tabla1[[#This Row],[ISR RET]],0)</f>
        <v>0</v>
      </c>
      <c r="P187" s="36" t="str">
        <f>FIXED(Tabla1[[#This Row],[IVA RET]],0)</f>
        <v>0</v>
      </c>
      <c r="R187" s="68">
        <f>Tabla1[[#This Row],[TASA 16]]*16%</f>
        <v>205.44</v>
      </c>
    </row>
    <row r="188" spans="2:18" x14ac:dyDescent="0.25">
      <c r="B188" t="str">
        <f>'[1]210 Y RFC'!A188</f>
        <v>QUA0402022D1</v>
      </c>
      <c r="C188" t="s">
        <v>220</v>
      </c>
      <c r="D188" t="str">
        <f>'[1]210 Y RFC'!C188</f>
        <v>QUALAMEX SA DE CV</v>
      </c>
      <c r="E188" s="35">
        <f>SUMIFS(Tabla16[TASA 16],Tabla16[NUM],Tabla1[[#This Row],[CODIGO]])</f>
        <v>0</v>
      </c>
      <c r="F188" s="35">
        <f>SUMIFS(Tabla16[TASA 0%],Tabla16[NUM],Tabla1[[#This Row],[CODIGO]])</f>
        <v>0</v>
      </c>
      <c r="G188" s="35">
        <f>SUMIFS(Tabla16[[EXENTO ]],Tabla16[NUM],Tabla1[[#This Row],[CODIGO]])</f>
        <v>0</v>
      </c>
      <c r="H188" s="35">
        <f>SUMIFS(Tabla16[IVA],Tabla16[NUM],Tabla1[[#This Row],[CODIGO]])</f>
        <v>0</v>
      </c>
      <c r="I188" s="35">
        <f>SUMIFS(Tabla16[ISR RET.],Tabla16[NUM],Tabla1[[#This Row],[CODIGO]])</f>
        <v>0</v>
      </c>
      <c r="J188" s="35">
        <f>SUMIFS(Tabla16[IVA RET.],Tabla16[NUM],Tabla1[[#This Row],[CODIGO]])</f>
        <v>0</v>
      </c>
      <c r="K188" t="str">
        <f>FIXED(Tabla1[[#This Row],[TASA 16%]],0)</f>
        <v>0</v>
      </c>
      <c r="L188" t="str">
        <f>FIXED(Tabla1[[#This Row],[TASA 0%]],0)</f>
        <v>0</v>
      </c>
      <c r="M188" t="str">
        <f>FIXED(Tabla1[[#This Row],[TASA EXE.]],0)</f>
        <v>0</v>
      </c>
      <c r="N188" s="36" t="str">
        <f>FIXED(Tabla1[[#This Row],[IVA]],0)</f>
        <v>0</v>
      </c>
      <c r="O188" s="36" t="str">
        <f>FIXED(Tabla1[[#This Row],[ISR RET]],0)</f>
        <v>0</v>
      </c>
      <c r="P188" s="36" t="str">
        <f>FIXED(Tabla1[[#This Row],[IVA RET]],0)</f>
        <v>0</v>
      </c>
      <c r="R188" s="68">
        <f>Tabla1[[#This Row],[TASA 16]]*16%</f>
        <v>0</v>
      </c>
    </row>
    <row r="189" spans="2:18" x14ac:dyDescent="0.25">
      <c r="B189" t="str">
        <f>'[1]210 Y RFC'!A189</f>
        <v>GUDG751028239</v>
      </c>
      <c r="C189" t="s">
        <v>221</v>
      </c>
      <c r="D189" t="str">
        <f>'[1]210 Y RFC'!C189</f>
        <v>GUEVARA DUEÑAS GUILLERMO ESTEBAN</v>
      </c>
      <c r="E189" s="35">
        <f>SUMIFS(Tabla16[TASA 16],Tabla16[NUM],Tabla1[[#This Row],[CODIGO]])</f>
        <v>6000</v>
      </c>
      <c r="F189" s="35">
        <f>SUMIFS(Tabla16[TASA 0%],Tabla16[NUM],Tabla1[[#This Row],[CODIGO]])</f>
        <v>0</v>
      </c>
      <c r="G189" s="35">
        <f>SUMIFS(Tabla16[[EXENTO ]],Tabla16[NUM],Tabla1[[#This Row],[CODIGO]])</f>
        <v>0</v>
      </c>
      <c r="H189" s="35">
        <f>SUMIFS(Tabla16[IVA],Tabla16[NUM],Tabla1[[#This Row],[CODIGO]])</f>
        <v>960</v>
      </c>
      <c r="I189" s="35">
        <f>SUMIFS(Tabla16[ISR RET.],Tabla16[NUM],Tabla1[[#This Row],[CODIGO]])</f>
        <v>0</v>
      </c>
      <c r="J189" s="35">
        <f>SUMIFS(Tabla16[IVA RET.],Tabla16[NUM],Tabla1[[#This Row],[CODIGO]])</f>
        <v>0</v>
      </c>
      <c r="K189" t="str">
        <f>FIXED(Tabla1[[#This Row],[TASA 16%]],0)</f>
        <v>6,000</v>
      </c>
      <c r="L189" t="str">
        <f>FIXED(Tabla1[[#This Row],[TASA 0%]],0)</f>
        <v>0</v>
      </c>
      <c r="M189" t="str">
        <f>FIXED(Tabla1[[#This Row],[TASA EXE.]],0)</f>
        <v>0</v>
      </c>
      <c r="N189" t="str">
        <f>FIXED(Tabla1[[#This Row],[IVA]],0)</f>
        <v>960</v>
      </c>
      <c r="O189" t="str">
        <f>FIXED(Tabla1[[#This Row],[ISR RET]],0)</f>
        <v>0</v>
      </c>
      <c r="P189" t="str">
        <f>FIXED(Tabla1[[#This Row],[IVA RET]],0)</f>
        <v>0</v>
      </c>
      <c r="R189" s="68">
        <f>Tabla1[[#This Row],[TASA 16]]*16%</f>
        <v>960</v>
      </c>
    </row>
    <row r="190" spans="2:18" x14ac:dyDescent="0.25">
      <c r="B190" t="str">
        <f>'[1]210 Y RFC'!A190</f>
        <v>NECR5906282E3</v>
      </c>
      <c r="C190" t="s">
        <v>222</v>
      </c>
      <c r="D190" t="str">
        <f>'[1]210 Y RFC'!C190</f>
        <v>NEGRETE CHAVEZ JOSE RAMON</v>
      </c>
      <c r="E190" s="35">
        <f>SUMIFS(Tabla16[TASA 16],Tabla16[NUM],Tabla1[[#This Row],[CODIGO]])</f>
        <v>0</v>
      </c>
      <c r="F190" s="35">
        <f>SUMIFS(Tabla16[TASA 0%],Tabla16[NUM],Tabla1[[#This Row],[CODIGO]])</f>
        <v>0</v>
      </c>
      <c r="G190" s="35">
        <f>SUMIFS(Tabla16[[EXENTO ]],Tabla16[NUM],Tabla1[[#This Row],[CODIGO]])</f>
        <v>0</v>
      </c>
      <c r="H190" s="35">
        <f>SUMIFS(Tabla16[IVA],Tabla16[NUM],Tabla1[[#This Row],[CODIGO]])</f>
        <v>0</v>
      </c>
      <c r="I190" s="35">
        <f>SUMIFS(Tabla16[ISR RET.],Tabla16[NUM],Tabla1[[#This Row],[CODIGO]])</f>
        <v>0</v>
      </c>
      <c r="J190" s="35">
        <f>SUMIFS(Tabla16[IVA RET.],Tabla16[NUM],Tabla1[[#This Row],[CODIGO]])</f>
        <v>0</v>
      </c>
      <c r="K190" t="str">
        <f>FIXED(Tabla1[[#This Row],[TASA 16%]],0)</f>
        <v>0</v>
      </c>
      <c r="L190" t="str">
        <f>FIXED(Tabla1[[#This Row],[TASA 0%]],0)</f>
        <v>0</v>
      </c>
      <c r="M190" t="str">
        <f>FIXED(Tabla1[[#This Row],[TASA EXE.]],0)</f>
        <v>0</v>
      </c>
      <c r="N190" s="36" t="str">
        <f>FIXED(Tabla1[[#This Row],[IVA]],0)</f>
        <v>0</v>
      </c>
      <c r="O190" s="36" t="str">
        <f>FIXED(Tabla1[[#This Row],[ISR RET]],0)</f>
        <v>0</v>
      </c>
      <c r="P190" s="36" t="str">
        <f>FIXED(Tabla1[[#This Row],[IVA RET]],0)</f>
        <v>0</v>
      </c>
      <c r="R190" s="68">
        <f>Tabla1[[#This Row],[TASA 16]]*16%</f>
        <v>0</v>
      </c>
    </row>
    <row r="191" spans="2:18" x14ac:dyDescent="0.25">
      <c r="B191" t="str">
        <f>'[1]210 Y RFC'!A191</f>
        <v>GCA121218DB9</v>
      </c>
      <c r="C191" t="s">
        <v>223</v>
      </c>
      <c r="D191" t="str">
        <f>'[1]210 Y RFC'!C191</f>
        <v>GRUPO CASRU SA DE CV</v>
      </c>
      <c r="E191" s="35">
        <f>SUMIFS(Tabla16[TASA 16],Tabla16[NUM],Tabla1[[#This Row],[CODIGO]])</f>
        <v>0</v>
      </c>
      <c r="F191" s="35">
        <f>SUMIFS(Tabla16[TASA 0%],Tabla16[NUM],Tabla1[[#This Row],[CODIGO]])</f>
        <v>0</v>
      </c>
      <c r="G191" s="35">
        <f>SUMIFS(Tabla16[[EXENTO ]],Tabla16[NUM],Tabla1[[#This Row],[CODIGO]])</f>
        <v>0</v>
      </c>
      <c r="H191" s="35">
        <f>SUMIFS(Tabla16[IVA],Tabla16[NUM],Tabla1[[#This Row],[CODIGO]])</f>
        <v>0</v>
      </c>
      <c r="I191" s="35">
        <f>SUMIFS(Tabla16[ISR RET.],Tabla16[NUM],Tabla1[[#This Row],[CODIGO]])</f>
        <v>0</v>
      </c>
      <c r="J191" s="35">
        <f>SUMIFS(Tabla16[IVA RET.],Tabla16[NUM],Tabla1[[#This Row],[CODIGO]])</f>
        <v>0</v>
      </c>
      <c r="K191" t="str">
        <f>FIXED(Tabla1[[#This Row],[TASA 16%]],0)</f>
        <v>0</v>
      </c>
      <c r="L191" t="str">
        <f>FIXED(Tabla1[[#This Row],[TASA 0%]],0)</f>
        <v>0</v>
      </c>
      <c r="M191" t="str">
        <f>FIXED(Tabla1[[#This Row],[TASA EXE.]],0)</f>
        <v>0</v>
      </c>
      <c r="N191" t="str">
        <f>FIXED(Tabla1[[#This Row],[IVA]],0)</f>
        <v>0</v>
      </c>
      <c r="O191" t="str">
        <f>FIXED(Tabla1[[#This Row],[ISR RET]],0)</f>
        <v>0</v>
      </c>
      <c r="P191" t="str">
        <f>FIXED(Tabla1[[#This Row],[IVA RET]],0)</f>
        <v>0</v>
      </c>
      <c r="R191" s="68">
        <f>Tabla1[[#This Row],[TASA 16]]*16%</f>
        <v>0</v>
      </c>
    </row>
    <row r="192" spans="2:18" x14ac:dyDescent="0.25">
      <c r="B192">
        <f>'[1]210 Y RFC'!A192</f>
        <v>0</v>
      </c>
      <c r="C192" t="s">
        <v>224</v>
      </c>
      <c r="D192" t="str">
        <f>'[1]210 Y RFC'!C192</f>
        <v>GRUPO NATURISTA SAWEYA SA DE CV</v>
      </c>
      <c r="E192" s="35">
        <f>SUMIFS(Tabla16[TASA 16],Tabla16[NUM],Tabla1[[#This Row],[CODIGO]])</f>
        <v>0</v>
      </c>
      <c r="F192" s="35">
        <f>SUMIFS(Tabla16[TASA 0%],Tabla16[NUM],Tabla1[[#This Row],[CODIGO]])</f>
        <v>0</v>
      </c>
      <c r="G192" s="35">
        <f>SUMIFS(Tabla16[[EXENTO ]],Tabla16[NUM],Tabla1[[#This Row],[CODIGO]])</f>
        <v>0</v>
      </c>
      <c r="H192" s="35">
        <f>SUMIFS(Tabla16[IVA],Tabla16[NUM],Tabla1[[#This Row],[CODIGO]])</f>
        <v>0</v>
      </c>
      <c r="I192" s="35">
        <f>SUMIFS(Tabla16[ISR RET.],Tabla16[NUM],Tabla1[[#This Row],[CODIGO]])</f>
        <v>0</v>
      </c>
      <c r="J192" s="35">
        <f>SUMIFS(Tabla16[IVA RET.],Tabla16[NUM],Tabla1[[#This Row],[CODIGO]])</f>
        <v>0</v>
      </c>
      <c r="K192" t="str">
        <f>FIXED(Tabla1[[#This Row],[TASA 16%]],0)</f>
        <v>0</v>
      </c>
      <c r="L192" t="str">
        <f>FIXED(Tabla1[[#This Row],[TASA 0%]],0)</f>
        <v>0</v>
      </c>
      <c r="M192" t="str">
        <f>FIXED(Tabla1[[#This Row],[TASA EXE.]],0)</f>
        <v>0</v>
      </c>
      <c r="N192" s="36" t="str">
        <f>FIXED(Tabla1[[#This Row],[IVA]],0)</f>
        <v>0</v>
      </c>
      <c r="O192" s="36" t="str">
        <f>FIXED(Tabla1[[#This Row],[ISR RET]],0)</f>
        <v>0</v>
      </c>
      <c r="P192" s="36" t="str">
        <f>FIXED(Tabla1[[#This Row],[IVA RET]],0)</f>
        <v>0</v>
      </c>
      <c r="R192" s="68">
        <f>Tabla1[[#This Row],[TASA 16]]*16%</f>
        <v>0</v>
      </c>
    </row>
    <row r="193" spans="2:18" x14ac:dyDescent="0.25">
      <c r="B193" t="str">
        <f>'[1]210 Y RFC'!A193</f>
        <v>HTE011011MK2</v>
      </c>
      <c r="C193" t="s">
        <v>225</v>
      </c>
      <c r="D193" t="str">
        <f>'[1]210 Y RFC'!C193</f>
        <v>HSIN TEN ENTERPRISE MEXICO SA DE CV</v>
      </c>
      <c r="E193" s="35">
        <f>SUMIFS(Tabla16[TASA 16],Tabla16[NUM],Tabla1[[#This Row],[CODIGO]])</f>
        <v>0</v>
      </c>
      <c r="F193" s="35">
        <f>SUMIFS(Tabla16[TASA 0%],Tabla16[NUM],Tabla1[[#This Row],[CODIGO]])</f>
        <v>0</v>
      </c>
      <c r="G193" s="35">
        <f>SUMIFS(Tabla16[[EXENTO ]],Tabla16[NUM],Tabla1[[#This Row],[CODIGO]])</f>
        <v>0</v>
      </c>
      <c r="H193" s="35">
        <f>SUMIFS(Tabla16[IVA],Tabla16[NUM],Tabla1[[#This Row],[CODIGO]])</f>
        <v>0</v>
      </c>
      <c r="I193" s="35">
        <f>SUMIFS(Tabla16[ISR RET.],Tabla16[NUM],Tabla1[[#This Row],[CODIGO]])</f>
        <v>0</v>
      </c>
      <c r="J193" s="35">
        <f>SUMIFS(Tabla16[IVA RET.],Tabla16[NUM],Tabla1[[#This Row],[CODIGO]])</f>
        <v>0</v>
      </c>
      <c r="K193" t="str">
        <f>FIXED(Tabla1[[#This Row],[TASA 16%]],0)</f>
        <v>0</v>
      </c>
      <c r="L193" t="str">
        <f>FIXED(Tabla1[[#This Row],[TASA 0%]],0)</f>
        <v>0</v>
      </c>
      <c r="M193" t="str">
        <f>FIXED(Tabla1[[#This Row],[TASA EXE.]],0)</f>
        <v>0</v>
      </c>
      <c r="N193" t="str">
        <f>FIXED(Tabla1[[#This Row],[IVA]],0)</f>
        <v>0</v>
      </c>
      <c r="O193" t="str">
        <f>FIXED(Tabla1[[#This Row],[ISR RET]],0)</f>
        <v>0</v>
      </c>
      <c r="P193" t="str">
        <f>FIXED(Tabla1[[#This Row],[IVA RET]],0)</f>
        <v>0</v>
      </c>
      <c r="R193" s="68">
        <f>Tabla1[[#This Row],[TASA 16]]*16%</f>
        <v>0</v>
      </c>
    </row>
    <row r="194" spans="2:18" x14ac:dyDescent="0.25">
      <c r="B194" t="str">
        <f>'[1]210 Y RFC'!A194</f>
        <v>SPC130227L99</v>
      </c>
      <c r="C194" t="s">
        <v>226</v>
      </c>
      <c r="D194" t="str">
        <f>'[1]210 Y RFC'!C194</f>
        <v>SECRETARIA DE PLANEACION ADMINISTRACION Y FINANZAS</v>
      </c>
      <c r="E194" s="35">
        <f>SUMIFS(Tabla16[TASA 16],Tabla16[NUM],Tabla1[[#This Row],[CODIGO]])</f>
        <v>0</v>
      </c>
      <c r="F194" s="35">
        <f>SUMIFS(Tabla16[TASA 0%],Tabla16[NUM],Tabla1[[#This Row],[CODIGO]])</f>
        <v>3832</v>
      </c>
      <c r="G194" s="35">
        <f>SUMIFS(Tabla16[[EXENTO ]],Tabla16[NUM],Tabla1[[#This Row],[CODIGO]])</f>
        <v>0</v>
      </c>
      <c r="H194" s="35">
        <f>SUMIFS(Tabla16[IVA],Tabla16[NUM],Tabla1[[#This Row],[CODIGO]])</f>
        <v>0</v>
      </c>
      <c r="I194" s="35">
        <f>SUMIFS(Tabla16[ISR RET.],Tabla16[NUM],Tabla1[[#This Row],[CODIGO]])</f>
        <v>0</v>
      </c>
      <c r="J194" s="35">
        <f>SUMIFS(Tabla16[IVA RET.],Tabla16[NUM],Tabla1[[#This Row],[CODIGO]])</f>
        <v>0</v>
      </c>
      <c r="K194" t="str">
        <f>FIXED(Tabla1[[#This Row],[TASA 16%]],0)</f>
        <v>0</v>
      </c>
      <c r="L194" t="str">
        <f>FIXED(Tabla1[[#This Row],[TASA 0%]],0)</f>
        <v>3,832</v>
      </c>
      <c r="M194" t="str">
        <f>FIXED(Tabla1[[#This Row],[TASA EXE.]],0)</f>
        <v>0</v>
      </c>
      <c r="N194" s="36" t="str">
        <f>FIXED(Tabla1[[#This Row],[IVA]],0)</f>
        <v>0</v>
      </c>
      <c r="O194" s="36" t="str">
        <f>FIXED(Tabla1[[#This Row],[ISR RET]],0)</f>
        <v>0</v>
      </c>
      <c r="P194" s="36" t="str">
        <f>FIXED(Tabla1[[#This Row],[IVA RET]],0)</f>
        <v>0</v>
      </c>
      <c r="R194" s="68">
        <f>Tabla1[[#This Row],[TASA 16]]*16%</f>
        <v>0</v>
      </c>
    </row>
    <row r="195" spans="2:18" x14ac:dyDescent="0.25">
      <c r="B195" t="str">
        <f>'[1]210 Y RFC'!A195</f>
        <v>SAB9407014V3</v>
      </c>
      <c r="C195" t="s">
        <v>227</v>
      </c>
      <c r="D195" t="str">
        <f>'[1]210 Y RFC'!C195</f>
        <v>SABORMEX SA DE CV</v>
      </c>
      <c r="E195" s="35">
        <f>SUMIFS(Tabla16[TASA 16],Tabla16[NUM],Tabla1[[#This Row],[CODIGO]])</f>
        <v>5792.4375</v>
      </c>
      <c r="F195" s="35">
        <f>SUMIFS(Tabla16[TASA 0%],Tabla16[NUM],Tabla1[[#This Row],[CODIGO]])</f>
        <v>514665.03250000003</v>
      </c>
      <c r="G195" s="35">
        <f>SUMIFS(Tabla16[[EXENTO ]],Tabla16[NUM],Tabla1[[#This Row],[CODIGO]])</f>
        <v>0</v>
      </c>
      <c r="H195" s="35">
        <f>SUMIFS(Tabla16[IVA],Tabla16[NUM],Tabla1[[#This Row],[CODIGO]])</f>
        <v>926.79</v>
      </c>
      <c r="I195" s="35">
        <f>SUMIFS(Tabla16[ISR RET.],Tabla16[NUM],Tabla1[[#This Row],[CODIGO]])</f>
        <v>0</v>
      </c>
      <c r="J195" s="35">
        <f>SUMIFS(Tabla16[IVA RET.],Tabla16[NUM],Tabla1[[#This Row],[CODIGO]])</f>
        <v>0</v>
      </c>
      <c r="K195" t="str">
        <f>FIXED(Tabla1[[#This Row],[TASA 16%]],0)</f>
        <v>5,792</v>
      </c>
      <c r="L195" t="str">
        <f>FIXED(Tabla1[[#This Row],[TASA 0%]],0)</f>
        <v>514,665</v>
      </c>
      <c r="M195" t="str">
        <f>FIXED(Tabla1[[#This Row],[TASA EXE.]],0)</f>
        <v>0</v>
      </c>
      <c r="N195" s="36" t="str">
        <f>FIXED(Tabla1[[#This Row],[IVA]],0)</f>
        <v>927</v>
      </c>
      <c r="O195" s="36" t="str">
        <f>FIXED(Tabla1[[#This Row],[ISR RET]],0)</f>
        <v>0</v>
      </c>
      <c r="P195" s="36" t="str">
        <f>FIXED(Tabla1[[#This Row],[IVA RET]],0)</f>
        <v>0</v>
      </c>
      <c r="R195" s="68">
        <f>Tabla1[[#This Row],[TASA 16]]*16%</f>
        <v>926.72</v>
      </c>
    </row>
    <row r="196" spans="2:18" x14ac:dyDescent="0.25">
      <c r="B196" t="str">
        <f>'[1]210 Y RFC'!A196</f>
        <v>ISS050304FZA</v>
      </c>
      <c r="C196" t="s">
        <v>228</v>
      </c>
      <c r="D196" t="str">
        <f>'[1]210 Y RFC'!C196</f>
        <v>INTERNET Y SERVICIOS SATELITALES SA DE CV</v>
      </c>
      <c r="E196" s="35">
        <f>SUMIFS(Tabla16[TASA 16],Tabla16[NUM],Tabla1[[#This Row],[CODIGO]])</f>
        <v>0</v>
      </c>
      <c r="F196" s="35">
        <f>SUMIFS(Tabla16[TASA 0%],Tabla16[NUM],Tabla1[[#This Row],[CODIGO]])</f>
        <v>0</v>
      </c>
      <c r="G196" s="35">
        <f>SUMIFS(Tabla16[[EXENTO ]],Tabla16[NUM],Tabla1[[#This Row],[CODIGO]])</f>
        <v>0</v>
      </c>
      <c r="H196" s="35">
        <f>SUMIFS(Tabla16[IVA],Tabla16[NUM],Tabla1[[#This Row],[CODIGO]])</f>
        <v>0</v>
      </c>
      <c r="I196" s="35">
        <f>SUMIFS(Tabla16[ISR RET.],Tabla16[NUM],Tabla1[[#This Row],[CODIGO]])</f>
        <v>0</v>
      </c>
      <c r="J196" s="35">
        <f>SUMIFS(Tabla16[IVA RET.],Tabla16[NUM],Tabla1[[#This Row],[CODIGO]])</f>
        <v>0</v>
      </c>
      <c r="K196" t="str">
        <f>FIXED(Tabla1[[#This Row],[TASA 16%]],0)</f>
        <v>0</v>
      </c>
      <c r="L196" t="str">
        <f>FIXED(Tabla1[[#This Row],[TASA 0%]],0)</f>
        <v>0</v>
      </c>
      <c r="M196" t="str">
        <f>FIXED(Tabla1[[#This Row],[TASA EXE.]],0)</f>
        <v>0</v>
      </c>
      <c r="N196" s="36" t="str">
        <f>FIXED(Tabla1[[#This Row],[IVA]],0)</f>
        <v>0</v>
      </c>
      <c r="O196" s="36" t="str">
        <f>FIXED(Tabla1[[#This Row],[ISR RET]],0)</f>
        <v>0</v>
      </c>
      <c r="P196" s="36" t="str">
        <f>FIXED(Tabla1[[#This Row],[IVA RET]],0)</f>
        <v>0</v>
      </c>
      <c r="R196" s="68">
        <f>Tabla1[[#This Row],[TASA 16]]*16%</f>
        <v>0</v>
      </c>
    </row>
    <row r="197" spans="2:18" x14ac:dyDescent="0.25">
      <c r="B197" t="str">
        <f>'[1]210 Y RFC'!A197</f>
        <v>TSC040203F64</v>
      </c>
      <c r="C197" t="s">
        <v>229</v>
      </c>
      <c r="D197" t="str">
        <f>'[1]210 Y RFC'!C197</f>
        <v>TEQUILA SCANDALO S DE RL</v>
      </c>
      <c r="E197" s="35">
        <f>SUMIFS(Tabla16[TASA 16],Tabla16[NUM],Tabla1[[#This Row],[CODIGO]])</f>
        <v>0</v>
      </c>
      <c r="F197" s="35">
        <f>SUMIFS(Tabla16[TASA 0%],Tabla16[NUM],Tabla1[[#This Row],[CODIGO]])</f>
        <v>0</v>
      </c>
      <c r="G197" s="35">
        <f>SUMIFS(Tabla16[[EXENTO ]],Tabla16[NUM],Tabla1[[#This Row],[CODIGO]])</f>
        <v>0</v>
      </c>
      <c r="H197" s="35">
        <f>SUMIFS(Tabla16[IVA],Tabla16[NUM],Tabla1[[#This Row],[CODIGO]])</f>
        <v>0</v>
      </c>
      <c r="I197" s="35">
        <f>SUMIFS(Tabla16[ISR RET.],Tabla16[NUM],Tabla1[[#This Row],[CODIGO]])</f>
        <v>0</v>
      </c>
      <c r="J197" s="35">
        <f>SUMIFS(Tabla16[IVA RET.],Tabla16[NUM],Tabla1[[#This Row],[CODIGO]])</f>
        <v>0</v>
      </c>
      <c r="K197" t="str">
        <f>FIXED(Tabla1[[#This Row],[TASA 16%]],0)</f>
        <v>0</v>
      </c>
      <c r="L197" t="str">
        <f>FIXED(Tabla1[[#This Row],[TASA 0%]],0)</f>
        <v>0</v>
      </c>
      <c r="M197" t="str">
        <f>FIXED(Tabla1[[#This Row],[TASA EXE.]],0)</f>
        <v>0</v>
      </c>
      <c r="N197" t="str">
        <f>FIXED(Tabla1[[#This Row],[IVA]],0)</f>
        <v>0</v>
      </c>
      <c r="O197" t="str">
        <f>FIXED(Tabla1[[#This Row],[ISR RET]],0)</f>
        <v>0</v>
      </c>
      <c r="P197" t="str">
        <f>FIXED(Tabla1[[#This Row],[IVA RET]],0)</f>
        <v>0</v>
      </c>
      <c r="R197" s="68">
        <f>Tabla1[[#This Row],[TASA 16]]*16%</f>
        <v>0</v>
      </c>
    </row>
    <row r="198" spans="2:18" x14ac:dyDescent="0.25">
      <c r="B198" t="str">
        <f>'[1]210 Y RFC'!A198</f>
        <v>LAN890912232</v>
      </c>
      <c r="C198" t="s">
        <v>230</v>
      </c>
      <c r="D198" t="str">
        <f>'[1]210 Y RFC'!C198</f>
        <v>LABORATORIOS ANTEII SA DE CV</v>
      </c>
      <c r="E198" s="35">
        <f>SUMIFS(Tabla16[TASA 16],Tabla16[NUM],Tabla1[[#This Row],[CODIGO]])</f>
        <v>0</v>
      </c>
      <c r="F198" s="35">
        <f>SUMIFS(Tabla16[TASA 0%],Tabla16[NUM],Tabla1[[#This Row],[CODIGO]])</f>
        <v>0</v>
      </c>
      <c r="G198" s="35">
        <f>SUMIFS(Tabla16[[EXENTO ]],Tabla16[NUM],Tabla1[[#This Row],[CODIGO]])</f>
        <v>0</v>
      </c>
      <c r="H198" s="35">
        <f>SUMIFS(Tabla16[IVA],Tabla16[NUM],Tabla1[[#This Row],[CODIGO]])</f>
        <v>0</v>
      </c>
      <c r="I198" s="35">
        <f>SUMIFS(Tabla16[ISR RET.],Tabla16[NUM],Tabla1[[#This Row],[CODIGO]])</f>
        <v>0</v>
      </c>
      <c r="J198" s="35">
        <f>SUMIFS(Tabla16[IVA RET.],Tabla16[NUM],Tabla1[[#This Row],[CODIGO]])</f>
        <v>0</v>
      </c>
      <c r="K198" t="str">
        <f>FIXED(Tabla1[[#This Row],[TASA 16%]],0)</f>
        <v>0</v>
      </c>
      <c r="L198" t="str">
        <f>FIXED(Tabla1[[#This Row],[TASA 0%]],0)</f>
        <v>0</v>
      </c>
      <c r="M198" t="str">
        <f>FIXED(Tabla1[[#This Row],[TASA EXE.]],0)</f>
        <v>0</v>
      </c>
      <c r="N198" s="36" t="str">
        <f>FIXED(Tabla1[[#This Row],[IVA]],0)</f>
        <v>0</v>
      </c>
      <c r="O198" s="36" t="str">
        <f>FIXED(Tabla1[[#This Row],[ISR RET]],0)</f>
        <v>0</v>
      </c>
      <c r="P198" s="36" t="str">
        <f>FIXED(Tabla1[[#This Row],[IVA RET]],0)</f>
        <v>0</v>
      </c>
      <c r="R198" s="68">
        <f>Tabla1[[#This Row],[TASA 16]]*16%</f>
        <v>0</v>
      </c>
    </row>
    <row r="199" spans="2:18" x14ac:dyDescent="0.25">
      <c r="B199" t="str">
        <f>'[1]210 Y RFC'!A199</f>
        <v>FATH630309QZ0</v>
      </c>
      <c r="C199" t="s">
        <v>231</v>
      </c>
      <c r="D199" t="str">
        <f>'[1]210 Y RFC'!C199</f>
        <v>FRANCO DE LA TORRE HECTOR</v>
      </c>
      <c r="E199" s="35">
        <f>SUMIFS(Tabla16[TASA 16],Tabla16[NUM],Tabla1[[#This Row],[CODIGO]])</f>
        <v>0</v>
      </c>
      <c r="F199" s="35">
        <f>SUMIFS(Tabla16[TASA 0%],Tabla16[NUM],Tabla1[[#This Row],[CODIGO]])</f>
        <v>0</v>
      </c>
      <c r="G199" s="35">
        <f>SUMIFS(Tabla16[[EXENTO ]],Tabla16[NUM],Tabla1[[#This Row],[CODIGO]])</f>
        <v>0</v>
      </c>
      <c r="H199" s="35">
        <f>SUMIFS(Tabla16[IVA],Tabla16[NUM],Tabla1[[#This Row],[CODIGO]])</f>
        <v>0</v>
      </c>
      <c r="I199" s="35">
        <f>SUMIFS(Tabla16[ISR RET.],Tabla16[NUM],Tabla1[[#This Row],[CODIGO]])</f>
        <v>0</v>
      </c>
      <c r="J199" s="35">
        <f>SUMIFS(Tabla16[IVA RET.],Tabla16[NUM],Tabla1[[#This Row],[CODIGO]])</f>
        <v>0</v>
      </c>
      <c r="K199" t="str">
        <f>FIXED(Tabla1[[#This Row],[TASA 16%]],0)</f>
        <v>0</v>
      </c>
      <c r="L199" t="str">
        <f>FIXED(Tabla1[[#This Row],[TASA 0%]],0)</f>
        <v>0</v>
      </c>
      <c r="M199" t="str">
        <f>FIXED(Tabla1[[#This Row],[TASA EXE.]],0)</f>
        <v>0</v>
      </c>
      <c r="N199" t="str">
        <f>FIXED(Tabla1[[#This Row],[IVA]],0)</f>
        <v>0</v>
      </c>
      <c r="O199" t="str">
        <f>FIXED(Tabla1[[#This Row],[ISR RET]],0)</f>
        <v>0</v>
      </c>
      <c r="P199" t="str">
        <f>FIXED(Tabla1[[#This Row],[IVA RET]],0)</f>
        <v>0</v>
      </c>
      <c r="R199" s="68">
        <f>Tabla1[[#This Row],[TASA 16]]*16%</f>
        <v>0</v>
      </c>
    </row>
    <row r="200" spans="2:18" x14ac:dyDescent="0.25">
      <c r="B200" t="str">
        <f>'[1]210 Y RFC'!A200</f>
        <v>QCS931209G49</v>
      </c>
      <c r="C200" t="s">
        <v>232</v>
      </c>
      <c r="D200" t="str">
        <f>'[1]210 Y RFC'!C200</f>
        <v>QUALITAS COMPAÑIA DE SEGUROS SA DE CV</v>
      </c>
      <c r="E200" s="35">
        <f>SUMIFS(Tabla16[TASA 16],Tabla16[NUM],Tabla1[[#This Row],[CODIGO]])</f>
        <v>0</v>
      </c>
      <c r="F200" s="35">
        <f>SUMIFS(Tabla16[TASA 0%],Tabla16[NUM],Tabla1[[#This Row],[CODIGO]])</f>
        <v>0</v>
      </c>
      <c r="G200" s="35">
        <f>SUMIFS(Tabla16[[EXENTO ]],Tabla16[NUM],Tabla1[[#This Row],[CODIGO]])</f>
        <v>0</v>
      </c>
      <c r="H200" s="35">
        <f>SUMIFS(Tabla16[IVA],Tabla16[NUM],Tabla1[[#This Row],[CODIGO]])</f>
        <v>0</v>
      </c>
      <c r="I200" s="35">
        <f>SUMIFS(Tabla16[ISR RET.],Tabla16[NUM],Tabla1[[#This Row],[CODIGO]])</f>
        <v>0</v>
      </c>
      <c r="J200" s="35">
        <f>SUMIFS(Tabla16[IVA RET.],Tabla16[NUM],Tabla1[[#This Row],[CODIGO]])</f>
        <v>0</v>
      </c>
      <c r="K200" t="str">
        <f>FIXED(Tabla1[[#This Row],[TASA 16%]],0)</f>
        <v>0</v>
      </c>
      <c r="L200" t="str">
        <f>FIXED(Tabla1[[#This Row],[TASA 0%]],0)</f>
        <v>0</v>
      </c>
      <c r="M200" t="str">
        <f>FIXED(Tabla1[[#This Row],[TASA EXE.]],0)</f>
        <v>0</v>
      </c>
      <c r="N200" s="36" t="str">
        <f>FIXED(Tabla1[[#This Row],[IVA]],0)</f>
        <v>0</v>
      </c>
      <c r="O200" s="36" t="str">
        <f>FIXED(Tabla1[[#This Row],[ISR RET]],0)</f>
        <v>0</v>
      </c>
      <c r="P200" s="36" t="str">
        <f>FIXED(Tabla1[[#This Row],[IVA RET]],0)</f>
        <v>0</v>
      </c>
      <c r="R200" s="68">
        <f>Tabla1[[#This Row],[TASA 16]]*16%</f>
        <v>0</v>
      </c>
    </row>
    <row r="201" spans="2:18" x14ac:dyDescent="0.25">
      <c r="B201" t="str">
        <f>'[1]210 Y RFC'!A201</f>
        <v>USS000718PA0</v>
      </c>
      <c r="C201" t="s">
        <v>233</v>
      </c>
      <c r="D201" t="str">
        <f>'[1]210 Y RFC'!C201</f>
        <v>ULINE SHIPPING SUPPLIES S DE RL DE CV</v>
      </c>
      <c r="E201" s="35">
        <f>SUMIFS(Tabla16[TASA 16],Tabla16[NUM],Tabla1[[#This Row],[CODIGO]])</f>
        <v>0</v>
      </c>
      <c r="F201" s="35">
        <f>SUMIFS(Tabla16[TASA 0%],Tabla16[NUM],Tabla1[[#This Row],[CODIGO]])</f>
        <v>0</v>
      </c>
      <c r="G201" s="35">
        <f>SUMIFS(Tabla16[[EXENTO ]],Tabla16[NUM],Tabla1[[#This Row],[CODIGO]])</f>
        <v>0</v>
      </c>
      <c r="H201" s="35">
        <f>SUMIFS(Tabla16[IVA],Tabla16[NUM],Tabla1[[#This Row],[CODIGO]])</f>
        <v>0</v>
      </c>
      <c r="I201" s="35">
        <f>SUMIFS(Tabla16[ISR RET.],Tabla16[NUM],Tabla1[[#This Row],[CODIGO]])</f>
        <v>0</v>
      </c>
      <c r="J201" s="35">
        <f>SUMIFS(Tabla16[IVA RET.],Tabla16[NUM],Tabla1[[#This Row],[CODIGO]])</f>
        <v>0</v>
      </c>
      <c r="K201" t="str">
        <f>FIXED(Tabla1[[#This Row],[TASA 16%]],0)</f>
        <v>0</v>
      </c>
      <c r="L201" t="str">
        <f>FIXED(Tabla1[[#This Row],[TASA 0%]],0)</f>
        <v>0</v>
      </c>
      <c r="M201" t="str">
        <f>FIXED(Tabla1[[#This Row],[TASA EXE.]],0)</f>
        <v>0</v>
      </c>
      <c r="N201" t="str">
        <f>FIXED(Tabla1[[#This Row],[IVA]],0)</f>
        <v>0</v>
      </c>
      <c r="O201" t="str">
        <f>FIXED(Tabla1[[#This Row],[ISR RET]],0)</f>
        <v>0</v>
      </c>
      <c r="P201" t="str">
        <f>FIXED(Tabla1[[#This Row],[IVA RET]],0)</f>
        <v>0</v>
      </c>
      <c r="R201" s="68">
        <f>Tabla1[[#This Row],[TASA 16]]*16%</f>
        <v>0</v>
      </c>
    </row>
    <row r="202" spans="2:18" x14ac:dyDescent="0.25">
      <c r="B202" t="str">
        <f>'[1]210 Y RFC'!A202</f>
        <v>LOSJ661031NJ3</v>
      </c>
      <c r="C202" t="s">
        <v>234</v>
      </c>
      <c r="D202" t="str">
        <f>'[1]210 Y RFC'!C202</f>
        <v>LOPEZ SOSA JORGE</v>
      </c>
      <c r="E202" s="35">
        <f>SUMIFS(Tabla16[TASA 16],Tabla16[NUM],Tabla1[[#This Row],[CODIGO]])</f>
        <v>0</v>
      </c>
      <c r="F202" s="35">
        <f>SUMIFS(Tabla16[TASA 0%],Tabla16[NUM],Tabla1[[#This Row],[CODIGO]])</f>
        <v>12034.4</v>
      </c>
      <c r="G202" s="35">
        <f>SUMIFS(Tabla16[[EXENTO ]],Tabla16[NUM],Tabla1[[#This Row],[CODIGO]])</f>
        <v>962.76</v>
      </c>
      <c r="H202" s="35">
        <f>SUMIFS(Tabla16[IVA],Tabla16[NUM],Tabla1[[#This Row],[CODIGO]])</f>
        <v>0</v>
      </c>
      <c r="I202" s="35">
        <f>SUMIFS(Tabla16[ISR RET.],Tabla16[NUM],Tabla1[[#This Row],[CODIGO]])</f>
        <v>0</v>
      </c>
      <c r="J202" s="35">
        <f>SUMIFS(Tabla16[IVA RET.],Tabla16[NUM],Tabla1[[#This Row],[CODIGO]])</f>
        <v>0</v>
      </c>
      <c r="K202" t="str">
        <f>FIXED(Tabla1[[#This Row],[TASA 16%]],0)</f>
        <v>0</v>
      </c>
      <c r="L202" t="str">
        <f>FIXED(Tabla1[[#This Row],[TASA 0%]],0)</f>
        <v>12,034</v>
      </c>
      <c r="M202" t="str">
        <f>FIXED(Tabla1[[#This Row],[TASA EXE.]],0)</f>
        <v>963</v>
      </c>
      <c r="N202" s="36" t="str">
        <f>FIXED(Tabla1[[#This Row],[IVA]],0)</f>
        <v>0</v>
      </c>
      <c r="O202" s="36" t="str">
        <f>FIXED(Tabla1[[#This Row],[ISR RET]],0)</f>
        <v>0</v>
      </c>
      <c r="P202" s="36" t="str">
        <f>FIXED(Tabla1[[#This Row],[IVA RET]],0)</f>
        <v>0</v>
      </c>
      <c r="R202" s="68">
        <f>Tabla1[[#This Row],[TASA 16]]*16%</f>
        <v>0</v>
      </c>
    </row>
    <row r="203" spans="2:18" x14ac:dyDescent="0.25">
      <c r="B203" t="str">
        <f>'[1]210 Y RFC'!A203</f>
        <v>NAOM5310136T4</v>
      </c>
      <c r="C203" t="s">
        <v>235</v>
      </c>
      <c r="D203" t="str">
        <f>'[1]210 Y RFC'!C203</f>
        <v>NAVARRO OROZCO MANUEL</v>
      </c>
      <c r="E203" s="35">
        <f>SUMIFS(Tabla16[TASA 16],Tabla16[NUM],Tabla1[[#This Row],[CODIGO]])</f>
        <v>0</v>
      </c>
      <c r="F203" s="35">
        <f>SUMIFS(Tabla16[TASA 0%],Tabla16[NUM],Tabla1[[#This Row],[CODIGO]])</f>
        <v>0</v>
      </c>
      <c r="G203" s="35">
        <f>SUMIFS(Tabla16[[EXENTO ]],Tabla16[NUM],Tabla1[[#This Row],[CODIGO]])</f>
        <v>0</v>
      </c>
      <c r="H203" s="35">
        <f>SUMIFS(Tabla16[IVA],Tabla16[NUM],Tabla1[[#This Row],[CODIGO]])</f>
        <v>0</v>
      </c>
      <c r="I203" s="35">
        <f>SUMIFS(Tabla16[ISR RET.],Tabla16[NUM],Tabla1[[#This Row],[CODIGO]])</f>
        <v>0</v>
      </c>
      <c r="J203" s="35">
        <f>SUMIFS(Tabla16[IVA RET.],Tabla16[NUM],Tabla1[[#This Row],[CODIGO]])</f>
        <v>0</v>
      </c>
      <c r="K203" t="str">
        <f>FIXED(Tabla1[[#This Row],[TASA 16%]],0)</f>
        <v>0</v>
      </c>
      <c r="L203" t="str">
        <f>FIXED(Tabla1[[#This Row],[TASA 0%]],0)</f>
        <v>0</v>
      </c>
      <c r="M203" t="str">
        <f>FIXED(Tabla1[[#This Row],[TASA EXE.]],0)</f>
        <v>0</v>
      </c>
      <c r="N203" t="str">
        <f>FIXED(Tabla1[[#This Row],[IVA]],0)</f>
        <v>0</v>
      </c>
      <c r="O203" t="str">
        <f>FIXED(Tabla1[[#This Row],[ISR RET]],0)</f>
        <v>0</v>
      </c>
      <c r="P203" t="str">
        <f>FIXED(Tabla1[[#This Row],[IVA RET]],0)</f>
        <v>0</v>
      </c>
      <c r="R203" s="68">
        <f>Tabla1[[#This Row],[TASA 16]]*16%</f>
        <v>0</v>
      </c>
    </row>
    <row r="204" spans="2:18" x14ac:dyDescent="0.25">
      <c r="B204" t="str">
        <f>'[1]210 Y RFC'!A204</f>
        <v>CACX4901314A0</v>
      </c>
      <c r="C204" t="s">
        <v>236</v>
      </c>
      <c r="D204" t="str">
        <f>'[1]210 Y RFC'!C204</f>
        <v>CHAVEZ CARDENAS OFELIA</v>
      </c>
      <c r="E204" s="35">
        <f>SUMIFS(Tabla16[TASA 16],Tabla16[NUM],Tabla1[[#This Row],[CODIGO]])</f>
        <v>0</v>
      </c>
      <c r="F204" s="35">
        <f>SUMIFS(Tabla16[TASA 0%],Tabla16[NUM],Tabla1[[#This Row],[CODIGO]])</f>
        <v>0</v>
      </c>
      <c r="G204" s="35">
        <f>SUMIFS(Tabla16[[EXENTO ]],Tabla16[NUM],Tabla1[[#This Row],[CODIGO]])</f>
        <v>0</v>
      </c>
      <c r="H204" s="35">
        <f>SUMIFS(Tabla16[IVA],Tabla16[NUM],Tabla1[[#This Row],[CODIGO]])</f>
        <v>0</v>
      </c>
      <c r="I204" s="35">
        <f>SUMIFS(Tabla16[ISR RET.],Tabla16[NUM],Tabla1[[#This Row],[CODIGO]])</f>
        <v>0</v>
      </c>
      <c r="J204" s="35">
        <f>SUMIFS(Tabla16[IVA RET.],Tabla16[NUM],Tabla1[[#This Row],[CODIGO]])</f>
        <v>0</v>
      </c>
      <c r="K204" t="str">
        <f>FIXED(Tabla1[[#This Row],[TASA 16%]],0)</f>
        <v>0</v>
      </c>
      <c r="L204" t="str">
        <f>FIXED(Tabla1[[#This Row],[TASA 0%]],0)</f>
        <v>0</v>
      </c>
      <c r="M204" t="str">
        <f>FIXED(Tabla1[[#This Row],[TASA EXE.]],0)</f>
        <v>0</v>
      </c>
      <c r="N204" s="36" t="str">
        <f>FIXED(Tabla1[[#This Row],[IVA]],0)</f>
        <v>0</v>
      </c>
      <c r="O204" s="36" t="str">
        <f>FIXED(Tabla1[[#This Row],[ISR RET]],0)</f>
        <v>0</v>
      </c>
      <c r="P204" s="36" t="str">
        <f>FIXED(Tabla1[[#This Row],[IVA RET]],0)</f>
        <v>0</v>
      </c>
      <c r="R204" s="68">
        <f>Tabla1[[#This Row],[TASA 16]]*16%</f>
        <v>0</v>
      </c>
    </row>
    <row r="205" spans="2:18" x14ac:dyDescent="0.25">
      <c r="B205" t="str">
        <f>'[1]210 Y RFC'!A205</f>
        <v>GUCG5205014HA</v>
      </c>
      <c r="C205" t="s">
        <v>237</v>
      </c>
      <c r="D205" t="str">
        <f>'[1]210 Y RFC'!C205</f>
        <v>GUEVARA CARRILLO GUILLERMO</v>
      </c>
      <c r="E205" s="35">
        <f>SUMIFS(Tabla16[TASA 16],Tabla16[NUM],Tabla1[[#This Row],[CODIGO]])</f>
        <v>0</v>
      </c>
      <c r="F205" s="35">
        <f>SUMIFS(Tabla16[TASA 0%],Tabla16[NUM],Tabla1[[#This Row],[CODIGO]])</f>
        <v>0</v>
      </c>
      <c r="G205" s="35">
        <f>SUMIFS(Tabla16[[EXENTO ]],Tabla16[NUM],Tabla1[[#This Row],[CODIGO]])</f>
        <v>0</v>
      </c>
      <c r="H205" s="35">
        <f>SUMIFS(Tabla16[IVA],Tabla16[NUM],Tabla1[[#This Row],[CODIGO]])</f>
        <v>0</v>
      </c>
      <c r="I205" s="35">
        <f>SUMIFS(Tabla16[ISR RET.],Tabla16[NUM],Tabla1[[#This Row],[CODIGO]])</f>
        <v>0</v>
      </c>
      <c r="J205" s="35">
        <f>SUMIFS(Tabla16[IVA RET.],Tabla16[NUM],Tabla1[[#This Row],[CODIGO]])</f>
        <v>0</v>
      </c>
      <c r="K205" t="str">
        <f>FIXED(Tabla1[[#This Row],[TASA 16%]],0)</f>
        <v>0</v>
      </c>
      <c r="L205" t="str">
        <f>FIXED(Tabla1[[#This Row],[TASA 0%]],0)</f>
        <v>0</v>
      </c>
      <c r="M205" t="str">
        <f>FIXED(Tabla1[[#This Row],[TASA EXE.]],0)</f>
        <v>0</v>
      </c>
      <c r="N205" t="str">
        <f>FIXED(Tabla1[[#This Row],[IVA]],0)</f>
        <v>0</v>
      </c>
      <c r="O205" t="str">
        <f>FIXED(Tabla1[[#This Row],[ISR RET]],0)</f>
        <v>0</v>
      </c>
      <c r="P205" t="str">
        <f>FIXED(Tabla1[[#This Row],[IVA RET]],0)</f>
        <v>0</v>
      </c>
      <c r="R205" s="68">
        <f>Tabla1[[#This Row],[TASA 16]]*16%</f>
        <v>0</v>
      </c>
    </row>
    <row r="206" spans="2:18" x14ac:dyDescent="0.25">
      <c r="B206" t="str">
        <f>'[1]210 Y RFC'!A206</f>
        <v>MEGJ821008CN5</v>
      </c>
      <c r="C206" t="s">
        <v>238</v>
      </c>
      <c r="D206" t="str">
        <f>'[1]210 Y RFC'!C206</f>
        <v>MENDOZA GALVAN JESUS ANTONIO</v>
      </c>
      <c r="E206" s="35">
        <f>SUMIFS(Tabla16[TASA 16],Tabla16[NUM],Tabla1[[#This Row],[CODIGO]])</f>
        <v>4530</v>
      </c>
      <c r="F206" s="35">
        <f>SUMIFS(Tabla16[TASA 0%],Tabla16[NUM],Tabla1[[#This Row],[CODIGO]])</f>
        <v>0</v>
      </c>
      <c r="G206" s="35">
        <f>SUMIFS(Tabla16[[EXENTO ]],Tabla16[NUM],Tabla1[[#This Row],[CODIGO]])</f>
        <v>0</v>
      </c>
      <c r="H206" s="35">
        <f>SUMIFS(Tabla16[IVA],Tabla16[NUM],Tabla1[[#This Row],[CODIGO]])</f>
        <v>724.8</v>
      </c>
      <c r="I206" s="35">
        <f>SUMIFS(Tabla16[ISR RET.],Tabla16[NUM],Tabla1[[#This Row],[CODIGO]])</f>
        <v>0</v>
      </c>
      <c r="J206" s="35">
        <f>SUMIFS(Tabla16[IVA RET.],Tabla16[NUM],Tabla1[[#This Row],[CODIGO]])</f>
        <v>0</v>
      </c>
      <c r="K206" t="str">
        <f>FIXED(Tabla1[[#This Row],[TASA 16%]],0)</f>
        <v>4,530</v>
      </c>
      <c r="L206" t="str">
        <f>FIXED(Tabla1[[#This Row],[TASA 0%]],0)</f>
        <v>0</v>
      </c>
      <c r="M206" t="str">
        <f>FIXED(Tabla1[[#This Row],[TASA EXE.]],0)</f>
        <v>0</v>
      </c>
      <c r="N206" s="36" t="str">
        <f>FIXED(Tabla1[[#This Row],[IVA]],0)</f>
        <v>725</v>
      </c>
      <c r="O206" s="36" t="str">
        <f>FIXED(Tabla1[[#This Row],[ISR RET]],0)</f>
        <v>0</v>
      </c>
      <c r="P206" s="36" t="str">
        <f>FIXED(Tabla1[[#This Row],[IVA RET]],0)</f>
        <v>0</v>
      </c>
      <c r="R206" s="68">
        <f>Tabla1[[#This Row],[TASA 16]]*16%</f>
        <v>724.80000000000007</v>
      </c>
    </row>
    <row r="207" spans="2:18" x14ac:dyDescent="0.25">
      <c r="B207" t="str">
        <f>'[1]210 Y RFC'!A207</f>
        <v>CEL131209RL7</v>
      </c>
      <c r="C207" t="s">
        <v>239</v>
      </c>
      <c r="D207" t="str">
        <f>'[1]210 Y RFC'!C207</f>
        <v>CEN ELECTRICAL SA DE CV</v>
      </c>
      <c r="E207" s="35">
        <f>SUMIFS(Tabla16[TASA 16],Tabla16[NUM],Tabla1[[#This Row],[CODIGO]])</f>
        <v>0</v>
      </c>
      <c r="F207" s="35">
        <f>SUMIFS(Tabla16[TASA 0%],Tabla16[NUM],Tabla1[[#This Row],[CODIGO]])</f>
        <v>0</v>
      </c>
      <c r="G207" s="35">
        <f>SUMIFS(Tabla16[[EXENTO ]],Tabla16[NUM],Tabla1[[#This Row],[CODIGO]])</f>
        <v>0</v>
      </c>
      <c r="H207" s="35">
        <f>SUMIFS(Tabla16[IVA],Tabla16[NUM],Tabla1[[#This Row],[CODIGO]])</f>
        <v>0</v>
      </c>
      <c r="I207" s="35">
        <f>SUMIFS(Tabla16[ISR RET.],Tabla16[NUM],Tabla1[[#This Row],[CODIGO]])</f>
        <v>0</v>
      </c>
      <c r="J207" s="35">
        <f>SUMIFS(Tabla16[IVA RET.],Tabla16[NUM],Tabla1[[#This Row],[CODIGO]])</f>
        <v>0</v>
      </c>
      <c r="K207" t="str">
        <f>FIXED(Tabla1[[#This Row],[TASA 16%]],0)</f>
        <v>0</v>
      </c>
      <c r="L207" t="str">
        <f>FIXED(Tabla1[[#This Row],[TASA 0%]],0)</f>
        <v>0</v>
      </c>
      <c r="M207" t="str">
        <f>FIXED(Tabla1[[#This Row],[TASA EXE.]],0)</f>
        <v>0</v>
      </c>
      <c r="N207" t="str">
        <f>FIXED(Tabla1[[#This Row],[IVA]],0)</f>
        <v>0</v>
      </c>
      <c r="O207" t="str">
        <f>FIXED(Tabla1[[#This Row],[ISR RET]],0)</f>
        <v>0</v>
      </c>
      <c r="P207" t="str">
        <f>FIXED(Tabla1[[#This Row],[IVA RET]],0)</f>
        <v>0</v>
      </c>
      <c r="R207" s="68">
        <f>Tabla1[[#This Row],[TASA 16]]*16%</f>
        <v>0</v>
      </c>
    </row>
    <row r="208" spans="2:18" x14ac:dyDescent="0.25">
      <c r="B208" t="str">
        <f>'[1]210 Y RFC'!A208</f>
        <v>AEBL6910035M3</v>
      </c>
      <c r="C208" t="s">
        <v>240</v>
      </c>
      <c r="D208" t="str">
        <f>'[1]210 Y RFC'!C208</f>
        <v>ALDRETE BARBA JOSE LUIS ALFONSO</v>
      </c>
      <c r="E208" s="35">
        <f>SUMIFS(Tabla16[TASA 16],Tabla16[NUM],Tabla1[[#This Row],[CODIGO]])</f>
        <v>0</v>
      </c>
      <c r="F208" s="35">
        <f>SUMIFS(Tabla16[TASA 0%],Tabla16[NUM],Tabla1[[#This Row],[CODIGO]])</f>
        <v>0</v>
      </c>
      <c r="G208" s="35">
        <f>SUMIFS(Tabla16[[EXENTO ]],Tabla16[NUM],Tabla1[[#This Row],[CODIGO]])</f>
        <v>0</v>
      </c>
      <c r="H208" s="35">
        <f>SUMIFS(Tabla16[IVA],Tabla16[NUM],Tabla1[[#This Row],[CODIGO]])</f>
        <v>0</v>
      </c>
      <c r="I208" s="35">
        <f>SUMIFS(Tabla16[ISR RET.],Tabla16[NUM],Tabla1[[#This Row],[CODIGO]])</f>
        <v>0</v>
      </c>
      <c r="J208" s="35">
        <f>SUMIFS(Tabla16[IVA RET.],Tabla16[NUM],Tabla1[[#This Row],[CODIGO]])</f>
        <v>0</v>
      </c>
      <c r="K208" t="str">
        <f>FIXED(Tabla1[[#This Row],[TASA 16%]],0)</f>
        <v>0</v>
      </c>
      <c r="L208" t="str">
        <f>FIXED(Tabla1[[#This Row],[TASA 0%]],0)</f>
        <v>0</v>
      </c>
      <c r="M208" t="str">
        <f>FIXED(Tabla1[[#This Row],[TASA EXE.]],0)</f>
        <v>0</v>
      </c>
      <c r="N208" s="36" t="str">
        <f>FIXED(Tabla1[[#This Row],[IVA]],0)</f>
        <v>0</v>
      </c>
      <c r="O208" s="36" t="str">
        <f>FIXED(Tabla1[[#This Row],[ISR RET]],0)</f>
        <v>0</v>
      </c>
      <c r="P208" s="36" t="str">
        <f>FIXED(Tabla1[[#This Row],[IVA RET]],0)</f>
        <v>0</v>
      </c>
      <c r="R208" s="68">
        <f>Tabla1[[#This Row],[TASA 16]]*16%</f>
        <v>0</v>
      </c>
    </row>
    <row r="209" spans="2:18" x14ac:dyDescent="0.25">
      <c r="B209" t="str">
        <f>'[1]210 Y RFC'!A209</f>
        <v>DVO870401495</v>
      </c>
      <c r="C209" t="s">
        <v>241</v>
      </c>
      <c r="D209" t="str">
        <f>'[1]210 Y RFC'!C209</f>
        <v>DISTRIBUIDORA V DE OCCIDENTE SA DE CV</v>
      </c>
      <c r="E209" s="35">
        <f>SUMIFS(Tabla16[TASA 16],Tabla16[NUM],Tabla1[[#This Row],[CODIGO]])</f>
        <v>0</v>
      </c>
      <c r="F209" s="35">
        <f>SUMIFS(Tabla16[TASA 0%],Tabla16[NUM],Tabla1[[#This Row],[CODIGO]])</f>
        <v>0</v>
      </c>
      <c r="G209" s="35">
        <f>SUMIFS(Tabla16[[EXENTO ]],Tabla16[NUM],Tabla1[[#This Row],[CODIGO]])</f>
        <v>0</v>
      </c>
      <c r="H209" s="35">
        <f>SUMIFS(Tabla16[IVA],Tabla16[NUM],Tabla1[[#This Row],[CODIGO]])</f>
        <v>0</v>
      </c>
      <c r="I209" s="35">
        <f>SUMIFS(Tabla16[ISR RET.],Tabla16[NUM],Tabla1[[#This Row],[CODIGO]])</f>
        <v>0</v>
      </c>
      <c r="J209" s="35">
        <f>SUMIFS(Tabla16[IVA RET.],Tabla16[NUM],Tabla1[[#This Row],[CODIGO]])</f>
        <v>0</v>
      </c>
      <c r="K209" t="str">
        <f>FIXED(Tabla1[[#This Row],[TASA 16%]],0)</f>
        <v>0</v>
      </c>
      <c r="L209" t="str">
        <f>FIXED(Tabla1[[#This Row],[TASA 0%]],0)</f>
        <v>0</v>
      </c>
      <c r="M209" t="str">
        <f>FIXED(Tabla1[[#This Row],[TASA EXE.]],0)</f>
        <v>0</v>
      </c>
      <c r="N209" t="str">
        <f>FIXED(Tabla1[[#This Row],[IVA]],0)</f>
        <v>0</v>
      </c>
      <c r="O209" t="str">
        <f>FIXED(Tabla1[[#This Row],[ISR RET]],0)</f>
        <v>0</v>
      </c>
      <c r="P209" t="str">
        <f>FIXED(Tabla1[[#This Row],[IVA RET]],0)</f>
        <v>0</v>
      </c>
      <c r="R209" s="68">
        <f>Tabla1[[#This Row],[TASA 16]]*16%</f>
        <v>0</v>
      </c>
    </row>
    <row r="210" spans="2:18" x14ac:dyDescent="0.25">
      <c r="B210" t="str">
        <f>'[1]210 Y RFC'!A210</f>
        <v>VEMS830212RY6</v>
      </c>
      <c r="C210" t="s">
        <v>242</v>
      </c>
      <c r="D210" t="str">
        <f>'[1]210 Y RFC'!C210</f>
        <v>VELAZQUEZ DE LA MORA SAUL</v>
      </c>
      <c r="E210" s="35">
        <f>SUMIFS(Tabla16[TASA 16],Tabla16[NUM],Tabla1[[#This Row],[CODIGO]])</f>
        <v>0</v>
      </c>
      <c r="F210" s="35">
        <f>SUMIFS(Tabla16[TASA 0%],Tabla16[NUM],Tabla1[[#This Row],[CODIGO]])</f>
        <v>0</v>
      </c>
      <c r="G210" s="35">
        <f>SUMIFS(Tabla16[[EXENTO ]],Tabla16[NUM],Tabla1[[#This Row],[CODIGO]])</f>
        <v>0</v>
      </c>
      <c r="H210" s="35">
        <f>SUMIFS(Tabla16[IVA],Tabla16[NUM],Tabla1[[#This Row],[CODIGO]])</f>
        <v>0</v>
      </c>
      <c r="I210" s="35">
        <f>SUMIFS(Tabla16[ISR RET.],Tabla16[NUM],Tabla1[[#This Row],[CODIGO]])</f>
        <v>0</v>
      </c>
      <c r="J210" s="35">
        <f>SUMIFS(Tabla16[IVA RET.],Tabla16[NUM],Tabla1[[#This Row],[CODIGO]])</f>
        <v>0</v>
      </c>
      <c r="K210" t="str">
        <f>FIXED(Tabla1[[#This Row],[TASA 16%]],0)</f>
        <v>0</v>
      </c>
      <c r="L210" t="str">
        <f>FIXED(Tabla1[[#This Row],[TASA 0%]],0)</f>
        <v>0</v>
      </c>
      <c r="M210" t="str">
        <f>FIXED(Tabla1[[#This Row],[TASA EXE.]],0)</f>
        <v>0</v>
      </c>
      <c r="N210" s="36" t="str">
        <f>FIXED(Tabla1[[#This Row],[IVA]],0)</f>
        <v>0</v>
      </c>
      <c r="O210" s="36" t="str">
        <f>FIXED(Tabla1[[#This Row],[ISR RET]],0)</f>
        <v>0</v>
      </c>
      <c r="P210" s="36" t="str">
        <f>FIXED(Tabla1[[#This Row],[IVA RET]],0)</f>
        <v>0</v>
      </c>
      <c r="R210" s="68">
        <f>Tabla1[[#This Row],[TASA 16]]*16%</f>
        <v>0</v>
      </c>
    </row>
    <row r="211" spans="2:18" x14ac:dyDescent="0.25">
      <c r="B211" t="str">
        <f>'[1]210 Y RFC'!A211</f>
        <v>RAA850815ET6</v>
      </c>
      <c r="C211" t="s">
        <v>243</v>
      </c>
      <c r="D211" t="str">
        <f>'[1]210 Y RFC'!C211</f>
        <v>RAMOS ARIAS Y ASOCIADOS SC</v>
      </c>
      <c r="E211" s="35">
        <f>SUMIFS(Tabla16[TASA 16],Tabla16[NUM],Tabla1[[#This Row],[CODIGO]])</f>
        <v>0</v>
      </c>
      <c r="F211" s="35">
        <f>SUMIFS(Tabla16[TASA 0%],Tabla16[NUM],Tabla1[[#This Row],[CODIGO]])</f>
        <v>0</v>
      </c>
      <c r="G211" s="35">
        <f>SUMIFS(Tabla16[[EXENTO ]],Tabla16[NUM],Tabla1[[#This Row],[CODIGO]])</f>
        <v>0</v>
      </c>
      <c r="H211" s="35">
        <f>SUMIFS(Tabla16[IVA],Tabla16[NUM],Tabla1[[#This Row],[CODIGO]])</f>
        <v>0</v>
      </c>
      <c r="I211" s="35">
        <f>SUMIFS(Tabla16[ISR RET.],Tabla16[NUM],Tabla1[[#This Row],[CODIGO]])</f>
        <v>0</v>
      </c>
      <c r="J211" s="35">
        <f>SUMIFS(Tabla16[IVA RET.],Tabla16[NUM],Tabla1[[#This Row],[CODIGO]])</f>
        <v>0</v>
      </c>
      <c r="K211" t="str">
        <f>FIXED(Tabla1[[#This Row],[TASA 16%]],0)</f>
        <v>0</v>
      </c>
      <c r="L211" t="str">
        <f>FIXED(Tabla1[[#This Row],[TASA 0%]],0)</f>
        <v>0</v>
      </c>
      <c r="M211" t="str">
        <f>FIXED(Tabla1[[#This Row],[TASA EXE.]],0)</f>
        <v>0</v>
      </c>
      <c r="N211" t="str">
        <f>FIXED(Tabla1[[#This Row],[IVA]],0)</f>
        <v>0</v>
      </c>
      <c r="O211" t="str">
        <f>FIXED(Tabla1[[#This Row],[ISR RET]],0)</f>
        <v>0</v>
      </c>
      <c r="P211" t="str">
        <f>FIXED(Tabla1[[#This Row],[IVA RET]],0)</f>
        <v>0</v>
      </c>
      <c r="R211" s="68">
        <f>Tabla1[[#This Row],[TASA 16]]*16%</f>
        <v>0</v>
      </c>
    </row>
    <row r="212" spans="2:18" x14ac:dyDescent="0.25">
      <c r="B212" t="str">
        <f>'[1]210 Y RFC'!A212</f>
        <v>VELJ770512UR4</v>
      </c>
      <c r="C212" t="s">
        <v>244</v>
      </c>
      <c r="D212" t="str">
        <f>'[1]210 Y RFC'!C212</f>
        <v>VEGA DE LEON JOSE</v>
      </c>
      <c r="E212" s="35">
        <f>SUMIFS(Tabla16[TASA 16],Tabla16[NUM],Tabla1[[#This Row],[CODIGO]])</f>
        <v>45327.8125</v>
      </c>
      <c r="F212" s="35">
        <f>SUMIFS(Tabla16[TASA 0%],Tabla16[NUM],Tabla1[[#This Row],[CODIGO]])</f>
        <v>-1.2500000000727596E-2</v>
      </c>
      <c r="G212" s="35">
        <f>SUMIFS(Tabla16[[EXENTO ]],Tabla16[NUM],Tabla1[[#This Row],[CODIGO]])</f>
        <v>0</v>
      </c>
      <c r="H212" s="35">
        <f>SUMIFS(Tabla16[IVA],Tabla16[NUM],Tabla1[[#This Row],[CODIGO]])</f>
        <v>7252.4500000000007</v>
      </c>
      <c r="I212" s="35">
        <f>SUMIFS(Tabla16[ISR RET.],Tabla16[NUM],Tabla1[[#This Row],[CODIGO]])</f>
        <v>0</v>
      </c>
      <c r="J212" s="35">
        <f>SUMIFS(Tabla16[IVA RET.],Tabla16[NUM],Tabla1[[#This Row],[CODIGO]])</f>
        <v>0</v>
      </c>
      <c r="K212" t="str">
        <f>FIXED(Tabla1[[#This Row],[TASA 16%]],0)</f>
        <v>45,328</v>
      </c>
      <c r="L212" t="str">
        <f>FIXED(Tabla1[[#This Row],[TASA 0%]],0)</f>
        <v>0</v>
      </c>
      <c r="M212" t="str">
        <f>FIXED(Tabla1[[#This Row],[TASA EXE.]],0)</f>
        <v>0</v>
      </c>
      <c r="N212" t="str">
        <f>FIXED(Tabla1[[#This Row],[IVA]],0)</f>
        <v>7,252</v>
      </c>
      <c r="O212" t="str">
        <f>FIXED(Tabla1[[#This Row],[ISR RET]],0)</f>
        <v>0</v>
      </c>
      <c r="P212" t="str">
        <f>FIXED(Tabla1[[#This Row],[IVA RET]],0)</f>
        <v>0</v>
      </c>
      <c r="R212" s="68">
        <f>Tabla1[[#This Row],[TASA 16]]*16%</f>
        <v>7252.4800000000005</v>
      </c>
    </row>
    <row r="213" spans="2:18" x14ac:dyDescent="0.25">
      <c r="B213" t="str">
        <f>'[1]210 Y RFC'!A213</f>
        <v>MASG830827TC7</v>
      </c>
      <c r="C213" t="s">
        <v>245</v>
      </c>
      <c r="D213" t="str">
        <f>'[1]210 Y RFC'!C213</f>
        <v>MARROQUIN SANCHEZ GABRIEL ARMANDO</v>
      </c>
      <c r="E213" s="35">
        <f>SUMIFS(Tabla16[TASA 16],Tabla16[NUM],Tabla1[[#This Row],[CODIGO]])</f>
        <v>0</v>
      </c>
      <c r="F213" s="35">
        <f>SUMIFS(Tabla16[TASA 0%],Tabla16[NUM],Tabla1[[#This Row],[CODIGO]])</f>
        <v>0</v>
      </c>
      <c r="G213" s="35">
        <f>SUMIFS(Tabla16[[EXENTO ]],Tabla16[NUM],Tabla1[[#This Row],[CODIGO]])</f>
        <v>0</v>
      </c>
      <c r="H213" s="35">
        <f>SUMIFS(Tabla16[IVA],Tabla16[NUM],Tabla1[[#This Row],[CODIGO]])</f>
        <v>0</v>
      </c>
      <c r="I213" s="35">
        <f>SUMIFS(Tabla16[ISR RET.],Tabla16[NUM],Tabla1[[#This Row],[CODIGO]])</f>
        <v>0</v>
      </c>
      <c r="J213" s="35">
        <f>SUMIFS(Tabla16[IVA RET.],Tabla16[NUM],Tabla1[[#This Row],[CODIGO]])</f>
        <v>0</v>
      </c>
      <c r="K213" t="str">
        <f>FIXED(Tabla1[[#This Row],[TASA 16%]],0)</f>
        <v>0</v>
      </c>
      <c r="L213" t="str">
        <f>FIXED(Tabla1[[#This Row],[TASA 0%]],0)</f>
        <v>0</v>
      </c>
      <c r="M213" t="str">
        <f>FIXED(Tabla1[[#This Row],[TASA EXE.]],0)</f>
        <v>0</v>
      </c>
      <c r="N213" t="str">
        <f>FIXED(Tabla1[[#This Row],[IVA]],0)</f>
        <v>0</v>
      </c>
      <c r="O213" t="str">
        <f>FIXED(Tabla1[[#This Row],[ISR RET]],0)</f>
        <v>0</v>
      </c>
      <c r="P213" t="str">
        <f>FIXED(Tabla1[[#This Row],[IVA RET]],0)</f>
        <v>0</v>
      </c>
      <c r="R213" s="68">
        <f>Tabla1[[#This Row],[TASA 16]]*16%</f>
        <v>0</v>
      </c>
    </row>
    <row r="214" spans="2:18" x14ac:dyDescent="0.25">
      <c r="B214" t="str">
        <f>'[1]210 Y RFC'!A214</f>
        <v>CPA7503043P1</v>
      </c>
      <c r="C214" t="s">
        <v>246</v>
      </c>
      <c r="D214" t="str">
        <f>'[1]210 Y RFC'!C214</f>
        <v>COLGATE PALMOLIVE SA DE CV</v>
      </c>
      <c r="E214" s="35">
        <f>SUMIFS(Tabla16[TASA 16],Tabla16[NUM],Tabla1[[#This Row],[CODIGO]])</f>
        <v>0</v>
      </c>
      <c r="F214" s="35">
        <f>SUMIFS(Tabla16[TASA 0%],Tabla16[NUM],Tabla1[[#This Row],[CODIGO]])</f>
        <v>0</v>
      </c>
      <c r="G214" s="35">
        <f>SUMIFS(Tabla16[[EXENTO ]],Tabla16[NUM],Tabla1[[#This Row],[CODIGO]])</f>
        <v>0</v>
      </c>
      <c r="H214" s="35">
        <f>SUMIFS(Tabla16[IVA],Tabla16[NUM],Tabla1[[#This Row],[CODIGO]])</f>
        <v>0</v>
      </c>
      <c r="I214" s="35">
        <f>SUMIFS(Tabla16[ISR RET.],Tabla16[NUM],Tabla1[[#This Row],[CODIGO]])</f>
        <v>0</v>
      </c>
      <c r="J214" s="35">
        <f>SUMIFS(Tabla16[IVA RET.],Tabla16[NUM],Tabla1[[#This Row],[CODIGO]])</f>
        <v>0</v>
      </c>
      <c r="K214" t="str">
        <f>FIXED(Tabla1[[#This Row],[TASA 16%]],0)</f>
        <v>0</v>
      </c>
      <c r="L214" t="str">
        <f>FIXED(Tabla1[[#This Row],[TASA 0%]],0)</f>
        <v>0</v>
      </c>
      <c r="M214" t="str">
        <f>FIXED(Tabla1[[#This Row],[TASA EXE.]],0)</f>
        <v>0</v>
      </c>
      <c r="N214" s="36" t="str">
        <f>FIXED(Tabla1[[#This Row],[IVA]],0)</f>
        <v>0</v>
      </c>
      <c r="O214" s="36" t="str">
        <f>FIXED(Tabla1[[#This Row],[ISR RET]],0)</f>
        <v>0</v>
      </c>
      <c r="P214" s="36" t="str">
        <f>FIXED(Tabla1[[#This Row],[IVA RET]],0)</f>
        <v>0</v>
      </c>
      <c r="R214" s="68">
        <f>Tabla1[[#This Row],[TASA 16]]*16%</f>
        <v>0</v>
      </c>
    </row>
    <row r="215" spans="2:18" x14ac:dyDescent="0.25">
      <c r="B215" t="str">
        <f>'[1]210 Y RFC'!A215</f>
        <v>OAVA8212026F7</v>
      </c>
      <c r="C215" t="s">
        <v>247</v>
      </c>
      <c r="D215" t="str">
        <f>'[1]210 Y RFC'!C215</f>
        <v>ORTA VERDIN AMADOR</v>
      </c>
      <c r="E215" s="35">
        <f>SUMIFS(Tabla16[TASA 16],Tabla16[NUM],Tabla1[[#This Row],[CODIGO]])</f>
        <v>0</v>
      </c>
      <c r="F215" s="35">
        <f>SUMIFS(Tabla16[TASA 0%],Tabla16[NUM],Tabla1[[#This Row],[CODIGO]])</f>
        <v>0</v>
      </c>
      <c r="G215" s="35">
        <f>SUMIFS(Tabla16[[EXENTO ]],Tabla16[NUM],Tabla1[[#This Row],[CODIGO]])</f>
        <v>0</v>
      </c>
      <c r="H215" s="35">
        <f>SUMIFS(Tabla16[IVA],Tabla16[NUM],Tabla1[[#This Row],[CODIGO]])</f>
        <v>0</v>
      </c>
      <c r="I215" s="35">
        <f>SUMIFS(Tabla16[ISR RET.],Tabla16[NUM],Tabla1[[#This Row],[CODIGO]])</f>
        <v>0</v>
      </c>
      <c r="J215" s="35">
        <f>SUMIFS(Tabla16[IVA RET.],Tabla16[NUM],Tabla1[[#This Row],[CODIGO]])</f>
        <v>0</v>
      </c>
      <c r="K215" t="str">
        <f>FIXED(Tabla1[[#This Row],[TASA 16%]],0)</f>
        <v>0</v>
      </c>
      <c r="L215" t="str">
        <f>FIXED(Tabla1[[#This Row],[TASA 0%]],0)</f>
        <v>0</v>
      </c>
      <c r="M215" t="str">
        <f>FIXED(Tabla1[[#This Row],[TASA EXE.]],0)</f>
        <v>0</v>
      </c>
      <c r="N215" t="str">
        <f>FIXED(Tabla1[[#This Row],[IVA]],0)</f>
        <v>0</v>
      </c>
      <c r="O215" t="str">
        <f>FIXED(Tabla1[[#This Row],[ISR RET]],0)</f>
        <v>0</v>
      </c>
      <c r="P215" t="str">
        <f>FIXED(Tabla1[[#This Row],[IVA RET]],0)</f>
        <v>0</v>
      </c>
      <c r="R215" s="68">
        <f>Tabla1[[#This Row],[TASA 16]]*16%</f>
        <v>0</v>
      </c>
    </row>
    <row r="216" spans="2:18" x14ac:dyDescent="0.25">
      <c r="B216" t="str">
        <f>'[1]210 Y RFC'!A216</f>
        <v>PDG950613A25</v>
      </c>
      <c r="C216" t="s">
        <v>248</v>
      </c>
      <c r="D216" t="str">
        <f>'[1]210 Y RFC'!C216</f>
        <v>PLASTICOS Y DESECHABLES GEMINIS SA DE CV</v>
      </c>
      <c r="E216" s="35">
        <f>SUMIFS(Tabla16[TASA 16],Tabla16[NUM],Tabla1[[#This Row],[CODIGO]])</f>
        <v>0</v>
      </c>
      <c r="F216" s="35">
        <f>SUMIFS(Tabla16[TASA 0%],Tabla16[NUM],Tabla1[[#This Row],[CODIGO]])</f>
        <v>0</v>
      </c>
      <c r="G216" s="35">
        <f>SUMIFS(Tabla16[[EXENTO ]],Tabla16[NUM],Tabla1[[#This Row],[CODIGO]])</f>
        <v>0</v>
      </c>
      <c r="H216" s="35">
        <f>SUMIFS(Tabla16[IVA],Tabla16[NUM],Tabla1[[#This Row],[CODIGO]])</f>
        <v>0</v>
      </c>
      <c r="I216" s="35">
        <f>SUMIFS(Tabla16[ISR RET.],Tabla16[NUM],Tabla1[[#This Row],[CODIGO]])</f>
        <v>0</v>
      </c>
      <c r="J216" s="35">
        <f>SUMIFS(Tabla16[IVA RET.],Tabla16[NUM],Tabla1[[#This Row],[CODIGO]])</f>
        <v>0</v>
      </c>
      <c r="K216" t="str">
        <f>FIXED(Tabla1[[#This Row],[TASA 16%]],0)</f>
        <v>0</v>
      </c>
      <c r="L216" t="str">
        <f>FIXED(Tabla1[[#This Row],[TASA 0%]],0)</f>
        <v>0</v>
      </c>
      <c r="M216" t="str">
        <f>FIXED(Tabla1[[#This Row],[TASA EXE.]],0)</f>
        <v>0</v>
      </c>
      <c r="N216" s="36" t="str">
        <f>FIXED(Tabla1[[#This Row],[IVA]],0)</f>
        <v>0</v>
      </c>
      <c r="O216" s="36" t="str">
        <f>FIXED(Tabla1[[#This Row],[ISR RET]],0)</f>
        <v>0</v>
      </c>
      <c r="P216" s="36" t="str">
        <f>FIXED(Tabla1[[#This Row],[IVA RET]],0)</f>
        <v>0</v>
      </c>
      <c r="R216" s="68">
        <f>Tabla1[[#This Row],[TASA 16]]*16%</f>
        <v>0</v>
      </c>
    </row>
    <row r="217" spans="2:18" x14ac:dyDescent="0.25">
      <c r="B217" t="str">
        <f>'[1]210 Y RFC'!A217</f>
        <v>PFC0005103C9</v>
      </c>
      <c r="C217" t="s">
        <v>249</v>
      </c>
      <c r="D217" t="str">
        <f>'[1]210 Y RFC'!C217</f>
        <v>PROVEEDORA FARMACEUTICA CRUZ SA DE CV</v>
      </c>
      <c r="E217" s="35">
        <f>SUMIFS(Tabla16[TASA 16],Tabla16[NUM],Tabla1[[#This Row],[CODIGO]])</f>
        <v>0</v>
      </c>
      <c r="F217" s="35">
        <f>SUMIFS(Tabla16[TASA 0%],Tabla16[NUM],Tabla1[[#This Row],[CODIGO]])</f>
        <v>0</v>
      </c>
      <c r="G217" s="35">
        <f>SUMIFS(Tabla16[[EXENTO ]],Tabla16[NUM],Tabla1[[#This Row],[CODIGO]])</f>
        <v>0</v>
      </c>
      <c r="H217" s="35">
        <f>SUMIFS(Tabla16[IVA],Tabla16[NUM],Tabla1[[#This Row],[CODIGO]])</f>
        <v>0</v>
      </c>
      <c r="I217" s="35">
        <f>SUMIFS(Tabla16[ISR RET.],Tabla16[NUM],Tabla1[[#This Row],[CODIGO]])</f>
        <v>0</v>
      </c>
      <c r="J217" s="35">
        <f>SUMIFS(Tabla16[IVA RET.],Tabla16[NUM],Tabla1[[#This Row],[CODIGO]])</f>
        <v>0</v>
      </c>
      <c r="K217" t="str">
        <f>FIXED(Tabla1[[#This Row],[TASA 16%]],0)</f>
        <v>0</v>
      </c>
      <c r="L217" t="str">
        <f>FIXED(Tabla1[[#This Row],[TASA 0%]],0)</f>
        <v>0</v>
      </c>
      <c r="M217" t="str">
        <f>FIXED(Tabla1[[#This Row],[TASA EXE.]],0)</f>
        <v>0</v>
      </c>
      <c r="N217" t="str">
        <f>FIXED(Tabla1[[#This Row],[IVA]],0)</f>
        <v>0</v>
      </c>
      <c r="O217" t="str">
        <f>FIXED(Tabla1[[#This Row],[ISR RET]],0)</f>
        <v>0</v>
      </c>
      <c r="P217" t="str">
        <f>FIXED(Tabla1[[#This Row],[IVA RET]],0)</f>
        <v>0</v>
      </c>
      <c r="R217" s="68">
        <f>Tabla1[[#This Row],[TASA 16]]*16%</f>
        <v>0</v>
      </c>
    </row>
    <row r="218" spans="2:18" x14ac:dyDescent="0.25">
      <c r="B218" t="str">
        <f>'[1]210 Y RFC'!A218</f>
        <v>SAO140326V75</v>
      </c>
      <c r="C218" t="s">
        <v>250</v>
      </c>
      <c r="D218" t="str">
        <f>'[1]210 Y RFC'!C218</f>
        <v>SUPER ABARROTERA OSGAR SA DE CV</v>
      </c>
      <c r="E218" s="35">
        <f>SUMIFS(Tabla16[TASA 16],Tabla16[NUM],Tabla1[[#This Row],[CODIGO]])</f>
        <v>0</v>
      </c>
      <c r="F218" s="35">
        <f>SUMIFS(Tabla16[TASA 0%],Tabla16[NUM],Tabla1[[#This Row],[CODIGO]])</f>
        <v>0</v>
      </c>
      <c r="G218" s="35">
        <f>SUMIFS(Tabla16[[EXENTO ]],Tabla16[NUM],Tabla1[[#This Row],[CODIGO]])</f>
        <v>0</v>
      </c>
      <c r="H218" s="35">
        <f>SUMIFS(Tabla16[IVA],Tabla16[NUM],Tabla1[[#This Row],[CODIGO]])</f>
        <v>0</v>
      </c>
      <c r="I218" s="35">
        <f>SUMIFS(Tabla16[ISR RET.],Tabla16[NUM],Tabla1[[#This Row],[CODIGO]])</f>
        <v>0</v>
      </c>
      <c r="J218" s="35">
        <f>SUMIFS(Tabla16[IVA RET.],Tabla16[NUM],Tabla1[[#This Row],[CODIGO]])</f>
        <v>0</v>
      </c>
      <c r="K218" t="str">
        <f>FIXED(Tabla1[[#This Row],[TASA 16%]],0)</f>
        <v>0</v>
      </c>
      <c r="L218" t="str">
        <f>FIXED(Tabla1[[#This Row],[TASA 0%]],0)</f>
        <v>0</v>
      </c>
      <c r="M218" t="str">
        <f>FIXED(Tabla1[[#This Row],[TASA EXE.]],0)</f>
        <v>0</v>
      </c>
      <c r="N218" s="36" t="str">
        <f>FIXED(Tabla1[[#This Row],[IVA]],0)</f>
        <v>0</v>
      </c>
      <c r="O218" s="36" t="str">
        <f>FIXED(Tabla1[[#This Row],[ISR RET]],0)</f>
        <v>0</v>
      </c>
      <c r="P218" s="36" t="str">
        <f>FIXED(Tabla1[[#This Row],[IVA RET]],0)</f>
        <v>0</v>
      </c>
      <c r="R218" s="68">
        <f>Tabla1[[#This Row],[TASA 16]]*16%</f>
        <v>0</v>
      </c>
    </row>
    <row r="219" spans="2:18" x14ac:dyDescent="0.25">
      <c r="B219" t="str">
        <f>'[1]210 Y RFC'!A219</f>
        <v>VESA850414R5A</v>
      </c>
      <c r="C219" t="s">
        <v>251</v>
      </c>
      <c r="D219" t="str">
        <f>'[1]210 Y RFC'!C219</f>
        <v>VELAZQUEZ SILVA ALEJANDRA DEL ROCIO</v>
      </c>
      <c r="E219" s="35">
        <f>SUMIFS(Tabla16[TASA 16],Tabla16[NUM],Tabla1[[#This Row],[CODIGO]])</f>
        <v>0</v>
      </c>
      <c r="F219" s="35">
        <f>SUMIFS(Tabla16[TASA 0%],Tabla16[NUM],Tabla1[[#This Row],[CODIGO]])</f>
        <v>0</v>
      </c>
      <c r="G219" s="35">
        <f>SUMIFS(Tabla16[[EXENTO ]],Tabla16[NUM],Tabla1[[#This Row],[CODIGO]])</f>
        <v>0</v>
      </c>
      <c r="H219" s="35">
        <f>SUMIFS(Tabla16[IVA],Tabla16[NUM],Tabla1[[#This Row],[CODIGO]])</f>
        <v>0</v>
      </c>
      <c r="I219" s="35">
        <f>SUMIFS(Tabla16[ISR RET.],Tabla16[NUM],Tabla1[[#This Row],[CODIGO]])</f>
        <v>0</v>
      </c>
      <c r="J219" s="35">
        <f>SUMIFS(Tabla16[IVA RET.],Tabla16[NUM],Tabla1[[#This Row],[CODIGO]])</f>
        <v>0</v>
      </c>
      <c r="K219" t="str">
        <f>FIXED(Tabla1[[#This Row],[TASA 16%]],0)</f>
        <v>0</v>
      </c>
      <c r="L219" t="str">
        <f>FIXED(Tabla1[[#This Row],[TASA 0%]],0)</f>
        <v>0</v>
      </c>
      <c r="M219" t="str">
        <f>FIXED(Tabla1[[#This Row],[TASA EXE.]],0)</f>
        <v>0</v>
      </c>
      <c r="N219" t="str">
        <f>FIXED(Tabla1[[#This Row],[IVA]],0)</f>
        <v>0</v>
      </c>
      <c r="O219" t="str">
        <f>FIXED(Tabla1[[#This Row],[ISR RET]],0)</f>
        <v>0</v>
      </c>
      <c r="P219" t="str">
        <f>FIXED(Tabla1[[#This Row],[IVA RET]],0)</f>
        <v>0</v>
      </c>
      <c r="R219" s="68">
        <f>Tabla1[[#This Row],[TASA 16]]*16%</f>
        <v>0</v>
      </c>
    </row>
    <row r="220" spans="2:18" x14ac:dyDescent="0.25">
      <c r="B220" t="str">
        <f>'[1]210 Y RFC'!A220</f>
        <v>SSN9808139K6</v>
      </c>
      <c r="C220" t="s">
        <v>252</v>
      </c>
      <c r="D220" t="str">
        <f>'[1]210 Y RFC'!C220</f>
        <v>SON´S NATURAL SA DE CV</v>
      </c>
      <c r="E220" s="35">
        <f>SUMIFS(Tabla16[TASA 16],Tabla16[NUM],Tabla1[[#This Row],[CODIGO]])</f>
        <v>0</v>
      </c>
      <c r="F220" s="35">
        <f>SUMIFS(Tabla16[TASA 0%],Tabla16[NUM],Tabla1[[#This Row],[CODIGO]])</f>
        <v>0</v>
      </c>
      <c r="G220" s="35">
        <f>SUMIFS(Tabla16[[EXENTO ]],Tabla16[NUM],Tabla1[[#This Row],[CODIGO]])</f>
        <v>0</v>
      </c>
      <c r="H220" s="35">
        <f>SUMIFS(Tabla16[IVA],Tabla16[NUM],Tabla1[[#This Row],[CODIGO]])</f>
        <v>0</v>
      </c>
      <c r="I220" s="35">
        <f>SUMIFS(Tabla16[ISR RET.],Tabla16[NUM],Tabla1[[#This Row],[CODIGO]])</f>
        <v>0</v>
      </c>
      <c r="J220" s="35">
        <f>SUMIFS(Tabla16[IVA RET.],Tabla16[NUM],Tabla1[[#This Row],[CODIGO]])</f>
        <v>0</v>
      </c>
      <c r="K220" t="str">
        <f>FIXED(Tabla1[[#This Row],[TASA 16%]],0)</f>
        <v>0</v>
      </c>
      <c r="L220" t="str">
        <f>FIXED(Tabla1[[#This Row],[TASA 0%]],0)</f>
        <v>0</v>
      </c>
      <c r="M220" t="str">
        <f>FIXED(Tabla1[[#This Row],[TASA EXE.]],0)</f>
        <v>0</v>
      </c>
      <c r="N220" s="36" t="str">
        <f>FIXED(Tabla1[[#This Row],[IVA]],0)</f>
        <v>0</v>
      </c>
      <c r="O220" s="36" t="str">
        <f>FIXED(Tabla1[[#This Row],[ISR RET]],0)</f>
        <v>0</v>
      </c>
      <c r="P220" s="36" t="str">
        <f>FIXED(Tabla1[[#This Row],[IVA RET]],0)</f>
        <v>0</v>
      </c>
      <c r="R220" s="68">
        <f>Tabla1[[#This Row],[TASA 16]]*16%</f>
        <v>0</v>
      </c>
    </row>
    <row r="221" spans="2:18" x14ac:dyDescent="0.25">
      <c r="B221" t="str">
        <f>'[1]210 Y RFC'!A221</f>
        <v>AALG5605264L6</v>
      </c>
      <c r="C221" t="s">
        <v>253</v>
      </c>
      <c r="D221" t="str">
        <f>'[1]210 Y RFC'!C221</f>
        <v>ALCANTAR LUPERCIO GUILLERMINA</v>
      </c>
      <c r="E221" s="35">
        <f>SUMIFS(Tabla16[TASA 16],Tabla16[NUM],Tabla1[[#This Row],[CODIGO]])</f>
        <v>0</v>
      </c>
      <c r="F221" s="35">
        <f>SUMIFS(Tabla16[TASA 0%],Tabla16[NUM],Tabla1[[#This Row],[CODIGO]])</f>
        <v>0</v>
      </c>
      <c r="G221" s="35">
        <f>SUMIFS(Tabla16[[EXENTO ]],Tabla16[NUM],Tabla1[[#This Row],[CODIGO]])</f>
        <v>0</v>
      </c>
      <c r="H221" s="35">
        <f>SUMIFS(Tabla16[IVA],Tabla16[NUM],Tabla1[[#This Row],[CODIGO]])</f>
        <v>0</v>
      </c>
      <c r="I221" s="35">
        <f>SUMIFS(Tabla16[ISR RET.],Tabla16[NUM],Tabla1[[#This Row],[CODIGO]])</f>
        <v>0</v>
      </c>
      <c r="J221" s="35">
        <f>SUMIFS(Tabla16[IVA RET.],Tabla16[NUM],Tabla1[[#This Row],[CODIGO]])</f>
        <v>0</v>
      </c>
      <c r="K221" t="str">
        <f>FIXED(Tabla1[[#This Row],[TASA 16%]],0)</f>
        <v>0</v>
      </c>
      <c r="L221" t="str">
        <f>FIXED(Tabla1[[#This Row],[TASA 0%]],0)</f>
        <v>0</v>
      </c>
      <c r="M221" t="str">
        <f>FIXED(Tabla1[[#This Row],[TASA EXE.]],0)</f>
        <v>0</v>
      </c>
      <c r="N221" t="str">
        <f>FIXED(Tabla1[[#This Row],[IVA]],0)</f>
        <v>0</v>
      </c>
      <c r="O221" t="str">
        <f>FIXED(Tabla1[[#This Row],[ISR RET]],0)</f>
        <v>0</v>
      </c>
      <c r="P221" t="str">
        <f>FIXED(Tabla1[[#This Row],[IVA RET]],0)</f>
        <v>0</v>
      </c>
      <c r="R221" s="68">
        <f>Tabla1[[#This Row],[TASA 16]]*16%</f>
        <v>0</v>
      </c>
    </row>
    <row r="222" spans="2:18" x14ac:dyDescent="0.25">
      <c r="B222" t="str">
        <f>'[1]210 Y RFC'!A222</f>
        <v>SGC090330I38</v>
      </c>
      <c r="C222" t="s">
        <v>254</v>
      </c>
      <c r="D222" t="str">
        <f>'[1]210 Y RFC'!C222</f>
        <v>SALUDEESBELT GOLDEN CLASS INTERNACIONAL SA</v>
      </c>
      <c r="E222" s="35">
        <f>SUMIFS(Tabla16[TASA 16],Tabla16[NUM],Tabla1[[#This Row],[CODIGO]])</f>
        <v>0</v>
      </c>
      <c r="F222" s="35">
        <f>SUMIFS(Tabla16[TASA 0%],Tabla16[NUM],Tabla1[[#This Row],[CODIGO]])</f>
        <v>0</v>
      </c>
      <c r="G222" s="35">
        <f>SUMIFS(Tabla16[[EXENTO ]],Tabla16[NUM],Tabla1[[#This Row],[CODIGO]])</f>
        <v>0</v>
      </c>
      <c r="H222" s="35">
        <f>SUMIFS(Tabla16[IVA],Tabla16[NUM],Tabla1[[#This Row],[CODIGO]])</f>
        <v>0</v>
      </c>
      <c r="I222" s="35">
        <f>SUMIFS(Tabla16[ISR RET.],Tabla16[NUM],Tabla1[[#This Row],[CODIGO]])</f>
        <v>0</v>
      </c>
      <c r="J222" s="35">
        <f>SUMIFS(Tabla16[IVA RET.],Tabla16[NUM],Tabla1[[#This Row],[CODIGO]])</f>
        <v>0</v>
      </c>
      <c r="K222" t="str">
        <f>FIXED(Tabla1[[#This Row],[TASA 16%]],0)</f>
        <v>0</v>
      </c>
      <c r="L222" t="str">
        <f>FIXED(Tabla1[[#This Row],[TASA 0%]],0)</f>
        <v>0</v>
      </c>
      <c r="M222" t="str">
        <f>FIXED(Tabla1[[#This Row],[TASA EXE.]],0)</f>
        <v>0</v>
      </c>
      <c r="N222" s="36" t="str">
        <f>FIXED(Tabla1[[#This Row],[IVA]],0)</f>
        <v>0</v>
      </c>
      <c r="O222" s="36" t="str">
        <f>FIXED(Tabla1[[#This Row],[ISR RET]],0)</f>
        <v>0</v>
      </c>
      <c r="P222" s="36" t="str">
        <f>FIXED(Tabla1[[#This Row],[IVA RET]],0)</f>
        <v>0</v>
      </c>
      <c r="R222" s="68">
        <f>Tabla1[[#This Row],[TASA 16]]*16%</f>
        <v>0</v>
      </c>
    </row>
    <row r="223" spans="2:18" x14ac:dyDescent="0.25">
      <c r="B223" t="str">
        <f>'[1]210 Y RFC'!A223</f>
        <v>FTH030723RK4</v>
      </c>
      <c r="C223" t="s">
        <v>255</v>
      </c>
      <c r="D223" t="str">
        <f>'[1]210 Y RFC'!C223</f>
        <v>FERRER THERAPEUTICS SA DE CV</v>
      </c>
      <c r="E223" s="35">
        <f>SUMIFS(Tabla16[TASA 16],Tabla16[NUM],Tabla1[[#This Row],[CODIGO]])</f>
        <v>0</v>
      </c>
      <c r="F223" s="35">
        <f>SUMIFS(Tabla16[TASA 0%],Tabla16[NUM],Tabla1[[#This Row],[CODIGO]])</f>
        <v>0</v>
      </c>
      <c r="G223" s="35">
        <f>SUMIFS(Tabla16[[EXENTO ]],Tabla16[NUM],Tabla1[[#This Row],[CODIGO]])</f>
        <v>0</v>
      </c>
      <c r="H223" s="35">
        <f>SUMIFS(Tabla16[IVA],Tabla16[NUM],Tabla1[[#This Row],[CODIGO]])</f>
        <v>0</v>
      </c>
      <c r="I223" s="35">
        <f>SUMIFS(Tabla16[ISR RET.],Tabla16[NUM],Tabla1[[#This Row],[CODIGO]])</f>
        <v>0</v>
      </c>
      <c r="J223" s="35">
        <f>SUMIFS(Tabla16[IVA RET.],Tabla16[NUM],Tabla1[[#This Row],[CODIGO]])</f>
        <v>0</v>
      </c>
      <c r="K223" t="str">
        <f>FIXED(Tabla1[[#This Row],[TASA 16%]],0)</f>
        <v>0</v>
      </c>
      <c r="L223" t="str">
        <f>FIXED(Tabla1[[#This Row],[TASA 0%]],0)</f>
        <v>0</v>
      </c>
      <c r="M223" t="str">
        <f>FIXED(Tabla1[[#This Row],[TASA EXE.]],0)</f>
        <v>0</v>
      </c>
      <c r="N223" t="str">
        <f>FIXED(Tabla1[[#This Row],[IVA]],0)</f>
        <v>0</v>
      </c>
      <c r="O223" t="str">
        <f>FIXED(Tabla1[[#This Row],[ISR RET]],0)</f>
        <v>0</v>
      </c>
      <c r="P223" t="str">
        <f>FIXED(Tabla1[[#This Row],[IVA RET]],0)</f>
        <v>0</v>
      </c>
      <c r="R223" s="68">
        <f>Tabla1[[#This Row],[TASA 16]]*16%</f>
        <v>0</v>
      </c>
    </row>
    <row r="224" spans="2:18" x14ac:dyDescent="0.25">
      <c r="B224" t="str">
        <f>'[1]210 Y RFC'!A224</f>
        <v>CMA040910KF7</v>
      </c>
      <c r="C224" t="s">
        <v>256</v>
      </c>
      <c r="D224" t="str">
        <f>'[1]210 Y RFC'!C224</f>
        <v>CEMENTO MATERIALES Y ACCESORIOS DE JALISCO SA DE CV</v>
      </c>
      <c r="E224" s="35">
        <f>SUMIFS(Tabla16[TASA 16],Tabla16[NUM],Tabla1[[#This Row],[CODIGO]])</f>
        <v>0</v>
      </c>
      <c r="F224" s="35">
        <f>SUMIFS(Tabla16[TASA 0%],Tabla16[NUM],Tabla1[[#This Row],[CODIGO]])</f>
        <v>0</v>
      </c>
      <c r="G224" s="35">
        <f>SUMIFS(Tabla16[[EXENTO ]],Tabla16[NUM],Tabla1[[#This Row],[CODIGO]])</f>
        <v>0</v>
      </c>
      <c r="H224" s="35">
        <f>SUMIFS(Tabla16[IVA],Tabla16[NUM],Tabla1[[#This Row],[CODIGO]])</f>
        <v>0</v>
      </c>
      <c r="I224" s="35">
        <f>SUMIFS(Tabla16[ISR RET.],Tabla16[NUM],Tabla1[[#This Row],[CODIGO]])</f>
        <v>0</v>
      </c>
      <c r="J224" s="35">
        <f>SUMIFS(Tabla16[IVA RET.],Tabla16[NUM],Tabla1[[#This Row],[CODIGO]])</f>
        <v>0</v>
      </c>
      <c r="K224" t="str">
        <f>FIXED(Tabla1[[#This Row],[TASA 16%]],0)</f>
        <v>0</v>
      </c>
      <c r="L224" t="str">
        <f>FIXED(Tabla1[[#This Row],[TASA 0%]],0)</f>
        <v>0</v>
      </c>
      <c r="M224" t="str">
        <f>FIXED(Tabla1[[#This Row],[TASA EXE.]],0)</f>
        <v>0</v>
      </c>
      <c r="N224" s="36" t="str">
        <f>FIXED(Tabla1[[#This Row],[IVA]],0)</f>
        <v>0</v>
      </c>
      <c r="O224" s="36" t="str">
        <f>FIXED(Tabla1[[#This Row],[ISR RET]],0)</f>
        <v>0</v>
      </c>
      <c r="P224" s="36" t="str">
        <f>FIXED(Tabla1[[#This Row],[IVA RET]],0)</f>
        <v>0</v>
      </c>
      <c r="R224" s="68">
        <f>Tabla1[[#This Row],[TASA 16]]*16%</f>
        <v>0</v>
      </c>
    </row>
    <row r="225" spans="2:18" x14ac:dyDescent="0.25">
      <c r="B225" t="str">
        <f>'[1]210 Y RFC'!A225</f>
        <v>GOFJ770308II0</v>
      </c>
      <c r="C225" t="s">
        <v>257</v>
      </c>
      <c r="D225" t="str">
        <f>'[1]210 Y RFC'!C225</f>
        <v>GOMEZ FRANCO JUAN MANUEL</v>
      </c>
      <c r="E225" s="35">
        <f>SUMIFS(Tabla16[TASA 16],Tabla16[NUM],Tabla1[[#This Row],[CODIGO]])</f>
        <v>0</v>
      </c>
      <c r="F225" s="35">
        <f>SUMIFS(Tabla16[TASA 0%],Tabla16[NUM],Tabla1[[#This Row],[CODIGO]])</f>
        <v>0</v>
      </c>
      <c r="G225" s="35">
        <f>SUMIFS(Tabla16[[EXENTO ]],Tabla16[NUM],Tabla1[[#This Row],[CODIGO]])</f>
        <v>0</v>
      </c>
      <c r="H225" s="35">
        <f>SUMIFS(Tabla16[IVA],Tabla16[NUM],Tabla1[[#This Row],[CODIGO]])</f>
        <v>0</v>
      </c>
      <c r="I225" s="35">
        <f>SUMIFS(Tabla16[ISR RET.],Tabla16[NUM],Tabla1[[#This Row],[CODIGO]])</f>
        <v>0</v>
      </c>
      <c r="J225" s="35">
        <f>SUMIFS(Tabla16[IVA RET.],Tabla16[NUM],Tabla1[[#This Row],[CODIGO]])</f>
        <v>0</v>
      </c>
      <c r="K225" t="str">
        <f>FIXED(Tabla1[[#This Row],[TASA 16%]],0)</f>
        <v>0</v>
      </c>
      <c r="L225" t="str">
        <f>FIXED(Tabla1[[#This Row],[TASA 0%]],0)</f>
        <v>0</v>
      </c>
      <c r="M225" t="str">
        <f>FIXED(Tabla1[[#This Row],[TASA EXE.]],0)</f>
        <v>0</v>
      </c>
      <c r="N225" t="str">
        <f>FIXED(Tabla1[[#This Row],[IVA]],0)</f>
        <v>0</v>
      </c>
      <c r="O225" t="str">
        <f>FIXED(Tabla1[[#This Row],[ISR RET]],0)</f>
        <v>0</v>
      </c>
      <c r="P225" t="str">
        <f>FIXED(Tabla1[[#This Row],[IVA RET]],0)</f>
        <v>0</v>
      </c>
      <c r="R225" s="68">
        <f>Tabla1[[#This Row],[TASA 16]]*16%</f>
        <v>0</v>
      </c>
    </row>
    <row r="226" spans="2:18" x14ac:dyDescent="0.25">
      <c r="B226">
        <f>'[1]210 Y RFC'!A226</f>
        <v>0</v>
      </c>
      <c r="C226" t="s">
        <v>258</v>
      </c>
      <c r="D226" t="str">
        <f>'[1]210 Y RFC'!C226</f>
        <v>LECHERA ARANDAS SA DE CV</v>
      </c>
      <c r="E226" s="35">
        <f>SUMIFS(Tabla16[TASA 16],Tabla16[NUM],Tabla1[[#This Row],[CODIGO]])</f>
        <v>0</v>
      </c>
      <c r="F226" s="35">
        <f>SUMIFS(Tabla16[TASA 0%],Tabla16[NUM],Tabla1[[#This Row],[CODIGO]])</f>
        <v>0</v>
      </c>
      <c r="G226" s="35">
        <f>SUMIFS(Tabla16[[EXENTO ]],Tabla16[NUM],Tabla1[[#This Row],[CODIGO]])</f>
        <v>0</v>
      </c>
      <c r="H226" s="35">
        <f>SUMIFS(Tabla16[IVA],Tabla16[NUM],Tabla1[[#This Row],[CODIGO]])</f>
        <v>0</v>
      </c>
      <c r="I226" s="35">
        <f>SUMIFS(Tabla16[ISR RET.],Tabla16[NUM],Tabla1[[#This Row],[CODIGO]])</f>
        <v>0</v>
      </c>
      <c r="J226" s="35">
        <f>SUMIFS(Tabla16[IVA RET.],Tabla16[NUM],Tabla1[[#This Row],[CODIGO]])</f>
        <v>0</v>
      </c>
      <c r="K226" t="str">
        <f>FIXED(Tabla1[[#This Row],[TASA 16%]],0)</f>
        <v>0</v>
      </c>
      <c r="L226" t="str">
        <f>FIXED(Tabla1[[#This Row],[TASA 0%]],0)</f>
        <v>0</v>
      </c>
      <c r="M226" t="str">
        <f>FIXED(Tabla1[[#This Row],[TASA EXE.]],0)</f>
        <v>0</v>
      </c>
      <c r="N226" s="36" t="str">
        <f>FIXED(Tabla1[[#This Row],[IVA]],0)</f>
        <v>0</v>
      </c>
      <c r="O226" s="36" t="str">
        <f>FIXED(Tabla1[[#This Row],[ISR RET]],0)</f>
        <v>0</v>
      </c>
      <c r="P226" s="36" t="str">
        <f>FIXED(Tabla1[[#This Row],[IVA RET]],0)</f>
        <v>0</v>
      </c>
      <c r="R226" s="68">
        <f>Tabla1[[#This Row],[TASA 16]]*16%</f>
        <v>0</v>
      </c>
    </row>
    <row r="227" spans="2:18" x14ac:dyDescent="0.25">
      <c r="B227" t="str">
        <f>'[1]210 Y RFC'!A227</f>
        <v>AZE841112TH6</v>
      </c>
      <c r="C227" t="s">
        <v>259</v>
      </c>
      <c r="D227" t="str">
        <f>'[1]210 Y RFC'!C227</f>
        <v>AUTOMOTRIZ ZERTUCHE SA DE CV</v>
      </c>
      <c r="E227" s="35">
        <f>SUMIFS(Tabla16[TASA 16],Tabla16[NUM],Tabla1[[#This Row],[CODIGO]])</f>
        <v>0</v>
      </c>
      <c r="F227" s="35">
        <f>SUMIFS(Tabla16[TASA 0%],Tabla16[NUM],Tabla1[[#This Row],[CODIGO]])</f>
        <v>0</v>
      </c>
      <c r="G227" s="35">
        <f>SUMIFS(Tabla16[[EXENTO ]],Tabla16[NUM],Tabla1[[#This Row],[CODIGO]])</f>
        <v>0</v>
      </c>
      <c r="H227" s="35">
        <f>SUMIFS(Tabla16[IVA],Tabla16[NUM],Tabla1[[#This Row],[CODIGO]])</f>
        <v>0</v>
      </c>
      <c r="I227" s="35">
        <f>SUMIFS(Tabla16[ISR RET.],Tabla16[NUM],Tabla1[[#This Row],[CODIGO]])</f>
        <v>0</v>
      </c>
      <c r="J227" s="35">
        <f>SUMIFS(Tabla16[IVA RET.],Tabla16[NUM],Tabla1[[#This Row],[CODIGO]])</f>
        <v>0</v>
      </c>
      <c r="K227" t="str">
        <f>FIXED(Tabla1[[#This Row],[TASA 16%]],0)</f>
        <v>0</v>
      </c>
      <c r="L227" t="str">
        <f>FIXED(Tabla1[[#This Row],[TASA 0%]],0)</f>
        <v>0</v>
      </c>
      <c r="M227" t="str">
        <f>FIXED(Tabla1[[#This Row],[TASA EXE.]],0)</f>
        <v>0</v>
      </c>
      <c r="N227" t="str">
        <f>FIXED(Tabla1[[#This Row],[IVA]],0)</f>
        <v>0</v>
      </c>
      <c r="O227" t="str">
        <f>FIXED(Tabla1[[#This Row],[ISR RET]],0)</f>
        <v>0</v>
      </c>
      <c r="P227" t="str">
        <f>FIXED(Tabla1[[#This Row],[IVA RET]],0)</f>
        <v>0</v>
      </c>
      <c r="R227" s="68">
        <f>Tabla1[[#This Row],[TASA 16]]*16%</f>
        <v>0</v>
      </c>
    </row>
    <row r="228" spans="2:18" x14ac:dyDescent="0.25">
      <c r="B228" t="str">
        <f>'[1]210 Y RFC'!A228</f>
        <v>VAMD841010GL8</v>
      </c>
      <c r="C228" t="s">
        <v>260</v>
      </c>
      <c r="D228" t="str">
        <f>'[1]210 Y RFC'!C228</f>
        <v>VAZQUEZ MARTINEZ DAVID ABRAHAM</v>
      </c>
      <c r="E228" s="35">
        <f>SUMIFS(Tabla16[TASA 16],Tabla16[NUM],Tabla1[[#This Row],[CODIGO]])</f>
        <v>0</v>
      </c>
      <c r="F228" s="35">
        <f>SUMIFS(Tabla16[TASA 0%],Tabla16[NUM],Tabla1[[#This Row],[CODIGO]])</f>
        <v>0</v>
      </c>
      <c r="G228" s="35">
        <f>SUMIFS(Tabla16[[EXENTO ]],Tabla16[NUM],Tabla1[[#This Row],[CODIGO]])</f>
        <v>0</v>
      </c>
      <c r="H228" s="35">
        <f>SUMIFS(Tabla16[IVA],Tabla16[NUM],Tabla1[[#This Row],[CODIGO]])</f>
        <v>0</v>
      </c>
      <c r="I228" s="35">
        <f>SUMIFS(Tabla16[ISR RET.],Tabla16[NUM],Tabla1[[#This Row],[CODIGO]])</f>
        <v>0</v>
      </c>
      <c r="J228" s="35">
        <f>SUMIFS(Tabla16[IVA RET.],Tabla16[NUM],Tabla1[[#This Row],[CODIGO]])</f>
        <v>0</v>
      </c>
      <c r="K228" t="str">
        <f>FIXED(Tabla1[[#This Row],[TASA 16%]],0)</f>
        <v>0</v>
      </c>
      <c r="L228" t="str">
        <f>FIXED(Tabla1[[#This Row],[TASA 0%]],0)</f>
        <v>0</v>
      </c>
      <c r="M228" t="str">
        <f>FIXED(Tabla1[[#This Row],[TASA EXE.]],0)</f>
        <v>0</v>
      </c>
      <c r="N228" s="36" t="str">
        <f>FIXED(Tabla1[[#This Row],[IVA]],0)</f>
        <v>0</v>
      </c>
      <c r="O228" s="36" t="str">
        <f>FIXED(Tabla1[[#This Row],[ISR RET]],0)</f>
        <v>0</v>
      </c>
      <c r="P228" s="36" t="str">
        <f>FIXED(Tabla1[[#This Row],[IVA RET]],0)</f>
        <v>0</v>
      </c>
      <c r="R228" s="68">
        <f>Tabla1[[#This Row],[TASA 16]]*16%</f>
        <v>0</v>
      </c>
    </row>
    <row r="229" spans="2:18" x14ac:dyDescent="0.25">
      <c r="B229" t="str">
        <f>'[1]210 Y RFC'!A229</f>
        <v>EIRD700210D88</v>
      </c>
      <c r="C229" t="s">
        <v>261</v>
      </c>
      <c r="D229" t="str">
        <f>'[1]210 Y RFC'!C229</f>
        <v>ESPINOZA ROMERO DORA</v>
      </c>
      <c r="E229" s="35">
        <f>SUMIFS(Tabla16[TASA 16],Tabla16[NUM],Tabla1[[#This Row],[CODIGO]])</f>
        <v>0</v>
      </c>
      <c r="F229" s="35">
        <f>SUMIFS(Tabla16[TASA 0%],Tabla16[NUM],Tabla1[[#This Row],[CODIGO]])</f>
        <v>0</v>
      </c>
      <c r="G229" s="35">
        <f>SUMIFS(Tabla16[[EXENTO ]],Tabla16[NUM],Tabla1[[#This Row],[CODIGO]])</f>
        <v>0</v>
      </c>
      <c r="H229" s="35">
        <f>SUMIFS(Tabla16[IVA],Tabla16[NUM],Tabla1[[#This Row],[CODIGO]])</f>
        <v>0</v>
      </c>
      <c r="I229" s="35">
        <f>SUMIFS(Tabla16[ISR RET.],Tabla16[NUM],Tabla1[[#This Row],[CODIGO]])</f>
        <v>0</v>
      </c>
      <c r="J229" s="35">
        <f>SUMIFS(Tabla16[IVA RET.],Tabla16[NUM],Tabla1[[#This Row],[CODIGO]])</f>
        <v>0</v>
      </c>
      <c r="K229" t="str">
        <f>FIXED(Tabla1[[#This Row],[TASA 16%]],0)</f>
        <v>0</v>
      </c>
      <c r="L229" t="str">
        <f>FIXED(Tabla1[[#This Row],[TASA 0%]],0)</f>
        <v>0</v>
      </c>
      <c r="M229" t="str">
        <f>FIXED(Tabla1[[#This Row],[TASA EXE.]],0)</f>
        <v>0</v>
      </c>
      <c r="N229" t="str">
        <f>FIXED(Tabla1[[#This Row],[IVA]],0)</f>
        <v>0</v>
      </c>
      <c r="O229" t="str">
        <f>FIXED(Tabla1[[#This Row],[ISR RET]],0)</f>
        <v>0</v>
      </c>
      <c r="P229" t="str">
        <f>FIXED(Tabla1[[#This Row],[IVA RET]],0)</f>
        <v>0</v>
      </c>
      <c r="R229" s="68">
        <f>Tabla1[[#This Row],[TASA 16]]*16%</f>
        <v>0</v>
      </c>
    </row>
    <row r="230" spans="2:18" x14ac:dyDescent="0.25">
      <c r="B230" t="str">
        <f>'[1]210 Y RFC'!A230</f>
        <v>HER8301121X4</v>
      </c>
      <c r="C230" t="s">
        <v>262</v>
      </c>
      <c r="D230" t="str">
        <f>'[1]210 Y RFC'!C230</f>
        <v>HERDEZ SA DE CV</v>
      </c>
      <c r="E230" s="35">
        <f>SUMIFS(Tabla16[TASA 16],Tabla16[NUM],Tabla1[[#This Row],[CODIGO]])</f>
        <v>0</v>
      </c>
      <c r="F230" s="35">
        <f>SUMIFS(Tabla16[TASA 0%],Tabla16[NUM],Tabla1[[#This Row],[CODIGO]])</f>
        <v>0</v>
      </c>
      <c r="G230" s="35">
        <f>SUMIFS(Tabla16[[EXENTO ]],Tabla16[NUM],Tabla1[[#This Row],[CODIGO]])</f>
        <v>0</v>
      </c>
      <c r="H230" s="35">
        <f>SUMIFS(Tabla16[IVA],Tabla16[NUM],Tabla1[[#This Row],[CODIGO]])</f>
        <v>0</v>
      </c>
      <c r="I230" s="35">
        <f>SUMIFS(Tabla16[ISR RET.],Tabla16[NUM],Tabla1[[#This Row],[CODIGO]])</f>
        <v>0</v>
      </c>
      <c r="J230" s="35">
        <f>SUMIFS(Tabla16[IVA RET.],Tabla16[NUM],Tabla1[[#This Row],[CODIGO]])</f>
        <v>0</v>
      </c>
      <c r="K230" t="str">
        <f>FIXED(Tabla1[[#This Row],[TASA 16%]],0)</f>
        <v>0</v>
      </c>
      <c r="L230" t="str">
        <f>FIXED(Tabla1[[#This Row],[TASA 0%]],0)</f>
        <v>0</v>
      </c>
      <c r="M230" t="str">
        <f>FIXED(Tabla1[[#This Row],[TASA EXE.]],0)</f>
        <v>0</v>
      </c>
      <c r="N230" s="36" t="str">
        <f>FIXED(Tabla1[[#This Row],[IVA]],0)</f>
        <v>0</v>
      </c>
      <c r="O230" s="36" t="str">
        <f>FIXED(Tabla1[[#This Row],[ISR RET]],0)</f>
        <v>0</v>
      </c>
      <c r="P230" s="36" t="str">
        <f>FIXED(Tabla1[[#This Row],[IVA RET]],0)</f>
        <v>0</v>
      </c>
      <c r="R230" s="68">
        <f>Tabla1[[#This Row],[TASA 16]]*16%</f>
        <v>0</v>
      </c>
    </row>
    <row r="231" spans="2:18" x14ac:dyDescent="0.25">
      <c r="B231" t="str">
        <f>'[1]210 Y RFC'!A231</f>
        <v>MOMI6403136D4</v>
      </c>
      <c r="C231" t="s">
        <v>263</v>
      </c>
      <c r="D231" t="str">
        <f>'[1]210 Y RFC'!C231</f>
        <v>MONTES MULGADO IRMA</v>
      </c>
      <c r="E231" s="35">
        <f>SUMIFS(Tabla16[TASA 16],Tabla16[NUM],Tabla1[[#This Row],[CODIGO]])</f>
        <v>0</v>
      </c>
      <c r="F231" s="35">
        <f>SUMIFS(Tabla16[TASA 0%],Tabla16[NUM],Tabla1[[#This Row],[CODIGO]])</f>
        <v>0</v>
      </c>
      <c r="G231" s="35">
        <f>SUMIFS(Tabla16[[EXENTO ]],Tabla16[NUM],Tabla1[[#This Row],[CODIGO]])</f>
        <v>0</v>
      </c>
      <c r="H231" s="35">
        <f>SUMIFS(Tabla16[IVA],Tabla16[NUM],Tabla1[[#This Row],[CODIGO]])</f>
        <v>0</v>
      </c>
      <c r="I231" s="35">
        <f>SUMIFS(Tabla16[ISR RET.],Tabla16[NUM],Tabla1[[#This Row],[CODIGO]])</f>
        <v>0</v>
      </c>
      <c r="J231" s="35">
        <f>SUMIFS(Tabla16[IVA RET.],Tabla16[NUM],Tabla1[[#This Row],[CODIGO]])</f>
        <v>0</v>
      </c>
      <c r="K231" t="str">
        <f>FIXED(Tabla1[[#This Row],[TASA 16%]],0)</f>
        <v>0</v>
      </c>
      <c r="L231" t="str">
        <f>FIXED(Tabla1[[#This Row],[TASA 0%]],0)</f>
        <v>0</v>
      </c>
      <c r="M231" t="str">
        <f>FIXED(Tabla1[[#This Row],[TASA EXE.]],0)</f>
        <v>0</v>
      </c>
      <c r="N231" t="str">
        <f>FIXED(Tabla1[[#This Row],[IVA]],0)</f>
        <v>0</v>
      </c>
      <c r="O231" t="str">
        <f>FIXED(Tabla1[[#This Row],[ISR RET]],0)</f>
        <v>0</v>
      </c>
      <c r="P231" t="str">
        <f>FIXED(Tabla1[[#This Row],[IVA RET]],0)</f>
        <v>0</v>
      </c>
      <c r="R231" s="68">
        <f>Tabla1[[#This Row],[TASA 16]]*16%</f>
        <v>0</v>
      </c>
    </row>
    <row r="232" spans="2:18" x14ac:dyDescent="0.25">
      <c r="B232" t="str">
        <f>'[1]210 Y RFC'!A232</f>
        <v>PLU1203077B4</v>
      </c>
      <c r="C232" t="s">
        <v>264</v>
      </c>
      <c r="D232" t="str">
        <f>'[1]210 Y RFC'!C232</f>
        <v>COOPERATIVA DE PRODUCTORES DE LECHE UNIDOS DE JALISCO SC DE RL DE CV</v>
      </c>
      <c r="E232" s="35">
        <f>SUMIFS(Tabla16[TASA 16],Tabla16[NUM],Tabla1[[#This Row],[CODIGO]])</f>
        <v>0</v>
      </c>
      <c r="F232" s="35">
        <f>SUMIFS(Tabla16[TASA 0%],Tabla16[NUM],Tabla1[[#This Row],[CODIGO]])</f>
        <v>0</v>
      </c>
      <c r="G232" s="35">
        <f>SUMIFS(Tabla16[[EXENTO ]],Tabla16[NUM],Tabla1[[#This Row],[CODIGO]])</f>
        <v>0</v>
      </c>
      <c r="H232" s="35">
        <f>SUMIFS(Tabla16[IVA],Tabla16[NUM],Tabla1[[#This Row],[CODIGO]])</f>
        <v>0</v>
      </c>
      <c r="I232" s="35">
        <f>SUMIFS(Tabla16[ISR RET.],Tabla16[NUM],Tabla1[[#This Row],[CODIGO]])</f>
        <v>0</v>
      </c>
      <c r="J232" s="35">
        <f>SUMIFS(Tabla16[IVA RET.],Tabla16[NUM],Tabla1[[#This Row],[CODIGO]])</f>
        <v>0</v>
      </c>
      <c r="K232" t="str">
        <f>FIXED(Tabla1[[#This Row],[TASA 16%]],0)</f>
        <v>0</v>
      </c>
      <c r="L232" t="str">
        <f>FIXED(Tabla1[[#This Row],[TASA 0%]],0)</f>
        <v>0</v>
      </c>
      <c r="M232" t="str">
        <f>FIXED(Tabla1[[#This Row],[TASA EXE.]],0)</f>
        <v>0</v>
      </c>
      <c r="N232" s="36" t="str">
        <f>FIXED(Tabla1[[#This Row],[IVA]],0)</f>
        <v>0</v>
      </c>
      <c r="O232" s="36" t="str">
        <f>FIXED(Tabla1[[#This Row],[ISR RET]],0)</f>
        <v>0</v>
      </c>
      <c r="P232" s="36" t="str">
        <f>FIXED(Tabla1[[#This Row],[IVA RET]],0)</f>
        <v>0</v>
      </c>
      <c r="R232" s="68">
        <f>Tabla1[[#This Row],[TASA 16]]*16%</f>
        <v>0</v>
      </c>
    </row>
    <row r="233" spans="2:18" x14ac:dyDescent="0.25">
      <c r="B233" t="str">
        <f>'[1]210 Y RFC'!A233</f>
        <v>GAMG690819M52</v>
      </c>
      <c r="C233" t="s">
        <v>265</v>
      </c>
      <c r="D233" t="str">
        <f>'[1]210 Y RFC'!C233</f>
        <v>GARCIA MEDEL GABRIELA</v>
      </c>
      <c r="E233" s="35">
        <f>SUMIFS(Tabla16[TASA 16],Tabla16[NUM],Tabla1[[#This Row],[CODIGO]])</f>
        <v>0</v>
      </c>
      <c r="F233" s="35">
        <f>SUMIFS(Tabla16[TASA 0%],Tabla16[NUM],Tabla1[[#This Row],[CODIGO]])</f>
        <v>0</v>
      </c>
      <c r="G233" s="35">
        <f>SUMIFS(Tabla16[[EXENTO ]],Tabla16[NUM],Tabla1[[#This Row],[CODIGO]])</f>
        <v>0</v>
      </c>
      <c r="H233" s="35">
        <f>SUMIFS(Tabla16[IVA],Tabla16[NUM],Tabla1[[#This Row],[CODIGO]])</f>
        <v>0</v>
      </c>
      <c r="I233" s="35">
        <f>SUMIFS(Tabla16[ISR RET.],Tabla16[NUM],Tabla1[[#This Row],[CODIGO]])</f>
        <v>0</v>
      </c>
      <c r="J233" s="35">
        <f>SUMIFS(Tabla16[IVA RET.],Tabla16[NUM],Tabla1[[#This Row],[CODIGO]])</f>
        <v>0</v>
      </c>
      <c r="K233" t="str">
        <f>FIXED(Tabla1[[#This Row],[TASA 16%]],0)</f>
        <v>0</v>
      </c>
      <c r="L233" t="str">
        <f>FIXED(Tabla1[[#This Row],[TASA 0%]],0)</f>
        <v>0</v>
      </c>
      <c r="M233" t="str">
        <f>FIXED(Tabla1[[#This Row],[TASA EXE.]],0)</f>
        <v>0</v>
      </c>
      <c r="N233" t="str">
        <f>FIXED(Tabla1[[#This Row],[IVA]],0)</f>
        <v>0</v>
      </c>
      <c r="O233" t="str">
        <f>FIXED(Tabla1[[#This Row],[ISR RET]],0)</f>
        <v>0</v>
      </c>
      <c r="P233" t="str">
        <f>FIXED(Tabla1[[#This Row],[IVA RET]],0)</f>
        <v>0</v>
      </c>
      <c r="R233" s="68">
        <f>Tabla1[[#This Row],[TASA 16]]*16%</f>
        <v>0</v>
      </c>
    </row>
    <row r="234" spans="2:18" x14ac:dyDescent="0.25">
      <c r="B234" t="str">
        <f>'[1]210 Y RFC'!A234</f>
        <v>ROSL820918B38</v>
      </c>
      <c r="C234" t="s">
        <v>266</v>
      </c>
      <c r="D234" t="str">
        <f>'[1]210 Y RFC'!C234</f>
        <v>ROMO SAINZ LAURA PATRICIA</v>
      </c>
      <c r="E234" s="35">
        <f>SUMIFS(Tabla16[TASA 16],Tabla16[NUM],Tabla1[[#This Row],[CODIGO]])</f>
        <v>16989.25</v>
      </c>
      <c r="F234" s="35">
        <f>SUMIFS(Tabla16[TASA 0%],Tabla16[NUM],Tabla1[[#This Row],[CODIGO]])</f>
        <v>-2.9999999998835847E-2</v>
      </c>
      <c r="G234" s="35">
        <f>SUMIFS(Tabla16[[EXENTO ]],Tabla16[NUM],Tabla1[[#This Row],[CODIGO]])</f>
        <v>0</v>
      </c>
      <c r="H234" s="35">
        <f>SUMIFS(Tabla16[IVA],Tabla16[NUM],Tabla1[[#This Row],[CODIGO]])</f>
        <v>2718.28</v>
      </c>
      <c r="I234" s="35">
        <f>SUMIFS(Tabla16[ISR RET.],Tabla16[NUM],Tabla1[[#This Row],[CODIGO]])</f>
        <v>0</v>
      </c>
      <c r="J234" s="35">
        <f>SUMIFS(Tabla16[IVA RET.],Tabla16[NUM],Tabla1[[#This Row],[CODIGO]])</f>
        <v>0</v>
      </c>
      <c r="K234" t="str">
        <f>FIXED(Tabla1[[#This Row],[TASA 16%]],0)</f>
        <v>16,989</v>
      </c>
      <c r="L234" t="str">
        <f>FIXED(Tabla1[[#This Row],[TASA 0%]],0)</f>
        <v>0</v>
      </c>
      <c r="M234" t="str">
        <f>FIXED(Tabla1[[#This Row],[TASA EXE.]],0)</f>
        <v>0</v>
      </c>
      <c r="N234" s="36" t="str">
        <f>FIXED(Tabla1[[#This Row],[IVA]],0)</f>
        <v>2,718</v>
      </c>
      <c r="O234" s="36" t="str">
        <f>FIXED(Tabla1[[#This Row],[ISR RET]],0)</f>
        <v>0</v>
      </c>
      <c r="P234" s="36" t="str">
        <f>FIXED(Tabla1[[#This Row],[IVA RET]],0)</f>
        <v>0</v>
      </c>
      <c r="R234" s="68">
        <f>Tabla1[[#This Row],[TASA 16]]*16%</f>
        <v>2718.2400000000002</v>
      </c>
    </row>
    <row r="235" spans="2:18" x14ac:dyDescent="0.25">
      <c r="B235" t="str">
        <f>'[1]210 Y RFC'!A235</f>
        <v>LSO741128J68</v>
      </c>
      <c r="C235" t="s">
        <v>267</v>
      </c>
      <c r="D235" t="str">
        <f>'[1]210 Y RFC'!C235</f>
        <v>LABORATORIOS SOLFRAN SA</v>
      </c>
      <c r="E235" s="35">
        <f>SUMIFS(Tabla16[TASA 16],Tabla16[NUM],Tabla1[[#This Row],[CODIGO]])</f>
        <v>0</v>
      </c>
      <c r="F235" s="35">
        <f>SUMIFS(Tabla16[TASA 0%],Tabla16[NUM],Tabla1[[#This Row],[CODIGO]])</f>
        <v>0</v>
      </c>
      <c r="G235" s="35">
        <f>SUMIFS(Tabla16[[EXENTO ]],Tabla16[NUM],Tabla1[[#This Row],[CODIGO]])</f>
        <v>0</v>
      </c>
      <c r="H235" s="35">
        <f>SUMIFS(Tabla16[IVA],Tabla16[NUM],Tabla1[[#This Row],[CODIGO]])</f>
        <v>0</v>
      </c>
      <c r="I235" s="35">
        <f>SUMIFS(Tabla16[ISR RET.],Tabla16[NUM],Tabla1[[#This Row],[CODIGO]])</f>
        <v>0</v>
      </c>
      <c r="J235" s="35">
        <f>SUMIFS(Tabla16[IVA RET.],Tabla16[NUM],Tabla1[[#This Row],[CODIGO]])</f>
        <v>0</v>
      </c>
      <c r="K235" t="str">
        <f>FIXED(Tabla1[[#This Row],[TASA 16%]],0)</f>
        <v>0</v>
      </c>
      <c r="L235" t="str">
        <f>FIXED(Tabla1[[#This Row],[TASA 0%]],0)</f>
        <v>0</v>
      </c>
      <c r="M235" t="str">
        <f>FIXED(Tabla1[[#This Row],[TASA EXE.]],0)</f>
        <v>0</v>
      </c>
      <c r="N235" t="str">
        <f>FIXED(Tabla1[[#This Row],[IVA]],0)</f>
        <v>0</v>
      </c>
      <c r="O235" t="str">
        <f>FIXED(Tabla1[[#This Row],[ISR RET]],0)</f>
        <v>0</v>
      </c>
      <c r="P235" t="str">
        <f>FIXED(Tabla1[[#This Row],[IVA RET]],0)</f>
        <v>0</v>
      </c>
      <c r="R235" s="68">
        <f>Tabla1[[#This Row],[TASA 16]]*16%</f>
        <v>0</v>
      </c>
    </row>
    <row r="236" spans="2:18" x14ac:dyDescent="0.25">
      <c r="B236" t="str">
        <f>'[1]210 Y RFC'!A236</f>
        <v>DEM100526JG4</v>
      </c>
      <c r="C236" t="s">
        <v>268</v>
      </c>
      <c r="D236" t="str">
        <f>'[1]210 Y RFC'!C236</f>
        <v>DIST ESPECIALIZADA EN MEDICAMENTOS PARA ABARROTES SA DE CV</v>
      </c>
      <c r="E236" s="35">
        <f>SUMIFS(Tabla16[TASA 16],Tabla16[NUM],Tabla1[[#This Row],[CODIGO]])</f>
        <v>0</v>
      </c>
      <c r="F236" s="35">
        <f>SUMIFS(Tabla16[TASA 0%],Tabla16[NUM],Tabla1[[#This Row],[CODIGO]])</f>
        <v>0</v>
      </c>
      <c r="G236" s="35">
        <f>SUMIFS(Tabla16[[EXENTO ]],Tabla16[NUM],Tabla1[[#This Row],[CODIGO]])</f>
        <v>0</v>
      </c>
      <c r="H236" s="35">
        <f>SUMIFS(Tabla16[IVA],Tabla16[NUM],Tabla1[[#This Row],[CODIGO]])</f>
        <v>0</v>
      </c>
      <c r="I236" s="35">
        <f>SUMIFS(Tabla16[ISR RET.],Tabla16[NUM],Tabla1[[#This Row],[CODIGO]])</f>
        <v>0</v>
      </c>
      <c r="J236" s="35">
        <f>SUMIFS(Tabla16[IVA RET.],Tabla16[NUM],Tabla1[[#This Row],[CODIGO]])</f>
        <v>0</v>
      </c>
      <c r="K236" t="str">
        <f>FIXED(Tabla1[[#This Row],[TASA 16%]],0)</f>
        <v>0</v>
      </c>
      <c r="L236" t="str">
        <f>FIXED(Tabla1[[#This Row],[TASA 0%]],0)</f>
        <v>0</v>
      </c>
      <c r="M236" t="str">
        <f>FIXED(Tabla1[[#This Row],[TASA EXE.]],0)</f>
        <v>0</v>
      </c>
      <c r="N236" s="36" t="str">
        <f>FIXED(Tabla1[[#This Row],[IVA]],0)</f>
        <v>0</v>
      </c>
      <c r="O236" s="36" t="str">
        <f>FIXED(Tabla1[[#This Row],[ISR RET]],0)</f>
        <v>0</v>
      </c>
      <c r="P236" s="36" t="str">
        <f>FIXED(Tabla1[[#This Row],[IVA RET]],0)</f>
        <v>0</v>
      </c>
      <c r="R236" s="68">
        <f>Tabla1[[#This Row],[TASA 16]]*16%</f>
        <v>0</v>
      </c>
    </row>
    <row r="237" spans="2:18" x14ac:dyDescent="0.25">
      <c r="B237" t="str">
        <f>'[1]210 Y RFC'!A237</f>
        <v>GOGP600914JC1</v>
      </c>
      <c r="C237" t="s">
        <v>269</v>
      </c>
      <c r="D237" t="str">
        <f>'[1]210 Y RFC'!C237</f>
        <v>GONZALEZ GONZALEZ PABLO</v>
      </c>
      <c r="E237" s="35">
        <f>SUMIFS(Tabla16[TASA 16],Tabla16[NUM],Tabla1[[#This Row],[CODIGO]])</f>
        <v>0</v>
      </c>
      <c r="F237" s="35">
        <f>SUMIFS(Tabla16[TASA 0%],Tabla16[NUM],Tabla1[[#This Row],[CODIGO]])</f>
        <v>0</v>
      </c>
      <c r="G237" s="35">
        <f>SUMIFS(Tabla16[[EXENTO ]],Tabla16[NUM],Tabla1[[#This Row],[CODIGO]])</f>
        <v>0</v>
      </c>
      <c r="H237" s="35">
        <f>SUMIFS(Tabla16[IVA],Tabla16[NUM],Tabla1[[#This Row],[CODIGO]])</f>
        <v>0</v>
      </c>
      <c r="I237" s="35">
        <f>SUMIFS(Tabla16[ISR RET.],Tabla16[NUM],Tabla1[[#This Row],[CODIGO]])</f>
        <v>0</v>
      </c>
      <c r="J237" s="35">
        <f>SUMIFS(Tabla16[IVA RET.],Tabla16[NUM],Tabla1[[#This Row],[CODIGO]])</f>
        <v>0</v>
      </c>
      <c r="K237" t="str">
        <f>FIXED(Tabla1[[#This Row],[TASA 16%]],0)</f>
        <v>0</v>
      </c>
      <c r="L237" t="str">
        <f>FIXED(Tabla1[[#This Row],[TASA 0%]],0)</f>
        <v>0</v>
      </c>
      <c r="M237" t="str">
        <f>FIXED(Tabla1[[#This Row],[TASA EXE.]],0)</f>
        <v>0</v>
      </c>
      <c r="N237" t="str">
        <f>FIXED(Tabla1[[#This Row],[IVA]],0)</f>
        <v>0</v>
      </c>
      <c r="O237" t="str">
        <f>FIXED(Tabla1[[#This Row],[ISR RET]],0)</f>
        <v>0</v>
      </c>
      <c r="P237" t="str">
        <f>FIXED(Tabla1[[#This Row],[IVA RET]],0)</f>
        <v>0</v>
      </c>
      <c r="R237" s="68">
        <f>Tabla1[[#This Row],[TASA 16]]*16%</f>
        <v>0</v>
      </c>
    </row>
    <row r="238" spans="2:18" x14ac:dyDescent="0.25">
      <c r="B238" t="str">
        <f>'[1]210 Y RFC'!A238</f>
        <v>BAMC8907023VA</v>
      </c>
      <c r="C238" t="s">
        <v>270</v>
      </c>
      <c r="D238" t="str">
        <f>'[1]210 Y RFC'!C238</f>
        <v>BARAJAS MARTIN CRISTIAM JALIL</v>
      </c>
      <c r="E238" s="35">
        <f>SUMIFS(Tabla16[TASA 16],Tabla16[NUM],Tabla1[[#This Row],[CODIGO]])</f>
        <v>0</v>
      </c>
      <c r="F238" s="35">
        <f>SUMIFS(Tabla16[TASA 0%],Tabla16[NUM],Tabla1[[#This Row],[CODIGO]])</f>
        <v>0</v>
      </c>
      <c r="G238" s="35">
        <f>SUMIFS(Tabla16[[EXENTO ]],Tabla16[NUM],Tabla1[[#This Row],[CODIGO]])</f>
        <v>0</v>
      </c>
      <c r="H238" s="35">
        <f>SUMIFS(Tabla16[IVA],Tabla16[NUM],Tabla1[[#This Row],[CODIGO]])</f>
        <v>0</v>
      </c>
      <c r="I238" s="35">
        <f>SUMIFS(Tabla16[ISR RET.],Tabla16[NUM],Tabla1[[#This Row],[CODIGO]])</f>
        <v>0</v>
      </c>
      <c r="J238" s="35">
        <f>SUMIFS(Tabla16[IVA RET.],Tabla16[NUM],Tabla1[[#This Row],[CODIGO]])</f>
        <v>0</v>
      </c>
      <c r="K238" t="str">
        <f>FIXED(Tabla1[[#This Row],[TASA 16%]],0)</f>
        <v>0</v>
      </c>
      <c r="L238" t="str">
        <f>FIXED(Tabla1[[#This Row],[TASA 0%]],0)</f>
        <v>0</v>
      </c>
      <c r="M238" t="str">
        <f>FIXED(Tabla1[[#This Row],[TASA EXE.]],0)</f>
        <v>0</v>
      </c>
      <c r="N238" s="36" t="str">
        <f>FIXED(Tabla1[[#This Row],[IVA]],0)</f>
        <v>0</v>
      </c>
      <c r="O238" s="36" t="str">
        <f>FIXED(Tabla1[[#This Row],[ISR RET]],0)</f>
        <v>0</v>
      </c>
      <c r="P238" s="36" t="str">
        <f>FIXED(Tabla1[[#This Row],[IVA RET]],0)</f>
        <v>0</v>
      </c>
      <c r="R238" s="68">
        <f>Tabla1[[#This Row],[TASA 16]]*16%</f>
        <v>0</v>
      </c>
    </row>
    <row r="239" spans="2:18" x14ac:dyDescent="0.25">
      <c r="B239" t="str">
        <f>'[1]210 Y RFC'!A239</f>
        <v>CAGG740121CI4</v>
      </c>
      <c r="C239" t="s">
        <v>271</v>
      </c>
      <c r="D239" t="str">
        <f>'[1]210 Y RFC'!C239</f>
        <v>CAMARENA GONZALEZ GERARDO</v>
      </c>
      <c r="E239" s="35">
        <f>SUMIFS(Tabla16[TASA 16],Tabla16[NUM],Tabla1[[#This Row],[CODIGO]])</f>
        <v>10293.0625</v>
      </c>
      <c r="F239" s="35">
        <f>SUMIFS(Tabla16[TASA 0%],Tabla16[NUM],Tabla1[[#This Row],[CODIGO]])</f>
        <v>4.7500000000127329E-2</v>
      </c>
      <c r="G239" s="35">
        <f>SUMIFS(Tabla16[[EXENTO ]],Tabla16[NUM],Tabla1[[#This Row],[CODIGO]])</f>
        <v>0</v>
      </c>
      <c r="H239" s="35">
        <f>SUMIFS(Tabla16[IVA],Tabla16[NUM],Tabla1[[#This Row],[CODIGO]])</f>
        <v>1646.8899999999999</v>
      </c>
      <c r="I239" s="35">
        <f>SUMIFS(Tabla16[ISR RET.],Tabla16[NUM],Tabla1[[#This Row],[CODIGO]])</f>
        <v>0</v>
      </c>
      <c r="J239" s="35">
        <f>SUMIFS(Tabla16[IVA RET.],Tabla16[NUM],Tabla1[[#This Row],[CODIGO]])</f>
        <v>0</v>
      </c>
      <c r="K239" t="str">
        <f>FIXED(Tabla1[[#This Row],[TASA 16%]],0)</f>
        <v>10,293</v>
      </c>
      <c r="L239" t="str">
        <f>FIXED(Tabla1[[#This Row],[TASA 0%]],0)</f>
        <v>0</v>
      </c>
      <c r="M239" t="str">
        <f>FIXED(Tabla1[[#This Row],[TASA EXE.]],0)</f>
        <v>0</v>
      </c>
      <c r="N239" t="str">
        <f>FIXED(Tabla1[[#This Row],[IVA]],0)</f>
        <v>1,647</v>
      </c>
      <c r="O239" t="str">
        <f>FIXED(Tabla1[[#This Row],[ISR RET]],0)</f>
        <v>0</v>
      </c>
      <c r="P239" t="str">
        <f>FIXED(Tabla1[[#This Row],[IVA RET]],0)</f>
        <v>0</v>
      </c>
      <c r="R239" s="68">
        <f>Tabla1[[#This Row],[TASA 16]]*16%</f>
        <v>1646.88</v>
      </c>
    </row>
    <row r="240" spans="2:18" x14ac:dyDescent="0.25">
      <c r="B240" t="str">
        <f>'[1]210 Y RFC'!A240</f>
        <v>TFA070827P80</v>
      </c>
      <c r="C240" t="s">
        <v>272</v>
      </c>
      <c r="D240" t="str">
        <f>'[1]210 Y RFC'!C240</f>
        <v>TECNYFARMA AMERICA SA DE CV</v>
      </c>
      <c r="E240" s="35">
        <f>SUMIFS(Tabla16[TASA 16],Tabla16[NUM],Tabla1[[#This Row],[CODIGO]])</f>
        <v>0</v>
      </c>
      <c r="F240" s="35">
        <f>SUMIFS(Tabla16[TASA 0%],Tabla16[NUM],Tabla1[[#This Row],[CODIGO]])</f>
        <v>0</v>
      </c>
      <c r="G240" s="35">
        <f>SUMIFS(Tabla16[[EXENTO ]],Tabla16[NUM],Tabla1[[#This Row],[CODIGO]])</f>
        <v>0</v>
      </c>
      <c r="H240" s="35">
        <f>SUMIFS(Tabla16[IVA],Tabla16[NUM],Tabla1[[#This Row],[CODIGO]])</f>
        <v>0</v>
      </c>
      <c r="I240" s="35">
        <f>SUMIFS(Tabla16[ISR RET.],Tabla16[NUM],Tabla1[[#This Row],[CODIGO]])</f>
        <v>0</v>
      </c>
      <c r="J240" s="35">
        <f>SUMIFS(Tabla16[IVA RET.],Tabla16[NUM],Tabla1[[#This Row],[CODIGO]])</f>
        <v>0</v>
      </c>
      <c r="K240" t="str">
        <f>FIXED(Tabla1[[#This Row],[TASA 16%]],0)</f>
        <v>0</v>
      </c>
      <c r="L240" t="str">
        <f>FIXED(Tabla1[[#This Row],[TASA 0%]],0)</f>
        <v>0</v>
      </c>
      <c r="M240" t="str">
        <f>FIXED(Tabla1[[#This Row],[TASA EXE.]],0)</f>
        <v>0</v>
      </c>
      <c r="N240" s="36" t="str">
        <f>FIXED(Tabla1[[#This Row],[IVA]],0)</f>
        <v>0</v>
      </c>
      <c r="O240" s="36" t="str">
        <f>FIXED(Tabla1[[#This Row],[ISR RET]],0)</f>
        <v>0</v>
      </c>
      <c r="P240" s="36" t="str">
        <f>FIXED(Tabla1[[#This Row],[IVA RET]],0)</f>
        <v>0</v>
      </c>
      <c r="R240" s="68">
        <f>Tabla1[[#This Row],[TASA 16]]*16%</f>
        <v>0</v>
      </c>
    </row>
    <row r="241" spans="2:18" x14ac:dyDescent="0.25">
      <c r="B241" t="str">
        <f>'[1]210 Y RFC'!A241</f>
        <v>AGU940217KX2</v>
      </c>
      <c r="C241" t="s">
        <v>273</v>
      </c>
      <c r="D241" t="str">
        <f>'[1]210 Y RFC'!C241</f>
        <v>AGROINDUSTRIA GUADALAJARA SA DE CV</v>
      </c>
      <c r="E241" s="35">
        <f>SUMIFS(Tabla16[TASA 16],Tabla16[NUM],Tabla1[[#This Row],[CODIGO]])</f>
        <v>33732.125</v>
      </c>
      <c r="F241" s="35">
        <f>SUMIFS(Tabla16[TASA 0%],Tabla16[NUM],Tabla1[[#This Row],[CODIGO]])</f>
        <v>0.16500000000087311</v>
      </c>
      <c r="G241" s="35">
        <f>SUMIFS(Tabla16[[EXENTO ]],Tabla16[NUM],Tabla1[[#This Row],[CODIGO]])</f>
        <v>0</v>
      </c>
      <c r="H241" s="35">
        <f>SUMIFS(Tabla16[IVA],Tabla16[NUM],Tabla1[[#This Row],[CODIGO]])</f>
        <v>5397.1399999999994</v>
      </c>
      <c r="I241" s="35">
        <f>SUMIFS(Tabla16[ISR RET.],Tabla16[NUM],Tabla1[[#This Row],[CODIGO]])</f>
        <v>0</v>
      </c>
      <c r="J241" s="35">
        <f>SUMIFS(Tabla16[IVA RET.],Tabla16[NUM],Tabla1[[#This Row],[CODIGO]])</f>
        <v>0</v>
      </c>
      <c r="K241" t="str">
        <f>FIXED(Tabla1[[#This Row],[TASA 16%]],0)</f>
        <v>33,732</v>
      </c>
      <c r="L241" t="str">
        <f>FIXED(Tabla1[[#This Row],[TASA 0%]],0)</f>
        <v>0</v>
      </c>
      <c r="M241" t="str">
        <f>FIXED(Tabla1[[#This Row],[TASA EXE.]],0)</f>
        <v>0</v>
      </c>
      <c r="N241" s="36" t="str">
        <f>FIXED(Tabla1[[#This Row],[IVA]],0)</f>
        <v>5,397</v>
      </c>
      <c r="O241" s="36" t="str">
        <f>FIXED(Tabla1[[#This Row],[ISR RET]],0)</f>
        <v>0</v>
      </c>
      <c r="P241" s="36" t="str">
        <f>FIXED(Tabla1[[#This Row],[IVA RET]],0)</f>
        <v>0</v>
      </c>
      <c r="R241" s="68">
        <f>Tabla1[[#This Row],[TASA 16]]*16%</f>
        <v>5397.12</v>
      </c>
    </row>
    <row r="242" spans="2:18" x14ac:dyDescent="0.25">
      <c r="B242" t="str">
        <f>'[1]210 Y RFC'!A242</f>
        <v>LPA8612018R0</v>
      </c>
      <c r="C242" t="s">
        <v>274</v>
      </c>
      <c r="D242" t="str">
        <f>'[1]210 Y RFC'!C242</f>
        <v>LABORATORIOS PATRICE SA DE CV</v>
      </c>
      <c r="E242" s="35">
        <f>SUMIFS(Tabla16[TASA 16],Tabla16[NUM],Tabla1[[#This Row],[CODIGO]])</f>
        <v>0</v>
      </c>
      <c r="F242" s="35">
        <f>SUMIFS(Tabla16[TASA 0%],Tabla16[NUM],Tabla1[[#This Row],[CODIGO]])</f>
        <v>0</v>
      </c>
      <c r="G242" s="35">
        <f>SUMIFS(Tabla16[[EXENTO ]],Tabla16[NUM],Tabla1[[#This Row],[CODIGO]])</f>
        <v>0</v>
      </c>
      <c r="H242" s="35">
        <f>SUMIFS(Tabla16[IVA],Tabla16[NUM],Tabla1[[#This Row],[CODIGO]])</f>
        <v>0</v>
      </c>
      <c r="I242" s="35">
        <f>SUMIFS(Tabla16[ISR RET.],Tabla16[NUM],Tabla1[[#This Row],[CODIGO]])</f>
        <v>0</v>
      </c>
      <c r="J242" s="35">
        <f>SUMIFS(Tabla16[IVA RET.],Tabla16[NUM],Tabla1[[#This Row],[CODIGO]])</f>
        <v>0</v>
      </c>
      <c r="K242" t="str">
        <f>FIXED(Tabla1[[#This Row],[TASA 16%]],0)</f>
        <v>0</v>
      </c>
      <c r="L242" t="str">
        <f>FIXED(Tabla1[[#This Row],[TASA 0%]],0)</f>
        <v>0</v>
      </c>
      <c r="M242" t="str">
        <f>FIXED(Tabla1[[#This Row],[TASA EXE.]],0)</f>
        <v>0</v>
      </c>
      <c r="N242" s="36" t="str">
        <f>FIXED(Tabla1[[#This Row],[IVA]],0)</f>
        <v>0</v>
      </c>
      <c r="O242" s="36" t="str">
        <f>FIXED(Tabla1[[#This Row],[ISR RET]],0)</f>
        <v>0</v>
      </c>
      <c r="P242" s="36" t="str">
        <f>FIXED(Tabla1[[#This Row],[IVA RET]],0)</f>
        <v>0</v>
      </c>
      <c r="R242" s="68">
        <f>Tabla1[[#This Row],[TASA 16]]*16%</f>
        <v>0</v>
      </c>
    </row>
    <row r="243" spans="2:18" x14ac:dyDescent="0.25">
      <c r="B243" t="str">
        <f>'[1]210 Y RFC'!A243</f>
        <v>GEM040204HC6</v>
      </c>
      <c r="C243" t="s">
        <v>275</v>
      </c>
      <c r="D243" t="str">
        <f>'[1]210 Y RFC'!C243</f>
        <v>GRUPO EMEQUR SA DE CV</v>
      </c>
      <c r="E243" s="35">
        <f>SUMIFS(Tabla16[TASA 16],Tabla16[NUM],Tabla1[[#This Row],[CODIGO]])</f>
        <v>0</v>
      </c>
      <c r="F243" s="35">
        <f>SUMIFS(Tabla16[TASA 0%],Tabla16[NUM],Tabla1[[#This Row],[CODIGO]])</f>
        <v>0</v>
      </c>
      <c r="G243" s="35">
        <f>SUMIFS(Tabla16[[EXENTO ]],Tabla16[NUM],Tabla1[[#This Row],[CODIGO]])</f>
        <v>0</v>
      </c>
      <c r="H243" s="35">
        <f>SUMIFS(Tabla16[IVA],Tabla16[NUM],Tabla1[[#This Row],[CODIGO]])</f>
        <v>0</v>
      </c>
      <c r="I243" s="35">
        <f>SUMIFS(Tabla16[ISR RET.],Tabla16[NUM],Tabla1[[#This Row],[CODIGO]])</f>
        <v>0</v>
      </c>
      <c r="J243" s="35">
        <f>SUMIFS(Tabla16[IVA RET.],Tabla16[NUM],Tabla1[[#This Row],[CODIGO]])</f>
        <v>0</v>
      </c>
      <c r="K243" t="str">
        <f>FIXED(Tabla1[[#This Row],[TASA 16%]],0)</f>
        <v>0</v>
      </c>
      <c r="L243" t="str">
        <f>FIXED(Tabla1[[#This Row],[TASA 0%]],0)</f>
        <v>0</v>
      </c>
      <c r="M243" t="str">
        <f>FIXED(Tabla1[[#This Row],[TASA EXE.]],0)</f>
        <v>0</v>
      </c>
      <c r="N243" t="str">
        <f>FIXED(Tabla1[[#This Row],[IVA]],0)</f>
        <v>0</v>
      </c>
      <c r="O243" t="str">
        <f>FIXED(Tabla1[[#This Row],[ISR RET]],0)</f>
        <v>0</v>
      </c>
      <c r="P243" t="str">
        <f>FIXED(Tabla1[[#This Row],[IVA RET]],0)</f>
        <v>0</v>
      </c>
      <c r="R243" s="68">
        <f>Tabla1[[#This Row],[TASA 16]]*16%</f>
        <v>0</v>
      </c>
    </row>
    <row r="244" spans="2:18" x14ac:dyDescent="0.25">
      <c r="B244" t="str">
        <f>'[1]210 Y RFC'!A244</f>
        <v>CAOF770606DZA</v>
      </c>
      <c r="C244" t="s">
        <v>276</v>
      </c>
      <c r="D244" t="str">
        <f>'[1]210 Y RFC'!C244</f>
        <v>CASTRO OROZCO FRANCISCO</v>
      </c>
      <c r="E244" s="35">
        <f>SUMIFS(Tabla16[TASA 16],Tabla16[NUM],Tabla1[[#This Row],[CODIGO]])</f>
        <v>0</v>
      </c>
      <c r="F244" s="35">
        <f>SUMIFS(Tabla16[TASA 0%],Tabla16[NUM],Tabla1[[#This Row],[CODIGO]])</f>
        <v>0</v>
      </c>
      <c r="G244" s="35">
        <f>SUMIFS(Tabla16[[EXENTO ]],Tabla16[NUM],Tabla1[[#This Row],[CODIGO]])</f>
        <v>0</v>
      </c>
      <c r="H244" s="35">
        <f>SUMIFS(Tabla16[IVA],Tabla16[NUM],Tabla1[[#This Row],[CODIGO]])</f>
        <v>0</v>
      </c>
      <c r="I244" s="35">
        <f>SUMIFS(Tabla16[ISR RET.],Tabla16[NUM],Tabla1[[#This Row],[CODIGO]])</f>
        <v>0</v>
      </c>
      <c r="J244" s="35">
        <f>SUMIFS(Tabla16[IVA RET.],Tabla16[NUM],Tabla1[[#This Row],[CODIGO]])</f>
        <v>0</v>
      </c>
      <c r="K244" t="str">
        <f>FIXED(Tabla1[[#This Row],[TASA 16%]],0)</f>
        <v>0</v>
      </c>
      <c r="L244" t="str">
        <f>FIXED(Tabla1[[#This Row],[TASA 0%]],0)</f>
        <v>0</v>
      </c>
      <c r="M244" t="str">
        <f>FIXED(Tabla1[[#This Row],[TASA EXE.]],0)</f>
        <v>0</v>
      </c>
      <c r="N244" s="36" t="str">
        <f>FIXED(Tabla1[[#This Row],[IVA]],0)</f>
        <v>0</v>
      </c>
      <c r="O244" s="36" t="str">
        <f>FIXED(Tabla1[[#This Row],[ISR RET]],0)</f>
        <v>0</v>
      </c>
      <c r="P244" s="36" t="str">
        <f>FIXED(Tabla1[[#This Row],[IVA RET]],0)</f>
        <v>0</v>
      </c>
      <c r="R244" s="68">
        <f>Tabla1[[#This Row],[TASA 16]]*16%</f>
        <v>0</v>
      </c>
    </row>
    <row r="245" spans="2:18" x14ac:dyDescent="0.25">
      <c r="B245" t="str">
        <f>'[1]210 Y RFC'!A245</f>
        <v>VACR460705E40</v>
      </c>
      <c r="C245" t="s">
        <v>277</v>
      </c>
      <c r="D245" t="str">
        <f>'[1]210 Y RFC'!C245</f>
        <v>VAZQUEZ CASTAÑEDA ROBERTO</v>
      </c>
      <c r="E245" s="35">
        <f>SUMIFS(Tabla16[TASA 16],Tabla16[NUM],Tabla1[[#This Row],[CODIGO]])</f>
        <v>0</v>
      </c>
      <c r="F245" s="35">
        <f>SUMIFS(Tabla16[TASA 0%],Tabla16[NUM],Tabla1[[#This Row],[CODIGO]])</f>
        <v>0</v>
      </c>
      <c r="G245" s="35">
        <f>SUMIFS(Tabla16[[EXENTO ]],Tabla16[NUM],Tabla1[[#This Row],[CODIGO]])</f>
        <v>0</v>
      </c>
      <c r="H245" s="35">
        <f>SUMIFS(Tabla16[IVA],Tabla16[NUM],Tabla1[[#This Row],[CODIGO]])</f>
        <v>0</v>
      </c>
      <c r="I245" s="35">
        <f>SUMIFS(Tabla16[ISR RET.],Tabla16[NUM],Tabla1[[#This Row],[CODIGO]])</f>
        <v>0</v>
      </c>
      <c r="J245" s="35">
        <f>SUMIFS(Tabla16[IVA RET.],Tabla16[NUM],Tabla1[[#This Row],[CODIGO]])</f>
        <v>0</v>
      </c>
      <c r="K245" t="str">
        <f>FIXED(Tabla1[[#This Row],[TASA 16%]],0)</f>
        <v>0</v>
      </c>
      <c r="L245" t="str">
        <f>FIXED(Tabla1[[#This Row],[TASA 0%]],0)</f>
        <v>0</v>
      </c>
      <c r="M245" t="str">
        <f>FIXED(Tabla1[[#This Row],[TASA EXE.]],0)</f>
        <v>0</v>
      </c>
      <c r="N245" t="str">
        <f>FIXED(Tabla1[[#This Row],[IVA]],0)</f>
        <v>0</v>
      </c>
      <c r="O245" t="str">
        <f>FIXED(Tabla1[[#This Row],[ISR RET]],0)</f>
        <v>0</v>
      </c>
      <c r="P245" t="str">
        <f>FIXED(Tabla1[[#This Row],[IVA RET]],0)</f>
        <v>0</v>
      </c>
      <c r="R245" s="68">
        <f>Tabla1[[#This Row],[TASA 16]]*16%</f>
        <v>0</v>
      </c>
    </row>
    <row r="246" spans="2:18" x14ac:dyDescent="0.25">
      <c r="B246" t="str">
        <f>'[1]210 Y RFC'!A246</f>
        <v>TOGJ640411TE5</v>
      </c>
      <c r="C246" t="s">
        <v>278</v>
      </c>
      <c r="D246" t="str">
        <f>'[1]210 Y RFC'!C246</f>
        <v>DE LA TORRE GODINEZ JAIME</v>
      </c>
      <c r="E246" s="35">
        <f>SUMIFS(Tabla16[TASA 16],Tabla16[NUM],Tabla1[[#This Row],[CODIGO]])</f>
        <v>0</v>
      </c>
      <c r="F246" s="35">
        <f>SUMIFS(Tabla16[TASA 0%],Tabla16[NUM],Tabla1[[#This Row],[CODIGO]])</f>
        <v>0</v>
      </c>
      <c r="G246" s="35">
        <f>SUMIFS(Tabla16[[EXENTO ]],Tabla16[NUM],Tabla1[[#This Row],[CODIGO]])</f>
        <v>0</v>
      </c>
      <c r="H246" s="35">
        <f>SUMIFS(Tabla16[IVA],Tabla16[NUM],Tabla1[[#This Row],[CODIGO]])</f>
        <v>0</v>
      </c>
      <c r="I246" s="35">
        <f>SUMIFS(Tabla16[ISR RET.],Tabla16[NUM],Tabla1[[#This Row],[CODIGO]])</f>
        <v>0</v>
      </c>
      <c r="J246" s="35">
        <f>SUMIFS(Tabla16[IVA RET.],Tabla16[NUM],Tabla1[[#This Row],[CODIGO]])</f>
        <v>0</v>
      </c>
      <c r="K246" t="str">
        <f>FIXED(Tabla1[[#This Row],[TASA 16%]],0)</f>
        <v>0</v>
      </c>
      <c r="L246" t="str">
        <f>FIXED(Tabla1[[#This Row],[TASA 0%]],0)</f>
        <v>0</v>
      </c>
      <c r="M246" t="str">
        <f>FIXED(Tabla1[[#This Row],[TASA EXE.]],0)</f>
        <v>0</v>
      </c>
      <c r="N246" s="36" t="str">
        <f>FIXED(Tabla1[[#This Row],[IVA]],0)</f>
        <v>0</v>
      </c>
      <c r="O246" s="36" t="str">
        <f>FIXED(Tabla1[[#This Row],[ISR RET]],0)</f>
        <v>0</v>
      </c>
      <c r="P246" s="36" t="str">
        <f>FIXED(Tabla1[[#This Row],[IVA RET]],0)</f>
        <v>0</v>
      </c>
      <c r="R246" s="68">
        <f>Tabla1[[#This Row],[TASA 16]]*16%</f>
        <v>0</v>
      </c>
    </row>
    <row r="247" spans="2:18" x14ac:dyDescent="0.25">
      <c r="B247" t="str">
        <f>'[1]210 Y RFC'!A247</f>
        <v>GUPC780325A59</v>
      </c>
      <c r="C247" t="s">
        <v>279</v>
      </c>
      <c r="D247" t="str">
        <f>'[1]210 Y RFC'!C247</f>
        <v>GUZMAN PERUSQUIA CINTHYA ABIGAIL</v>
      </c>
      <c r="E247" s="35">
        <f>SUMIFS(Tabla16[TASA 16],Tabla16[NUM],Tabla1[[#This Row],[CODIGO]])</f>
        <v>0</v>
      </c>
      <c r="F247" s="35">
        <f>SUMIFS(Tabla16[TASA 0%],Tabla16[NUM],Tabla1[[#This Row],[CODIGO]])</f>
        <v>0</v>
      </c>
      <c r="G247" s="35">
        <f>SUMIFS(Tabla16[[EXENTO ]],Tabla16[NUM],Tabla1[[#This Row],[CODIGO]])</f>
        <v>0</v>
      </c>
      <c r="H247" s="35">
        <f>SUMIFS(Tabla16[IVA],Tabla16[NUM],Tabla1[[#This Row],[CODIGO]])</f>
        <v>0</v>
      </c>
      <c r="I247" s="35">
        <f>SUMIFS(Tabla16[ISR RET.],Tabla16[NUM],Tabla1[[#This Row],[CODIGO]])</f>
        <v>0</v>
      </c>
      <c r="J247" s="35">
        <f>SUMIFS(Tabla16[IVA RET.],Tabla16[NUM],Tabla1[[#This Row],[CODIGO]])</f>
        <v>0</v>
      </c>
      <c r="K247" t="str">
        <f>FIXED(Tabla1[[#This Row],[TASA 16%]],0)</f>
        <v>0</v>
      </c>
      <c r="L247" t="str">
        <f>FIXED(Tabla1[[#This Row],[TASA 0%]],0)</f>
        <v>0</v>
      </c>
      <c r="M247" t="str">
        <f>FIXED(Tabla1[[#This Row],[TASA EXE.]],0)</f>
        <v>0</v>
      </c>
      <c r="N247" t="str">
        <f>FIXED(Tabla1[[#This Row],[IVA]],0)</f>
        <v>0</v>
      </c>
      <c r="O247" t="str">
        <f>FIXED(Tabla1[[#This Row],[ISR RET]],0)</f>
        <v>0</v>
      </c>
      <c r="P247" t="str">
        <f>FIXED(Tabla1[[#This Row],[IVA RET]],0)</f>
        <v>0</v>
      </c>
      <c r="R247" s="68">
        <f>Tabla1[[#This Row],[TASA 16]]*16%</f>
        <v>0</v>
      </c>
    </row>
    <row r="248" spans="2:18" x14ac:dyDescent="0.25">
      <c r="B248" t="str">
        <f>'[1]210 Y RFC'!A248</f>
        <v>MEMR411003AW9</v>
      </c>
      <c r="C248" t="s">
        <v>280</v>
      </c>
      <c r="D248" t="str">
        <f>'[1]210 Y RFC'!C248</f>
        <v>MEJIA MARTINEZ ROBERTO</v>
      </c>
      <c r="E248" s="35">
        <f>SUMIFS(Tabla16[TASA 16],Tabla16[NUM],Tabla1[[#This Row],[CODIGO]])</f>
        <v>0</v>
      </c>
      <c r="F248" s="35">
        <f>SUMIFS(Tabla16[TASA 0%],Tabla16[NUM],Tabla1[[#This Row],[CODIGO]])</f>
        <v>0</v>
      </c>
      <c r="G248" s="35">
        <f>SUMIFS(Tabla16[[EXENTO ]],Tabla16[NUM],Tabla1[[#This Row],[CODIGO]])</f>
        <v>0</v>
      </c>
      <c r="H248" s="35">
        <f>SUMIFS(Tabla16[IVA],Tabla16[NUM],Tabla1[[#This Row],[CODIGO]])</f>
        <v>0</v>
      </c>
      <c r="I248" s="35">
        <f>SUMIFS(Tabla16[ISR RET.],Tabla16[NUM],Tabla1[[#This Row],[CODIGO]])</f>
        <v>0</v>
      </c>
      <c r="J248" s="35">
        <f>SUMIFS(Tabla16[IVA RET.],Tabla16[NUM],Tabla1[[#This Row],[CODIGO]])</f>
        <v>0</v>
      </c>
      <c r="K248" t="str">
        <f>FIXED(Tabla1[[#This Row],[TASA 16%]],0)</f>
        <v>0</v>
      </c>
      <c r="L248" t="str">
        <f>FIXED(Tabla1[[#This Row],[TASA 0%]],0)</f>
        <v>0</v>
      </c>
      <c r="M248" t="str">
        <f>FIXED(Tabla1[[#This Row],[TASA EXE.]],0)</f>
        <v>0</v>
      </c>
      <c r="N248" s="36" t="str">
        <f>FIXED(Tabla1[[#This Row],[IVA]],0)</f>
        <v>0</v>
      </c>
      <c r="O248" s="36" t="str">
        <f>FIXED(Tabla1[[#This Row],[ISR RET]],0)</f>
        <v>0</v>
      </c>
      <c r="P248" s="36" t="str">
        <f>FIXED(Tabla1[[#This Row],[IVA RET]],0)</f>
        <v>0</v>
      </c>
      <c r="R248" s="68">
        <f>Tabla1[[#This Row],[TASA 16]]*16%</f>
        <v>0</v>
      </c>
    </row>
    <row r="249" spans="2:18" x14ac:dyDescent="0.25">
      <c r="B249" t="str">
        <f>'[1]210 Y RFC'!A249</f>
        <v>SOAJ840630BZ6</v>
      </c>
      <c r="C249" t="s">
        <v>281</v>
      </c>
      <c r="D249" t="str">
        <f>'[1]210 Y RFC'!C249</f>
        <v>SOLANO ALVAREZ JUAN SAULO</v>
      </c>
      <c r="E249" s="35">
        <f>SUMIFS(Tabla16[TASA 16],Tabla16[NUM],Tabla1[[#This Row],[CODIGO]])</f>
        <v>0</v>
      </c>
      <c r="F249" s="35">
        <f>SUMIFS(Tabla16[TASA 0%],Tabla16[NUM],Tabla1[[#This Row],[CODIGO]])</f>
        <v>0</v>
      </c>
      <c r="G249" s="35">
        <f>SUMIFS(Tabla16[[EXENTO ]],Tabla16[NUM],Tabla1[[#This Row],[CODIGO]])</f>
        <v>0</v>
      </c>
      <c r="H249" s="35">
        <f>SUMIFS(Tabla16[IVA],Tabla16[NUM],Tabla1[[#This Row],[CODIGO]])</f>
        <v>0</v>
      </c>
      <c r="I249" s="35">
        <f>SUMIFS(Tabla16[ISR RET.],Tabla16[NUM],Tabla1[[#This Row],[CODIGO]])</f>
        <v>0</v>
      </c>
      <c r="J249" s="35">
        <f>SUMIFS(Tabla16[IVA RET.],Tabla16[NUM],Tabla1[[#This Row],[CODIGO]])</f>
        <v>0</v>
      </c>
      <c r="K249" t="str">
        <f>FIXED(Tabla1[[#This Row],[TASA 16%]],0)</f>
        <v>0</v>
      </c>
      <c r="L249" t="str">
        <f>FIXED(Tabla1[[#This Row],[TASA 0%]],0)</f>
        <v>0</v>
      </c>
      <c r="M249" t="str">
        <f>FIXED(Tabla1[[#This Row],[TASA EXE.]],0)</f>
        <v>0</v>
      </c>
      <c r="N249" t="str">
        <f>FIXED(Tabla1[[#This Row],[IVA]],0)</f>
        <v>0</v>
      </c>
      <c r="O249" t="str">
        <f>FIXED(Tabla1[[#This Row],[ISR RET]],0)</f>
        <v>0</v>
      </c>
      <c r="P249" t="str">
        <f>FIXED(Tabla1[[#This Row],[IVA RET]],0)</f>
        <v>0</v>
      </c>
      <c r="R249" s="68">
        <f>Tabla1[[#This Row],[TASA 16]]*16%</f>
        <v>0</v>
      </c>
    </row>
    <row r="250" spans="2:18" x14ac:dyDescent="0.25">
      <c r="B250" t="str">
        <f>'[1]210 Y RFC'!A250</f>
        <v>HELR521216GWA</v>
      </c>
      <c r="C250" t="s">
        <v>282</v>
      </c>
      <c r="D250" t="str">
        <f>'[1]210 Y RFC'!C250</f>
        <v>HERNANDEZ LEGY ROBERTO</v>
      </c>
      <c r="E250" s="35">
        <f>SUMIFS(Tabla16[TASA 16],Tabla16[NUM],Tabla1[[#This Row],[CODIGO]])</f>
        <v>0</v>
      </c>
      <c r="F250" s="35">
        <f>SUMIFS(Tabla16[TASA 0%],Tabla16[NUM],Tabla1[[#This Row],[CODIGO]])</f>
        <v>0</v>
      </c>
      <c r="G250" s="35">
        <f>SUMIFS(Tabla16[[EXENTO ]],Tabla16[NUM],Tabla1[[#This Row],[CODIGO]])</f>
        <v>0</v>
      </c>
      <c r="H250" s="35">
        <f>SUMIFS(Tabla16[IVA],Tabla16[NUM],Tabla1[[#This Row],[CODIGO]])</f>
        <v>0</v>
      </c>
      <c r="I250" s="35">
        <f>SUMIFS(Tabla16[ISR RET.],Tabla16[NUM],Tabla1[[#This Row],[CODIGO]])</f>
        <v>0</v>
      </c>
      <c r="J250" s="35">
        <f>SUMIFS(Tabla16[IVA RET.],Tabla16[NUM],Tabla1[[#This Row],[CODIGO]])</f>
        <v>0</v>
      </c>
      <c r="K250" t="str">
        <f>FIXED(Tabla1[[#This Row],[TASA 16%]],0)</f>
        <v>0</v>
      </c>
      <c r="L250" t="str">
        <f>FIXED(Tabla1[[#This Row],[TASA 0%]],0)</f>
        <v>0</v>
      </c>
      <c r="M250" t="str">
        <f>FIXED(Tabla1[[#This Row],[TASA EXE.]],0)</f>
        <v>0</v>
      </c>
      <c r="N250" s="36" t="str">
        <f>FIXED(Tabla1[[#This Row],[IVA]],0)</f>
        <v>0</v>
      </c>
      <c r="O250" s="36" t="str">
        <f>FIXED(Tabla1[[#This Row],[ISR RET]],0)</f>
        <v>0</v>
      </c>
      <c r="P250" s="36" t="str">
        <f>FIXED(Tabla1[[#This Row],[IVA RET]],0)</f>
        <v>0</v>
      </c>
      <c r="R250" s="68">
        <f>Tabla1[[#This Row],[TASA 16]]*16%</f>
        <v>0</v>
      </c>
    </row>
    <row r="251" spans="2:18" x14ac:dyDescent="0.25">
      <c r="B251" t="str">
        <f>'[1]210 Y RFC'!A251</f>
        <v>FUN150610P24</v>
      </c>
      <c r="C251" t="s">
        <v>283</v>
      </c>
      <c r="D251" t="str">
        <f>'[1]210 Y RFC'!C251</f>
        <v>FUNGIEXTRACTS S DE RL DE CV</v>
      </c>
      <c r="E251" s="35">
        <f>SUMIFS(Tabla16[TASA 16],Tabla16[NUM],Tabla1[[#This Row],[CODIGO]])</f>
        <v>0</v>
      </c>
      <c r="F251" s="35">
        <f>SUMIFS(Tabla16[TASA 0%],Tabla16[NUM],Tabla1[[#This Row],[CODIGO]])</f>
        <v>0</v>
      </c>
      <c r="G251" s="35">
        <f>SUMIFS(Tabla16[[EXENTO ]],Tabla16[NUM],Tabla1[[#This Row],[CODIGO]])</f>
        <v>0</v>
      </c>
      <c r="H251" s="35">
        <f>SUMIFS(Tabla16[IVA],Tabla16[NUM],Tabla1[[#This Row],[CODIGO]])</f>
        <v>0</v>
      </c>
      <c r="I251" s="35">
        <f>SUMIFS(Tabla16[ISR RET.],Tabla16[NUM],Tabla1[[#This Row],[CODIGO]])</f>
        <v>0</v>
      </c>
      <c r="J251" s="35">
        <f>SUMIFS(Tabla16[IVA RET.],Tabla16[NUM],Tabla1[[#This Row],[CODIGO]])</f>
        <v>0</v>
      </c>
      <c r="K251" t="str">
        <f>FIXED(Tabla1[[#This Row],[TASA 16%]],0)</f>
        <v>0</v>
      </c>
      <c r="L251" t="str">
        <f>FIXED(Tabla1[[#This Row],[TASA 0%]],0)</f>
        <v>0</v>
      </c>
      <c r="M251" t="str">
        <f>FIXED(Tabla1[[#This Row],[TASA EXE.]],0)</f>
        <v>0</v>
      </c>
      <c r="N251" t="str">
        <f>FIXED(Tabla1[[#This Row],[IVA]],0)</f>
        <v>0</v>
      </c>
      <c r="O251" t="str">
        <f>FIXED(Tabla1[[#This Row],[ISR RET]],0)</f>
        <v>0</v>
      </c>
      <c r="P251" t="str">
        <f>FIXED(Tabla1[[#This Row],[IVA RET]],0)</f>
        <v>0</v>
      </c>
      <c r="R251" s="68">
        <f>Tabla1[[#This Row],[TASA 16]]*16%</f>
        <v>0</v>
      </c>
    </row>
    <row r="252" spans="2:18" x14ac:dyDescent="0.25">
      <c r="B252" t="str">
        <f>'[1]210 Y RFC'!A252</f>
        <v>PEGG610423J21</v>
      </c>
      <c r="C252" t="s">
        <v>284</v>
      </c>
      <c r="D252" t="str">
        <f>'[1]210 Y RFC'!C252</f>
        <v>PENILLA GONZALEZ GERARDO</v>
      </c>
      <c r="E252" s="35">
        <f>SUMIFS(Tabla16[TASA 16],Tabla16[NUM],Tabla1[[#This Row],[CODIGO]])</f>
        <v>0</v>
      </c>
      <c r="F252" s="35">
        <f>SUMIFS(Tabla16[TASA 0%],Tabla16[NUM],Tabla1[[#This Row],[CODIGO]])</f>
        <v>19500</v>
      </c>
      <c r="G252" s="35">
        <f>SUMIFS(Tabla16[[EXENTO ]],Tabla16[NUM],Tabla1[[#This Row],[CODIGO]])</f>
        <v>1560</v>
      </c>
      <c r="H252" s="35">
        <f>SUMIFS(Tabla16[IVA],Tabla16[NUM],Tabla1[[#This Row],[CODIGO]])</f>
        <v>0</v>
      </c>
      <c r="I252" s="35">
        <f>SUMIFS(Tabla16[ISR RET.],Tabla16[NUM],Tabla1[[#This Row],[CODIGO]])</f>
        <v>0</v>
      </c>
      <c r="J252" s="35">
        <f>SUMIFS(Tabla16[IVA RET.],Tabla16[NUM],Tabla1[[#This Row],[CODIGO]])</f>
        <v>0</v>
      </c>
      <c r="K252" t="str">
        <f>FIXED(Tabla1[[#This Row],[TASA 16%]],0)</f>
        <v>0</v>
      </c>
      <c r="L252" t="str">
        <f>FIXED(Tabla1[[#This Row],[TASA 0%]],0)</f>
        <v>19,500</v>
      </c>
      <c r="M252" t="str">
        <f>FIXED(Tabla1[[#This Row],[TASA EXE.]],0)</f>
        <v>1,560</v>
      </c>
      <c r="N252" s="36" t="str">
        <f>FIXED(Tabla1[[#This Row],[IVA]],0)</f>
        <v>0</v>
      </c>
      <c r="O252" s="36" t="str">
        <f>FIXED(Tabla1[[#This Row],[ISR RET]],0)</f>
        <v>0</v>
      </c>
      <c r="P252" s="36" t="str">
        <f>FIXED(Tabla1[[#This Row],[IVA RET]],0)</f>
        <v>0</v>
      </c>
      <c r="R252" s="68">
        <f>Tabla1[[#This Row],[TASA 16]]*16%</f>
        <v>0</v>
      </c>
    </row>
    <row r="253" spans="2:18" x14ac:dyDescent="0.25">
      <c r="B253" t="str">
        <f>'[1]210 Y RFC'!A253</f>
        <v>HUMT771008PM4</v>
      </c>
      <c r="C253" t="s">
        <v>285</v>
      </c>
      <c r="D253" t="str">
        <f>'[1]210 Y RFC'!C253</f>
        <v>HUERTA MARTIN JOSE TRINIDAD</v>
      </c>
      <c r="E253" s="35">
        <f>SUMIFS(Tabla16[TASA 16],Tabla16[NUM],Tabla1[[#This Row],[CODIGO]])</f>
        <v>0</v>
      </c>
      <c r="F253" s="35">
        <f>SUMIFS(Tabla16[TASA 0%],Tabla16[NUM],Tabla1[[#This Row],[CODIGO]])</f>
        <v>0</v>
      </c>
      <c r="G253" s="35">
        <f>SUMIFS(Tabla16[[EXENTO ]],Tabla16[NUM],Tabla1[[#This Row],[CODIGO]])</f>
        <v>0</v>
      </c>
      <c r="H253" s="35">
        <f>SUMIFS(Tabla16[IVA],Tabla16[NUM],Tabla1[[#This Row],[CODIGO]])</f>
        <v>0</v>
      </c>
      <c r="I253" s="35">
        <f>SUMIFS(Tabla16[ISR RET.],Tabla16[NUM],Tabla1[[#This Row],[CODIGO]])</f>
        <v>0</v>
      </c>
      <c r="J253" s="35">
        <f>SUMIFS(Tabla16[IVA RET.],Tabla16[NUM],Tabla1[[#This Row],[CODIGO]])</f>
        <v>0</v>
      </c>
      <c r="K253" t="str">
        <f>FIXED(Tabla1[[#This Row],[TASA 16%]],0)</f>
        <v>0</v>
      </c>
      <c r="L253" t="str">
        <f>FIXED(Tabla1[[#This Row],[TASA 0%]],0)</f>
        <v>0</v>
      </c>
      <c r="M253" t="str">
        <f>FIXED(Tabla1[[#This Row],[TASA EXE.]],0)</f>
        <v>0</v>
      </c>
      <c r="N253" s="36" t="str">
        <f>FIXED(Tabla1[[#This Row],[IVA]],0)</f>
        <v>0</v>
      </c>
      <c r="O253" s="36" t="str">
        <f>FIXED(Tabla1[[#This Row],[ISR RET]],0)</f>
        <v>0</v>
      </c>
      <c r="P253" s="36" t="str">
        <f>FIXED(Tabla1[[#This Row],[IVA RET]],0)</f>
        <v>0</v>
      </c>
      <c r="R253" s="68">
        <f>Tabla1[[#This Row],[TASA 16]]*16%</f>
        <v>0</v>
      </c>
    </row>
    <row r="254" spans="2:18" x14ac:dyDescent="0.25">
      <c r="B254" t="str">
        <f>'[1]210 Y RFC'!A254</f>
        <v>LUGL8903196A4</v>
      </c>
      <c r="C254" t="s">
        <v>286</v>
      </c>
      <c r="D254" t="str">
        <f>'[1]210 Y RFC'!C254</f>
        <v>LUNA GASGA LETICIA</v>
      </c>
      <c r="E254" s="35">
        <f>SUMIFS(Tabla16[TASA 16],Tabla16[NUM],Tabla1[[#This Row],[CODIGO]])</f>
        <v>0</v>
      </c>
      <c r="F254" s="35">
        <f>SUMIFS(Tabla16[TASA 0%],Tabla16[NUM],Tabla1[[#This Row],[CODIGO]])</f>
        <v>0</v>
      </c>
      <c r="G254" s="35">
        <f>SUMIFS(Tabla16[[EXENTO ]],Tabla16[NUM],Tabla1[[#This Row],[CODIGO]])</f>
        <v>0</v>
      </c>
      <c r="H254" s="35">
        <f>SUMIFS(Tabla16[IVA],Tabla16[NUM],Tabla1[[#This Row],[CODIGO]])</f>
        <v>0</v>
      </c>
      <c r="I254" s="35">
        <f>SUMIFS(Tabla16[ISR RET.],Tabla16[NUM],Tabla1[[#This Row],[CODIGO]])</f>
        <v>0</v>
      </c>
      <c r="J254" s="35">
        <f>SUMIFS(Tabla16[IVA RET.],Tabla16[NUM],Tabla1[[#This Row],[CODIGO]])</f>
        <v>0</v>
      </c>
      <c r="K254" t="str">
        <f>FIXED(Tabla1[[#This Row],[TASA 16%]],0)</f>
        <v>0</v>
      </c>
      <c r="L254" t="str">
        <f>FIXED(Tabla1[[#This Row],[TASA 0%]],0)</f>
        <v>0</v>
      </c>
      <c r="M254" t="str">
        <f>FIXED(Tabla1[[#This Row],[TASA EXE.]],0)</f>
        <v>0</v>
      </c>
      <c r="N254" s="36" t="str">
        <f>FIXED(Tabla1[[#This Row],[IVA]],0)</f>
        <v>0</v>
      </c>
      <c r="O254" s="36" t="str">
        <f>FIXED(Tabla1[[#This Row],[ISR RET]],0)</f>
        <v>0</v>
      </c>
      <c r="P254" s="36" t="str">
        <f>FIXED(Tabla1[[#This Row],[IVA RET]],0)</f>
        <v>0</v>
      </c>
      <c r="R254" s="68">
        <f>Tabla1[[#This Row],[TASA 16]]*16%</f>
        <v>0</v>
      </c>
    </row>
    <row r="255" spans="2:18" x14ac:dyDescent="0.25">
      <c r="B255" t="str">
        <f>'[1]210 Y RFC'!A255</f>
        <v>PENM840702S52</v>
      </c>
      <c r="C255" t="s">
        <v>287</v>
      </c>
      <c r="D255" t="str">
        <f>'[1]210 Y RFC'!C255</f>
        <v>PEÑA NIETO MARTIN</v>
      </c>
      <c r="E255" s="35">
        <f>SUMIFS(Tabla16[TASA 16],Tabla16[NUM],Tabla1[[#This Row],[CODIGO]])</f>
        <v>0</v>
      </c>
      <c r="F255" s="35">
        <f>SUMIFS(Tabla16[TASA 0%],Tabla16[NUM],Tabla1[[#This Row],[CODIGO]])</f>
        <v>0</v>
      </c>
      <c r="G255" s="35">
        <f>SUMIFS(Tabla16[[EXENTO ]],Tabla16[NUM],Tabla1[[#This Row],[CODIGO]])</f>
        <v>0</v>
      </c>
      <c r="H255" s="35">
        <f>SUMIFS(Tabla16[IVA],Tabla16[NUM],Tabla1[[#This Row],[CODIGO]])</f>
        <v>0</v>
      </c>
      <c r="I255" s="35">
        <f>SUMIFS(Tabla16[ISR RET.],Tabla16[NUM],Tabla1[[#This Row],[CODIGO]])</f>
        <v>0</v>
      </c>
      <c r="J255" s="35">
        <f>SUMIFS(Tabla16[IVA RET.],Tabla16[NUM],Tabla1[[#This Row],[CODIGO]])</f>
        <v>0</v>
      </c>
      <c r="K255" t="str">
        <f>FIXED(Tabla1[[#This Row],[TASA 16%]],0)</f>
        <v>0</v>
      </c>
      <c r="L255" t="str">
        <f>FIXED(Tabla1[[#This Row],[TASA 0%]],0)</f>
        <v>0</v>
      </c>
      <c r="M255" t="str">
        <f>FIXED(Tabla1[[#This Row],[TASA EXE.]],0)</f>
        <v>0</v>
      </c>
      <c r="N255" t="str">
        <f>FIXED(Tabla1[[#This Row],[IVA]],0)</f>
        <v>0</v>
      </c>
      <c r="O255" t="str">
        <f>FIXED(Tabla1[[#This Row],[ISR RET]],0)</f>
        <v>0</v>
      </c>
      <c r="P255" t="str">
        <f>FIXED(Tabla1[[#This Row],[IVA RET]],0)</f>
        <v>0</v>
      </c>
      <c r="R255" s="68">
        <f>Tabla1[[#This Row],[TASA 16]]*16%</f>
        <v>0</v>
      </c>
    </row>
    <row r="256" spans="2:18" x14ac:dyDescent="0.25">
      <c r="B256" t="str">
        <f>'[1]210 Y RFC'!A256</f>
        <v>LUFJ730327CT4</v>
      </c>
      <c r="C256" t="s">
        <v>288</v>
      </c>
      <c r="D256" t="str">
        <f>'[1]210 Y RFC'!C256</f>
        <v>LUJANO FRANCO JOEL</v>
      </c>
      <c r="E256" s="35">
        <f>SUMIFS(Tabla16[TASA 16],Tabla16[NUM],Tabla1[[#This Row],[CODIGO]])</f>
        <v>0</v>
      </c>
      <c r="F256" s="35">
        <f>SUMIFS(Tabla16[TASA 0%],Tabla16[NUM],Tabla1[[#This Row],[CODIGO]])</f>
        <v>0</v>
      </c>
      <c r="G256" s="35">
        <f>SUMIFS(Tabla16[[EXENTO ]],Tabla16[NUM],Tabla1[[#This Row],[CODIGO]])</f>
        <v>0</v>
      </c>
      <c r="H256" s="35">
        <f>SUMIFS(Tabla16[IVA],Tabla16[NUM],Tabla1[[#This Row],[CODIGO]])</f>
        <v>0</v>
      </c>
      <c r="I256" s="35">
        <f>SUMIFS(Tabla16[ISR RET.],Tabla16[NUM],Tabla1[[#This Row],[CODIGO]])</f>
        <v>0</v>
      </c>
      <c r="J256" s="35">
        <f>SUMIFS(Tabla16[IVA RET.],Tabla16[NUM],Tabla1[[#This Row],[CODIGO]])</f>
        <v>0</v>
      </c>
      <c r="K256" t="str">
        <f>FIXED(Tabla1[[#This Row],[TASA 16%]],0)</f>
        <v>0</v>
      </c>
      <c r="L256" t="str">
        <f>FIXED(Tabla1[[#This Row],[TASA 0%]],0)</f>
        <v>0</v>
      </c>
      <c r="M256" t="str">
        <f>FIXED(Tabla1[[#This Row],[TASA EXE.]],0)</f>
        <v>0</v>
      </c>
      <c r="N256" s="36" t="str">
        <f>FIXED(Tabla1[[#This Row],[IVA]],0)</f>
        <v>0</v>
      </c>
      <c r="O256" s="36" t="str">
        <f>FIXED(Tabla1[[#This Row],[ISR RET]],0)</f>
        <v>0</v>
      </c>
      <c r="P256" s="36" t="str">
        <f>FIXED(Tabla1[[#This Row],[IVA RET]],0)</f>
        <v>0</v>
      </c>
      <c r="R256" s="68">
        <f>Tabla1[[#This Row],[TASA 16]]*16%</f>
        <v>0</v>
      </c>
    </row>
    <row r="257" spans="2:18" x14ac:dyDescent="0.25">
      <c r="B257" t="str">
        <f>'[1]210 Y RFC'!A257</f>
        <v>DMO150313342</v>
      </c>
      <c r="C257" t="s">
        <v>289</v>
      </c>
      <c r="D257" t="str">
        <f>'[1]210 Y RFC'!C257</f>
        <v>DISTRIBUCIONES MONARK SA DE CV</v>
      </c>
      <c r="E257" s="35">
        <f>SUMIFS(Tabla16[TASA 16],Tabla16[NUM],Tabla1[[#This Row],[CODIGO]])</f>
        <v>0</v>
      </c>
      <c r="F257" s="35">
        <f>SUMIFS(Tabla16[TASA 0%],Tabla16[NUM],Tabla1[[#This Row],[CODIGO]])</f>
        <v>0</v>
      </c>
      <c r="G257" s="35">
        <f>SUMIFS(Tabla16[[EXENTO ]],Tabla16[NUM],Tabla1[[#This Row],[CODIGO]])</f>
        <v>0</v>
      </c>
      <c r="H257" s="35">
        <f>SUMIFS(Tabla16[IVA],Tabla16[NUM],Tabla1[[#This Row],[CODIGO]])</f>
        <v>0</v>
      </c>
      <c r="I257" s="35">
        <f>SUMIFS(Tabla16[ISR RET.],Tabla16[NUM],Tabla1[[#This Row],[CODIGO]])</f>
        <v>0</v>
      </c>
      <c r="J257" s="35">
        <f>SUMIFS(Tabla16[IVA RET.],Tabla16[NUM],Tabla1[[#This Row],[CODIGO]])</f>
        <v>0</v>
      </c>
      <c r="K257" t="str">
        <f>FIXED(Tabla1[[#This Row],[TASA 16%]],0)</f>
        <v>0</v>
      </c>
      <c r="L257" t="str">
        <f>FIXED(Tabla1[[#This Row],[TASA 0%]],0)</f>
        <v>0</v>
      </c>
      <c r="M257" t="str">
        <f>FIXED(Tabla1[[#This Row],[TASA EXE.]],0)</f>
        <v>0</v>
      </c>
      <c r="N257" t="str">
        <f>FIXED(Tabla1[[#This Row],[IVA]],0)</f>
        <v>0</v>
      </c>
      <c r="O257" t="str">
        <f>FIXED(Tabla1[[#This Row],[ISR RET]],0)</f>
        <v>0</v>
      </c>
      <c r="P257" t="str">
        <f>FIXED(Tabla1[[#This Row],[IVA RET]],0)</f>
        <v>0</v>
      </c>
      <c r="R257" s="68">
        <f>Tabla1[[#This Row],[TASA 16]]*16%</f>
        <v>0</v>
      </c>
    </row>
    <row r="258" spans="2:18" x14ac:dyDescent="0.25">
      <c r="B258" t="str">
        <f>'[1]210 Y RFC'!A258</f>
        <v>GOAP680629K71</v>
      </c>
      <c r="C258" t="s">
        <v>290</v>
      </c>
      <c r="D258" t="str">
        <f>'[1]210 Y RFC'!C258</f>
        <v>GOMEZ ARIAS PABLO</v>
      </c>
      <c r="E258" s="35">
        <f>SUMIFS(Tabla16[TASA 16],Tabla16[NUM],Tabla1[[#This Row],[CODIGO]])</f>
        <v>0</v>
      </c>
      <c r="F258" s="35">
        <f>SUMIFS(Tabla16[TASA 0%],Tabla16[NUM],Tabla1[[#This Row],[CODIGO]])</f>
        <v>0</v>
      </c>
      <c r="G258" s="35">
        <f>SUMIFS(Tabla16[[EXENTO ]],Tabla16[NUM],Tabla1[[#This Row],[CODIGO]])</f>
        <v>0</v>
      </c>
      <c r="H258" s="35">
        <f>SUMIFS(Tabla16[IVA],Tabla16[NUM],Tabla1[[#This Row],[CODIGO]])</f>
        <v>0</v>
      </c>
      <c r="I258" s="35">
        <f>SUMIFS(Tabla16[ISR RET.],Tabla16[NUM],Tabla1[[#This Row],[CODIGO]])</f>
        <v>0</v>
      </c>
      <c r="J258" s="35">
        <f>SUMIFS(Tabla16[IVA RET.],Tabla16[NUM],Tabla1[[#This Row],[CODIGO]])</f>
        <v>0</v>
      </c>
      <c r="K258" t="str">
        <f>FIXED(Tabla1[[#This Row],[TASA 16%]],0)</f>
        <v>0</v>
      </c>
      <c r="L258" t="str">
        <f>FIXED(Tabla1[[#This Row],[TASA 0%]],0)</f>
        <v>0</v>
      </c>
      <c r="M258" t="str">
        <f>FIXED(Tabla1[[#This Row],[TASA EXE.]],0)</f>
        <v>0</v>
      </c>
      <c r="N258" s="36" t="str">
        <f>FIXED(Tabla1[[#This Row],[IVA]],0)</f>
        <v>0</v>
      </c>
      <c r="O258" s="36" t="str">
        <f>FIXED(Tabla1[[#This Row],[ISR RET]],0)</f>
        <v>0</v>
      </c>
      <c r="P258" s="36" t="str">
        <f>FIXED(Tabla1[[#This Row],[IVA RET]],0)</f>
        <v>0</v>
      </c>
      <c r="R258" s="68">
        <f>Tabla1[[#This Row],[TASA 16]]*16%</f>
        <v>0</v>
      </c>
    </row>
    <row r="259" spans="2:18" x14ac:dyDescent="0.25">
      <c r="B259" t="str">
        <f>'[1]210 Y RFC'!A259</f>
        <v>LAV850627H67</v>
      </c>
      <c r="C259" t="s">
        <v>291</v>
      </c>
      <c r="D259" t="str">
        <f>'[1]210 Y RFC'!C259</f>
        <v>LABORATORIOS AVANT SA DE CV</v>
      </c>
      <c r="E259" s="35">
        <f>SUMIFS(Tabla16[TASA 16],Tabla16[NUM],Tabla1[[#This Row],[CODIGO]])</f>
        <v>0</v>
      </c>
      <c r="F259" s="35">
        <f>SUMIFS(Tabla16[TASA 0%],Tabla16[NUM],Tabla1[[#This Row],[CODIGO]])</f>
        <v>0</v>
      </c>
      <c r="G259" s="35">
        <f>SUMIFS(Tabla16[[EXENTO ]],Tabla16[NUM],Tabla1[[#This Row],[CODIGO]])</f>
        <v>0</v>
      </c>
      <c r="H259" s="35">
        <f>SUMIFS(Tabla16[IVA],Tabla16[NUM],Tabla1[[#This Row],[CODIGO]])</f>
        <v>0</v>
      </c>
      <c r="I259" s="35">
        <f>SUMIFS(Tabla16[ISR RET.],Tabla16[NUM],Tabla1[[#This Row],[CODIGO]])</f>
        <v>0</v>
      </c>
      <c r="J259" s="35">
        <f>SUMIFS(Tabla16[IVA RET.],Tabla16[NUM],Tabla1[[#This Row],[CODIGO]])</f>
        <v>0</v>
      </c>
      <c r="K259" t="str">
        <f>FIXED(Tabla1[[#This Row],[TASA 16%]],0)</f>
        <v>0</v>
      </c>
      <c r="L259" t="str">
        <f>FIXED(Tabla1[[#This Row],[TASA 0%]],0)</f>
        <v>0</v>
      </c>
      <c r="M259" t="str">
        <f>FIXED(Tabla1[[#This Row],[TASA EXE.]],0)</f>
        <v>0</v>
      </c>
      <c r="N259" t="str">
        <f>FIXED(Tabla1[[#This Row],[IVA]],0)</f>
        <v>0</v>
      </c>
      <c r="O259" t="str">
        <f>FIXED(Tabla1[[#This Row],[ISR RET]],0)</f>
        <v>0</v>
      </c>
      <c r="P259" t="str">
        <f>FIXED(Tabla1[[#This Row],[IVA RET]],0)</f>
        <v>0</v>
      </c>
      <c r="R259" s="68">
        <f>Tabla1[[#This Row],[TASA 16]]*16%</f>
        <v>0</v>
      </c>
    </row>
    <row r="260" spans="2:18" x14ac:dyDescent="0.25">
      <c r="B260" t="str">
        <f>'[1]210 Y RFC'!A260</f>
        <v>DEMA650810II8</v>
      </c>
      <c r="C260" t="s">
        <v>292</v>
      </c>
      <c r="D260" t="str">
        <f>'[1]210 Y RFC'!C260</f>
        <v>DELGADO MOLINA ALEJANDRO IGNACIO</v>
      </c>
      <c r="E260" s="35">
        <f>SUMIFS(Tabla16[TASA 16],Tabla16[NUM],Tabla1[[#This Row],[CODIGO]])</f>
        <v>0</v>
      </c>
      <c r="F260" s="35">
        <f>SUMIFS(Tabla16[TASA 0%],Tabla16[NUM],Tabla1[[#This Row],[CODIGO]])</f>
        <v>0</v>
      </c>
      <c r="G260" s="35">
        <f>SUMIFS(Tabla16[[EXENTO ]],Tabla16[NUM],Tabla1[[#This Row],[CODIGO]])</f>
        <v>0</v>
      </c>
      <c r="H260" s="35">
        <f>SUMIFS(Tabla16[IVA],Tabla16[NUM],Tabla1[[#This Row],[CODIGO]])</f>
        <v>0</v>
      </c>
      <c r="I260" s="35">
        <f>SUMIFS(Tabla16[ISR RET.],Tabla16[NUM],Tabla1[[#This Row],[CODIGO]])</f>
        <v>0</v>
      </c>
      <c r="J260" s="35">
        <f>SUMIFS(Tabla16[IVA RET.],Tabla16[NUM],Tabla1[[#This Row],[CODIGO]])</f>
        <v>0</v>
      </c>
      <c r="K260" t="str">
        <f>FIXED(Tabla1[[#This Row],[TASA 16%]],0)</f>
        <v>0</v>
      </c>
      <c r="L260" t="str">
        <f>FIXED(Tabla1[[#This Row],[TASA 0%]],0)</f>
        <v>0</v>
      </c>
      <c r="M260" t="str">
        <f>FIXED(Tabla1[[#This Row],[TASA EXE.]],0)</f>
        <v>0</v>
      </c>
      <c r="N260" s="36" t="str">
        <f>FIXED(Tabla1[[#This Row],[IVA]],0)</f>
        <v>0</v>
      </c>
      <c r="O260" s="36" t="str">
        <f>FIXED(Tabla1[[#This Row],[ISR RET]],0)</f>
        <v>0</v>
      </c>
      <c r="P260" s="36" t="str">
        <f>FIXED(Tabla1[[#This Row],[IVA RET]],0)</f>
        <v>0</v>
      </c>
      <c r="R260" s="68">
        <f>Tabla1[[#This Row],[TASA 16]]*16%</f>
        <v>0</v>
      </c>
    </row>
    <row r="261" spans="2:18" x14ac:dyDescent="0.25">
      <c r="B261" t="str">
        <f>'[1]210 Y RFC'!A261</f>
        <v>LELM550727PJ4</v>
      </c>
      <c r="C261" t="s">
        <v>293</v>
      </c>
      <c r="D261" t="str">
        <f>'[1]210 Y RFC'!C261</f>
        <v>LEO LORETO MARIO</v>
      </c>
      <c r="E261" s="35">
        <f>SUMIFS(Tabla16[TASA 16],Tabla16[NUM],Tabla1[[#This Row],[CODIGO]])</f>
        <v>0</v>
      </c>
      <c r="F261" s="35">
        <f>SUMIFS(Tabla16[TASA 0%],Tabla16[NUM],Tabla1[[#This Row],[CODIGO]])</f>
        <v>0</v>
      </c>
      <c r="G261" s="35">
        <f>SUMIFS(Tabla16[[EXENTO ]],Tabla16[NUM],Tabla1[[#This Row],[CODIGO]])</f>
        <v>0</v>
      </c>
      <c r="H261" s="35">
        <f>SUMIFS(Tabla16[IVA],Tabla16[NUM],Tabla1[[#This Row],[CODIGO]])</f>
        <v>0</v>
      </c>
      <c r="I261" s="35">
        <f>SUMIFS(Tabla16[ISR RET.],Tabla16[NUM],Tabla1[[#This Row],[CODIGO]])</f>
        <v>0</v>
      </c>
      <c r="J261" s="35">
        <f>SUMIFS(Tabla16[IVA RET.],Tabla16[NUM],Tabla1[[#This Row],[CODIGO]])</f>
        <v>0</v>
      </c>
      <c r="K261" t="str">
        <f>FIXED(Tabla1[[#This Row],[TASA 16%]],0)</f>
        <v>0</v>
      </c>
      <c r="L261" t="str">
        <f>FIXED(Tabla1[[#This Row],[TASA 0%]],0)</f>
        <v>0</v>
      </c>
      <c r="M261" t="str">
        <f>FIXED(Tabla1[[#This Row],[TASA EXE.]],0)</f>
        <v>0</v>
      </c>
      <c r="N261" t="str">
        <f>FIXED(Tabla1[[#This Row],[IVA]],0)</f>
        <v>0</v>
      </c>
      <c r="O261" t="str">
        <f>FIXED(Tabla1[[#This Row],[ISR RET]],0)</f>
        <v>0</v>
      </c>
      <c r="P261" t="str">
        <f>FIXED(Tabla1[[#This Row],[IVA RET]],0)</f>
        <v>0</v>
      </c>
      <c r="R261" s="68">
        <f>Tabla1[[#This Row],[TASA 16]]*16%</f>
        <v>0</v>
      </c>
    </row>
    <row r="262" spans="2:18" x14ac:dyDescent="0.25">
      <c r="B262" t="str">
        <f>'[1]210 Y RFC'!A262</f>
        <v>GAC131220HK0</v>
      </c>
      <c r="C262" t="s">
        <v>294</v>
      </c>
      <c r="D262" t="str">
        <f>'[1]210 Y RFC'!C262</f>
        <v>GRUPO ALCANCE COMERCIAL SA DE CV</v>
      </c>
      <c r="E262" s="35">
        <f>SUMIFS(Tabla16[TASA 16],Tabla16[NUM],Tabla1[[#This Row],[CODIGO]])</f>
        <v>0</v>
      </c>
      <c r="F262" s="35">
        <f>SUMIFS(Tabla16[TASA 0%],Tabla16[NUM],Tabla1[[#This Row],[CODIGO]])</f>
        <v>0</v>
      </c>
      <c r="G262" s="35">
        <f>SUMIFS(Tabla16[[EXENTO ]],Tabla16[NUM],Tabla1[[#This Row],[CODIGO]])</f>
        <v>0</v>
      </c>
      <c r="H262" s="35">
        <f>SUMIFS(Tabla16[IVA],Tabla16[NUM],Tabla1[[#This Row],[CODIGO]])</f>
        <v>0</v>
      </c>
      <c r="I262" s="35">
        <f>SUMIFS(Tabla16[ISR RET.],Tabla16[NUM],Tabla1[[#This Row],[CODIGO]])</f>
        <v>0</v>
      </c>
      <c r="J262" s="35">
        <f>SUMIFS(Tabla16[IVA RET.],Tabla16[NUM],Tabla1[[#This Row],[CODIGO]])</f>
        <v>0</v>
      </c>
      <c r="K262" t="str">
        <f>FIXED(Tabla1[[#This Row],[TASA 16%]],0)</f>
        <v>0</v>
      </c>
      <c r="L262" t="str">
        <f>FIXED(Tabla1[[#This Row],[TASA 0%]],0)</f>
        <v>0</v>
      </c>
      <c r="M262" t="str">
        <f>FIXED(Tabla1[[#This Row],[TASA EXE.]],0)</f>
        <v>0</v>
      </c>
      <c r="N262" s="36" t="str">
        <f>FIXED(Tabla1[[#This Row],[IVA]],0)</f>
        <v>0</v>
      </c>
      <c r="O262" s="36" t="str">
        <f>FIXED(Tabla1[[#This Row],[ISR RET]],0)</f>
        <v>0</v>
      </c>
      <c r="P262" s="36" t="str">
        <f>FIXED(Tabla1[[#This Row],[IVA RET]],0)</f>
        <v>0</v>
      </c>
      <c r="R262" s="68">
        <f>Tabla1[[#This Row],[TASA 16]]*16%</f>
        <v>0</v>
      </c>
    </row>
    <row r="263" spans="2:18" x14ac:dyDescent="0.25">
      <c r="B263" t="str">
        <f>'[1]210 Y RFC'!A263</f>
        <v>CSM140509E58</v>
      </c>
      <c r="C263" t="s">
        <v>295</v>
      </c>
      <c r="D263" t="str">
        <f>'[1]210 Y RFC'!C263</f>
        <v>COMERCIALIZADORA DE SERVICIOS MEDICOS SIPE SA DE CV</v>
      </c>
      <c r="E263" s="35">
        <f>SUMIFS(Tabla16[TASA 16],Tabla16[NUM],Tabla1[[#This Row],[CODIGO]])</f>
        <v>0</v>
      </c>
      <c r="F263" s="35">
        <f>SUMIFS(Tabla16[TASA 0%],Tabla16[NUM],Tabla1[[#This Row],[CODIGO]])</f>
        <v>0</v>
      </c>
      <c r="G263" s="35">
        <f>SUMIFS(Tabla16[[EXENTO ]],Tabla16[NUM],Tabla1[[#This Row],[CODIGO]])</f>
        <v>0</v>
      </c>
      <c r="H263" s="35">
        <f>SUMIFS(Tabla16[IVA],Tabla16[NUM],Tabla1[[#This Row],[CODIGO]])</f>
        <v>0</v>
      </c>
      <c r="I263" s="35">
        <f>SUMIFS(Tabla16[ISR RET.],Tabla16[NUM],Tabla1[[#This Row],[CODIGO]])</f>
        <v>0</v>
      </c>
      <c r="J263" s="35">
        <f>SUMIFS(Tabla16[IVA RET.],Tabla16[NUM],Tabla1[[#This Row],[CODIGO]])</f>
        <v>0</v>
      </c>
      <c r="K263" t="str">
        <f>FIXED(Tabla1[[#This Row],[TASA 16%]],0)</f>
        <v>0</v>
      </c>
      <c r="L263" t="str">
        <f>FIXED(Tabla1[[#This Row],[TASA 0%]],0)</f>
        <v>0</v>
      </c>
      <c r="M263" t="str">
        <f>FIXED(Tabla1[[#This Row],[TASA EXE.]],0)</f>
        <v>0</v>
      </c>
      <c r="N263" t="str">
        <f>FIXED(Tabla1[[#This Row],[IVA]],0)</f>
        <v>0</v>
      </c>
      <c r="O263" t="str">
        <f>FIXED(Tabla1[[#This Row],[ISR RET]],0)</f>
        <v>0</v>
      </c>
      <c r="P263" t="str">
        <f>FIXED(Tabla1[[#This Row],[IVA RET]],0)</f>
        <v>0</v>
      </c>
      <c r="R263" s="68">
        <f>Tabla1[[#This Row],[TASA 16]]*16%</f>
        <v>0</v>
      </c>
    </row>
    <row r="264" spans="2:18" x14ac:dyDescent="0.25">
      <c r="B264" t="str">
        <f>'[1]210 Y RFC'!A264</f>
        <v>ZAJR6705151Y5</v>
      </c>
      <c r="C264" t="s">
        <v>296</v>
      </c>
      <c r="D264" t="str">
        <f>'[1]210 Y RFC'!C264</f>
        <v>ZAVALA JIMENEZ ROSA MARIA</v>
      </c>
      <c r="E264" s="35">
        <f>SUMIFS(Tabla16[TASA 16],Tabla16[NUM],Tabla1[[#This Row],[CODIGO]])</f>
        <v>0</v>
      </c>
      <c r="F264" s="35">
        <f>SUMIFS(Tabla16[TASA 0%],Tabla16[NUM],Tabla1[[#This Row],[CODIGO]])</f>
        <v>0</v>
      </c>
      <c r="G264" s="35">
        <f>SUMIFS(Tabla16[[EXENTO ]],Tabla16[NUM],Tabla1[[#This Row],[CODIGO]])</f>
        <v>0</v>
      </c>
      <c r="H264" s="35">
        <f>SUMIFS(Tabla16[IVA],Tabla16[NUM],Tabla1[[#This Row],[CODIGO]])</f>
        <v>0</v>
      </c>
      <c r="I264" s="35">
        <f>SUMIFS(Tabla16[ISR RET.],Tabla16[NUM],Tabla1[[#This Row],[CODIGO]])</f>
        <v>0</v>
      </c>
      <c r="J264" s="35">
        <f>SUMIFS(Tabla16[IVA RET.],Tabla16[NUM],Tabla1[[#This Row],[CODIGO]])</f>
        <v>0</v>
      </c>
      <c r="K264" t="str">
        <f>FIXED(Tabla1[[#This Row],[TASA 16%]],0)</f>
        <v>0</v>
      </c>
      <c r="L264" t="str">
        <f>FIXED(Tabla1[[#This Row],[TASA 0%]],0)</f>
        <v>0</v>
      </c>
      <c r="M264" t="str">
        <f>FIXED(Tabla1[[#This Row],[TASA EXE.]],0)</f>
        <v>0</v>
      </c>
      <c r="N264" s="36" t="str">
        <f>FIXED(Tabla1[[#This Row],[IVA]],0)</f>
        <v>0</v>
      </c>
      <c r="O264" s="36" t="str">
        <f>FIXED(Tabla1[[#This Row],[ISR RET]],0)</f>
        <v>0</v>
      </c>
      <c r="P264" s="36" t="str">
        <f>FIXED(Tabla1[[#This Row],[IVA RET]],0)</f>
        <v>0</v>
      </c>
      <c r="R264" s="68">
        <f>Tabla1[[#This Row],[TASA 16]]*16%</f>
        <v>0</v>
      </c>
    </row>
    <row r="265" spans="2:18" x14ac:dyDescent="0.25">
      <c r="B265" t="str">
        <f>'[1]210 Y RFC'!A265</f>
        <v>GNI110920AU8</v>
      </c>
      <c r="C265" t="s">
        <v>297</v>
      </c>
      <c r="D265" t="str">
        <f>'[1]210 Y RFC'!C265</f>
        <v>GRUPO NIABBALS S DE RL DE CV</v>
      </c>
      <c r="E265" s="35">
        <f>SUMIFS(Tabla16[TASA 16],Tabla16[NUM],Tabla1[[#This Row],[CODIGO]])</f>
        <v>0</v>
      </c>
      <c r="F265" s="35">
        <f>SUMIFS(Tabla16[TASA 0%],Tabla16[NUM],Tabla1[[#This Row],[CODIGO]])</f>
        <v>0</v>
      </c>
      <c r="G265" s="35">
        <f>SUMIFS(Tabla16[[EXENTO ]],Tabla16[NUM],Tabla1[[#This Row],[CODIGO]])</f>
        <v>0</v>
      </c>
      <c r="H265" s="35">
        <f>SUMIFS(Tabla16[IVA],Tabla16[NUM],Tabla1[[#This Row],[CODIGO]])</f>
        <v>0</v>
      </c>
      <c r="I265" s="35">
        <f>SUMIFS(Tabla16[ISR RET.],Tabla16[NUM],Tabla1[[#This Row],[CODIGO]])</f>
        <v>0</v>
      </c>
      <c r="J265" s="35">
        <f>SUMIFS(Tabla16[IVA RET.],Tabla16[NUM],Tabla1[[#This Row],[CODIGO]])</f>
        <v>0</v>
      </c>
      <c r="K265" t="str">
        <f>FIXED(Tabla1[[#This Row],[TASA 16%]],0)</f>
        <v>0</v>
      </c>
      <c r="L265" t="str">
        <f>FIXED(Tabla1[[#This Row],[TASA 0%]],0)</f>
        <v>0</v>
      </c>
      <c r="M265" t="str">
        <f>FIXED(Tabla1[[#This Row],[TASA EXE.]],0)</f>
        <v>0</v>
      </c>
      <c r="N265" t="str">
        <f>FIXED(Tabla1[[#This Row],[IVA]],0)</f>
        <v>0</v>
      </c>
      <c r="O265" t="str">
        <f>FIXED(Tabla1[[#This Row],[ISR RET]],0)</f>
        <v>0</v>
      </c>
      <c r="P265" t="str">
        <f>FIXED(Tabla1[[#This Row],[IVA RET]],0)</f>
        <v>0</v>
      </c>
      <c r="R265" s="68">
        <f>Tabla1[[#This Row],[TASA 16]]*16%</f>
        <v>0</v>
      </c>
    </row>
    <row r="266" spans="2:18" x14ac:dyDescent="0.25">
      <c r="B266" t="str">
        <f>'[1]210 Y RFC'!A266</f>
        <v>TEGM580624KR2</v>
      </c>
      <c r="C266" t="s">
        <v>298</v>
      </c>
      <c r="D266" t="str">
        <f>'[1]210 Y RFC'!C266</f>
        <v>TEJEDA GARCIA MIGUEL</v>
      </c>
      <c r="E266" s="35">
        <f>SUMIFS(Tabla16[TASA 16],Tabla16[NUM],Tabla1[[#This Row],[CODIGO]])</f>
        <v>0</v>
      </c>
      <c r="F266" s="35">
        <f>SUMIFS(Tabla16[TASA 0%],Tabla16[NUM],Tabla1[[#This Row],[CODIGO]])</f>
        <v>0</v>
      </c>
      <c r="G266" s="35">
        <f>SUMIFS(Tabla16[[EXENTO ]],Tabla16[NUM],Tabla1[[#This Row],[CODIGO]])</f>
        <v>0</v>
      </c>
      <c r="H266" s="35">
        <f>SUMIFS(Tabla16[IVA],Tabla16[NUM],Tabla1[[#This Row],[CODIGO]])</f>
        <v>0</v>
      </c>
      <c r="I266" s="35">
        <f>SUMIFS(Tabla16[ISR RET.],Tabla16[NUM],Tabla1[[#This Row],[CODIGO]])</f>
        <v>0</v>
      </c>
      <c r="J266" s="35">
        <f>SUMIFS(Tabla16[IVA RET.],Tabla16[NUM],Tabla1[[#This Row],[CODIGO]])</f>
        <v>0</v>
      </c>
      <c r="K266" t="str">
        <f>FIXED(Tabla1[[#This Row],[TASA 16%]],0)</f>
        <v>0</v>
      </c>
      <c r="L266" t="str">
        <f>FIXED(Tabla1[[#This Row],[TASA 0%]],0)</f>
        <v>0</v>
      </c>
      <c r="M266" t="str">
        <f>FIXED(Tabla1[[#This Row],[TASA EXE.]],0)</f>
        <v>0</v>
      </c>
      <c r="N266" s="36" t="str">
        <f>FIXED(Tabla1[[#This Row],[IVA]],0)</f>
        <v>0</v>
      </c>
      <c r="O266" s="36" t="str">
        <f>FIXED(Tabla1[[#This Row],[ISR RET]],0)</f>
        <v>0</v>
      </c>
      <c r="P266" s="36" t="str">
        <f>FIXED(Tabla1[[#This Row],[IVA RET]],0)</f>
        <v>0</v>
      </c>
      <c r="R266" s="68">
        <f>Tabla1[[#This Row],[TASA 16]]*16%</f>
        <v>0</v>
      </c>
    </row>
    <row r="267" spans="2:18" x14ac:dyDescent="0.25">
      <c r="B267" t="str">
        <f>'[1]210 Y RFC'!A267</f>
        <v>MEGG910729LTA</v>
      </c>
      <c r="C267" t="s">
        <v>299</v>
      </c>
      <c r="D267" t="str">
        <f>'[1]210 Y RFC'!C267</f>
        <v>MENDOZA GARCIA GUSTAVO</v>
      </c>
      <c r="E267" s="35">
        <f>SUMIFS(Tabla16[TASA 16],Tabla16[NUM],Tabla1[[#This Row],[CODIGO]])</f>
        <v>0</v>
      </c>
      <c r="F267" s="35">
        <f>SUMIFS(Tabla16[TASA 0%],Tabla16[NUM],Tabla1[[#This Row],[CODIGO]])</f>
        <v>0</v>
      </c>
      <c r="G267" s="35">
        <f>SUMIFS(Tabla16[[EXENTO ]],Tabla16[NUM],Tabla1[[#This Row],[CODIGO]])</f>
        <v>0</v>
      </c>
      <c r="H267" s="35">
        <f>SUMIFS(Tabla16[IVA],Tabla16[NUM],Tabla1[[#This Row],[CODIGO]])</f>
        <v>0</v>
      </c>
      <c r="I267" s="35">
        <f>SUMIFS(Tabla16[ISR RET.],Tabla16[NUM],Tabla1[[#This Row],[CODIGO]])</f>
        <v>0</v>
      </c>
      <c r="J267" s="35">
        <f>SUMIFS(Tabla16[IVA RET.],Tabla16[NUM],Tabla1[[#This Row],[CODIGO]])</f>
        <v>0</v>
      </c>
      <c r="K267" t="str">
        <f>FIXED(Tabla1[[#This Row],[TASA 16%]],0)</f>
        <v>0</v>
      </c>
      <c r="L267" t="str">
        <f>FIXED(Tabla1[[#This Row],[TASA 0%]],0)</f>
        <v>0</v>
      </c>
      <c r="M267" t="str">
        <f>FIXED(Tabla1[[#This Row],[TASA EXE.]],0)</f>
        <v>0</v>
      </c>
      <c r="N267" t="str">
        <f>FIXED(Tabla1[[#This Row],[IVA]],0)</f>
        <v>0</v>
      </c>
      <c r="O267" t="str">
        <f>FIXED(Tabla1[[#This Row],[ISR RET]],0)</f>
        <v>0</v>
      </c>
      <c r="P267" t="str">
        <f>FIXED(Tabla1[[#This Row],[IVA RET]],0)</f>
        <v>0</v>
      </c>
      <c r="R267" s="68">
        <f>Tabla1[[#This Row],[TASA 16]]*16%</f>
        <v>0</v>
      </c>
    </row>
    <row r="268" spans="2:18" x14ac:dyDescent="0.25">
      <c r="B268" t="str">
        <f>'[1]210 Y RFC'!A268</f>
        <v>CATJ6503041Z2</v>
      </c>
      <c r="C268" t="s">
        <v>300</v>
      </c>
      <c r="D268" t="str">
        <f>'[1]210 Y RFC'!C268</f>
        <v>CASTILLO TOBIAS JUDITH</v>
      </c>
      <c r="E268" s="35">
        <f>SUMIFS(Tabla16[TASA 16],Tabla16[NUM],Tabla1[[#This Row],[CODIGO]])</f>
        <v>0</v>
      </c>
      <c r="F268" s="35">
        <f>SUMIFS(Tabla16[TASA 0%],Tabla16[NUM],Tabla1[[#This Row],[CODIGO]])</f>
        <v>0</v>
      </c>
      <c r="G268" s="35">
        <f>SUMIFS(Tabla16[[EXENTO ]],Tabla16[NUM],Tabla1[[#This Row],[CODIGO]])</f>
        <v>0</v>
      </c>
      <c r="H268" s="35">
        <f>SUMIFS(Tabla16[IVA],Tabla16[NUM],Tabla1[[#This Row],[CODIGO]])</f>
        <v>0</v>
      </c>
      <c r="I268" s="35">
        <f>SUMIFS(Tabla16[ISR RET.],Tabla16[NUM],Tabla1[[#This Row],[CODIGO]])</f>
        <v>0</v>
      </c>
      <c r="J268" s="35">
        <f>SUMIFS(Tabla16[IVA RET.],Tabla16[NUM],Tabla1[[#This Row],[CODIGO]])</f>
        <v>0</v>
      </c>
      <c r="K268" t="str">
        <f>FIXED(Tabla1[[#This Row],[TASA 16%]],0)</f>
        <v>0</v>
      </c>
      <c r="L268" t="str">
        <f>FIXED(Tabla1[[#This Row],[TASA 0%]],0)</f>
        <v>0</v>
      </c>
      <c r="M268" t="str">
        <f>FIXED(Tabla1[[#This Row],[TASA EXE.]],0)</f>
        <v>0</v>
      </c>
      <c r="N268" s="36" t="str">
        <f>FIXED(Tabla1[[#This Row],[IVA]],0)</f>
        <v>0</v>
      </c>
      <c r="O268" s="36" t="str">
        <f>FIXED(Tabla1[[#This Row],[ISR RET]],0)</f>
        <v>0</v>
      </c>
      <c r="P268" s="36" t="str">
        <f>FIXED(Tabla1[[#This Row],[IVA RET]],0)</f>
        <v>0</v>
      </c>
      <c r="R268" s="68">
        <f>Tabla1[[#This Row],[TASA 16]]*16%</f>
        <v>0</v>
      </c>
    </row>
    <row r="269" spans="2:18" x14ac:dyDescent="0.25">
      <c r="B269" t="str">
        <f>'[1]210 Y RFC'!A269</f>
        <v>IEI9701234Y9</v>
      </c>
      <c r="C269" t="s">
        <v>301</v>
      </c>
      <c r="D269" t="str">
        <f>'[1]210 Y RFC'!C269</f>
        <v>INGENIERIA ENERGETICA INTEGRAL SA DE CV</v>
      </c>
      <c r="E269" s="35">
        <f>SUMIFS(Tabla16[TASA 16],Tabla16[NUM],Tabla1[[#This Row],[CODIGO]])</f>
        <v>0</v>
      </c>
      <c r="F269" s="35">
        <f>SUMIFS(Tabla16[TASA 0%],Tabla16[NUM],Tabla1[[#This Row],[CODIGO]])</f>
        <v>0</v>
      </c>
      <c r="G269" s="35">
        <f>SUMIFS(Tabla16[[EXENTO ]],Tabla16[NUM],Tabla1[[#This Row],[CODIGO]])</f>
        <v>0</v>
      </c>
      <c r="H269" s="35">
        <f>SUMIFS(Tabla16[IVA],Tabla16[NUM],Tabla1[[#This Row],[CODIGO]])</f>
        <v>0</v>
      </c>
      <c r="I269" s="35">
        <f>SUMIFS(Tabla16[ISR RET.],Tabla16[NUM],Tabla1[[#This Row],[CODIGO]])</f>
        <v>0</v>
      </c>
      <c r="J269" s="35">
        <f>SUMIFS(Tabla16[IVA RET.],Tabla16[NUM],Tabla1[[#This Row],[CODIGO]])</f>
        <v>0</v>
      </c>
      <c r="K269" t="str">
        <f>FIXED(Tabla1[[#This Row],[TASA 16%]],0)</f>
        <v>0</v>
      </c>
      <c r="L269" t="str">
        <f>FIXED(Tabla1[[#This Row],[TASA 0%]],0)</f>
        <v>0</v>
      </c>
      <c r="M269" t="str">
        <f>FIXED(Tabla1[[#This Row],[TASA EXE.]],0)</f>
        <v>0</v>
      </c>
      <c r="N269" t="str">
        <f>FIXED(Tabla1[[#This Row],[IVA]],0)</f>
        <v>0</v>
      </c>
      <c r="O269" t="str">
        <f>FIXED(Tabla1[[#This Row],[ISR RET]],0)</f>
        <v>0</v>
      </c>
      <c r="P269" t="str">
        <f>FIXED(Tabla1[[#This Row],[IVA RET]],0)</f>
        <v>0</v>
      </c>
      <c r="R269" s="68">
        <f>Tabla1[[#This Row],[TASA 16]]*16%</f>
        <v>0</v>
      </c>
    </row>
    <row r="270" spans="2:18" x14ac:dyDescent="0.25">
      <c r="B270" t="str">
        <f>'[1]210 Y RFC'!A270</f>
        <v>MAO910729528</v>
      </c>
      <c r="C270" t="s">
        <v>302</v>
      </c>
      <c r="D270" t="str">
        <f>'[1]210 Y RFC'!C270</f>
        <v>MERCANTIL ABARROTERA ORSA SA DE CV</v>
      </c>
      <c r="E270" s="35">
        <f>SUMIFS(Tabla16[TASA 16],Tabla16[NUM],Tabla1[[#This Row],[CODIGO]])</f>
        <v>0</v>
      </c>
      <c r="F270" s="35">
        <f>SUMIFS(Tabla16[TASA 0%],Tabla16[NUM],Tabla1[[#This Row],[CODIGO]])</f>
        <v>0</v>
      </c>
      <c r="G270" s="35">
        <f>SUMIFS(Tabla16[[EXENTO ]],Tabla16[NUM],Tabla1[[#This Row],[CODIGO]])</f>
        <v>0</v>
      </c>
      <c r="H270" s="35">
        <f>SUMIFS(Tabla16[IVA],Tabla16[NUM],Tabla1[[#This Row],[CODIGO]])</f>
        <v>0</v>
      </c>
      <c r="I270" s="35">
        <f>SUMIFS(Tabla16[ISR RET.],Tabla16[NUM],Tabla1[[#This Row],[CODIGO]])</f>
        <v>0</v>
      </c>
      <c r="J270" s="35">
        <f>SUMIFS(Tabla16[IVA RET.],Tabla16[NUM],Tabla1[[#This Row],[CODIGO]])</f>
        <v>0</v>
      </c>
      <c r="K270" t="str">
        <f>FIXED(Tabla1[[#This Row],[TASA 16%]],0)</f>
        <v>0</v>
      </c>
      <c r="L270" t="str">
        <f>FIXED(Tabla1[[#This Row],[TASA 0%]],0)</f>
        <v>0</v>
      </c>
      <c r="M270" t="str">
        <f>FIXED(Tabla1[[#This Row],[TASA EXE.]],0)</f>
        <v>0</v>
      </c>
      <c r="N270" s="36" t="str">
        <f>FIXED(Tabla1[[#This Row],[IVA]],0)</f>
        <v>0</v>
      </c>
      <c r="O270" s="36" t="str">
        <f>FIXED(Tabla1[[#This Row],[ISR RET]],0)</f>
        <v>0</v>
      </c>
      <c r="P270" s="36" t="str">
        <f>FIXED(Tabla1[[#This Row],[IVA RET]],0)</f>
        <v>0</v>
      </c>
      <c r="R270" s="68">
        <f>Tabla1[[#This Row],[TASA 16]]*16%</f>
        <v>0</v>
      </c>
    </row>
    <row r="271" spans="2:18" x14ac:dyDescent="0.25">
      <c r="B271" t="str">
        <f>'[1]210 Y RFC'!A271</f>
        <v>CON890718MD7</v>
      </c>
      <c r="C271" t="s">
        <v>303</v>
      </c>
      <c r="D271" t="str">
        <f>'[1]210 Y RFC'!C271</f>
        <v>CONSUPHARMA SA DE CV</v>
      </c>
      <c r="E271" s="35">
        <f>SUMIFS(Tabla16[TASA 16],Tabla16[NUM],Tabla1[[#This Row],[CODIGO]])</f>
        <v>0</v>
      </c>
      <c r="F271" s="35">
        <f>SUMIFS(Tabla16[TASA 0%],Tabla16[NUM],Tabla1[[#This Row],[CODIGO]])</f>
        <v>0</v>
      </c>
      <c r="G271" s="35">
        <f>SUMIFS(Tabla16[[EXENTO ]],Tabla16[NUM],Tabla1[[#This Row],[CODIGO]])</f>
        <v>0</v>
      </c>
      <c r="H271" s="35">
        <f>SUMIFS(Tabla16[IVA],Tabla16[NUM],Tabla1[[#This Row],[CODIGO]])</f>
        <v>0</v>
      </c>
      <c r="I271" s="35">
        <f>SUMIFS(Tabla16[ISR RET.],Tabla16[NUM],Tabla1[[#This Row],[CODIGO]])</f>
        <v>0</v>
      </c>
      <c r="J271" s="35">
        <f>SUMIFS(Tabla16[IVA RET.],Tabla16[NUM],Tabla1[[#This Row],[CODIGO]])</f>
        <v>0</v>
      </c>
      <c r="K271" t="str">
        <f>FIXED(Tabla1[[#This Row],[TASA 16%]],0)</f>
        <v>0</v>
      </c>
      <c r="L271" t="str">
        <f>FIXED(Tabla1[[#This Row],[TASA 0%]],0)</f>
        <v>0</v>
      </c>
      <c r="M271" t="str">
        <f>FIXED(Tabla1[[#This Row],[TASA EXE.]],0)</f>
        <v>0</v>
      </c>
      <c r="N271" t="str">
        <f>FIXED(Tabla1[[#This Row],[IVA]],0)</f>
        <v>0</v>
      </c>
      <c r="O271" t="str">
        <f>FIXED(Tabla1[[#This Row],[ISR RET]],0)</f>
        <v>0</v>
      </c>
      <c r="P271" t="str">
        <f>FIXED(Tabla1[[#This Row],[IVA RET]],0)</f>
        <v>0</v>
      </c>
      <c r="R271" s="68">
        <f>Tabla1[[#This Row],[TASA 16]]*16%</f>
        <v>0</v>
      </c>
    </row>
    <row r="272" spans="2:18" x14ac:dyDescent="0.25">
      <c r="B272" t="str">
        <f>'[1]210 Y RFC'!A272</f>
        <v>AFB941116FK8</v>
      </c>
      <c r="C272" t="s">
        <v>304</v>
      </c>
      <c r="D272" t="str">
        <f>'[1]210 Y RFC'!C272</f>
        <v>ARRENDADORA Y FACTOR BANORTE SA DE CV SOFOM E R GRUPO FINANCIERO BANORTE</v>
      </c>
      <c r="E272" s="35">
        <f>SUMIFS(Tabla16[TASA 16],Tabla16[NUM],Tabla1[[#This Row],[CODIGO]])</f>
        <v>0</v>
      </c>
      <c r="F272" s="35">
        <f>SUMIFS(Tabla16[TASA 0%],Tabla16[NUM],Tabla1[[#This Row],[CODIGO]])</f>
        <v>0</v>
      </c>
      <c r="G272" s="35">
        <f>SUMIFS(Tabla16[[EXENTO ]],Tabla16[NUM],Tabla1[[#This Row],[CODIGO]])</f>
        <v>0</v>
      </c>
      <c r="H272" s="35">
        <f>SUMIFS(Tabla16[IVA],Tabla16[NUM],Tabla1[[#This Row],[CODIGO]])</f>
        <v>0</v>
      </c>
      <c r="I272" s="35">
        <f>SUMIFS(Tabla16[ISR RET.],Tabla16[NUM],Tabla1[[#This Row],[CODIGO]])</f>
        <v>0</v>
      </c>
      <c r="J272" s="35">
        <f>SUMIFS(Tabla16[IVA RET.],Tabla16[NUM],Tabla1[[#This Row],[CODIGO]])</f>
        <v>0</v>
      </c>
      <c r="K272" t="str">
        <f>FIXED(Tabla1[[#This Row],[TASA 16%]],0)</f>
        <v>0</v>
      </c>
      <c r="L272" t="str">
        <f>FIXED(Tabla1[[#This Row],[TASA 0%]],0)</f>
        <v>0</v>
      </c>
      <c r="M272" t="str">
        <f>FIXED(Tabla1[[#This Row],[TASA EXE.]],0)</f>
        <v>0</v>
      </c>
      <c r="N272" s="36" t="str">
        <f>FIXED(Tabla1[[#This Row],[IVA]],0)</f>
        <v>0</v>
      </c>
      <c r="O272" s="36" t="str">
        <f>FIXED(Tabla1[[#This Row],[ISR RET]],0)</f>
        <v>0</v>
      </c>
      <c r="P272" s="36" t="str">
        <f>FIXED(Tabla1[[#This Row],[IVA RET]],0)</f>
        <v>0</v>
      </c>
      <c r="R272" s="68">
        <f>Tabla1[[#This Row],[TASA 16]]*16%</f>
        <v>0</v>
      </c>
    </row>
    <row r="273" spans="2:18" x14ac:dyDescent="0.25">
      <c r="B273" t="str">
        <f>'[1]210 Y RFC'!A273</f>
        <v>LAB951030FX1</v>
      </c>
      <c r="C273" t="s">
        <v>305</v>
      </c>
      <c r="D273" t="str">
        <f>'[1]210 Y RFC'!C273</f>
        <v>LIZ ABARROTERA SA DE CV</v>
      </c>
      <c r="E273" s="35">
        <f>SUMIFS(Tabla16[TASA 16],Tabla16[NUM],Tabla1[[#This Row],[CODIGO]])</f>
        <v>0</v>
      </c>
      <c r="F273" s="35">
        <f>SUMIFS(Tabla16[TASA 0%],Tabla16[NUM],Tabla1[[#This Row],[CODIGO]])</f>
        <v>0</v>
      </c>
      <c r="G273" s="35">
        <f>SUMIFS(Tabla16[[EXENTO ]],Tabla16[NUM],Tabla1[[#This Row],[CODIGO]])</f>
        <v>0</v>
      </c>
      <c r="H273" s="35">
        <f>SUMIFS(Tabla16[IVA],Tabla16[NUM],Tabla1[[#This Row],[CODIGO]])</f>
        <v>0</v>
      </c>
      <c r="I273" s="35">
        <f>SUMIFS(Tabla16[ISR RET.],Tabla16[NUM],Tabla1[[#This Row],[CODIGO]])</f>
        <v>0</v>
      </c>
      <c r="J273" s="35">
        <f>SUMIFS(Tabla16[IVA RET.],Tabla16[NUM],Tabla1[[#This Row],[CODIGO]])</f>
        <v>0</v>
      </c>
      <c r="K273" t="str">
        <f>FIXED(Tabla1[[#This Row],[TASA 16%]],0)</f>
        <v>0</v>
      </c>
      <c r="L273" t="str">
        <f>FIXED(Tabla1[[#This Row],[TASA 0%]],0)</f>
        <v>0</v>
      </c>
      <c r="M273" t="str">
        <f>FIXED(Tabla1[[#This Row],[TASA EXE.]],0)</f>
        <v>0</v>
      </c>
      <c r="N273" t="str">
        <f>FIXED(Tabla1[[#This Row],[IVA]],0)</f>
        <v>0</v>
      </c>
      <c r="O273" t="str">
        <f>FIXED(Tabla1[[#This Row],[ISR RET]],0)</f>
        <v>0</v>
      </c>
      <c r="P273" t="str">
        <f>FIXED(Tabla1[[#This Row],[IVA RET]],0)</f>
        <v>0</v>
      </c>
      <c r="R273" s="68">
        <f>Tabla1[[#This Row],[TASA 16]]*16%</f>
        <v>0</v>
      </c>
    </row>
    <row r="274" spans="2:18" x14ac:dyDescent="0.25">
      <c r="B274" t="str">
        <f>'[1]210 Y RFC'!A274</f>
        <v>GCU900308IVO</v>
      </c>
      <c r="C274" t="s">
        <v>306</v>
      </c>
      <c r="D274" t="str">
        <f>'[1]210 Y RFC'!C274</f>
        <v>GALLETAS CUETARA SA DE CV</v>
      </c>
      <c r="E274" s="35">
        <f>SUMIFS(Tabla16[TASA 16],Tabla16[NUM],Tabla1[[#This Row],[CODIGO]])</f>
        <v>0</v>
      </c>
      <c r="F274" s="35">
        <f>SUMIFS(Tabla16[TASA 0%],Tabla16[NUM],Tabla1[[#This Row],[CODIGO]])</f>
        <v>0</v>
      </c>
      <c r="G274" s="35">
        <f>SUMIFS(Tabla16[[EXENTO ]],Tabla16[NUM],Tabla1[[#This Row],[CODIGO]])</f>
        <v>0</v>
      </c>
      <c r="H274" s="35">
        <f>SUMIFS(Tabla16[IVA],Tabla16[NUM],Tabla1[[#This Row],[CODIGO]])</f>
        <v>0</v>
      </c>
      <c r="I274" s="35">
        <f>SUMIFS(Tabla16[ISR RET.],Tabla16[NUM],Tabla1[[#This Row],[CODIGO]])</f>
        <v>0</v>
      </c>
      <c r="J274" s="35">
        <f>SUMIFS(Tabla16[IVA RET.],Tabla16[NUM],Tabla1[[#This Row],[CODIGO]])</f>
        <v>0</v>
      </c>
      <c r="K274" t="str">
        <f>FIXED(Tabla1[[#This Row],[TASA 16%]],0)</f>
        <v>0</v>
      </c>
      <c r="L274" t="str">
        <f>FIXED(Tabla1[[#This Row],[TASA 0%]],0)</f>
        <v>0</v>
      </c>
      <c r="M274" t="str">
        <f>FIXED(Tabla1[[#This Row],[TASA EXE.]],0)</f>
        <v>0</v>
      </c>
      <c r="N274" s="36" t="str">
        <f>FIXED(Tabla1[[#This Row],[IVA]],0)</f>
        <v>0</v>
      </c>
      <c r="O274" s="36" t="str">
        <f>FIXED(Tabla1[[#This Row],[ISR RET]],0)</f>
        <v>0</v>
      </c>
      <c r="P274" s="36" t="str">
        <f>FIXED(Tabla1[[#This Row],[IVA RET]],0)</f>
        <v>0</v>
      </c>
      <c r="R274" s="68">
        <f>Tabla1[[#This Row],[TASA 16]]*16%</f>
        <v>0</v>
      </c>
    </row>
    <row r="275" spans="2:18" x14ac:dyDescent="0.25">
      <c r="B275" t="str">
        <f>'[1]210 Y RFC'!A275</f>
        <v>GAGA881007QX0</v>
      </c>
      <c r="C275" t="s">
        <v>307</v>
      </c>
      <c r="D275" t="str">
        <f>'[1]210 Y RFC'!C275</f>
        <v>GARCIA GARCIA ADILENE</v>
      </c>
      <c r="E275" s="35">
        <f>SUMIFS(Tabla16[TASA 16],Tabla16[NUM],Tabla1[[#This Row],[CODIGO]])</f>
        <v>0</v>
      </c>
      <c r="F275" s="35">
        <f>SUMIFS(Tabla16[TASA 0%],Tabla16[NUM],Tabla1[[#This Row],[CODIGO]])</f>
        <v>0</v>
      </c>
      <c r="G275" s="35">
        <f>SUMIFS(Tabla16[[EXENTO ]],Tabla16[NUM],Tabla1[[#This Row],[CODIGO]])</f>
        <v>0</v>
      </c>
      <c r="H275" s="35">
        <f>SUMIFS(Tabla16[IVA],Tabla16[NUM],Tabla1[[#This Row],[CODIGO]])</f>
        <v>0</v>
      </c>
      <c r="I275" s="35">
        <f>SUMIFS(Tabla16[ISR RET.],Tabla16[NUM],Tabla1[[#This Row],[CODIGO]])</f>
        <v>0</v>
      </c>
      <c r="J275" s="35">
        <f>SUMIFS(Tabla16[IVA RET.],Tabla16[NUM],Tabla1[[#This Row],[CODIGO]])</f>
        <v>0</v>
      </c>
      <c r="K275" t="str">
        <f>FIXED(Tabla1[[#This Row],[TASA 16%]],0)</f>
        <v>0</v>
      </c>
      <c r="L275" t="str">
        <f>FIXED(Tabla1[[#This Row],[TASA 0%]],0)</f>
        <v>0</v>
      </c>
      <c r="M275" t="str">
        <f>FIXED(Tabla1[[#This Row],[TASA EXE.]],0)</f>
        <v>0</v>
      </c>
      <c r="N275" t="str">
        <f>FIXED(Tabla1[[#This Row],[IVA]],0)</f>
        <v>0</v>
      </c>
      <c r="O275" t="str">
        <f>FIXED(Tabla1[[#This Row],[ISR RET]],0)</f>
        <v>0</v>
      </c>
      <c r="P275" t="str">
        <f>FIXED(Tabla1[[#This Row],[IVA RET]],0)</f>
        <v>0</v>
      </c>
      <c r="R275" s="68">
        <f>Tabla1[[#This Row],[TASA 16]]*16%</f>
        <v>0</v>
      </c>
    </row>
    <row r="276" spans="2:18" x14ac:dyDescent="0.25">
      <c r="B276">
        <f>'[1]210 Y RFC'!A276</f>
        <v>0</v>
      </c>
      <c r="C276" t="s">
        <v>308</v>
      </c>
      <c r="D276">
        <f>'[1]210 Y RFC'!C276</f>
        <v>0</v>
      </c>
      <c r="E276" s="35">
        <f>SUMIFS(Tabla16[TASA 16],Tabla16[NUM],Tabla1[[#This Row],[CODIGO]])</f>
        <v>0</v>
      </c>
      <c r="F276" s="35">
        <f>SUMIFS(Tabla16[TASA 0%],Tabla16[NUM],Tabla1[[#This Row],[CODIGO]])</f>
        <v>0</v>
      </c>
      <c r="G276" s="35">
        <f>SUMIFS(Tabla16[[EXENTO ]],Tabla16[NUM],Tabla1[[#This Row],[CODIGO]])</f>
        <v>0</v>
      </c>
      <c r="H276" s="35">
        <f>SUMIFS(Tabla16[IVA],Tabla16[NUM],Tabla1[[#This Row],[CODIGO]])</f>
        <v>0</v>
      </c>
      <c r="I276" s="35">
        <f>SUMIFS(Tabla16[ISR RET.],Tabla16[NUM],Tabla1[[#This Row],[CODIGO]])</f>
        <v>0</v>
      </c>
      <c r="J276" s="35">
        <f>SUMIFS(Tabla16[IVA RET.],Tabla16[NUM],Tabla1[[#This Row],[CODIGO]])</f>
        <v>0</v>
      </c>
      <c r="K276" t="str">
        <f>FIXED(Tabla1[[#This Row],[TASA 16%]],0)</f>
        <v>0</v>
      </c>
      <c r="L276" t="str">
        <f>FIXED(Tabla1[[#This Row],[TASA 0%]],0)</f>
        <v>0</v>
      </c>
      <c r="M276" t="str">
        <f>FIXED(Tabla1[[#This Row],[TASA EXE.]],0)</f>
        <v>0</v>
      </c>
      <c r="N276" s="36" t="str">
        <f>FIXED(Tabla1[[#This Row],[IVA]],0)</f>
        <v>0</v>
      </c>
      <c r="O276" s="36" t="str">
        <f>FIXED(Tabla1[[#This Row],[ISR RET]],0)</f>
        <v>0</v>
      </c>
      <c r="P276" s="36" t="str">
        <f>FIXED(Tabla1[[#This Row],[IVA RET]],0)</f>
        <v>0</v>
      </c>
      <c r="R276" s="68">
        <f>Tabla1[[#This Row],[TASA 16]]*16%</f>
        <v>0</v>
      </c>
    </row>
    <row r="277" spans="2:18" x14ac:dyDescent="0.25">
      <c r="B277" t="str">
        <f>'[1]210 Y RFC'!A277</f>
        <v>CDA9401256U3</v>
      </c>
      <c r="C277" t="s">
        <v>309</v>
      </c>
      <c r="D277" t="str">
        <f>'[1]210 Y RFC'!C277</f>
        <v>COMERCIALIZADORA Y DISTRIBUIDORA ALFA SA DE CV</v>
      </c>
      <c r="E277" s="35">
        <f>SUMIFS(Tabla16[TASA 16],Tabla16[NUM],Tabla1[[#This Row],[CODIGO]])</f>
        <v>0</v>
      </c>
      <c r="F277" s="35">
        <f>SUMIFS(Tabla16[TASA 0%],Tabla16[NUM],Tabla1[[#This Row],[CODIGO]])</f>
        <v>0</v>
      </c>
      <c r="G277" s="35">
        <f>SUMIFS(Tabla16[[EXENTO ]],Tabla16[NUM],Tabla1[[#This Row],[CODIGO]])</f>
        <v>0</v>
      </c>
      <c r="H277" s="35">
        <f>SUMIFS(Tabla16[IVA],Tabla16[NUM],Tabla1[[#This Row],[CODIGO]])</f>
        <v>0</v>
      </c>
      <c r="I277" s="35">
        <f>SUMIFS(Tabla16[ISR RET.],Tabla16[NUM],Tabla1[[#This Row],[CODIGO]])</f>
        <v>0</v>
      </c>
      <c r="J277" s="35">
        <f>SUMIFS(Tabla16[IVA RET.],Tabla16[NUM],Tabla1[[#This Row],[CODIGO]])</f>
        <v>0</v>
      </c>
      <c r="K277" t="str">
        <f>FIXED(Tabla1[[#This Row],[TASA 16%]],0)</f>
        <v>0</v>
      </c>
      <c r="L277" t="str">
        <f>FIXED(Tabla1[[#This Row],[TASA 0%]],0)</f>
        <v>0</v>
      </c>
      <c r="M277" t="str">
        <f>FIXED(Tabla1[[#This Row],[TASA EXE.]],0)</f>
        <v>0</v>
      </c>
      <c r="N277" t="str">
        <f>FIXED(Tabla1[[#This Row],[IVA]],0)</f>
        <v>0</v>
      </c>
      <c r="O277" t="str">
        <f>FIXED(Tabla1[[#This Row],[ISR RET]],0)</f>
        <v>0</v>
      </c>
      <c r="P277" t="str">
        <f>FIXED(Tabla1[[#This Row],[IVA RET]],0)</f>
        <v>0</v>
      </c>
      <c r="R277" s="68">
        <f>Tabla1[[#This Row],[TASA 16]]*16%</f>
        <v>0</v>
      </c>
    </row>
    <row r="278" spans="2:18" x14ac:dyDescent="0.25">
      <c r="B278" t="str">
        <f>'[1]210 Y RFC'!A278</f>
        <v>SASC670420FZ2</v>
      </c>
      <c r="C278" t="s">
        <v>310</v>
      </c>
      <c r="D278" t="str">
        <f>'[1]210 Y RFC'!C278</f>
        <v>SANCHEZ SANCHEZ MARIA DEL CARMEN</v>
      </c>
      <c r="E278" s="35">
        <f>SUMIFS(Tabla16[TASA 16],Tabla16[NUM],Tabla1[[#This Row],[CODIGO]])</f>
        <v>137183.5625</v>
      </c>
      <c r="F278" s="35">
        <f>SUMIFS(Tabla16[TASA 0%],Tabla16[NUM],Tabla1[[#This Row],[CODIGO]])</f>
        <v>-0.25250000000232831</v>
      </c>
      <c r="G278" s="35">
        <f>SUMIFS(Tabla16[[EXENTO ]],Tabla16[NUM],Tabla1[[#This Row],[CODIGO]])</f>
        <v>0</v>
      </c>
      <c r="H278" s="35">
        <f>SUMIFS(Tabla16[IVA],Tabla16[NUM],Tabla1[[#This Row],[CODIGO]])</f>
        <v>21949.37</v>
      </c>
      <c r="I278" s="35">
        <f>SUMIFS(Tabla16[ISR RET.],Tabla16[NUM],Tabla1[[#This Row],[CODIGO]])</f>
        <v>0</v>
      </c>
      <c r="J278" s="35">
        <f>SUMIFS(Tabla16[IVA RET.],Tabla16[NUM],Tabla1[[#This Row],[CODIGO]])</f>
        <v>0</v>
      </c>
      <c r="K278" t="str">
        <f>FIXED(Tabla1[[#This Row],[TASA 16%]],0)</f>
        <v>137,184</v>
      </c>
      <c r="L278" t="str">
        <f>FIXED(Tabla1[[#This Row],[TASA 0%]],0)</f>
        <v>0</v>
      </c>
      <c r="M278" t="str">
        <f>FIXED(Tabla1[[#This Row],[TASA EXE.]],0)</f>
        <v>0</v>
      </c>
      <c r="N278" t="str">
        <f>FIXED(Tabla1[[#This Row],[IVA]],0)</f>
        <v>21,949</v>
      </c>
      <c r="O278" t="str">
        <f>FIXED(Tabla1[[#This Row],[ISR RET]],0)</f>
        <v>0</v>
      </c>
      <c r="P278" t="str">
        <f>FIXED(Tabla1[[#This Row],[IVA RET]],0)</f>
        <v>0</v>
      </c>
      <c r="R278" s="68">
        <f>Tabla1[[#This Row],[TASA 16]]*16%</f>
        <v>21949.439999999999</v>
      </c>
    </row>
    <row r="279" spans="2:18" x14ac:dyDescent="0.25">
      <c r="B279" t="str">
        <f>'[1]210 Y RFC'!A279</f>
        <v>PAAG7603069W5</v>
      </c>
      <c r="C279" t="s">
        <v>311</v>
      </c>
      <c r="D279" t="str">
        <f>'[1]210 Y RFC'!C279</f>
        <v>PARRILLA ANGULO GERARDO GABRIEL</v>
      </c>
      <c r="E279" s="35">
        <f>SUMIFS(Tabla16[TASA 16],Tabla16[NUM],Tabla1[[#This Row],[CODIGO]])</f>
        <v>0</v>
      </c>
      <c r="F279" s="35">
        <f>SUMIFS(Tabla16[TASA 0%],Tabla16[NUM],Tabla1[[#This Row],[CODIGO]])</f>
        <v>0</v>
      </c>
      <c r="G279" s="35">
        <f>SUMIFS(Tabla16[[EXENTO ]],Tabla16[NUM],Tabla1[[#This Row],[CODIGO]])</f>
        <v>0</v>
      </c>
      <c r="H279" s="35">
        <f>SUMIFS(Tabla16[IVA],Tabla16[NUM],Tabla1[[#This Row],[CODIGO]])</f>
        <v>0</v>
      </c>
      <c r="I279" s="35">
        <f>SUMIFS(Tabla16[ISR RET.],Tabla16[NUM],Tabla1[[#This Row],[CODIGO]])</f>
        <v>0</v>
      </c>
      <c r="J279" s="35">
        <f>SUMIFS(Tabla16[IVA RET.],Tabla16[NUM],Tabla1[[#This Row],[CODIGO]])</f>
        <v>0</v>
      </c>
      <c r="K279" t="str">
        <f>FIXED(Tabla1[[#This Row],[TASA 16%]],0)</f>
        <v>0</v>
      </c>
      <c r="L279" t="str">
        <f>FIXED(Tabla1[[#This Row],[TASA 0%]],0)</f>
        <v>0</v>
      </c>
      <c r="M279" t="str">
        <f>FIXED(Tabla1[[#This Row],[TASA EXE.]],0)</f>
        <v>0</v>
      </c>
      <c r="N279" t="str">
        <f>FIXED(Tabla1[[#This Row],[IVA]],0)</f>
        <v>0</v>
      </c>
      <c r="O279" t="str">
        <f>FIXED(Tabla1[[#This Row],[ISR RET]],0)</f>
        <v>0</v>
      </c>
      <c r="P279" t="str">
        <f>FIXED(Tabla1[[#This Row],[IVA RET]],0)</f>
        <v>0</v>
      </c>
      <c r="R279" s="68">
        <f>Tabla1[[#This Row],[TASA 16]]*16%</f>
        <v>0</v>
      </c>
    </row>
    <row r="280" spans="2:18" x14ac:dyDescent="0.25">
      <c r="B280" t="str">
        <f>'[1]210 Y RFC'!A280</f>
        <v>PETC7710185MA</v>
      </c>
      <c r="C280" t="s">
        <v>312</v>
      </c>
      <c r="D280" t="str">
        <f>'[1]210 Y RFC'!C280</f>
        <v>PEÑA TORRES CLAUDIA GUILLERMINA</v>
      </c>
      <c r="E280" s="35">
        <f>SUMIFS(Tabla16[TASA 16],Tabla16[NUM],Tabla1[[#This Row],[CODIGO]])</f>
        <v>0</v>
      </c>
      <c r="F280" s="35">
        <f>SUMIFS(Tabla16[TASA 0%],Tabla16[NUM],Tabla1[[#This Row],[CODIGO]])</f>
        <v>0</v>
      </c>
      <c r="G280" s="35">
        <f>SUMIFS(Tabla16[[EXENTO ]],Tabla16[NUM],Tabla1[[#This Row],[CODIGO]])</f>
        <v>0</v>
      </c>
      <c r="H280" s="35">
        <f>SUMIFS(Tabla16[IVA],Tabla16[NUM],Tabla1[[#This Row],[CODIGO]])</f>
        <v>0</v>
      </c>
      <c r="I280" s="35">
        <f>SUMIFS(Tabla16[ISR RET.],Tabla16[NUM],Tabla1[[#This Row],[CODIGO]])</f>
        <v>0</v>
      </c>
      <c r="J280" s="35">
        <f>SUMIFS(Tabla16[IVA RET.],Tabla16[NUM],Tabla1[[#This Row],[CODIGO]])</f>
        <v>0</v>
      </c>
      <c r="K280" t="str">
        <f>FIXED(Tabla1[[#This Row],[TASA 16%]],0)</f>
        <v>0</v>
      </c>
      <c r="L280" t="str">
        <f>FIXED(Tabla1[[#This Row],[TASA 0%]],0)</f>
        <v>0</v>
      </c>
      <c r="M280" t="str">
        <f>FIXED(Tabla1[[#This Row],[TASA EXE.]],0)</f>
        <v>0</v>
      </c>
      <c r="N280" s="36" t="str">
        <f>FIXED(Tabla1[[#This Row],[IVA]],0)</f>
        <v>0</v>
      </c>
      <c r="O280" s="36" t="str">
        <f>FIXED(Tabla1[[#This Row],[ISR RET]],0)</f>
        <v>0</v>
      </c>
      <c r="P280" s="36" t="str">
        <f>FIXED(Tabla1[[#This Row],[IVA RET]],0)</f>
        <v>0</v>
      </c>
      <c r="R280" s="68">
        <f>Tabla1[[#This Row],[TASA 16]]*16%</f>
        <v>0</v>
      </c>
    </row>
    <row r="281" spans="2:18" x14ac:dyDescent="0.25">
      <c r="B281" t="str">
        <f>'[1]210 Y RFC'!A281</f>
        <v>GOLJ680221BP8</v>
      </c>
      <c r="C281" t="s">
        <v>313</v>
      </c>
      <c r="D281" t="str">
        <f>'[1]210 Y RFC'!C281</f>
        <v>GODINES LLANES JESUS MIREYA</v>
      </c>
      <c r="E281" s="35">
        <f>SUMIFS(Tabla16[TASA 16],Tabla16[NUM],Tabla1[[#This Row],[CODIGO]])</f>
        <v>0</v>
      </c>
      <c r="F281" s="35">
        <f>SUMIFS(Tabla16[TASA 0%],Tabla16[NUM],Tabla1[[#This Row],[CODIGO]])</f>
        <v>0</v>
      </c>
      <c r="G281" s="35">
        <f>SUMIFS(Tabla16[[EXENTO ]],Tabla16[NUM],Tabla1[[#This Row],[CODIGO]])</f>
        <v>0</v>
      </c>
      <c r="H281" s="35">
        <f>SUMIFS(Tabla16[IVA],Tabla16[NUM],Tabla1[[#This Row],[CODIGO]])</f>
        <v>0</v>
      </c>
      <c r="I281" s="35">
        <f>SUMIFS(Tabla16[ISR RET.],Tabla16[NUM],Tabla1[[#This Row],[CODIGO]])</f>
        <v>0</v>
      </c>
      <c r="J281" s="35">
        <f>SUMIFS(Tabla16[IVA RET.],Tabla16[NUM],Tabla1[[#This Row],[CODIGO]])</f>
        <v>0</v>
      </c>
      <c r="K281" t="str">
        <f>FIXED(Tabla1[[#This Row],[TASA 16%]],0)</f>
        <v>0</v>
      </c>
      <c r="L281" t="str">
        <f>FIXED(Tabla1[[#This Row],[TASA 0%]],0)</f>
        <v>0</v>
      </c>
      <c r="M281" t="str">
        <f>FIXED(Tabla1[[#This Row],[TASA EXE.]],0)</f>
        <v>0</v>
      </c>
      <c r="N281" t="str">
        <f>FIXED(Tabla1[[#This Row],[IVA]],0)</f>
        <v>0</v>
      </c>
      <c r="O281" t="str">
        <f>FIXED(Tabla1[[#This Row],[ISR RET]],0)</f>
        <v>0</v>
      </c>
      <c r="P281" t="str">
        <f>FIXED(Tabla1[[#This Row],[IVA RET]],0)</f>
        <v>0</v>
      </c>
      <c r="R281" s="68">
        <f>Tabla1[[#This Row],[TASA 16]]*16%</f>
        <v>0</v>
      </c>
    </row>
    <row r="282" spans="2:18" x14ac:dyDescent="0.25">
      <c r="B282" t="str">
        <f>'[1]210 Y RFC'!A282</f>
        <v>PEMM620721NI0</v>
      </c>
      <c r="C282" t="s">
        <v>314</v>
      </c>
      <c r="D282" t="str">
        <f>'[1]210 Y RFC'!C282</f>
        <v>PEREZ MUÑOZ MARTHA JUDITH</v>
      </c>
      <c r="E282" s="35">
        <f>SUMIFS(Tabla16[TASA 16],Tabla16[NUM],Tabla1[[#This Row],[CODIGO]])</f>
        <v>0</v>
      </c>
      <c r="F282" s="35">
        <f>SUMIFS(Tabla16[TASA 0%],Tabla16[NUM],Tabla1[[#This Row],[CODIGO]])</f>
        <v>0</v>
      </c>
      <c r="G282" s="35">
        <f>SUMIFS(Tabla16[[EXENTO ]],Tabla16[NUM],Tabla1[[#This Row],[CODIGO]])</f>
        <v>0</v>
      </c>
      <c r="H282" s="35">
        <f>SUMIFS(Tabla16[IVA],Tabla16[NUM],Tabla1[[#This Row],[CODIGO]])</f>
        <v>0</v>
      </c>
      <c r="I282" s="35">
        <f>SUMIFS(Tabla16[ISR RET.],Tabla16[NUM],Tabla1[[#This Row],[CODIGO]])</f>
        <v>0</v>
      </c>
      <c r="J282" s="35">
        <f>SUMIFS(Tabla16[IVA RET.],Tabla16[NUM],Tabla1[[#This Row],[CODIGO]])</f>
        <v>0</v>
      </c>
      <c r="K282" t="str">
        <f>FIXED(Tabla1[[#This Row],[TASA 16%]],0)</f>
        <v>0</v>
      </c>
      <c r="L282" t="str">
        <f>FIXED(Tabla1[[#This Row],[TASA 0%]],0)</f>
        <v>0</v>
      </c>
      <c r="M282" t="str">
        <f>FIXED(Tabla1[[#This Row],[TASA EXE.]],0)</f>
        <v>0</v>
      </c>
      <c r="N282" s="36" t="str">
        <f>FIXED(Tabla1[[#This Row],[IVA]],0)</f>
        <v>0</v>
      </c>
      <c r="O282" s="36" t="str">
        <f>FIXED(Tabla1[[#This Row],[ISR RET]],0)</f>
        <v>0</v>
      </c>
      <c r="P282" s="36" t="str">
        <f>FIXED(Tabla1[[#This Row],[IVA RET]],0)</f>
        <v>0</v>
      </c>
      <c r="R282" s="68">
        <f>Tabla1[[#This Row],[TASA 16]]*16%</f>
        <v>0</v>
      </c>
    </row>
    <row r="283" spans="2:18" x14ac:dyDescent="0.25">
      <c r="B283" t="str">
        <f>'[1]210 Y RFC'!A283</f>
        <v>GOGL670311AP9</v>
      </c>
      <c r="C283" t="s">
        <v>315</v>
      </c>
      <c r="D283" t="str">
        <f>'[1]210 Y RFC'!C283</f>
        <v>GONZALEZ GOMEZ LETICIA</v>
      </c>
      <c r="E283" s="35">
        <f>SUMIFS(Tabla16[TASA 16],Tabla16[NUM],Tabla1[[#This Row],[CODIGO]])</f>
        <v>0</v>
      </c>
      <c r="F283" s="35">
        <f>SUMIFS(Tabla16[TASA 0%],Tabla16[NUM],Tabla1[[#This Row],[CODIGO]])</f>
        <v>0</v>
      </c>
      <c r="G283" s="35">
        <f>SUMIFS(Tabla16[[EXENTO ]],Tabla16[NUM],Tabla1[[#This Row],[CODIGO]])</f>
        <v>0</v>
      </c>
      <c r="H283" s="35">
        <f>SUMIFS(Tabla16[IVA],Tabla16[NUM],Tabla1[[#This Row],[CODIGO]])</f>
        <v>0</v>
      </c>
      <c r="I283" s="35">
        <f>SUMIFS(Tabla16[ISR RET.],Tabla16[NUM],Tabla1[[#This Row],[CODIGO]])</f>
        <v>0</v>
      </c>
      <c r="J283" s="35">
        <f>SUMIFS(Tabla16[IVA RET.],Tabla16[NUM],Tabla1[[#This Row],[CODIGO]])</f>
        <v>0</v>
      </c>
      <c r="K283" t="str">
        <f>FIXED(Tabla1[[#This Row],[TASA 16%]],0)</f>
        <v>0</v>
      </c>
      <c r="L283" t="str">
        <f>FIXED(Tabla1[[#This Row],[TASA 0%]],0)</f>
        <v>0</v>
      </c>
      <c r="M283" t="str">
        <f>FIXED(Tabla1[[#This Row],[TASA EXE.]],0)</f>
        <v>0</v>
      </c>
      <c r="N283" t="str">
        <f>FIXED(Tabla1[[#This Row],[IVA]],0)</f>
        <v>0</v>
      </c>
      <c r="O283" t="str">
        <f>FIXED(Tabla1[[#This Row],[ISR RET]],0)</f>
        <v>0</v>
      </c>
      <c r="P283" t="str">
        <f>FIXED(Tabla1[[#This Row],[IVA RET]],0)</f>
        <v>0</v>
      </c>
      <c r="R283" s="68">
        <f>Tabla1[[#This Row],[TASA 16]]*16%</f>
        <v>0</v>
      </c>
    </row>
    <row r="284" spans="2:18" x14ac:dyDescent="0.25">
      <c r="B284" t="str">
        <f>'[1]210 Y RFC'!A284</f>
        <v>AAB140811C7A</v>
      </c>
      <c r="C284" t="s">
        <v>316</v>
      </c>
      <c r="D284" t="str">
        <f>'[1]210 Y RFC'!C284</f>
        <v>ALASKA ABARROTERA SA DE CV</v>
      </c>
      <c r="E284" s="35">
        <f>SUMIFS(Tabla16[TASA 16],Tabla16[NUM],Tabla1[[#This Row],[CODIGO]])</f>
        <v>0</v>
      </c>
      <c r="F284" s="35">
        <f>SUMIFS(Tabla16[TASA 0%],Tabla16[NUM],Tabla1[[#This Row],[CODIGO]])</f>
        <v>0</v>
      </c>
      <c r="G284" s="35">
        <f>SUMIFS(Tabla16[[EXENTO ]],Tabla16[NUM],Tabla1[[#This Row],[CODIGO]])</f>
        <v>0</v>
      </c>
      <c r="H284" s="35">
        <f>SUMIFS(Tabla16[IVA],Tabla16[NUM],Tabla1[[#This Row],[CODIGO]])</f>
        <v>0</v>
      </c>
      <c r="I284" s="35">
        <f>SUMIFS(Tabla16[ISR RET.],Tabla16[NUM],Tabla1[[#This Row],[CODIGO]])</f>
        <v>0</v>
      </c>
      <c r="J284" s="35">
        <f>SUMIFS(Tabla16[IVA RET.],Tabla16[NUM],Tabla1[[#This Row],[CODIGO]])</f>
        <v>0</v>
      </c>
      <c r="K284" t="str">
        <f>FIXED(Tabla1[[#This Row],[TASA 16%]],0)</f>
        <v>0</v>
      </c>
      <c r="L284" t="str">
        <f>FIXED(Tabla1[[#This Row],[TASA 0%]],0)</f>
        <v>0</v>
      </c>
      <c r="M284" t="str">
        <f>FIXED(Tabla1[[#This Row],[TASA EXE.]],0)</f>
        <v>0</v>
      </c>
      <c r="N284" s="36" t="str">
        <f>FIXED(Tabla1[[#This Row],[IVA]],0)</f>
        <v>0</v>
      </c>
      <c r="O284" s="36" t="str">
        <f>FIXED(Tabla1[[#This Row],[ISR RET]],0)</f>
        <v>0</v>
      </c>
      <c r="P284" s="36" t="str">
        <f>FIXED(Tabla1[[#This Row],[IVA RET]],0)</f>
        <v>0</v>
      </c>
      <c r="R284" s="68">
        <f>Tabla1[[#This Row],[TASA 16]]*16%</f>
        <v>0</v>
      </c>
    </row>
    <row r="285" spans="2:18" x14ac:dyDescent="0.25">
      <c r="B285" t="str">
        <f>'[1]210 Y RFC'!A285</f>
        <v>PAOL7801268Z4</v>
      </c>
      <c r="C285" t="s">
        <v>317</v>
      </c>
      <c r="D285" t="str">
        <f>'[1]210 Y RFC'!C285</f>
        <v>PALMA OCAMPO MARIA LUISA</v>
      </c>
      <c r="E285" s="35">
        <f>SUMIFS(Tabla16[TASA 16],Tabla16[NUM],Tabla1[[#This Row],[CODIGO]])</f>
        <v>0</v>
      </c>
      <c r="F285" s="35">
        <f>SUMIFS(Tabla16[TASA 0%],Tabla16[NUM],Tabla1[[#This Row],[CODIGO]])</f>
        <v>7320</v>
      </c>
      <c r="G285" s="35">
        <f>SUMIFS(Tabla16[[EXENTO ]],Tabla16[NUM],Tabla1[[#This Row],[CODIGO]])</f>
        <v>0</v>
      </c>
      <c r="H285" s="35">
        <f>SUMIFS(Tabla16[IVA],Tabla16[NUM],Tabla1[[#This Row],[CODIGO]])</f>
        <v>0</v>
      </c>
      <c r="I285" s="35">
        <f>SUMIFS(Tabla16[ISR RET.],Tabla16[NUM],Tabla1[[#This Row],[CODIGO]])</f>
        <v>0</v>
      </c>
      <c r="J285" s="35">
        <f>SUMIFS(Tabla16[IVA RET.],Tabla16[NUM],Tabla1[[#This Row],[CODIGO]])</f>
        <v>0</v>
      </c>
      <c r="K285" t="str">
        <f>FIXED(Tabla1[[#This Row],[TASA 16%]],0)</f>
        <v>0</v>
      </c>
      <c r="L285" t="str">
        <f>FIXED(Tabla1[[#This Row],[TASA 0%]],0)</f>
        <v>7,320</v>
      </c>
      <c r="M285" t="str">
        <f>FIXED(Tabla1[[#This Row],[TASA EXE.]],0)</f>
        <v>0</v>
      </c>
      <c r="N285" t="str">
        <f>FIXED(Tabla1[[#This Row],[IVA]],0)</f>
        <v>0</v>
      </c>
      <c r="O285" t="str">
        <f>FIXED(Tabla1[[#This Row],[ISR RET]],0)</f>
        <v>0</v>
      </c>
      <c r="P285" t="str">
        <f>FIXED(Tabla1[[#This Row],[IVA RET]],0)</f>
        <v>0</v>
      </c>
      <c r="R285" s="68">
        <f>Tabla1[[#This Row],[TASA 16]]*16%</f>
        <v>0</v>
      </c>
    </row>
    <row r="286" spans="2:18" x14ac:dyDescent="0.25">
      <c r="B286" t="str">
        <f>'[1]210 Y RFC'!A286</f>
        <v>LOGJ590601AC5</v>
      </c>
      <c r="C286" t="s">
        <v>318</v>
      </c>
      <c r="D286" t="str">
        <f>'[1]210 Y RFC'!C286</f>
        <v>LOPEZ GONZALEZ J MARCOS</v>
      </c>
      <c r="E286" s="35">
        <f>SUMIFS(Tabla16[TASA 16],Tabla16[NUM],Tabla1[[#This Row],[CODIGO]])</f>
        <v>0</v>
      </c>
      <c r="F286" s="35">
        <f>SUMIFS(Tabla16[TASA 0%],Tabla16[NUM],Tabla1[[#This Row],[CODIGO]])</f>
        <v>0</v>
      </c>
      <c r="G286" s="35">
        <f>SUMIFS(Tabla16[[EXENTO ]],Tabla16[NUM],Tabla1[[#This Row],[CODIGO]])</f>
        <v>0</v>
      </c>
      <c r="H286" s="35">
        <f>SUMIFS(Tabla16[IVA],Tabla16[NUM],Tabla1[[#This Row],[CODIGO]])</f>
        <v>0</v>
      </c>
      <c r="I286" s="35">
        <f>SUMIFS(Tabla16[ISR RET.],Tabla16[NUM],Tabla1[[#This Row],[CODIGO]])</f>
        <v>0</v>
      </c>
      <c r="J286" s="35">
        <f>SUMIFS(Tabla16[IVA RET.],Tabla16[NUM],Tabla1[[#This Row],[CODIGO]])</f>
        <v>0</v>
      </c>
      <c r="K286" t="str">
        <f>FIXED(Tabla1[[#This Row],[TASA 16%]],0)</f>
        <v>0</v>
      </c>
      <c r="L286" t="str">
        <f>FIXED(Tabla1[[#This Row],[TASA 0%]],0)</f>
        <v>0</v>
      </c>
      <c r="M286" t="str">
        <f>FIXED(Tabla1[[#This Row],[TASA EXE.]],0)</f>
        <v>0</v>
      </c>
      <c r="N286" s="36" t="str">
        <f>FIXED(Tabla1[[#This Row],[IVA]],0)</f>
        <v>0</v>
      </c>
      <c r="O286" s="36" t="str">
        <f>FIXED(Tabla1[[#This Row],[ISR RET]],0)</f>
        <v>0</v>
      </c>
      <c r="P286" s="36" t="str">
        <f>FIXED(Tabla1[[#This Row],[IVA RET]],0)</f>
        <v>0</v>
      </c>
      <c r="R286" s="68">
        <f>Tabla1[[#This Row],[TASA 16]]*16%</f>
        <v>0</v>
      </c>
    </row>
    <row r="287" spans="2:18" x14ac:dyDescent="0.25">
      <c r="B287" t="str">
        <f>'[1]210 Y RFC'!A287</f>
        <v>IICI720817CT5</v>
      </c>
      <c r="C287" t="s">
        <v>319</v>
      </c>
      <c r="D287" t="str">
        <f>'[1]210 Y RFC'!C287</f>
        <v>IÑIGUEZ CORTES IRENE</v>
      </c>
      <c r="E287" s="35">
        <f>SUMIFS(Tabla16[TASA 16],Tabla16[NUM],Tabla1[[#This Row],[CODIGO]])</f>
        <v>0</v>
      </c>
      <c r="F287" s="35">
        <f>SUMIFS(Tabla16[TASA 0%],Tabla16[NUM],Tabla1[[#This Row],[CODIGO]])</f>
        <v>0</v>
      </c>
      <c r="G287" s="35">
        <f>SUMIFS(Tabla16[[EXENTO ]],Tabla16[NUM],Tabla1[[#This Row],[CODIGO]])</f>
        <v>0</v>
      </c>
      <c r="H287" s="35">
        <f>SUMIFS(Tabla16[IVA],Tabla16[NUM],Tabla1[[#This Row],[CODIGO]])</f>
        <v>0</v>
      </c>
      <c r="I287" s="35">
        <f>SUMIFS(Tabla16[ISR RET.],Tabla16[NUM],Tabla1[[#This Row],[CODIGO]])</f>
        <v>0</v>
      </c>
      <c r="J287" s="35">
        <f>SUMIFS(Tabla16[IVA RET.],Tabla16[NUM],Tabla1[[#This Row],[CODIGO]])</f>
        <v>0</v>
      </c>
      <c r="K287" t="str">
        <f>FIXED(Tabla1[[#This Row],[TASA 16%]],0)</f>
        <v>0</v>
      </c>
      <c r="L287" t="str">
        <f>FIXED(Tabla1[[#This Row],[TASA 0%]],0)</f>
        <v>0</v>
      </c>
      <c r="M287" t="str">
        <f>FIXED(Tabla1[[#This Row],[TASA EXE.]],0)</f>
        <v>0</v>
      </c>
      <c r="N287" t="str">
        <f>FIXED(Tabla1[[#This Row],[IVA]],0)</f>
        <v>0</v>
      </c>
      <c r="O287" t="str">
        <f>FIXED(Tabla1[[#This Row],[ISR RET]],0)</f>
        <v>0</v>
      </c>
      <c r="P287" t="str">
        <f>FIXED(Tabla1[[#This Row],[IVA RET]],0)</f>
        <v>0</v>
      </c>
      <c r="R287" s="68">
        <f>Tabla1[[#This Row],[TASA 16]]*16%</f>
        <v>0</v>
      </c>
    </row>
    <row r="288" spans="2:18" x14ac:dyDescent="0.25">
      <c r="B288" t="str">
        <f>'[1]210 Y RFC'!A288</f>
        <v>RAFV610429GD2</v>
      </c>
      <c r="C288" t="s">
        <v>320</v>
      </c>
      <c r="D288" t="str">
        <f>'[1]210 Y RFC'!C288</f>
        <v>RAMIREZ FRAGOSO VICENTE</v>
      </c>
      <c r="E288" s="35">
        <f>SUMIFS(Tabla16[TASA 16],Tabla16[NUM],Tabla1[[#This Row],[CODIGO]])</f>
        <v>0</v>
      </c>
      <c r="F288" s="35">
        <f>SUMIFS(Tabla16[TASA 0%],Tabla16[NUM],Tabla1[[#This Row],[CODIGO]])</f>
        <v>0</v>
      </c>
      <c r="G288" s="35">
        <f>SUMIFS(Tabla16[[EXENTO ]],Tabla16[NUM],Tabla1[[#This Row],[CODIGO]])</f>
        <v>0</v>
      </c>
      <c r="H288" s="35">
        <f>SUMIFS(Tabla16[IVA],Tabla16[NUM],Tabla1[[#This Row],[CODIGO]])</f>
        <v>0</v>
      </c>
      <c r="I288" s="35">
        <f>SUMIFS(Tabla16[ISR RET.],Tabla16[NUM],Tabla1[[#This Row],[CODIGO]])</f>
        <v>0</v>
      </c>
      <c r="J288" s="35">
        <f>SUMIFS(Tabla16[IVA RET.],Tabla16[NUM],Tabla1[[#This Row],[CODIGO]])</f>
        <v>0</v>
      </c>
      <c r="K288" t="str">
        <f>FIXED(Tabla1[[#This Row],[TASA 16%]],0)</f>
        <v>0</v>
      </c>
      <c r="L288" t="str">
        <f>FIXED(Tabla1[[#This Row],[TASA 0%]],0)</f>
        <v>0</v>
      </c>
      <c r="M288" t="str">
        <f>FIXED(Tabla1[[#This Row],[TASA EXE.]],0)</f>
        <v>0</v>
      </c>
      <c r="N288" s="36" t="str">
        <f>FIXED(Tabla1[[#This Row],[IVA]],0)</f>
        <v>0</v>
      </c>
      <c r="O288" s="36" t="str">
        <f>FIXED(Tabla1[[#This Row],[ISR RET]],0)</f>
        <v>0</v>
      </c>
      <c r="P288" s="36" t="str">
        <f>FIXED(Tabla1[[#This Row],[IVA RET]],0)</f>
        <v>0</v>
      </c>
      <c r="R288" s="68">
        <f>Tabla1[[#This Row],[TASA 16]]*16%</f>
        <v>0</v>
      </c>
    </row>
    <row r="289" spans="2:18" x14ac:dyDescent="0.25">
      <c r="B289" t="str">
        <f>'[1]210 Y RFC'!A289</f>
        <v>GIC870121285</v>
      </c>
      <c r="C289" t="s">
        <v>321</v>
      </c>
      <c r="D289" t="str">
        <f>'[1]210 Y RFC'!C289</f>
        <v>GRUPO INDUSTRIAL COPAR SA DE CV</v>
      </c>
      <c r="E289" s="35">
        <f>SUMIFS(Tabla16[TASA 16],Tabla16[NUM],Tabla1[[#This Row],[CODIGO]])</f>
        <v>0</v>
      </c>
      <c r="F289" s="35">
        <f>SUMIFS(Tabla16[TASA 0%],Tabla16[NUM],Tabla1[[#This Row],[CODIGO]])</f>
        <v>0</v>
      </c>
      <c r="G289" s="35">
        <f>SUMIFS(Tabla16[[EXENTO ]],Tabla16[NUM],Tabla1[[#This Row],[CODIGO]])</f>
        <v>0</v>
      </c>
      <c r="H289" s="35">
        <f>SUMIFS(Tabla16[IVA],Tabla16[NUM],Tabla1[[#This Row],[CODIGO]])</f>
        <v>0</v>
      </c>
      <c r="I289" s="35">
        <f>SUMIFS(Tabla16[ISR RET.],Tabla16[NUM],Tabla1[[#This Row],[CODIGO]])</f>
        <v>0</v>
      </c>
      <c r="J289" s="35">
        <f>SUMIFS(Tabla16[IVA RET.],Tabla16[NUM],Tabla1[[#This Row],[CODIGO]])</f>
        <v>0</v>
      </c>
      <c r="K289" t="str">
        <f>FIXED(Tabla1[[#This Row],[TASA 16%]],0)</f>
        <v>0</v>
      </c>
      <c r="L289" t="str">
        <f>FIXED(Tabla1[[#This Row],[TASA 0%]],0)</f>
        <v>0</v>
      </c>
      <c r="M289" t="str">
        <f>FIXED(Tabla1[[#This Row],[TASA EXE.]],0)</f>
        <v>0</v>
      </c>
      <c r="N289" t="str">
        <f>FIXED(Tabla1[[#This Row],[IVA]],0)</f>
        <v>0</v>
      </c>
      <c r="O289" t="str">
        <f>FIXED(Tabla1[[#This Row],[ISR RET]],0)</f>
        <v>0</v>
      </c>
      <c r="P289" t="str">
        <f>FIXED(Tabla1[[#This Row],[IVA RET]],0)</f>
        <v>0</v>
      </c>
      <c r="R289" s="68">
        <f>Tabla1[[#This Row],[TASA 16]]*16%</f>
        <v>0</v>
      </c>
    </row>
    <row r="290" spans="2:18" x14ac:dyDescent="0.25">
      <c r="B290" t="str">
        <f>'[1]210 Y RFC'!A290</f>
        <v>FGA980709CYA</v>
      </c>
      <c r="C290" t="s">
        <v>322</v>
      </c>
      <c r="D290" t="str">
        <f>'[1]210 Y RFC'!C290</f>
        <v>FARMACEUTICA GARBY SA DE CV</v>
      </c>
      <c r="E290" s="35">
        <f>SUMIFS(Tabla16[TASA 16],Tabla16[NUM],Tabla1[[#This Row],[CODIGO]])</f>
        <v>0</v>
      </c>
      <c r="F290" s="35">
        <f>SUMIFS(Tabla16[TASA 0%],Tabla16[NUM],Tabla1[[#This Row],[CODIGO]])</f>
        <v>198855.7</v>
      </c>
      <c r="G290" s="35">
        <f>SUMIFS(Tabla16[[EXENTO ]],Tabla16[NUM],Tabla1[[#This Row],[CODIGO]])</f>
        <v>0</v>
      </c>
      <c r="H290" s="35">
        <f>SUMIFS(Tabla16[IVA],Tabla16[NUM],Tabla1[[#This Row],[CODIGO]])</f>
        <v>0</v>
      </c>
      <c r="I290" s="35">
        <f>SUMIFS(Tabla16[ISR RET.],Tabla16[NUM],Tabla1[[#This Row],[CODIGO]])</f>
        <v>0</v>
      </c>
      <c r="J290" s="35">
        <f>SUMIFS(Tabla16[IVA RET.],Tabla16[NUM],Tabla1[[#This Row],[CODIGO]])</f>
        <v>0</v>
      </c>
      <c r="K290" t="str">
        <f>FIXED(Tabla1[[#This Row],[TASA 16%]],0)</f>
        <v>0</v>
      </c>
      <c r="L290" t="str">
        <f>FIXED(Tabla1[[#This Row],[TASA 0%]],0)</f>
        <v>198,856</v>
      </c>
      <c r="M290" t="str">
        <f>FIXED(Tabla1[[#This Row],[TASA EXE.]],0)</f>
        <v>0</v>
      </c>
      <c r="N290" s="36" t="str">
        <f>FIXED(Tabla1[[#This Row],[IVA]],0)</f>
        <v>0</v>
      </c>
      <c r="O290" s="36" t="str">
        <f>FIXED(Tabla1[[#This Row],[ISR RET]],0)</f>
        <v>0</v>
      </c>
      <c r="P290" s="36" t="str">
        <f>FIXED(Tabla1[[#This Row],[IVA RET]],0)</f>
        <v>0</v>
      </c>
      <c r="R290" s="68">
        <f>Tabla1[[#This Row],[TASA 16]]*16%</f>
        <v>0</v>
      </c>
    </row>
    <row r="291" spans="2:18" x14ac:dyDescent="0.25">
      <c r="B291" t="str">
        <f>'[1]210 Y RFC'!A291</f>
        <v>MUPH590307UI2</v>
      </c>
      <c r="C291" t="s">
        <v>323</v>
      </c>
      <c r="D291" t="str">
        <f>'[1]210 Y RFC'!C291</f>
        <v>MUÑOZ PINEDA HUMBERTO</v>
      </c>
      <c r="E291" s="35">
        <f>SUMIFS(Tabla16[TASA 16],Tabla16[NUM],Tabla1[[#This Row],[CODIGO]])</f>
        <v>0</v>
      </c>
      <c r="F291" s="35">
        <f>SUMIFS(Tabla16[TASA 0%],Tabla16[NUM],Tabla1[[#This Row],[CODIGO]])</f>
        <v>0</v>
      </c>
      <c r="G291" s="35">
        <f>SUMIFS(Tabla16[[EXENTO ]],Tabla16[NUM],Tabla1[[#This Row],[CODIGO]])</f>
        <v>0</v>
      </c>
      <c r="H291" s="35">
        <f>SUMIFS(Tabla16[IVA],Tabla16[NUM],Tabla1[[#This Row],[CODIGO]])</f>
        <v>0</v>
      </c>
      <c r="I291" s="35">
        <f>SUMIFS(Tabla16[ISR RET.],Tabla16[NUM],Tabla1[[#This Row],[CODIGO]])</f>
        <v>0</v>
      </c>
      <c r="J291" s="35">
        <f>SUMIFS(Tabla16[IVA RET.],Tabla16[NUM],Tabla1[[#This Row],[CODIGO]])</f>
        <v>0</v>
      </c>
      <c r="K291" t="str">
        <f>FIXED(Tabla1[[#This Row],[TASA 16%]],0)</f>
        <v>0</v>
      </c>
      <c r="L291" t="str">
        <f>FIXED(Tabla1[[#This Row],[TASA 0%]],0)</f>
        <v>0</v>
      </c>
      <c r="M291" t="str">
        <f>FIXED(Tabla1[[#This Row],[TASA EXE.]],0)</f>
        <v>0</v>
      </c>
      <c r="N291" t="str">
        <f>FIXED(Tabla1[[#This Row],[IVA]],0)</f>
        <v>0</v>
      </c>
      <c r="O291" t="str">
        <f>FIXED(Tabla1[[#This Row],[ISR RET]],0)</f>
        <v>0</v>
      </c>
      <c r="P291" t="str">
        <f>FIXED(Tabla1[[#This Row],[IVA RET]],0)</f>
        <v>0</v>
      </c>
      <c r="R291" s="68">
        <f>Tabla1[[#This Row],[TASA 16]]*16%</f>
        <v>0</v>
      </c>
    </row>
    <row r="292" spans="2:18" x14ac:dyDescent="0.25">
      <c r="B292" t="str">
        <f>'[1]210 Y RFC'!A292</f>
        <v>CNO080714ID7</v>
      </c>
      <c r="C292" t="s">
        <v>324</v>
      </c>
      <c r="D292" t="str">
        <f>'[1]210 Y RFC'!C292</f>
        <v>CORP NOPSORIASIS SA DE CV</v>
      </c>
      <c r="E292" s="35">
        <f>SUMIFS(Tabla16[TASA 16],Tabla16[NUM],Tabla1[[#This Row],[CODIGO]])</f>
        <v>0</v>
      </c>
      <c r="F292" s="35">
        <f>SUMIFS(Tabla16[TASA 0%],Tabla16[NUM],Tabla1[[#This Row],[CODIGO]])</f>
        <v>0</v>
      </c>
      <c r="G292" s="35">
        <f>SUMIFS(Tabla16[[EXENTO ]],Tabla16[NUM],Tabla1[[#This Row],[CODIGO]])</f>
        <v>0</v>
      </c>
      <c r="H292" s="35">
        <f>SUMIFS(Tabla16[IVA],Tabla16[NUM],Tabla1[[#This Row],[CODIGO]])</f>
        <v>0</v>
      </c>
      <c r="I292" s="35">
        <f>SUMIFS(Tabla16[ISR RET.],Tabla16[NUM],Tabla1[[#This Row],[CODIGO]])</f>
        <v>0</v>
      </c>
      <c r="J292" s="35">
        <f>SUMIFS(Tabla16[IVA RET.],Tabla16[NUM],Tabla1[[#This Row],[CODIGO]])</f>
        <v>0</v>
      </c>
      <c r="K292" t="str">
        <f>FIXED(Tabla1[[#This Row],[TASA 16%]],0)</f>
        <v>0</v>
      </c>
      <c r="L292" t="str">
        <f>FIXED(Tabla1[[#This Row],[TASA 0%]],0)</f>
        <v>0</v>
      </c>
      <c r="M292" t="str">
        <f>FIXED(Tabla1[[#This Row],[TASA EXE.]],0)</f>
        <v>0</v>
      </c>
      <c r="N292" s="36" t="str">
        <f>FIXED(Tabla1[[#This Row],[IVA]],0)</f>
        <v>0</v>
      </c>
      <c r="O292" s="36" t="str">
        <f>FIXED(Tabla1[[#This Row],[ISR RET]],0)</f>
        <v>0</v>
      </c>
      <c r="P292" s="36" t="str">
        <f>FIXED(Tabla1[[#This Row],[IVA RET]],0)</f>
        <v>0</v>
      </c>
      <c r="R292" s="68">
        <f>Tabla1[[#This Row],[TASA 16]]*16%</f>
        <v>0</v>
      </c>
    </row>
    <row r="293" spans="2:18" x14ac:dyDescent="0.25">
      <c r="B293" t="str">
        <f>'[1]210 Y RFC'!A293</f>
        <v>LAA1009073M2</v>
      </c>
      <c r="C293" t="s">
        <v>325</v>
      </c>
      <c r="D293" t="str">
        <f>'[1]210 Y RFC'!C293</f>
        <v>LIDER EN ALIMENTACION ANIMAL SA DE CV</v>
      </c>
      <c r="E293" s="35">
        <f>SUMIFS(Tabla16[TASA 16],Tabla16[NUM],Tabla1[[#This Row],[CODIGO]])</f>
        <v>0</v>
      </c>
      <c r="F293" s="35">
        <f>SUMIFS(Tabla16[TASA 0%],Tabla16[NUM],Tabla1[[#This Row],[CODIGO]])</f>
        <v>0</v>
      </c>
      <c r="G293" s="35">
        <f>SUMIFS(Tabla16[[EXENTO ]],Tabla16[NUM],Tabla1[[#This Row],[CODIGO]])</f>
        <v>0</v>
      </c>
      <c r="H293" s="35">
        <f>SUMIFS(Tabla16[IVA],Tabla16[NUM],Tabla1[[#This Row],[CODIGO]])</f>
        <v>0</v>
      </c>
      <c r="I293" s="35">
        <f>SUMIFS(Tabla16[ISR RET.],Tabla16[NUM],Tabla1[[#This Row],[CODIGO]])</f>
        <v>0</v>
      </c>
      <c r="J293" s="35">
        <f>SUMIFS(Tabla16[IVA RET.],Tabla16[NUM],Tabla1[[#This Row],[CODIGO]])</f>
        <v>0</v>
      </c>
      <c r="K293" t="str">
        <f>FIXED(Tabla1[[#This Row],[TASA 16%]],0)</f>
        <v>0</v>
      </c>
      <c r="L293" t="str">
        <f>FIXED(Tabla1[[#This Row],[TASA 0%]],0)</f>
        <v>0</v>
      </c>
      <c r="M293" t="str">
        <f>FIXED(Tabla1[[#This Row],[TASA EXE.]],0)</f>
        <v>0</v>
      </c>
      <c r="N293" t="str">
        <f>FIXED(Tabla1[[#This Row],[IVA]],0)</f>
        <v>0</v>
      </c>
      <c r="O293" t="str">
        <f>FIXED(Tabla1[[#This Row],[ISR RET]],0)</f>
        <v>0</v>
      </c>
      <c r="P293" t="str">
        <f>FIXED(Tabla1[[#This Row],[IVA RET]],0)</f>
        <v>0</v>
      </c>
      <c r="R293" s="68">
        <f>Tabla1[[#This Row],[TASA 16]]*16%</f>
        <v>0</v>
      </c>
    </row>
    <row r="294" spans="2:18" x14ac:dyDescent="0.25">
      <c r="B294" t="str">
        <f>'[1]210 Y RFC'!A294</f>
        <v>RUPC9103046L6</v>
      </c>
      <c r="C294" t="s">
        <v>326</v>
      </c>
      <c r="D294" t="str">
        <f>'[1]210 Y RFC'!C294</f>
        <v>RUIZ VELASCO PELAYO CARLOS ANTONIO</v>
      </c>
      <c r="E294" s="35">
        <f>SUMIFS(Tabla16[TASA 16],Tabla16[NUM],Tabla1[[#This Row],[CODIGO]])</f>
        <v>0</v>
      </c>
      <c r="F294" s="35">
        <f>SUMIFS(Tabla16[TASA 0%],Tabla16[NUM],Tabla1[[#This Row],[CODIGO]])</f>
        <v>0</v>
      </c>
      <c r="G294" s="35">
        <f>SUMIFS(Tabla16[[EXENTO ]],Tabla16[NUM],Tabla1[[#This Row],[CODIGO]])</f>
        <v>0</v>
      </c>
      <c r="H294" s="35">
        <f>SUMIFS(Tabla16[IVA],Tabla16[NUM],Tabla1[[#This Row],[CODIGO]])</f>
        <v>0</v>
      </c>
      <c r="I294" s="35">
        <f>SUMIFS(Tabla16[ISR RET.],Tabla16[NUM],Tabla1[[#This Row],[CODIGO]])</f>
        <v>0</v>
      </c>
      <c r="J294" s="35">
        <f>SUMIFS(Tabla16[IVA RET.],Tabla16[NUM],Tabla1[[#This Row],[CODIGO]])</f>
        <v>0</v>
      </c>
      <c r="K294" t="str">
        <f>FIXED(Tabla1[[#This Row],[TASA 16%]],0)</f>
        <v>0</v>
      </c>
      <c r="L294" t="str">
        <f>FIXED(Tabla1[[#This Row],[TASA 0%]],0)</f>
        <v>0</v>
      </c>
      <c r="M294" t="str">
        <f>FIXED(Tabla1[[#This Row],[TASA EXE.]],0)</f>
        <v>0</v>
      </c>
      <c r="N294" s="36" t="str">
        <f>FIXED(Tabla1[[#This Row],[IVA]],0)</f>
        <v>0</v>
      </c>
      <c r="O294" s="36" t="str">
        <f>FIXED(Tabla1[[#This Row],[ISR RET]],0)</f>
        <v>0</v>
      </c>
      <c r="P294" s="36" t="str">
        <f>FIXED(Tabla1[[#This Row],[IVA RET]],0)</f>
        <v>0</v>
      </c>
      <c r="R294" s="68">
        <f>Tabla1[[#This Row],[TASA 16]]*16%</f>
        <v>0</v>
      </c>
    </row>
    <row r="295" spans="2:18" x14ac:dyDescent="0.25">
      <c r="B295" t="str">
        <f>'[1]210 Y RFC'!A295</f>
        <v>SAN060222S32</v>
      </c>
      <c r="C295" t="s">
        <v>327</v>
      </c>
      <c r="D295" t="str">
        <f>'[1]210 Y RFC'!C295</f>
        <v>SANVITE SA DE CV</v>
      </c>
      <c r="E295" s="35">
        <f>SUMIFS(Tabla16[TASA 16],Tabla16[NUM],Tabla1[[#This Row],[CODIGO]])</f>
        <v>1355.625</v>
      </c>
      <c r="F295" s="35">
        <f>SUMIFS(Tabla16[TASA 0%],Tabla16[NUM],Tabla1[[#This Row],[CODIGO]])</f>
        <v>51579.774999999994</v>
      </c>
      <c r="G295" s="35">
        <f>SUMIFS(Tabla16[[EXENTO ]],Tabla16[NUM],Tabla1[[#This Row],[CODIGO]])</f>
        <v>0</v>
      </c>
      <c r="H295" s="35">
        <f>SUMIFS(Tabla16[IVA],Tabla16[NUM],Tabla1[[#This Row],[CODIGO]])</f>
        <v>216.9</v>
      </c>
      <c r="I295" s="35">
        <f>SUMIFS(Tabla16[ISR RET.],Tabla16[NUM],Tabla1[[#This Row],[CODIGO]])</f>
        <v>0</v>
      </c>
      <c r="J295" s="35">
        <f>SUMIFS(Tabla16[IVA RET.],Tabla16[NUM],Tabla1[[#This Row],[CODIGO]])</f>
        <v>0</v>
      </c>
      <c r="K295" t="str">
        <f>FIXED(Tabla1[[#This Row],[TASA 16%]],0)</f>
        <v>1,356</v>
      </c>
      <c r="L295" t="str">
        <f>FIXED(Tabla1[[#This Row],[TASA 0%]],0)</f>
        <v>51,580</v>
      </c>
      <c r="M295" t="str">
        <f>FIXED(Tabla1[[#This Row],[TASA EXE.]],0)</f>
        <v>0</v>
      </c>
      <c r="N295" t="str">
        <f>FIXED(Tabla1[[#This Row],[IVA]],0)</f>
        <v>217</v>
      </c>
      <c r="O295" t="str">
        <f>FIXED(Tabla1[[#This Row],[ISR RET]],0)</f>
        <v>0</v>
      </c>
      <c r="P295" t="str">
        <f>FIXED(Tabla1[[#This Row],[IVA RET]],0)</f>
        <v>0</v>
      </c>
      <c r="R295" s="68">
        <f>Tabla1[[#This Row],[TASA 16]]*16%</f>
        <v>216.96</v>
      </c>
    </row>
    <row r="296" spans="2:18" x14ac:dyDescent="0.25">
      <c r="B296" t="str">
        <f>'[1]210 Y RFC'!A296</f>
        <v>SAL1508035B3</v>
      </c>
      <c r="C296" t="s">
        <v>328</v>
      </c>
      <c r="D296" t="str">
        <f>'[1]210 Y RFC'!C296</f>
        <v>SALUBOX SAPI DE CV</v>
      </c>
      <c r="E296" s="35">
        <f>SUMIFS(Tabla16[TASA 16],Tabla16[NUM],Tabla1[[#This Row],[CODIGO]])</f>
        <v>0</v>
      </c>
      <c r="F296" s="35">
        <f>SUMIFS(Tabla16[TASA 0%],Tabla16[NUM],Tabla1[[#This Row],[CODIGO]])</f>
        <v>0</v>
      </c>
      <c r="G296" s="35">
        <f>SUMIFS(Tabla16[[EXENTO ]],Tabla16[NUM],Tabla1[[#This Row],[CODIGO]])</f>
        <v>0</v>
      </c>
      <c r="H296" s="35">
        <f>SUMIFS(Tabla16[IVA],Tabla16[NUM],Tabla1[[#This Row],[CODIGO]])</f>
        <v>0</v>
      </c>
      <c r="I296" s="35">
        <f>SUMIFS(Tabla16[ISR RET.],Tabla16[NUM],Tabla1[[#This Row],[CODIGO]])</f>
        <v>0</v>
      </c>
      <c r="J296" s="35">
        <f>SUMIFS(Tabla16[IVA RET.],Tabla16[NUM],Tabla1[[#This Row],[CODIGO]])</f>
        <v>0</v>
      </c>
      <c r="K296" t="str">
        <f>FIXED(Tabla1[[#This Row],[TASA 16%]],0)</f>
        <v>0</v>
      </c>
      <c r="L296" t="str">
        <f>FIXED(Tabla1[[#This Row],[TASA 0%]],0)</f>
        <v>0</v>
      </c>
      <c r="M296" t="str">
        <f>FIXED(Tabla1[[#This Row],[TASA EXE.]],0)</f>
        <v>0</v>
      </c>
      <c r="N296" s="36" t="str">
        <f>FIXED(Tabla1[[#This Row],[IVA]],0)</f>
        <v>0</v>
      </c>
      <c r="O296" s="36" t="str">
        <f>FIXED(Tabla1[[#This Row],[ISR RET]],0)</f>
        <v>0</v>
      </c>
      <c r="P296" s="36" t="str">
        <f>FIXED(Tabla1[[#This Row],[IVA RET]],0)</f>
        <v>0</v>
      </c>
      <c r="R296" s="68">
        <f>Tabla1[[#This Row],[TASA 16]]*16%</f>
        <v>0</v>
      </c>
    </row>
    <row r="297" spans="2:18" x14ac:dyDescent="0.25">
      <c r="B297" t="str">
        <f>'[1]210 Y RFC'!A297</f>
        <v>SAMS691019RK4</v>
      </c>
      <c r="C297" t="s">
        <v>329</v>
      </c>
      <c r="D297" t="str">
        <f>'[1]210 Y RFC'!C297</f>
        <v>SANDOVAL MORALES SOCORRO LAURA</v>
      </c>
      <c r="E297" s="35">
        <f>SUMIFS(Tabla16[TASA 16],Tabla16[NUM],Tabla1[[#This Row],[CODIGO]])</f>
        <v>0</v>
      </c>
      <c r="F297" s="35">
        <f>SUMIFS(Tabla16[TASA 0%],Tabla16[NUM],Tabla1[[#This Row],[CODIGO]])</f>
        <v>0</v>
      </c>
      <c r="G297" s="35">
        <f>SUMIFS(Tabla16[[EXENTO ]],Tabla16[NUM],Tabla1[[#This Row],[CODIGO]])</f>
        <v>0</v>
      </c>
      <c r="H297" s="35">
        <f>SUMIFS(Tabla16[IVA],Tabla16[NUM],Tabla1[[#This Row],[CODIGO]])</f>
        <v>0</v>
      </c>
      <c r="I297" s="35">
        <f>SUMIFS(Tabla16[ISR RET.],Tabla16[NUM],Tabla1[[#This Row],[CODIGO]])</f>
        <v>0</v>
      </c>
      <c r="J297" s="35">
        <f>SUMIFS(Tabla16[IVA RET.],Tabla16[NUM],Tabla1[[#This Row],[CODIGO]])</f>
        <v>0</v>
      </c>
      <c r="K297" t="str">
        <f>FIXED(Tabla1[[#This Row],[TASA 16%]],0)</f>
        <v>0</v>
      </c>
      <c r="L297" t="str">
        <f>FIXED(Tabla1[[#This Row],[TASA 0%]],0)</f>
        <v>0</v>
      </c>
      <c r="M297" t="str">
        <f>FIXED(Tabla1[[#This Row],[TASA EXE.]],0)</f>
        <v>0</v>
      </c>
      <c r="N297" t="str">
        <f>FIXED(Tabla1[[#This Row],[IVA]],0)</f>
        <v>0</v>
      </c>
      <c r="O297" t="str">
        <f>FIXED(Tabla1[[#This Row],[ISR RET]],0)</f>
        <v>0</v>
      </c>
      <c r="P297" t="str">
        <f>FIXED(Tabla1[[#This Row],[IVA RET]],0)</f>
        <v>0</v>
      </c>
      <c r="R297" s="68">
        <f>Tabla1[[#This Row],[TASA 16]]*16%</f>
        <v>0</v>
      </c>
    </row>
    <row r="298" spans="2:18" x14ac:dyDescent="0.25">
      <c r="B298" t="str">
        <f>'[1]210 Y RFC'!A298</f>
        <v>MODA8211087Z1</v>
      </c>
      <c r="C298" t="s">
        <v>330</v>
      </c>
      <c r="D298" t="str">
        <f>'[1]210 Y RFC'!C298</f>
        <v>MOLLER DERBEZ ANDREA</v>
      </c>
      <c r="E298" s="35">
        <f>SUMIFS(Tabla16[TASA 16],Tabla16[NUM],Tabla1[[#This Row],[CODIGO]])</f>
        <v>0</v>
      </c>
      <c r="F298" s="35">
        <f>SUMIFS(Tabla16[TASA 0%],Tabla16[NUM],Tabla1[[#This Row],[CODIGO]])</f>
        <v>0</v>
      </c>
      <c r="G298" s="35">
        <f>SUMIFS(Tabla16[[EXENTO ]],Tabla16[NUM],Tabla1[[#This Row],[CODIGO]])</f>
        <v>0</v>
      </c>
      <c r="H298" s="35">
        <f>SUMIFS(Tabla16[IVA],Tabla16[NUM],Tabla1[[#This Row],[CODIGO]])</f>
        <v>0</v>
      </c>
      <c r="I298" s="35">
        <f>SUMIFS(Tabla16[ISR RET.],Tabla16[NUM],Tabla1[[#This Row],[CODIGO]])</f>
        <v>0</v>
      </c>
      <c r="J298" s="35">
        <f>SUMIFS(Tabla16[IVA RET.],Tabla16[NUM],Tabla1[[#This Row],[CODIGO]])</f>
        <v>0</v>
      </c>
      <c r="K298" t="str">
        <f>FIXED(Tabla1[[#This Row],[TASA 16%]],0)</f>
        <v>0</v>
      </c>
      <c r="L298" t="str">
        <f>FIXED(Tabla1[[#This Row],[TASA 0%]],0)</f>
        <v>0</v>
      </c>
      <c r="M298" t="str">
        <f>FIXED(Tabla1[[#This Row],[TASA EXE.]],0)</f>
        <v>0</v>
      </c>
      <c r="N298" s="36" t="str">
        <f>FIXED(Tabla1[[#This Row],[IVA]],0)</f>
        <v>0</v>
      </c>
      <c r="O298" s="36" t="str">
        <f>FIXED(Tabla1[[#This Row],[ISR RET]],0)</f>
        <v>0</v>
      </c>
      <c r="P298" s="36" t="str">
        <f>FIXED(Tabla1[[#This Row],[IVA RET]],0)</f>
        <v>0</v>
      </c>
      <c r="R298" s="68">
        <f>Tabla1[[#This Row],[TASA 16]]*16%</f>
        <v>0</v>
      </c>
    </row>
    <row r="299" spans="2:18" x14ac:dyDescent="0.25">
      <c r="B299" t="str">
        <f>'[1]210 Y RFC'!A299</f>
        <v>OPA010719SF0</v>
      </c>
      <c r="C299" t="s">
        <v>331</v>
      </c>
      <c r="D299" t="str">
        <f>'[1]210 Y RFC'!C299</f>
        <v>OPERADORA DE PROGRAMAS DE ABASTO MULTIPLE SA DE CV</v>
      </c>
      <c r="E299" s="35">
        <f>SUMIFS(Tabla16[TASA 16],Tabla16[NUM],Tabla1[[#This Row],[CODIGO]])</f>
        <v>0</v>
      </c>
      <c r="F299" s="35">
        <f>SUMIFS(Tabla16[TASA 0%],Tabla16[NUM],Tabla1[[#This Row],[CODIGO]])</f>
        <v>0</v>
      </c>
      <c r="G299" s="35">
        <f>SUMIFS(Tabla16[[EXENTO ]],Tabla16[NUM],Tabla1[[#This Row],[CODIGO]])</f>
        <v>0</v>
      </c>
      <c r="H299" s="35">
        <f>SUMIFS(Tabla16[IVA],Tabla16[NUM],Tabla1[[#This Row],[CODIGO]])</f>
        <v>0</v>
      </c>
      <c r="I299" s="35">
        <f>SUMIFS(Tabla16[ISR RET.],Tabla16[NUM],Tabla1[[#This Row],[CODIGO]])</f>
        <v>0</v>
      </c>
      <c r="J299" s="35">
        <f>SUMIFS(Tabla16[IVA RET.],Tabla16[NUM],Tabla1[[#This Row],[CODIGO]])</f>
        <v>0</v>
      </c>
      <c r="K299" t="str">
        <f>FIXED(Tabla1[[#This Row],[TASA 16%]],0)</f>
        <v>0</v>
      </c>
      <c r="L299" t="str">
        <f>FIXED(Tabla1[[#This Row],[TASA 0%]],0)</f>
        <v>0</v>
      </c>
      <c r="M299" t="str">
        <f>FIXED(Tabla1[[#This Row],[TASA EXE.]],0)</f>
        <v>0</v>
      </c>
      <c r="N299" s="36" t="str">
        <f>FIXED(Tabla1[[#This Row],[IVA]],0)</f>
        <v>0</v>
      </c>
      <c r="O299" s="36" t="str">
        <f>FIXED(Tabla1[[#This Row],[ISR RET]],0)</f>
        <v>0</v>
      </c>
      <c r="P299" s="36" t="str">
        <f>FIXED(Tabla1[[#This Row],[IVA RET]],0)</f>
        <v>0</v>
      </c>
      <c r="R299" s="68">
        <f>Tabla1[[#This Row],[TASA 16]]*16%</f>
        <v>0</v>
      </c>
    </row>
    <row r="300" spans="2:18" x14ac:dyDescent="0.25">
      <c r="B300" t="str">
        <f>'[1]210 Y RFC'!A300</f>
        <v>ATE090309GW9</v>
      </c>
      <c r="C300" t="s">
        <v>332</v>
      </c>
      <c r="D300" t="str">
        <f>'[1]210 Y RFC'!C300</f>
        <v>ANTARES TEXTIL SA DE CV</v>
      </c>
      <c r="E300" s="35">
        <f>SUMIFS(Tabla16[TASA 16],Tabla16[NUM],Tabla1[[#This Row],[CODIGO]])</f>
        <v>0</v>
      </c>
      <c r="F300" s="35">
        <f>SUMIFS(Tabla16[TASA 0%],Tabla16[NUM],Tabla1[[#This Row],[CODIGO]])</f>
        <v>0</v>
      </c>
      <c r="G300" s="35">
        <f>SUMIFS(Tabla16[[EXENTO ]],Tabla16[NUM],Tabla1[[#This Row],[CODIGO]])</f>
        <v>0</v>
      </c>
      <c r="H300" s="35">
        <f>SUMIFS(Tabla16[IVA],Tabla16[NUM],Tabla1[[#This Row],[CODIGO]])</f>
        <v>0</v>
      </c>
      <c r="I300" s="35">
        <f>SUMIFS(Tabla16[ISR RET.],Tabla16[NUM],Tabla1[[#This Row],[CODIGO]])</f>
        <v>0</v>
      </c>
      <c r="J300" s="35">
        <f>SUMIFS(Tabla16[IVA RET.],Tabla16[NUM],Tabla1[[#This Row],[CODIGO]])</f>
        <v>0</v>
      </c>
      <c r="K300" t="str">
        <f>FIXED(Tabla1[[#This Row],[TASA 16%]],0)</f>
        <v>0</v>
      </c>
      <c r="L300" t="str">
        <f>FIXED(Tabla1[[#This Row],[TASA 0%]],0)</f>
        <v>0</v>
      </c>
      <c r="M300" t="str">
        <f>FIXED(Tabla1[[#This Row],[TASA EXE.]],0)</f>
        <v>0</v>
      </c>
      <c r="N300" s="36" t="str">
        <f>FIXED(Tabla1[[#This Row],[IVA]],0)</f>
        <v>0</v>
      </c>
      <c r="O300" s="36" t="str">
        <f>FIXED(Tabla1[[#This Row],[ISR RET]],0)</f>
        <v>0</v>
      </c>
      <c r="P300" s="36" t="str">
        <f>FIXED(Tabla1[[#This Row],[IVA RET]],0)</f>
        <v>0</v>
      </c>
      <c r="R300" s="68">
        <f>Tabla1[[#This Row],[TASA 16]]*16%</f>
        <v>0</v>
      </c>
    </row>
    <row r="301" spans="2:18" x14ac:dyDescent="0.25">
      <c r="B301" t="str">
        <f>'[1]210 Y RFC'!A301</f>
        <v>VAAP691220QR1</v>
      </c>
      <c r="C301" t="s">
        <v>333</v>
      </c>
      <c r="D301" t="str">
        <f>'[1]210 Y RFC'!C301</f>
        <v>VAZQUEZ ALCALA PATRICIA</v>
      </c>
      <c r="E301" s="35">
        <f>SUMIFS(Tabla16[TASA 16],Tabla16[NUM],Tabla1[[#This Row],[CODIGO]])</f>
        <v>0</v>
      </c>
      <c r="F301" s="35">
        <f>SUMIFS(Tabla16[TASA 0%],Tabla16[NUM],Tabla1[[#This Row],[CODIGO]])</f>
        <v>0</v>
      </c>
      <c r="G301" s="35">
        <f>SUMIFS(Tabla16[[EXENTO ]],Tabla16[NUM],Tabla1[[#This Row],[CODIGO]])</f>
        <v>0</v>
      </c>
      <c r="H301" s="35">
        <f>SUMIFS(Tabla16[IVA],Tabla16[NUM],Tabla1[[#This Row],[CODIGO]])</f>
        <v>0</v>
      </c>
      <c r="I301" s="35">
        <f>SUMIFS(Tabla16[ISR RET.],Tabla16[NUM],Tabla1[[#This Row],[CODIGO]])</f>
        <v>0</v>
      </c>
      <c r="J301" s="35">
        <f>SUMIFS(Tabla16[IVA RET.],Tabla16[NUM],Tabla1[[#This Row],[CODIGO]])</f>
        <v>0</v>
      </c>
      <c r="K301" t="str">
        <f>FIXED(Tabla1[[#This Row],[TASA 16%]],0)</f>
        <v>0</v>
      </c>
      <c r="L301" t="str">
        <f>FIXED(Tabla1[[#This Row],[TASA 0%]],0)</f>
        <v>0</v>
      </c>
      <c r="M301" t="str">
        <f>FIXED(Tabla1[[#This Row],[TASA EXE.]],0)</f>
        <v>0</v>
      </c>
      <c r="N301" t="str">
        <f>FIXED(Tabla1[[#This Row],[IVA]],0)</f>
        <v>0</v>
      </c>
      <c r="O301" t="str">
        <f>FIXED(Tabla1[[#This Row],[ISR RET]],0)</f>
        <v>0</v>
      </c>
      <c r="P301" t="str">
        <f>FIXED(Tabla1[[#This Row],[IVA RET]],0)</f>
        <v>0</v>
      </c>
      <c r="R301" s="68">
        <f>Tabla1[[#This Row],[TASA 16]]*16%</f>
        <v>0</v>
      </c>
    </row>
    <row r="302" spans="2:18" x14ac:dyDescent="0.25">
      <c r="B302" t="str">
        <f>'[1]210 Y RFC'!A302</f>
        <v>CIS150424I77</v>
      </c>
      <c r="C302" t="s">
        <v>334</v>
      </c>
      <c r="D302" t="str">
        <f>'[1]210 Y RFC'!C302</f>
        <v>COMERCIALIZADORA INTERNACIONAL SECTORIAL AHB SA DE CV</v>
      </c>
      <c r="E302" s="35">
        <f>SUMIFS(Tabla16[TASA 16],Tabla16[NUM],Tabla1[[#This Row],[CODIGO]])</f>
        <v>0</v>
      </c>
      <c r="F302" s="35">
        <f>SUMIFS(Tabla16[TASA 0%],Tabla16[NUM],Tabla1[[#This Row],[CODIGO]])</f>
        <v>0</v>
      </c>
      <c r="G302" s="35">
        <f>SUMIFS(Tabla16[[EXENTO ]],Tabla16[NUM],Tabla1[[#This Row],[CODIGO]])</f>
        <v>0</v>
      </c>
      <c r="H302" s="35">
        <f>SUMIFS(Tabla16[IVA],Tabla16[NUM],Tabla1[[#This Row],[CODIGO]])</f>
        <v>0</v>
      </c>
      <c r="I302" s="35">
        <f>SUMIFS(Tabla16[ISR RET.],Tabla16[NUM],Tabla1[[#This Row],[CODIGO]])</f>
        <v>0</v>
      </c>
      <c r="J302" s="35">
        <f>SUMIFS(Tabla16[IVA RET.],Tabla16[NUM],Tabla1[[#This Row],[CODIGO]])</f>
        <v>0</v>
      </c>
      <c r="K302" t="str">
        <f>FIXED(Tabla1[[#This Row],[TASA 16%]],0)</f>
        <v>0</v>
      </c>
      <c r="L302" t="str">
        <f>FIXED(Tabla1[[#This Row],[TASA 0%]],0)</f>
        <v>0</v>
      </c>
      <c r="M302" t="str">
        <f>FIXED(Tabla1[[#This Row],[TASA EXE.]],0)</f>
        <v>0</v>
      </c>
      <c r="N302" s="36" t="str">
        <f>FIXED(Tabla1[[#This Row],[IVA]],0)</f>
        <v>0</v>
      </c>
      <c r="O302" s="36" t="str">
        <f>FIXED(Tabla1[[#This Row],[ISR RET]],0)</f>
        <v>0</v>
      </c>
      <c r="P302" s="36" t="str">
        <f>FIXED(Tabla1[[#This Row],[IVA RET]],0)</f>
        <v>0</v>
      </c>
      <c r="R302" s="68">
        <f>Tabla1[[#This Row],[TASA 16]]*16%</f>
        <v>0</v>
      </c>
    </row>
    <row r="303" spans="2:18" x14ac:dyDescent="0.25">
      <c r="B303" t="str">
        <f>'[1]210 Y RFC'!A303</f>
        <v>ASO131008DN4</v>
      </c>
      <c r="C303" t="s">
        <v>335</v>
      </c>
      <c r="D303" t="str">
        <f>'[1]210 Y RFC'!C303</f>
        <v>ALTEÑA SOLAR S DE RL DE CV</v>
      </c>
      <c r="E303" s="35">
        <f>SUMIFS(Tabla16[TASA 16],Tabla16[NUM],Tabla1[[#This Row],[CODIGO]])</f>
        <v>103448.25</v>
      </c>
      <c r="F303" s="35">
        <f>SUMIFS(Tabla16[TASA 0%],Tabla16[NUM],Tabla1[[#This Row],[CODIGO]])</f>
        <v>2.9999999998835847E-2</v>
      </c>
      <c r="G303" s="35">
        <f>SUMIFS(Tabla16[[EXENTO ]],Tabla16[NUM],Tabla1[[#This Row],[CODIGO]])</f>
        <v>0</v>
      </c>
      <c r="H303" s="35">
        <f>SUMIFS(Tabla16[IVA],Tabla16[NUM],Tabla1[[#This Row],[CODIGO]])</f>
        <v>16551.72</v>
      </c>
      <c r="I303" s="35">
        <f>SUMIFS(Tabla16[ISR RET.],Tabla16[NUM],Tabla1[[#This Row],[CODIGO]])</f>
        <v>0</v>
      </c>
      <c r="J303" s="35">
        <f>SUMIFS(Tabla16[IVA RET.],Tabla16[NUM],Tabla1[[#This Row],[CODIGO]])</f>
        <v>0</v>
      </c>
      <c r="K303" t="str">
        <f>FIXED(Tabla1[[#This Row],[TASA 16%]],0)</f>
        <v>103,448</v>
      </c>
      <c r="L303" t="str">
        <f>FIXED(Tabla1[[#This Row],[TASA 0%]],0)</f>
        <v>0</v>
      </c>
      <c r="M303" t="str">
        <f>FIXED(Tabla1[[#This Row],[TASA EXE.]],0)</f>
        <v>0</v>
      </c>
      <c r="N303" t="str">
        <f>FIXED(Tabla1[[#This Row],[IVA]],0)</f>
        <v>16,552</v>
      </c>
      <c r="O303" t="str">
        <f>FIXED(Tabla1[[#This Row],[ISR RET]],0)</f>
        <v>0</v>
      </c>
      <c r="P303" t="str">
        <f>FIXED(Tabla1[[#This Row],[IVA RET]],0)</f>
        <v>0</v>
      </c>
      <c r="R303" s="68">
        <f>Tabla1[[#This Row],[TASA 16]]*16%</f>
        <v>16551.68</v>
      </c>
    </row>
    <row r="304" spans="2:18" x14ac:dyDescent="0.25">
      <c r="B304" t="str">
        <f>'[1]210 Y RFC'!A304</f>
        <v>YMI151021H59</v>
      </c>
      <c r="C304" t="s">
        <v>336</v>
      </c>
      <c r="D304" t="str">
        <f>'[1]210 Y RFC'!C304</f>
        <v>YUMIX SA DE CV</v>
      </c>
      <c r="E304" s="35">
        <f>SUMIFS(Tabla16[TASA 16],Tabla16[NUM],Tabla1[[#This Row],[CODIGO]])</f>
        <v>0</v>
      </c>
      <c r="F304" s="35">
        <f>SUMIFS(Tabla16[TASA 0%],Tabla16[NUM],Tabla1[[#This Row],[CODIGO]])</f>
        <v>0</v>
      </c>
      <c r="G304" s="35">
        <f>SUMIFS(Tabla16[[EXENTO ]],Tabla16[NUM],Tabla1[[#This Row],[CODIGO]])</f>
        <v>0</v>
      </c>
      <c r="H304" s="35">
        <f>SUMIFS(Tabla16[IVA],Tabla16[NUM],Tabla1[[#This Row],[CODIGO]])</f>
        <v>0</v>
      </c>
      <c r="I304" s="35">
        <f>SUMIFS(Tabla16[ISR RET.],Tabla16[NUM],Tabla1[[#This Row],[CODIGO]])</f>
        <v>0</v>
      </c>
      <c r="J304" s="35">
        <f>SUMIFS(Tabla16[IVA RET.],Tabla16[NUM],Tabla1[[#This Row],[CODIGO]])</f>
        <v>0</v>
      </c>
      <c r="K304" t="str">
        <f>FIXED(Tabla1[[#This Row],[TASA 16%]],0)</f>
        <v>0</v>
      </c>
      <c r="L304" t="str">
        <f>FIXED(Tabla1[[#This Row],[TASA 0%]],0)</f>
        <v>0</v>
      </c>
      <c r="M304" t="str">
        <f>FIXED(Tabla1[[#This Row],[TASA EXE.]],0)</f>
        <v>0</v>
      </c>
      <c r="N304" s="36" t="str">
        <f>FIXED(Tabla1[[#This Row],[IVA]],0)</f>
        <v>0</v>
      </c>
      <c r="O304" s="36" t="str">
        <f>FIXED(Tabla1[[#This Row],[ISR RET]],0)</f>
        <v>0</v>
      </c>
      <c r="P304" s="36" t="str">
        <f>FIXED(Tabla1[[#This Row],[IVA RET]],0)</f>
        <v>0</v>
      </c>
      <c r="R304" s="68">
        <f>Tabla1[[#This Row],[TASA 16]]*16%</f>
        <v>0</v>
      </c>
    </row>
    <row r="305" spans="2:18" x14ac:dyDescent="0.25">
      <c r="B305" t="str">
        <f>'[1]210 Y RFC'!A305</f>
        <v>AIGH740311647</v>
      </c>
      <c r="C305" t="s">
        <v>337</v>
      </c>
      <c r="D305" t="str">
        <f>'[1]210 Y RFC'!C305</f>
        <v>AVILA GONZALEZ HECTOR SANTIAGO</v>
      </c>
      <c r="E305" s="35">
        <f>SUMIFS(Tabla16[TASA 16],Tabla16[NUM],Tabla1[[#This Row],[CODIGO]])</f>
        <v>0</v>
      </c>
      <c r="F305" s="35">
        <f>SUMIFS(Tabla16[TASA 0%],Tabla16[NUM],Tabla1[[#This Row],[CODIGO]])</f>
        <v>0</v>
      </c>
      <c r="G305" s="35">
        <f>SUMIFS(Tabla16[[EXENTO ]],Tabla16[NUM],Tabla1[[#This Row],[CODIGO]])</f>
        <v>0</v>
      </c>
      <c r="H305" s="35">
        <f>SUMIFS(Tabla16[IVA],Tabla16[NUM],Tabla1[[#This Row],[CODIGO]])</f>
        <v>0</v>
      </c>
      <c r="I305" s="35">
        <f>SUMIFS(Tabla16[ISR RET.],Tabla16[NUM],Tabla1[[#This Row],[CODIGO]])</f>
        <v>0</v>
      </c>
      <c r="J305" s="35">
        <f>SUMIFS(Tabla16[IVA RET.],Tabla16[NUM],Tabla1[[#This Row],[CODIGO]])</f>
        <v>0</v>
      </c>
      <c r="K305" t="str">
        <f>FIXED(Tabla1[[#This Row],[TASA 16%]],0)</f>
        <v>0</v>
      </c>
      <c r="L305" t="str">
        <f>FIXED(Tabla1[[#This Row],[TASA 0%]],0)</f>
        <v>0</v>
      </c>
      <c r="M305" t="str">
        <f>FIXED(Tabla1[[#This Row],[TASA EXE.]],0)</f>
        <v>0</v>
      </c>
      <c r="N305" t="str">
        <f>FIXED(Tabla1[[#This Row],[IVA]],0)</f>
        <v>0</v>
      </c>
      <c r="O305" t="str">
        <f>FIXED(Tabla1[[#This Row],[ISR RET]],0)</f>
        <v>0</v>
      </c>
      <c r="P305" t="str">
        <f>FIXED(Tabla1[[#This Row],[IVA RET]],0)</f>
        <v>0</v>
      </c>
      <c r="R305" s="68">
        <f>Tabla1[[#This Row],[TASA 16]]*16%</f>
        <v>0</v>
      </c>
    </row>
    <row r="306" spans="2:18" x14ac:dyDescent="0.25">
      <c r="B306" t="str">
        <f>'[1]210 Y RFC'!A306</f>
        <v>POR151103J49</v>
      </c>
      <c r="C306" t="s">
        <v>338</v>
      </c>
      <c r="D306" t="str">
        <f>'[1]210 Y RFC'!C306</f>
        <v>PREVENTY ORGANICS SA DE CV</v>
      </c>
      <c r="E306" s="35">
        <f>SUMIFS(Tabla16[TASA 16],Tabla16[NUM],Tabla1[[#This Row],[CODIGO]])</f>
        <v>0</v>
      </c>
      <c r="F306" s="35">
        <f>SUMIFS(Tabla16[TASA 0%],Tabla16[NUM],Tabla1[[#This Row],[CODIGO]])</f>
        <v>0</v>
      </c>
      <c r="G306" s="35">
        <f>SUMIFS(Tabla16[[EXENTO ]],Tabla16[NUM],Tabla1[[#This Row],[CODIGO]])</f>
        <v>0</v>
      </c>
      <c r="H306" s="35">
        <f>SUMIFS(Tabla16[IVA],Tabla16[NUM],Tabla1[[#This Row],[CODIGO]])</f>
        <v>0</v>
      </c>
      <c r="I306" s="35">
        <f>SUMIFS(Tabla16[ISR RET.],Tabla16[NUM],Tabla1[[#This Row],[CODIGO]])</f>
        <v>0</v>
      </c>
      <c r="J306" s="35">
        <f>SUMIFS(Tabla16[IVA RET.],Tabla16[NUM],Tabla1[[#This Row],[CODIGO]])</f>
        <v>0</v>
      </c>
      <c r="K306" t="str">
        <f>FIXED(Tabla1[[#This Row],[TASA 16%]],0)</f>
        <v>0</v>
      </c>
      <c r="L306" t="str">
        <f>FIXED(Tabla1[[#This Row],[TASA 0%]],0)</f>
        <v>0</v>
      </c>
      <c r="M306" t="str">
        <f>FIXED(Tabla1[[#This Row],[TASA EXE.]],0)</f>
        <v>0</v>
      </c>
      <c r="N306" s="36" t="str">
        <f>FIXED(Tabla1[[#This Row],[IVA]],0)</f>
        <v>0</v>
      </c>
      <c r="O306" s="36" t="str">
        <f>FIXED(Tabla1[[#This Row],[ISR RET]],0)</f>
        <v>0</v>
      </c>
      <c r="P306" s="36" t="str">
        <f>FIXED(Tabla1[[#This Row],[IVA RET]],0)</f>
        <v>0</v>
      </c>
      <c r="R306" s="68">
        <f>Tabla1[[#This Row],[TASA 16]]*16%</f>
        <v>0</v>
      </c>
    </row>
    <row r="307" spans="2:18" x14ac:dyDescent="0.25">
      <c r="B307" t="str">
        <f>'[1]210 Y RFC'!A307</f>
        <v>RODN681103UT9</v>
      </c>
      <c r="C307" t="s">
        <v>339</v>
      </c>
      <c r="D307" t="str">
        <f>'[1]210 Y RFC'!C307</f>
        <v>RODRIGUEZ DIAZ NOEL</v>
      </c>
      <c r="E307" s="35">
        <f>SUMIFS(Tabla16[TASA 16],Tabla16[NUM],Tabla1[[#This Row],[CODIGO]])</f>
        <v>0</v>
      </c>
      <c r="F307" s="35">
        <f>SUMIFS(Tabla16[TASA 0%],Tabla16[NUM],Tabla1[[#This Row],[CODIGO]])</f>
        <v>0</v>
      </c>
      <c r="G307" s="35">
        <f>SUMIFS(Tabla16[[EXENTO ]],Tabla16[NUM],Tabla1[[#This Row],[CODIGO]])</f>
        <v>0</v>
      </c>
      <c r="H307" s="35">
        <f>SUMIFS(Tabla16[IVA],Tabla16[NUM],Tabla1[[#This Row],[CODIGO]])</f>
        <v>0</v>
      </c>
      <c r="I307" s="35">
        <f>SUMIFS(Tabla16[ISR RET.],Tabla16[NUM],Tabla1[[#This Row],[CODIGO]])</f>
        <v>0</v>
      </c>
      <c r="J307" s="35">
        <f>SUMIFS(Tabla16[IVA RET.],Tabla16[NUM],Tabla1[[#This Row],[CODIGO]])</f>
        <v>0</v>
      </c>
      <c r="K307" t="str">
        <f>FIXED(Tabla1[[#This Row],[TASA 16%]],0)</f>
        <v>0</v>
      </c>
      <c r="L307" t="str">
        <f>FIXED(Tabla1[[#This Row],[TASA 0%]],0)</f>
        <v>0</v>
      </c>
      <c r="M307" t="str">
        <f>FIXED(Tabla1[[#This Row],[TASA EXE.]],0)</f>
        <v>0</v>
      </c>
      <c r="N307" t="str">
        <f>FIXED(Tabla1[[#This Row],[IVA]],0)</f>
        <v>0</v>
      </c>
      <c r="O307" t="str">
        <f>FIXED(Tabla1[[#This Row],[ISR RET]],0)</f>
        <v>0</v>
      </c>
      <c r="P307" t="str">
        <f>FIXED(Tabla1[[#This Row],[IVA RET]],0)</f>
        <v>0</v>
      </c>
      <c r="R307" s="68">
        <f>Tabla1[[#This Row],[TASA 16]]*16%</f>
        <v>0</v>
      </c>
    </row>
    <row r="308" spans="2:18" x14ac:dyDescent="0.25">
      <c r="B308" t="str">
        <f>'[1]210 Y RFC'!A308</f>
        <v>RART601013LA1</v>
      </c>
      <c r="C308" t="s">
        <v>340</v>
      </c>
      <c r="D308" t="str">
        <f>'[1]210 Y RFC'!C308</f>
        <v>RAYGOZA DEL REAL TERESA DE JESUS</v>
      </c>
      <c r="E308" s="35">
        <f>SUMIFS(Tabla16[TASA 16],Tabla16[NUM],Tabla1[[#This Row],[CODIGO]])</f>
        <v>4655</v>
      </c>
      <c r="F308" s="35">
        <f>SUMIFS(Tabla16[TASA 0%],Tabla16[NUM],Tabla1[[#This Row],[CODIGO]])</f>
        <v>0</v>
      </c>
      <c r="G308" s="35">
        <f>SUMIFS(Tabla16[[EXENTO ]],Tabla16[NUM],Tabla1[[#This Row],[CODIGO]])</f>
        <v>0</v>
      </c>
      <c r="H308" s="35">
        <f>SUMIFS(Tabla16[IVA],Tabla16[NUM],Tabla1[[#This Row],[CODIGO]])</f>
        <v>744.8</v>
      </c>
      <c r="I308" s="35">
        <f>SUMIFS(Tabla16[ISR RET.],Tabla16[NUM],Tabla1[[#This Row],[CODIGO]])</f>
        <v>0</v>
      </c>
      <c r="J308" s="35">
        <f>SUMIFS(Tabla16[IVA RET.],Tabla16[NUM],Tabla1[[#This Row],[CODIGO]])</f>
        <v>0</v>
      </c>
      <c r="K308" t="str">
        <f>FIXED(Tabla1[[#This Row],[TASA 16%]],0)</f>
        <v>4,655</v>
      </c>
      <c r="L308" t="str">
        <f>FIXED(Tabla1[[#This Row],[TASA 0%]],0)</f>
        <v>0</v>
      </c>
      <c r="M308" t="str">
        <f>FIXED(Tabla1[[#This Row],[TASA EXE.]],0)</f>
        <v>0</v>
      </c>
      <c r="N308" s="36" t="str">
        <f>FIXED(Tabla1[[#This Row],[IVA]],0)</f>
        <v>745</v>
      </c>
      <c r="O308" s="36" t="str">
        <f>FIXED(Tabla1[[#This Row],[ISR RET]],0)</f>
        <v>0</v>
      </c>
      <c r="P308" s="36" t="str">
        <f>FIXED(Tabla1[[#This Row],[IVA RET]],0)</f>
        <v>0</v>
      </c>
      <c r="R308" s="68">
        <f>Tabla1[[#This Row],[TASA 16]]*16%</f>
        <v>744.80000000000007</v>
      </c>
    </row>
    <row r="309" spans="2:18" x14ac:dyDescent="0.25">
      <c r="B309" t="str">
        <f>'[1]210 Y RFC'!A309</f>
        <v>SAP080429EE5</v>
      </c>
      <c r="C309" t="s">
        <v>341</v>
      </c>
      <c r="D309" t="str">
        <f>'[1]210 Y RFC'!C309</f>
        <v>SIST AGUA POTABLE ALCANT Y SANEAM DEL MPIO SN IGNACIO CERRO GORDO</v>
      </c>
      <c r="E309" s="35">
        <f>SUMIFS(Tabla16[TASA 16],Tabla16[NUM],Tabla1[[#This Row],[CODIGO]])</f>
        <v>0</v>
      </c>
      <c r="F309" s="35">
        <f>SUMIFS(Tabla16[TASA 0%],Tabla16[NUM],Tabla1[[#This Row],[CODIGO]])</f>
        <v>0</v>
      </c>
      <c r="G309" s="35">
        <f>SUMIFS(Tabla16[[EXENTO ]],Tabla16[NUM],Tabla1[[#This Row],[CODIGO]])</f>
        <v>0</v>
      </c>
      <c r="H309" s="35">
        <f>SUMIFS(Tabla16[IVA],Tabla16[NUM],Tabla1[[#This Row],[CODIGO]])</f>
        <v>0</v>
      </c>
      <c r="I309" s="35">
        <f>SUMIFS(Tabla16[ISR RET.],Tabla16[NUM],Tabla1[[#This Row],[CODIGO]])</f>
        <v>0</v>
      </c>
      <c r="J309" s="35">
        <f>SUMIFS(Tabla16[IVA RET.],Tabla16[NUM],Tabla1[[#This Row],[CODIGO]])</f>
        <v>0</v>
      </c>
      <c r="K309" t="str">
        <f>FIXED(Tabla1[[#This Row],[TASA 16%]],0)</f>
        <v>0</v>
      </c>
      <c r="L309" t="str">
        <f>FIXED(Tabla1[[#This Row],[TASA 0%]],0)</f>
        <v>0</v>
      </c>
      <c r="M309" t="str">
        <f>FIXED(Tabla1[[#This Row],[TASA EXE.]],0)</f>
        <v>0</v>
      </c>
      <c r="N309" t="str">
        <f>FIXED(Tabla1[[#This Row],[IVA]],0)</f>
        <v>0</v>
      </c>
      <c r="O309" t="str">
        <f>FIXED(Tabla1[[#This Row],[ISR RET]],0)</f>
        <v>0</v>
      </c>
      <c r="P309" t="str">
        <f>FIXED(Tabla1[[#This Row],[IVA RET]],0)</f>
        <v>0</v>
      </c>
      <c r="R309" s="68">
        <f>Tabla1[[#This Row],[TASA 16]]*16%</f>
        <v>0</v>
      </c>
    </row>
    <row r="310" spans="2:18" x14ac:dyDescent="0.25">
      <c r="B310" t="str">
        <f>'[1]210 Y RFC'!A310</f>
        <v>EAS040514DKA</v>
      </c>
      <c r="C310" t="s">
        <v>342</v>
      </c>
      <c r="D310" t="str">
        <f>'[1]210 Y RFC'!C310</f>
        <v>ENCISO FRANCO Y ASOCIADOS SA DE CV</v>
      </c>
      <c r="E310" s="35">
        <f>SUMIFS(Tabla16[TASA 16],Tabla16[NUM],Tabla1[[#This Row],[CODIGO]])</f>
        <v>0</v>
      </c>
      <c r="F310" s="35">
        <f>SUMIFS(Tabla16[TASA 0%],Tabla16[NUM],Tabla1[[#This Row],[CODIGO]])</f>
        <v>0</v>
      </c>
      <c r="G310" s="35">
        <f>SUMIFS(Tabla16[[EXENTO ]],Tabla16[NUM],Tabla1[[#This Row],[CODIGO]])</f>
        <v>0</v>
      </c>
      <c r="H310" s="35">
        <f>SUMIFS(Tabla16[IVA],Tabla16[NUM],Tabla1[[#This Row],[CODIGO]])</f>
        <v>0</v>
      </c>
      <c r="I310" s="35">
        <f>SUMIFS(Tabla16[ISR RET.],Tabla16[NUM],Tabla1[[#This Row],[CODIGO]])</f>
        <v>0</v>
      </c>
      <c r="J310" s="35">
        <f>SUMIFS(Tabla16[IVA RET.],Tabla16[NUM],Tabla1[[#This Row],[CODIGO]])</f>
        <v>0</v>
      </c>
      <c r="K310" t="str">
        <f>FIXED(Tabla1[[#This Row],[TASA 16%]],0)</f>
        <v>0</v>
      </c>
      <c r="L310" t="str">
        <f>FIXED(Tabla1[[#This Row],[TASA 0%]],0)</f>
        <v>0</v>
      </c>
      <c r="M310" t="str">
        <f>FIXED(Tabla1[[#This Row],[TASA EXE.]],0)</f>
        <v>0</v>
      </c>
      <c r="N310" t="str">
        <f>FIXED(Tabla1[[#This Row],[IVA]],0)</f>
        <v>0</v>
      </c>
      <c r="O310" t="str">
        <f>FIXED(Tabla1[[#This Row],[ISR RET]],0)</f>
        <v>0</v>
      </c>
      <c r="P310" t="str">
        <f>FIXED(Tabla1[[#This Row],[IVA RET]],0)</f>
        <v>0</v>
      </c>
      <c r="R310" s="68">
        <f>Tabla1[[#This Row],[TASA 16]]*16%</f>
        <v>0</v>
      </c>
    </row>
    <row r="311" spans="2:18" x14ac:dyDescent="0.25">
      <c r="B311" t="str">
        <f>'[1]210 Y RFC'!A311</f>
        <v>PMO930720573</v>
      </c>
      <c r="C311" t="s">
        <v>343</v>
      </c>
      <c r="D311" t="str">
        <f>'[1]210 Y RFC'!C311</f>
        <v>PERFUMERIA MODERNA SA DE CV</v>
      </c>
      <c r="E311" s="35">
        <f>SUMIFS(Tabla16[TASA 16],Tabla16[NUM],Tabla1[[#This Row],[CODIGO]])</f>
        <v>0</v>
      </c>
      <c r="F311" s="35">
        <f>SUMIFS(Tabla16[TASA 0%],Tabla16[NUM],Tabla1[[#This Row],[CODIGO]])</f>
        <v>0</v>
      </c>
      <c r="G311" s="35">
        <f>SUMIFS(Tabla16[[EXENTO ]],Tabla16[NUM],Tabla1[[#This Row],[CODIGO]])</f>
        <v>0</v>
      </c>
      <c r="H311" s="35">
        <f>SUMIFS(Tabla16[IVA],Tabla16[NUM],Tabla1[[#This Row],[CODIGO]])</f>
        <v>0</v>
      </c>
      <c r="I311" s="35">
        <f>SUMIFS(Tabla16[ISR RET.],Tabla16[NUM],Tabla1[[#This Row],[CODIGO]])</f>
        <v>0</v>
      </c>
      <c r="J311" s="35">
        <f>SUMIFS(Tabla16[IVA RET.],Tabla16[NUM],Tabla1[[#This Row],[CODIGO]])</f>
        <v>0</v>
      </c>
      <c r="K311" t="str">
        <f>FIXED(Tabla1[[#This Row],[TASA 16%]],0)</f>
        <v>0</v>
      </c>
      <c r="L311" t="str">
        <f>FIXED(Tabla1[[#This Row],[TASA 0%]],0)</f>
        <v>0</v>
      </c>
      <c r="M311" t="str">
        <f>FIXED(Tabla1[[#This Row],[TASA EXE.]],0)</f>
        <v>0</v>
      </c>
      <c r="N311" t="str">
        <f>FIXED(Tabla1[[#This Row],[IVA]],0)</f>
        <v>0</v>
      </c>
      <c r="O311" t="str">
        <f>FIXED(Tabla1[[#This Row],[ISR RET]],0)</f>
        <v>0</v>
      </c>
      <c r="P311" t="str">
        <f>FIXED(Tabla1[[#This Row],[IVA RET]],0)</f>
        <v>0</v>
      </c>
      <c r="R311" s="68">
        <f>Tabla1[[#This Row],[TASA 16]]*16%</f>
        <v>0</v>
      </c>
    </row>
    <row r="312" spans="2:18" x14ac:dyDescent="0.25">
      <c r="B312" t="str">
        <f>'[1]210 Y RFC'!A312</f>
        <v>MEX121213BK2</v>
      </c>
      <c r="C312" t="s">
        <v>344</v>
      </c>
      <c r="D312" t="str">
        <f>'[1]210 Y RFC'!C312</f>
        <v>MEXAMEDCO SAPI DE CV</v>
      </c>
      <c r="E312" s="35">
        <f>SUMIFS(Tabla16[TASA 16],Tabla16[NUM],Tabla1[[#This Row],[CODIGO]])</f>
        <v>0</v>
      </c>
      <c r="F312" s="35">
        <f>SUMIFS(Tabla16[TASA 0%],Tabla16[NUM],Tabla1[[#This Row],[CODIGO]])</f>
        <v>0</v>
      </c>
      <c r="G312" s="35">
        <f>SUMIFS(Tabla16[[EXENTO ]],Tabla16[NUM],Tabla1[[#This Row],[CODIGO]])</f>
        <v>0</v>
      </c>
      <c r="H312" s="35">
        <f>SUMIFS(Tabla16[IVA],Tabla16[NUM],Tabla1[[#This Row],[CODIGO]])</f>
        <v>0</v>
      </c>
      <c r="I312" s="35">
        <f>SUMIFS(Tabla16[ISR RET.],Tabla16[NUM],Tabla1[[#This Row],[CODIGO]])</f>
        <v>0</v>
      </c>
      <c r="J312" s="35">
        <f>SUMIFS(Tabla16[IVA RET.],Tabla16[NUM],Tabla1[[#This Row],[CODIGO]])</f>
        <v>0</v>
      </c>
      <c r="K312" t="str">
        <f>FIXED(Tabla1[[#This Row],[TASA 16%]],0)</f>
        <v>0</v>
      </c>
      <c r="L312" t="str">
        <f>FIXED(Tabla1[[#This Row],[TASA 0%]],0)</f>
        <v>0</v>
      </c>
      <c r="M312" t="str">
        <f>FIXED(Tabla1[[#This Row],[TASA EXE.]],0)</f>
        <v>0</v>
      </c>
      <c r="N312" s="36" t="str">
        <f>FIXED(Tabla1[[#This Row],[IVA]],0)</f>
        <v>0</v>
      </c>
      <c r="O312" s="36" t="str">
        <f>FIXED(Tabla1[[#This Row],[ISR RET]],0)</f>
        <v>0</v>
      </c>
      <c r="P312" s="36" t="str">
        <f>FIXED(Tabla1[[#This Row],[IVA RET]],0)</f>
        <v>0</v>
      </c>
      <c r="R312" s="68">
        <f>Tabla1[[#This Row],[TASA 16]]*16%</f>
        <v>0</v>
      </c>
    </row>
    <row r="313" spans="2:18" x14ac:dyDescent="0.25">
      <c r="B313" t="str">
        <f>'[1]210 Y RFC'!A313</f>
        <v>TPL970529D57</v>
      </c>
      <c r="C313" t="s">
        <v>345</v>
      </c>
      <c r="D313" t="str">
        <f>'[1]210 Y RFC'!C313</f>
        <v>TURIBUS PLATINO SA DE CV</v>
      </c>
      <c r="E313" s="35">
        <f>SUMIFS(Tabla16[TASA 16],Tabla16[NUM],Tabla1[[#This Row],[CODIGO]])</f>
        <v>0</v>
      </c>
      <c r="F313" s="35">
        <f>SUMIFS(Tabla16[TASA 0%],Tabla16[NUM],Tabla1[[#This Row],[CODIGO]])</f>
        <v>0</v>
      </c>
      <c r="G313" s="35">
        <f>SUMIFS(Tabla16[[EXENTO ]],Tabla16[NUM],Tabla1[[#This Row],[CODIGO]])</f>
        <v>0</v>
      </c>
      <c r="H313" s="35">
        <f>SUMIFS(Tabla16[IVA],Tabla16[NUM],Tabla1[[#This Row],[CODIGO]])</f>
        <v>0</v>
      </c>
      <c r="I313" s="35">
        <f>SUMIFS(Tabla16[ISR RET.],Tabla16[NUM],Tabla1[[#This Row],[CODIGO]])</f>
        <v>0</v>
      </c>
      <c r="J313" s="35">
        <f>SUMIFS(Tabla16[IVA RET.],Tabla16[NUM],Tabla1[[#This Row],[CODIGO]])</f>
        <v>0</v>
      </c>
      <c r="K313" t="str">
        <f>FIXED(Tabla1[[#This Row],[TASA 16%]],0)</f>
        <v>0</v>
      </c>
      <c r="L313" t="str">
        <f>FIXED(Tabla1[[#This Row],[TASA 0%]],0)</f>
        <v>0</v>
      </c>
      <c r="M313" t="str">
        <f>FIXED(Tabla1[[#This Row],[TASA EXE.]],0)</f>
        <v>0</v>
      </c>
      <c r="N313" t="str">
        <f>FIXED(Tabla1[[#This Row],[IVA]],0)</f>
        <v>0</v>
      </c>
      <c r="O313" t="str">
        <f>FIXED(Tabla1[[#This Row],[ISR RET]],0)</f>
        <v>0</v>
      </c>
      <c r="P313" t="str">
        <f>FIXED(Tabla1[[#This Row],[IVA RET]],0)</f>
        <v>0</v>
      </c>
      <c r="R313" s="68">
        <f>Tabla1[[#This Row],[TASA 16]]*16%</f>
        <v>0</v>
      </c>
    </row>
    <row r="314" spans="2:18" x14ac:dyDescent="0.25">
      <c r="B314" t="str">
        <f>'[1]210 Y RFC'!A314</f>
        <v>WS&amp;0402025X2</v>
      </c>
      <c r="C314" t="s">
        <v>346</v>
      </c>
      <c r="D314" t="str">
        <f>'[1]210 Y RFC'!C314</f>
        <v>WELL'S &amp; PLUS SA DE CV</v>
      </c>
      <c r="E314" s="35">
        <f>SUMIFS(Tabla16[TASA 16],Tabla16[NUM],Tabla1[[#This Row],[CODIGO]])</f>
        <v>0</v>
      </c>
      <c r="F314" s="35">
        <f>SUMIFS(Tabla16[TASA 0%],Tabla16[NUM],Tabla1[[#This Row],[CODIGO]])</f>
        <v>0</v>
      </c>
      <c r="G314" s="35">
        <f>SUMIFS(Tabla16[[EXENTO ]],Tabla16[NUM],Tabla1[[#This Row],[CODIGO]])</f>
        <v>0</v>
      </c>
      <c r="H314" s="35">
        <f>SUMIFS(Tabla16[IVA],Tabla16[NUM],Tabla1[[#This Row],[CODIGO]])</f>
        <v>0</v>
      </c>
      <c r="I314" s="35">
        <f>SUMIFS(Tabla16[ISR RET.],Tabla16[NUM],Tabla1[[#This Row],[CODIGO]])</f>
        <v>0</v>
      </c>
      <c r="J314" s="35">
        <f>SUMIFS(Tabla16[IVA RET.],Tabla16[NUM],Tabla1[[#This Row],[CODIGO]])</f>
        <v>0</v>
      </c>
      <c r="K314" t="str">
        <f>FIXED(Tabla1[[#This Row],[TASA 16%]],0)</f>
        <v>0</v>
      </c>
      <c r="L314" t="str">
        <f>FIXED(Tabla1[[#This Row],[TASA 0%]],0)</f>
        <v>0</v>
      </c>
      <c r="M314" t="str">
        <f>FIXED(Tabla1[[#This Row],[TASA EXE.]],0)</f>
        <v>0</v>
      </c>
      <c r="N314" s="36" t="str">
        <f>FIXED(Tabla1[[#This Row],[IVA]],0)</f>
        <v>0</v>
      </c>
      <c r="O314" s="36" t="str">
        <f>FIXED(Tabla1[[#This Row],[ISR RET]],0)</f>
        <v>0</v>
      </c>
      <c r="P314" s="36" t="str">
        <f>FIXED(Tabla1[[#This Row],[IVA RET]],0)</f>
        <v>0</v>
      </c>
      <c r="R314" s="68">
        <f>Tabla1[[#This Row],[TASA 16]]*16%</f>
        <v>0</v>
      </c>
    </row>
    <row r="315" spans="2:18" x14ac:dyDescent="0.25">
      <c r="B315" t="str">
        <f>'[1]210 Y RFC'!A315</f>
        <v>VECM810415UQ9</v>
      </c>
      <c r="C315" t="s">
        <v>347</v>
      </c>
      <c r="D315" t="str">
        <f>'[1]210 Y RFC'!C315</f>
        <v>VELAZQUEZ CERVANTES MARCOS RODRIGO</v>
      </c>
      <c r="E315" s="35">
        <f>SUMIFS(Tabla16[TASA 16],Tabla16[NUM],Tabla1[[#This Row],[CODIGO]])</f>
        <v>0</v>
      </c>
      <c r="F315" s="35">
        <f>SUMIFS(Tabla16[TASA 0%],Tabla16[NUM],Tabla1[[#This Row],[CODIGO]])</f>
        <v>0</v>
      </c>
      <c r="G315" s="35">
        <f>SUMIFS(Tabla16[[EXENTO ]],Tabla16[NUM],Tabla1[[#This Row],[CODIGO]])</f>
        <v>0</v>
      </c>
      <c r="H315" s="35">
        <f>SUMIFS(Tabla16[IVA],Tabla16[NUM],Tabla1[[#This Row],[CODIGO]])</f>
        <v>0</v>
      </c>
      <c r="I315" s="35">
        <f>SUMIFS(Tabla16[ISR RET.],Tabla16[NUM],Tabla1[[#This Row],[CODIGO]])</f>
        <v>0</v>
      </c>
      <c r="J315" s="35">
        <f>SUMIFS(Tabla16[IVA RET.],Tabla16[NUM],Tabla1[[#This Row],[CODIGO]])</f>
        <v>0</v>
      </c>
      <c r="K315" t="str">
        <f>FIXED(Tabla1[[#This Row],[TASA 16%]],0)</f>
        <v>0</v>
      </c>
      <c r="L315" t="str">
        <f>FIXED(Tabla1[[#This Row],[TASA 0%]],0)</f>
        <v>0</v>
      </c>
      <c r="M315" t="str">
        <f>FIXED(Tabla1[[#This Row],[TASA EXE.]],0)</f>
        <v>0</v>
      </c>
      <c r="N315" t="str">
        <f>FIXED(Tabla1[[#This Row],[IVA]],0)</f>
        <v>0</v>
      </c>
      <c r="O315" t="str">
        <f>FIXED(Tabla1[[#This Row],[ISR RET]],0)</f>
        <v>0</v>
      </c>
      <c r="P315" t="str">
        <f>FIXED(Tabla1[[#This Row],[IVA RET]],0)</f>
        <v>0</v>
      </c>
      <c r="R315" s="68">
        <f>Tabla1[[#This Row],[TASA 16]]*16%</f>
        <v>0</v>
      </c>
    </row>
    <row r="316" spans="2:18" x14ac:dyDescent="0.25">
      <c r="B316" t="str">
        <f>'[1]210 Y RFC'!A316</f>
        <v>RGL121105322</v>
      </c>
      <c r="C316" t="s">
        <v>348</v>
      </c>
      <c r="D316" t="str">
        <f>'[1]210 Y RFC'!C316</f>
        <v>ROMER GLOBAL SA DE CV</v>
      </c>
      <c r="E316" s="35">
        <f>SUMIFS(Tabla16[TASA 16],Tabla16[NUM],Tabla1[[#This Row],[CODIGO]])</f>
        <v>0</v>
      </c>
      <c r="F316" s="35">
        <f>SUMIFS(Tabla16[TASA 0%],Tabla16[NUM],Tabla1[[#This Row],[CODIGO]])</f>
        <v>0</v>
      </c>
      <c r="G316" s="35">
        <f>SUMIFS(Tabla16[[EXENTO ]],Tabla16[NUM],Tabla1[[#This Row],[CODIGO]])</f>
        <v>0</v>
      </c>
      <c r="H316" s="35">
        <f>SUMIFS(Tabla16[IVA],Tabla16[NUM],Tabla1[[#This Row],[CODIGO]])</f>
        <v>0</v>
      </c>
      <c r="I316" s="35">
        <f>SUMIFS(Tabla16[ISR RET.],Tabla16[NUM],Tabla1[[#This Row],[CODIGO]])</f>
        <v>0</v>
      </c>
      <c r="J316" s="35">
        <f>SUMIFS(Tabla16[IVA RET.],Tabla16[NUM],Tabla1[[#This Row],[CODIGO]])</f>
        <v>0</v>
      </c>
      <c r="K316" t="str">
        <f>FIXED(Tabla1[[#This Row],[TASA 16%]],0)</f>
        <v>0</v>
      </c>
      <c r="L316" t="str">
        <f>FIXED(Tabla1[[#This Row],[TASA 0%]],0)</f>
        <v>0</v>
      </c>
      <c r="M316" t="str">
        <f>FIXED(Tabla1[[#This Row],[TASA EXE.]],0)</f>
        <v>0</v>
      </c>
      <c r="N316" s="36" t="str">
        <f>FIXED(Tabla1[[#This Row],[IVA]],0)</f>
        <v>0</v>
      </c>
      <c r="O316" s="36" t="str">
        <f>FIXED(Tabla1[[#This Row],[ISR RET]],0)</f>
        <v>0</v>
      </c>
      <c r="P316" s="36" t="str">
        <f>FIXED(Tabla1[[#This Row],[IVA RET]],0)</f>
        <v>0</v>
      </c>
      <c r="R316" s="68">
        <f>Tabla1[[#This Row],[TASA 16]]*16%</f>
        <v>0</v>
      </c>
    </row>
    <row r="317" spans="2:18" x14ac:dyDescent="0.25">
      <c r="B317" t="str">
        <f>'[1]210 Y RFC'!A317</f>
        <v>PACC920518FT0</v>
      </c>
      <c r="C317" t="s">
        <v>349</v>
      </c>
      <c r="D317" t="str">
        <f>'[1]210 Y RFC'!C317</f>
        <v>PRADO CORDOVA CHRISTIAN EDUARDO</v>
      </c>
      <c r="E317" s="35">
        <f>SUMIFS(Tabla16[TASA 16],Tabla16[NUM],Tabla1[[#This Row],[CODIGO]])</f>
        <v>0</v>
      </c>
      <c r="F317" s="35">
        <f>SUMIFS(Tabla16[TASA 0%],Tabla16[NUM],Tabla1[[#This Row],[CODIGO]])</f>
        <v>0</v>
      </c>
      <c r="G317" s="35">
        <f>SUMIFS(Tabla16[[EXENTO ]],Tabla16[NUM],Tabla1[[#This Row],[CODIGO]])</f>
        <v>0</v>
      </c>
      <c r="H317" s="35">
        <f>SUMIFS(Tabla16[IVA],Tabla16[NUM],Tabla1[[#This Row],[CODIGO]])</f>
        <v>0</v>
      </c>
      <c r="I317" s="35">
        <f>SUMIFS(Tabla16[ISR RET.],Tabla16[NUM],Tabla1[[#This Row],[CODIGO]])</f>
        <v>0</v>
      </c>
      <c r="J317" s="35">
        <f>SUMIFS(Tabla16[IVA RET.],Tabla16[NUM],Tabla1[[#This Row],[CODIGO]])</f>
        <v>0</v>
      </c>
      <c r="K317" t="str">
        <f>FIXED(Tabla1[[#This Row],[TASA 16%]],0)</f>
        <v>0</v>
      </c>
      <c r="L317" t="str">
        <f>FIXED(Tabla1[[#This Row],[TASA 0%]],0)</f>
        <v>0</v>
      </c>
      <c r="M317" t="str">
        <f>FIXED(Tabla1[[#This Row],[TASA EXE.]],0)</f>
        <v>0</v>
      </c>
      <c r="N317" t="str">
        <f>FIXED(Tabla1[[#This Row],[IVA]],0)</f>
        <v>0</v>
      </c>
      <c r="O317" t="str">
        <f>FIXED(Tabla1[[#This Row],[ISR RET]],0)</f>
        <v>0</v>
      </c>
      <c r="P317" t="str">
        <f>FIXED(Tabla1[[#This Row],[IVA RET]],0)</f>
        <v>0</v>
      </c>
      <c r="R317" s="68">
        <f>Tabla1[[#This Row],[TASA 16]]*16%</f>
        <v>0</v>
      </c>
    </row>
    <row r="318" spans="2:18" x14ac:dyDescent="0.25">
      <c r="B318" t="str">
        <f>'[1]210 Y RFC'!A318</f>
        <v>MSM1504204D3</v>
      </c>
      <c r="C318" t="s">
        <v>350</v>
      </c>
      <c r="D318" t="str">
        <f>'[1]210 Y RFC'!C318</f>
        <v>MOTOCICLETAS SAN MIGUEL EL ALTO SA DE CV</v>
      </c>
      <c r="E318" s="35">
        <f>SUMIFS(Tabla16[TASA 16],Tabla16[NUM],Tabla1[[#This Row],[CODIGO]])</f>
        <v>1877.5625000000002</v>
      </c>
      <c r="F318" s="35">
        <f>SUMIFS(Tabla16[TASA 0%],Tabla16[NUM],Tabla1[[#This Row],[CODIGO]])</f>
        <v>2.7499999999690772E-2</v>
      </c>
      <c r="G318" s="35">
        <f>SUMIFS(Tabla16[[EXENTO ]],Tabla16[NUM],Tabla1[[#This Row],[CODIGO]])</f>
        <v>0</v>
      </c>
      <c r="H318" s="35">
        <f>SUMIFS(Tabla16[IVA],Tabla16[NUM],Tabla1[[#This Row],[CODIGO]])</f>
        <v>300.41000000000003</v>
      </c>
      <c r="I318" s="35">
        <f>SUMIFS(Tabla16[ISR RET.],Tabla16[NUM],Tabla1[[#This Row],[CODIGO]])</f>
        <v>0</v>
      </c>
      <c r="J318" s="35">
        <f>SUMIFS(Tabla16[IVA RET.],Tabla16[NUM],Tabla1[[#This Row],[CODIGO]])</f>
        <v>0</v>
      </c>
      <c r="K318" t="str">
        <f>FIXED(Tabla1[[#This Row],[TASA 16%]],0)</f>
        <v>1,878</v>
      </c>
      <c r="L318" t="str">
        <f>FIXED(Tabla1[[#This Row],[TASA 0%]],0)</f>
        <v>0</v>
      </c>
      <c r="M318" t="str">
        <f>FIXED(Tabla1[[#This Row],[TASA EXE.]],0)</f>
        <v>0</v>
      </c>
      <c r="N318" t="str">
        <f>FIXED(Tabla1[[#This Row],[IVA]],0)</f>
        <v>300</v>
      </c>
      <c r="O318" t="str">
        <f>FIXED(Tabla1[[#This Row],[ISR RET]],0)</f>
        <v>0</v>
      </c>
      <c r="P318" t="str">
        <f>FIXED(Tabla1[[#This Row],[IVA RET]],0)</f>
        <v>0</v>
      </c>
      <c r="R318" s="68">
        <f>Tabla1[[#This Row],[TASA 16]]*16%</f>
        <v>300.48</v>
      </c>
    </row>
    <row r="319" spans="2:18" x14ac:dyDescent="0.25">
      <c r="B319" t="str">
        <f>'[1]210 Y RFC'!A319</f>
        <v>CSA150323124</v>
      </c>
      <c r="C319" t="s">
        <v>351</v>
      </c>
      <c r="D319" t="str">
        <f>'[1]210 Y RFC'!C319</f>
        <v>COMERCIALIZADORA SALBIO SA DE CV</v>
      </c>
      <c r="E319" s="35">
        <f>SUMIFS(Tabla16[TASA 16],Tabla16[NUM],Tabla1[[#This Row],[CODIGO]])</f>
        <v>0</v>
      </c>
      <c r="F319" s="35">
        <f>SUMIFS(Tabla16[TASA 0%],Tabla16[NUM],Tabla1[[#This Row],[CODIGO]])</f>
        <v>0</v>
      </c>
      <c r="G319" s="35">
        <f>SUMIFS(Tabla16[[EXENTO ]],Tabla16[NUM],Tabla1[[#This Row],[CODIGO]])</f>
        <v>0</v>
      </c>
      <c r="H319" s="35">
        <f>SUMIFS(Tabla16[IVA],Tabla16[NUM],Tabla1[[#This Row],[CODIGO]])</f>
        <v>0</v>
      </c>
      <c r="I319" s="35">
        <f>SUMIFS(Tabla16[ISR RET.],Tabla16[NUM],Tabla1[[#This Row],[CODIGO]])</f>
        <v>0</v>
      </c>
      <c r="J319" s="35">
        <f>SUMIFS(Tabla16[IVA RET.],Tabla16[NUM],Tabla1[[#This Row],[CODIGO]])</f>
        <v>0</v>
      </c>
      <c r="K319" t="str">
        <f>FIXED(Tabla1[[#This Row],[TASA 16%]],0)</f>
        <v>0</v>
      </c>
      <c r="L319" t="str">
        <f>FIXED(Tabla1[[#This Row],[TASA 0%]],0)</f>
        <v>0</v>
      </c>
      <c r="M319" t="str">
        <f>FIXED(Tabla1[[#This Row],[TASA EXE.]],0)</f>
        <v>0</v>
      </c>
      <c r="N319" t="str">
        <f>FIXED(Tabla1[[#This Row],[IVA]],0)</f>
        <v>0</v>
      </c>
      <c r="O319" t="str">
        <f>FIXED(Tabla1[[#This Row],[ISR RET]],0)</f>
        <v>0</v>
      </c>
      <c r="P319" t="str">
        <f>FIXED(Tabla1[[#This Row],[IVA RET]],0)</f>
        <v>0</v>
      </c>
      <c r="R319" s="68">
        <f>Tabla1[[#This Row],[TASA 16]]*16%</f>
        <v>0</v>
      </c>
    </row>
    <row r="320" spans="2:18" x14ac:dyDescent="0.25">
      <c r="B320" t="str">
        <f>'[1]210 Y RFC'!A320</f>
        <v>CAT950711BX1</v>
      </c>
      <c r="C320" t="s">
        <v>352</v>
      </c>
      <c r="D320" t="str">
        <f>'[1]210 Y RFC'!C320</f>
        <v>CORPORACION ATLANTIDA SA DE CV</v>
      </c>
      <c r="E320" s="35">
        <f>SUMIFS(Tabla16[TASA 16],Tabla16[NUM],Tabla1[[#This Row],[CODIGO]])</f>
        <v>0</v>
      </c>
      <c r="F320" s="35">
        <f>SUMIFS(Tabla16[TASA 0%],Tabla16[NUM],Tabla1[[#This Row],[CODIGO]])</f>
        <v>0</v>
      </c>
      <c r="G320" s="35">
        <f>SUMIFS(Tabla16[[EXENTO ]],Tabla16[NUM],Tabla1[[#This Row],[CODIGO]])</f>
        <v>0</v>
      </c>
      <c r="H320" s="35">
        <f>SUMIFS(Tabla16[IVA],Tabla16[NUM],Tabla1[[#This Row],[CODIGO]])</f>
        <v>0</v>
      </c>
      <c r="I320" s="35">
        <f>SUMIFS(Tabla16[ISR RET.],Tabla16[NUM],Tabla1[[#This Row],[CODIGO]])</f>
        <v>0</v>
      </c>
      <c r="J320" s="35">
        <f>SUMIFS(Tabla16[IVA RET.],Tabla16[NUM],Tabla1[[#This Row],[CODIGO]])</f>
        <v>0</v>
      </c>
      <c r="K320" t="str">
        <f>FIXED(Tabla1[[#This Row],[TASA 16%]],0)</f>
        <v>0</v>
      </c>
      <c r="L320" t="str">
        <f>FIXED(Tabla1[[#This Row],[TASA 0%]],0)</f>
        <v>0</v>
      </c>
      <c r="M320" t="str">
        <f>FIXED(Tabla1[[#This Row],[TASA EXE.]],0)</f>
        <v>0</v>
      </c>
      <c r="N320" s="36" t="str">
        <f>FIXED(Tabla1[[#This Row],[IVA]],0)</f>
        <v>0</v>
      </c>
      <c r="O320" s="36" t="str">
        <f>FIXED(Tabla1[[#This Row],[ISR RET]],0)</f>
        <v>0</v>
      </c>
      <c r="P320" s="36" t="str">
        <f>FIXED(Tabla1[[#This Row],[IVA RET]],0)</f>
        <v>0</v>
      </c>
      <c r="R320" s="68">
        <f>Tabla1[[#This Row],[TASA 16]]*16%</f>
        <v>0</v>
      </c>
    </row>
    <row r="321" spans="2:18" x14ac:dyDescent="0.25">
      <c r="B321" t="str">
        <f>'[1]210 Y RFC'!A321</f>
        <v>LSS120627LP6</v>
      </c>
      <c r="C321" t="s">
        <v>353</v>
      </c>
      <c r="D321" t="str">
        <f>'[1]210 Y RFC'!C321</f>
        <v>LOGISTICA Y SERVICIOS SAN JUAN SA DE CV</v>
      </c>
      <c r="E321" s="35">
        <f>SUMIFS(Tabla16[TASA 16],Tabla16[NUM],Tabla1[[#This Row],[CODIGO]])</f>
        <v>164334</v>
      </c>
      <c r="F321" s="35">
        <f>SUMIFS(Tabla16[TASA 0%],Tabla16[NUM],Tabla1[[#This Row],[CODIGO]])</f>
        <v>9.9999999983992893E-3</v>
      </c>
      <c r="G321" s="35">
        <f>SUMIFS(Tabla16[[EXENTO ]],Tabla16[NUM],Tabla1[[#This Row],[CODIGO]])</f>
        <v>0</v>
      </c>
      <c r="H321" s="35">
        <f>SUMIFS(Tabla16[IVA],Tabla16[NUM],Tabla1[[#This Row],[CODIGO]])</f>
        <v>26293.440000000002</v>
      </c>
      <c r="I321" s="35">
        <f>SUMIFS(Tabla16[ISR RET.],Tabla16[NUM],Tabla1[[#This Row],[CODIGO]])</f>
        <v>0</v>
      </c>
      <c r="J321" s="35">
        <f>SUMIFS(Tabla16[IVA RET.],Tabla16[NUM],Tabla1[[#This Row],[CODIGO]])</f>
        <v>0</v>
      </c>
      <c r="K321" t="str">
        <f>FIXED(Tabla1[[#This Row],[TASA 16%]],0)</f>
        <v>164,334</v>
      </c>
      <c r="L321" t="str">
        <f>FIXED(Tabla1[[#This Row],[TASA 0%]],0)</f>
        <v>0</v>
      </c>
      <c r="M321" t="str">
        <f>FIXED(Tabla1[[#This Row],[TASA EXE.]],0)</f>
        <v>0</v>
      </c>
      <c r="N321" t="str">
        <f>FIXED(Tabla1[[#This Row],[IVA]],0)</f>
        <v>26,293</v>
      </c>
      <c r="O321" t="str">
        <f>FIXED(Tabla1[[#This Row],[ISR RET]],0)</f>
        <v>0</v>
      </c>
      <c r="P321" t="str">
        <f>FIXED(Tabla1[[#This Row],[IVA RET]],0)</f>
        <v>0</v>
      </c>
      <c r="R321" s="68">
        <f>Tabla1[[#This Row],[TASA 16]]*16%</f>
        <v>26293.440000000002</v>
      </c>
    </row>
    <row r="322" spans="2:18" x14ac:dyDescent="0.25">
      <c r="B322" t="str">
        <f>'[1]210 Y RFC'!A322</f>
        <v>CAFG670513ST8</v>
      </c>
      <c r="C322" t="s">
        <v>354</v>
      </c>
      <c r="D322" t="str">
        <f>'[1]210 Y RFC'!C322</f>
        <v>CARBAJAL FRANCO MARIA GUADALUPE</v>
      </c>
      <c r="E322" s="35">
        <f>SUMIFS(Tabla16[TASA 16],Tabla16[NUM],Tabla1[[#This Row],[CODIGO]])</f>
        <v>0</v>
      </c>
      <c r="F322" s="35">
        <f>SUMIFS(Tabla16[TASA 0%],Tabla16[NUM],Tabla1[[#This Row],[CODIGO]])</f>
        <v>0</v>
      </c>
      <c r="G322" s="35">
        <f>SUMIFS(Tabla16[[EXENTO ]],Tabla16[NUM],Tabla1[[#This Row],[CODIGO]])</f>
        <v>0</v>
      </c>
      <c r="H322" s="35">
        <f>SUMIFS(Tabla16[IVA],Tabla16[NUM],Tabla1[[#This Row],[CODIGO]])</f>
        <v>0</v>
      </c>
      <c r="I322" s="35">
        <f>SUMIFS(Tabla16[ISR RET.],Tabla16[NUM],Tabla1[[#This Row],[CODIGO]])</f>
        <v>0</v>
      </c>
      <c r="J322" s="35">
        <f>SUMIFS(Tabla16[IVA RET.],Tabla16[NUM],Tabla1[[#This Row],[CODIGO]])</f>
        <v>0</v>
      </c>
      <c r="K322" t="str">
        <f>FIXED(Tabla1[[#This Row],[TASA 16%]],0)</f>
        <v>0</v>
      </c>
      <c r="L322" t="str">
        <f>FIXED(Tabla1[[#This Row],[TASA 0%]],0)</f>
        <v>0</v>
      </c>
      <c r="M322" t="str">
        <f>FIXED(Tabla1[[#This Row],[TASA EXE.]],0)</f>
        <v>0</v>
      </c>
      <c r="N322" s="36" t="str">
        <f>FIXED(Tabla1[[#This Row],[IVA]],0)</f>
        <v>0</v>
      </c>
      <c r="O322" s="36" t="str">
        <f>FIXED(Tabla1[[#This Row],[ISR RET]],0)</f>
        <v>0</v>
      </c>
      <c r="P322" s="36" t="str">
        <f>FIXED(Tabla1[[#This Row],[IVA RET]],0)</f>
        <v>0</v>
      </c>
      <c r="R322" s="68">
        <f>Tabla1[[#This Row],[TASA 16]]*16%</f>
        <v>0</v>
      </c>
    </row>
    <row r="323" spans="2:18" x14ac:dyDescent="0.25">
      <c r="B323" t="str">
        <f>'[1]210 Y RFC'!A323</f>
        <v>CEN070101DR7</v>
      </c>
      <c r="C323" t="s">
        <v>355</v>
      </c>
      <c r="D323" t="str">
        <f>'[1]210 Y RFC'!C323</f>
        <v>COMPAÑIA LA CENTRAL SA DE CV</v>
      </c>
      <c r="E323" s="35">
        <f>SUMIFS(Tabla16[TASA 16],Tabla16[NUM],Tabla1[[#This Row],[CODIGO]])</f>
        <v>0</v>
      </c>
      <c r="F323" s="35">
        <f>SUMIFS(Tabla16[TASA 0%],Tabla16[NUM],Tabla1[[#This Row],[CODIGO]])</f>
        <v>0</v>
      </c>
      <c r="G323" s="35">
        <f>SUMIFS(Tabla16[[EXENTO ]],Tabla16[NUM],Tabla1[[#This Row],[CODIGO]])</f>
        <v>0</v>
      </c>
      <c r="H323" s="35">
        <f>SUMIFS(Tabla16[IVA],Tabla16[NUM],Tabla1[[#This Row],[CODIGO]])</f>
        <v>0</v>
      </c>
      <c r="I323" s="35">
        <f>SUMIFS(Tabla16[ISR RET.],Tabla16[NUM],Tabla1[[#This Row],[CODIGO]])</f>
        <v>0</v>
      </c>
      <c r="J323" s="35">
        <f>SUMIFS(Tabla16[IVA RET.],Tabla16[NUM],Tabla1[[#This Row],[CODIGO]])</f>
        <v>0</v>
      </c>
      <c r="K323" t="str">
        <f>FIXED(Tabla1[[#This Row],[TASA 16%]],0)</f>
        <v>0</v>
      </c>
      <c r="L323" t="str">
        <f>FIXED(Tabla1[[#This Row],[TASA 0%]],0)</f>
        <v>0</v>
      </c>
      <c r="M323" t="str">
        <f>FIXED(Tabla1[[#This Row],[TASA EXE.]],0)</f>
        <v>0</v>
      </c>
      <c r="N323" t="str">
        <f>FIXED(Tabla1[[#This Row],[IVA]],0)</f>
        <v>0</v>
      </c>
      <c r="O323" t="str">
        <f>FIXED(Tabla1[[#This Row],[ISR RET]],0)</f>
        <v>0</v>
      </c>
      <c r="P323" t="str">
        <f>FIXED(Tabla1[[#This Row],[IVA RET]],0)</f>
        <v>0</v>
      </c>
      <c r="R323" s="68">
        <f>Tabla1[[#This Row],[TASA 16]]*16%</f>
        <v>0</v>
      </c>
    </row>
    <row r="324" spans="2:18" x14ac:dyDescent="0.25">
      <c r="B324" t="str">
        <f>'[1]210 Y RFC'!A324</f>
        <v>PAG951018JP5</v>
      </c>
      <c r="C324" t="s">
        <v>356</v>
      </c>
      <c r="D324" t="str">
        <f>'[1]210 Y RFC'!C324</f>
        <v>PRODUCTOS ALIMENTICIOS LA GUADALUPANA SA DE CV</v>
      </c>
      <c r="E324" s="35">
        <f>SUMIFS(Tabla16[TASA 16],Tabla16[NUM],Tabla1[[#This Row],[CODIGO]])</f>
        <v>0</v>
      </c>
      <c r="F324" s="35">
        <f>SUMIFS(Tabla16[TASA 0%],Tabla16[NUM],Tabla1[[#This Row],[CODIGO]])</f>
        <v>19272.93</v>
      </c>
      <c r="G324" s="35">
        <f>SUMIFS(Tabla16[[EXENTO ]],Tabla16[NUM],Tabla1[[#This Row],[CODIGO]])</f>
        <v>0</v>
      </c>
      <c r="H324" s="35">
        <f>SUMIFS(Tabla16[IVA],Tabla16[NUM],Tabla1[[#This Row],[CODIGO]])</f>
        <v>0</v>
      </c>
      <c r="I324" s="35">
        <f>SUMIFS(Tabla16[ISR RET.],Tabla16[NUM],Tabla1[[#This Row],[CODIGO]])</f>
        <v>0</v>
      </c>
      <c r="J324" s="35">
        <f>SUMIFS(Tabla16[IVA RET.],Tabla16[NUM],Tabla1[[#This Row],[CODIGO]])</f>
        <v>0</v>
      </c>
      <c r="K324" t="str">
        <f>FIXED(Tabla1[[#This Row],[TASA 16%]],0)</f>
        <v>0</v>
      </c>
      <c r="L324" t="str">
        <f>FIXED(Tabla1[[#This Row],[TASA 0%]],0)</f>
        <v>19,273</v>
      </c>
      <c r="M324" t="str">
        <f>FIXED(Tabla1[[#This Row],[TASA EXE.]],0)</f>
        <v>0</v>
      </c>
      <c r="N324" s="36" t="str">
        <f>FIXED(Tabla1[[#This Row],[IVA]],0)</f>
        <v>0</v>
      </c>
      <c r="O324" s="36" t="str">
        <f>FIXED(Tabla1[[#This Row],[ISR RET]],0)</f>
        <v>0</v>
      </c>
      <c r="P324" s="36" t="str">
        <f>FIXED(Tabla1[[#This Row],[IVA RET]],0)</f>
        <v>0</v>
      </c>
      <c r="R324" s="68">
        <f>Tabla1[[#This Row],[TASA 16]]*16%</f>
        <v>0</v>
      </c>
    </row>
    <row r="325" spans="2:18" x14ac:dyDescent="0.25">
      <c r="B325" t="str">
        <f>'[1]210 Y RFC'!A325</f>
        <v>BALP8206282QA</v>
      </c>
      <c r="C325" t="s">
        <v>357</v>
      </c>
      <c r="D325" t="str">
        <f>'[1]210 Y RFC'!C325</f>
        <v>BARAJAS LOZA PAULO CESAR</v>
      </c>
      <c r="E325" s="35">
        <f>SUMIFS(Tabla16[TASA 16],Tabla16[NUM],Tabla1[[#This Row],[CODIGO]])</f>
        <v>0</v>
      </c>
      <c r="F325" s="35">
        <f>SUMIFS(Tabla16[TASA 0%],Tabla16[NUM],Tabla1[[#This Row],[CODIGO]])</f>
        <v>0</v>
      </c>
      <c r="G325" s="35">
        <f>SUMIFS(Tabla16[[EXENTO ]],Tabla16[NUM],Tabla1[[#This Row],[CODIGO]])</f>
        <v>0</v>
      </c>
      <c r="H325" s="35">
        <f>SUMIFS(Tabla16[IVA],Tabla16[NUM],Tabla1[[#This Row],[CODIGO]])</f>
        <v>0</v>
      </c>
      <c r="I325" s="35">
        <f>SUMIFS(Tabla16[ISR RET.],Tabla16[NUM],Tabla1[[#This Row],[CODIGO]])</f>
        <v>0</v>
      </c>
      <c r="J325" s="35">
        <f>SUMIFS(Tabla16[IVA RET.],Tabla16[NUM],Tabla1[[#This Row],[CODIGO]])</f>
        <v>0</v>
      </c>
      <c r="K325" t="str">
        <f>FIXED(Tabla1[[#This Row],[TASA 16%]],0)</f>
        <v>0</v>
      </c>
      <c r="L325" t="str">
        <f>FIXED(Tabla1[[#This Row],[TASA 0%]],0)</f>
        <v>0</v>
      </c>
      <c r="M325" t="str">
        <f>FIXED(Tabla1[[#This Row],[TASA EXE.]],0)</f>
        <v>0</v>
      </c>
      <c r="N325" t="str">
        <f>FIXED(Tabla1[[#This Row],[IVA]],0)</f>
        <v>0</v>
      </c>
      <c r="O325" t="str">
        <f>FIXED(Tabla1[[#This Row],[ISR RET]],0)</f>
        <v>0</v>
      </c>
      <c r="P325" t="str">
        <f>FIXED(Tabla1[[#This Row],[IVA RET]],0)</f>
        <v>0</v>
      </c>
      <c r="R325" s="68">
        <f>Tabla1[[#This Row],[TASA 16]]*16%</f>
        <v>0</v>
      </c>
    </row>
    <row r="326" spans="2:18" x14ac:dyDescent="0.25">
      <c r="B326" t="str">
        <f>'[1]210 Y RFC'!A326</f>
        <v>PAI771020SB3</v>
      </c>
      <c r="C326" t="s">
        <v>358</v>
      </c>
      <c r="D326" t="str">
        <f>'[1]210 Y RFC'!C326</f>
        <v>PRODUCTOS ALIMENTICIOS E INDUSTRIALES SA DE CV</v>
      </c>
      <c r="E326" s="35">
        <f>SUMIFS(Tabla16[TASA 16],Tabla16[NUM],Tabla1[[#This Row],[CODIGO]])</f>
        <v>0</v>
      </c>
      <c r="F326" s="35">
        <f>SUMIFS(Tabla16[TASA 0%],Tabla16[NUM],Tabla1[[#This Row],[CODIGO]])</f>
        <v>0</v>
      </c>
      <c r="G326" s="35">
        <f>SUMIFS(Tabla16[[EXENTO ]],Tabla16[NUM],Tabla1[[#This Row],[CODIGO]])</f>
        <v>0</v>
      </c>
      <c r="H326" s="35">
        <f>SUMIFS(Tabla16[IVA],Tabla16[NUM],Tabla1[[#This Row],[CODIGO]])</f>
        <v>0</v>
      </c>
      <c r="I326" s="35">
        <f>SUMIFS(Tabla16[ISR RET.],Tabla16[NUM],Tabla1[[#This Row],[CODIGO]])</f>
        <v>0</v>
      </c>
      <c r="J326" s="35">
        <f>SUMIFS(Tabla16[IVA RET.],Tabla16[NUM],Tabla1[[#This Row],[CODIGO]])</f>
        <v>0</v>
      </c>
      <c r="K326" t="str">
        <f>FIXED(Tabla1[[#This Row],[TASA 16%]],0)</f>
        <v>0</v>
      </c>
      <c r="L326" t="str">
        <f>FIXED(Tabla1[[#This Row],[TASA 0%]],0)</f>
        <v>0</v>
      </c>
      <c r="M326" t="str">
        <f>FIXED(Tabla1[[#This Row],[TASA EXE.]],0)</f>
        <v>0</v>
      </c>
      <c r="N326" s="36" t="str">
        <f>FIXED(Tabla1[[#This Row],[IVA]],0)</f>
        <v>0</v>
      </c>
      <c r="O326" s="36" t="str">
        <f>FIXED(Tabla1[[#This Row],[ISR RET]],0)</f>
        <v>0</v>
      </c>
      <c r="P326" s="36" t="str">
        <f>FIXED(Tabla1[[#This Row],[IVA RET]],0)</f>
        <v>0</v>
      </c>
      <c r="R326" s="68">
        <f>Tabla1[[#This Row],[TASA 16]]*16%</f>
        <v>0</v>
      </c>
    </row>
    <row r="327" spans="2:18" x14ac:dyDescent="0.25">
      <c r="B327" t="str">
        <f>'[1]210 Y RFC'!A327</f>
        <v>DDA110323629</v>
      </c>
      <c r="C327" t="s">
        <v>359</v>
      </c>
      <c r="D327" t="str">
        <f>'[1]210 Y RFC'!C327</f>
        <v>DERIVADOS DE AGAVE ORGANICO SA DE CV</v>
      </c>
      <c r="E327" s="35">
        <f>SUMIFS(Tabla16[TASA 16],Tabla16[NUM],Tabla1[[#This Row],[CODIGO]])</f>
        <v>0</v>
      </c>
      <c r="F327" s="35">
        <f>SUMIFS(Tabla16[TASA 0%],Tabla16[NUM],Tabla1[[#This Row],[CODIGO]])</f>
        <v>0</v>
      </c>
      <c r="G327" s="35">
        <f>SUMIFS(Tabla16[[EXENTO ]],Tabla16[NUM],Tabla1[[#This Row],[CODIGO]])</f>
        <v>0</v>
      </c>
      <c r="H327" s="35">
        <f>SUMIFS(Tabla16[IVA],Tabla16[NUM],Tabla1[[#This Row],[CODIGO]])</f>
        <v>0</v>
      </c>
      <c r="I327" s="35">
        <f>SUMIFS(Tabla16[ISR RET.],Tabla16[NUM],Tabla1[[#This Row],[CODIGO]])</f>
        <v>0</v>
      </c>
      <c r="J327" s="35">
        <f>SUMIFS(Tabla16[IVA RET.],Tabla16[NUM],Tabla1[[#This Row],[CODIGO]])</f>
        <v>0</v>
      </c>
      <c r="K327" t="str">
        <f>FIXED(Tabla1[[#This Row],[TASA 16%]],0)</f>
        <v>0</v>
      </c>
      <c r="L327" t="str">
        <f>FIXED(Tabla1[[#This Row],[TASA 0%]],0)</f>
        <v>0</v>
      </c>
      <c r="M327" t="str">
        <f>FIXED(Tabla1[[#This Row],[TASA EXE.]],0)</f>
        <v>0</v>
      </c>
      <c r="N327" t="str">
        <f>FIXED(Tabla1[[#This Row],[IVA]],0)</f>
        <v>0</v>
      </c>
      <c r="O327" t="str">
        <f>FIXED(Tabla1[[#This Row],[ISR RET]],0)</f>
        <v>0</v>
      </c>
      <c r="P327" t="str">
        <f>FIXED(Tabla1[[#This Row],[IVA RET]],0)</f>
        <v>0</v>
      </c>
      <c r="R327" s="68">
        <f>Tabla1[[#This Row],[TASA 16]]*16%</f>
        <v>0</v>
      </c>
    </row>
    <row r="328" spans="2:18" x14ac:dyDescent="0.25">
      <c r="B328" t="str">
        <f>'[1]210 Y RFC'!A328</f>
        <v>CGC100311GJ2</v>
      </c>
      <c r="C328" t="s">
        <v>360</v>
      </c>
      <c r="D328" t="str">
        <f>'[1]210 Y RFC'!C328</f>
        <v>COEDITEP GRUPO CONSTRUCTOR SA DE CV</v>
      </c>
      <c r="E328" s="35">
        <f>SUMIFS(Tabla16[TASA 16],Tabla16[NUM],Tabla1[[#This Row],[CODIGO]])</f>
        <v>0</v>
      </c>
      <c r="F328" s="35">
        <f>SUMIFS(Tabla16[TASA 0%],Tabla16[NUM],Tabla1[[#This Row],[CODIGO]])</f>
        <v>0</v>
      </c>
      <c r="G328" s="35">
        <f>SUMIFS(Tabla16[[EXENTO ]],Tabla16[NUM],Tabla1[[#This Row],[CODIGO]])</f>
        <v>0</v>
      </c>
      <c r="H328" s="35">
        <f>SUMIFS(Tabla16[IVA],Tabla16[NUM],Tabla1[[#This Row],[CODIGO]])</f>
        <v>0</v>
      </c>
      <c r="I328" s="35">
        <f>SUMIFS(Tabla16[ISR RET.],Tabla16[NUM],Tabla1[[#This Row],[CODIGO]])</f>
        <v>0</v>
      </c>
      <c r="J328" s="35">
        <f>SUMIFS(Tabla16[IVA RET.],Tabla16[NUM],Tabla1[[#This Row],[CODIGO]])</f>
        <v>0</v>
      </c>
      <c r="K328" t="str">
        <f>FIXED(Tabla1[[#This Row],[TASA 16%]],0)</f>
        <v>0</v>
      </c>
      <c r="L328" t="str">
        <f>FIXED(Tabla1[[#This Row],[TASA 0%]],0)</f>
        <v>0</v>
      </c>
      <c r="M328" t="str">
        <f>FIXED(Tabla1[[#This Row],[TASA EXE.]],0)</f>
        <v>0</v>
      </c>
      <c r="N328" s="36" t="str">
        <f>FIXED(Tabla1[[#This Row],[IVA]],0)</f>
        <v>0</v>
      </c>
      <c r="O328" s="36" t="str">
        <f>FIXED(Tabla1[[#This Row],[ISR RET]],0)</f>
        <v>0</v>
      </c>
      <c r="P328" s="36" t="str">
        <f>FIXED(Tabla1[[#This Row],[IVA RET]],0)</f>
        <v>0</v>
      </c>
      <c r="R328" s="68">
        <f>Tabla1[[#This Row],[TASA 16]]*16%</f>
        <v>0</v>
      </c>
    </row>
    <row r="329" spans="2:18" x14ac:dyDescent="0.25">
      <c r="B329" t="str">
        <f>'[1]210 Y RFC'!A329</f>
        <v>MCF150223UI4</v>
      </c>
      <c r="C329" t="s">
        <v>361</v>
      </c>
      <c r="D329" t="str">
        <f>'[1]210 Y RFC'!C329</f>
        <v>MACRO COMERCIALIZACION FARMACEUTICA SA DE CV</v>
      </c>
      <c r="E329" s="35">
        <f>SUMIFS(Tabla16[TASA 16],Tabla16[NUM],Tabla1[[#This Row],[CODIGO]])</f>
        <v>0</v>
      </c>
      <c r="F329" s="35">
        <f>SUMIFS(Tabla16[TASA 0%],Tabla16[NUM],Tabla1[[#This Row],[CODIGO]])</f>
        <v>0</v>
      </c>
      <c r="G329" s="35">
        <f>SUMIFS(Tabla16[[EXENTO ]],Tabla16[NUM],Tabla1[[#This Row],[CODIGO]])</f>
        <v>0</v>
      </c>
      <c r="H329" s="35">
        <f>SUMIFS(Tabla16[IVA],Tabla16[NUM],Tabla1[[#This Row],[CODIGO]])</f>
        <v>0</v>
      </c>
      <c r="I329" s="35">
        <f>SUMIFS(Tabla16[ISR RET.],Tabla16[NUM],Tabla1[[#This Row],[CODIGO]])</f>
        <v>0</v>
      </c>
      <c r="J329" s="35">
        <f>SUMIFS(Tabla16[IVA RET.],Tabla16[NUM],Tabla1[[#This Row],[CODIGO]])</f>
        <v>0</v>
      </c>
      <c r="K329" t="str">
        <f>FIXED(Tabla1[[#This Row],[TASA 16%]],0)</f>
        <v>0</v>
      </c>
      <c r="L329" t="str">
        <f>FIXED(Tabla1[[#This Row],[TASA 0%]],0)</f>
        <v>0</v>
      </c>
      <c r="M329" t="str">
        <f>FIXED(Tabla1[[#This Row],[TASA EXE.]],0)</f>
        <v>0</v>
      </c>
      <c r="N329" t="str">
        <f>FIXED(Tabla1[[#This Row],[IVA]],0)</f>
        <v>0</v>
      </c>
      <c r="O329" t="str">
        <f>FIXED(Tabla1[[#This Row],[ISR RET]],0)</f>
        <v>0</v>
      </c>
      <c r="P329" t="str">
        <f>FIXED(Tabla1[[#This Row],[IVA RET]],0)</f>
        <v>0</v>
      </c>
      <c r="R329" s="68">
        <f>Tabla1[[#This Row],[TASA 16]]*16%</f>
        <v>0</v>
      </c>
    </row>
    <row r="330" spans="2:18" x14ac:dyDescent="0.25">
      <c r="B330" t="str">
        <f>'[1]210 Y RFC'!A330</f>
        <v>DEM940426E32</v>
      </c>
      <c r="C330" t="s">
        <v>362</v>
      </c>
      <c r="D330" t="str">
        <f>'[1]210 Y RFC'!C330</f>
        <v>DISTRIBUCION ESPECIALIZADA DE MEDICAMENTOS SA DE CV</v>
      </c>
      <c r="E330" s="35">
        <f>SUMIFS(Tabla16[TASA 16],Tabla16[NUM],Tabla1[[#This Row],[CODIGO]])</f>
        <v>1944</v>
      </c>
      <c r="F330" s="35">
        <f>SUMIFS(Tabla16[TASA 0%],Tabla16[NUM],Tabla1[[#This Row],[CODIGO]])</f>
        <v>80223</v>
      </c>
      <c r="G330" s="35">
        <f>SUMIFS(Tabla16[[EXENTO ]],Tabla16[NUM],Tabla1[[#This Row],[CODIGO]])</f>
        <v>0</v>
      </c>
      <c r="H330" s="35">
        <f>SUMIFS(Tabla16[IVA],Tabla16[NUM],Tabla1[[#This Row],[CODIGO]])</f>
        <v>311.04000000000002</v>
      </c>
      <c r="I330" s="35">
        <f>SUMIFS(Tabla16[ISR RET.],Tabla16[NUM],Tabla1[[#This Row],[CODIGO]])</f>
        <v>0</v>
      </c>
      <c r="J330" s="35">
        <f>SUMIFS(Tabla16[IVA RET.],Tabla16[NUM],Tabla1[[#This Row],[CODIGO]])</f>
        <v>0</v>
      </c>
      <c r="K330" t="str">
        <f>FIXED(Tabla1[[#This Row],[TASA 16%]],0)</f>
        <v>1,944</v>
      </c>
      <c r="L330" t="str">
        <f>FIXED(Tabla1[[#This Row],[TASA 0%]],0)</f>
        <v>80,223</v>
      </c>
      <c r="M330" t="str">
        <f>FIXED(Tabla1[[#This Row],[TASA EXE.]],0)</f>
        <v>0</v>
      </c>
      <c r="N330" s="36" t="str">
        <f>FIXED(Tabla1[[#This Row],[IVA]],0)</f>
        <v>311</v>
      </c>
      <c r="O330" s="36" t="str">
        <f>FIXED(Tabla1[[#This Row],[ISR RET]],0)</f>
        <v>0</v>
      </c>
      <c r="P330" s="36" t="str">
        <f>FIXED(Tabla1[[#This Row],[IVA RET]],0)</f>
        <v>0</v>
      </c>
      <c r="R330" s="68">
        <f>Tabla1[[#This Row],[TASA 16]]*16%</f>
        <v>311.04000000000002</v>
      </c>
    </row>
    <row r="331" spans="2:18" x14ac:dyDescent="0.25">
      <c r="B331" t="str">
        <f>'[1]210 Y RFC'!A331</f>
        <v>MUGL820510MR9</v>
      </c>
      <c r="C331" t="s">
        <v>363</v>
      </c>
      <c r="D331" t="str">
        <f>'[1]210 Y RFC'!C331</f>
        <v>MURATALLA GARCIA LUIS RAUL</v>
      </c>
      <c r="E331" s="35">
        <f>SUMIFS(Tabla16[TASA 16],Tabla16[NUM],Tabla1[[#This Row],[CODIGO]])</f>
        <v>0</v>
      </c>
      <c r="F331" s="35">
        <f>SUMIFS(Tabla16[TASA 0%],Tabla16[NUM],Tabla1[[#This Row],[CODIGO]])</f>
        <v>0</v>
      </c>
      <c r="G331" s="35">
        <f>SUMIFS(Tabla16[[EXENTO ]],Tabla16[NUM],Tabla1[[#This Row],[CODIGO]])</f>
        <v>0</v>
      </c>
      <c r="H331" s="35">
        <f>SUMIFS(Tabla16[IVA],Tabla16[NUM],Tabla1[[#This Row],[CODIGO]])</f>
        <v>0</v>
      </c>
      <c r="I331" s="35">
        <f>SUMIFS(Tabla16[ISR RET.],Tabla16[NUM],Tabla1[[#This Row],[CODIGO]])</f>
        <v>0</v>
      </c>
      <c r="J331" s="35">
        <f>SUMIFS(Tabla16[IVA RET.],Tabla16[NUM],Tabla1[[#This Row],[CODIGO]])</f>
        <v>0</v>
      </c>
      <c r="K331" t="str">
        <f>FIXED(Tabla1[[#This Row],[TASA 16%]],0)</f>
        <v>0</v>
      </c>
      <c r="L331" t="str">
        <f>FIXED(Tabla1[[#This Row],[TASA 0%]],0)</f>
        <v>0</v>
      </c>
      <c r="M331" t="str">
        <f>FIXED(Tabla1[[#This Row],[TASA EXE.]],0)</f>
        <v>0</v>
      </c>
      <c r="N331" t="str">
        <f>FIXED(Tabla1[[#This Row],[IVA]],0)</f>
        <v>0</v>
      </c>
      <c r="O331" t="str">
        <f>FIXED(Tabla1[[#This Row],[ISR RET]],0)</f>
        <v>0</v>
      </c>
      <c r="P331" t="str">
        <f>FIXED(Tabla1[[#This Row],[IVA RET]],0)</f>
        <v>0</v>
      </c>
      <c r="R331" s="68">
        <f>Tabla1[[#This Row],[TASA 16]]*16%</f>
        <v>0</v>
      </c>
    </row>
    <row r="332" spans="2:18" x14ac:dyDescent="0.25">
      <c r="B332" t="str">
        <f>'[1]210 Y RFC'!A332</f>
        <v>OFA080522JJ1</v>
      </c>
      <c r="C332" t="s">
        <v>364</v>
      </c>
      <c r="D332" t="str">
        <f>'[1]210 Y RFC'!C332</f>
        <v>ORGANIZACION FARMACEUTICA ABARROTERA SA DE CV</v>
      </c>
      <c r="E332" s="35">
        <f>SUMIFS(Tabla16[TASA 16],Tabla16[NUM],Tabla1[[#This Row],[CODIGO]])</f>
        <v>0</v>
      </c>
      <c r="F332" s="35">
        <f>SUMIFS(Tabla16[TASA 0%],Tabla16[NUM],Tabla1[[#This Row],[CODIGO]])</f>
        <v>0</v>
      </c>
      <c r="G332" s="35">
        <f>SUMIFS(Tabla16[[EXENTO ]],Tabla16[NUM],Tabla1[[#This Row],[CODIGO]])</f>
        <v>0</v>
      </c>
      <c r="H332" s="35">
        <f>SUMIFS(Tabla16[IVA],Tabla16[NUM],Tabla1[[#This Row],[CODIGO]])</f>
        <v>0</v>
      </c>
      <c r="I332" s="35">
        <f>SUMIFS(Tabla16[ISR RET.],Tabla16[NUM],Tabla1[[#This Row],[CODIGO]])</f>
        <v>0</v>
      </c>
      <c r="J332" s="35">
        <f>SUMIFS(Tabla16[IVA RET.],Tabla16[NUM],Tabla1[[#This Row],[CODIGO]])</f>
        <v>0</v>
      </c>
      <c r="K332" t="str">
        <f>FIXED(Tabla1[[#This Row],[TASA 16%]],0)</f>
        <v>0</v>
      </c>
      <c r="L332" t="str">
        <f>FIXED(Tabla1[[#This Row],[TASA 0%]],0)</f>
        <v>0</v>
      </c>
      <c r="M332" t="str">
        <f>FIXED(Tabla1[[#This Row],[TASA EXE.]],0)</f>
        <v>0</v>
      </c>
      <c r="N332" s="36" t="str">
        <f>FIXED(Tabla1[[#This Row],[IVA]],0)</f>
        <v>0</v>
      </c>
      <c r="O332" s="36" t="str">
        <f>FIXED(Tabla1[[#This Row],[ISR RET]],0)</f>
        <v>0</v>
      </c>
      <c r="P332" s="36" t="str">
        <f>FIXED(Tabla1[[#This Row],[IVA RET]],0)</f>
        <v>0</v>
      </c>
      <c r="R332" s="68">
        <f>Tabla1[[#This Row],[TASA 16]]*16%</f>
        <v>0</v>
      </c>
    </row>
    <row r="333" spans="2:18" x14ac:dyDescent="0.25">
      <c r="B333" t="str">
        <f>'[1]210 Y RFC'!A333</f>
        <v>ALI891106NH2</v>
      </c>
      <c r="C333" t="s">
        <v>365</v>
      </c>
      <c r="D333" t="str">
        <f>'[1]210 Y RFC'!C333</f>
        <v>CON ALIMENTOS SA DE CV</v>
      </c>
      <c r="E333" s="35">
        <f>SUMIFS(Tabla16[TASA 16],Tabla16[NUM],Tabla1[[#This Row],[CODIGO]])</f>
        <v>0</v>
      </c>
      <c r="F333" s="35">
        <f>SUMIFS(Tabla16[TASA 0%],Tabla16[NUM],Tabla1[[#This Row],[CODIGO]])</f>
        <v>34591.74</v>
      </c>
      <c r="G333" s="35">
        <f>SUMIFS(Tabla16[[EXENTO ]],Tabla16[NUM],Tabla1[[#This Row],[CODIGO]])</f>
        <v>107.32</v>
      </c>
      <c r="H333" s="35">
        <f>SUMIFS(Tabla16[IVA],Tabla16[NUM],Tabla1[[#This Row],[CODIGO]])</f>
        <v>0</v>
      </c>
      <c r="I333" s="35">
        <f>SUMIFS(Tabla16[ISR RET.],Tabla16[NUM],Tabla1[[#This Row],[CODIGO]])</f>
        <v>0</v>
      </c>
      <c r="J333" s="35">
        <f>SUMIFS(Tabla16[IVA RET.],Tabla16[NUM],Tabla1[[#This Row],[CODIGO]])</f>
        <v>0</v>
      </c>
      <c r="K333" t="str">
        <f>FIXED(Tabla1[[#This Row],[TASA 16%]],0)</f>
        <v>0</v>
      </c>
      <c r="L333" t="str">
        <f>FIXED(Tabla1[[#This Row],[TASA 0%]],0)</f>
        <v>34,592</v>
      </c>
      <c r="M333" t="str">
        <f>FIXED(Tabla1[[#This Row],[TASA EXE.]],0)</f>
        <v>107</v>
      </c>
      <c r="N333" t="str">
        <f>FIXED(Tabla1[[#This Row],[IVA]],0)</f>
        <v>0</v>
      </c>
      <c r="O333" t="str">
        <f>FIXED(Tabla1[[#This Row],[ISR RET]],0)</f>
        <v>0</v>
      </c>
      <c r="P333" t="str">
        <f>FIXED(Tabla1[[#This Row],[IVA RET]],0)</f>
        <v>0</v>
      </c>
      <c r="R333" s="68">
        <f>Tabla1[[#This Row],[TASA 16]]*16%</f>
        <v>0</v>
      </c>
    </row>
    <row r="334" spans="2:18" x14ac:dyDescent="0.25">
      <c r="B334" t="str">
        <f>'[1]210 Y RFC'!A334</f>
        <v>RAMO9507283J4</v>
      </c>
      <c r="C334" t="s">
        <v>366</v>
      </c>
      <c r="D334" t="str">
        <f>'[1]210 Y RFC'!C334</f>
        <v>RAMIREZ MIRANDA OSCAR ALEJANDRO</v>
      </c>
      <c r="E334" s="35">
        <f>SUMIFS(Tabla16[TASA 16],Tabla16[NUM],Tabla1[[#This Row],[CODIGO]])</f>
        <v>0</v>
      </c>
      <c r="F334" s="35">
        <f>SUMIFS(Tabla16[TASA 0%],Tabla16[NUM],Tabla1[[#This Row],[CODIGO]])</f>
        <v>0</v>
      </c>
      <c r="G334" s="35">
        <f>SUMIFS(Tabla16[[EXENTO ]],Tabla16[NUM],Tabla1[[#This Row],[CODIGO]])</f>
        <v>0</v>
      </c>
      <c r="H334" s="35">
        <f>SUMIFS(Tabla16[IVA],Tabla16[NUM],Tabla1[[#This Row],[CODIGO]])</f>
        <v>0</v>
      </c>
      <c r="I334" s="35">
        <f>SUMIFS(Tabla16[ISR RET.],Tabla16[NUM],Tabla1[[#This Row],[CODIGO]])</f>
        <v>0</v>
      </c>
      <c r="J334" s="35">
        <f>SUMIFS(Tabla16[IVA RET.],Tabla16[NUM],Tabla1[[#This Row],[CODIGO]])</f>
        <v>0</v>
      </c>
      <c r="K334" t="str">
        <f>FIXED(Tabla1[[#This Row],[TASA 16%]],0)</f>
        <v>0</v>
      </c>
      <c r="L334" t="str">
        <f>FIXED(Tabla1[[#This Row],[TASA 0%]],0)</f>
        <v>0</v>
      </c>
      <c r="M334" t="str">
        <f>FIXED(Tabla1[[#This Row],[TASA EXE.]],0)</f>
        <v>0</v>
      </c>
      <c r="N334" s="36" t="str">
        <f>FIXED(Tabla1[[#This Row],[IVA]],0)</f>
        <v>0</v>
      </c>
      <c r="O334" s="36" t="str">
        <f>FIXED(Tabla1[[#This Row],[ISR RET]],0)</f>
        <v>0</v>
      </c>
      <c r="P334" s="36" t="str">
        <f>FIXED(Tabla1[[#This Row],[IVA RET]],0)</f>
        <v>0</v>
      </c>
      <c r="R334" s="68">
        <f>Tabla1[[#This Row],[TASA 16]]*16%</f>
        <v>0</v>
      </c>
    </row>
    <row r="335" spans="2:18" x14ac:dyDescent="0.25">
      <c r="B335" t="str">
        <f>'[1]210 Y RFC'!A335</f>
        <v>MAOR351109IY9</v>
      </c>
      <c r="C335" t="s">
        <v>367</v>
      </c>
      <c r="D335" t="str">
        <f>'[1]210 Y RFC'!C335</f>
        <v>MAGALLON OROZCO RENE HUGO</v>
      </c>
      <c r="E335" s="35">
        <f>SUMIFS(Tabla16[TASA 16],Tabla16[NUM],Tabla1[[#This Row],[CODIGO]])</f>
        <v>0</v>
      </c>
      <c r="F335" s="35">
        <f>SUMIFS(Tabla16[TASA 0%],Tabla16[NUM],Tabla1[[#This Row],[CODIGO]])</f>
        <v>0</v>
      </c>
      <c r="G335" s="35">
        <f>SUMIFS(Tabla16[[EXENTO ]],Tabla16[NUM],Tabla1[[#This Row],[CODIGO]])</f>
        <v>0</v>
      </c>
      <c r="H335" s="35">
        <f>SUMIFS(Tabla16[IVA],Tabla16[NUM],Tabla1[[#This Row],[CODIGO]])</f>
        <v>0</v>
      </c>
      <c r="I335" s="35">
        <f>SUMIFS(Tabla16[ISR RET.],Tabla16[NUM],Tabla1[[#This Row],[CODIGO]])</f>
        <v>0</v>
      </c>
      <c r="J335" s="35">
        <f>SUMIFS(Tabla16[IVA RET.],Tabla16[NUM],Tabla1[[#This Row],[CODIGO]])</f>
        <v>0</v>
      </c>
      <c r="K335" t="str">
        <f>FIXED(Tabla1[[#This Row],[TASA 16%]],0)</f>
        <v>0</v>
      </c>
      <c r="L335" t="str">
        <f>FIXED(Tabla1[[#This Row],[TASA 0%]],0)</f>
        <v>0</v>
      </c>
      <c r="M335" t="str">
        <f>FIXED(Tabla1[[#This Row],[TASA EXE.]],0)</f>
        <v>0</v>
      </c>
      <c r="N335" t="str">
        <f>FIXED(Tabla1[[#This Row],[IVA]],0)</f>
        <v>0</v>
      </c>
      <c r="O335" t="str">
        <f>FIXED(Tabla1[[#This Row],[ISR RET]],0)</f>
        <v>0</v>
      </c>
      <c r="P335" t="str">
        <f>FIXED(Tabla1[[#This Row],[IVA RET]],0)</f>
        <v>0</v>
      </c>
      <c r="R335" s="68">
        <f>Tabla1[[#This Row],[TASA 16]]*16%</f>
        <v>0</v>
      </c>
    </row>
    <row r="336" spans="2:18" x14ac:dyDescent="0.25">
      <c r="B336" t="str">
        <f>'[1]210 Y RFC'!A336</f>
        <v>CRE151210FVA</v>
      </c>
      <c r="C336" t="s">
        <v>368</v>
      </c>
      <c r="D336" t="str">
        <f>'[1]210 Y RFC'!C336</f>
        <v>CITZA REPRESENTACIONES S DE RL DE CV</v>
      </c>
      <c r="E336" s="35">
        <f>SUMIFS(Tabla16[TASA 16],Tabla16[NUM],Tabla1[[#This Row],[CODIGO]])</f>
        <v>0</v>
      </c>
      <c r="F336" s="35">
        <f>SUMIFS(Tabla16[TASA 0%],Tabla16[NUM],Tabla1[[#This Row],[CODIGO]])</f>
        <v>0</v>
      </c>
      <c r="G336" s="35">
        <f>SUMIFS(Tabla16[[EXENTO ]],Tabla16[NUM],Tabla1[[#This Row],[CODIGO]])</f>
        <v>0</v>
      </c>
      <c r="H336" s="35">
        <f>SUMIFS(Tabla16[IVA],Tabla16[NUM],Tabla1[[#This Row],[CODIGO]])</f>
        <v>0</v>
      </c>
      <c r="I336" s="35">
        <f>SUMIFS(Tabla16[ISR RET.],Tabla16[NUM],Tabla1[[#This Row],[CODIGO]])</f>
        <v>0</v>
      </c>
      <c r="J336" s="35">
        <f>SUMIFS(Tabla16[IVA RET.],Tabla16[NUM],Tabla1[[#This Row],[CODIGO]])</f>
        <v>0</v>
      </c>
      <c r="K336" t="str">
        <f>FIXED(Tabla1[[#This Row],[TASA 16%]],0)</f>
        <v>0</v>
      </c>
      <c r="L336" t="str">
        <f>FIXED(Tabla1[[#This Row],[TASA 0%]],0)</f>
        <v>0</v>
      </c>
      <c r="M336" t="str">
        <f>FIXED(Tabla1[[#This Row],[TASA EXE.]],0)</f>
        <v>0</v>
      </c>
      <c r="N336" s="36" t="str">
        <f>FIXED(Tabla1[[#This Row],[IVA]],0)</f>
        <v>0</v>
      </c>
      <c r="O336" s="36" t="str">
        <f>FIXED(Tabla1[[#This Row],[ISR RET]],0)</f>
        <v>0</v>
      </c>
      <c r="P336" s="36" t="str">
        <f>FIXED(Tabla1[[#This Row],[IVA RET]],0)</f>
        <v>0</v>
      </c>
      <c r="R336" s="68">
        <f>Tabla1[[#This Row],[TASA 16]]*16%</f>
        <v>0</v>
      </c>
    </row>
    <row r="337" spans="2:18" x14ac:dyDescent="0.25">
      <c r="B337" t="str">
        <f>'[1]210 Y RFC'!A337</f>
        <v>CSN141107TB7</v>
      </c>
      <c r="C337" t="s">
        <v>369</v>
      </c>
      <c r="D337" t="str">
        <f>'[1]210 Y RFC'!C337</f>
        <v>CORPORATIVO SUPRA NATURA SA DE CV</v>
      </c>
      <c r="E337" s="35">
        <f>SUMIFS(Tabla16[TASA 16],Tabla16[NUM],Tabla1[[#This Row],[CODIGO]])</f>
        <v>0</v>
      </c>
      <c r="F337" s="35">
        <f>SUMIFS(Tabla16[TASA 0%],Tabla16[NUM],Tabla1[[#This Row],[CODIGO]])</f>
        <v>0</v>
      </c>
      <c r="G337" s="35">
        <f>SUMIFS(Tabla16[[EXENTO ]],Tabla16[NUM],Tabla1[[#This Row],[CODIGO]])</f>
        <v>0</v>
      </c>
      <c r="H337" s="35">
        <f>SUMIFS(Tabla16[IVA],Tabla16[NUM],Tabla1[[#This Row],[CODIGO]])</f>
        <v>0</v>
      </c>
      <c r="I337" s="35">
        <f>SUMIFS(Tabla16[ISR RET.],Tabla16[NUM],Tabla1[[#This Row],[CODIGO]])</f>
        <v>0</v>
      </c>
      <c r="J337" s="35">
        <f>SUMIFS(Tabla16[IVA RET.],Tabla16[NUM],Tabla1[[#This Row],[CODIGO]])</f>
        <v>0</v>
      </c>
      <c r="K337" t="str">
        <f>FIXED(Tabla1[[#This Row],[TASA 16%]],0)</f>
        <v>0</v>
      </c>
      <c r="L337" t="str">
        <f>FIXED(Tabla1[[#This Row],[TASA 0%]],0)</f>
        <v>0</v>
      </c>
      <c r="M337" t="str">
        <f>FIXED(Tabla1[[#This Row],[TASA EXE.]],0)</f>
        <v>0</v>
      </c>
      <c r="N337" t="str">
        <f>FIXED(Tabla1[[#This Row],[IVA]],0)</f>
        <v>0</v>
      </c>
      <c r="O337" t="str">
        <f>FIXED(Tabla1[[#This Row],[ISR RET]],0)</f>
        <v>0</v>
      </c>
      <c r="P337" t="str">
        <f>FIXED(Tabla1[[#This Row],[IVA RET]],0)</f>
        <v>0</v>
      </c>
      <c r="R337" s="68">
        <f>Tabla1[[#This Row],[TASA 16]]*16%</f>
        <v>0</v>
      </c>
    </row>
    <row r="338" spans="2:18" x14ac:dyDescent="0.25">
      <c r="B338" t="str">
        <f>'[1]210 Y RFC'!A338</f>
        <v>LOGM581013NG7</v>
      </c>
      <c r="C338" t="s">
        <v>370</v>
      </c>
      <c r="D338" t="str">
        <f>'[1]210 Y RFC'!C338</f>
        <v>LOPEZ GOMEZ MA MARIBEL</v>
      </c>
      <c r="E338" s="35">
        <f>SUMIFS(Tabla16[TASA 16],Tabla16[NUM],Tabla1[[#This Row],[CODIGO]])</f>
        <v>3166.125</v>
      </c>
      <c r="F338" s="35">
        <f>SUMIFS(Tabla16[TASA 0%],Tabla16[NUM],Tabla1[[#This Row],[CODIGO]])</f>
        <v>-5.0000000001091394E-3</v>
      </c>
      <c r="G338" s="35">
        <f>SUMIFS(Tabla16[[EXENTO ]],Tabla16[NUM],Tabla1[[#This Row],[CODIGO]])</f>
        <v>0</v>
      </c>
      <c r="H338" s="35">
        <f>SUMIFS(Tabla16[IVA],Tabla16[NUM],Tabla1[[#This Row],[CODIGO]])</f>
        <v>506.58</v>
      </c>
      <c r="I338" s="35">
        <f>SUMIFS(Tabla16[ISR RET.],Tabla16[NUM],Tabla1[[#This Row],[CODIGO]])</f>
        <v>0</v>
      </c>
      <c r="J338" s="35">
        <f>SUMIFS(Tabla16[IVA RET.],Tabla16[NUM],Tabla1[[#This Row],[CODIGO]])</f>
        <v>0</v>
      </c>
      <c r="K338" t="str">
        <f>FIXED(Tabla1[[#This Row],[TASA 16%]],0)</f>
        <v>3,166</v>
      </c>
      <c r="L338" t="str">
        <f>FIXED(Tabla1[[#This Row],[TASA 0%]],0)</f>
        <v>0</v>
      </c>
      <c r="M338" t="str">
        <f>FIXED(Tabla1[[#This Row],[TASA EXE.]],0)</f>
        <v>0</v>
      </c>
      <c r="N338" s="36" t="str">
        <f>FIXED(Tabla1[[#This Row],[IVA]],0)</f>
        <v>507</v>
      </c>
      <c r="O338" s="36" t="str">
        <f>FIXED(Tabla1[[#This Row],[ISR RET]],0)</f>
        <v>0</v>
      </c>
      <c r="P338" s="36" t="str">
        <f>FIXED(Tabla1[[#This Row],[IVA RET]],0)</f>
        <v>0</v>
      </c>
      <c r="R338" s="68">
        <f>Tabla1[[#This Row],[TASA 16]]*16%</f>
        <v>506.56</v>
      </c>
    </row>
    <row r="339" spans="2:18" x14ac:dyDescent="0.25">
      <c r="B339" t="str">
        <f>'[1]210 Y RFC'!A339</f>
        <v>PSG150730M75</v>
      </c>
      <c r="C339" t="s">
        <v>371</v>
      </c>
      <c r="D339" t="str">
        <f>'[1]210 Y RFC'!C339</f>
        <v>PRO SKIN G S DE RL DE CV</v>
      </c>
      <c r="E339" s="35">
        <f>SUMIFS(Tabla16[TASA 16],Tabla16[NUM],Tabla1[[#This Row],[CODIGO]])</f>
        <v>0</v>
      </c>
      <c r="F339" s="35">
        <f>SUMIFS(Tabla16[TASA 0%],Tabla16[NUM],Tabla1[[#This Row],[CODIGO]])</f>
        <v>33222.17</v>
      </c>
      <c r="G339" s="35">
        <f>SUMIFS(Tabla16[[EXENTO ]],Tabla16[NUM],Tabla1[[#This Row],[CODIGO]])</f>
        <v>0</v>
      </c>
      <c r="H339" s="35">
        <f>SUMIFS(Tabla16[IVA],Tabla16[NUM],Tabla1[[#This Row],[CODIGO]])</f>
        <v>0</v>
      </c>
      <c r="I339" s="35">
        <f>SUMIFS(Tabla16[ISR RET.],Tabla16[NUM],Tabla1[[#This Row],[CODIGO]])</f>
        <v>0</v>
      </c>
      <c r="J339" s="35">
        <f>SUMIFS(Tabla16[IVA RET.],Tabla16[NUM],Tabla1[[#This Row],[CODIGO]])</f>
        <v>0</v>
      </c>
      <c r="K339" t="str">
        <f>FIXED(Tabla1[[#This Row],[TASA 16%]],0)</f>
        <v>0</v>
      </c>
      <c r="L339" t="str">
        <f>FIXED(Tabla1[[#This Row],[TASA 0%]],0)</f>
        <v>33,222</v>
      </c>
      <c r="M339" t="str">
        <f>FIXED(Tabla1[[#This Row],[TASA EXE.]],0)</f>
        <v>0</v>
      </c>
      <c r="N339" t="str">
        <f>FIXED(Tabla1[[#This Row],[IVA]],0)</f>
        <v>0</v>
      </c>
      <c r="O339" t="str">
        <f>FIXED(Tabla1[[#This Row],[ISR RET]],0)</f>
        <v>0</v>
      </c>
      <c r="P339" t="str">
        <f>FIXED(Tabla1[[#This Row],[IVA RET]],0)</f>
        <v>0</v>
      </c>
      <c r="R339" s="68">
        <f>Tabla1[[#This Row],[TASA 16]]*16%</f>
        <v>0</v>
      </c>
    </row>
    <row r="340" spans="2:18" x14ac:dyDescent="0.25">
      <c r="B340" t="str">
        <f>'[1]210 Y RFC'!A340</f>
        <v>FOC980211DG5</v>
      </c>
      <c r="C340" t="s">
        <v>372</v>
      </c>
      <c r="D340" t="str">
        <f>'[1]210 Y RFC'!C340</f>
        <v>FARMACEUTICOS DE OCCIDENTE SA DE CV</v>
      </c>
      <c r="E340" s="35">
        <f>SUMIFS(Tabla16[TASA 16],Tabla16[NUM],Tabla1[[#This Row],[CODIGO]])</f>
        <v>0</v>
      </c>
      <c r="F340" s="35">
        <f>SUMIFS(Tabla16[TASA 0%],Tabla16[NUM],Tabla1[[#This Row],[CODIGO]])</f>
        <v>0</v>
      </c>
      <c r="G340" s="35">
        <f>SUMIFS(Tabla16[[EXENTO ]],Tabla16[NUM],Tabla1[[#This Row],[CODIGO]])</f>
        <v>0</v>
      </c>
      <c r="H340" s="35">
        <f>SUMIFS(Tabla16[IVA],Tabla16[NUM],Tabla1[[#This Row],[CODIGO]])</f>
        <v>0</v>
      </c>
      <c r="I340" s="35">
        <f>SUMIFS(Tabla16[ISR RET.],Tabla16[NUM],Tabla1[[#This Row],[CODIGO]])</f>
        <v>0</v>
      </c>
      <c r="J340" s="35">
        <f>SUMIFS(Tabla16[IVA RET.],Tabla16[NUM],Tabla1[[#This Row],[CODIGO]])</f>
        <v>0</v>
      </c>
      <c r="K340" t="str">
        <f>FIXED(Tabla1[[#This Row],[TASA 16%]],0)</f>
        <v>0</v>
      </c>
      <c r="L340" t="str">
        <f>FIXED(Tabla1[[#This Row],[TASA 0%]],0)</f>
        <v>0</v>
      </c>
      <c r="M340" t="str">
        <f>FIXED(Tabla1[[#This Row],[TASA EXE.]],0)</f>
        <v>0</v>
      </c>
      <c r="N340" s="36" t="str">
        <f>FIXED(Tabla1[[#This Row],[IVA]],0)</f>
        <v>0</v>
      </c>
      <c r="O340" s="36" t="str">
        <f>FIXED(Tabla1[[#This Row],[ISR RET]],0)</f>
        <v>0</v>
      </c>
      <c r="P340" s="36" t="str">
        <f>FIXED(Tabla1[[#This Row],[IVA RET]],0)</f>
        <v>0</v>
      </c>
      <c r="R340" s="68">
        <f>Tabla1[[#This Row],[TASA 16]]*16%</f>
        <v>0</v>
      </c>
    </row>
    <row r="341" spans="2:18" x14ac:dyDescent="0.25">
      <c r="B341" t="str">
        <f>'[1]210 Y RFC'!A341</f>
        <v>VIT150331DE2</v>
      </c>
      <c r="C341" t="s">
        <v>373</v>
      </c>
      <c r="D341" t="str">
        <f>'[1]210 Y RFC'!C341</f>
        <v>VITERE SA DE CV</v>
      </c>
      <c r="E341" s="35">
        <f>SUMIFS(Tabla16[TASA 16],Tabla16[NUM],Tabla1[[#This Row],[CODIGO]])</f>
        <v>0</v>
      </c>
      <c r="F341" s="35">
        <f>SUMIFS(Tabla16[TASA 0%],Tabla16[NUM],Tabla1[[#This Row],[CODIGO]])</f>
        <v>0</v>
      </c>
      <c r="G341" s="35">
        <f>SUMIFS(Tabla16[[EXENTO ]],Tabla16[NUM],Tabla1[[#This Row],[CODIGO]])</f>
        <v>0</v>
      </c>
      <c r="H341" s="35">
        <f>SUMIFS(Tabla16[IVA],Tabla16[NUM],Tabla1[[#This Row],[CODIGO]])</f>
        <v>0</v>
      </c>
      <c r="I341" s="35">
        <f>SUMIFS(Tabla16[ISR RET.],Tabla16[NUM],Tabla1[[#This Row],[CODIGO]])</f>
        <v>0</v>
      </c>
      <c r="J341" s="35">
        <f>SUMIFS(Tabla16[IVA RET.],Tabla16[NUM],Tabla1[[#This Row],[CODIGO]])</f>
        <v>0</v>
      </c>
      <c r="K341" t="str">
        <f>FIXED(Tabla1[[#This Row],[TASA 16%]],0)</f>
        <v>0</v>
      </c>
      <c r="L341" t="str">
        <f>FIXED(Tabla1[[#This Row],[TASA 0%]],0)</f>
        <v>0</v>
      </c>
      <c r="M341" t="str">
        <f>FIXED(Tabla1[[#This Row],[TASA EXE.]],0)</f>
        <v>0</v>
      </c>
      <c r="N341" t="str">
        <f>FIXED(Tabla1[[#This Row],[IVA]],0)</f>
        <v>0</v>
      </c>
      <c r="O341" t="str">
        <f>FIXED(Tabla1[[#This Row],[ISR RET]],0)</f>
        <v>0</v>
      </c>
      <c r="P341" t="str">
        <f>FIXED(Tabla1[[#This Row],[IVA RET]],0)</f>
        <v>0</v>
      </c>
      <c r="R341" s="68">
        <f>Tabla1[[#This Row],[TASA 16]]*16%</f>
        <v>0</v>
      </c>
    </row>
    <row r="342" spans="2:18" x14ac:dyDescent="0.25">
      <c r="B342" t="str">
        <f>'[1]210 Y RFC'!A342</f>
        <v>MAIG850302IV3</v>
      </c>
      <c r="C342" t="s">
        <v>374</v>
      </c>
      <c r="D342" t="str">
        <f>'[1]210 Y RFC'!C342</f>
        <v>MARTINEZ IÑIGUEZ GEORGINA</v>
      </c>
      <c r="E342" s="35">
        <f>SUMIFS(Tabla16[TASA 16],Tabla16[NUM],Tabla1[[#This Row],[CODIGO]])</f>
        <v>0</v>
      </c>
      <c r="F342" s="35">
        <f>SUMIFS(Tabla16[TASA 0%],Tabla16[NUM],Tabla1[[#This Row],[CODIGO]])</f>
        <v>0</v>
      </c>
      <c r="G342" s="35">
        <f>SUMIFS(Tabla16[[EXENTO ]],Tabla16[NUM],Tabla1[[#This Row],[CODIGO]])</f>
        <v>0</v>
      </c>
      <c r="H342" s="35">
        <f>SUMIFS(Tabla16[IVA],Tabla16[NUM],Tabla1[[#This Row],[CODIGO]])</f>
        <v>0</v>
      </c>
      <c r="I342" s="35">
        <f>SUMIFS(Tabla16[ISR RET.],Tabla16[NUM],Tabla1[[#This Row],[CODIGO]])</f>
        <v>0</v>
      </c>
      <c r="J342" s="35">
        <f>SUMIFS(Tabla16[IVA RET.],Tabla16[NUM],Tabla1[[#This Row],[CODIGO]])</f>
        <v>0</v>
      </c>
      <c r="K342" t="str">
        <f>FIXED(Tabla1[[#This Row],[TASA 16%]],0)</f>
        <v>0</v>
      </c>
      <c r="L342" t="str">
        <f>FIXED(Tabla1[[#This Row],[TASA 0%]],0)</f>
        <v>0</v>
      </c>
      <c r="M342" t="str">
        <f>FIXED(Tabla1[[#This Row],[TASA EXE.]],0)</f>
        <v>0</v>
      </c>
      <c r="N342" s="36" t="str">
        <f>FIXED(Tabla1[[#This Row],[IVA]],0)</f>
        <v>0</v>
      </c>
      <c r="O342" s="36" t="str">
        <f>FIXED(Tabla1[[#This Row],[ISR RET]],0)</f>
        <v>0</v>
      </c>
      <c r="P342" s="36" t="str">
        <f>FIXED(Tabla1[[#This Row],[IVA RET]],0)</f>
        <v>0</v>
      </c>
      <c r="R342" s="68">
        <f>Tabla1[[#This Row],[TASA 16]]*16%</f>
        <v>0</v>
      </c>
    </row>
    <row r="343" spans="2:18" x14ac:dyDescent="0.25">
      <c r="B343" t="str">
        <f>'[1]210 Y RFC'!A343</f>
        <v>NACJ870616J26</v>
      </c>
      <c r="C343" t="s">
        <v>375</v>
      </c>
      <c r="D343" t="str">
        <f>'[1]210 Y RFC'!C343</f>
        <v>NAVARRO CARRANZA JUAN</v>
      </c>
      <c r="E343" s="35">
        <f>SUMIFS(Tabla16[TASA 16],Tabla16[NUM],Tabla1[[#This Row],[CODIGO]])</f>
        <v>0</v>
      </c>
      <c r="F343" s="35">
        <f>SUMIFS(Tabla16[TASA 0%],Tabla16[NUM],Tabla1[[#This Row],[CODIGO]])</f>
        <v>0</v>
      </c>
      <c r="G343" s="35">
        <f>SUMIFS(Tabla16[[EXENTO ]],Tabla16[NUM],Tabla1[[#This Row],[CODIGO]])</f>
        <v>0</v>
      </c>
      <c r="H343" s="35">
        <f>SUMIFS(Tabla16[IVA],Tabla16[NUM],Tabla1[[#This Row],[CODIGO]])</f>
        <v>0</v>
      </c>
      <c r="I343" s="35">
        <f>SUMIFS(Tabla16[ISR RET.],Tabla16[NUM],Tabla1[[#This Row],[CODIGO]])</f>
        <v>0</v>
      </c>
      <c r="J343" s="35">
        <f>SUMIFS(Tabla16[IVA RET.],Tabla16[NUM],Tabla1[[#This Row],[CODIGO]])</f>
        <v>0</v>
      </c>
      <c r="K343" t="str">
        <f>FIXED(Tabla1[[#This Row],[TASA 16%]],0)</f>
        <v>0</v>
      </c>
      <c r="L343" t="str">
        <f>FIXED(Tabla1[[#This Row],[TASA 0%]],0)</f>
        <v>0</v>
      </c>
      <c r="M343" t="str">
        <f>FIXED(Tabla1[[#This Row],[TASA EXE.]],0)</f>
        <v>0</v>
      </c>
      <c r="N343" t="str">
        <f>FIXED(Tabla1[[#This Row],[IVA]],0)</f>
        <v>0</v>
      </c>
      <c r="O343" t="str">
        <f>FIXED(Tabla1[[#This Row],[ISR RET]],0)</f>
        <v>0</v>
      </c>
      <c r="P343" t="str">
        <f>FIXED(Tabla1[[#This Row],[IVA RET]],0)</f>
        <v>0</v>
      </c>
      <c r="R343" s="68">
        <f>Tabla1[[#This Row],[TASA 16]]*16%</f>
        <v>0</v>
      </c>
    </row>
    <row r="344" spans="2:18" x14ac:dyDescent="0.25">
      <c r="B344" t="str">
        <f>'[1]210 Y RFC'!A344</f>
        <v>GUFF740202BT8</v>
      </c>
      <c r="C344" t="s">
        <v>376</v>
      </c>
      <c r="D344" t="str">
        <f>'[1]210 Y RFC'!C344</f>
        <v>GUZMAN FLORES FABIAN</v>
      </c>
      <c r="E344" s="35">
        <f>SUMIFS(Tabla16[TASA 16],Tabla16[NUM],Tabla1[[#This Row],[CODIGO]])</f>
        <v>0</v>
      </c>
      <c r="F344" s="35">
        <f>SUMIFS(Tabla16[TASA 0%],Tabla16[NUM],Tabla1[[#This Row],[CODIGO]])</f>
        <v>0</v>
      </c>
      <c r="G344" s="35">
        <f>SUMIFS(Tabla16[[EXENTO ]],Tabla16[NUM],Tabla1[[#This Row],[CODIGO]])</f>
        <v>0</v>
      </c>
      <c r="H344" s="35">
        <f>SUMIFS(Tabla16[IVA],Tabla16[NUM],Tabla1[[#This Row],[CODIGO]])</f>
        <v>0</v>
      </c>
      <c r="I344" s="35">
        <f>SUMIFS(Tabla16[ISR RET.],Tabla16[NUM],Tabla1[[#This Row],[CODIGO]])</f>
        <v>0</v>
      </c>
      <c r="J344" s="35">
        <f>SUMIFS(Tabla16[IVA RET.],Tabla16[NUM],Tabla1[[#This Row],[CODIGO]])</f>
        <v>0</v>
      </c>
      <c r="K344" t="str">
        <f>FIXED(Tabla1[[#This Row],[TASA 16%]],0)</f>
        <v>0</v>
      </c>
      <c r="L344" t="str">
        <f>FIXED(Tabla1[[#This Row],[TASA 0%]],0)</f>
        <v>0</v>
      </c>
      <c r="M344" t="str">
        <f>FIXED(Tabla1[[#This Row],[TASA EXE.]],0)</f>
        <v>0</v>
      </c>
      <c r="N344" s="36" t="str">
        <f>FIXED(Tabla1[[#This Row],[IVA]],0)</f>
        <v>0</v>
      </c>
      <c r="O344" s="36" t="str">
        <f>FIXED(Tabla1[[#This Row],[ISR RET]],0)</f>
        <v>0</v>
      </c>
      <c r="P344" s="36" t="str">
        <f>FIXED(Tabla1[[#This Row],[IVA RET]],0)</f>
        <v>0</v>
      </c>
      <c r="R344" s="68">
        <f>Tabla1[[#This Row],[TASA 16]]*16%</f>
        <v>0</v>
      </c>
    </row>
    <row r="345" spans="2:18" x14ac:dyDescent="0.25">
      <c r="B345" t="str">
        <f>'[1]210 Y RFC'!A345</f>
        <v>ROFE6011266NA</v>
      </c>
      <c r="C345" t="s">
        <v>377</v>
      </c>
      <c r="D345" t="str">
        <f>'[1]210 Y RFC'!C345</f>
        <v>ROMERO FALCONI EFREN TERCERO</v>
      </c>
      <c r="E345" s="35">
        <f>SUMIFS(Tabla16[TASA 16],Tabla16[NUM],Tabla1[[#This Row],[CODIGO]])</f>
        <v>10027.0625</v>
      </c>
      <c r="F345" s="35">
        <f>SUMIFS(Tabla16[TASA 0%],Tabla16[NUM],Tabla1[[#This Row],[CODIGO]])</f>
        <v>3.7500000000363798E-2</v>
      </c>
      <c r="G345" s="35">
        <f>SUMIFS(Tabla16[[EXENTO ]],Tabla16[NUM],Tabla1[[#This Row],[CODIGO]])</f>
        <v>0</v>
      </c>
      <c r="H345" s="35">
        <f>SUMIFS(Tabla16[IVA],Tabla16[NUM],Tabla1[[#This Row],[CODIGO]])</f>
        <v>1604.33</v>
      </c>
      <c r="I345" s="35">
        <f>SUMIFS(Tabla16[ISR RET.],Tabla16[NUM],Tabla1[[#This Row],[CODIGO]])</f>
        <v>0</v>
      </c>
      <c r="J345" s="35">
        <f>SUMIFS(Tabla16[IVA RET.],Tabla16[NUM],Tabla1[[#This Row],[CODIGO]])</f>
        <v>0</v>
      </c>
      <c r="K345" t="str">
        <f>FIXED(Tabla1[[#This Row],[TASA 16%]],0)</f>
        <v>10,027</v>
      </c>
      <c r="L345" t="str">
        <f>FIXED(Tabla1[[#This Row],[TASA 0%]],0)</f>
        <v>0</v>
      </c>
      <c r="M345" t="str">
        <f>FIXED(Tabla1[[#This Row],[TASA EXE.]],0)</f>
        <v>0</v>
      </c>
      <c r="N345" s="36" t="str">
        <f>FIXED(Tabla1[[#This Row],[IVA]],0)</f>
        <v>1,604</v>
      </c>
      <c r="O345" s="36" t="str">
        <f>FIXED(Tabla1[[#This Row],[ISR RET]],0)</f>
        <v>0</v>
      </c>
      <c r="P345" s="36" t="str">
        <f>FIXED(Tabla1[[#This Row],[IVA RET]],0)</f>
        <v>0</v>
      </c>
      <c r="R345" s="68">
        <f>Tabla1[[#This Row],[TASA 16]]*16%</f>
        <v>1604.32</v>
      </c>
    </row>
    <row r="346" spans="2:18" x14ac:dyDescent="0.25">
      <c r="B346" t="str">
        <f>'[1]210 Y RFC'!A346</f>
        <v>RIBA850327BY6</v>
      </c>
      <c r="C346" t="s">
        <v>378</v>
      </c>
      <c r="D346" t="str">
        <f>'[1]210 Y RFC'!C346</f>
        <v>RIVERA BARAJAS ALFONSO</v>
      </c>
      <c r="E346" s="35">
        <f>SUMIFS(Tabla16[TASA 16],Tabla16[NUM],Tabla1[[#This Row],[CODIGO]])</f>
        <v>0</v>
      </c>
      <c r="F346" s="35">
        <f>SUMIFS(Tabla16[TASA 0%],Tabla16[NUM],Tabla1[[#This Row],[CODIGO]])</f>
        <v>0</v>
      </c>
      <c r="G346" s="35">
        <f>SUMIFS(Tabla16[[EXENTO ]],Tabla16[NUM],Tabla1[[#This Row],[CODIGO]])</f>
        <v>0</v>
      </c>
      <c r="H346" s="35">
        <f>SUMIFS(Tabla16[IVA],Tabla16[NUM],Tabla1[[#This Row],[CODIGO]])</f>
        <v>0</v>
      </c>
      <c r="I346" s="35">
        <f>SUMIFS(Tabla16[ISR RET.],Tabla16[NUM],Tabla1[[#This Row],[CODIGO]])</f>
        <v>0</v>
      </c>
      <c r="J346" s="35">
        <f>SUMIFS(Tabla16[IVA RET.],Tabla16[NUM],Tabla1[[#This Row],[CODIGO]])</f>
        <v>0</v>
      </c>
      <c r="K346" t="str">
        <f>FIXED(Tabla1[[#This Row],[TASA 16%]],0)</f>
        <v>0</v>
      </c>
      <c r="L346" t="str">
        <f>FIXED(Tabla1[[#This Row],[TASA 0%]],0)</f>
        <v>0</v>
      </c>
      <c r="M346" t="str">
        <f>FIXED(Tabla1[[#This Row],[TASA EXE.]],0)</f>
        <v>0</v>
      </c>
      <c r="N346" s="36" t="str">
        <f>FIXED(Tabla1[[#This Row],[IVA]],0)</f>
        <v>0</v>
      </c>
      <c r="O346" s="36" t="str">
        <f>FIXED(Tabla1[[#This Row],[ISR RET]],0)</f>
        <v>0</v>
      </c>
      <c r="P346" s="36" t="str">
        <f>FIXED(Tabla1[[#This Row],[IVA RET]],0)</f>
        <v>0</v>
      </c>
      <c r="R346" s="68">
        <f>Tabla1[[#This Row],[TASA 16]]*16%</f>
        <v>0</v>
      </c>
    </row>
    <row r="347" spans="2:18" x14ac:dyDescent="0.25">
      <c r="B347" t="str">
        <f>'[1]210 Y RFC'!A347</f>
        <v>GANH651019K71</v>
      </c>
      <c r="C347" t="s">
        <v>379</v>
      </c>
      <c r="D347" t="str">
        <f>'[1]210 Y RFC'!C347</f>
        <v>GARCIA NAVARRO HECTOR</v>
      </c>
      <c r="E347" s="35">
        <f>SUMIFS(Tabla16[TASA 16],Tabla16[NUM],Tabla1[[#This Row],[CODIGO]])</f>
        <v>0</v>
      </c>
      <c r="F347" s="35">
        <f>SUMIFS(Tabla16[TASA 0%],Tabla16[NUM],Tabla1[[#This Row],[CODIGO]])</f>
        <v>0</v>
      </c>
      <c r="G347" s="35">
        <f>SUMIFS(Tabla16[[EXENTO ]],Tabla16[NUM],Tabla1[[#This Row],[CODIGO]])</f>
        <v>0</v>
      </c>
      <c r="H347" s="35">
        <f>SUMIFS(Tabla16[IVA],Tabla16[NUM],Tabla1[[#This Row],[CODIGO]])</f>
        <v>0</v>
      </c>
      <c r="I347" s="35">
        <f>SUMIFS(Tabla16[ISR RET.],Tabla16[NUM],Tabla1[[#This Row],[CODIGO]])</f>
        <v>0</v>
      </c>
      <c r="J347" s="35">
        <f>SUMIFS(Tabla16[IVA RET.],Tabla16[NUM],Tabla1[[#This Row],[CODIGO]])</f>
        <v>0</v>
      </c>
      <c r="K347" t="str">
        <f>FIXED(Tabla1[[#This Row],[TASA 16%]],0)</f>
        <v>0</v>
      </c>
      <c r="L347" t="str">
        <f>FIXED(Tabla1[[#This Row],[TASA 0%]],0)</f>
        <v>0</v>
      </c>
      <c r="M347" t="str">
        <f>FIXED(Tabla1[[#This Row],[TASA EXE.]],0)</f>
        <v>0</v>
      </c>
      <c r="N347" t="str">
        <f>FIXED(Tabla1[[#This Row],[IVA]],0)</f>
        <v>0</v>
      </c>
      <c r="O347" t="str">
        <f>FIXED(Tabla1[[#This Row],[ISR RET]],0)</f>
        <v>0</v>
      </c>
      <c r="P347" t="str">
        <f>FIXED(Tabla1[[#This Row],[IVA RET]],0)</f>
        <v>0</v>
      </c>
      <c r="R347" s="68">
        <f>Tabla1[[#This Row],[TASA 16]]*16%</f>
        <v>0</v>
      </c>
    </row>
    <row r="348" spans="2:18" x14ac:dyDescent="0.25">
      <c r="B348" t="str">
        <f>'[1]210 Y RFC'!A348</f>
        <v>OHA0910165D4</v>
      </c>
      <c r="C348" t="s">
        <v>380</v>
      </c>
      <c r="D348" t="str">
        <f>'[1]210 Y RFC'!C348</f>
        <v>ORFEBRES HISPANO AMERICA SA DE CV</v>
      </c>
      <c r="E348" s="35">
        <f>SUMIFS(Tabla16[TASA 16],Tabla16[NUM],Tabla1[[#This Row],[CODIGO]])</f>
        <v>0</v>
      </c>
      <c r="F348" s="35">
        <f>SUMIFS(Tabla16[TASA 0%],Tabla16[NUM],Tabla1[[#This Row],[CODIGO]])</f>
        <v>0</v>
      </c>
      <c r="G348" s="35">
        <f>SUMIFS(Tabla16[[EXENTO ]],Tabla16[NUM],Tabla1[[#This Row],[CODIGO]])</f>
        <v>0</v>
      </c>
      <c r="H348" s="35">
        <f>SUMIFS(Tabla16[IVA],Tabla16[NUM],Tabla1[[#This Row],[CODIGO]])</f>
        <v>0</v>
      </c>
      <c r="I348" s="35">
        <f>SUMIFS(Tabla16[ISR RET.],Tabla16[NUM],Tabla1[[#This Row],[CODIGO]])</f>
        <v>0</v>
      </c>
      <c r="J348" s="35">
        <f>SUMIFS(Tabla16[IVA RET.],Tabla16[NUM],Tabla1[[#This Row],[CODIGO]])</f>
        <v>0</v>
      </c>
      <c r="K348" t="str">
        <f>FIXED(Tabla1[[#This Row],[TASA 16%]],0)</f>
        <v>0</v>
      </c>
      <c r="L348" t="str">
        <f>FIXED(Tabla1[[#This Row],[TASA 0%]],0)</f>
        <v>0</v>
      </c>
      <c r="M348" t="str">
        <f>FIXED(Tabla1[[#This Row],[TASA EXE.]],0)</f>
        <v>0</v>
      </c>
      <c r="N348" s="36" t="str">
        <f>FIXED(Tabla1[[#This Row],[IVA]],0)</f>
        <v>0</v>
      </c>
      <c r="O348" s="36" t="str">
        <f>FIXED(Tabla1[[#This Row],[ISR RET]],0)</f>
        <v>0</v>
      </c>
      <c r="P348" s="36" t="str">
        <f>FIXED(Tabla1[[#This Row],[IVA RET]],0)</f>
        <v>0</v>
      </c>
      <c r="R348" s="68">
        <f>Tabla1[[#This Row],[TASA 16]]*16%</f>
        <v>0</v>
      </c>
    </row>
    <row r="349" spans="2:18" x14ac:dyDescent="0.25">
      <c r="B349" t="str">
        <f>'[1]210 Y RFC'!A349</f>
        <v>CANJ840927HK6</v>
      </c>
      <c r="C349" t="s">
        <v>381</v>
      </c>
      <c r="D349" t="str">
        <f>'[1]210 Y RFC'!C349</f>
        <v>CASILLAS NAVARRO JORGE EDUARDO</v>
      </c>
      <c r="E349" s="35">
        <f>SUMIFS(Tabla16[TASA 16],Tabla16[NUM],Tabla1[[#This Row],[CODIGO]])</f>
        <v>0</v>
      </c>
      <c r="F349" s="35">
        <f>SUMIFS(Tabla16[TASA 0%],Tabla16[NUM],Tabla1[[#This Row],[CODIGO]])</f>
        <v>0</v>
      </c>
      <c r="G349" s="35">
        <f>SUMIFS(Tabla16[[EXENTO ]],Tabla16[NUM],Tabla1[[#This Row],[CODIGO]])</f>
        <v>0</v>
      </c>
      <c r="H349" s="35">
        <f>SUMIFS(Tabla16[IVA],Tabla16[NUM],Tabla1[[#This Row],[CODIGO]])</f>
        <v>0</v>
      </c>
      <c r="I349" s="35">
        <f>SUMIFS(Tabla16[ISR RET.],Tabla16[NUM],Tabla1[[#This Row],[CODIGO]])</f>
        <v>0</v>
      </c>
      <c r="J349" s="35">
        <f>SUMIFS(Tabla16[IVA RET.],Tabla16[NUM],Tabla1[[#This Row],[CODIGO]])</f>
        <v>0</v>
      </c>
      <c r="K349" t="str">
        <f>FIXED(Tabla1[[#This Row],[TASA 16%]],0)</f>
        <v>0</v>
      </c>
      <c r="L349" t="str">
        <f>FIXED(Tabla1[[#This Row],[TASA 0%]],0)</f>
        <v>0</v>
      </c>
      <c r="M349" t="str">
        <f>FIXED(Tabla1[[#This Row],[TASA EXE.]],0)</f>
        <v>0</v>
      </c>
      <c r="N349" t="str">
        <f>FIXED(Tabla1[[#This Row],[IVA]],0)</f>
        <v>0</v>
      </c>
      <c r="O349" t="str">
        <f>FIXED(Tabla1[[#This Row],[ISR RET]],0)</f>
        <v>0</v>
      </c>
      <c r="P349" t="str">
        <f>FIXED(Tabla1[[#This Row],[IVA RET]],0)</f>
        <v>0</v>
      </c>
      <c r="R349" s="68">
        <f>Tabla1[[#This Row],[TASA 16]]*16%</f>
        <v>0</v>
      </c>
    </row>
    <row r="350" spans="2:18" x14ac:dyDescent="0.25">
      <c r="B350" t="str">
        <f>'[1]210 Y RFC'!A350</f>
        <v>RUHI9801176K8</v>
      </c>
      <c r="C350" t="s">
        <v>382</v>
      </c>
      <c r="D350" t="str">
        <f>'[1]210 Y RFC'!C350</f>
        <v>RUIZ HERNANDEZ ITZAYANA</v>
      </c>
      <c r="E350" s="35">
        <f>SUMIFS(Tabla16[TASA 16],Tabla16[NUM],Tabla1[[#This Row],[CODIGO]])</f>
        <v>0</v>
      </c>
      <c r="F350" s="35">
        <f>SUMIFS(Tabla16[TASA 0%],Tabla16[NUM],Tabla1[[#This Row],[CODIGO]])</f>
        <v>17098</v>
      </c>
      <c r="G350" s="35">
        <f>SUMIFS(Tabla16[[EXENTO ]],Tabla16[NUM],Tabla1[[#This Row],[CODIGO]])</f>
        <v>0</v>
      </c>
      <c r="H350" s="35">
        <f>SUMIFS(Tabla16[IVA],Tabla16[NUM],Tabla1[[#This Row],[CODIGO]])</f>
        <v>0</v>
      </c>
      <c r="I350" s="35">
        <f>SUMIFS(Tabla16[ISR RET.],Tabla16[NUM],Tabla1[[#This Row],[CODIGO]])</f>
        <v>0</v>
      </c>
      <c r="J350" s="35">
        <f>SUMIFS(Tabla16[IVA RET.],Tabla16[NUM],Tabla1[[#This Row],[CODIGO]])</f>
        <v>0</v>
      </c>
      <c r="K350" t="str">
        <f>FIXED(Tabla1[[#This Row],[TASA 16%]],0)</f>
        <v>0</v>
      </c>
      <c r="L350" t="str">
        <f>FIXED(Tabla1[[#This Row],[TASA 0%]],0)</f>
        <v>17,098</v>
      </c>
      <c r="M350" t="str">
        <f>FIXED(Tabla1[[#This Row],[TASA EXE.]],0)</f>
        <v>0</v>
      </c>
      <c r="N350" s="36" t="str">
        <f>FIXED(Tabla1[[#This Row],[IVA]],0)</f>
        <v>0</v>
      </c>
      <c r="O350" s="36" t="str">
        <f>FIXED(Tabla1[[#This Row],[ISR RET]],0)</f>
        <v>0</v>
      </c>
      <c r="P350" s="36" t="str">
        <f>FIXED(Tabla1[[#This Row],[IVA RET]],0)</f>
        <v>0</v>
      </c>
      <c r="R350" s="68">
        <f>Tabla1[[#This Row],[TASA 16]]*16%</f>
        <v>0</v>
      </c>
    </row>
    <row r="351" spans="2:18" x14ac:dyDescent="0.25">
      <c r="B351" t="str">
        <f>'[1]210 Y RFC'!A351</f>
        <v>CBZ930226CK9</v>
      </c>
      <c r="C351" t="s">
        <v>383</v>
      </c>
      <c r="D351" t="str">
        <f>'[1]210 Y RFC'!C351</f>
        <v>CALKINS BURKE AND ZANNIE DE MEXICO SA DE CV</v>
      </c>
      <c r="E351" s="35">
        <f>SUMIFS(Tabla16[TASA 16],Tabla16[NUM],Tabla1[[#This Row],[CODIGO]])</f>
        <v>0</v>
      </c>
      <c r="F351" s="35">
        <f>SUMIFS(Tabla16[TASA 0%],Tabla16[NUM],Tabla1[[#This Row],[CODIGO]])</f>
        <v>326058.26</v>
      </c>
      <c r="G351" s="35">
        <f>SUMIFS(Tabla16[[EXENTO ]],Tabla16[NUM],Tabla1[[#This Row],[CODIGO]])</f>
        <v>3702.09</v>
      </c>
      <c r="H351" s="35">
        <f>SUMIFS(Tabla16[IVA],Tabla16[NUM],Tabla1[[#This Row],[CODIGO]])</f>
        <v>0</v>
      </c>
      <c r="I351" s="35">
        <f>SUMIFS(Tabla16[ISR RET.],Tabla16[NUM],Tabla1[[#This Row],[CODIGO]])</f>
        <v>0</v>
      </c>
      <c r="J351" s="35">
        <f>SUMIFS(Tabla16[IVA RET.],Tabla16[NUM],Tabla1[[#This Row],[CODIGO]])</f>
        <v>0</v>
      </c>
      <c r="K351" t="str">
        <f>FIXED(Tabla1[[#This Row],[TASA 16%]],0)</f>
        <v>0</v>
      </c>
      <c r="L351" t="str">
        <f>FIXED(Tabla1[[#This Row],[TASA 0%]],0)</f>
        <v>326,058</v>
      </c>
      <c r="M351" t="str">
        <f>FIXED(Tabla1[[#This Row],[TASA EXE.]],0)</f>
        <v>3,702</v>
      </c>
      <c r="N351" t="str">
        <f>FIXED(Tabla1[[#This Row],[IVA]],0)</f>
        <v>0</v>
      </c>
      <c r="O351" t="str">
        <f>FIXED(Tabla1[[#This Row],[ISR RET]],0)</f>
        <v>0</v>
      </c>
      <c r="P351" t="str">
        <f>FIXED(Tabla1[[#This Row],[IVA RET]],0)</f>
        <v>0</v>
      </c>
      <c r="R351" s="68">
        <f>Tabla1[[#This Row],[TASA 16]]*16%</f>
        <v>0</v>
      </c>
    </row>
    <row r="352" spans="2:18" x14ac:dyDescent="0.25">
      <c r="B352" t="str">
        <f>'[1]210 Y RFC'!A352</f>
        <v>CAGN9101035E4</v>
      </c>
      <c r="C352" t="s">
        <v>384</v>
      </c>
      <c r="D352" t="str">
        <f>'[1]210 Y RFC'!C352</f>
        <v>CASILLAS GONZALEZ NESTOR</v>
      </c>
      <c r="E352" s="35">
        <f>SUMIFS(Tabla16[TASA 16],Tabla16[NUM],Tabla1[[#This Row],[CODIGO]])</f>
        <v>0</v>
      </c>
      <c r="F352" s="35">
        <f>SUMIFS(Tabla16[TASA 0%],Tabla16[NUM],Tabla1[[#This Row],[CODIGO]])</f>
        <v>0</v>
      </c>
      <c r="G352" s="35">
        <f>SUMIFS(Tabla16[[EXENTO ]],Tabla16[NUM],Tabla1[[#This Row],[CODIGO]])</f>
        <v>0</v>
      </c>
      <c r="H352" s="35">
        <f>SUMIFS(Tabla16[IVA],Tabla16[NUM],Tabla1[[#This Row],[CODIGO]])</f>
        <v>0</v>
      </c>
      <c r="I352" s="35">
        <f>SUMIFS(Tabla16[ISR RET.],Tabla16[NUM],Tabla1[[#This Row],[CODIGO]])</f>
        <v>0</v>
      </c>
      <c r="J352" s="35">
        <f>SUMIFS(Tabla16[IVA RET.],Tabla16[NUM],Tabla1[[#This Row],[CODIGO]])</f>
        <v>0</v>
      </c>
      <c r="K352" t="str">
        <f>FIXED(Tabla1[[#This Row],[TASA 16%]],0)</f>
        <v>0</v>
      </c>
      <c r="L352" t="str">
        <f>FIXED(Tabla1[[#This Row],[TASA 0%]],0)</f>
        <v>0</v>
      </c>
      <c r="M352" t="str">
        <f>FIXED(Tabla1[[#This Row],[TASA EXE.]],0)</f>
        <v>0</v>
      </c>
      <c r="N352" s="36" t="str">
        <f>FIXED(Tabla1[[#This Row],[IVA]],0)</f>
        <v>0</v>
      </c>
      <c r="O352" s="36" t="str">
        <f>FIXED(Tabla1[[#This Row],[ISR RET]],0)</f>
        <v>0</v>
      </c>
      <c r="P352" s="36" t="str">
        <f>FIXED(Tabla1[[#This Row],[IVA RET]],0)</f>
        <v>0</v>
      </c>
      <c r="R352" s="68">
        <f>Tabla1[[#This Row],[TASA 16]]*16%</f>
        <v>0</v>
      </c>
    </row>
    <row r="353" spans="2:18" x14ac:dyDescent="0.25">
      <c r="B353" t="str">
        <f>'[1]210 Y RFC'!A353</f>
        <v>DFC140712TS0</v>
      </c>
      <c r="C353" t="s">
        <v>385</v>
      </c>
      <c r="D353" t="str">
        <f>'[1]210 Y RFC'!C353</f>
        <v>DISTRIBUIDORA FARMACEUTICA CALDERON SA DE CV</v>
      </c>
      <c r="E353" s="35">
        <f>SUMIFS(Tabla16[TASA 16],Tabla16[NUM],Tabla1[[#This Row],[CODIGO]])</f>
        <v>0</v>
      </c>
      <c r="F353" s="35">
        <f>SUMIFS(Tabla16[TASA 0%],Tabla16[NUM],Tabla1[[#This Row],[CODIGO]])</f>
        <v>0</v>
      </c>
      <c r="G353" s="35">
        <f>SUMIFS(Tabla16[[EXENTO ]],Tabla16[NUM],Tabla1[[#This Row],[CODIGO]])</f>
        <v>0</v>
      </c>
      <c r="H353" s="35">
        <f>SUMIFS(Tabla16[IVA],Tabla16[NUM],Tabla1[[#This Row],[CODIGO]])</f>
        <v>0</v>
      </c>
      <c r="I353" s="35">
        <f>SUMIFS(Tabla16[ISR RET.],Tabla16[NUM],Tabla1[[#This Row],[CODIGO]])</f>
        <v>0</v>
      </c>
      <c r="J353" s="35">
        <f>SUMIFS(Tabla16[IVA RET.],Tabla16[NUM],Tabla1[[#This Row],[CODIGO]])</f>
        <v>0</v>
      </c>
      <c r="K353" t="str">
        <f>FIXED(Tabla1[[#This Row],[TASA 16%]],0)</f>
        <v>0</v>
      </c>
      <c r="L353" t="str">
        <f>FIXED(Tabla1[[#This Row],[TASA 0%]],0)</f>
        <v>0</v>
      </c>
      <c r="M353" t="str">
        <f>FIXED(Tabla1[[#This Row],[TASA EXE.]],0)</f>
        <v>0</v>
      </c>
      <c r="N353" t="str">
        <f>FIXED(Tabla1[[#This Row],[IVA]],0)</f>
        <v>0</v>
      </c>
      <c r="O353" t="str">
        <f>FIXED(Tabla1[[#This Row],[ISR RET]],0)</f>
        <v>0</v>
      </c>
      <c r="P353" t="str">
        <f>FIXED(Tabla1[[#This Row],[IVA RET]],0)</f>
        <v>0</v>
      </c>
      <c r="R353" s="68">
        <f>Tabla1[[#This Row],[TASA 16]]*16%</f>
        <v>0</v>
      </c>
    </row>
    <row r="354" spans="2:18" x14ac:dyDescent="0.25">
      <c r="B354" t="str">
        <f>'[1]210 Y RFC'!A354</f>
        <v>GOMJ770306VA4</v>
      </c>
      <c r="C354" t="s">
        <v>386</v>
      </c>
      <c r="D354" t="str">
        <f>'[1]210 Y RFC'!C354</f>
        <v>GOMEZ MARTIN JUAN ANDRES</v>
      </c>
      <c r="E354" s="35">
        <f>SUMIFS(Tabla16[TASA 16],Tabla16[NUM],Tabla1[[#This Row],[CODIGO]])</f>
        <v>0</v>
      </c>
      <c r="F354" s="35">
        <f>SUMIFS(Tabla16[TASA 0%],Tabla16[NUM],Tabla1[[#This Row],[CODIGO]])</f>
        <v>0</v>
      </c>
      <c r="G354" s="35">
        <f>SUMIFS(Tabla16[[EXENTO ]],Tabla16[NUM],Tabla1[[#This Row],[CODIGO]])</f>
        <v>0</v>
      </c>
      <c r="H354" s="35">
        <f>SUMIFS(Tabla16[IVA],Tabla16[NUM],Tabla1[[#This Row],[CODIGO]])</f>
        <v>0</v>
      </c>
      <c r="I354" s="35">
        <f>SUMIFS(Tabla16[ISR RET.],Tabla16[NUM],Tabla1[[#This Row],[CODIGO]])</f>
        <v>0</v>
      </c>
      <c r="J354" s="35">
        <f>SUMIFS(Tabla16[IVA RET.],Tabla16[NUM],Tabla1[[#This Row],[CODIGO]])</f>
        <v>0</v>
      </c>
      <c r="K354" t="str">
        <f>FIXED(Tabla1[[#This Row],[TASA 16%]],0)</f>
        <v>0</v>
      </c>
      <c r="L354" t="str">
        <f>FIXED(Tabla1[[#This Row],[TASA 0%]],0)</f>
        <v>0</v>
      </c>
      <c r="M354" t="str">
        <f>FIXED(Tabla1[[#This Row],[TASA EXE.]],0)</f>
        <v>0</v>
      </c>
      <c r="N354" s="36" t="str">
        <f>FIXED(Tabla1[[#This Row],[IVA]],0)</f>
        <v>0</v>
      </c>
      <c r="O354" s="36" t="str">
        <f>FIXED(Tabla1[[#This Row],[ISR RET]],0)</f>
        <v>0</v>
      </c>
      <c r="P354" s="36" t="str">
        <f>FIXED(Tabla1[[#This Row],[IVA RET]],0)</f>
        <v>0</v>
      </c>
      <c r="R354" s="68">
        <f>Tabla1[[#This Row],[TASA 16]]*16%</f>
        <v>0</v>
      </c>
    </row>
    <row r="355" spans="2:18" x14ac:dyDescent="0.25">
      <c r="B355" t="str">
        <f>'[1]210 Y RFC'!A355</f>
        <v>GUCA580922BK1</v>
      </c>
      <c r="C355" t="s">
        <v>387</v>
      </c>
      <c r="D355" t="str">
        <f>'[1]210 Y RFC'!C355</f>
        <v>GUTIERREZ CORTES ANTONIO</v>
      </c>
      <c r="E355" s="35">
        <f>SUMIFS(Tabla16[TASA 16],Tabla16[NUM],Tabla1[[#This Row],[CODIGO]])</f>
        <v>0</v>
      </c>
      <c r="F355" s="35">
        <f>SUMIFS(Tabla16[TASA 0%],Tabla16[NUM],Tabla1[[#This Row],[CODIGO]])</f>
        <v>0</v>
      </c>
      <c r="G355" s="35">
        <f>SUMIFS(Tabla16[[EXENTO ]],Tabla16[NUM],Tabla1[[#This Row],[CODIGO]])</f>
        <v>0</v>
      </c>
      <c r="H355" s="35">
        <f>SUMIFS(Tabla16[IVA],Tabla16[NUM],Tabla1[[#This Row],[CODIGO]])</f>
        <v>0</v>
      </c>
      <c r="I355" s="35">
        <f>SUMIFS(Tabla16[ISR RET.],Tabla16[NUM],Tabla1[[#This Row],[CODIGO]])</f>
        <v>0</v>
      </c>
      <c r="J355" s="35">
        <f>SUMIFS(Tabla16[IVA RET.],Tabla16[NUM],Tabla1[[#This Row],[CODIGO]])</f>
        <v>0</v>
      </c>
      <c r="K355" t="str">
        <f>FIXED(Tabla1[[#This Row],[TASA 16%]],0)</f>
        <v>0</v>
      </c>
      <c r="L355" t="str">
        <f>FIXED(Tabla1[[#This Row],[TASA 0%]],0)</f>
        <v>0</v>
      </c>
      <c r="M355" t="str">
        <f>FIXED(Tabla1[[#This Row],[TASA EXE.]],0)</f>
        <v>0</v>
      </c>
      <c r="N355" t="str">
        <f>FIXED(Tabla1[[#This Row],[IVA]],0)</f>
        <v>0</v>
      </c>
      <c r="O355" t="str">
        <f>FIXED(Tabla1[[#This Row],[ISR RET]],0)</f>
        <v>0</v>
      </c>
      <c r="P355" t="str">
        <f>FIXED(Tabla1[[#This Row],[IVA RET]],0)</f>
        <v>0</v>
      </c>
      <c r="R355" s="68">
        <f>Tabla1[[#This Row],[TASA 16]]*16%</f>
        <v>0</v>
      </c>
    </row>
    <row r="356" spans="2:18" x14ac:dyDescent="0.25">
      <c r="B356" t="str">
        <f>'[1]210 Y RFC'!A356</f>
        <v>AIGC940305UZA</v>
      </c>
      <c r="C356" t="s">
        <v>388</v>
      </c>
      <c r="D356" t="str">
        <f>'[1]210 Y RFC'!C356</f>
        <v>ATRISTAIN GUTIERREZ JOSE CARLOS</v>
      </c>
      <c r="E356" s="35">
        <f>SUMIFS(Tabla16[TASA 16],Tabla16[NUM],Tabla1[[#This Row],[CODIGO]])</f>
        <v>6064.25</v>
      </c>
      <c r="F356" s="35">
        <f>SUMIFS(Tabla16[TASA 0%],Tabla16[NUM],Tabla1[[#This Row],[CODIGO]])</f>
        <v>-1.9999999999527063E-2</v>
      </c>
      <c r="G356" s="35">
        <f>SUMIFS(Tabla16[[EXENTO ]],Tabla16[NUM],Tabla1[[#This Row],[CODIGO]])</f>
        <v>0</v>
      </c>
      <c r="H356" s="35">
        <f>SUMIFS(Tabla16[IVA],Tabla16[NUM],Tabla1[[#This Row],[CODIGO]])</f>
        <v>970.28</v>
      </c>
      <c r="I356" s="35">
        <f>SUMIFS(Tabla16[ISR RET.],Tabla16[NUM],Tabla1[[#This Row],[CODIGO]])</f>
        <v>0</v>
      </c>
      <c r="J356" s="35">
        <f>SUMIFS(Tabla16[IVA RET.],Tabla16[NUM],Tabla1[[#This Row],[CODIGO]])</f>
        <v>0</v>
      </c>
      <c r="K356" t="str">
        <f>FIXED(Tabla1[[#This Row],[TASA 16%]],0)</f>
        <v>6,064</v>
      </c>
      <c r="L356" t="str">
        <f>FIXED(Tabla1[[#This Row],[TASA 0%]],0)</f>
        <v>0</v>
      </c>
      <c r="M356" t="str">
        <f>FIXED(Tabla1[[#This Row],[TASA EXE.]],0)</f>
        <v>0</v>
      </c>
      <c r="N356" s="36" t="str">
        <f>FIXED(Tabla1[[#This Row],[IVA]],0)</f>
        <v>970</v>
      </c>
      <c r="O356" s="36" t="str">
        <f>FIXED(Tabla1[[#This Row],[ISR RET]],0)</f>
        <v>0</v>
      </c>
      <c r="P356" s="36" t="str">
        <f>FIXED(Tabla1[[#This Row],[IVA RET]],0)</f>
        <v>0</v>
      </c>
      <c r="R356" s="68">
        <f>Tabla1[[#This Row],[TASA 16]]*16%</f>
        <v>970.24</v>
      </c>
    </row>
    <row r="357" spans="2:18" x14ac:dyDescent="0.25">
      <c r="B357" t="str">
        <f>'[1]210 Y RFC'!A357</f>
        <v>LOGS9310087A8</v>
      </c>
      <c r="C357" t="s">
        <v>389</v>
      </c>
      <c r="D357" t="str">
        <f>'[1]210 Y RFC'!C357</f>
        <v>LOPEZ GUTIERREZ SAIRA GERALDINE</v>
      </c>
      <c r="E357" s="35">
        <f>SUMIFS(Tabla16[TASA 16],Tabla16[NUM],Tabla1[[#This Row],[CODIGO]])</f>
        <v>0</v>
      </c>
      <c r="F357" s="35">
        <f>SUMIFS(Tabla16[TASA 0%],Tabla16[NUM],Tabla1[[#This Row],[CODIGO]])</f>
        <v>0</v>
      </c>
      <c r="G357" s="35">
        <f>SUMIFS(Tabla16[[EXENTO ]],Tabla16[NUM],Tabla1[[#This Row],[CODIGO]])</f>
        <v>0</v>
      </c>
      <c r="H357" s="35">
        <f>SUMIFS(Tabla16[IVA],Tabla16[NUM],Tabla1[[#This Row],[CODIGO]])</f>
        <v>0</v>
      </c>
      <c r="I357" s="35">
        <f>SUMIFS(Tabla16[ISR RET.],Tabla16[NUM],Tabla1[[#This Row],[CODIGO]])</f>
        <v>0</v>
      </c>
      <c r="J357" s="35">
        <f>SUMIFS(Tabla16[IVA RET.],Tabla16[NUM],Tabla1[[#This Row],[CODIGO]])</f>
        <v>0</v>
      </c>
      <c r="K357" t="str">
        <f>FIXED(Tabla1[[#This Row],[TASA 16%]],0)</f>
        <v>0</v>
      </c>
      <c r="L357" t="str">
        <f>FIXED(Tabla1[[#This Row],[TASA 0%]],0)</f>
        <v>0</v>
      </c>
      <c r="M357" t="str">
        <f>FIXED(Tabla1[[#This Row],[TASA EXE.]],0)</f>
        <v>0</v>
      </c>
      <c r="N357" t="str">
        <f>FIXED(Tabla1[[#This Row],[IVA]],0)</f>
        <v>0</v>
      </c>
      <c r="O357" t="str">
        <f>FIXED(Tabla1[[#This Row],[ISR RET]],0)</f>
        <v>0</v>
      </c>
      <c r="P357" t="str">
        <f>FIXED(Tabla1[[#This Row],[IVA RET]],0)</f>
        <v>0</v>
      </c>
      <c r="R357" s="68">
        <f>Tabla1[[#This Row],[TASA 16]]*16%</f>
        <v>0</v>
      </c>
    </row>
    <row r="358" spans="2:18" x14ac:dyDescent="0.25">
      <c r="B358" t="str">
        <f>'[1]210 Y RFC'!A358</f>
        <v>LOSO820507182</v>
      </c>
      <c r="C358" t="s">
        <v>390</v>
      </c>
      <c r="D358" t="str">
        <f>'[1]210 Y RFC'!C358</f>
        <v>LOZANO SEGOVIA ORLANDO</v>
      </c>
      <c r="E358" s="35">
        <f>SUMIFS(Tabla16[TASA 16],Tabla16[NUM],Tabla1[[#This Row],[CODIGO]])</f>
        <v>0</v>
      </c>
      <c r="F358" s="35">
        <f>SUMIFS(Tabla16[TASA 0%],Tabla16[NUM],Tabla1[[#This Row],[CODIGO]])</f>
        <v>0</v>
      </c>
      <c r="G358" s="35">
        <f>SUMIFS(Tabla16[[EXENTO ]],Tabla16[NUM],Tabla1[[#This Row],[CODIGO]])</f>
        <v>0</v>
      </c>
      <c r="H358" s="35">
        <f>SUMIFS(Tabla16[IVA],Tabla16[NUM],Tabla1[[#This Row],[CODIGO]])</f>
        <v>0</v>
      </c>
      <c r="I358" s="35">
        <f>SUMIFS(Tabla16[ISR RET.],Tabla16[NUM],Tabla1[[#This Row],[CODIGO]])</f>
        <v>0</v>
      </c>
      <c r="J358" s="35">
        <f>SUMIFS(Tabla16[IVA RET.],Tabla16[NUM],Tabla1[[#This Row],[CODIGO]])</f>
        <v>0</v>
      </c>
      <c r="K358" t="str">
        <f>FIXED(Tabla1[[#This Row],[TASA 16%]],0)</f>
        <v>0</v>
      </c>
      <c r="L358" t="str">
        <f>FIXED(Tabla1[[#This Row],[TASA 0%]],0)</f>
        <v>0</v>
      </c>
      <c r="M358" t="str">
        <f>FIXED(Tabla1[[#This Row],[TASA EXE.]],0)</f>
        <v>0</v>
      </c>
      <c r="N358" s="36" t="str">
        <f>FIXED(Tabla1[[#This Row],[IVA]],0)</f>
        <v>0</v>
      </c>
      <c r="O358" s="36" t="str">
        <f>FIXED(Tabla1[[#This Row],[ISR RET]],0)</f>
        <v>0</v>
      </c>
      <c r="P358" s="36" t="str">
        <f>FIXED(Tabla1[[#This Row],[IVA RET]],0)</f>
        <v>0</v>
      </c>
      <c r="R358" s="68">
        <f>Tabla1[[#This Row],[TASA 16]]*16%</f>
        <v>0</v>
      </c>
    </row>
    <row r="359" spans="2:18" x14ac:dyDescent="0.25">
      <c r="B359" t="str">
        <f>'[1]210 Y RFC'!A359</f>
        <v>CSJ960327FL2</v>
      </c>
      <c r="C359" t="s">
        <v>391</v>
      </c>
      <c r="D359" t="str">
        <f>'[1]210 Y RFC'!C359</f>
        <v>CHOCOLATES SELECTOS DE JALISCO SA DE CV</v>
      </c>
      <c r="E359" s="35">
        <f>SUMIFS(Tabla16[TASA 16],Tabla16[NUM],Tabla1[[#This Row],[CODIGO]])</f>
        <v>0</v>
      </c>
      <c r="F359" s="35">
        <f>SUMIFS(Tabla16[TASA 0%],Tabla16[NUM],Tabla1[[#This Row],[CODIGO]])</f>
        <v>0</v>
      </c>
      <c r="G359" s="35">
        <f>SUMIFS(Tabla16[[EXENTO ]],Tabla16[NUM],Tabla1[[#This Row],[CODIGO]])</f>
        <v>0</v>
      </c>
      <c r="H359" s="35">
        <f>SUMIFS(Tabla16[IVA],Tabla16[NUM],Tabla1[[#This Row],[CODIGO]])</f>
        <v>0</v>
      </c>
      <c r="I359" s="35">
        <f>SUMIFS(Tabla16[ISR RET.],Tabla16[NUM],Tabla1[[#This Row],[CODIGO]])</f>
        <v>0</v>
      </c>
      <c r="J359" s="35">
        <f>SUMIFS(Tabla16[IVA RET.],Tabla16[NUM],Tabla1[[#This Row],[CODIGO]])</f>
        <v>0</v>
      </c>
      <c r="K359" t="str">
        <f>FIXED(Tabla1[[#This Row],[TASA 16%]],0)</f>
        <v>0</v>
      </c>
      <c r="L359" t="str">
        <f>FIXED(Tabla1[[#This Row],[TASA 0%]],0)</f>
        <v>0</v>
      </c>
      <c r="M359" t="str">
        <f>FIXED(Tabla1[[#This Row],[TASA EXE.]],0)</f>
        <v>0</v>
      </c>
      <c r="N359" t="str">
        <f>FIXED(Tabla1[[#This Row],[IVA]],0)</f>
        <v>0</v>
      </c>
      <c r="O359" t="str">
        <f>FIXED(Tabla1[[#This Row],[ISR RET]],0)</f>
        <v>0</v>
      </c>
      <c r="P359" t="str">
        <f>FIXED(Tabla1[[#This Row],[IVA RET]],0)</f>
        <v>0</v>
      </c>
      <c r="R359" s="68">
        <f>Tabla1[[#This Row],[TASA 16]]*16%</f>
        <v>0</v>
      </c>
    </row>
    <row r="360" spans="2:18" x14ac:dyDescent="0.25">
      <c r="B360" t="str">
        <f>'[1]210 Y RFC'!A360</f>
        <v>ADM070214RT2</v>
      </c>
      <c r="C360" t="s">
        <v>392</v>
      </c>
      <c r="D360" t="str">
        <f>'[1]210 Y RFC'!C360</f>
        <v>ALDA DIGITAL DE MEXICO SA DE CV</v>
      </c>
      <c r="E360" s="35">
        <f>SUMIFS(Tabla16[TASA 16],Tabla16[NUM],Tabla1[[#This Row],[CODIGO]])</f>
        <v>0</v>
      </c>
      <c r="F360" s="35">
        <f>SUMIFS(Tabla16[TASA 0%],Tabla16[NUM],Tabla1[[#This Row],[CODIGO]])</f>
        <v>0</v>
      </c>
      <c r="G360" s="35">
        <f>SUMIFS(Tabla16[[EXENTO ]],Tabla16[NUM],Tabla1[[#This Row],[CODIGO]])</f>
        <v>0</v>
      </c>
      <c r="H360" s="35">
        <f>SUMIFS(Tabla16[IVA],Tabla16[NUM],Tabla1[[#This Row],[CODIGO]])</f>
        <v>0</v>
      </c>
      <c r="I360" s="35">
        <f>SUMIFS(Tabla16[ISR RET.],Tabla16[NUM],Tabla1[[#This Row],[CODIGO]])</f>
        <v>0</v>
      </c>
      <c r="J360" s="35">
        <f>SUMIFS(Tabla16[IVA RET.],Tabla16[NUM],Tabla1[[#This Row],[CODIGO]])</f>
        <v>0</v>
      </c>
      <c r="K360" t="str">
        <f>FIXED(Tabla1[[#This Row],[TASA 16%]],0)</f>
        <v>0</v>
      </c>
      <c r="L360" t="str">
        <f>FIXED(Tabla1[[#This Row],[TASA 0%]],0)</f>
        <v>0</v>
      </c>
      <c r="M360" t="str">
        <f>FIXED(Tabla1[[#This Row],[TASA EXE.]],0)</f>
        <v>0</v>
      </c>
      <c r="N360" s="36" t="str">
        <f>FIXED(Tabla1[[#This Row],[IVA]],0)</f>
        <v>0</v>
      </c>
      <c r="O360" s="36" t="str">
        <f>FIXED(Tabla1[[#This Row],[ISR RET]],0)</f>
        <v>0</v>
      </c>
      <c r="P360" s="36" t="str">
        <f>FIXED(Tabla1[[#This Row],[IVA RET]],0)</f>
        <v>0</v>
      </c>
      <c r="R360" s="68">
        <f>Tabla1[[#This Row],[TASA 16]]*16%</f>
        <v>0</v>
      </c>
    </row>
    <row r="361" spans="2:18" x14ac:dyDescent="0.25">
      <c r="B361" t="str">
        <f>'[1]210 Y RFC'!A361</f>
        <v>DINA870819Q5A</v>
      </c>
      <c r="C361" t="s">
        <v>393</v>
      </c>
      <c r="D361" t="str">
        <f>'[1]210 Y RFC'!C361</f>
        <v>DIAZ NUÑO ALEJANDRO</v>
      </c>
      <c r="E361" s="35">
        <f>SUMIFS(Tabla16[TASA 16],Tabla16[NUM],Tabla1[[#This Row],[CODIGO]])</f>
        <v>0</v>
      </c>
      <c r="F361" s="35">
        <f>SUMIFS(Tabla16[TASA 0%],Tabla16[NUM],Tabla1[[#This Row],[CODIGO]])</f>
        <v>0</v>
      </c>
      <c r="G361" s="35">
        <f>SUMIFS(Tabla16[[EXENTO ]],Tabla16[NUM],Tabla1[[#This Row],[CODIGO]])</f>
        <v>0</v>
      </c>
      <c r="H361" s="35">
        <f>SUMIFS(Tabla16[IVA],Tabla16[NUM],Tabla1[[#This Row],[CODIGO]])</f>
        <v>0</v>
      </c>
      <c r="I361" s="35">
        <f>SUMIFS(Tabla16[ISR RET.],Tabla16[NUM],Tabla1[[#This Row],[CODIGO]])</f>
        <v>0</v>
      </c>
      <c r="J361" s="35">
        <f>SUMIFS(Tabla16[IVA RET.],Tabla16[NUM],Tabla1[[#This Row],[CODIGO]])</f>
        <v>0</v>
      </c>
      <c r="K361" t="str">
        <f>FIXED(Tabla1[[#This Row],[TASA 16%]],0)</f>
        <v>0</v>
      </c>
      <c r="L361" t="str">
        <f>FIXED(Tabla1[[#This Row],[TASA 0%]],0)</f>
        <v>0</v>
      </c>
      <c r="M361" t="str">
        <f>FIXED(Tabla1[[#This Row],[TASA EXE.]],0)</f>
        <v>0</v>
      </c>
      <c r="N361" t="str">
        <f>FIXED(Tabla1[[#This Row],[IVA]],0)</f>
        <v>0</v>
      </c>
      <c r="O361" t="str">
        <f>FIXED(Tabla1[[#This Row],[ISR RET]],0)</f>
        <v>0</v>
      </c>
      <c r="P361" t="str">
        <f>FIXED(Tabla1[[#This Row],[IVA RET]],0)</f>
        <v>0</v>
      </c>
      <c r="R361" s="68">
        <f>Tabla1[[#This Row],[TASA 16]]*16%</f>
        <v>0</v>
      </c>
    </row>
    <row r="362" spans="2:18" x14ac:dyDescent="0.25">
      <c r="B362" t="str">
        <f>'[1]210 Y RFC'!A362</f>
        <v>PCA831205UR0</v>
      </c>
      <c r="C362" t="s">
        <v>394</v>
      </c>
      <c r="D362" t="str">
        <f>'[1]210 Y RFC'!C362</f>
        <v>PRODUCTOS CHATA SA DE CV</v>
      </c>
      <c r="E362" s="35">
        <f>SUMIFS(Tabla16[TASA 16],Tabla16[NUM],Tabla1[[#This Row],[CODIGO]])</f>
        <v>0</v>
      </c>
      <c r="F362" s="35">
        <f>SUMIFS(Tabla16[TASA 0%],Tabla16[NUM],Tabla1[[#This Row],[CODIGO]])</f>
        <v>0</v>
      </c>
      <c r="G362" s="35">
        <f>SUMIFS(Tabla16[[EXENTO ]],Tabla16[NUM],Tabla1[[#This Row],[CODIGO]])</f>
        <v>0</v>
      </c>
      <c r="H362" s="35">
        <f>SUMIFS(Tabla16[IVA],Tabla16[NUM],Tabla1[[#This Row],[CODIGO]])</f>
        <v>0</v>
      </c>
      <c r="I362" s="35">
        <f>SUMIFS(Tabla16[ISR RET.],Tabla16[NUM],Tabla1[[#This Row],[CODIGO]])</f>
        <v>0</v>
      </c>
      <c r="J362" s="35">
        <f>SUMIFS(Tabla16[IVA RET.],Tabla16[NUM],Tabla1[[#This Row],[CODIGO]])</f>
        <v>0</v>
      </c>
      <c r="K362" t="str">
        <f>FIXED(Tabla1[[#This Row],[TASA 16%]],0)</f>
        <v>0</v>
      </c>
      <c r="L362" t="str">
        <f>FIXED(Tabla1[[#This Row],[TASA 0%]],0)</f>
        <v>0</v>
      </c>
      <c r="M362" t="str">
        <f>FIXED(Tabla1[[#This Row],[TASA EXE.]],0)</f>
        <v>0</v>
      </c>
      <c r="N362" s="36" t="str">
        <f>FIXED(Tabla1[[#This Row],[IVA]],0)</f>
        <v>0</v>
      </c>
      <c r="O362" s="36" t="str">
        <f>FIXED(Tabla1[[#This Row],[ISR RET]],0)</f>
        <v>0</v>
      </c>
      <c r="P362" s="36" t="str">
        <f>FIXED(Tabla1[[#This Row],[IVA RET]],0)</f>
        <v>0</v>
      </c>
      <c r="R362" s="68">
        <f>Tabla1[[#This Row],[TASA 16]]*16%</f>
        <v>0</v>
      </c>
    </row>
    <row r="363" spans="2:18" x14ac:dyDescent="0.25">
      <c r="B363" t="str">
        <f>'[1]210 Y RFC'!A363</f>
        <v>FEO000225VD3</v>
      </c>
      <c r="C363" t="s">
        <v>395</v>
      </c>
      <c r="D363" t="str">
        <f>'[1]210 Y RFC'!C363</f>
        <v>FARMACIAS ECONOMICAS DE OCCIDENTE SA DE CV</v>
      </c>
      <c r="E363" s="35">
        <f>SUMIFS(Tabla16[TASA 16],Tabla16[NUM],Tabla1[[#This Row],[CODIGO]])</f>
        <v>0</v>
      </c>
      <c r="F363" s="35">
        <f>SUMIFS(Tabla16[TASA 0%],Tabla16[NUM],Tabla1[[#This Row],[CODIGO]])</f>
        <v>0</v>
      </c>
      <c r="G363" s="35">
        <f>SUMIFS(Tabla16[[EXENTO ]],Tabla16[NUM],Tabla1[[#This Row],[CODIGO]])</f>
        <v>0</v>
      </c>
      <c r="H363" s="35">
        <f>SUMIFS(Tabla16[IVA],Tabla16[NUM],Tabla1[[#This Row],[CODIGO]])</f>
        <v>0</v>
      </c>
      <c r="I363" s="35">
        <f>SUMIFS(Tabla16[ISR RET.],Tabla16[NUM],Tabla1[[#This Row],[CODIGO]])</f>
        <v>0</v>
      </c>
      <c r="J363" s="35">
        <f>SUMIFS(Tabla16[IVA RET.],Tabla16[NUM],Tabla1[[#This Row],[CODIGO]])</f>
        <v>0</v>
      </c>
      <c r="K363" t="str">
        <f>FIXED(Tabla1[[#This Row],[TASA 16%]],0)</f>
        <v>0</v>
      </c>
      <c r="L363" t="str">
        <f>FIXED(Tabla1[[#This Row],[TASA 0%]],0)</f>
        <v>0</v>
      </c>
      <c r="M363" t="str">
        <f>FIXED(Tabla1[[#This Row],[TASA EXE.]],0)</f>
        <v>0</v>
      </c>
      <c r="N363" t="str">
        <f>FIXED(Tabla1[[#This Row],[IVA]],0)</f>
        <v>0</v>
      </c>
      <c r="O363" t="str">
        <f>FIXED(Tabla1[[#This Row],[ISR RET]],0)</f>
        <v>0</v>
      </c>
      <c r="P363" t="str">
        <f>FIXED(Tabla1[[#This Row],[IVA RET]],0)</f>
        <v>0</v>
      </c>
      <c r="R363" s="68">
        <f>Tabla1[[#This Row],[TASA 16]]*16%</f>
        <v>0</v>
      </c>
    </row>
    <row r="364" spans="2:18" x14ac:dyDescent="0.25">
      <c r="B364" t="str">
        <f>'[1]210 Y RFC'!A364</f>
        <v>FFS1512071T1</v>
      </c>
      <c r="C364" t="s">
        <v>396</v>
      </c>
      <c r="D364" t="str">
        <f>'[1]210 Y RFC'!C364</f>
        <v>FC FINANCIAL SA DE CV SOFOM ER GRUPO FINANCIERO INBURSA</v>
      </c>
      <c r="E364" s="35">
        <f>SUMIFS(Tabla16[TASA 16],Tabla16[NUM],Tabla1[[#This Row],[CODIGO]])</f>
        <v>0</v>
      </c>
      <c r="F364" s="35">
        <f>SUMIFS(Tabla16[TASA 0%],Tabla16[NUM],Tabla1[[#This Row],[CODIGO]])</f>
        <v>0</v>
      </c>
      <c r="G364" s="35">
        <f>SUMIFS(Tabla16[[EXENTO ]],Tabla16[NUM],Tabla1[[#This Row],[CODIGO]])</f>
        <v>0</v>
      </c>
      <c r="H364" s="35">
        <f>SUMIFS(Tabla16[IVA],Tabla16[NUM],Tabla1[[#This Row],[CODIGO]])</f>
        <v>0</v>
      </c>
      <c r="I364" s="35">
        <f>SUMIFS(Tabla16[ISR RET.],Tabla16[NUM],Tabla1[[#This Row],[CODIGO]])</f>
        <v>0</v>
      </c>
      <c r="J364" s="35">
        <f>SUMIFS(Tabla16[IVA RET.],Tabla16[NUM],Tabla1[[#This Row],[CODIGO]])</f>
        <v>0</v>
      </c>
      <c r="K364" t="str">
        <f>FIXED(Tabla1[[#This Row],[TASA 16%]],0)</f>
        <v>0</v>
      </c>
      <c r="L364" t="str">
        <f>FIXED(Tabla1[[#This Row],[TASA 0%]],0)</f>
        <v>0</v>
      </c>
      <c r="M364" t="str">
        <f>FIXED(Tabla1[[#This Row],[TASA EXE.]],0)</f>
        <v>0</v>
      </c>
      <c r="N364" s="36" t="str">
        <f>FIXED(Tabla1[[#This Row],[IVA]],0)</f>
        <v>0</v>
      </c>
      <c r="O364" s="36" t="str">
        <f>FIXED(Tabla1[[#This Row],[ISR RET]],0)</f>
        <v>0</v>
      </c>
      <c r="P364" s="36" t="str">
        <f>FIXED(Tabla1[[#This Row],[IVA RET]],0)</f>
        <v>0</v>
      </c>
      <c r="R364" s="68">
        <f>Tabla1[[#This Row],[TASA 16]]*16%</f>
        <v>0</v>
      </c>
    </row>
    <row r="365" spans="2:18" x14ac:dyDescent="0.25">
      <c r="B365" t="str">
        <f>'[1]210 Y RFC'!A365</f>
        <v>EIBR7807162W9</v>
      </c>
      <c r="C365" t="s">
        <v>397</v>
      </c>
      <c r="D365" t="str">
        <f>'[1]210 Y RFC'!C365</f>
        <v>ELIAS BAHENA ROBERTO</v>
      </c>
      <c r="E365" s="35">
        <f>SUMIFS(Tabla16[TASA 16],Tabla16[NUM],Tabla1[[#This Row],[CODIGO]])</f>
        <v>0</v>
      </c>
      <c r="F365" s="35">
        <f>SUMIFS(Tabla16[TASA 0%],Tabla16[NUM],Tabla1[[#This Row],[CODIGO]])</f>
        <v>0</v>
      </c>
      <c r="G365" s="35">
        <f>SUMIFS(Tabla16[[EXENTO ]],Tabla16[NUM],Tabla1[[#This Row],[CODIGO]])</f>
        <v>0</v>
      </c>
      <c r="H365" s="35">
        <f>SUMIFS(Tabla16[IVA],Tabla16[NUM],Tabla1[[#This Row],[CODIGO]])</f>
        <v>0</v>
      </c>
      <c r="I365" s="35">
        <f>SUMIFS(Tabla16[ISR RET.],Tabla16[NUM],Tabla1[[#This Row],[CODIGO]])</f>
        <v>0</v>
      </c>
      <c r="J365" s="35">
        <f>SUMIFS(Tabla16[IVA RET.],Tabla16[NUM],Tabla1[[#This Row],[CODIGO]])</f>
        <v>0</v>
      </c>
      <c r="K365" t="str">
        <f>FIXED(Tabla1[[#This Row],[TASA 16%]],0)</f>
        <v>0</v>
      </c>
      <c r="L365" t="str">
        <f>FIXED(Tabla1[[#This Row],[TASA 0%]],0)</f>
        <v>0</v>
      </c>
      <c r="M365" t="str">
        <f>FIXED(Tabla1[[#This Row],[TASA EXE.]],0)</f>
        <v>0</v>
      </c>
      <c r="N365" t="str">
        <f>FIXED(Tabla1[[#This Row],[IVA]],0)</f>
        <v>0</v>
      </c>
      <c r="O365" t="str">
        <f>FIXED(Tabla1[[#This Row],[ISR RET]],0)</f>
        <v>0</v>
      </c>
      <c r="P365" t="str">
        <f>FIXED(Tabla1[[#This Row],[IVA RET]],0)</f>
        <v>0</v>
      </c>
      <c r="R365" s="68">
        <f>Tabla1[[#This Row],[TASA 16]]*16%</f>
        <v>0</v>
      </c>
    </row>
    <row r="366" spans="2:18" x14ac:dyDescent="0.25">
      <c r="B366" t="str">
        <f>'[1]210 Y RFC'!A366</f>
        <v>VEG1206276F5</v>
      </c>
      <c r="C366" t="s">
        <v>398</v>
      </c>
      <c r="D366" t="str">
        <f>'[1]210 Y RFC'!C366</f>
        <v>VEHICULOS EUROPEOS DE GUADALAJARA SA DE CV</v>
      </c>
      <c r="E366" s="35">
        <f>SUMIFS(Tabla16[TASA 16],Tabla16[NUM],Tabla1[[#This Row],[CODIGO]])</f>
        <v>0</v>
      </c>
      <c r="F366" s="35">
        <f>SUMIFS(Tabla16[TASA 0%],Tabla16[NUM],Tabla1[[#This Row],[CODIGO]])</f>
        <v>0</v>
      </c>
      <c r="G366" s="35">
        <f>SUMIFS(Tabla16[[EXENTO ]],Tabla16[NUM],Tabla1[[#This Row],[CODIGO]])</f>
        <v>0</v>
      </c>
      <c r="H366" s="35">
        <f>SUMIFS(Tabla16[IVA],Tabla16[NUM],Tabla1[[#This Row],[CODIGO]])</f>
        <v>0</v>
      </c>
      <c r="I366" s="35">
        <f>SUMIFS(Tabla16[ISR RET.],Tabla16[NUM],Tabla1[[#This Row],[CODIGO]])</f>
        <v>0</v>
      </c>
      <c r="J366" s="35">
        <f>SUMIFS(Tabla16[IVA RET.],Tabla16[NUM],Tabla1[[#This Row],[CODIGO]])</f>
        <v>0</v>
      </c>
      <c r="K366" t="str">
        <f>FIXED(Tabla1[[#This Row],[TASA 16%]],0)</f>
        <v>0</v>
      </c>
      <c r="L366" t="str">
        <f>FIXED(Tabla1[[#This Row],[TASA 0%]],0)</f>
        <v>0</v>
      </c>
      <c r="M366" t="str">
        <f>FIXED(Tabla1[[#This Row],[TASA EXE.]],0)</f>
        <v>0</v>
      </c>
      <c r="N366" s="36" t="str">
        <f>FIXED(Tabla1[[#This Row],[IVA]],0)</f>
        <v>0</v>
      </c>
      <c r="O366" s="36" t="str">
        <f>FIXED(Tabla1[[#This Row],[ISR RET]],0)</f>
        <v>0</v>
      </c>
      <c r="P366" s="36" t="str">
        <f>FIXED(Tabla1[[#This Row],[IVA RET]],0)</f>
        <v>0</v>
      </c>
      <c r="R366" s="68">
        <f>Tabla1[[#This Row],[TASA 16]]*16%</f>
        <v>0</v>
      </c>
    </row>
    <row r="367" spans="2:18" x14ac:dyDescent="0.25">
      <c r="B367" t="str">
        <f>'[1]210 Y RFC'!A367</f>
        <v>RTO090605TS2</v>
      </c>
      <c r="C367" t="s">
        <v>399</v>
      </c>
      <c r="D367" t="str">
        <f>'[1]210 Y RFC'!C367</f>
        <v>RINO TOYS S DE RL DE CV</v>
      </c>
      <c r="E367" s="35">
        <f>SUMIFS(Tabla16[TASA 16],Tabla16[NUM],Tabla1[[#This Row],[CODIGO]])</f>
        <v>0</v>
      </c>
      <c r="F367" s="35">
        <f>SUMIFS(Tabla16[TASA 0%],Tabla16[NUM],Tabla1[[#This Row],[CODIGO]])</f>
        <v>0</v>
      </c>
      <c r="G367" s="35">
        <f>SUMIFS(Tabla16[[EXENTO ]],Tabla16[NUM],Tabla1[[#This Row],[CODIGO]])</f>
        <v>0</v>
      </c>
      <c r="H367" s="35">
        <f>SUMIFS(Tabla16[IVA],Tabla16[NUM],Tabla1[[#This Row],[CODIGO]])</f>
        <v>0</v>
      </c>
      <c r="I367" s="35">
        <f>SUMIFS(Tabla16[ISR RET.],Tabla16[NUM],Tabla1[[#This Row],[CODIGO]])</f>
        <v>0</v>
      </c>
      <c r="J367" s="35">
        <f>SUMIFS(Tabla16[IVA RET.],Tabla16[NUM],Tabla1[[#This Row],[CODIGO]])</f>
        <v>0</v>
      </c>
      <c r="K367" t="str">
        <f>FIXED(Tabla1[[#This Row],[TASA 16%]],0)</f>
        <v>0</v>
      </c>
      <c r="L367" t="str">
        <f>FIXED(Tabla1[[#This Row],[TASA 0%]],0)</f>
        <v>0</v>
      </c>
      <c r="M367" t="str">
        <f>FIXED(Tabla1[[#This Row],[TASA EXE.]],0)</f>
        <v>0</v>
      </c>
      <c r="N367" t="str">
        <f>FIXED(Tabla1[[#This Row],[IVA]],0)</f>
        <v>0</v>
      </c>
      <c r="O367" t="str">
        <f>FIXED(Tabla1[[#This Row],[ISR RET]],0)</f>
        <v>0</v>
      </c>
      <c r="P367" t="str">
        <f>FIXED(Tabla1[[#This Row],[IVA RET]],0)</f>
        <v>0</v>
      </c>
      <c r="R367" s="68">
        <f>Tabla1[[#This Row],[TASA 16]]*16%</f>
        <v>0</v>
      </c>
    </row>
    <row r="368" spans="2:18" x14ac:dyDescent="0.25">
      <c r="B368" t="str">
        <f>'[1]210 Y RFC'!A368</f>
        <v>CTE841230UA7</v>
      </c>
      <c r="C368" t="s">
        <v>400</v>
      </c>
      <c r="D368" t="str">
        <f>'[1]210 Y RFC'!C368</f>
        <v>CAFE TOSTADO DE EXPORTACION SA DE CV</v>
      </c>
      <c r="E368" s="35">
        <f>SUMIFS(Tabla16[TASA 16],Tabla16[NUM],Tabla1[[#This Row],[CODIGO]])</f>
        <v>0</v>
      </c>
      <c r="F368" s="35">
        <f>SUMIFS(Tabla16[TASA 0%],Tabla16[NUM],Tabla1[[#This Row],[CODIGO]])</f>
        <v>0</v>
      </c>
      <c r="G368" s="35">
        <f>SUMIFS(Tabla16[[EXENTO ]],Tabla16[NUM],Tabla1[[#This Row],[CODIGO]])</f>
        <v>0</v>
      </c>
      <c r="H368" s="35">
        <f>SUMIFS(Tabla16[IVA],Tabla16[NUM],Tabla1[[#This Row],[CODIGO]])</f>
        <v>0</v>
      </c>
      <c r="I368" s="35">
        <f>SUMIFS(Tabla16[ISR RET.],Tabla16[NUM],Tabla1[[#This Row],[CODIGO]])</f>
        <v>0</v>
      </c>
      <c r="J368" s="35">
        <f>SUMIFS(Tabla16[IVA RET.],Tabla16[NUM],Tabla1[[#This Row],[CODIGO]])</f>
        <v>0</v>
      </c>
      <c r="K368" t="str">
        <f>FIXED(Tabla1[[#This Row],[TASA 16%]],0)</f>
        <v>0</v>
      </c>
      <c r="L368" t="str">
        <f>FIXED(Tabla1[[#This Row],[TASA 0%]],0)</f>
        <v>0</v>
      </c>
      <c r="M368" t="str">
        <f>FIXED(Tabla1[[#This Row],[TASA EXE.]],0)</f>
        <v>0</v>
      </c>
      <c r="N368" s="36" t="str">
        <f>FIXED(Tabla1[[#This Row],[IVA]],0)</f>
        <v>0</v>
      </c>
      <c r="O368" s="36" t="str">
        <f>FIXED(Tabla1[[#This Row],[ISR RET]],0)</f>
        <v>0</v>
      </c>
      <c r="P368" s="36" t="str">
        <f>FIXED(Tabla1[[#This Row],[IVA RET]],0)</f>
        <v>0</v>
      </c>
      <c r="R368" s="68">
        <f>Tabla1[[#This Row],[TASA 16]]*16%</f>
        <v>0</v>
      </c>
    </row>
    <row r="369" spans="2:18" x14ac:dyDescent="0.25">
      <c r="B369" t="str">
        <f>'[1]210 Y RFC'!A369</f>
        <v>GGA120529TD0</v>
      </c>
      <c r="C369" t="s">
        <v>401</v>
      </c>
      <c r="D369" t="str">
        <f>'[1]210 Y RFC'!C369</f>
        <v>GRUPO GASOLINERO ALCI SA DE CV</v>
      </c>
      <c r="E369" s="35">
        <f>SUMIFS(Tabla16[TASA 16],Tabla16[NUM],Tabla1[[#This Row],[CODIGO]])</f>
        <v>0</v>
      </c>
      <c r="F369" s="35">
        <f>SUMIFS(Tabla16[TASA 0%],Tabla16[NUM],Tabla1[[#This Row],[CODIGO]])</f>
        <v>0</v>
      </c>
      <c r="G369" s="35">
        <f>SUMIFS(Tabla16[[EXENTO ]],Tabla16[NUM],Tabla1[[#This Row],[CODIGO]])</f>
        <v>0</v>
      </c>
      <c r="H369" s="35">
        <f>SUMIFS(Tabla16[IVA],Tabla16[NUM],Tabla1[[#This Row],[CODIGO]])</f>
        <v>0</v>
      </c>
      <c r="I369" s="35">
        <f>SUMIFS(Tabla16[ISR RET.],Tabla16[NUM],Tabla1[[#This Row],[CODIGO]])</f>
        <v>0</v>
      </c>
      <c r="J369" s="35">
        <f>SUMIFS(Tabla16[IVA RET.],Tabla16[NUM],Tabla1[[#This Row],[CODIGO]])</f>
        <v>0</v>
      </c>
      <c r="K369" t="str">
        <f>FIXED(Tabla1[[#This Row],[TASA 16%]],0)</f>
        <v>0</v>
      </c>
      <c r="L369" t="str">
        <f>FIXED(Tabla1[[#This Row],[TASA 0%]],0)</f>
        <v>0</v>
      </c>
      <c r="M369" t="str">
        <f>FIXED(Tabla1[[#This Row],[TASA EXE.]],0)</f>
        <v>0</v>
      </c>
      <c r="N369" t="str">
        <f>FIXED(Tabla1[[#This Row],[IVA]],0)</f>
        <v>0</v>
      </c>
      <c r="O369" t="str">
        <f>FIXED(Tabla1[[#This Row],[ISR RET]],0)</f>
        <v>0</v>
      </c>
      <c r="P369" t="str">
        <f>FIXED(Tabla1[[#This Row],[IVA RET]],0)</f>
        <v>0</v>
      </c>
      <c r="R369" s="68">
        <f>Tabla1[[#This Row],[TASA 16]]*16%</f>
        <v>0</v>
      </c>
    </row>
    <row r="370" spans="2:18" x14ac:dyDescent="0.25">
      <c r="B370" t="str">
        <f>'[1]210 Y RFC'!A370</f>
        <v>FER0805202L7</v>
      </c>
      <c r="C370" t="s">
        <v>402</v>
      </c>
      <c r="D370" t="str">
        <f>'[1]210 Y RFC'!C370</f>
        <v>FERTIFARMA SA DE CV</v>
      </c>
      <c r="E370" s="35">
        <f>SUMIFS(Tabla16[TASA 16],Tabla16[NUM],Tabla1[[#This Row],[CODIGO]])</f>
        <v>0</v>
      </c>
      <c r="F370" s="35">
        <f>SUMIFS(Tabla16[TASA 0%],Tabla16[NUM],Tabla1[[#This Row],[CODIGO]])</f>
        <v>0</v>
      </c>
      <c r="G370" s="35">
        <f>SUMIFS(Tabla16[[EXENTO ]],Tabla16[NUM],Tabla1[[#This Row],[CODIGO]])</f>
        <v>0</v>
      </c>
      <c r="H370" s="35">
        <f>SUMIFS(Tabla16[IVA],Tabla16[NUM],Tabla1[[#This Row],[CODIGO]])</f>
        <v>0</v>
      </c>
      <c r="I370" s="35">
        <f>SUMIFS(Tabla16[ISR RET.],Tabla16[NUM],Tabla1[[#This Row],[CODIGO]])</f>
        <v>0</v>
      </c>
      <c r="J370" s="35">
        <f>SUMIFS(Tabla16[IVA RET.],Tabla16[NUM],Tabla1[[#This Row],[CODIGO]])</f>
        <v>0</v>
      </c>
      <c r="K370" t="str">
        <f>FIXED(Tabla1[[#This Row],[TASA 16%]],0)</f>
        <v>0</v>
      </c>
      <c r="L370" t="str">
        <f>FIXED(Tabla1[[#This Row],[TASA 0%]],0)</f>
        <v>0</v>
      </c>
      <c r="M370" t="str">
        <f>FIXED(Tabla1[[#This Row],[TASA EXE.]],0)</f>
        <v>0</v>
      </c>
      <c r="N370" s="36" t="str">
        <f>FIXED(Tabla1[[#This Row],[IVA]],0)</f>
        <v>0</v>
      </c>
      <c r="O370" s="36" t="str">
        <f>FIXED(Tabla1[[#This Row],[ISR RET]],0)</f>
        <v>0</v>
      </c>
      <c r="P370" s="36" t="str">
        <f>FIXED(Tabla1[[#This Row],[IVA RET]],0)</f>
        <v>0</v>
      </c>
      <c r="R370" s="68">
        <f>Tabla1[[#This Row],[TASA 16]]*16%</f>
        <v>0</v>
      </c>
    </row>
    <row r="371" spans="2:18" x14ac:dyDescent="0.25">
      <c r="B371" t="str">
        <f>'[1]210 Y RFC'!A371</f>
        <v>PGE820602LI2</v>
      </c>
      <c r="C371" t="s">
        <v>403</v>
      </c>
      <c r="D371" t="str">
        <f>'[1]210 Y RFC'!C371</f>
        <v>PRODUCTOS GERBER SA DE CV</v>
      </c>
      <c r="E371" s="35">
        <f>SUMIFS(Tabla16[TASA 16],Tabla16[NUM],Tabla1[[#This Row],[CODIGO]])</f>
        <v>0</v>
      </c>
      <c r="F371" s="35">
        <f>SUMIFS(Tabla16[TASA 0%],Tabla16[NUM],Tabla1[[#This Row],[CODIGO]])</f>
        <v>0</v>
      </c>
      <c r="G371" s="35">
        <f>SUMIFS(Tabla16[[EXENTO ]],Tabla16[NUM],Tabla1[[#This Row],[CODIGO]])</f>
        <v>0</v>
      </c>
      <c r="H371" s="35">
        <f>SUMIFS(Tabla16[IVA],Tabla16[NUM],Tabla1[[#This Row],[CODIGO]])</f>
        <v>0</v>
      </c>
      <c r="I371" s="35">
        <f>SUMIFS(Tabla16[ISR RET.],Tabla16[NUM],Tabla1[[#This Row],[CODIGO]])</f>
        <v>0</v>
      </c>
      <c r="J371" s="35">
        <f>SUMIFS(Tabla16[IVA RET.],Tabla16[NUM],Tabla1[[#This Row],[CODIGO]])</f>
        <v>0</v>
      </c>
      <c r="K371" t="str">
        <f>FIXED(Tabla1[[#This Row],[TASA 16%]],0)</f>
        <v>0</v>
      </c>
      <c r="L371" t="str">
        <f>FIXED(Tabla1[[#This Row],[TASA 0%]],0)</f>
        <v>0</v>
      </c>
      <c r="M371" t="str">
        <f>FIXED(Tabla1[[#This Row],[TASA EXE.]],0)</f>
        <v>0</v>
      </c>
      <c r="N371" t="str">
        <f>FIXED(Tabla1[[#This Row],[IVA]],0)</f>
        <v>0</v>
      </c>
      <c r="O371" t="str">
        <f>FIXED(Tabla1[[#This Row],[ISR RET]],0)</f>
        <v>0</v>
      </c>
      <c r="P371" t="str">
        <f>FIXED(Tabla1[[#This Row],[IVA RET]],0)</f>
        <v>0</v>
      </c>
      <c r="R371" s="68">
        <f>Tabla1[[#This Row],[TASA 16]]*16%</f>
        <v>0</v>
      </c>
    </row>
    <row r="372" spans="2:18" x14ac:dyDescent="0.25">
      <c r="B372" t="str">
        <f>'[1]210 Y RFC'!A372</f>
        <v>PAG03071823A</v>
      </c>
      <c r="C372" t="s">
        <v>404</v>
      </c>
      <c r="D372" t="str">
        <f>'[1]210 Y RFC'!C372</f>
        <v>PRODUCTOS AGRODESARROLLADOS SA DE CV</v>
      </c>
      <c r="E372" s="35">
        <f>SUMIFS(Tabla16[TASA 16],Tabla16[NUM],Tabla1[[#This Row],[CODIGO]])</f>
        <v>0</v>
      </c>
      <c r="F372" s="35">
        <f>SUMIFS(Tabla16[TASA 0%],Tabla16[NUM],Tabla1[[#This Row],[CODIGO]])</f>
        <v>0</v>
      </c>
      <c r="G372" s="35">
        <f>SUMIFS(Tabla16[[EXENTO ]],Tabla16[NUM],Tabla1[[#This Row],[CODIGO]])</f>
        <v>0</v>
      </c>
      <c r="H372" s="35">
        <f>SUMIFS(Tabla16[IVA],Tabla16[NUM],Tabla1[[#This Row],[CODIGO]])</f>
        <v>0</v>
      </c>
      <c r="I372" s="35">
        <f>SUMIFS(Tabla16[ISR RET.],Tabla16[NUM],Tabla1[[#This Row],[CODIGO]])</f>
        <v>0</v>
      </c>
      <c r="J372" s="35">
        <f>SUMIFS(Tabla16[IVA RET.],Tabla16[NUM],Tabla1[[#This Row],[CODIGO]])</f>
        <v>0</v>
      </c>
      <c r="K372" t="str">
        <f>FIXED(Tabla1[[#This Row],[TASA 16%]],0)</f>
        <v>0</v>
      </c>
      <c r="L372" t="str">
        <f>FIXED(Tabla1[[#This Row],[TASA 0%]],0)</f>
        <v>0</v>
      </c>
      <c r="M372" t="str">
        <f>FIXED(Tabla1[[#This Row],[TASA EXE.]],0)</f>
        <v>0</v>
      </c>
      <c r="N372" s="36" t="str">
        <f>FIXED(Tabla1[[#This Row],[IVA]],0)</f>
        <v>0</v>
      </c>
      <c r="O372" s="36" t="str">
        <f>FIXED(Tabla1[[#This Row],[ISR RET]],0)</f>
        <v>0</v>
      </c>
      <c r="P372" s="36" t="str">
        <f>FIXED(Tabla1[[#This Row],[IVA RET]],0)</f>
        <v>0</v>
      </c>
      <c r="R372" s="68">
        <f>Tabla1[[#This Row],[TASA 16]]*16%</f>
        <v>0</v>
      </c>
    </row>
    <row r="373" spans="2:18" x14ac:dyDescent="0.25">
      <c r="B373" t="str">
        <f>'[1]210 Y RFC'!A373</f>
        <v>AZX960219DW4</v>
      </c>
      <c r="C373" t="s">
        <v>405</v>
      </c>
      <c r="D373" t="str">
        <f>'[1]210 Y RFC'!C373</f>
        <v>ABASTECEDORA Z SA DE CV</v>
      </c>
      <c r="E373" s="35">
        <f>SUMIFS(Tabla16[TASA 16],Tabla16[NUM],Tabla1[[#This Row],[CODIGO]])</f>
        <v>0</v>
      </c>
      <c r="F373" s="35">
        <f>SUMIFS(Tabla16[TASA 0%],Tabla16[NUM],Tabla1[[#This Row],[CODIGO]])</f>
        <v>0</v>
      </c>
      <c r="G373" s="35">
        <f>SUMIFS(Tabla16[[EXENTO ]],Tabla16[NUM],Tabla1[[#This Row],[CODIGO]])</f>
        <v>0</v>
      </c>
      <c r="H373" s="35">
        <f>SUMIFS(Tabla16[IVA],Tabla16[NUM],Tabla1[[#This Row],[CODIGO]])</f>
        <v>0</v>
      </c>
      <c r="I373" s="35">
        <f>SUMIFS(Tabla16[ISR RET.],Tabla16[NUM],Tabla1[[#This Row],[CODIGO]])</f>
        <v>0</v>
      </c>
      <c r="J373" s="35">
        <f>SUMIFS(Tabla16[IVA RET.],Tabla16[NUM],Tabla1[[#This Row],[CODIGO]])</f>
        <v>0</v>
      </c>
      <c r="K373" t="str">
        <f>FIXED(Tabla1[[#This Row],[TASA 16%]],0)</f>
        <v>0</v>
      </c>
      <c r="L373" t="str">
        <f>FIXED(Tabla1[[#This Row],[TASA 0%]],0)</f>
        <v>0</v>
      </c>
      <c r="M373" t="str">
        <f>FIXED(Tabla1[[#This Row],[TASA EXE.]],0)</f>
        <v>0</v>
      </c>
      <c r="N373" t="str">
        <f>FIXED(Tabla1[[#This Row],[IVA]],0)</f>
        <v>0</v>
      </c>
      <c r="O373" t="str">
        <f>FIXED(Tabla1[[#This Row],[ISR RET]],0)</f>
        <v>0</v>
      </c>
      <c r="P373" t="str">
        <f>FIXED(Tabla1[[#This Row],[IVA RET]],0)</f>
        <v>0</v>
      </c>
      <c r="R373" s="68">
        <f>Tabla1[[#This Row],[TASA 16]]*16%</f>
        <v>0</v>
      </c>
    </row>
    <row r="374" spans="2:18" x14ac:dyDescent="0.25">
      <c r="B374" t="str">
        <f>'[1]210 Y RFC'!A374</f>
        <v>DPM041025EB0</v>
      </c>
      <c r="C374" t="s">
        <v>406</v>
      </c>
      <c r="D374" t="str">
        <f>'[1]210 Y RFC'!C374</f>
        <v>DISTRIBUIDORA PERFUMERA MONARCA SA DE CV</v>
      </c>
      <c r="E374" s="35">
        <f>SUMIFS(Tabla16[TASA 16],Tabla16[NUM],Tabla1[[#This Row],[CODIGO]])</f>
        <v>0</v>
      </c>
      <c r="F374" s="35">
        <f>SUMIFS(Tabla16[TASA 0%],Tabla16[NUM],Tabla1[[#This Row],[CODIGO]])</f>
        <v>0</v>
      </c>
      <c r="G374" s="35">
        <f>SUMIFS(Tabla16[[EXENTO ]],Tabla16[NUM],Tabla1[[#This Row],[CODIGO]])</f>
        <v>0</v>
      </c>
      <c r="H374" s="35">
        <f>SUMIFS(Tabla16[IVA],Tabla16[NUM],Tabla1[[#This Row],[CODIGO]])</f>
        <v>0</v>
      </c>
      <c r="I374" s="35">
        <f>SUMIFS(Tabla16[ISR RET.],Tabla16[NUM],Tabla1[[#This Row],[CODIGO]])</f>
        <v>0</v>
      </c>
      <c r="J374" s="35">
        <f>SUMIFS(Tabla16[IVA RET.],Tabla16[NUM],Tabla1[[#This Row],[CODIGO]])</f>
        <v>0</v>
      </c>
      <c r="K374" t="str">
        <f>FIXED(Tabla1[[#This Row],[TASA 16%]],0)</f>
        <v>0</v>
      </c>
      <c r="L374" t="str">
        <f>FIXED(Tabla1[[#This Row],[TASA 0%]],0)</f>
        <v>0</v>
      </c>
      <c r="M374" t="str">
        <f>FIXED(Tabla1[[#This Row],[TASA EXE.]],0)</f>
        <v>0</v>
      </c>
      <c r="N374" s="36" t="str">
        <f>FIXED(Tabla1[[#This Row],[IVA]],0)</f>
        <v>0</v>
      </c>
      <c r="O374" s="36" t="str">
        <f>FIXED(Tabla1[[#This Row],[ISR RET]],0)</f>
        <v>0</v>
      </c>
      <c r="P374" s="36" t="str">
        <f>FIXED(Tabla1[[#This Row],[IVA RET]],0)</f>
        <v>0</v>
      </c>
      <c r="R374" s="68">
        <f>Tabla1[[#This Row],[TASA 16]]*16%</f>
        <v>0</v>
      </c>
    </row>
    <row r="375" spans="2:18" x14ac:dyDescent="0.25">
      <c r="B375" t="str">
        <f>'[1]210 Y RFC'!A375</f>
        <v>PIA130831IT4</v>
      </c>
      <c r="C375" t="s">
        <v>407</v>
      </c>
      <c r="D375" t="str">
        <f>'[1]210 Y RFC'!C375</f>
        <v>PIACOLOR SA DE CV</v>
      </c>
      <c r="E375" s="35">
        <f>SUMIFS(Tabla16[TASA 16],Tabla16[NUM],Tabla1[[#This Row],[CODIGO]])</f>
        <v>0</v>
      </c>
      <c r="F375" s="35">
        <f>SUMIFS(Tabla16[TASA 0%],Tabla16[NUM],Tabla1[[#This Row],[CODIGO]])</f>
        <v>0</v>
      </c>
      <c r="G375" s="35">
        <f>SUMIFS(Tabla16[[EXENTO ]],Tabla16[NUM],Tabla1[[#This Row],[CODIGO]])</f>
        <v>0</v>
      </c>
      <c r="H375" s="35">
        <f>SUMIFS(Tabla16[IVA],Tabla16[NUM],Tabla1[[#This Row],[CODIGO]])</f>
        <v>0</v>
      </c>
      <c r="I375" s="35">
        <f>SUMIFS(Tabla16[ISR RET.],Tabla16[NUM],Tabla1[[#This Row],[CODIGO]])</f>
        <v>0</v>
      </c>
      <c r="J375" s="35">
        <f>SUMIFS(Tabla16[IVA RET.],Tabla16[NUM],Tabla1[[#This Row],[CODIGO]])</f>
        <v>0</v>
      </c>
      <c r="K375" t="str">
        <f>FIXED(Tabla1[[#This Row],[TASA 16%]],0)</f>
        <v>0</v>
      </c>
      <c r="L375" t="str">
        <f>FIXED(Tabla1[[#This Row],[TASA 0%]],0)</f>
        <v>0</v>
      </c>
      <c r="M375" t="str">
        <f>FIXED(Tabla1[[#This Row],[TASA EXE.]],0)</f>
        <v>0</v>
      </c>
      <c r="N375" t="str">
        <f>FIXED(Tabla1[[#This Row],[IVA]],0)</f>
        <v>0</v>
      </c>
      <c r="O375" t="str">
        <f>FIXED(Tabla1[[#This Row],[ISR RET]],0)</f>
        <v>0</v>
      </c>
      <c r="P375" t="str">
        <f>FIXED(Tabla1[[#This Row],[IVA RET]],0)</f>
        <v>0</v>
      </c>
      <c r="R375" s="68">
        <f>Tabla1[[#This Row],[TASA 16]]*16%</f>
        <v>0</v>
      </c>
    </row>
    <row r="376" spans="2:18" x14ac:dyDescent="0.25">
      <c r="B376" t="str">
        <f>'[1]210 Y RFC'!A376</f>
        <v>VCO150902GH1</v>
      </c>
      <c r="C376" t="s">
        <v>408</v>
      </c>
      <c r="D376" t="str">
        <f>'[1]210 Y RFC'!C376</f>
        <v>VITO COSMETICS SA DE CV</v>
      </c>
      <c r="E376" s="35">
        <f>SUMIFS(Tabla16[TASA 16],Tabla16[NUM],Tabla1[[#This Row],[CODIGO]])</f>
        <v>0</v>
      </c>
      <c r="F376" s="35">
        <f>SUMIFS(Tabla16[TASA 0%],Tabla16[NUM],Tabla1[[#This Row],[CODIGO]])</f>
        <v>0</v>
      </c>
      <c r="G376" s="35">
        <f>SUMIFS(Tabla16[[EXENTO ]],Tabla16[NUM],Tabla1[[#This Row],[CODIGO]])</f>
        <v>0</v>
      </c>
      <c r="H376" s="35">
        <f>SUMIFS(Tabla16[IVA],Tabla16[NUM],Tabla1[[#This Row],[CODIGO]])</f>
        <v>0</v>
      </c>
      <c r="I376" s="35">
        <f>SUMIFS(Tabla16[ISR RET.],Tabla16[NUM],Tabla1[[#This Row],[CODIGO]])</f>
        <v>0</v>
      </c>
      <c r="J376" s="35">
        <f>SUMIFS(Tabla16[IVA RET.],Tabla16[NUM],Tabla1[[#This Row],[CODIGO]])</f>
        <v>0</v>
      </c>
      <c r="K376" t="str">
        <f>FIXED(Tabla1[[#This Row],[TASA 16%]],0)</f>
        <v>0</v>
      </c>
      <c r="L376" t="str">
        <f>FIXED(Tabla1[[#This Row],[TASA 0%]],0)</f>
        <v>0</v>
      </c>
      <c r="M376" t="str">
        <f>FIXED(Tabla1[[#This Row],[TASA EXE.]],0)</f>
        <v>0</v>
      </c>
      <c r="N376" s="36" t="str">
        <f>FIXED(Tabla1[[#This Row],[IVA]],0)</f>
        <v>0</v>
      </c>
      <c r="O376" s="36" t="str">
        <f>FIXED(Tabla1[[#This Row],[ISR RET]],0)</f>
        <v>0</v>
      </c>
      <c r="P376" s="36" t="str">
        <f>FIXED(Tabla1[[#This Row],[IVA RET]],0)</f>
        <v>0</v>
      </c>
      <c r="R376" s="68">
        <f>Tabla1[[#This Row],[TASA 16]]*16%</f>
        <v>0</v>
      </c>
    </row>
    <row r="377" spans="2:18" x14ac:dyDescent="0.25">
      <c r="B377" t="str">
        <f>'[1]210 Y RFC'!A377</f>
        <v>VIN040921780</v>
      </c>
      <c r="C377" t="s">
        <v>409</v>
      </c>
      <c r="D377" t="str">
        <f>'[1]210 Y RFC'!C377</f>
        <v>VINITECK SA DE CV</v>
      </c>
      <c r="E377" s="35">
        <f>SUMIFS(Tabla16[TASA 16],Tabla16[NUM],Tabla1[[#This Row],[CODIGO]])</f>
        <v>0</v>
      </c>
      <c r="F377" s="35">
        <f>SUMIFS(Tabla16[TASA 0%],Tabla16[NUM],Tabla1[[#This Row],[CODIGO]])</f>
        <v>0</v>
      </c>
      <c r="G377" s="35">
        <f>SUMIFS(Tabla16[[EXENTO ]],Tabla16[NUM],Tabla1[[#This Row],[CODIGO]])</f>
        <v>0</v>
      </c>
      <c r="H377" s="35">
        <f>SUMIFS(Tabla16[IVA],Tabla16[NUM],Tabla1[[#This Row],[CODIGO]])</f>
        <v>0</v>
      </c>
      <c r="I377" s="35">
        <f>SUMIFS(Tabla16[ISR RET.],Tabla16[NUM],Tabla1[[#This Row],[CODIGO]])</f>
        <v>0</v>
      </c>
      <c r="J377" s="35">
        <f>SUMIFS(Tabla16[IVA RET.],Tabla16[NUM],Tabla1[[#This Row],[CODIGO]])</f>
        <v>0</v>
      </c>
      <c r="K377" t="str">
        <f>FIXED(Tabla1[[#This Row],[TASA 16%]],0)</f>
        <v>0</v>
      </c>
      <c r="L377" t="str">
        <f>FIXED(Tabla1[[#This Row],[TASA 0%]],0)</f>
        <v>0</v>
      </c>
      <c r="M377" t="str">
        <f>FIXED(Tabla1[[#This Row],[TASA EXE.]],0)</f>
        <v>0</v>
      </c>
      <c r="N377" t="str">
        <f>FIXED(Tabla1[[#This Row],[IVA]],0)</f>
        <v>0</v>
      </c>
      <c r="O377" t="str">
        <f>FIXED(Tabla1[[#This Row],[ISR RET]],0)</f>
        <v>0</v>
      </c>
      <c r="P377" t="str">
        <f>FIXED(Tabla1[[#This Row],[IVA RET]],0)</f>
        <v>0</v>
      </c>
      <c r="R377" s="68">
        <f>Tabla1[[#This Row],[TASA 16]]*16%</f>
        <v>0</v>
      </c>
    </row>
    <row r="378" spans="2:18" x14ac:dyDescent="0.25">
      <c r="B378" t="str">
        <f>'[1]210 Y RFC'!A378</f>
        <v>TAM100714KG7</v>
      </c>
      <c r="C378" t="s">
        <v>410</v>
      </c>
      <c r="D378" t="str">
        <f>'[1]210 Y RFC'!C378</f>
        <v>TABME DE AMERICA SA DE CV</v>
      </c>
      <c r="E378" s="35">
        <f>SUMIFS(Tabla16[TASA 16],Tabla16[NUM],Tabla1[[#This Row],[CODIGO]])</f>
        <v>0</v>
      </c>
      <c r="F378" s="35">
        <f>SUMIFS(Tabla16[TASA 0%],Tabla16[NUM],Tabla1[[#This Row],[CODIGO]])</f>
        <v>0</v>
      </c>
      <c r="G378" s="35">
        <f>SUMIFS(Tabla16[[EXENTO ]],Tabla16[NUM],Tabla1[[#This Row],[CODIGO]])</f>
        <v>0</v>
      </c>
      <c r="H378" s="35">
        <f>SUMIFS(Tabla16[IVA],Tabla16[NUM],Tabla1[[#This Row],[CODIGO]])</f>
        <v>0</v>
      </c>
      <c r="I378" s="35">
        <f>SUMIFS(Tabla16[ISR RET.],Tabla16[NUM],Tabla1[[#This Row],[CODIGO]])</f>
        <v>0</v>
      </c>
      <c r="J378" s="35">
        <f>SUMIFS(Tabla16[IVA RET.],Tabla16[NUM],Tabla1[[#This Row],[CODIGO]])</f>
        <v>0</v>
      </c>
      <c r="K378" t="str">
        <f>FIXED(Tabla1[[#This Row],[TASA 16%]],0)</f>
        <v>0</v>
      </c>
      <c r="L378" t="str">
        <f>FIXED(Tabla1[[#This Row],[TASA 0%]],0)</f>
        <v>0</v>
      </c>
      <c r="M378" t="str">
        <f>FIXED(Tabla1[[#This Row],[TASA EXE.]],0)</f>
        <v>0</v>
      </c>
      <c r="N378" s="36" t="str">
        <f>FIXED(Tabla1[[#This Row],[IVA]],0)</f>
        <v>0</v>
      </c>
      <c r="O378" s="36" t="str">
        <f>FIXED(Tabla1[[#This Row],[ISR RET]],0)</f>
        <v>0</v>
      </c>
      <c r="P378" s="36" t="str">
        <f>FIXED(Tabla1[[#This Row],[IVA RET]],0)</f>
        <v>0</v>
      </c>
      <c r="R378" s="68">
        <f>Tabla1[[#This Row],[TASA 16]]*16%</f>
        <v>0</v>
      </c>
    </row>
    <row r="379" spans="2:18" x14ac:dyDescent="0.25">
      <c r="B379" t="str">
        <f>'[1]210 Y RFC'!A379</f>
        <v>ARA9405032K0</v>
      </c>
      <c r="C379" t="s">
        <v>411</v>
      </c>
      <c r="D379" t="str">
        <f>'[1]210 Y RFC'!C379</f>
        <v>ABARROTES RAUL SA DE CV</v>
      </c>
      <c r="E379" s="35">
        <f>SUMIFS(Tabla16[TASA 16],Tabla16[NUM],Tabla1[[#This Row],[CODIGO]])</f>
        <v>0</v>
      </c>
      <c r="F379" s="35">
        <f>SUMIFS(Tabla16[TASA 0%],Tabla16[NUM],Tabla1[[#This Row],[CODIGO]])</f>
        <v>30720</v>
      </c>
      <c r="G379" s="35">
        <f>SUMIFS(Tabla16[[EXENTO ]],Tabla16[NUM],Tabla1[[#This Row],[CODIGO]])</f>
        <v>491.2</v>
      </c>
      <c r="H379" s="35">
        <f>SUMIFS(Tabla16[IVA],Tabla16[NUM],Tabla1[[#This Row],[CODIGO]])</f>
        <v>0</v>
      </c>
      <c r="I379" s="35">
        <f>SUMIFS(Tabla16[ISR RET.],Tabla16[NUM],Tabla1[[#This Row],[CODIGO]])</f>
        <v>0</v>
      </c>
      <c r="J379" s="35">
        <f>SUMIFS(Tabla16[IVA RET.],Tabla16[NUM],Tabla1[[#This Row],[CODIGO]])</f>
        <v>0</v>
      </c>
      <c r="K379" t="str">
        <f>FIXED(Tabla1[[#This Row],[TASA 16%]],0)</f>
        <v>0</v>
      </c>
      <c r="L379" t="str">
        <f>FIXED(Tabla1[[#This Row],[TASA 0%]],0)</f>
        <v>30,720</v>
      </c>
      <c r="M379" t="str">
        <f>FIXED(Tabla1[[#This Row],[TASA EXE.]],0)</f>
        <v>491</v>
      </c>
      <c r="N379" t="str">
        <f>FIXED(Tabla1[[#This Row],[IVA]],0)</f>
        <v>0</v>
      </c>
      <c r="O379" t="str">
        <f>FIXED(Tabla1[[#This Row],[ISR RET]],0)</f>
        <v>0</v>
      </c>
      <c r="P379" t="str">
        <f>FIXED(Tabla1[[#This Row],[IVA RET]],0)</f>
        <v>0</v>
      </c>
      <c r="R379" s="68">
        <f>Tabla1[[#This Row],[TASA 16]]*16%</f>
        <v>0</v>
      </c>
    </row>
    <row r="380" spans="2:18" x14ac:dyDescent="0.25">
      <c r="B380" t="str">
        <f>'[1]210 Y RFC'!A380</f>
        <v>JIPJ580909EX6</v>
      </c>
      <c r="C380" t="s">
        <v>412</v>
      </c>
      <c r="D380" t="str">
        <f>'[1]210 Y RFC'!C380</f>
        <v>JIMENEZ PEREZ JAIME</v>
      </c>
      <c r="E380" s="35">
        <f>SUMIFS(Tabla16[TASA 16],Tabla16[NUM],Tabla1[[#This Row],[CODIGO]])</f>
        <v>0</v>
      </c>
      <c r="F380" s="35">
        <f>SUMIFS(Tabla16[TASA 0%],Tabla16[NUM],Tabla1[[#This Row],[CODIGO]])</f>
        <v>0</v>
      </c>
      <c r="G380" s="35">
        <f>SUMIFS(Tabla16[[EXENTO ]],Tabla16[NUM],Tabla1[[#This Row],[CODIGO]])</f>
        <v>0</v>
      </c>
      <c r="H380" s="35">
        <f>SUMIFS(Tabla16[IVA],Tabla16[NUM],Tabla1[[#This Row],[CODIGO]])</f>
        <v>0</v>
      </c>
      <c r="I380" s="35">
        <f>SUMIFS(Tabla16[ISR RET.],Tabla16[NUM],Tabla1[[#This Row],[CODIGO]])</f>
        <v>0</v>
      </c>
      <c r="J380" s="35">
        <f>SUMIFS(Tabla16[IVA RET.],Tabla16[NUM],Tabla1[[#This Row],[CODIGO]])</f>
        <v>0</v>
      </c>
      <c r="K380" t="str">
        <f>FIXED(Tabla1[[#This Row],[TASA 16%]],0)</f>
        <v>0</v>
      </c>
      <c r="L380" t="str">
        <f>FIXED(Tabla1[[#This Row],[TASA 0%]],0)</f>
        <v>0</v>
      </c>
      <c r="M380" t="str">
        <f>FIXED(Tabla1[[#This Row],[TASA EXE.]],0)</f>
        <v>0</v>
      </c>
      <c r="N380" s="36" t="str">
        <f>FIXED(Tabla1[[#This Row],[IVA]],0)</f>
        <v>0</v>
      </c>
      <c r="O380" s="36" t="str">
        <f>FIXED(Tabla1[[#This Row],[ISR RET]],0)</f>
        <v>0</v>
      </c>
      <c r="P380" s="36" t="str">
        <f>FIXED(Tabla1[[#This Row],[IVA RET]],0)</f>
        <v>0</v>
      </c>
      <c r="R380" s="68">
        <f>Tabla1[[#This Row],[TASA 16]]*16%</f>
        <v>0</v>
      </c>
    </row>
    <row r="381" spans="2:18" x14ac:dyDescent="0.25">
      <c r="B381" t="str">
        <f>'[1]210 Y RFC'!A381</f>
        <v>TOR130925EPA</v>
      </c>
      <c r="C381" t="s">
        <v>413</v>
      </c>
      <c r="D381" t="str">
        <f>'[1]210 Y RFC'!C381</f>
        <v>TRUE ORGANICS SA DE CV</v>
      </c>
      <c r="E381" s="35">
        <f>SUMIFS(Tabla16[TASA 16],Tabla16[NUM],Tabla1[[#This Row],[CODIGO]])</f>
        <v>0</v>
      </c>
      <c r="F381" s="35">
        <f>SUMIFS(Tabla16[TASA 0%],Tabla16[NUM],Tabla1[[#This Row],[CODIGO]])</f>
        <v>0</v>
      </c>
      <c r="G381" s="35">
        <f>SUMIFS(Tabla16[[EXENTO ]],Tabla16[NUM],Tabla1[[#This Row],[CODIGO]])</f>
        <v>0</v>
      </c>
      <c r="H381" s="35">
        <f>SUMIFS(Tabla16[IVA],Tabla16[NUM],Tabla1[[#This Row],[CODIGO]])</f>
        <v>0</v>
      </c>
      <c r="I381" s="35">
        <f>SUMIFS(Tabla16[ISR RET.],Tabla16[NUM],Tabla1[[#This Row],[CODIGO]])</f>
        <v>0</v>
      </c>
      <c r="J381" s="35">
        <f>SUMIFS(Tabla16[IVA RET.],Tabla16[NUM],Tabla1[[#This Row],[CODIGO]])</f>
        <v>0</v>
      </c>
      <c r="K381" t="str">
        <f>FIXED(Tabla1[[#This Row],[TASA 16%]],0)</f>
        <v>0</v>
      </c>
      <c r="L381" t="str">
        <f>FIXED(Tabla1[[#This Row],[TASA 0%]],0)</f>
        <v>0</v>
      </c>
      <c r="M381" t="str">
        <f>FIXED(Tabla1[[#This Row],[TASA EXE.]],0)</f>
        <v>0</v>
      </c>
      <c r="N381" t="str">
        <f>FIXED(Tabla1[[#This Row],[IVA]],0)</f>
        <v>0</v>
      </c>
      <c r="O381" t="str">
        <f>FIXED(Tabla1[[#This Row],[ISR RET]],0)</f>
        <v>0</v>
      </c>
      <c r="P381" t="str">
        <f>FIXED(Tabla1[[#This Row],[IVA RET]],0)</f>
        <v>0</v>
      </c>
      <c r="R381" s="68">
        <f>Tabla1[[#This Row],[TASA 16]]*16%</f>
        <v>0</v>
      </c>
    </row>
    <row r="382" spans="2:18" x14ac:dyDescent="0.25">
      <c r="B382" t="str">
        <f>'[1]210 Y RFC'!A382</f>
        <v>MACC730402R83</v>
      </c>
      <c r="C382" t="s">
        <v>414</v>
      </c>
      <c r="D382" t="str">
        <f>'[1]210 Y RFC'!C382</f>
        <v>MARTINEZ CARRANZA CARLOS FELIPE</v>
      </c>
      <c r="E382" s="35">
        <f>SUMIFS(Tabla16[TASA 16],Tabla16[NUM],Tabla1[[#This Row],[CODIGO]])</f>
        <v>0</v>
      </c>
      <c r="F382" s="35">
        <f>SUMIFS(Tabla16[TASA 0%],Tabla16[NUM],Tabla1[[#This Row],[CODIGO]])</f>
        <v>0</v>
      </c>
      <c r="G382" s="35">
        <f>SUMIFS(Tabla16[[EXENTO ]],Tabla16[NUM],Tabla1[[#This Row],[CODIGO]])</f>
        <v>0</v>
      </c>
      <c r="H382" s="35">
        <f>SUMIFS(Tabla16[IVA],Tabla16[NUM],Tabla1[[#This Row],[CODIGO]])</f>
        <v>0</v>
      </c>
      <c r="I382" s="35">
        <f>SUMIFS(Tabla16[ISR RET.],Tabla16[NUM],Tabla1[[#This Row],[CODIGO]])</f>
        <v>0</v>
      </c>
      <c r="J382" s="35">
        <f>SUMIFS(Tabla16[IVA RET.],Tabla16[NUM],Tabla1[[#This Row],[CODIGO]])</f>
        <v>0</v>
      </c>
      <c r="K382" t="str">
        <f>FIXED(Tabla1[[#This Row],[TASA 16%]],0)</f>
        <v>0</v>
      </c>
      <c r="L382" t="str">
        <f>FIXED(Tabla1[[#This Row],[TASA 0%]],0)</f>
        <v>0</v>
      </c>
      <c r="M382" t="str">
        <f>FIXED(Tabla1[[#This Row],[TASA EXE.]],0)</f>
        <v>0</v>
      </c>
      <c r="N382" s="36" t="str">
        <f>FIXED(Tabla1[[#This Row],[IVA]],0)</f>
        <v>0</v>
      </c>
      <c r="O382" s="36" t="str">
        <f>FIXED(Tabla1[[#This Row],[ISR RET]],0)</f>
        <v>0</v>
      </c>
      <c r="P382" s="36" t="str">
        <f>FIXED(Tabla1[[#This Row],[IVA RET]],0)</f>
        <v>0</v>
      </c>
      <c r="R382" s="68">
        <f>Tabla1[[#This Row],[TASA 16]]*16%</f>
        <v>0</v>
      </c>
    </row>
    <row r="383" spans="2:18" x14ac:dyDescent="0.25">
      <c r="B383" t="str">
        <f>'[1]210 Y RFC'!A383</f>
        <v>FRU9303127W5</v>
      </c>
      <c r="C383" t="s">
        <v>415</v>
      </c>
      <c r="D383" t="str">
        <f>'[1]210 Y RFC'!C383</f>
        <v>FRUGOSA SA DE CV</v>
      </c>
      <c r="E383" s="35">
        <f>SUMIFS(Tabla16[TASA 16],Tabla16[NUM],Tabla1[[#This Row],[CODIGO]])</f>
        <v>0</v>
      </c>
      <c r="F383" s="35">
        <f>SUMIFS(Tabla16[TASA 0%],Tabla16[NUM],Tabla1[[#This Row],[CODIGO]])</f>
        <v>0</v>
      </c>
      <c r="G383" s="35">
        <f>SUMIFS(Tabla16[[EXENTO ]],Tabla16[NUM],Tabla1[[#This Row],[CODIGO]])</f>
        <v>0</v>
      </c>
      <c r="H383" s="35">
        <f>SUMIFS(Tabla16[IVA],Tabla16[NUM],Tabla1[[#This Row],[CODIGO]])</f>
        <v>0</v>
      </c>
      <c r="I383" s="35">
        <f>SUMIFS(Tabla16[ISR RET.],Tabla16[NUM],Tabla1[[#This Row],[CODIGO]])</f>
        <v>0</v>
      </c>
      <c r="J383" s="35">
        <f>SUMIFS(Tabla16[IVA RET.],Tabla16[NUM],Tabla1[[#This Row],[CODIGO]])</f>
        <v>0</v>
      </c>
      <c r="K383" t="str">
        <f>FIXED(Tabla1[[#This Row],[TASA 16%]],0)</f>
        <v>0</v>
      </c>
      <c r="L383" t="str">
        <f>FIXED(Tabla1[[#This Row],[TASA 0%]],0)</f>
        <v>0</v>
      </c>
      <c r="M383" t="str">
        <f>FIXED(Tabla1[[#This Row],[TASA EXE.]],0)</f>
        <v>0</v>
      </c>
      <c r="N383" t="str">
        <f>FIXED(Tabla1[[#This Row],[IVA]],0)</f>
        <v>0</v>
      </c>
      <c r="O383" t="str">
        <f>FIXED(Tabla1[[#This Row],[ISR RET]],0)</f>
        <v>0</v>
      </c>
      <c r="P383" t="str">
        <f>FIXED(Tabla1[[#This Row],[IVA RET]],0)</f>
        <v>0</v>
      </c>
      <c r="R383" s="68">
        <f>Tabla1[[#This Row],[TASA 16]]*16%</f>
        <v>0</v>
      </c>
    </row>
    <row r="384" spans="2:18" x14ac:dyDescent="0.25">
      <c r="B384" t="str">
        <f>'[1]210 Y RFC'!A384</f>
        <v>APF090213EF0</v>
      </c>
      <c r="C384" t="s">
        <v>416</v>
      </c>
      <c r="D384" t="str">
        <f>'[1]210 Y RFC'!C384</f>
        <v>ANESTESICOS Y PRODUCTOS FARMACEUTICOS S DE RL</v>
      </c>
      <c r="E384" s="35">
        <f>SUMIFS(Tabla16[TASA 16],Tabla16[NUM],Tabla1[[#This Row],[CODIGO]])</f>
        <v>0</v>
      </c>
      <c r="F384" s="35">
        <f>SUMIFS(Tabla16[TASA 0%],Tabla16[NUM],Tabla1[[#This Row],[CODIGO]])</f>
        <v>0</v>
      </c>
      <c r="G384" s="35">
        <f>SUMIFS(Tabla16[[EXENTO ]],Tabla16[NUM],Tabla1[[#This Row],[CODIGO]])</f>
        <v>0</v>
      </c>
      <c r="H384" s="35">
        <f>SUMIFS(Tabla16[IVA],Tabla16[NUM],Tabla1[[#This Row],[CODIGO]])</f>
        <v>0</v>
      </c>
      <c r="I384" s="35">
        <f>SUMIFS(Tabla16[ISR RET.],Tabla16[NUM],Tabla1[[#This Row],[CODIGO]])</f>
        <v>0</v>
      </c>
      <c r="J384" s="35">
        <f>SUMIFS(Tabla16[IVA RET.],Tabla16[NUM],Tabla1[[#This Row],[CODIGO]])</f>
        <v>0</v>
      </c>
      <c r="K384" t="str">
        <f>FIXED(Tabla1[[#This Row],[TASA 16%]],0)</f>
        <v>0</v>
      </c>
      <c r="L384" t="str">
        <f>FIXED(Tabla1[[#This Row],[TASA 0%]],0)</f>
        <v>0</v>
      </c>
      <c r="M384" t="str">
        <f>FIXED(Tabla1[[#This Row],[TASA EXE.]],0)</f>
        <v>0</v>
      </c>
      <c r="N384" s="36" t="str">
        <f>FIXED(Tabla1[[#This Row],[IVA]],0)</f>
        <v>0</v>
      </c>
      <c r="O384" s="36" t="str">
        <f>FIXED(Tabla1[[#This Row],[ISR RET]],0)</f>
        <v>0</v>
      </c>
      <c r="P384" s="36" t="str">
        <f>FIXED(Tabla1[[#This Row],[IVA RET]],0)</f>
        <v>0</v>
      </c>
      <c r="R384" s="68">
        <f>Tabla1[[#This Row],[TASA 16]]*16%</f>
        <v>0</v>
      </c>
    </row>
    <row r="385" spans="2:18" x14ac:dyDescent="0.25">
      <c r="B385" t="str">
        <f>'[1]210 Y RFC'!A385</f>
        <v>SOC851204C44</v>
      </c>
      <c r="C385" t="s">
        <v>417</v>
      </c>
      <c r="D385" t="str">
        <f>'[1]210 Y RFC'!C385</f>
        <v>EL SURTIDOR DE OCCIDENTE SA DE CV</v>
      </c>
      <c r="E385" s="35">
        <f>SUMIFS(Tabla16[TASA 16],Tabla16[NUM],Tabla1[[#This Row],[CODIGO]])</f>
        <v>0</v>
      </c>
      <c r="F385" s="35">
        <f>SUMIFS(Tabla16[TASA 0%],Tabla16[NUM],Tabla1[[#This Row],[CODIGO]])</f>
        <v>0</v>
      </c>
      <c r="G385" s="35">
        <f>SUMIFS(Tabla16[[EXENTO ]],Tabla16[NUM],Tabla1[[#This Row],[CODIGO]])</f>
        <v>0</v>
      </c>
      <c r="H385" s="35">
        <f>SUMIFS(Tabla16[IVA],Tabla16[NUM],Tabla1[[#This Row],[CODIGO]])</f>
        <v>0</v>
      </c>
      <c r="I385" s="35">
        <f>SUMIFS(Tabla16[ISR RET.],Tabla16[NUM],Tabla1[[#This Row],[CODIGO]])</f>
        <v>0</v>
      </c>
      <c r="J385" s="35">
        <f>SUMIFS(Tabla16[IVA RET.],Tabla16[NUM],Tabla1[[#This Row],[CODIGO]])</f>
        <v>0</v>
      </c>
      <c r="K385" t="str">
        <f>FIXED(Tabla1[[#This Row],[TASA 16%]],0)</f>
        <v>0</v>
      </c>
      <c r="L385" t="str">
        <f>FIXED(Tabla1[[#This Row],[TASA 0%]],0)</f>
        <v>0</v>
      </c>
      <c r="M385" t="str">
        <f>FIXED(Tabla1[[#This Row],[TASA EXE.]],0)</f>
        <v>0</v>
      </c>
      <c r="N385" t="str">
        <f>FIXED(Tabla1[[#This Row],[IVA]],0)</f>
        <v>0</v>
      </c>
      <c r="O385" t="str">
        <f>FIXED(Tabla1[[#This Row],[ISR RET]],0)</f>
        <v>0</v>
      </c>
      <c r="P385" t="str">
        <f>FIXED(Tabla1[[#This Row],[IVA RET]],0)</f>
        <v>0</v>
      </c>
      <c r="R385" s="68">
        <f>Tabla1[[#This Row],[TASA 16]]*16%</f>
        <v>0</v>
      </c>
    </row>
    <row r="386" spans="2:18" x14ac:dyDescent="0.25">
      <c r="B386" t="str">
        <f>'[1]210 Y RFC'!A386</f>
        <v>ROCE891128998</v>
      </c>
      <c r="C386" t="s">
        <v>418</v>
      </c>
      <c r="D386" t="str">
        <f>'[1]210 Y RFC'!C386</f>
        <v>RODRIGUEZ DE LA CRUZ ELLIOT</v>
      </c>
      <c r="E386" s="35">
        <f>SUMIFS(Tabla16[TASA 16],Tabla16[NUM],Tabla1[[#This Row],[CODIGO]])</f>
        <v>0</v>
      </c>
      <c r="F386" s="35">
        <f>SUMIFS(Tabla16[TASA 0%],Tabla16[NUM],Tabla1[[#This Row],[CODIGO]])</f>
        <v>0</v>
      </c>
      <c r="G386" s="35">
        <f>SUMIFS(Tabla16[[EXENTO ]],Tabla16[NUM],Tabla1[[#This Row],[CODIGO]])</f>
        <v>0</v>
      </c>
      <c r="H386" s="35">
        <f>SUMIFS(Tabla16[IVA],Tabla16[NUM],Tabla1[[#This Row],[CODIGO]])</f>
        <v>0</v>
      </c>
      <c r="I386" s="35">
        <f>SUMIFS(Tabla16[ISR RET.],Tabla16[NUM],Tabla1[[#This Row],[CODIGO]])</f>
        <v>0</v>
      </c>
      <c r="J386" s="35">
        <f>SUMIFS(Tabla16[IVA RET.],Tabla16[NUM],Tabla1[[#This Row],[CODIGO]])</f>
        <v>0</v>
      </c>
      <c r="K386" t="str">
        <f>FIXED(Tabla1[[#This Row],[TASA 16%]],0)</f>
        <v>0</v>
      </c>
      <c r="L386" t="str">
        <f>FIXED(Tabla1[[#This Row],[TASA 0%]],0)</f>
        <v>0</v>
      </c>
      <c r="M386" t="str">
        <f>FIXED(Tabla1[[#This Row],[TASA EXE.]],0)</f>
        <v>0</v>
      </c>
      <c r="N386" s="36" t="str">
        <f>FIXED(Tabla1[[#This Row],[IVA]],0)</f>
        <v>0</v>
      </c>
      <c r="O386" s="36" t="str">
        <f>FIXED(Tabla1[[#This Row],[ISR RET]],0)</f>
        <v>0</v>
      </c>
      <c r="P386" s="36" t="str">
        <f>FIXED(Tabla1[[#This Row],[IVA RET]],0)</f>
        <v>0</v>
      </c>
      <c r="R386" s="68">
        <f>Tabla1[[#This Row],[TASA 16]]*16%</f>
        <v>0</v>
      </c>
    </row>
    <row r="387" spans="2:18" x14ac:dyDescent="0.25">
      <c r="B387" t="str">
        <f>'[1]210 Y RFC'!A387</f>
        <v>FED900830AM3</v>
      </c>
      <c r="C387" t="s">
        <v>419</v>
      </c>
      <c r="D387" t="str">
        <f>'[1]210 Y RFC'!C387</f>
        <v>FEDELE SA DE CV</v>
      </c>
      <c r="E387" s="35">
        <f>SUMIFS(Tabla16[TASA 16],Tabla16[NUM],Tabla1[[#This Row],[CODIGO]])</f>
        <v>17416.1875</v>
      </c>
      <c r="F387" s="35">
        <f>SUMIFS(Tabla16[TASA 0%],Tabla16[NUM],Tabla1[[#This Row],[CODIGO]])</f>
        <v>-3.7500000000818545E-2</v>
      </c>
      <c r="G387" s="35">
        <f>SUMIFS(Tabla16[[EXENTO ]],Tabla16[NUM],Tabla1[[#This Row],[CODIGO]])</f>
        <v>0</v>
      </c>
      <c r="H387" s="35">
        <f>SUMIFS(Tabla16[IVA],Tabla16[NUM],Tabla1[[#This Row],[CODIGO]])</f>
        <v>2786.59</v>
      </c>
      <c r="I387" s="35">
        <f>SUMIFS(Tabla16[ISR RET.],Tabla16[NUM],Tabla1[[#This Row],[CODIGO]])</f>
        <v>0</v>
      </c>
      <c r="J387" s="35">
        <f>SUMIFS(Tabla16[IVA RET.],Tabla16[NUM],Tabla1[[#This Row],[CODIGO]])</f>
        <v>0</v>
      </c>
      <c r="K387" t="str">
        <f>FIXED(Tabla1[[#This Row],[TASA 16%]],0)</f>
        <v>17,416</v>
      </c>
      <c r="L387" t="str">
        <f>FIXED(Tabla1[[#This Row],[TASA 0%]],0)</f>
        <v>0</v>
      </c>
      <c r="M387" t="str">
        <f>FIXED(Tabla1[[#This Row],[TASA EXE.]],0)</f>
        <v>0</v>
      </c>
      <c r="N387" t="str">
        <f>FIXED(Tabla1[[#This Row],[IVA]],0)</f>
        <v>2,787</v>
      </c>
      <c r="O387" t="str">
        <f>FIXED(Tabla1[[#This Row],[ISR RET]],0)</f>
        <v>0</v>
      </c>
      <c r="P387" t="str">
        <f>FIXED(Tabla1[[#This Row],[IVA RET]],0)</f>
        <v>0</v>
      </c>
      <c r="R387" s="68">
        <f>Tabla1[[#This Row],[TASA 16]]*16%</f>
        <v>2786.56</v>
      </c>
    </row>
    <row r="388" spans="2:18" x14ac:dyDescent="0.25">
      <c r="B388" t="str">
        <f>'[1]210 Y RFC'!A388</f>
        <v>BAPJ831104BP8</v>
      </c>
      <c r="C388" t="s">
        <v>420</v>
      </c>
      <c r="D388" t="str">
        <f>'[1]210 Y RFC'!C388</f>
        <v>BARBA PEREZ JUAN CARLOS</v>
      </c>
      <c r="E388" s="35">
        <f>SUMIFS(Tabla16[TASA 16],Tabla16[NUM],Tabla1[[#This Row],[CODIGO]])</f>
        <v>0</v>
      </c>
      <c r="F388" s="35">
        <f>SUMIFS(Tabla16[TASA 0%],Tabla16[NUM],Tabla1[[#This Row],[CODIGO]])</f>
        <v>0</v>
      </c>
      <c r="G388" s="35">
        <f>SUMIFS(Tabla16[[EXENTO ]],Tabla16[NUM],Tabla1[[#This Row],[CODIGO]])</f>
        <v>0</v>
      </c>
      <c r="H388" s="35">
        <f>SUMIFS(Tabla16[IVA],Tabla16[NUM],Tabla1[[#This Row],[CODIGO]])</f>
        <v>0</v>
      </c>
      <c r="I388" s="35">
        <f>SUMIFS(Tabla16[ISR RET.],Tabla16[NUM],Tabla1[[#This Row],[CODIGO]])</f>
        <v>0</v>
      </c>
      <c r="J388" s="35">
        <f>SUMIFS(Tabla16[IVA RET.],Tabla16[NUM],Tabla1[[#This Row],[CODIGO]])</f>
        <v>0</v>
      </c>
      <c r="K388" t="str">
        <f>FIXED(Tabla1[[#This Row],[TASA 16%]],0)</f>
        <v>0</v>
      </c>
      <c r="L388" t="str">
        <f>FIXED(Tabla1[[#This Row],[TASA 0%]],0)</f>
        <v>0</v>
      </c>
      <c r="M388" t="str">
        <f>FIXED(Tabla1[[#This Row],[TASA EXE.]],0)</f>
        <v>0</v>
      </c>
      <c r="N388" s="36" t="str">
        <f>FIXED(Tabla1[[#This Row],[IVA]],0)</f>
        <v>0</v>
      </c>
      <c r="O388" s="36" t="str">
        <f>FIXED(Tabla1[[#This Row],[ISR RET]],0)</f>
        <v>0</v>
      </c>
      <c r="P388" s="36" t="str">
        <f>FIXED(Tabla1[[#This Row],[IVA RET]],0)</f>
        <v>0</v>
      </c>
      <c r="R388" s="68">
        <f>Tabla1[[#This Row],[TASA 16]]*16%</f>
        <v>0</v>
      </c>
    </row>
    <row r="389" spans="2:18" x14ac:dyDescent="0.25">
      <c r="B389" t="str">
        <f>'[1]210 Y RFC'!A389</f>
        <v>GOGR880602GR6</v>
      </c>
      <c r="C389" t="s">
        <v>421</v>
      </c>
      <c r="D389" t="str">
        <f>'[1]210 Y RFC'!C389</f>
        <v>GONZALEZ GARCIA JOSE RUBEN</v>
      </c>
      <c r="E389" s="35">
        <f>SUMIFS(Tabla16[TASA 16],Tabla16[NUM],Tabla1[[#This Row],[CODIGO]])</f>
        <v>3724.125</v>
      </c>
      <c r="F389" s="35">
        <f>SUMIFS(Tabla16[TASA 0%],Tabla16[NUM],Tabla1[[#This Row],[CODIGO]])</f>
        <v>419127.625</v>
      </c>
      <c r="G389" s="35">
        <f>SUMIFS(Tabla16[[EXENTO ]],Tabla16[NUM],Tabla1[[#This Row],[CODIGO]])</f>
        <v>2170.65</v>
      </c>
      <c r="H389" s="35">
        <f>SUMIFS(Tabla16[IVA],Tabla16[NUM],Tabla1[[#This Row],[CODIGO]])</f>
        <v>595.86</v>
      </c>
      <c r="I389" s="35">
        <f>SUMIFS(Tabla16[ISR RET.],Tabla16[NUM],Tabla1[[#This Row],[CODIGO]])</f>
        <v>0</v>
      </c>
      <c r="J389" s="35">
        <f>SUMIFS(Tabla16[IVA RET.],Tabla16[NUM],Tabla1[[#This Row],[CODIGO]])</f>
        <v>0</v>
      </c>
      <c r="K389" t="str">
        <f>FIXED(Tabla1[[#This Row],[TASA 16%]],0)</f>
        <v>3,724</v>
      </c>
      <c r="L389" t="str">
        <f>FIXED(Tabla1[[#This Row],[TASA 0%]],0)</f>
        <v>419,128</v>
      </c>
      <c r="M389" t="str">
        <f>FIXED(Tabla1[[#This Row],[TASA EXE.]],0)</f>
        <v>2,171</v>
      </c>
      <c r="N389" t="str">
        <f>FIXED(Tabla1[[#This Row],[IVA]],0)</f>
        <v>596</v>
      </c>
      <c r="O389" t="str">
        <f>FIXED(Tabla1[[#This Row],[ISR RET]],0)</f>
        <v>0</v>
      </c>
      <c r="P389" t="str">
        <f>FIXED(Tabla1[[#This Row],[IVA RET]],0)</f>
        <v>0</v>
      </c>
      <c r="R389" s="68">
        <f>Tabla1[[#This Row],[TASA 16]]*16%</f>
        <v>595.84</v>
      </c>
    </row>
    <row r="390" spans="2:18" x14ac:dyDescent="0.25">
      <c r="B390" t="str">
        <f>'[1]210 Y RFC'!A390</f>
        <v>CRE071127QX2</v>
      </c>
      <c r="C390" t="s">
        <v>422</v>
      </c>
      <c r="D390" t="str">
        <f>'[1]210 Y RFC'!C390</f>
        <v>COMERCIALIZADORA REM SA DE CV</v>
      </c>
      <c r="E390" s="35">
        <f>SUMIFS(Tabla16[TASA 16],Tabla16[NUM],Tabla1[[#This Row],[CODIGO]])</f>
        <v>0</v>
      </c>
      <c r="F390" s="35">
        <f>SUMIFS(Tabla16[TASA 0%],Tabla16[NUM],Tabla1[[#This Row],[CODIGO]])</f>
        <v>0</v>
      </c>
      <c r="G390" s="35">
        <f>SUMIFS(Tabla16[[EXENTO ]],Tabla16[NUM],Tabla1[[#This Row],[CODIGO]])</f>
        <v>0</v>
      </c>
      <c r="H390" s="35">
        <f>SUMIFS(Tabla16[IVA],Tabla16[NUM],Tabla1[[#This Row],[CODIGO]])</f>
        <v>0</v>
      </c>
      <c r="I390" s="35">
        <f>SUMIFS(Tabla16[ISR RET.],Tabla16[NUM],Tabla1[[#This Row],[CODIGO]])</f>
        <v>0</v>
      </c>
      <c r="J390" s="35">
        <f>SUMIFS(Tabla16[IVA RET.],Tabla16[NUM],Tabla1[[#This Row],[CODIGO]])</f>
        <v>0</v>
      </c>
      <c r="K390" t="str">
        <f>FIXED(Tabla1[[#This Row],[TASA 16%]],0)</f>
        <v>0</v>
      </c>
      <c r="L390" t="str">
        <f>FIXED(Tabla1[[#This Row],[TASA 0%]],0)</f>
        <v>0</v>
      </c>
      <c r="M390" t="str">
        <f>FIXED(Tabla1[[#This Row],[TASA EXE.]],0)</f>
        <v>0</v>
      </c>
      <c r="N390" s="36" t="str">
        <f>FIXED(Tabla1[[#This Row],[IVA]],0)</f>
        <v>0</v>
      </c>
      <c r="O390" s="36" t="str">
        <f>FIXED(Tabla1[[#This Row],[ISR RET]],0)</f>
        <v>0</v>
      </c>
      <c r="P390" s="36" t="str">
        <f>FIXED(Tabla1[[#This Row],[IVA RET]],0)</f>
        <v>0</v>
      </c>
      <c r="R390" s="68">
        <f>Tabla1[[#This Row],[TASA 16]]*16%</f>
        <v>0</v>
      </c>
    </row>
    <row r="391" spans="2:18" x14ac:dyDescent="0.25">
      <c r="B391" t="str">
        <f>'[1]210 Y RFC'!A391</f>
        <v>GIT8406265M4</v>
      </c>
      <c r="C391" t="s">
        <v>423</v>
      </c>
      <c r="D391" t="str">
        <f>'[1]210 Y RFC'!C391</f>
        <v>GALLETERA ITALIANA SA DE CV</v>
      </c>
      <c r="E391" s="35">
        <f>SUMIFS(Tabla16[TASA 16],Tabla16[NUM],Tabla1[[#This Row],[CODIGO]])</f>
        <v>0</v>
      </c>
      <c r="F391" s="35">
        <f>SUMIFS(Tabla16[TASA 0%],Tabla16[NUM],Tabla1[[#This Row],[CODIGO]])</f>
        <v>0</v>
      </c>
      <c r="G391" s="35">
        <f>SUMIFS(Tabla16[[EXENTO ]],Tabla16[NUM],Tabla1[[#This Row],[CODIGO]])</f>
        <v>0</v>
      </c>
      <c r="H391" s="35">
        <f>SUMIFS(Tabla16[IVA],Tabla16[NUM],Tabla1[[#This Row],[CODIGO]])</f>
        <v>0</v>
      </c>
      <c r="I391" s="35">
        <f>SUMIFS(Tabla16[ISR RET.],Tabla16[NUM],Tabla1[[#This Row],[CODIGO]])</f>
        <v>0</v>
      </c>
      <c r="J391" s="35">
        <f>SUMIFS(Tabla16[IVA RET.],Tabla16[NUM],Tabla1[[#This Row],[CODIGO]])</f>
        <v>0</v>
      </c>
      <c r="K391" t="str">
        <f>FIXED(Tabla1[[#This Row],[TASA 16%]],0)</f>
        <v>0</v>
      </c>
      <c r="L391" t="str">
        <f>FIXED(Tabla1[[#This Row],[TASA 0%]],0)</f>
        <v>0</v>
      </c>
      <c r="M391" t="str">
        <f>FIXED(Tabla1[[#This Row],[TASA EXE.]],0)</f>
        <v>0</v>
      </c>
      <c r="N391" t="str">
        <f>FIXED(Tabla1[[#This Row],[IVA]],0)</f>
        <v>0</v>
      </c>
      <c r="O391" t="str">
        <f>FIXED(Tabla1[[#This Row],[ISR RET]],0)</f>
        <v>0</v>
      </c>
      <c r="P391" t="str">
        <f>FIXED(Tabla1[[#This Row],[IVA RET]],0)</f>
        <v>0</v>
      </c>
      <c r="R391" s="68">
        <f>Tabla1[[#This Row],[TASA 16]]*16%</f>
        <v>0</v>
      </c>
    </row>
    <row r="392" spans="2:18" x14ac:dyDescent="0.25">
      <c r="B392" t="str">
        <f>'[1]210 Y RFC'!A392</f>
        <v>ITA840625SP5</v>
      </c>
      <c r="C392" t="s">
        <v>424</v>
      </c>
      <c r="D392" t="str">
        <f>'[1]210 Y RFC'!C392</f>
        <v>LA ITALIANA SA DE CV</v>
      </c>
      <c r="E392" s="35">
        <f>SUMIFS(Tabla16[TASA 16],Tabla16[NUM],Tabla1[[#This Row],[CODIGO]])</f>
        <v>0</v>
      </c>
      <c r="F392" s="35">
        <f>SUMIFS(Tabla16[TASA 0%],Tabla16[NUM],Tabla1[[#This Row],[CODIGO]])</f>
        <v>0</v>
      </c>
      <c r="G392" s="35">
        <f>SUMIFS(Tabla16[[EXENTO ]],Tabla16[NUM],Tabla1[[#This Row],[CODIGO]])</f>
        <v>0</v>
      </c>
      <c r="H392" s="35">
        <f>SUMIFS(Tabla16[IVA],Tabla16[NUM],Tabla1[[#This Row],[CODIGO]])</f>
        <v>0</v>
      </c>
      <c r="I392" s="35">
        <f>SUMIFS(Tabla16[ISR RET.],Tabla16[NUM],Tabla1[[#This Row],[CODIGO]])</f>
        <v>0</v>
      </c>
      <c r="J392" s="35">
        <f>SUMIFS(Tabla16[IVA RET.],Tabla16[NUM],Tabla1[[#This Row],[CODIGO]])</f>
        <v>0</v>
      </c>
      <c r="K392" t="str">
        <f>FIXED(Tabla1[[#This Row],[TASA 16%]],0)</f>
        <v>0</v>
      </c>
      <c r="L392" t="str">
        <f>FIXED(Tabla1[[#This Row],[TASA 0%]],0)</f>
        <v>0</v>
      </c>
      <c r="M392" t="str">
        <f>FIXED(Tabla1[[#This Row],[TASA EXE.]],0)</f>
        <v>0</v>
      </c>
      <c r="N392" s="36" t="str">
        <f>FIXED(Tabla1[[#This Row],[IVA]],0)</f>
        <v>0</v>
      </c>
      <c r="O392" s="36" t="str">
        <f>FIXED(Tabla1[[#This Row],[ISR RET]],0)</f>
        <v>0</v>
      </c>
      <c r="P392" s="36" t="str">
        <f>FIXED(Tabla1[[#This Row],[IVA RET]],0)</f>
        <v>0</v>
      </c>
      <c r="R392" s="68">
        <f>Tabla1[[#This Row],[TASA 16]]*16%</f>
        <v>0</v>
      </c>
    </row>
    <row r="393" spans="2:18" x14ac:dyDescent="0.25">
      <c r="B393" t="str">
        <f>'[1]210 Y RFC'!A393</f>
        <v>MAHP860909SQ4</v>
      </c>
      <c r="C393" t="s">
        <v>425</v>
      </c>
      <c r="D393" t="str">
        <f>'[1]210 Y RFC'!C393</f>
        <v>MARQUEZ HERNANDEZ PAMELA ADRIANA</v>
      </c>
      <c r="E393" s="35">
        <f>SUMIFS(Tabla16[TASA 16],Tabla16[NUM],Tabla1[[#This Row],[CODIGO]])</f>
        <v>0</v>
      </c>
      <c r="F393" s="35">
        <f>SUMIFS(Tabla16[TASA 0%],Tabla16[NUM],Tabla1[[#This Row],[CODIGO]])</f>
        <v>0</v>
      </c>
      <c r="G393" s="35">
        <f>SUMIFS(Tabla16[[EXENTO ]],Tabla16[NUM],Tabla1[[#This Row],[CODIGO]])</f>
        <v>0</v>
      </c>
      <c r="H393" s="35">
        <f>SUMIFS(Tabla16[IVA],Tabla16[NUM],Tabla1[[#This Row],[CODIGO]])</f>
        <v>0</v>
      </c>
      <c r="I393" s="35">
        <f>SUMIFS(Tabla16[ISR RET.],Tabla16[NUM],Tabla1[[#This Row],[CODIGO]])</f>
        <v>0</v>
      </c>
      <c r="J393" s="35">
        <f>SUMIFS(Tabla16[IVA RET.],Tabla16[NUM],Tabla1[[#This Row],[CODIGO]])</f>
        <v>0</v>
      </c>
      <c r="K393" t="str">
        <f>FIXED(Tabla1[[#This Row],[TASA 16%]],0)</f>
        <v>0</v>
      </c>
      <c r="L393" t="str">
        <f>FIXED(Tabla1[[#This Row],[TASA 0%]],0)</f>
        <v>0</v>
      </c>
      <c r="M393" t="str">
        <f>FIXED(Tabla1[[#This Row],[TASA EXE.]],0)</f>
        <v>0</v>
      </c>
      <c r="N393" t="str">
        <f>FIXED(Tabla1[[#This Row],[IVA]],0)</f>
        <v>0</v>
      </c>
      <c r="O393" t="str">
        <f>FIXED(Tabla1[[#This Row],[ISR RET]],0)</f>
        <v>0</v>
      </c>
      <c r="P393" t="str">
        <f>FIXED(Tabla1[[#This Row],[IVA RET]],0)</f>
        <v>0</v>
      </c>
      <c r="R393" s="68">
        <f>Tabla1[[#This Row],[TASA 16]]*16%</f>
        <v>0</v>
      </c>
    </row>
    <row r="394" spans="2:18" x14ac:dyDescent="0.25">
      <c r="B394" t="str">
        <f>'[1]210 Y RFC'!A394</f>
        <v>PSC860516U2A</v>
      </c>
      <c r="C394" t="s">
        <v>426</v>
      </c>
      <c r="D394" t="str">
        <f>'[1]210 Y RFC'!C394</f>
        <v>PRODUCTOS SANE DE CHAPALA SA DE CV</v>
      </c>
      <c r="E394" s="35">
        <f>SUMIFS(Tabla16[TASA 16],Tabla16[NUM],Tabla1[[#This Row],[CODIGO]])</f>
        <v>0</v>
      </c>
      <c r="F394" s="35">
        <f>SUMIFS(Tabla16[TASA 0%],Tabla16[NUM],Tabla1[[#This Row],[CODIGO]])</f>
        <v>0</v>
      </c>
      <c r="G394" s="35">
        <f>SUMIFS(Tabla16[[EXENTO ]],Tabla16[NUM],Tabla1[[#This Row],[CODIGO]])</f>
        <v>0</v>
      </c>
      <c r="H394" s="35">
        <f>SUMIFS(Tabla16[IVA],Tabla16[NUM],Tabla1[[#This Row],[CODIGO]])</f>
        <v>0</v>
      </c>
      <c r="I394" s="35">
        <f>SUMIFS(Tabla16[ISR RET.],Tabla16[NUM],Tabla1[[#This Row],[CODIGO]])</f>
        <v>0</v>
      </c>
      <c r="J394" s="35">
        <f>SUMIFS(Tabla16[IVA RET.],Tabla16[NUM],Tabla1[[#This Row],[CODIGO]])</f>
        <v>0</v>
      </c>
      <c r="K394" t="str">
        <f>FIXED(Tabla1[[#This Row],[TASA 16%]],0)</f>
        <v>0</v>
      </c>
      <c r="L394" t="str">
        <f>FIXED(Tabla1[[#This Row],[TASA 0%]],0)</f>
        <v>0</v>
      </c>
      <c r="M394" t="str">
        <f>FIXED(Tabla1[[#This Row],[TASA EXE.]],0)</f>
        <v>0</v>
      </c>
      <c r="N394" s="36" t="str">
        <f>FIXED(Tabla1[[#This Row],[IVA]],0)</f>
        <v>0</v>
      </c>
      <c r="O394" s="36" t="str">
        <f>FIXED(Tabla1[[#This Row],[ISR RET]],0)</f>
        <v>0</v>
      </c>
      <c r="P394" s="36" t="str">
        <f>FIXED(Tabla1[[#This Row],[IVA RET]],0)</f>
        <v>0</v>
      </c>
      <c r="R394" s="68">
        <f>Tabla1[[#This Row],[TASA 16]]*16%</f>
        <v>0</v>
      </c>
    </row>
    <row r="395" spans="2:18" x14ac:dyDescent="0.25">
      <c r="B395" t="str">
        <f>'[1]210 Y RFC'!A395</f>
        <v>AMO0507113P9</v>
      </c>
      <c r="C395" t="s">
        <v>427</v>
      </c>
      <c r="D395" t="str">
        <f>'[1]210 Y RFC'!C395</f>
        <v>ACCION MOTORS SA DE CV</v>
      </c>
      <c r="E395" s="35">
        <f>SUMIFS(Tabla16[TASA 16],Tabla16[NUM],Tabla1[[#This Row],[CODIGO]])</f>
        <v>0</v>
      </c>
      <c r="F395" s="35">
        <f>SUMIFS(Tabla16[TASA 0%],Tabla16[NUM],Tabla1[[#This Row],[CODIGO]])</f>
        <v>0</v>
      </c>
      <c r="G395" s="35">
        <f>SUMIFS(Tabla16[[EXENTO ]],Tabla16[NUM],Tabla1[[#This Row],[CODIGO]])</f>
        <v>0</v>
      </c>
      <c r="H395" s="35">
        <f>SUMIFS(Tabla16[IVA],Tabla16[NUM],Tabla1[[#This Row],[CODIGO]])</f>
        <v>0</v>
      </c>
      <c r="I395" s="35">
        <f>SUMIFS(Tabla16[ISR RET.],Tabla16[NUM],Tabla1[[#This Row],[CODIGO]])</f>
        <v>0</v>
      </c>
      <c r="J395" s="35">
        <f>SUMIFS(Tabla16[IVA RET.],Tabla16[NUM],Tabla1[[#This Row],[CODIGO]])</f>
        <v>0</v>
      </c>
      <c r="K395" t="str">
        <f>FIXED(Tabla1[[#This Row],[TASA 16%]],0)</f>
        <v>0</v>
      </c>
      <c r="L395" t="str">
        <f>FIXED(Tabla1[[#This Row],[TASA 0%]],0)</f>
        <v>0</v>
      </c>
      <c r="M395" t="str">
        <f>FIXED(Tabla1[[#This Row],[TASA EXE.]],0)</f>
        <v>0</v>
      </c>
      <c r="N395" t="str">
        <f>FIXED(Tabla1[[#This Row],[IVA]],0)</f>
        <v>0</v>
      </c>
      <c r="O395" t="str">
        <f>FIXED(Tabla1[[#This Row],[ISR RET]],0)</f>
        <v>0</v>
      </c>
      <c r="P395" t="str">
        <f>FIXED(Tabla1[[#This Row],[IVA RET]],0)</f>
        <v>0</v>
      </c>
      <c r="R395" s="68">
        <f>Tabla1[[#This Row],[TASA 16]]*16%</f>
        <v>0</v>
      </c>
    </row>
    <row r="396" spans="2:18" x14ac:dyDescent="0.25">
      <c r="B396" t="str">
        <f>'[1]210 Y RFC'!A396</f>
        <v>SARJ4804234G3</v>
      </c>
      <c r="C396" t="s">
        <v>428</v>
      </c>
      <c r="D396" t="str">
        <f>'[1]210 Y RFC'!C396</f>
        <v>SAINZ ROMO JORGE</v>
      </c>
      <c r="E396" s="35">
        <f>SUMIFS(Tabla16[TASA 16],Tabla16[NUM],Tabla1[[#This Row],[CODIGO]])</f>
        <v>0</v>
      </c>
      <c r="F396" s="35">
        <f>SUMIFS(Tabla16[TASA 0%],Tabla16[NUM],Tabla1[[#This Row],[CODIGO]])</f>
        <v>0</v>
      </c>
      <c r="G396" s="35">
        <f>SUMIFS(Tabla16[[EXENTO ]],Tabla16[NUM],Tabla1[[#This Row],[CODIGO]])</f>
        <v>0</v>
      </c>
      <c r="H396" s="35">
        <f>SUMIFS(Tabla16[IVA],Tabla16[NUM],Tabla1[[#This Row],[CODIGO]])</f>
        <v>0</v>
      </c>
      <c r="I396" s="35">
        <f>SUMIFS(Tabla16[ISR RET.],Tabla16[NUM],Tabla1[[#This Row],[CODIGO]])</f>
        <v>0</v>
      </c>
      <c r="J396" s="35">
        <f>SUMIFS(Tabla16[IVA RET.],Tabla16[NUM],Tabla1[[#This Row],[CODIGO]])</f>
        <v>0</v>
      </c>
      <c r="K396" t="str">
        <f>FIXED(Tabla1[[#This Row],[TASA 16%]],0)</f>
        <v>0</v>
      </c>
      <c r="L396" t="str">
        <f>FIXED(Tabla1[[#This Row],[TASA 0%]],0)</f>
        <v>0</v>
      </c>
      <c r="M396" t="str">
        <f>FIXED(Tabla1[[#This Row],[TASA EXE.]],0)</f>
        <v>0</v>
      </c>
      <c r="N396" s="36" t="str">
        <f>FIXED(Tabla1[[#This Row],[IVA]],0)</f>
        <v>0</v>
      </c>
      <c r="O396" s="36" t="str">
        <f>FIXED(Tabla1[[#This Row],[ISR RET]],0)</f>
        <v>0</v>
      </c>
      <c r="P396" s="36" t="str">
        <f>FIXED(Tabla1[[#This Row],[IVA RET]],0)</f>
        <v>0</v>
      </c>
      <c r="R396" s="68">
        <f>Tabla1[[#This Row],[TASA 16]]*16%</f>
        <v>0</v>
      </c>
    </row>
    <row r="397" spans="2:18" x14ac:dyDescent="0.25">
      <c r="B397" t="str">
        <f>'[1]210 Y RFC'!A397</f>
        <v>AEML720221H66</v>
      </c>
      <c r="C397" t="s">
        <v>429</v>
      </c>
      <c r="D397" t="str">
        <f>'[1]210 Y RFC'!C397</f>
        <v>ACEVES MARTINEZ LIDIA</v>
      </c>
      <c r="E397" s="35">
        <f>SUMIFS(Tabla16[TASA 16],Tabla16[NUM],Tabla1[[#This Row],[CODIGO]])</f>
        <v>0</v>
      </c>
      <c r="F397" s="35">
        <f>SUMIFS(Tabla16[TASA 0%],Tabla16[NUM],Tabla1[[#This Row],[CODIGO]])</f>
        <v>0</v>
      </c>
      <c r="G397" s="35">
        <f>SUMIFS(Tabla16[[EXENTO ]],Tabla16[NUM],Tabla1[[#This Row],[CODIGO]])</f>
        <v>0</v>
      </c>
      <c r="H397" s="35">
        <f>SUMIFS(Tabla16[IVA],Tabla16[NUM],Tabla1[[#This Row],[CODIGO]])</f>
        <v>0</v>
      </c>
      <c r="I397" s="35">
        <f>SUMIFS(Tabla16[ISR RET.],Tabla16[NUM],Tabla1[[#This Row],[CODIGO]])</f>
        <v>0</v>
      </c>
      <c r="J397" s="35">
        <f>SUMIFS(Tabla16[IVA RET.],Tabla16[NUM],Tabla1[[#This Row],[CODIGO]])</f>
        <v>0</v>
      </c>
      <c r="K397" t="str">
        <f>FIXED(Tabla1[[#This Row],[TASA 16%]],0)</f>
        <v>0</v>
      </c>
      <c r="L397" t="str">
        <f>FIXED(Tabla1[[#This Row],[TASA 0%]],0)</f>
        <v>0</v>
      </c>
      <c r="M397" t="str">
        <f>FIXED(Tabla1[[#This Row],[TASA EXE.]],0)</f>
        <v>0</v>
      </c>
      <c r="N397" t="str">
        <f>FIXED(Tabla1[[#This Row],[IVA]],0)</f>
        <v>0</v>
      </c>
      <c r="O397" t="str">
        <f>FIXED(Tabla1[[#This Row],[ISR RET]],0)</f>
        <v>0</v>
      </c>
      <c r="P397" t="str">
        <f>FIXED(Tabla1[[#This Row],[IVA RET]],0)</f>
        <v>0</v>
      </c>
      <c r="R397" s="68">
        <f>Tabla1[[#This Row],[TASA 16]]*16%</f>
        <v>0</v>
      </c>
    </row>
    <row r="398" spans="2:18" x14ac:dyDescent="0.25">
      <c r="B398" t="str">
        <f>'[1]210 Y RFC'!A398</f>
        <v>CAN080701DN6</v>
      </c>
      <c r="C398" t="s">
        <v>430</v>
      </c>
      <c r="D398" t="str">
        <f>'[1]210 Y RFC'!C398</f>
        <v>CANAPHARMA SA DE CV</v>
      </c>
      <c r="E398" s="35">
        <f>SUMIFS(Tabla16[TASA 16],Tabla16[NUM],Tabla1[[#This Row],[CODIGO]])</f>
        <v>0</v>
      </c>
      <c r="F398" s="35">
        <f>SUMIFS(Tabla16[TASA 0%],Tabla16[NUM],Tabla1[[#This Row],[CODIGO]])</f>
        <v>0</v>
      </c>
      <c r="G398" s="35">
        <f>SUMIFS(Tabla16[[EXENTO ]],Tabla16[NUM],Tabla1[[#This Row],[CODIGO]])</f>
        <v>0</v>
      </c>
      <c r="H398" s="35">
        <f>SUMIFS(Tabla16[IVA],Tabla16[NUM],Tabla1[[#This Row],[CODIGO]])</f>
        <v>0</v>
      </c>
      <c r="I398" s="35">
        <f>SUMIFS(Tabla16[ISR RET.],Tabla16[NUM],Tabla1[[#This Row],[CODIGO]])</f>
        <v>0</v>
      </c>
      <c r="J398" s="35">
        <f>SUMIFS(Tabla16[IVA RET.],Tabla16[NUM],Tabla1[[#This Row],[CODIGO]])</f>
        <v>0</v>
      </c>
      <c r="K398" t="str">
        <f>FIXED(Tabla1[[#This Row],[TASA 16%]],0)</f>
        <v>0</v>
      </c>
      <c r="L398" t="str">
        <f>FIXED(Tabla1[[#This Row],[TASA 0%]],0)</f>
        <v>0</v>
      </c>
      <c r="M398" t="str">
        <f>FIXED(Tabla1[[#This Row],[TASA EXE.]],0)</f>
        <v>0</v>
      </c>
      <c r="N398" s="36" t="str">
        <f>FIXED(Tabla1[[#This Row],[IVA]],0)</f>
        <v>0</v>
      </c>
      <c r="O398" s="36" t="str">
        <f>FIXED(Tabla1[[#This Row],[ISR RET]],0)</f>
        <v>0</v>
      </c>
      <c r="P398" s="36" t="str">
        <f>FIXED(Tabla1[[#This Row],[IVA RET]],0)</f>
        <v>0</v>
      </c>
      <c r="R398" s="68">
        <f>Tabla1[[#This Row],[TASA 16]]*16%</f>
        <v>0</v>
      </c>
    </row>
    <row r="399" spans="2:18" x14ac:dyDescent="0.25">
      <c r="B399" t="str">
        <f>'[1]210 Y RFC'!A399</f>
        <v>VEST3207181W3</v>
      </c>
      <c r="C399" t="s">
        <v>431</v>
      </c>
      <c r="D399" t="str">
        <f>'[1]210 Y RFC'!C399</f>
        <v>VELA DE LOS SANTOS MARIA TERESA</v>
      </c>
      <c r="E399" s="35">
        <f>SUMIFS(Tabla16[TASA 16],Tabla16[NUM],Tabla1[[#This Row],[CODIGO]])</f>
        <v>0</v>
      </c>
      <c r="F399" s="35">
        <f>SUMIFS(Tabla16[TASA 0%],Tabla16[NUM],Tabla1[[#This Row],[CODIGO]])</f>
        <v>0</v>
      </c>
      <c r="G399" s="35">
        <f>SUMIFS(Tabla16[[EXENTO ]],Tabla16[NUM],Tabla1[[#This Row],[CODIGO]])</f>
        <v>0</v>
      </c>
      <c r="H399" s="35">
        <f>SUMIFS(Tabla16[IVA],Tabla16[NUM],Tabla1[[#This Row],[CODIGO]])</f>
        <v>0</v>
      </c>
      <c r="I399" s="35">
        <f>SUMIFS(Tabla16[ISR RET.],Tabla16[NUM],Tabla1[[#This Row],[CODIGO]])</f>
        <v>0</v>
      </c>
      <c r="J399" s="35">
        <f>SUMIFS(Tabla16[IVA RET.],Tabla16[NUM],Tabla1[[#This Row],[CODIGO]])</f>
        <v>0</v>
      </c>
      <c r="K399" t="str">
        <f>FIXED(Tabla1[[#This Row],[TASA 16%]],0)</f>
        <v>0</v>
      </c>
      <c r="L399" t="str">
        <f>FIXED(Tabla1[[#This Row],[TASA 0%]],0)</f>
        <v>0</v>
      </c>
      <c r="M399" t="str">
        <f>FIXED(Tabla1[[#This Row],[TASA EXE.]],0)</f>
        <v>0</v>
      </c>
      <c r="N399" t="str">
        <f>FIXED(Tabla1[[#This Row],[IVA]],0)</f>
        <v>0</v>
      </c>
      <c r="O399" t="str">
        <f>FIXED(Tabla1[[#This Row],[ISR RET]],0)</f>
        <v>0</v>
      </c>
      <c r="P399" t="str">
        <f>FIXED(Tabla1[[#This Row],[IVA RET]],0)</f>
        <v>0</v>
      </c>
      <c r="R399" s="68">
        <f>Tabla1[[#This Row],[TASA 16]]*16%</f>
        <v>0</v>
      </c>
    </row>
    <row r="400" spans="2:18" x14ac:dyDescent="0.25">
      <c r="B400" t="str">
        <f>'[1]210 Y RFC'!A400</f>
        <v>TGD141121RE4</v>
      </c>
      <c r="C400" t="s">
        <v>432</v>
      </c>
      <c r="D400" t="str">
        <f>'[1]210 Y RFC'!C400</f>
        <v>TRANSNACIONALES GDL SA DE CV</v>
      </c>
      <c r="E400" s="35">
        <f>SUMIFS(Tabla16[TASA 16],Tabla16[NUM],Tabla1[[#This Row],[CODIGO]])</f>
        <v>0</v>
      </c>
      <c r="F400" s="35">
        <f>SUMIFS(Tabla16[TASA 0%],Tabla16[NUM],Tabla1[[#This Row],[CODIGO]])</f>
        <v>0</v>
      </c>
      <c r="G400" s="35">
        <f>SUMIFS(Tabla16[[EXENTO ]],Tabla16[NUM],Tabla1[[#This Row],[CODIGO]])</f>
        <v>0</v>
      </c>
      <c r="H400" s="35">
        <f>SUMIFS(Tabla16[IVA],Tabla16[NUM],Tabla1[[#This Row],[CODIGO]])</f>
        <v>0</v>
      </c>
      <c r="I400" s="35">
        <f>SUMIFS(Tabla16[ISR RET.],Tabla16[NUM],Tabla1[[#This Row],[CODIGO]])</f>
        <v>0</v>
      </c>
      <c r="J400" s="35">
        <f>SUMIFS(Tabla16[IVA RET.],Tabla16[NUM],Tabla1[[#This Row],[CODIGO]])</f>
        <v>0</v>
      </c>
      <c r="K400" t="str">
        <f>FIXED(Tabla1[[#This Row],[TASA 16%]],0)</f>
        <v>0</v>
      </c>
      <c r="L400" t="str">
        <f>FIXED(Tabla1[[#This Row],[TASA 0%]],0)</f>
        <v>0</v>
      </c>
      <c r="M400" t="str">
        <f>FIXED(Tabla1[[#This Row],[TASA EXE.]],0)</f>
        <v>0</v>
      </c>
      <c r="N400" s="36" t="str">
        <f>FIXED(Tabla1[[#This Row],[IVA]],0)</f>
        <v>0</v>
      </c>
      <c r="O400" s="36" t="str">
        <f>FIXED(Tabla1[[#This Row],[ISR RET]],0)</f>
        <v>0</v>
      </c>
      <c r="P400" s="36" t="str">
        <f>FIXED(Tabla1[[#This Row],[IVA RET]],0)</f>
        <v>0</v>
      </c>
      <c r="R400" s="68">
        <f>Tabla1[[#This Row],[TASA 16]]*16%</f>
        <v>0</v>
      </c>
    </row>
    <row r="401" spans="2:18" x14ac:dyDescent="0.25">
      <c r="B401" t="str">
        <f>'[1]210 Y RFC'!A401</f>
        <v>CUPR920321QR4</v>
      </c>
      <c r="C401" t="s">
        <v>433</v>
      </c>
      <c r="D401" t="str">
        <f>'[1]210 Y RFC'!C401</f>
        <v>CURIEL PEÑALOZA ROY</v>
      </c>
      <c r="E401" s="35">
        <f>SUMIFS(Tabla16[TASA 16],Tabla16[NUM],Tabla1[[#This Row],[CODIGO]])</f>
        <v>0</v>
      </c>
      <c r="F401" s="35">
        <f>SUMIFS(Tabla16[TASA 0%],Tabla16[NUM],Tabla1[[#This Row],[CODIGO]])</f>
        <v>0</v>
      </c>
      <c r="G401" s="35">
        <f>SUMIFS(Tabla16[[EXENTO ]],Tabla16[NUM],Tabla1[[#This Row],[CODIGO]])</f>
        <v>0</v>
      </c>
      <c r="H401" s="35">
        <f>SUMIFS(Tabla16[IVA],Tabla16[NUM],Tabla1[[#This Row],[CODIGO]])</f>
        <v>0</v>
      </c>
      <c r="I401" s="35">
        <f>SUMIFS(Tabla16[ISR RET.],Tabla16[NUM],Tabla1[[#This Row],[CODIGO]])</f>
        <v>0</v>
      </c>
      <c r="J401" s="35">
        <f>SUMIFS(Tabla16[IVA RET.],Tabla16[NUM],Tabla1[[#This Row],[CODIGO]])</f>
        <v>0</v>
      </c>
      <c r="K401" t="str">
        <f>FIXED(Tabla1[[#This Row],[TASA 16%]],0)</f>
        <v>0</v>
      </c>
      <c r="L401" t="str">
        <f>FIXED(Tabla1[[#This Row],[TASA 0%]],0)</f>
        <v>0</v>
      </c>
      <c r="M401" t="str">
        <f>FIXED(Tabla1[[#This Row],[TASA EXE.]],0)</f>
        <v>0</v>
      </c>
      <c r="N401" t="str">
        <f>FIXED(Tabla1[[#This Row],[IVA]],0)</f>
        <v>0</v>
      </c>
      <c r="O401" t="str">
        <f>FIXED(Tabla1[[#This Row],[ISR RET]],0)</f>
        <v>0</v>
      </c>
      <c r="P401" t="str">
        <f>FIXED(Tabla1[[#This Row],[IVA RET]],0)</f>
        <v>0</v>
      </c>
      <c r="R401" s="68">
        <f>Tabla1[[#This Row],[TASA 16]]*16%</f>
        <v>0</v>
      </c>
    </row>
    <row r="402" spans="2:18" x14ac:dyDescent="0.25">
      <c r="B402" t="str">
        <f>'[1]210 Y RFC'!A402</f>
        <v>VAHC800929LI8</v>
      </c>
      <c r="C402" t="s">
        <v>434</v>
      </c>
      <c r="D402" t="str">
        <f>'[1]210 Y RFC'!C402</f>
        <v>VASQUEZ HUESO CARINA</v>
      </c>
      <c r="E402" s="35">
        <f>SUMIFS(Tabla16[TASA 16],Tabla16[NUM],Tabla1[[#This Row],[CODIGO]])</f>
        <v>0</v>
      </c>
      <c r="F402" s="35">
        <f>SUMIFS(Tabla16[TASA 0%],Tabla16[NUM],Tabla1[[#This Row],[CODIGO]])</f>
        <v>0</v>
      </c>
      <c r="G402" s="35">
        <f>SUMIFS(Tabla16[[EXENTO ]],Tabla16[NUM],Tabla1[[#This Row],[CODIGO]])</f>
        <v>0</v>
      </c>
      <c r="H402" s="35">
        <f>SUMIFS(Tabla16[IVA],Tabla16[NUM],Tabla1[[#This Row],[CODIGO]])</f>
        <v>0</v>
      </c>
      <c r="I402" s="35">
        <f>SUMIFS(Tabla16[ISR RET.],Tabla16[NUM],Tabla1[[#This Row],[CODIGO]])</f>
        <v>0</v>
      </c>
      <c r="J402" s="35">
        <f>SUMIFS(Tabla16[IVA RET.],Tabla16[NUM],Tabla1[[#This Row],[CODIGO]])</f>
        <v>0</v>
      </c>
      <c r="K402" t="str">
        <f>FIXED(Tabla1[[#This Row],[TASA 16%]],0)</f>
        <v>0</v>
      </c>
      <c r="L402" t="str">
        <f>FIXED(Tabla1[[#This Row],[TASA 0%]],0)</f>
        <v>0</v>
      </c>
      <c r="M402" t="str">
        <f>FIXED(Tabla1[[#This Row],[TASA EXE.]],0)</f>
        <v>0</v>
      </c>
      <c r="N402" s="36" t="str">
        <f>FIXED(Tabla1[[#This Row],[IVA]],0)</f>
        <v>0</v>
      </c>
      <c r="O402" s="36" t="str">
        <f>FIXED(Tabla1[[#This Row],[ISR RET]],0)</f>
        <v>0</v>
      </c>
      <c r="P402" s="36" t="str">
        <f>FIXED(Tabla1[[#This Row],[IVA RET]],0)</f>
        <v>0</v>
      </c>
      <c r="R402" s="68">
        <f>Tabla1[[#This Row],[TASA 16]]*16%</f>
        <v>0</v>
      </c>
    </row>
    <row r="403" spans="2:18" x14ac:dyDescent="0.25">
      <c r="B403" t="str">
        <f>'[1]210 Y RFC'!A403</f>
        <v>ZON140116DX5</v>
      </c>
      <c r="C403" t="s">
        <v>435</v>
      </c>
      <c r="D403" t="str">
        <f>'[1]210 Y RFC'!C403</f>
        <v>ZONTEE SA DE CV</v>
      </c>
      <c r="E403" s="35">
        <f>SUMIFS(Tabla16[TASA 16],Tabla16[NUM],Tabla1[[#This Row],[CODIGO]])</f>
        <v>0</v>
      </c>
      <c r="F403" s="35">
        <f>SUMIFS(Tabla16[TASA 0%],Tabla16[NUM],Tabla1[[#This Row],[CODIGO]])</f>
        <v>0</v>
      </c>
      <c r="G403" s="35">
        <f>SUMIFS(Tabla16[[EXENTO ]],Tabla16[NUM],Tabla1[[#This Row],[CODIGO]])</f>
        <v>0</v>
      </c>
      <c r="H403" s="35">
        <f>SUMIFS(Tabla16[IVA],Tabla16[NUM],Tabla1[[#This Row],[CODIGO]])</f>
        <v>0</v>
      </c>
      <c r="I403" s="35">
        <f>SUMIFS(Tabla16[ISR RET.],Tabla16[NUM],Tabla1[[#This Row],[CODIGO]])</f>
        <v>0</v>
      </c>
      <c r="J403" s="35">
        <f>SUMIFS(Tabla16[IVA RET.],Tabla16[NUM],Tabla1[[#This Row],[CODIGO]])</f>
        <v>0</v>
      </c>
      <c r="K403" t="str">
        <f>FIXED(Tabla1[[#This Row],[TASA 16%]],0)</f>
        <v>0</v>
      </c>
      <c r="L403" t="str">
        <f>FIXED(Tabla1[[#This Row],[TASA 0%]],0)</f>
        <v>0</v>
      </c>
      <c r="M403" t="str">
        <f>FIXED(Tabla1[[#This Row],[TASA EXE.]],0)</f>
        <v>0</v>
      </c>
      <c r="N403" t="str">
        <f>FIXED(Tabla1[[#This Row],[IVA]],0)</f>
        <v>0</v>
      </c>
      <c r="O403" t="str">
        <f>FIXED(Tabla1[[#This Row],[ISR RET]],0)</f>
        <v>0</v>
      </c>
      <c r="P403" t="str">
        <f>FIXED(Tabla1[[#This Row],[IVA RET]],0)</f>
        <v>0</v>
      </c>
      <c r="R403" s="68">
        <f>Tabla1[[#This Row],[TASA 16]]*16%</f>
        <v>0</v>
      </c>
    </row>
    <row r="404" spans="2:18" x14ac:dyDescent="0.25">
      <c r="B404" t="str">
        <f>'[1]210 Y RFC'!A404</f>
        <v>PYA101215JN7</v>
      </c>
      <c r="C404" t="s">
        <v>436</v>
      </c>
      <c r="D404" t="str">
        <f>'[1]210 Y RFC'!C404</f>
        <v>COMPAÑÍA DULCERA MIVESA SA DE CV</v>
      </c>
      <c r="E404" s="35">
        <f>SUMIFS(Tabla16[TASA 16],Tabla16[NUM],Tabla1[[#This Row],[CODIGO]])</f>
        <v>0</v>
      </c>
      <c r="F404" s="35">
        <f>SUMIFS(Tabla16[TASA 0%],Tabla16[NUM],Tabla1[[#This Row],[CODIGO]])</f>
        <v>0</v>
      </c>
      <c r="G404" s="35">
        <f>SUMIFS(Tabla16[[EXENTO ]],Tabla16[NUM],Tabla1[[#This Row],[CODIGO]])</f>
        <v>0</v>
      </c>
      <c r="H404" s="35">
        <f>SUMIFS(Tabla16[IVA],Tabla16[NUM],Tabla1[[#This Row],[CODIGO]])</f>
        <v>0</v>
      </c>
      <c r="I404" s="35">
        <f>SUMIFS(Tabla16[ISR RET.],Tabla16[NUM],Tabla1[[#This Row],[CODIGO]])</f>
        <v>0</v>
      </c>
      <c r="J404" s="35">
        <f>SUMIFS(Tabla16[IVA RET.],Tabla16[NUM],Tabla1[[#This Row],[CODIGO]])</f>
        <v>0</v>
      </c>
      <c r="K404" t="str">
        <f>FIXED(Tabla1[[#This Row],[TASA 16%]],0)</f>
        <v>0</v>
      </c>
      <c r="L404" t="str">
        <f>FIXED(Tabla1[[#This Row],[TASA 0%]],0)</f>
        <v>0</v>
      </c>
      <c r="M404" t="str">
        <f>FIXED(Tabla1[[#This Row],[TASA EXE.]],0)</f>
        <v>0</v>
      </c>
      <c r="N404" s="36" t="str">
        <f>FIXED(Tabla1[[#This Row],[IVA]],0)</f>
        <v>0</v>
      </c>
      <c r="O404" s="36" t="str">
        <f>FIXED(Tabla1[[#This Row],[ISR RET]],0)</f>
        <v>0</v>
      </c>
      <c r="P404" s="36" t="str">
        <f>FIXED(Tabla1[[#This Row],[IVA RET]],0)</f>
        <v>0</v>
      </c>
      <c r="R404" s="68">
        <f>Tabla1[[#This Row],[TASA 16]]*16%</f>
        <v>0</v>
      </c>
    </row>
    <row r="405" spans="2:18" x14ac:dyDescent="0.25">
      <c r="B405" t="str">
        <f>'[1]210 Y RFC'!A405</f>
        <v>LGR8309144M3</v>
      </c>
      <c r="C405" t="s">
        <v>437</v>
      </c>
      <c r="D405" t="str">
        <f>'[1]210 Y RFC'!C405</f>
        <v>LABORATORIOS GRIN SA DE CV</v>
      </c>
      <c r="E405" s="35">
        <f>SUMIFS(Tabla16[TASA 16],Tabla16[NUM],Tabla1[[#This Row],[CODIGO]])</f>
        <v>0</v>
      </c>
      <c r="F405" s="35">
        <f>SUMIFS(Tabla16[TASA 0%],Tabla16[NUM],Tabla1[[#This Row],[CODIGO]])</f>
        <v>0</v>
      </c>
      <c r="G405" s="35">
        <f>SUMIFS(Tabla16[[EXENTO ]],Tabla16[NUM],Tabla1[[#This Row],[CODIGO]])</f>
        <v>0</v>
      </c>
      <c r="H405" s="35">
        <f>SUMIFS(Tabla16[IVA],Tabla16[NUM],Tabla1[[#This Row],[CODIGO]])</f>
        <v>0</v>
      </c>
      <c r="I405" s="35">
        <f>SUMIFS(Tabla16[ISR RET.],Tabla16[NUM],Tabla1[[#This Row],[CODIGO]])</f>
        <v>0</v>
      </c>
      <c r="J405" s="35">
        <f>SUMIFS(Tabla16[IVA RET.],Tabla16[NUM],Tabla1[[#This Row],[CODIGO]])</f>
        <v>0</v>
      </c>
      <c r="K405" t="str">
        <f>FIXED(Tabla1[[#This Row],[TASA 16%]],0)</f>
        <v>0</v>
      </c>
      <c r="L405" t="str">
        <f>FIXED(Tabla1[[#This Row],[TASA 0%]],0)</f>
        <v>0</v>
      </c>
      <c r="M405" t="str">
        <f>FIXED(Tabla1[[#This Row],[TASA EXE.]],0)</f>
        <v>0</v>
      </c>
      <c r="N405" t="str">
        <f>FIXED(Tabla1[[#This Row],[IVA]],0)</f>
        <v>0</v>
      </c>
      <c r="O405" t="str">
        <f>FIXED(Tabla1[[#This Row],[ISR RET]],0)</f>
        <v>0</v>
      </c>
      <c r="P405" t="str">
        <f>FIXED(Tabla1[[#This Row],[IVA RET]],0)</f>
        <v>0</v>
      </c>
      <c r="R405" s="68">
        <f>Tabla1[[#This Row],[TASA 16]]*16%</f>
        <v>0</v>
      </c>
    </row>
    <row r="406" spans="2:18" x14ac:dyDescent="0.25">
      <c r="B406" t="str">
        <f>'[1]210 Y RFC'!A406</f>
        <v>PBO890918971</v>
      </c>
      <c r="C406" t="s">
        <v>438</v>
      </c>
      <c r="D406" t="str">
        <f>'[1]210 Y RFC'!C406</f>
        <v>PROMOCIONES BIOMEDICAS DE OCCIDENTE SA DE CV</v>
      </c>
      <c r="E406" s="35">
        <f>SUMIFS(Tabla16[TASA 16],Tabla16[NUM],Tabla1[[#This Row],[CODIGO]])</f>
        <v>0</v>
      </c>
      <c r="F406" s="35">
        <f>SUMIFS(Tabla16[TASA 0%],Tabla16[NUM],Tabla1[[#This Row],[CODIGO]])</f>
        <v>0</v>
      </c>
      <c r="G406" s="35">
        <f>SUMIFS(Tabla16[[EXENTO ]],Tabla16[NUM],Tabla1[[#This Row],[CODIGO]])</f>
        <v>0</v>
      </c>
      <c r="H406" s="35">
        <f>SUMIFS(Tabla16[IVA],Tabla16[NUM],Tabla1[[#This Row],[CODIGO]])</f>
        <v>0</v>
      </c>
      <c r="I406" s="35">
        <f>SUMIFS(Tabla16[ISR RET.],Tabla16[NUM],Tabla1[[#This Row],[CODIGO]])</f>
        <v>0</v>
      </c>
      <c r="J406" s="35">
        <f>SUMIFS(Tabla16[IVA RET.],Tabla16[NUM],Tabla1[[#This Row],[CODIGO]])</f>
        <v>0</v>
      </c>
      <c r="K406" t="str">
        <f>FIXED(Tabla1[[#This Row],[TASA 16%]],0)</f>
        <v>0</v>
      </c>
      <c r="L406" t="str">
        <f>FIXED(Tabla1[[#This Row],[TASA 0%]],0)</f>
        <v>0</v>
      </c>
      <c r="M406" t="str">
        <f>FIXED(Tabla1[[#This Row],[TASA EXE.]],0)</f>
        <v>0</v>
      </c>
      <c r="N406" s="36" t="str">
        <f>FIXED(Tabla1[[#This Row],[IVA]],0)</f>
        <v>0</v>
      </c>
      <c r="O406" s="36" t="str">
        <f>FIXED(Tabla1[[#This Row],[ISR RET]],0)</f>
        <v>0</v>
      </c>
      <c r="P406" s="36" t="str">
        <f>FIXED(Tabla1[[#This Row],[IVA RET]],0)</f>
        <v>0</v>
      </c>
      <c r="R406" s="68">
        <f>Tabla1[[#This Row],[TASA 16]]*16%</f>
        <v>0</v>
      </c>
    </row>
    <row r="407" spans="2:18" x14ac:dyDescent="0.25">
      <c r="B407" t="str">
        <f>'[1]210 Y RFC'!A407</f>
        <v>OOBM800116GD8</v>
      </c>
      <c r="C407" t="s">
        <v>439</v>
      </c>
      <c r="D407" t="str">
        <f>'[1]210 Y RFC'!C407</f>
        <v>OROZCO BARBA MARIO ALBERTO</v>
      </c>
      <c r="E407" s="35">
        <f>SUMIFS(Tabla16[TASA 16],Tabla16[NUM],Tabla1[[#This Row],[CODIGO]])</f>
        <v>0</v>
      </c>
      <c r="F407" s="35">
        <f>SUMIFS(Tabla16[TASA 0%],Tabla16[NUM],Tabla1[[#This Row],[CODIGO]])</f>
        <v>27899.71</v>
      </c>
      <c r="G407" s="35">
        <f>SUMIFS(Tabla16[[EXENTO ]],Tabla16[NUM],Tabla1[[#This Row],[CODIGO]])</f>
        <v>2133.42</v>
      </c>
      <c r="H407" s="35">
        <f>SUMIFS(Tabla16[IVA],Tabla16[NUM],Tabla1[[#This Row],[CODIGO]])</f>
        <v>0</v>
      </c>
      <c r="I407" s="35">
        <f>SUMIFS(Tabla16[ISR RET.],Tabla16[NUM],Tabla1[[#This Row],[CODIGO]])</f>
        <v>0</v>
      </c>
      <c r="J407" s="35">
        <f>SUMIFS(Tabla16[IVA RET.],Tabla16[NUM],Tabla1[[#This Row],[CODIGO]])</f>
        <v>0</v>
      </c>
      <c r="K407" t="str">
        <f>FIXED(Tabla1[[#This Row],[TASA 16%]],0)</f>
        <v>0</v>
      </c>
      <c r="L407" t="str">
        <f>FIXED(Tabla1[[#This Row],[TASA 0%]],0)</f>
        <v>27,900</v>
      </c>
      <c r="M407" t="str">
        <f>FIXED(Tabla1[[#This Row],[TASA EXE.]],0)</f>
        <v>2,133</v>
      </c>
      <c r="N407" t="str">
        <f>FIXED(Tabla1[[#This Row],[IVA]],0)</f>
        <v>0</v>
      </c>
      <c r="O407" t="str">
        <f>FIXED(Tabla1[[#This Row],[ISR RET]],0)</f>
        <v>0</v>
      </c>
      <c r="P407" t="str">
        <f>FIXED(Tabla1[[#This Row],[IVA RET]],0)</f>
        <v>0</v>
      </c>
      <c r="R407" s="68">
        <f>Tabla1[[#This Row],[TASA 16]]*16%</f>
        <v>0</v>
      </c>
    </row>
    <row r="408" spans="2:18" x14ac:dyDescent="0.25">
      <c r="B408" t="str">
        <f>'[1]210 Y RFC'!A408</f>
        <v>VARV781228710</v>
      </c>
      <c r="C408" t="s">
        <v>440</v>
      </c>
      <c r="D408" t="str">
        <f>'[1]210 Y RFC'!C408</f>
        <v>VAZQUEZ RODRIGUEZ VERONICA FABIOLA</v>
      </c>
      <c r="E408" s="35">
        <f>SUMIFS(Tabla16[TASA 16],Tabla16[NUM],Tabla1[[#This Row],[CODIGO]])</f>
        <v>0</v>
      </c>
      <c r="F408" s="35">
        <f>SUMIFS(Tabla16[TASA 0%],Tabla16[NUM],Tabla1[[#This Row],[CODIGO]])</f>
        <v>0</v>
      </c>
      <c r="G408" s="35">
        <f>SUMIFS(Tabla16[[EXENTO ]],Tabla16[NUM],Tabla1[[#This Row],[CODIGO]])</f>
        <v>0</v>
      </c>
      <c r="H408" s="35">
        <f>SUMIFS(Tabla16[IVA],Tabla16[NUM],Tabla1[[#This Row],[CODIGO]])</f>
        <v>0</v>
      </c>
      <c r="I408" s="35">
        <f>SUMIFS(Tabla16[ISR RET.],Tabla16[NUM],Tabla1[[#This Row],[CODIGO]])</f>
        <v>0</v>
      </c>
      <c r="J408" s="35">
        <f>SUMIFS(Tabla16[IVA RET.],Tabla16[NUM],Tabla1[[#This Row],[CODIGO]])</f>
        <v>0</v>
      </c>
      <c r="K408" t="str">
        <f>FIXED(Tabla1[[#This Row],[TASA 16%]],0)</f>
        <v>0</v>
      </c>
      <c r="L408" t="str">
        <f>FIXED(Tabla1[[#This Row],[TASA 0%]],0)</f>
        <v>0</v>
      </c>
      <c r="M408" t="str">
        <f>FIXED(Tabla1[[#This Row],[TASA EXE.]],0)</f>
        <v>0</v>
      </c>
      <c r="N408" s="36" t="str">
        <f>FIXED(Tabla1[[#This Row],[IVA]],0)</f>
        <v>0</v>
      </c>
      <c r="O408" s="36" t="str">
        <f>FIXED(Tabla1[[#This Row],[ISR RET]],0)</f>
        <v>0</v>
      </c>
      <c r="P408" s="36" t="str">
        <f>FIXED(Tabla1[[#This Row],[IVA RET]],0)</f>
        <v>0</v>
      </c>
      <c r="R408" s="68">
        <f>Tabla1[[#This Row],[TASA 16]]*16%</f>
        <v>0</v>
      </c>
    </row>
    <row r="409" spans="2:18" x14ac:dyDescent="0.25">
      <c r="B409" t="str">
        <f>'[1]210 Y RFC'!A409</f>
        <v>HESC931212CL2</v>
      </c>
      <c r="C409" t="s">
        <v>441</v>
      </c>
      <c r="D409" t="str">
        <f>'[1]210 Y RFC'!C409</f>
        <v>HERNANDEZ SOLER CRISTIAN JOSE GUADALUPE</v>
      </c>
      <c r="E409" s="35">
        <f>SUMIFS(Tabla16[TASA 16],Tabla16[NUM],Tabla1[[#This Row],[CODIGO]])</f>
        <v>0</v>
      </c>
      <c r="F409" s="35">
        <f>SUMIFS(Tabla16[TASA 0%],Tabla16[NUM],Tabla1[[#This Row],[CODIGO]])</f>
        <v>0</v>
      </c>
      <c r="G409" s="35">
        <f>SUMIFS(Tabla16[[EXENTO ]],Tabla16[NUM],Tabla1[[#This Row],[CODIGO]])</f>
        <v>0</v>
      </c>
      <c r="H409" s="35">
        <f>SUMIFS(Tabla16[IVA],Tabla16[NUM],Tabla1[[#This Row],[CODIGO]])</f>
        <v>0</v>
      </c>
      <c r="I409" s="35">
        <f>SUMIFS(Tabla16[ISR RET.],Tabla16[NUM],Tabla1[[#This Row],[CODIGO]])</f>
        <v>0</v>
      </c>
      <c r="J409" s="35">
        <f>SUMIFS(Tabla16[IVA RET.],Tabla16[NUM],Tabla1[[#This Row],[CODIGO]])</f>
        <v>0</v>
      </c>
      <c r="K409" t="str">
        <f>FIXED(Tabla1[[#This Row],[TASA 16%]],0)</f>
        <v>0</v>
      </c>
      <c r="L409" t="str">
        <f>FIXED(Tabla1[[#This Row],[TASA 0%]],0)</f>
        <v>0</v>
      </c>
      <c r="M409" t="str">
        <f>FIXED(Tabla1[[#This Row],[TASA EXE.]],0)</f>
        <v>0</v>
      </c>
      <c r="N409" t="str">
        <f>FIXED(Tabla1[[#This Row],[IVA]],0)</f>
        <v>0</v>
      </c>
      <c r="O409" t="str">
        <f>FIXED(Tabla1[[#This Row],[ISR RET]],0)</f>
        <v>0</v>
      </c>
      <c r="P409" t="str">
        <f>FIXED(Tabla1[[#This Row],[IVA RET]],0)</f>
        <v>0</v>
      </c>
      <c r="R409" s="68">
        <f>Tabla1[[#This Row],[TASA 16]]*16%</f>
        <v>0</v>
      </c>
    </row>
    <row r="410" spans="2:18" x14ac:dyDescent="0.25">
      <c r="B410" t="str">
        <f>'[1]210 Y RFC'!A410</f>
        <v>IJA971027AB3</v>
      </c>
      <c r="C410" t="s">
        <v>442</v>
      </c>
      <c r="D410" t="str">
        <f>'[1]210 Y RFC'!C410</f>
        <v>INNOVACIONES DE JALISCO SA DE CV</v>
      </c>
      <c r="E410" s="35">
        <f>SUMIFS(Tabla16[TASA 16],Tabla16[NUM],Tabla1[[#This Row],[CODIGO]])</f>
        <v>0</v>
      </c>
      <c r="F410" s="35">
        <f>SUMIFS(Tabla16[TASA 0%],Tabla16[NUM],Tabla1[[#This Row],[CODIGO]])</f>
        <v>0</v>
      </c>
      <c r="G410" s="35">
        <f>SUMIFS(Tabla16[[EXENTO ]],Tabla16[NUM],Tabla1[[#This Row],[CODIGO]])</f>
        <v>0</v>
      </c>
      <c r="H410" s="35">
        <f>SUMIFS(Tabla16[IVA],Tabla16[NUM],Tabla1[[#This Row],[CODIGO]])</f>
        <v>0</v>
      </c>
      <c r="I410" s="35">
        <f>SUMIFS(Tabla16[ISR RET.],Tabla16[NUM],Tabla1[[#This Row],[CODIGO]])</f>
        <v>0</v>
      </c>
      <c r="J410" s="35">
        <f>SUMIFS(Tabla16[IVA RET.],Tabla16[NUM],Tabla1[[#This Row],[CODIGO]])</f>
        <v>0</v>
      </c>
      <c r="K410" t="str">
        <f>FIXED(Tabla1[[#This Row],[TASA 16%]],0)</f>
        <v>0</v>
      </c>
      <c r="L410" t="str">
        <f>FIXED(Tabla1[[#This Row],[TASA 0%]],0)</f>
        <v>0</v>
      </c>
      <c r="M410" t="str">
        <f>FIXED(Tabla1[[#This Row],[TASA EXE.]],0)</f>
        <v>0</v>
      </c>
      <c r="N410" s="36" t="str">
        <f>FIXED(Tabla1[[#This Row],[IVA]],0)</f>
        <v>0</v>
      </c>
      <c r="O410" s="36" t="str">
        <f>FIXED(Tabla1[[#This Row],[ISR RET]],0)</f>
        <v>0</v>
      </c>
      <c r="P410" s="36" t="str">
        <f>FIXED(Tabla1[[#This Row],[IVA RET]],0)</f>
        <v>0</v>
      </c>
      <c r="R410" s="68">
        <f>Tabla1[[#This Row],[TASA 16]]*16%</f>
        <v>0</v>
      </c>
    </row>
    <row r="411" spans="2:18" x14ac:dyDescent="0.25">
      <c r="B411" t="str">
        <f>'[1]210 Y RFC'!A411</f>
        <v>GUAO740807IP4</v>
      </c>
      <c r="C411" t="s">
        <v>443</v>
      </c>
      <c r="D411" t="str">
        <f>'[1]210 Y RFC'!C411</f>
        <v>GUTIERREZ ACEVES OSCAR GUADALUPE</v>
      </c>
      <c r="E411" s="35">
        <f>SUMIFS(Tabla16[TASA 16],Tabla16[NUM],Tabla1[[#This Row],[CODIGO]])</f>
        <v>0</v>
      </c>
      <c r="F411" s="35">
        <f>SUMIFS(Tabla16[TASA 0%],Tabla16[NUM],Tabla1[[#This Row],[CODIGO]])</f>
        <v>0</v>
      </c>
      <c r="G411" s="35">
        <f>SUMIFS(Tabla16[[EXENTO ]],Tabla16[NUM],Tabla1[[#This Row],[CODIGO]])</f>
        <v>0</v>
      </c>
      <c r="H411" s="35">
        <f>SUMIFS(Tabla16[IVA],Tabla16[NUM],Tabla1[[#This Row],[CODIGO]])</f>
        <v>0</v>
      </c>
      <c r="I411" s="35">
        <f>SUMIFS(Tabla16[ISR RET.],Tabla16[NUM],Tabla1[[#This Row],[CODIGO]])</f>
        <v>0</v>
      </c>
      <c r="J411" s="35">
        <f>SUMIFS(Tabla16[IVA RET.],Tabla16[NUM],Tabla1[[#This Row],[CODIGO]])</f>
        <v>0</v>
      </c>
      <c r="K411" t="str">
        <f>FIXED(Tabla1[[#This Row],[TASA 16%]],0)</f>
        <v>0</v>
      </c>
      <c r="L411" t="str">
        <f>FIXED(Tabla1[[#This Row],[TASA 0%]],0)</f>
        <v>0</v>
      </c>
      <c r="M411" t="str">
        <f>FIXED(Tabla1[[#This Row],[TASA EXE.]],0)</f>
        <v>0</v>
      </c>
      <c r="N411" t="str">
        <f>FIXED(Tabla1[[#This Row],[IVA]],0)</f>
        <v>0</v>
      </c>
      <c r="O411" t="str">
        <f>FIXED(Tabla1[[#This Row],[ISR RET]],0)</f>
        <v>0</v>
      </c>
      <c r="P411" t="str">
        <f>FIXED(Tabla1[[#This Row],[IVA RET]],0)</f>
        <v>0</v>
      </c>
      <c r="R411" s="68">
        <f>Tabla1[[#This Row],[TASA 16]]*16%</f>
        <v>0</v>
      </c>
    </row>
    <row r="412" spans="2:18" x14ac:dyDescent="0.25">
      <c r="B412" t="str">
        <f>'[1]210 Y RFC'!A412</f>
        <v>JAPA691017TP6</v>
      </c>
      <c r="C412" t="s">
        <v>444</v>
      </c>
      <c r="D412" t="str">
        <f>'[1]210 Y RFC'!C412</f>
        <v>JAUREGUI PAREDES ALEJANDRO</v>
      </c>
      <c r="E412" s="35">
        <f>SUMIFS(Tabla16[TASA 16],Tabla16[NUM],Tabla1[[#This Row],[CODIGO]])</f>
        <v>0</v>
      </c>
      <c r="F412" s="35">
        <f>SUMIFS(Tabla16[TASA 0%],Tabla16[NUM],Tabla1[[#This Row],[CODIGO]])</f>
        <v>0</v>
      </c>
      <c r="G412" s="35">
        <f>SUMIFS(Tabla16[[EXENTO ]],Tabla16[NUM],Tabla1[[#This Row],[CODIGO]])</f>
        <v>0</v>
      </c>
      <c r="H412" s="35">
        <f>SUMIFS(Tabla16[IVA],Tabla16[NUM],Tabla1[[#This Row],[CODIGO]])</f>
        <v>0</v>
      </c>
      <c r="I412" s="35">
        <f>SUMIFS(Tabla16[ISR RET.],Tabla16[NUM],Tabla1[[#This Row],[CODIGO]])</f>
        <v>0</v>
      </c>
      <c r="J412" s="35">
        <f>SUMIFS(Tabla16[IVA RET.],Tabla16[NUM],Tabla1[[#This Row],[CODIGO]])</f>
        <v>0</v>
      </c>
      <c r="K412" t="str">
        <f>FIXED(Tabla1[[#This Row],[TASA 16%]],0)</f>
        <v>0</v>
      </c>
      <c r="L412" t="str">
        <f>FIXED(Tabla1[[#This Row],[TASA 0%]],0)</f>
        <v>0</v>
      </c>
      <c r="M412" t="str">
        <f>FIXED(Tabla1[[#This Row],[TASA EXE.]],0)</f>
        <v>0</v>
      </c>
      <c r="N412" s="36" t="str">
        <f>FIXED(Tabla1[[#This Row],[IVA]],0)</f>
        <v>0</v>
      </c>
      <c r="O412" s="36" t="str">
        <f>FIXED(Tabla1[[#This Row],[ISR RET]],0)</f>
        <v>0</v>
      </c>
      <c r="P412" s="36" t="str">
        <f>FIXED(Tabla1[[#This Row],[IVA RET]],0)</f>
        <v>0</v>
      </c>
      <c r="R412" s="68">
        <f>Tabla1[[#This Row],[TASA 16]]*16%</f>
        <v>0</v>
      </c>
    </row>
    <row r="413" spans="2:18" x14ac:dyDescent="0.25">
      <c r="B413" t="str">
        <f>'[1]210 Y RFC'!A413</f>
        <v>BAMB7809284W8</v>
      </c>
      <c r="C413" t="s">
        <v>445</v>
      </c>
      <c r="D413" t="str">
        <f>'[1]210 Y RFC'!C413</f>
        <v>BARRIOS MUÑOZ BLANCA ESTELA</v>
      </c>
      <c r="E413" s="35">
        <f>SUMIFS(Tabla16[TASA 16],Tabla16[NUM],Tabla1[[#This Row],[CODIGO]])</f>
        <v>0</v>
      </c>
      <c r="F413" s="35">
        <f>SUMIFS(Tabla16[TASA 0%],Tabla16[NUM],Tabla1[[#This Row],[CODIGO]])</f>
        <v>0</v>
      </c>
      <c r="G413" s="35">
        <f>SUMIFS(Tabla16[[EXENTO ]],Tabla16[NUM],Tabla1[[#This Row],[CODIGO]])</f>
        <v>0</v>
      </c>
      <c r="H413" s="35">
        <f>SUMIFS(Tabla16[IVA],Tabla16[NUM],Tabla1[[#This Row],[CODIGO]])</f>
        <v>0</v>
      </c>
      <c r="I413" s="35">
        <f>SUMIFS(Tabla16[ISR RET.],Tabla16[NUM],Tabla1[[#This Row],[CODIGO]])</f>
        <v>0</v>
      </c>
      <c r="J413" s="35">
        <f>SUMIFS(Tabla16[IVA RET.],Tabla16[NUM],Tabla1[[#This Row],[CODIGO]])</f>
        <v>0</v>
      </c>
      <c r="K413" t="str">
        <f>FIXED(Tabla1[[#This Row],[TASA 16%]],0)</f>
        <v>0</v>
      </c>
      <c r="L413" t="str">
        <f>FIXED(Tabla1[[#This Row],[TASA 0%]],0)</f>
        <v>0</v>
      </c>
      <c r="M413" t="str">
        <f>FIXED(Tabla1[[#This Row],[TASA EXE.]],0)</f>
        <v>0</v>
      </c>
      <c r="N413" t="str">
        <f>FIXED(Tabla1[[#This Row],[IVA]],0)</f>
        <v>0</v>
      </c>
      <c r="O413" t="str">
        <f>FIXED(Tabla1[[#This Row],[ISR RET]],0)</f>
        <v>0</v>
      </c>
      <c r="P413" t="str">
        <f>FIXED(Tabla1[[#This Row],[IVA RET]],0)</f>
        <v>0</v>
      </c>
      <c r="R413" s="68">
        <f>Tabla1[[#This Row],[TASA 16]]*16%</f>
        <v>0</v>
      </c>
    </row>
    <row r="414" spans="2:18" x14ac:dyDescent="0.25">
      <c r="B414" t="str">
        <f>'[1]210 Y RFC'!A414</f>
        <v>GON140609IQ9</v>
      </c>
      <c r="C414" t="s">
        <v>446</v>
      </c>
      <c r="D414" t="str">
        <f>'[1]210 Y RFC'!C414</f>
        <v>A Y G ONCOLOGICOS SA DE CV</v>
      </c>
      <c r="E414" s="35">
        <f>SUMIFS(Tabla16[TASA 16],Tabla16[NUM],Tabla1[[#This Row],[CODIGO]])</f>
        <v>0</v>
      </c>
      <c r="F414" s="35">
        <f>SUMIFS(Tabla16[TASA 0%],Tabla16[NUM],Tabla1[[#This Row],[CODIGO]])</f>
        <v>0</v>
      </c>
      <c r="G414" s="35">
        <f>SUMIFS(Tabla16[[EXENTO ]],Tabla16[NUM],Tabla1[[#This Row],[CODIGO]])</f>
        <v>0</v>
      </c>
      <c r="H414" s="35">
        <f>SUMIFS(Tabla16[IVA],Tabla16[NUM],Tabla1[[#This Row],[CODIGO]])</f>
        <v>0</v>
      </c>
      <c r="I414" s="35">
        <f>SUMIFS(Tabla16[ISR RET.],Tabla16[NUM],Tabla1[[#This Row],[CODIGO]])</f>
        <v>0</v>
      </c>
      <c r="J414" s="35">
        <f>SUMIFS(Tabla16[IVA RET.],Tabla16[NUM],Tabla1[[#This Row],[CODIGO]])</f>
        <v>0</v>
      </c>
      <c r="K414" t="str">
        <f>FIXED(Tabla1[[#This Row],[TASA 16%]],0)</f>
        <v>0</v>
      </c>
      <c r="L414" t="str">
        <f>FIXED(Tabla1[[#This Row],[TASA 0%]],0)</f>
        <v>0</v>
      </c>
      <c r="M414" t="str">
        <f>FIXED(Tabla1[[#This Row],[TASA EXE.]],0)</f>
        <v>0</v>
      </c>
      <c r="N414" s="36" t="str">
        <f>FIXED(Tabla1[[#This Row],[IVA]],0)</f>
        <v>0</v>
      </c>
      <c r="O414" s="36" t="str">
        <f>FIXED(Tabla1[[#This Row],[ISR RET]],0)</f>
        <v>0</v>
      </c>
      <c r="P414" s="36" t="str">
        <f>FIXED(Tabla1[[#This Row],[IVA RET]],0)</f>
        <v>0</v>
      </c>
      <c r="R414" s="68">
        <f>Tabla1[[#This Row],[TASA 16]]*16%</f>
        <v>0</v>
      </c>
    </row>
    <row r="415" spans="2:18" x14ac:dyDescent="0.25">
      <c r="B415" t="str">
        <f>'[1]210 Y RFC'!A415</f>
        <v>MAP160411E15</v>
      </c>
      <c r="C415" t="s">
        <v>447</v>
      </c>
      <c r="D415" t="str">
        <f>'[1]210 Y RFC'!C415</f>
        <v>MARKETING &amp; PUBLICIDAD GAMEZ SA DE CV</v>
      </c>
      <c r="E415" s="35">
        <f>SUMIFS(Tabla16[TASA 16],Tabla16[NUM],Tabla1[[#This Row],[CODIGO]])</f>
        <v>87506.8125</v>
      </c>
      <c r="F415" s="35">
        <f>SUMIFS(Tabla16[TASA 0%],Tabla16[NUM],Tabla1[[#This Row],[CODIGO]])</f>
        <v>-0.41249999998944986</v>
      </c>
      <c r="G415" s="35">
        <f>SUMIFS(Tabla16[[EXENTO ]],Tabla16[NUM],Tabla1[[#This Row],[CODIGO]])</f>
        <v>0</v>
      </c>
      <c r="H415" s="35">
        <f>SUMIFS(Tabla16[IVA],Tabla16[NUM],Tabla1[[#This Row],[CODIGO]])</f>
        <v>14001.09</v>
      </c>
      <c r="I415" s="35">
        <f>SUMIFS(Tabla16[ISR RET.],Tabla16[NUM],Tabla1[[#This Row],[CODIGO]])</f>
        <v>0</v>
      </c>
      <c r="J415" s="35">
        <f>SUMIFS(Tabla16[IVA RET.],Tabla16[NUM],Tabla1[[#This Row],[CODIGO]])</f>
        <v>0</v>
      </c>
      <c r="K415" t="str">
        <f>FIXED(Tabla1[[#This Row],[TASA 16%]],0)</f>
        <v>87,507</v>
      </c>
      <c r="L415" t="str">
        <f>FIXED(Tabla1[[#This Row],[TASA 0%]],0)</f>
        <v>0</v>
      </c>
      <c r="M415" t="str">
        <f>FIXED(Tabla1[[#This Row],[TASA EXE.]],0)</f>
        <v>0</v>
      </c>
      <c r="N415" s="36" t="str">
        <f>FIXED(Tabla1[[#This Row],[IVA]],0)</f>
        <v>14,001</v>
      </c>
      <c r="O415" s="36" t="str">
        <f>FIXED(Tabla1[[#This Row],[ISR RET]],0)</f>
        <v>0</v>
      </c>
      <c r="P415" s="36" t="str">
        <f>FIXED(Tabla1[[#This Row],[IVA RET]],0)</f>
        <v>0</v>
      </c>
      <c r="R415" s="68">
        <f>Tabla1[[#This Row],[TASA 16]]*16%</f>
        <v>14001.12</v>
      </c>
    </row>
    <row r="416" spans="2:18" x14ac:dyDescent="0.25">
      <c r="B416" t="str">
        <f>'[1]210 Y RFC'!A416</f>
        <v>PIM810710R32</v>
      </c>
      <c r="C416" t="s">
        <v>448</v>
      </c>
      <c r="D416" t="str">
        <f>'[1]210 Y RFC'!C416</f>
        <v>PRODUCTOS INTERNACIONALES MABE SA DE CV</v>
      </c>
      <c r="E416" s="35">
        <f>SUMIFS(Tabla16[TASA 16],Tabla16[NUM],Tabla1[[#This Row],[CODIGO]])</f>
        <v>0</v>
      </c>
      <c r="F416" s="35">
        <f>SUMIFS(Tabla16[TASA 0%],Tabla16[NUM],Tabla1[[#This Row],[CODIGO]])</f>
        <v>0</v>
      </c>
      <c r="G416" s="35">
        <f>SUMIFS(Tabla16[[EXENTO ]],Tabla16[NUM],Tabla1[[#This Row],[CODIGO]])</f>
        <v>0</v>
      </c>
      <c r="H416" s="35">
        <f>SUMIFS(Tabla16[IVA],Tabla16[NUM],Tabla1[[#This Row],[CODIGO]])</f>
        <v>0</v>
      </c>
      <c r="I416" s="35">
        <f>SUMIFS(Tabla16[ISR RET.],Tabla16[NUM],Tabla1[[#This Row],[CODIGO]])</f>
        <v>0</v>
      </c>
      <c r="J416" s="35">
        <f>SUMIFS(Tabla16[IVA RET.],Tabla16[NUM],Tabla1[[#This Row],[CODIGO]])</f>
        <v>0</v>
      </c>
      <c r="K416" t="str">
        <f>FIXED(Tabla1[[#This Row],[TASA 16%]],0)</f>
        <v>0</v>
      </c>
      <c r="L416" t="str">
        <f>FIXED(Tabla1[[#This Row],[TASA 0%]],0)</f>
        <v>0</v>
      </c>
      <c r="M416" t="str">
        <f>FIXED(Tabla1[[#This Row],[TASA EXE.]],0)</f>
        <v>0</v>
      </c>
      <c r="N416" s="36" t="str">
        <f>FIXED(Tabla1[[#This Row],[IVA]],0)</f>
        <v>0</v>
      </c>
      <c r="O416" s="36" t="str">
        <f>FIXED(Tabla1[[#This Row],[ISR RET]],0)</f>
        <v>0</v>
      </c>
      <c r="P416" s="36" t="str">
        <f>FIXED(Tabla1[[#This Row],[IVA RET]],0)</f>
        <v>0</v>
      </c>
      <c r="R416" s="68">
        <f>Tabla1[[#This Row],[TASA 16]]*16%</f>
        <v>0</v>
      </c>
    </row>
    <row r="417" spans="2:18" x14ac:dyDescent="0.25">
      <c r="B417" t="str">
        <f>'[1]210 Y RFC'!A417</f>
        <v>GORF541023LX7</v>
      </c>
      <c r="C417" t="s">
        <v>449</v>
      </c>
      <c r="D417" t="str">
        <f>'[1]210 Y RFC'!C417</f>
        <v>GOMEZ RAMOS FERNANDO</v>
      </c>
      <c r="E417" s="35">
        <f>SUMIFS(Tabla16[TASA 16],Tabla16[NUM],Tabla1[[#This Row],[CODIGO]])</f>
        <v>0</v>
      </c>
      <c r="F417" s="35">
        <f>SUMIFS(Tabla16[TASA 0%],Tabla16[NUM],Tabla1[[#This Row],[CODIGO]])</f>
        <v>2090</v>
      </c>
      <c r="G417" s="35">
        <f>SUMIFS(Tabla16[[EXENTO ]],Tabla16[NUM],Tabla1[[#This Row],[CODIGO]])</f>
        <v>0</v>
      </c>
      <c r="H417" s="35">
        <f>SUMIFS(Tabla16[IVA],Tabla16[NUM],Tabla1[[#This Row],[CODIGO]])</f>
        <v>0</v>
      </c>
      <c r="I417" s="35">
        <f>SUMIFS(Tabla16[ISR RET.],Tabla16[NUM],Tabla1[[#This Row],[CODIGO]])</f>
        <v>0</v>
      </c>
      <c r="J417" s="35">
        <f>SUMIFS(Tabla16[IVA RET.],Tabla16[NUM],Tabla1[[#This Row],[CODIGO]])</f>
        <v>0</v>
      </c>
      <c r="K417" t="str">
        <f>FIXED(Tabla1[[#This Row],[TASA 16%]],0)</f>
        <v>0</v>
      </c>
      <c r="L417" t="str">
        <f>FIXED(Tabla1[[#This Row],[TASA 0%]],0)</f>
        <v>2,090</v>
      </c>
      <c r="M417" t="str">
        <f>FIXED(Tabla1[[#This Row],[TASA EXE.]],0)</f>
        <v>0</v>
      </c>
      <c r="N417" t="str">
        <f>FIXED(Tabla1[[#This Row],[IVA]],0)</f>
        <v>0</v>
      </c>
      <c r="O417" t="str">
        <f>FIXED(Tabla1[[#This Row],[ISR RET]],0)</f>
        <v>0</v>
      </c>
      <c r="P417" t="str">
        <f>FIXED(Tabla1[[#This Row],[IVA RET]],0)</f>
        <v>0</v>
      </c>
      <c r="R417" s="68">
        <f>Tabla1[[#This Row],[TASA 16]]*16%</f>
        <v>0</v>
      </c>
    </row>
    <row r="418" spans="2:18" x14ac:dyDescent="0.25">
      <c r="B418" t="str">
        <f>'[1]210 Y RFC'!A418</f>
        <v>GOCF8111136W6</v>
      </c>
      <c r="C418" t="s">
        <v>450</v>
      </c>
      <c r="D418" t="str">
        <f>'[1]210 Y RFC'!C418</f>
        <v>GOMEZ CASTELLANOS FERNANDO</v>
      </c>
      <c r="E418" s="35">
        <f>SUMIFS(Tabla16[TASA 16],Tabla16[NUM],Tabla1[[#This Row],[CODIGO]])</f>
        <v>0</v>
      </c>
      <c r="F418" s="35">
        <f>SUMIFS(Tabla16[TASA 0%],Tabla16[NUM],Tabla1[[#This Row],[CODIGO]])</f>
        <v>52425.3</v>
      </c>
      <c r="G418" s="35">
        <f>SUMIFS(Tabla16[[EXENTO ]],Tabla16[NUM],Tabla1[[#This Row],[CODIGO]])</f>
        <v>0</v>
      </c>
      <c r="H418" s="35">
        <f>SUMIFS(Tabla16[IVA],Tabla16[NUM],Tabla1[[#This Row],[CODIGO]])</f>
        <v>0</v>
      </c>
      <c r="I418" s="35">
        <f>SUMIFS(Tabla16[ISR RET.],Tabla16[NUM],Tabla1[[#This Row],[CODIGO]])</f>
        <v>0</v>
      </c>
      <c r="J418" s="35">
        <f>SUMIFS(Tabla16[IVA RET.],Tabla16[NUM],Tabla1[[#This Row],[CODIGO]])</f>
        <v>0</v>
      </c>
      <c r="K418" t="str">
        <f>FIXED(Tabla1[[#This Row],[TASA 16%]],0)</f>
        <v>0</v>
      </c>
      <c r="L418" t="str">
        <f>FIXED(Tabla1[[#This Row],[TASA 0%]],0)</f>
        <v>52,425</v>
      </c>
      <c r="M418" t="str">
        <f>FIXED(Tabla1[[#This Row],[TASA EXE.]],0)</f>
        <v>0</v>
      </c>
      <c r="N418" s="36" t="str">
        <f>FIXED(Tabla1[[#This Row],[IVA]],0)</f>
        <v>0</v>
      </c>
      <c r="O418" s="36" t="str">
        <f>FIXED(Tabla1[[#This Row],[ISR RET]],0)</f>
        <v>0</v>
      </c>
      <c r="P418" s="36" t="str">
        <f>FIXED(Tabla1[[#This Row],[IVA RET]],0)</f>
        <v>0</v>
      </c>
      <c r="R418" s="68">
        <f>Tabla1[[#This Row],[TASA 16]]*16%</f>
        <v>0</v>
      </c>
    </row>
    <row r="419" spans="2:18" x14ac:dyDescent="0.25">
      <c r="B419" t="str">
        <f>'[1]210 Y RFC'!A419</f>
        <v>MACA780426JP3</v>
      </c>
      <c r="C419" t="s">
        <v>451</v>
      </c>
      <c r="D419" t="str">
        <f>'[1]210 Y RFC'!C419</f>
        <v>MARTINEZ CARRANZA ALEJANDRA NOEMI</v>
      </c>
      <c r="E419" s="35">
        <f>SUMIFS(Tabla16[TASA 16],Tabla16[NUM],Tabla1[[#This Row],[CODIGO]])</f>
        <v>430.99999999999994</v>
      </c>
      <c r="F419" s="35">
        <f>SUMIFS(Tabla16[TASA 0%],Tabla16[NUM],Tabla1[[#This Row],[CODIGO]])</f>
        <v>3.0000000000086402E-2</v>
      </c>
      <c r="G419" s="35">
        <f>SUMIFS(Tabla16[[EXENTO ]],Tabla16[NUM],Tabla1[[#This Row],[CODIGO]])</f>
        <v>0</v>
      </c>
      <c r="H419" s="35">
        <f>SUMIFS(Tabla16[IVA],Tabla16[NUM],Tabla1[[#This Row],[CODIGO]])</f>
        <v>68.959999999999994</v>
      </c>
      <c r="I419" s="35">
        <f>SUMIFS(Tabla16[ISR RET.],Tabla16[NUM],Tabla1[[#This Row],[CODIGO]])</f>
        <v>0</v>
      </c>
      <c r="J419" s="35">
        <f>SUMIFS(Tabla16[IVA RET.],Tabla16[NUM],Tabla1[[#This Row],[CODIGO]])</f>
        <v>0</v>
      </c>
      <c r="K419" t="str">
        <f>FIXED(Tabla1[[#This Row],[TASA 16%]],0)</f>
        <v>431</v>
      </c>
      <c r="L419" t="str">
        <f>FIXED(Tabla1[[#This Row],[TASA 0%]],0)</f>
        <v>0</v>
      </c>
      <c r="M419" t="str">
        <f>FIXED(Tabla1[[#This Row],[TASA EXE.]],0)</f>
        <v>0</v>
      </c>
      <c r="N419" t="str">
        <f>FIXED(Tabla1[[#This Row],[IVA]],0)</f>
        <v>69</v>
      </c>
      <c r="O419" t="str">
        <f>FIXED(Tabla1[[#This Row],[ISR RET]],0)</f>
        <v>0</v>
      </c>
      <c r="P419" t="str">
        <f>FIXED(Tabla1[[#This Row],[IVA RET]],0)</f>
        <v>0</v>
      </c>
      <c r="R419" s="68">
        <f>Tabla1[[#This Row],[TASA 16]]*16%</f>
        <v>68.960000000000008</v>
      </c>
    </row>
    <row r="420" spans="2:18" x14ac:dyDescent="0.25">
      <c r="B420" t="str">
        <f>'[1]210 Y RFC'!A420</f>
        <v>AASE8109106W3</v>
      </c>
      <c r="C420" t="s">
        <v>452</v>
      </c>
      <c r="D420" t="str">
        <f>'[1]210 Y RFC'!C420</f>
        <v>AMADOR SANCHEZ ERIKA PAULINA</v>
      </c>
      <c r="E420" s="35">
        <f>SUMIFS(Tabla16[TASA 16],Tabla16[NUM],Tabla1[[#This Row],[CODIGO]])</f>
        <v>0</v>
      </c>
      <c r="F420" s="35">
        <f>SUMIFS(Tabla16[TASA 0%],Tabla16[NUM],Tabla1[[#This Row],[CODIGO]])</f>
        <v>0</v>
      </c>
      <c r="G420" s="35">
        <f>SUMIFS(Tabla16[[EXENTO ]],Tabla16[NUM],Tabla1[[#This Row],[CODIGO]])</f>
        <v>0</v>
      </c>
      <c r="H420" s="35">
        <f>SUMIFS(Tabla16[IVA],Tabla16[NUM],Tabla1[[#This Row],[CODIGO]])</f>
        <v>0</v>
      </c>
      <c r="I420" s="35">
        <f>SUMIFS(Tabla16[ISR RET.],Tabla16[NUM],Tabla1[[#This Row],[CODIGO]])</f>
        <v>0</v>
      </c>
      <c r="J420" s="35">
        <f>SUMIFS(Tabla16[IVA RET.],Tabla16[NUM],Tabla1[[#This Row],[CODIGO]])</f>
        <v>0</v>
      </c>
      <c r="K420" t="str">
        <f>FIXED(Tabla1[[#This Row],[TASA 16%]],0)</f>
        <v>0</v>
      </c>
      <c r="L420" t="str">
        <f>FIXED(Tabla1[[#This Row],[TASA 0%]],0)</f>
        <v>0</v>
      </c>
      <c r="M420" t="str">
        <f>FIXED(Tabla1[[#This Row],[TASA EXE.]],0)</f>
        <v>0</v>
      </c>
      <c r="N420" s="36" t="str">
        <f>FIXED(Tabla1[[#This Row],[IVA]],0)</f>
        <v>0</v>
      </c>
      <c r="O420" s="36" t="str">
        <f>FIXED(Tabla1[[#This Row],[ISR RET]],0)</f>
        <v>0</v>
      </c>
      <c r="P420" s="36" t="str">
        <f>FIXED(Tabla1[[#This Row],[IVA RET]],0)</f>
        <v>0</v>
      </c>
      <c r="R420" s="68">
        <f>Tabla1[[#This Row],[TASA 16]]*16%</f>
        <v>0</v>
      </c>
    </row>
    <row r="421" spans="2:18" x14ac:dyDescent="0.25">
      <c r="B421" t="str">
        <f>'[1]210 Y RFC'!A421</f>
        <v>GAMB710304NX2</v>
      </c>
      <c r="C421" t="s">
        <v>453</v>
      </c>
      <c r="D421" t="str">
        <f>'[1]210 Y RFC'!C421</f>
        <v>GARCIA MACIAS BLANCA ESTELA</v>
      </c>
      <c r="E421" s="35">
        <f>SUMIFS(Tabla16[TASA 16],Tabla16[NUM],Tabla1[[#This Row],[CODIGO]])</f>
        <v>0</v>
      </c>
      <c r="F421" s="35">
        <f>SUMIFS(Tabla16[TASA 0%],Tabla16[NUM],Tabla1[[#This Row],[CODIGO]])</f>
        <v>7111.11</v>
      </c>
      <c r="G421" s="35">
        <f>SUMIFS(Tabla16[[EXENTO ]],Tabla16[NUM],Tabla1[[#This Row],[CODIGO]])</f>
        <v>568.89</v>
      </c>
      <c r="H421" s="35">
        <f>SUMIFS(Tabla16[IVA],Tabla16[NUM],Tabla1[[#This Row],[CODIGO]])</f>
        <v>0</v>
      </c>
      <c r="I421" s="35">
        <f>SUMIFS(Tabla16[ISR RET.],Tabla16[NUM],Tabla1[[#This Row],[CODIGO]])</f>
        <v>0</v>
      </c>
      <c r="J421" s="35">
        <f>SUMIFS(Tabla16[IVA RET.],Tabla16[NUM],Tabla1[[#This Row],[CODIGO]])</f>
        <v>0</v>
      </c>
      <c r="K421" t="str">
        <f>FIXED(Tabla1[[#This Row],[TASA 16%]],0)</f>
        <v>0</v>
      </c>
      <c r="L421" t="str">
        <f>FIXED(Tabla1[[#This Row],[TASA 0%]],0)</f>
        <v>7,111</v>
      </c>
      <c r="M421" t="str">
        <f>FIXED(Tabla1[[#This Row],[TASA EXE.]],0)</f>
        <v>569</v>
      </c>
      <c r="N421" t="str">
        <f>FIXED(Tabla1[[#This Row],[IVA]],0)</f>
        <v>0</v>
      </c>
      <c r="O421" t="str">
        <f>FIXED(Tabla1[[#This Row],[ISR RET]],0)</f>
        <v>0</v>
      </c>
      <c r="P421" t="str">
        <f>FIXED(Tabla1[[#This Row],[IVA RET]],0)</f>
        <v>0</v>
      </c>
      <c r="R421" s="68">
        <f>Tabla1[[#This Row],[TASA 16]]*16%</f>
        <v>0</v>
      </c>
    </row>
    <row r="422" spans="2:18" x14ac:dyDescent="0.25">
      <c r="B422" t="str">
        <f>'[1]210 Y RFC'!A422</f>
        <v>NAF120731ET5</v>
      </c>
      <c r="C422" t="s">
        <v>454</v>
      </c>
      <c r="D422" t="str">
        <f>'[1]210 Y RFC'!C422</f>
        <v>NAFARMEX S DE RL DE CV</v>
      </c>
      <c r="E422" s="35">
        <f>SUMIFS(Tabla16[TASA 16],Tabla16[NUM],Tabla1[[#This Row],[CODIGO]])</f>
        <v>0</v>
      </c>
      <c r="F422" s="35">
        <f>SUMIFS(Tabla16[TASA 0%],Tabla16[NUM],Tabla1[[#This Row],[CODIGO]])</f>
        <v>0</v>
      </c>
      <c r="G422" s="35">
        <f>SUMIFS(Tabla16[[EXENTO ]],Tabla16[NUM],Tabla1[[#This Row],[CODIGO]])</f>
        <v>0</v>
      </c>
      <c r="H422" s="35">
        <f>SUMIFS(Tabla16[IVA],Tabla16[NUM],Tabla1[[#This Row],[CODIGO]])</f>
        <v>0</v>
      </c>
      <c r="I422" s="35">
        <f>SUMIFS(Tabla16[ISR RET.],Tabla16[NUM],Tabla1[[#This Row],[CODIGO]])</f>
        <v>0</v>
      </c>
      <c r="J422" s="35">
        <f>SUMIFS(Tabla16[IVA RET.],Tabla16[NUM],Tabla1[[#This Row],[CODIGO]])</f>
        <v>0</v>
      </c>
      <c r="K422" t="str">
        <f>FIXED(Tabla1[[#This Row],[TASA 16%]],0)</f>
        <v>0</v>
      </c>
      <c r="L422" t="str">
        <f>FIXED(Tabla1[[#This Row],[TASA 0%]],0)</f>
        <v>0</v>
      </c>
      <c r="M422" t="str">
        <f>FIXED(Tabla1[[#This Row],[TASA EXE.]],0)</f>
        <v>0</v>
      </c>
      <c r="N422" s="36" t="str">
        <f>FIXED(Tabla1[[#This Row],[IVA]],0)</f>
        <v>0</v>
      </c>
      <c r="O422" s="36" t="str">
        <f>FIXED(Tabla1[[#This Row],[ISR RET]],0)</f>
        <v>0</v>
      </c>
      <c r="P422" s="36" t="str">
        <f>FIXED(Tabla1[[#This Row],[IVA RET]],0)</f>
        <v>0</v>
      </c>
      <c r="R422" s="68">
        <f>Tabla1[[#This Row],[TASA 16]]*16%</f>
        <v>0</v>
      </c>
    </row>
    <row r="423" spans="2:18" x14ac:dyDescent="0.25">
      <c r="B423" t="str">
        <f>'[1]210 Y RFC'!A423</f>
        <v>AMB890104S63</v>
      </c>
      <c r="C423" t="s">
        <v>455</v>
      </c>
      <c r="D423" t="str">
        <f>'[1]210 Y RFC'!C423</f>
        <v>AMBIDERM SA DE CV</v>
      </c>
      <c r="E423" s="35">
        <f>SUMIFS(Tabla16[TASA 16],Tabla16[NUM],Tabla1[[#This Row],[CODIGO]])</f>
        <v>200830</v>
      </c>
      <c r="F423" s="35">
        <f>SUMIFS(Tabla16[TASA 0%],Tabla16[NUM],Tabla1[[#This Row],[CODIGO]])</f>
        <v>0</v>
      </c>
      <c r="G423" s="35">
        <f>SUMIFS(Tabla16[[EXENTO ]],Tabla16[NUM],Tabla1[[#This Row],[CODIGO]])</f>
        <v>0</v>
      </c>
      <c r="H423" s="35">
        <f>SUMIFS(Tabla16[IVA],Tabla16[NUM],Tabla1[[#This Row],[CODIGO]])</f>
        <v>32132.800000000003</v>
      </c>
      <c r="I423" s="35">
        <f>SUMIFS(Tabla16[ISR RET.],Tabla16[NUM],Tabla1[[#This Row],[CODIGO]])</f>
        <v>0</v>
      </c>
      <c r="J423" s="35">
        <f>SUMIFS(Tabla16[IVA RET.],Tabla16[NUM],Tabla1[[#This Row],[CODIGO]])</f>
        <v>0</v>
      </c>
      <c r="K423" t="str">
        <f>FIXED(Tabla1[[#This Row],[TASA 16%]],0)</f>
        <v>200,830</v>
      </c>
      <c r="L423" t="str">
        <f>FIXED(Tabla1[[#This Row],[TASA 0%]],0)</f>
        <v>0</v>
      </c>
      <c r="M423" t="str">
        <f>FIXED(Tabla1[[#This Row],[TASA EXE.]],0)</f>
        <v>0</v>
      </c>
      <c r="N423" t="str">
        <f>FIXED(Tabla1[[#This Row],[IVA]],0)</f>
        <v>32,133</v>
      </c>
      <c r="O423" t="str">
        <f>FIXED(Tabla1[[#This Row],[ISR RET]],0)</f>
        <v>0</v>
      </c>
      <c r="P423" t="str">
        <f>FIXED(Tabla1[[#This Row],[IVA RET]],0)</f>
        <v>0</v>
      </c>
      <c r="R423" s="68">
        <f>Tabla1[[#This Row],[TASA 16]]*16%</f>
        <v>32132.799999999999</v>
      </c>
    </row>
    <row r="424" spans="2:18" x14ac:dyDescent="0.25">
      <c r="B424" t="str">
        <f>'[1]210 Y RFC'!A424</f>
        <v>MHS840626BI9</v>
      </c>
      <c r="C424" t="s">
        <v>456</v>
      </c>
      <c r="D424" t="str">
        <f>'[1]210 Y RFC'!C424</f>
        <v>MOLINO HARINERO SAN BLAS SA DE CV</v>
      </c>
      <c r="E424" s="35">
        <f>SUMIFS(Tabla16[TASA 16],Tabla16[NUM],Tabla1[[#This Row],[CODIGO]])</f>
        <v>0</v>
      </c>
      <c r="F424" s="35">
        <f>SUMIFS(Tabla16[TASA 0%],Tabla16[NUM],Tabla1[[#This Row],[CODIGO]])</f>
        <v>0</v>
      </c>
      <c r="G424" s="35">
        <f>SUMIFS(Tabla16[[EXENTO ]],Tabla16[NUM],Tabla1[[#This Row],[CODIGO]])</f>
        <v>0</v>
      </c>
      <c r="H424" s="35">
        <f>SUMIFS(Tabla16[IVA],Tabla16[NUM],Tabla1[[#This Row],[CODIGO]])</f>
        <v>0</v>
      </c>
      <c r="I424" s="35">
        <f>SUMIFS(Tabla16[ISR RET.],Tabla16[NUM],Tabla1[[#This Row],[CODIGO]])</f>
        <v>0</v>
      </c>
      <c r="J424" s="35">
        <f>SUMIFS(Tabla16[IVA RET.],Tabla16[NUM],Tabla1[[#This Row],[CODIGO]])</f>
        <v>0</v>
      </c>
      <c r="K424" t="str">
        <f>FIXED(Tabla1[[#This Row],[TASA 16%]],0)</f>
        <v>0</v>
      </c>
      <c r="L424" t="str">
        <f>FIXED(Tabla1[[#This Row],[TASA 0%]],0)</f>
        <v>0</v>
      </c>
      <c r="M424" t="str">
        <f>FIXED(Tabla1[[#This Row],[TASA EXE.]],0)</f>
        <v>0</v>
      </c>
      <c r="N424" s="36" t="str">
        <f>FIXED(Tabla1[[#This Row],[IVA]],0)</f>
        <v>0</v>
      </c>
      <c r="O424" s="36" t="str">
        <f>FIXED(Tabla1[[#This Row],[ISR RET]],0)</f>
        <v>0</v>
      </c>
      <c r="P424" s="36" t="str">
        <f>FIXED(Tabla1[[#This Row],[IVA RET]],0)</f>
        <v>0</v>
      </c>
      <c r="R424" s="68">
        <f>Tabla1[[#This Row],[TASA 16]]*16%</f>
        <v>0</v>
      </c>
    </row>
    <row r="425" spans="2:18" x14ac:dyDescent="0.25">
      <c r="B425" t="str">
        <f>'[1]210 Y RFC'!A425</f>
        <v>APT970217UR0</v>
      </c>
      <c r="C425" t="s">
        <v>457</v>
      </c>
      <c r="D425" t="str">
        <f>'[1]210 Y RFC'!C425</f>
        <v>ABARROTES POPULARES TEPA SA DE CV</v>
      </c>
      <c r="E425" s="35">
        <f>SUMIFS(Tabla16[TASA 16],Tabla16[NUM],Tabla1[[#This Row],[CODIGO]])</f>
        <v>0</v>
      </c>
      <c r="F425" s="35">
        <f>SUMIFS(Tabla16[TASA 0%],Tabla16[NUM],Tabla1[[#This Row],[CODIGO]])</f>
        <v>0</v>
      </c>
      <c r="G425" s="35">
        <f>SUMIFS(Tabla16[[EXENTO ]],Tabla16[NUM],Tabla1[[#This Row],[CODIGO]])</f>
        <v>0</v>
      </c>
      <c r="H425" s="35">
        <f>SUMIFS(Tabla16[IVA],Tabla16[NUM],Tabla1[[#This Row],[CODIGO]])</f>
        <v>0</v>
      </c>
      <c r="I425" s="35">
        <f>SUMIFS(Tabla16[ISR RET.],Tabla16[NUM],Tabla1[[#This Row],[CODIGO]])</f>
        <v>0</v>
      </c>
      <c r="J425" s="35">
        <f>SUMIFS(Tabla16[IVA RET.],Tabla16[NUM],Tabla1[[#This Row],[CODIGO]])</f>
        <v>0</v>
      </c>
      <c r="K425" t="str">
        <f>FIXED(Tabla1[[#This Row],[TASA 16%]],0)</f>
        <v>0</v>
      </c>
      <c r="L425" t="str">
        <f>FIXED(Tabla1[[#This Row],[TASA 0%]],0)</f>
        <v>0</v>
      </c>
      <c r="M425" t="str">
        <f>FIXED(Tabla1[[#This Row],[TASA EXE.]],0)</f>
        <v>0</v>
      </c>
      <c r="N425" t="str">
        <f>FIXED(Tabla1[[#This Row],[IVA]],0)</f>
        <v>0</v>
      </c>
      <c r="O425" t="str">
        <f>FIXED(Tabla1[[#This Row],[ISR RET]],0)</f>
        <v>0</v>
      </c>
      <c r="P425" t="str">
        <f>FIXED(Tabla1[[#This Row],[IVA RET]],0)</f>
        <v>0</v>
      </c>
      <c r="R425" s="68">
        <f>Tabla1[[#This Row],[TASA 16]]*16%</f>
        <v>0</v>
      </c>
    </row>
    <row r="426" spans="2:18" x14ac:dyDescent="0.25">
      <c r="B426" t="str">
        <f>'[1]210 Y RFC'!A426</f>
        <v>GLD160617QE7</v>
      </c>
      <c r="C426" t="s">
        <v>458</v>
      </c>
      <c r="D426" t="str">
        <f>'[1]210 Y RFC'!C426</f>
        <v>GREEN LIGHTING DEPOT SA DE CV</v>
      </c>
      <c r="E426" s="35">
        <f>SUMIFS(Tabla16[TASA 16],Tabla16[NUM],Tabla1[[#This Row],[CODIGO]])</f>
        <v>0</v>
      </c>
      <c r="F426" s="35">
        <f>SUMIFS(Tabla16[TASA 0%],Tabla16[NUM],Tabla1[[#This Row],[CODIGO]])</f>
        <v>0</v>
      </c>
      <c r="G426" s="35">
        <f>SUMIFS(Tabla16[[EXENTO ]],Tabla16[NUM],Tabla1[[#This Row],[CODIGO]])</f>
        <v>0</v>
      </c>
      <c r="H426" s="35">
        <f>SUMIFS(Tabla16[IVA],Tabla16[NUM],Tabla1[[#This Row],[CODIGO]])</f>
        <v>0</v>
      </c>
      <c r="I426" s="35">
        <f>SUMIFS(Tabla16[ISR RET.],Tabla16[NUM],Tabla1[[#This Row],[CODIGO]])</f>
        <v>0</v>
      </c>
      <c r="J426" s="35">
        <f>SUMIFS(Tabla16[IVA RET.],Tabla16[NUM],Tabla1[[#This Row],[CODIGO]])</f>
        <v>0</v>
      </c>
      <c r="K426" t="str">
        <f>FIXED(Tabla1[[#This Row],[TASA 16%]],0)</f>
        <v>0</v>
      </c>
      <c r="L426" t="str">
        <f>FIXED(Tabla1[[#This Row],[TASA 0%]],0)</f>
        <v>0</v>
      </c>
      <c r="M426" t="str">
        <f>FIXED(Tabla1[[#This Row],[TASA EXE.]],0)</f>
        <v>0</v>
      </c>
      <c r="N426" s="36" t="str">
        <f>FIXED(Tabla1[[#This Row],[IVA]],0)</f>
        <v>0</v>
      </c>
      <c r="O426" s="36" t="str">
        <f>FIXED(Tabla1[[#This Row],[ISR RET]],0)</f>
        <v>0</v>
      </c>
      <c r="P426" s="36" t="str">
        <f>FIXED(Tabla1[[#This Row],[IVA RET]],0)</f>
        <v>0</v>
      </c>
      <c r="R426" s="68">
        <f>Tabla1[[#This Row],[TASA 16]]*16%</f>
        <v>0</v>
      </c>
    </row>
    <row r="427" spans="2:18" x14ac:dyDescent="0.25">
      <c r="B427" t="str">
        <f>'[1]210 Y RFC'!A427</f>
        <v>JISD891231QF5</v>
      </c>
      <c r="C427" t="s">
        <v>459</v>
      </c>
      <c r="D427" t="str">
        <f>'[1]210 Y RFC'!C427</f>
        <v>JIMENEZ SANTIAGO DAVID ALONSO</v>
      </c>
      <c r="E427" s="35">
        <f>SUMIFS(Tabla16[TASA 16],Tabla16[NUM],Tabla1[[#This Row],[CODIGO]])</f>
        <v>0</v>
      </c>
      <c r="F427" s="35">
        <f>SUMIFS(Tabla16[TASA 0%],Tabla16[NUM],Tabla1[[#This Row],[CODIGO]])</f>
        <v>0</v>
      </c>
      <c r="G427" s="35">
        <f>SUMIFS(Tabla16[[EXENTO ]],Tabla16[NUM],Tabla1[[#This Row],[CODIGO]])</f>
        <v>0</v>
      </c>
      <c r="H427" s="35">
        <f>SUMIFS(Tabla16[IVA],Tabla16[NUM],Tabla1[[#This Row],[CODIGO]])</f>
        <v>0</v>
      </c>
      <c r="I427" s="35">
        <f>SUMIFS(Tabla16[ISR RET.],Tabla16[NUM],Tabla1[[#This Row],[CODIGO]])</f>
        <v>0</v>
      </c>
      <c r="J427" s="35">
        <f>SUMIFS(Tabla16[IVA RET.],Tabla16[NUM],Tabla1[[#This Row],[CODIGO]])</f>
        <v>0</v>
      </c>
      <c r="K427" t="str">
        <f>FIXED(Tabla1[[#This Row],[TASA 16%]],0)</f>
        <v>0</v>
      </c>
      <c r="L427" t="str">
        <f>FIXED(Tabla1[[#This Row],[TASA 0%]],0)</f>
        <v>0</v>
      </c>
      <c r="M427" t="str">
        <f>FIXED(Tabla1[[#This Row],[TASA EXE.]],0)</f>
        <v>0</v>
      </c>
      <c r="N427" t="str">
        <f>FIXED(Tabla1[[#This Row],[IVA]],0)</f>
        <v>0</v>
      </c>
      <c r="O427" t="str">
        <f>FIXED(Tabla1[[#This Row],[ISR RET]],0)</f>
        <v>0</v>
      </c>
      <c r="P427" t="str">
        <f>FIXED(Tabla1[[#This Row],[IVA RET]],0)</f>
        <v>0</v>
      </c>
      <c r="R427" s="68">
        <f>Tabla1[[#This Row],[TASA 16]]*16%</f>
        <v>0</v>
      </c>
    </row>
    <row r="428" spans="2:18" x14ac:dyDescent="0.25">
      <c r="B428" t="str">
        <f>'[1]210 Y RFC'!A428</f>
        <v>MCA140326CS2</v>
      </c>
      <c r="C428" t="s">
        <v>460</v>
      </c>
      <c r="D428" t="str">
        <f>'[1]210 Y RFC'!C428</f>
        <v>MATERIALES PARA CONSTRUCCION ALGU SA DE CV</v>
      </c>
      <c r="E428" s="35">
        <f>SUMIFS(Tabla16[TASA 16],Tabla16[NUM],Tabla1[[#This Row],[CODIGO]])</f>
        <v>0</v>
      </c>
      <c r="F428" s="35">
        <f>SUMIFS(Tabla16[TASA 0%],Tabla16[NUM],Tabla1[[#This Row],[CODIGO]])</f>
        <v>0</v>
      </c>
      <c r="G428" s="35">
        <f>SUMIFS(Tabla16[[EXENTO ]],Tabla16[NUM],Tabla1[[#This Row],[CODIGO]])</f>
        <v>0</v>
      </c>
      <c r="H428" s="35">
        <f>SUMIFS(Tabla16[IVA],Tabla16[NUM],Tabla1[[#This Row],[CODIGO]])</f>
        <v>0</v>
      </c>
      <c r="I428" s="35">
        <f>SUMIFS(Tabla16[ISR RET.],Tabla16[NUM],Tabla1[[#This Row],[CODIGO]])</f>
        <v>0</v>
      </c>
      <c r="J428" s="35">
        <f>SUMIFS(Tabla16[IVA RET.],Tabla16[NUM],Tabla1[[#This Row],[CODIGO]])</f>
        <v>0</v>
      </c>
      <c r="K428" t="str">
        <f>FIXED(Tabla1[[#This Row],[TASA 16%]],0)</f>
        <v>0</v>
      </c>
      <c r="L428" t="str">
        <f>FIXED(Tabla1[[#This Row],[TASA 0%]],0)</f>
        <v>0</v>
      </c>
      <c r="M428" t="str">
        <f>FIXED(Tabla1[[#This Row],[TASA EXE.]],0)</f>
        <v>0</v>
      </c>
      <c r="N428" s="36" t="str">
        <f>FIXED(Tabla1[[#This Row],[IVA]],0)</f>
        <v>0</v>
      </c>
      <c r="O428" s="36" t="str">
        <f>FIXED(Tabla1[[#This Row],[ISR RET]],0)</f>
        <v>0</v>
      </c>
      <c r="P428" s="36" t="str">
        <f>FIXED(Tabla1[[#This Row],[IVA RET]],0)</f>
        <v>0</v>
      </c>
      <c r="R428" s="68">
        <f>Tabla1[[#This Row],[TASA 16]]*16%</f>
        <v>0</v>
      </c>
    </row>
    <row r="429" spans="2:18" x14ac:dyDescent="0.25">
      <c r="B429" t="str">
        <f>'[1]210 Y RFC'!A429</f>
        <v>SNG060328E3A</v>
      </c>
      <c r="C429" t="s">
        <v>461</v>
      </c>
      <c r="D429" t="str">
        <f>'[1]210 Y RFC'!C429</f>
        <v>SANTOS NUEVA GALICIA SA DE CV</v>
      </c>
      <c r="E429" s="35">
        <f>SUMIFS(Tabla16[TASA 16],Tabla16[NUM],Tabla1[[#This Row],[CODIGO]])</f>
        <v>0</v>
      </c>
      <c r="F429" s="35">
        <f>SUMIFS(Tabla16[TASA 0%],Tabla16[NUM],Tabla1[[#This Row],[CODIGO]])</f>
        <v>0</v>
      </c>
      <c r="G429" s="35">
        <f>SUMIFS(Tabla16[[EXENTO ]],Tabla16[NUM],Tabla1[[#This Row],[CODIGO]])</f>
        <v>0</v>
      </c>
      <c r="H429" s="35">
        <f>SUMIFS(Tabla16[IVA],Tabla16[NUM],Tabla1[[#This Row],[CODIGO]])</f>
        <v>0</v>
      </c>
      <c r="I429" s="35">
        <f>SUMIFS(Tabla16[ISR RET.],Tabla16[NUM],Tabla1[[#This Row],[CODIGO]])</f>
        <v>0</v>
      </c>
      <c r="J429" s="35">
        <f>SUMIFS(Tabla16[IVA RET.],Tabla16[NUM],Tabla1[[#This Row],[CODIGO]])</f>
        <v>0</v>
      </c>
      <c r="K429" t="str">
        <f>FIXED(Tabla1[[#This Row],[TASA 16%]],0)</f>
        <v>0</v>
      </c>
      <c r="L429" t="str">
        <f>FIXED(Tabla1[[#This Row],[TASA 0%]],0)</f>
        <v>0</v>
      </c>
      <c r="M429" t="str">
        <f>FIXED(Tabla1[[#This Row],[TASA EXE.]],0)</f>
        <v>0</v>
      </c>
      <c r="N429" t="str">
        <f>FIXED(Tabla1[[#This Row],[IVA]],0)</f>
        <v>0</v>
      </c>
      <c r="O429" t="str">
        <f>FIXED(Tabla1[[#This Row],[ISR RET]],0)</f>
        <v>0</v>
      </c>
      <c r="P429" t="str">
        <f>FIXED(Tabla1[[#This Row],[IVA RET]],0)</f>
        <v>0</v>
      </c>
      <c r="R429" s="68">
        <f>Tabla1[[#This Row],[TASA 16]]*16%</f>
        <v>0</v>
      </c>
    </row>
    <row r="430" spans="2:18" x14ac:dyDescent="0.25">
      <c r="B430" t="str">
        <f>'[1]210 Y RFC'!A430</f>
        <v>DMI101008K26</v>
      </c>
      <c r="C430" t="s">
        <v>462</v>
      </c>
      <c r="D430" t="str">
        <f>'[1]210 Y RFC'!C430</f>
        <v>DISTRIBUIDORA MEXICANA INTEGRAL SA DE CV</v>
      </c>
      <c r="E430" s="35">
        <f>SUMIFS(Tabla16[TASA 16],Tabla16[NUM],Tabla1[[#This Row],[CODIGO]])</f>
        <v>0</v>
      </c>
      <c r="F430" s="35">
        <f>SUMIFS(Tabla16[TASA 0%],Tabla16[NUM],Tabla1[[#This Row],[CODIGO]])</f>
        <v>0</v>
      </c>
      <c r="G430" s="35">
        <f>SUMIFS(Tabla16[[EXENTO ]],Tabla16[NUM],Tabla1[[#This Row],[CODIGO]])</f>
        <v>0</v>
      </c>
      <c r="H430" s="35">
        <f>SUMIFS(Tabla16[IVA],Tabla16[NUM],Tabla1[[#This Row],[CODIGO]])</f>
        <v>0</v>
      </c>
      <c r="I430" s="35">
        <f>SUMIFS(Tabla16[ISR RET.],Tabla16[NUM],Tabla1[[#This Row],[CODIGO]])</f>
        <v>0</v>
      </c>
      <c r="J430" s="35">
        <f>SUMIFS(Tabla16[IVA RET.],Tabla16[NUM],Tabla1[[#This Row],[CODIGO]])</f>
        <v>0</v>
      </c>
      <c r="K430" t="str">
        <f>FIXED(Tabla1[[#This Row],[TASA 16%]],0)</f>
        <v>0</v>
      </c>
      <c r="L430" t="str">
        <f>FIXED(Tabla1[[#This Row],[TASA 0%]],0)</f>
        <v>0</v>
      </c>
      <c r="M430" t="str">
        <f>FIXED(Tabla1[[#This Row],[TASA EXE.]],0)</f>
        <v>0</v>
      </c>
      <c r="N430" s="36" t="str">
        <f>FIXED(Tabla1[[#This Row],[IVA]],0)</f>
        <v>0</v>
      </c>
      <c r="O430" s="36" t="str">
        <f>FIXED(Tabla1[[#This Row],[ISR RET]],0)</f>
        <v>0</v>
      </c>
      <c r="P430" s="36" t="str">
        <f>FIXED(Tabla1[[#This Row],[IVA RET]],0)</f>
        <v>0</v>
      </c>
      <c r="R430" s="68">
        <f>Tabla1[[#This Row],[TASA 16]]*16%</f>
        <v>0</v>
      </c>
    </row>
    <row r="431" spans="2:18" x14ac:dyDescent="0.25">
      <c r="B431" t="str">
        <f>'[1]210 Y RFC'!A431</f>
        <v>MASB790817LI5</v>
      </c>
      <c r="C431" t="s">
        <v>463</v>
      </c>
      <c r="D431" t="str">
        <f>'[1]210 Y RFC'!C431</f>
        <v>MARTIN SILVA BRENDA LIZETTE</v>
      </c>
      <c r="E431" s="35">
        <f>SUMIFS(Tabla16[TASA 16],Tabla16[NUM],Tabla1[[#This Row],[CODIGO]])</f>
        <v>0</v>
      </c>
      <c r="F431" s="35">
        <f>SUMIFS(Tabla16[TASA 0%],Tabla16[NUM],Tabla1[[#This Row],[CODIGO]])</f>
        <v>4985</v>
      </c>
      <c r="G431" s="35">
        <f>SUMIFS(Tabla16[[EXENTO ]],Tabla16[NUM],Tabla1[[#This Row],[CODIGO]])</f>
        <v>398.61</v>
      </c>
      <c r="H431" s="35">
        <f>SUMIFS(Tabla16[IVA],Tabla16[NUM],Tabla1[[#This Row],[CODIGO]])</f>
        <v>0</v>
      </c>
      <c r="I431" s="35">
        <f>SUMIFS(Tabla16[ISR RET.],Tabla16[NUM],Tabla1[[#This Row],[CODIGO]])</f>
        <v>0</v>
      </c>
      <c r="J431" s="35">
        <f>SUMIFS(Tabla16[IVA RET.],Tabla16[NUM],Tabla1[[#This Row],[CODIGO]])</f>
        <v>0</v>
      </c>
      <c r="K431" t="str">
        <f>FIXED(Tabla1[[#This Row],[TASA 16%]],0)</f>
        <v>0</v>
      </c>
      <c r="L431" t="str">
        <f>FIXED(Tabla1[[#This Row],[TASA 0%]],0)</f>
        <v>4,985</v>
      </c>
      <c r="M431" t="str">
        <f>FIXED(Tabla1[[#This Row],[TASA EXE.]],0)</f>
        <v>399</v>
      </c>
      <c r="N431" t="str">
        <f>FIXED(Tabla1[[#This Row],[IVA]],0)</f>
        <v>0</v>
      </c>
      <c r="O431" t="str">
        <f>FIXED(Tabla1[[#This Row],[ISR RET]],0)</f>
        <v>0</v>
      </c>
      <c r="P431" t="str">
        <f>FIXED(Tabla1[[#This Row],[IVA RET]],0)</f>
        <v>0</v>
      </c>
      <c r="R431" s="68">
        <f>Tabla1[[#This Row],[TASA 16]]*16%</f>
        <v>0</v>
      </c>
    </row>
    <row r="432" spans="2:18" x14ac:dyDescent="0.25">
      <c r="B432" t="str">
        <f>'[1]210 Y RFC'!A432</f>
        <v>LAVG730118KT0</v>
      </c>
      <c r="C432" t="s">
        <v>464</v>
      </c>
      <c r="D432" t="str">
        <f>'[1]210 Y RFC'!C432</f>
        <v>LADINO VEGA GREGORIO</v>
      </c>
      <c r="E432" s="35">
        <f>SUMIFS(Tabla16[TASA 16],Tabla16[NUM],Tabla1[[#This Row],[CODIGO]])</f>
        <v>0</v>
      </c>
      <c r="F432" s="35">
        <f>SUMIFS(Tabla16[TASA 0%],Tabla16[NUM],Tabla1[[#This Row],[CODIGO]])</f>
        <v>0</v>
      </c>
      <c r="G432" s="35">
        <f>SUMIFS(Tabla16[[EXENTO ]],Tabla16[NUM],Tabla1[[#This Row],[CODIGO]])</f>
        <v>0</v>
      </c>
      <c r="H432" s="35">
        <f>SUMIFS(Tabla16[IVA],Tabla16[NUM],Tabla1[[#This Row],[CODIGO]])</f>
        <v>0</v>
      </c>
      <c r="I432" s="35">
        <f>SUMIFS(Tabla16[ISR RET.],Tabla16[NUM],Tabla1[[#This Row],[CODIGO]])</f>
        <v>0</v>
      </c>
      <c r="J432" s="35">
        <f>SUMIFS(Tabla16[IVA RET.],Tabla16[NUM],Tabla1[[#This Row],[CODIGO]])</f>
        <v>0</v>
      </c>
      <c r="K432" t="str">
        <f>FIXED(Tabla1[[#This Row],[TASA 16%]],0)</f>
        <v>0</v>
      </c>
      <c r="L432" t="str">
        <f>FIXED(Tabla1[[#This Row],[TASA 0%]],0)</f>
        <v>0</v>
      </c>
      <c r="M432" t="str">
        <f>FIXED(Tabla1[[#This Row],[TASA EXE.]],0)</f>
        <v>0</v>
      </c>
      <c r="N432" s="36" t="str">
        <f>FIXED(Tabla1[[#This Row],[IVA]],0)</f>
        <v>0</v>
      </c>
      <c r="O432" s="36" t="str">
        <f>FIXED(Tabla1[[#This Row],[ISR RET]],0)</f>
        <v>0</v>
      </c>
      <c r="P432" s="36" t="str">
        <f>FIXED(Tabla1[[#This Row],[IVA RET]],0)</f>
        <v>0</v>
      </c>
      <c r="R432" s="68">
        <f>Tabla1[[#This Row],[TASA 16]]*16%</f>
        <v>0</v>
      </c>
    </row>
    <row r="433" spans="2:18" x14ac:dyDescent="0.25">
      <c r="B433" t="str">
        <f>'[1]210 Y RFC'!A433</f>
        <v>POL0204177E8</v>
      </c>
      <c r="C433" t="s">
        <v>465</v>
      </c>
      <c r="D433" t="str">
        <f>'[1]210 Y RFC'!C433</f>
        <v>PROTEINAS Y OLEICOS SA DE CV</v>
      </c>
      <c r="E433" s="35">
        <f>SUMIFS(Tabla16[TASA 16],Tabla16[NUM],Tabla1[[#This Row],[CODIGO]])</f>
        <v>0</v>
      </c>
      <c r="F433" s="35">
        <f>SUMIFS(Tabla16[TASA 0%],Tabla16[NUM],Tabla1[[#This Row],[CODIGO]])</f>
        <v>0</v>
      </c>
      <c r="G433" s="35">
        <f>SUMIFS(Tabla16[[EXENTO ]],Tabla16[NUM],Tabla1[[#This Row],[CODIGO]])</f>
        <v>0</v>
      </c>
      <c r="H433" s="35">
        <f>SUMIFS(Tabla16[IVA],Tabla16[NUM],Tabla1[[#This Row],[CODIGO]])</f>
        <v>0</v>
      </c>
      <c r="I433" s="35">
        <f>SUMIFS(Tabla16[ISR RET.],Tabla16[NUM],Tabla1[[#This Row],[CODIGO]])</f>
        <v>0</v>
      </c>
      <c r="J433" s="35">
        <f>SUMIFS(Tabla16[IVA RET.],Tabla16[NUM],Tabla1[[#This Row],[CODIGO]])</f>
        <v>0</v>
      </c>
      <c r="K433" t="str">
        <f>FIXED(Tabla1[[#This Row],[TASA 16%]],0)</f>
        <v>0</v>
      </c>
      <c r="L433" t="str">
        <f>FIXED(Tabla1[[#This Row],[TASA 0%]],0)</f>
        <v>0</v>
      </c>
      <c r="M433" t="str">
        <f>FIXED(Tabla1[[#This Row],[TASA EXE.]],0)</f>
        <v>0</v>
      </c>
      <c r="N433" t="str">
        <f>FIXED(Tabla1[[#This Row],[IVA]],0)</f>
        <v>0</v>
      </c>
      <c r="O433" t="str">
        <f>FIXED(Tabla1[[#This Row],[ISR RET]],0)</f>
        <v>0</v>
      </c>
      <c r="P433" t="str">
        <f>FIXED(Tabla1[[#This Row],[IVA RET]],0)</f>
        <v>0</v>
      </c>
      <c r="R433" s="68">
        <f>Tabla1[[#This Row],[TASA 16]]*16%</f>
        <v>0</v>
      </c>
    </row>
    <row r="434" spans="2:18" x14ac:dyDescent="0.25">
      <c r="B434" t="str">
        <f>'[1]210 Y RFC'!A434</f>
        <v>DME990319PU4</v>
      </c>
      <c r="C434" t="s">
        <v>466</v>
      </c>
      <c r="D434" t="str">
        <f>'[1]210 Y RFC'!C434</f>
        <v>DISTRIBUCIONES MERGOM SA DE CV</v>
      </c>
      <c r="E434" s="35">
        <f>SUMIFS(Tabla16[TASA 16],Tabla16[NUM],Tabla1[[#This Row],[CODIGO]])</f>
        <v>0</v>
      </c>
      <c r="F434" s="35">
        <f>SUMIFS(Tabla16[TASA 0%],Tabla16[NUM],Tabla1[[#This Row],[CODIGO]])</f>
        <v>0</v>
      </c>
      <c r="G434" s="35">
        <f>SUMIFS(Tabla16[[EXENTO ]],Tabla16[NUM],Tabla1[[#This Row],[CODIGO]])</f>
        <v>0</v>
      </c>
      <c r="H434" s="35">
        <f>SUMIFS(Tabla16[IVA],Tabla16[NUM],Tabla1[[#This Row],[CODIGO]])</f>
        <v>0</v>
      </c>
      <c r="I434" s="35">
        <f>SUMIFS(Tabla16[ISR RET.],Tabla16[NUM],Tabla1[[#This Row],[CODIGO]])</f>
        <v>0</v>
      </c>
      <c r="J434" s="35">
        <f>SUMIFS(Tabla16[IVA RET.],Tabla16[NUM],Tabla1[[#This Row],[CODIGO]])</f>
        <v>0</v>
      </c>
      <c r="K434" t="str">
        <f>FIXED(Tabla1[[#This Row],[TASA 16%]],0)</f>
        <v>0</v>
      </c>
      <c r="L434" t="str">
        <f>FIXED(Tabla1[[#This Row],[TASA 0%]],0)</f>
        <v>0</v>
      </c>
      <c r="M434" t="str">
        <f>FIXED(Tabla1[[#This Row],[TASA EXE.]],0)</f>
        <v>0</v>
      </c>
      <c r="N434" s="36" t="str">
        <f>FIXED(Tabla1[[#This Row],[IVA]],0)</f>
        <v>0</v>
      </c>
      <c r="O434" s="36" t="str">
        <f>FIXED(Tabla1[[#This Row],[ISR RET]],0)</f>
        <v>0</v>
      </c>
      <c r="P434" s="36" t="str">
        <f>FIXED(Tabla1[[#This Row],[IVA RET]],0)</f>
        <v>0</v>
      </c>
      <c r="R434" s="68">
        <f>Tabla1[[#This Row],[TASA 16]]*16%</f>
        <v>0</v>
      </c>
    </row>
    <row r="435" spans="2:18" x14ac:dyDescent="0.25">
      <c r="B435" t="str">
        <f>'[1]210 Y RFC'!A435</f>
        <v>CNA9712044E9</v>
      </c>
      <c r="C435" t="s">
        <v>467</v>
      </c>
      <c r="D435" t="str">
        <f>'[1]210 Y RFC'!C435</f>
        <v>COMPAÑIA COMERCIALIZADORA NACIONAL SA DE CV</v>
      </c>
      <c r="E435" s="35">
        <f>SUMIFS(Tabla16[TASA 16],Tabla16[NUM],Tabla1[[#This Row],[CODIGO]])</f>
        <v>0</v>
      </c>
      <c r="F435" s="35">
        <f>SUMIFS(Tabla16[TASA 0%],Tabla16[NUM],Tabla1[[#This Row],[CODIGO]])</f>
        <v>0</v>
      </c>
      <c r="G435" s="35">
        <f>SUMIFS(Tabla16[[EXENTO ]],Tabla16[NUM],Tabla1[[#This Row],[CODIGO]])</f>
        <v>0</v>
      </c>
      <c r="H435" s="35">
        <f>SUMIFS(Tabla16[IVA],Tabla16[NUM],Tabla1[[#This Row],[CODIGO]])</f>
        <v>0</v>
      </c>
      <c r="I435" s="35">
        <f>SUMIFS(Tabla16[ISR RET.],Tabla16[NUM],Tabla1[[#This Row],[CODIGO]])</f>
        <v>0</v>
      </c>
      <c r="J435" s="35">
        <f>SUMIFS(Tabla16[IVA RET.],Tabla16[NUM],Tabla1[[#This Row],[CODIGO]])</f>
        <v>0</v>
      </c>
      <c r="K435" t="str">
        <f>FIXED(Tabla1[[#This Row],[TASA 16%]],0)</f>
        <v>0</v>
      </c>
      <c r="L435" t="str">
        <f>FIXED(Tabla1[[#This Row],[TASA 0%]],0)</f>
        <v>0</v>
      </c>
      <c r="M435" t="str">
        <f>FIXED(Tabla1[[#This Row],[TASA EXE.]],0)</f>
        <v>0</v>
      </c>
      <c r="N435" t="str">
        <f>FIXED(Tabla1[[#This Row],[IVA]],0)</f>
        <v>0</v>
      </c>
      <c r="O435" t="str">
        <f>FIXED(Tabla1[[#This Row],[ISR RET]],0)</f>
        <v>0</v>
      </c>
      <c r="P435" t="str">
        <f>FIXED(Tabla1[[#This Row],[IVA RET]],0)</f>
        <v>0</v>
      </c>
      <c r="R435" s="68">
        <f>Tabla1[[#This Row],[TASA 16]]*16%</f>
        <v>0</v>
      </c>
    </row>
    <row r="436" spans="2:18" x14ac:dyDescent="0.25">
      <c r="B436" t="str">
        <f>'[1]210 Y RFC'!A436</f>
        <v>ICA971118235</v>
      </c>
      <c r="C436" t="s">
        <v>468</v>
      </c>
      <c r="D436" t="str">
        <f>'[1]210 Y RFC'!C436</f>
        <v>INDUSTRIALIZADORA DE CACAHUANANCHE SA DE CV</v>
      </c>
      <c r="E436" s="35">
        <f>SUMIFS(Tabla16[TASA 16],Tabla16[NUM],Tabla1[[#This Row],[CODIGO]])</f>
        <v>0</v>
      </c>
      <c r="F436" s="35">
        <f>SUMIFS(Tabla16[TASA 0%],Tabla16[NUM],Tabla1[[#This Row],[CODIGO]])</f>
        <v>0</v>
      </c>
      <c r="G436" s="35">
        <f>SUMIFS(Tabla16[[EXENTO ]],Tabla16[NUM],Tabla1[[#This Row],[CODIGO]])</f>
        <v>0</v>
      </c>
      <c r="H436" s="35">
        <f>SUMIFS(Tabla16[IVA],Tabla16[NUM],Tabla1[[#This Row],[CODIGO]])</f>
        <v>0</v>
      </c>
      <c r="I436" s="35">
        <f>SUMIFS(Tabla16[ISR RET.],Tabla16[NUM],Tabla1[[#This Row],[CODIGO]])</f>
        <v>0</v>
      </c>
      <c r="J436" s="35">
        <f>SUMIFS(Tabla16[IVA RET.],Tabla16[NUM],Tabla1[[#This Row],[CODIGO]])</f>
        <v>0</v>
      </c>
      <c r="K436" t="str">
        <f>FIXED(Tabla1[[#This Row],[TASA 16%]],0)</f>
        <v>0</v>
      </c>
      <c r="L436" t="str">
        <f>FIXED(Tabla1[[#This Row],[TASA 0%]],0)</f>
        <v>0</v>
      </c>
      <c r="M436" t="str">
        <f>FIXED(Tabla1[[#This Row],[TASA EXE.]],0)</f>
        <v>0</v>
      </c>
      <c r="N436" s="36" t="str">
        <f>FIXED(Tabla1[[#This Row],[IVA]],0)</f>
        <v>0</v>
      </c>
      <c r="O436" s="36" t="str">
        <f>FIXED(Tabla1[[#This Row],[ISR RET]],0)</f>
        <v>0</v>
      </c>
      <c r="P436" s="36" t="str">
        <f>FIXED(Tabla1[[#This Row],[IVA RET]],0)</f>
        <v>0</v>
      </c>
      <c r="R436" s="68">
        <f>Tabla1[[#This Row],[TASA 16]]*16%</f>
        <v>0</v>
      </c>
    </row>
    <row r="437" spans="2:18" x14ac:dyDescent="0.25">
      <c r="B437" t="str">
        <f>'[1]210 Y RFC'!A437</f>
        <v>LSM160229247</v>
      </c>
      <c r="C437" t="s">
        <v>469</v>
      </c>
      <c r="D437" t="str">
        <f>'[1]210 Y RFC'!C437</f>
        <v>LIMPIA SOL DE MEXICO SA DE CV</v>
      </c>
      <c r="E437" s="35">
        <f>SUMIFS(Tabla16[TASA 16],Tabla16[NUM],Tabla1[[#This Row],[CODIGO]])</f>
        <v>0</v>
      </c>
      <c r="F437" s="35">
        <f>SUMIFS(Tabla16[TASA 0%],Tabla16[NUM],Tabla1[[#This Row],[CODIGO]])</f>
        <v>0</v>
      </c>
      <c r="G437" s="35">
        <f>SUMIFS(Tabla16[[EXENTO ]],Tabla16[NUM],Tabla1[[#This Row],[CODIGO]])</f>
        <v>0</v>
      </c>
      <c r="H437" s="35">
        <f>SUMIFS(Tabla16[IVA],Tabla16[NUM],Tabla1[[#This Row],[CODIGO]])</f>
        <v>0</v>
      </c>
      <c r="I437" s="35">
        <f>SUMIFS(Tabla16[ISR RET.],Tabla16[NUM],Tabla1[[#This Row],[CODIGO]])</f>
        <v>0</v>
      </c>
      <c r="J437" s="35">
        <f>SUMIFS(Tabla16[IVA RET.],Tabla16[NUM],Tabla1[[#This Row],[CODIGO]])</f>
        <v>0</v>
      </c>
      <c r="K437" t="str">
        <f>FIXED(Tabla1[[#This Row],[TASA 16%]],0)</f>
        <v>0</v>
      </c>
      <c r="L437" t="str">
        <f>FIXED(Tabla1[[#This Row],[TASA 0%]],0)</f>
        <v>0</v>
      </c>
      <c r="M437" t="str">
        <f>FIXED(Tabla1[[#This Row],[TASA EXE.]],0)</f>
        <v>0</v>
      </c>
      <c r="N437" t="str">
        <f>FIXED(Tabla1[[#This Row],[IVA]],0)</f>
        <v>0</v>
      </c>
      <c r="O437" t="str">
        <f>FIXED(Tabla1[[#This Row],[ISR RET]],0)</f>
        <v>0</v>
      </c>
      <c r="P437" t="str">
        <f>FIXED(Tabla1[[#This Row],[IVA RET]],0)</f>
        <v>0</v>
      </c>
      <c r="R437" s="68">
        <f>Tabla1[[#This Row],[TASA 16]]*16%</f>
        <v>0</v>
      </c>
    </row>
    <row r="438" spans="2:18" x14ac:dyDescent="0.25">
      <c r="B438" t="str">
        <f>'[1]210 Y RFC'!A438</f>
        <v>SAMM810801HE7</v>
      </c>
      <c r="C438" t="s">
        <v>470</v>
      </c>
      <c r="D438" t="str">
        <f>'[1]210 Y RFC'!C438</f>
        <v>SANCHEZ MONTOYA JOSE MIGUEL</v>
      </c>
      <c r="E438" s="35">
        <f>SUMIFS(Tabla16[TASA 16],Tabla16[NUM],Tabla1[[#This Row],[CODIGO]])</f>
        <v>0</v>
      </c>
      <c r="F438" s="35">
        <f>SUMIFS(Tabla16[TASA 0%],Tabla16[NUM],Tabla1[[#This Row],[CODIGO]])</f>
        <v>0</v>
      </c>
      <c r="G438" s="35">
        <f>SUMIFS(Tabla16[[EXENTO ]],Tabla16[NUM],Tabla1[[#This Row],[CODIGO]])</f>
        <v>0</v>
      </c>
      <c r="H438" s="35">
        <f>SUMIFS(Tabla16[IVA],Tabla16[NUM],Tabla1[[#This Row],[CODIGO]])</f>
        <v>0</v>
      </c>
      <c r="I438" s="35">
        <f>SUMIFS(Tabla16[ISR RET.],Tabla16[NUM],Tabla1[[#This Row],[CODIGO]])</f>
        <v>0</v>
      </c>
      <c r="J438" s="35">
        <f>SUMIFS(Tabla16[IVA RET.],Tabla16[NUM],Tabla1[[#This Row],[CODIGO]])</f>
        <v>0</v>
      </c>
      <c r="K438" t="str">
        <f>FIXED(Tabla1[[#This Row],[TASA 16%]],0)</f>
        <v>0</v>
      </c>
      <c r="L438" t="str">
        <f>FIXED(Tabla1[[#This Row],[TASA 0%]],0)</f>
        <v>0</v>
      </c>
      <c r="M438" t="str">
        <f>FIXED(Tabla1[[#This Row],[TASA EXE.]],0)</f>
        <v>0</v>
      </c>
      <c r="N438" s="36" t="str">
        <f>FIXED(Tabla1[[#This Row],[IVA]],0)</f>
        <v>0</v>
      </c>
      <c r="O438" s="36" t="str">
        <f>FIXED(Tabla1[[#This Row],[ISR RET]],0)</f>
        <v>0</v>
      </c>
      <c r="P438" s="36" t="str">
        <f>FIXED(Tabla1[[#This Row],[IVA RET]],0)</f>
        <v>0</v>
      </c>
      <c r="R438" s="68">
        <f>Tabla1[[#This Row],[TASA 16]]*16%</f>
        <v>0</v>
      </c>
    </row>
    <row r="439" spans="2:18" x14ac:dyDescent="0.25">
      <c r="B439" t="str">
        <f>'[1]210 Y RFC'!A439</f>
        <v>CMJ870602HU0</v>
      </c>
      <c r="C439" t="s">
        <v>471</v>
      </c>
      <c r="D439" t="str">
        <f>'[1]210 Y RFC'!C439</f>
        <v>CAFE EL MARINO DE JALISCO SA DE CV</v>
      </c>
      <c r="E439" s="35">
        <f>SUMIFS(Tabla16[TASA 16],Tabla16[NUM],Tabla1[[#This Row],[CODIGO]])</f>
        <v>0</v>
      </c>
      <c r="F439" s="35">
        <f>SUMIFS(Tabla16[TASA 0%],Tabla16[NUM],Tabla1[[#This Row],[CODIGO]])</f>
        <v>36637.42</v>
      </c>
      <c r="G439" s="35">
        <f>SUMIFS(Tabla16[[EXENTO ]],Tabla16[NUM],Tabla1[[#This Row],[CODIGO]])</f>
        <v>2666.21</v>
      </c>
      <c r="H439" s="35">
        <f>SUMIFS(Tabla16[IVA],Tabla16[NUM],Tabla1[[#This Row],[CODIGO]])</f>
        <v>0</v>
      </c>
      <c r="I439" s="35">
        <f>SUMIFS(Tabla16[ISR RET.],Tabla16[NUM],Tabla1[[#This Row],[CODIGO]])</f>
        <v>0</v>
      </c>
      <c r="J439" s="35">
        <f>SUMIFS(Tabla16[IVA RET.],Tabla16[NUM],Tabla1[[#This Row],[CODIGO]])</f>
        <v>0</v>
      </c>
      <c r="K439" t="str">
        <f>FIXED(Tabla1[[#This Row],[TASA 16%]],0)</f>
        <v>0</v>
      </c>
      <c r="L439" t="str">
        <f>FIXED(Tabla1[[#This Row],[TASA 0%]],0)</f>
        <v>36,637</v>
      </c>
      <c r="M439" t="str">
        <f>FIXED(Tabla1[[#This Row],[TASA EXE.]],0)</f>
        <v>2,666</v>
      </c>
      <c r="N439" t="str">
        <f>FIXED(Tabla1[[#This Row],[IVA]],0)</f>
        <v>0</v>
      </c>
      <c r="O439" t="str">
        <f>FIXED(Tabla1[[#This Row],[ISR RET]],0)</f>
        <v>0</v>
      </c>
      <c r="P439" t="str">
        <f>FIXED(Tabla1[[#This Row],[IVA RET]],0)</f>
        <v>0</v>
      </c>
      <c r="R439" s="68">
        <f>Tabla1[[#This Row],[TASA 16]]*16%</f>
        <v>0</v>
      </c>
    </row>
    <row r="440" spans="2:18" x14ac:dyDescent="0.25">
      <c r="B440" t="str">
        <f>'[1]210 Y RFC'!A440</f>
        <v>PME811211B20</v>
      </c>
      <c r="C440" t="s">
        <v>472</v>
      </c>
      <c r="D440" t="str">
        <f>'[1]210 Y RFC'!C440</f>
        <v>SODEXO MOTIVATION SOLUTIONS MEXICO SA DE CV</v>
      </c>
      <c r="E440" s="35">
        <f>SUMIFS(Tabla16[TASA 16],Tabla16[NUM],Tabla1[[#This Row],[CODIGO]])</f>
        <v>0</v>
      </c>
      <c r="F440" s="35">
        <f>SUMIFS(Tabla16[TASA 0%],Tabla16[NUM],Tabla1[[#This Row],[CODIGO]])</f>
        <v>0</v>
      </c>
      <c r="G440" s="35">
        <f>SUMIFS(Tabla16[[EXENTO ]],Tabla16[NUM],Tabla1[[#This Row],[CODIGO]])</f>
        <v>0</v>
      </c>
      <c r="H440" s="35">
        <f>SUMIFS(Tabla16[IVA],Tabla16[NUM],Tabla1[[#This Row],[CODIGO]])</f>
        <v>0</v>
      </c>
      <c r="I440" s="35">
        <f>SUMIFS(Tabla16[ISR RET.],Tabla16[NUM],Tabla1[[#This Row],[CODIGO]])</f>
        <v>0</v>
      </c>
      <c r="J440" s="35">
        <f>SUMIFS(Tabla16[IVA RET.],Tabla16[NUM],Tabla1[[#This Row],[CODIGO]])</f>
        <v>0</v>
      </c>
      <c r="K440" t="str">
        <f>FIXED(Tabla1[[#This Row],[TASA 16%]],0)</f>
        <v>0</v>
      </c>
      <c r="L440" t="str">
        <f>FIXED(Tabla1[[#This Row],[TASA 0%]],0)</f>
        <v>0</v>
      </c>
      <c r="M440" t="str">
        <f>FIXED(Tabla1[[#This Row],[TASA EXE.]],0)</f>
        <v>0</v>
      </c>
      <c r="N440" s="36" t="str">
        <f>FIXED(Tabla1[[#This Row],[IVA]],0)</f>
        <v>0</v>
      </c>
      <c r="O440" s="36" t="str">
        <f>FIXED(Tabla1[[#This Row],[ISR RET]],0)</f>
        <v>0</v>
      </c>
      <c r="P440" s="36" t="str">
        <f>FIXED(Tabla1[[#This Row],[IVA RET]],0)</f>
        <v>0</v>
      </c>
      <c r="R440" s="68">
        <f>Tabla1[[#This Row],[TASA 16]]*16%</f>
        <v>0</v>
      </c>
    </row>
    <row r="441" spans="2:18" x14ac:dyDescent="0.25">
      <c r="B441" t="str">
        <f>'[1]210 Y RFC'!A441</f>
        <v>GCC031217AP6</v>
      </c>
      <c r="C441" t="s">
        <v>473</v>
      </c>
      <c r="D441" t="str">
        <f>'[1]210 Y RFC'!C441</f>
        <v>GRUPO CONSTRUCCIONES Y CONCRETOS TIERRA ROJA SA DE CV</v>
      </c>
      <c r="E441" s="35">
        <f>SUMIFS(Tabla16[TASA 16],Tabla16[NUM],Tabla1[[#This Row],[CODIGO]])</f>
        <v>0</v>
      </c>
      <c r="F441" s="35">
        <f>SUMIFS(Tabla16[TASA 0%],Tabla16[NUM],Tabla1[[#This Row],[CODIGO]])</f>
        <v>0</v>
      </c>
      <c r="G441" s="35">
        <f>SUMIFS(Tabla16[[EXENTO ]],Tabla16[NUM],Tabla1[[#This Row],[CODIGO]])</f>
        <v>0</v>
      </c>
      <c r="H441" s="35">
        <f>SUMIFS(Tabla16[IVA],Tabla16[NUM],Tabla1[[#This Row],[CODIGO]])</f>
        <v>0</v>
      </c>
      <c r="I441" s="35">
        <f>SUMIFS(Tabla16[ISR RET.],Tabla16[NUM],Tabla1[[#This Row],[CODIGO]])</f>
        <v>0</v>
      </c>
      <c r="J441" s="35">
        <f>SUMIFS(Tabla16[IVA RET.],Tabla16[NUM],Tabla1[[#This Row],[CODIGO]])</f>
        <v>0</v>
      </c>
      <c r="K441" t="str">
        <f>FIXED(Tabla1[[#This Row],[TASA 16%]],0)</f>
        <v>0</v>
      </c>
      <c r="L441" t="str">
        <f>FIXED(Tabla1[[#This Row],[TASA 0%]],0)</f>
        <v>0</v>
      </c>
      <c r="M441" t="str">
        <f>FIXED(Tabla1[[#This Row],[TASA EXE.]],0)</f>
        <v>0</v>
      </c>
      <c r="N441" t="str">
        <f>FIXED(Tabla1[[#This Row],[IVA]],0)</f>
        <v>0</v>
      </c>
      <c r="O441" t="str">
        <f>FIXED(Tabla1[[#This Row],[ISR RET]],0)</f>
        <v>0</v>
      </c>
      <c r="P441" t="str">
        <f>FIXED(Tabla1[[#This Row],[IVA RET]],0)</f>
        <v>0</v>
      </c>
      <c r="R441" s="68">
        <f>Tabla1[[#This Row],[TASA 16]]*16%</f>
        <v>0</v>
      </c>
    </row>
    <row r="442" spans="2:18" x14ac:dyDescent="0.25">
      <c r="B442" t="str">
        <f>'[1]210 Y RFC'!A442</f>
        <v>GAGH861202K15</v>
      </c>
      <c r="C442" t="s">
        <v>474</v>
      </c>
      <c r="D442" t="str">
        <f>'[1]210 Y RFC'!C442</f>
        <v>CASTELLANOS GOMEZ HADI VIVIANA</v>
      </c>
      <c r="E442" s="35">
        <f>SUMIFS(Tabla16[TASA 16],Tabla16[NUM],Tabla1[[#This Row],[CODIGO]])</f>
        <v>0</v>
      </c>
      <c r="F442" s="35">
        <f>SUMIFS(Tabla16[TASA 0%],Tabla16[NUM],Tabla1[[#This Row],[CODIGO]])</f>
        <v>0</v>
      </c>
      <c r="G442" s="35">
        <f>SUMIFS(Tabla16[[EXENTO ]],Tabla16[NUM],Tabla1[[#This Row],[CODIGO]])</f>
        <v>0</v>
      </c>
      <c r="H442" s="35">
        <f>SUMIFS(Tabla16[IVA],Tabla16[NUM],Tabla1[[#This Row],[CODIGO]])</f>
        <v>0</v>
      </c>
      <c r="I442" s="35">
        <f>SUMIFS(Tabla16[ISR RET.],Tabla16[NUM],Tabla1[[#This Row],[CODIGO]])</f>
        <v>0</v>
      </c>
      <c r="J442" s="35">
        <f>SUMIFS(Tabla16[IVA RET.],Tabla16[NUM],Tabla1[[#This Row],[CODIGO]])</f>
        <v>0</v>
      </c>
      <c r="K442" t="str">
        <f>FIXED(Tabla1[[#This Row],[TASA 16%]],0)</f>
        <v>0</v>
      </c>
      <c r="L442" t="str">
        <f>FIXED(Tabla1[[#This Row],[TASA 0%]],0)</f>
        <v>0</v>
      </c>
      <c r="M442" t="str">
        <f>FIXED(Tabla1[[#This Row],[TASA EXE.]],0)</f>
        <v>0</v>
      </c>
      <c r="N442" s="36" t="str">
        <f>FIXED(Tabla1[[#This Row],[IVA]],0)</f>
        <v>0</v>
      </c>
      <c r="O442" s="36" t="str">
        <f>FIXED(Tabla1[[#This Row],[ISR RET]],0)</f>
        <v>0</v>
      </c>
      <c r="P442" s="36" t="str">
        <f>FIXED(Tabla1[[#This Row],[IVA RET]],0)</f>
        <v>0</v>
      </c>
      <c r="R442" s="68">
        <f>Tabla1[[#This Row],[TASA 16]]*16%</f>
        <v>0</v>
      </c>
    </row>
    <row r="443" spans="2:18" x14ac:dyDescent="0.25">
      <c r="B443" t="str">
        <f>'[1]210 Y RFC'!A443</f>
        <v>HEHA650829749</v>
      </c>
      <c r="C443" t="s">
        <v>475</v>
      </c>
      <c r="D443" t="str">
        <f>'[1]210 Y RFC'!C443</f>
        <v>HERNANDEZ HERNANDEZ AGUSTIN</v>
      </c>
      <c r="E443" s="35">
        <f>SUMIFS(Tabla16[TASA 16],Tabla16[NUM],Tabla1[[#This Row],[CODIGO]])</f>
        <v>0</v>
      </c>
      <c r="F443" s="35">
        <f>SUMIFS(Tabla16[TASA 0%],Tabla16[NUM],Tabla1[[#This Row],[CODIGO]])</f>
        <v>0</v>
      </c>
      <c r="G443" s="35">
        <f>SUMIFS(Tabla16[[EXENTO ]],Tabla16[NUM],Tabla1[[#This Row],[CODIGO]])</f>
        <v>0</v>
      </c>
      <c r="H443" s="35">
        <f>SUMIFS(Tabla16[IVA],Tabla16[NUM],Tabla1[[#This Row],[CODIGO]])</f>
        <v>0</v>
      </c>
      <c r="I443" s="35">
        <f>SUMIFS(Tabla16[ISR RET.],Tabla16[NUM],Tabla1[[#This Row],[CODIGO]])</f>
        <v>0</v>
      </c>
      <c r="J443" s="35">
        <f>SUMIFS(Tabla16[IVA RET.],Tabla16[NUM],Tabla1[[#This Row],[CODIGO]])</f>
        <v>0</v>
      </c>
      <c r="K443" t="str">
        <f>FIXED(Tabla1[[#This Row],[TASA 16%]],0)</f>
        <v>0</v>
      </c>
      <c r="L443" t="str">
        <f>FIXED(Tabla1[[#This Row],[TASA 0%]],0)</f>
        <v>0</v>
      </c>
      <c r="M443" t="str">
        <f>FIXED(Tabla1[[#This Row],[TASA EXE.]],0)</f>
        <v>0</v>
      </c>
      <c r="N443" t="str">
        <f>FIXED(Tabla1[[#This Row],[IVA]],0)</f>
        <v>0</v>
      </c>
      <c r="O443" t="str">
        <f>FIXED(Tabla1[[#This Row],[ISR RET]],0)</f>
        <v>0</v>
      </c>
      <c r="P443" t="str">
        <f>FIXED(Tabla1[[#This Row],[IVA RET]],0)</f>
        <v>0</v>
      </c>
      <c r="R443" s="68">
        <f>Tabla1[[#This Row],[TASA 16]]*16%</f>
        <v>0</v>
      </c>
    </row>
    <row r="444" spans="2:18" x14ac:dyDescent="0.25">
      <c r="B444" t="str">
        <f>'[1]210 Y RFC'!A444</f>
        <v>MVE830511HV9</v>
      </c>
      <c r="C444" t="s">
        <v>476</v>
      </c>
      <c r="D444" t="str">
        <f>'[1]210 Y RFC'!C444</f>
        <v>COMPAÑIA MANUFACTURERA DE VELADORAS SA DE CV</v>
      </c>
      <c r="E444" s="35">
        <f>SUMIFS(Tabla16[TASA 16],Tabla16[NUM],Tabla1[[#This Row],[CODIGO]])</f>
        <v>0</v>
      </c>
      <c r="F444" s="35">
        <f>SUMIFS(Tabla16[TASA 0%],Tabla16[NUM],Tabla1[[#This Row],[CODIGO]])</f>
        <v>0</v>
      </c>
      <c r="G444" s="35">
        <f>SUMIFS(Tabla16[[EXENTO ]],Tabla16[NUM],Tabla1[[#This Row],[CODIGO]])</f>
        <v>0</v>
      </c>
      <c r="H444" s="35">
        <f>SUMIFS(Tabla16[IVA],Tabla16[NUM],Tabla1[[#This Row],[CODIGO]])</f>
        <v>0</v>
      </c>
      <c r="I444" s="35">
        <f>SUMIFS(Tabla16[ISR RET.],Tabla16[NUM],Tabla1[[#This Row],[CODIGO]])</f>
        <v>0</v>
      </c>
      <c r="J444" s="35">
        <f>SUMIFS(Tabla16[IVA RET.],Tabla16[NUM],Tabla1[[#This Row],[CODIGO]])</f>
        <v>0</v>
      </c>
      <c r="K444" t="str">
        <f>FIXED(Tabla1[[#This Row],[TASA 16%]],0)</f>
        <v>0</v>
      </c>
      <c r="L444" t="str">
        <f>FIXED(Tabla1[[#This Row],[TASA 0%]],0)</f>
        <v>0</v>
      </c>
      <c r="M444" t="str">
        <f>FIXED(Tabla1[[#This Row],[TASA EXE.]],0)</f>
        <v>0</v>
      </c>
      <c r="N444" s="36" t="str">
        <f>FIXED(Tabla1[[#This Row],[IVA]],0)</f>
        <v>0</v>
      </c>
      <c r="O444" s="36" t="str">
        <f>FIXED(Tabla1[[#This Row],[ISR RET]],0)</f>
        <v>0</v>
      </c>
      <c r="P444" s="36" t="str">
        <f>FIXED(Tabla1[[#This Row],[IVA RET]],0)</f>
        <v>0</v>
      </c>
      <c r="R444" s="68">
        <f>Tabla1[[#This Row],[TASA 16]]*16%</f>
        <v>0</v>
      </c>
    </row>
    <row r="445" spans="2:18" x14ac:dyDescent="0.25">
      <c r="B445" t="str">
        <f>'[1]210 Y RFC'!A445</f>
        <v>OOBS951119CW7</v>
      </c>
      <c r="C445" t="s">
        <v>477</v>
      </c>
      <c r="D445" t="str">
        <f>'[1]210 Y RFC'!C445</f>
        <v>OLMOS BRAVO SERGIO MIGUEL</v>
      </c>
      <c r="E445" s="35">
        <f>SUMIFS(Tabla16[TASA 16],Tabla16[NUM],Tabla1[[#This Row],[CODIGO]])</f>
        <v>0</v>
      </c>
      <c r="F445" s="35">
        <f>SUMIFS(Tabla16[TASA 0%],Tabla16[NUM],Tabla1[[#This Row],[CODIGO]])</f>
        <v>0</v>
      </c>
      <c r="G445" s="35">
        <f>SUMIFS(Tabla16[[EXENTO ]],Tabla16[NUM],Tabla1[[#This Row],[CODIGO]])</f>
        <v>0</v>
      </c>
      <c r="H445" s="35">
        <f>SUMIFS(Tabla16[IVA],Tabla16[NUM],Tabla1[[#This Row],[CODIGO]])</f>
        <v>0</v>
      </c>
      <c r="I445" s="35">
        <f>SUMIFS(Tabla16[ISR RET.],Tabla16[NUM],Tabla1[[#This Row],[CODIGO]])</f>
        <v>0</v>
      </c>
      <c r="J445" s="35">
        <f>SUMIFS(Tabla16[IVA RET.],Tabla16[NUM],Tabla1[[#This Row],[CODIGO]])</f>
        <v>0</v>
      </c>
      <c r="K445" t="str">
        <f>FIXED(Tabla1[[#This Row],[TASA 16%]],0)</f>
        <v>0</v>
      </c>
      <c r="L445" t="str">
        <f>FIXED(Tabla1[[#This Row],[TASA 0%]],0)</f>
        <v>0</v>
      </c>
      <c r="M445" t="str">
        <f>FIXED(Tabla1[[#This Row],[TASA EXE.]],0)</f>
        <v>0</v>
      </c>
      <c r="N445" t="str">
        <f>FIXED(Tabla1[[#This Row],[IVA]],0)</f>
        <v>0</v>
      </c>
      <c r="O445" t="str">
        <f>FIXED(Tabla1[[#This Row],[ISR RET]],0)</f>
        <v>0</v>
      </c>
      <c r="P445" t="str">
        <f>FIXED(Tabla1[[#This Row],[IVA RET]],0)</f>
        <v>0</v>
      </c>
      <c r="R445" s="68">
        <f>Tabla1[[#This Row],[TASA 16]]*16%</f>
        <v>0</v>
      </c>
    </row>
    <row r="446" spans="2:18" x14ac:dyDescent="0.25">
      <c r="B446" t="str">
        <f>'[1]210 Y RFC'!A446</f>
        <v>PMO970623P47</v>
      </c>
      <c r="C446" t="s">
        <v>478</v>
      </c>
      <c r="D446" t="str">
        <f>'[1]210 Y RFC'!C446</f>
        <v>PRODUCTOS MONTI'S SA DE CV</v>
      </c>
      <c r="E446" s="35">
        <f>SUMIFS(Tabla16[TASA 16],Tabla16[NUM],Tabla1[[#This Row],[CODIGO]])</f>
        <v>0</v>
      </c>
      <c r="F446" s="35">
        <f>SUMIFS(Tabla16[TASA 0%],Tabla16[NUM],Tabla1[[#This Row],[CODIGO]])</f>
        <v>0</v>
      </c>
      <c r="G446" s="35">
        <f>SUMIFS(Tabla16[[EXENTO ]],Tabla16[NUM],Tabla1[[#This Row],[CODIGO]])</f>
        <v>0</v>
      </c>
      <c r="H446" s="35">
        <f>SUMIFS(Tabla16[IVA],Tabla16[NUM],Tabla1[[#This Row],[CODIGO]])</f>
        <v>0</v>
      </c>
      <c r="I446" s="35">
        <f>SUMIFS(Tabla16[ISR RET.],Tabla16[NUM],Tabla1[[#This Row],[CODIGO]])</f>
        <v>0</v>
      </c>
      <c r="J446" s="35">
        <f>SUMIFS(Tabla16[IVA RET.],Tabla16[NUM],Tabla1[[#This Row],[CODIGO]])</f>
        <v>0</v>
      </c>
      <c r="K446" t="str">
        <f>FIXED(Tabla1[[#This Row],[TASA 16%]],0)</f>
        <v>0</v>
      </c>
      <c r="L446" t="str">
        <f>FIXED(Tabla1[[#This Row],[TASA 0%]],0)</f>
        <v>0</v>
      </c>
      <c r="M446" t="str">
        <f>FIXED(Tabla1[[#This Row],[TASA EXE.]],0)</f>
        <v>0</v>
      </c>
      <c r="N446" s="36" t="str">
        <f>FIXED(Tabla1[[#This Row],[IVA]],0)</f>
        <v>0</v>
      </c>
      <c r="O446" s="36" t="str">
        <f>FIXED(Tabla1[[#This Row],[ISR RET]],0)</f>
        <v>0</v>
      </c>
      <c r="P446" s="36" t="str">
        <f>FIXED(Tabla1[[#This Row],[IVA RET]],0)</f>
        <v>0</v>
      </c>
      <c r="R446" s="68">
        <f>Tabla1[[#This Row],[TASA 16]]*16%</f>
        <v>0</v>
      </c>
    </row>
    <row r="447" spans="2:18" x14ac:dyDescent="0.25">
      <c r="B447" t="str">
        <f>'[1]210 Y RFC'!A447</f>
        <v>QMH851220FB5</v>
      </c>
      <c r="C447" t="s">
        <v>479</v>
      </c>
      <c r="D447" t="str">
        <f>'[1]210 Y RFC'!C447</f>
        <v>QUIMICA MANUFACTURERA DE HIDALGO SA DE CV</v>
      </c>
      <c r="E447" s="35">
        <f>SUMIFS(Tabla16[TASA 16],Tabla16[NUM],Tabla1[[#This Row],[CODIGO]])</f>
        <v>0</v>
      </c>
      <c r="F447" s="35">
        <f>SUMIFS(Tabla16[TASA 0%],Tabla16[NUM],Tabla1[[#This Row],[CODIGO]])</f>
        <v>0</v>
      </c>
      <c r="G447" s="35">
        <f>SUMIFS(Tabla16[[EXENTO ]],Tabla16[NUM],Tabla1[[#This Row],[CODIGO]])</f>
        <v>0</v>
      </c>
      <c r="H447" s="35">
        <f>SUMIFS(Tabla16[IVA],Tabla16[NUM],Tabla1[[#This Row],[CODIGO]])</f>
        <v>0</v>
      </c>
      <c r="I447" s="35">
        <f>SUMIFS(Tabla16[ISR RET.],Tabla16[NUM],Tabla1[[#This Row],[CODIGO]])</f>
        <v>0</v>
      </c>
      <c r="J447" s="35">
        <f>SUMIFS(Tabla16[IVA RET.],Tabla16[NUM],Tabla1[[#This Row],[CODIGO]])</f>
        <v>0</v>
      </c>
      <c r="K447" t="str">
        <f>FIXED(Tabla1[[#This Row],[TASA 16%]],0)</f>
        <v>0</v>
      </c>
      <c r="L447" t="str">
        <f>FIXED(Tabla1[[#This Row],[TASA 0%]],0)</f>
        <v>0</v>
      </c>
      <c r="M447" t="str">
        <f>FIXED(Tabla1[[#This Row],[TASA EXE.]],0)</f>
        <v>0</v>
      </c>
      <c r="N447" t="str">
        <f>FIXED(Tabla1[[#This Row],[IVA]],0)</f>
        <v>0</v>
      </c>
      <c r="O447" t="str">
        <f>FIXED(Tabla1[[#This Row],[ISR RET]],0)</f>
        <v>0</v>
      </c>
      <c r="P447" t="str">
        <f>FIXED(Tabla1[[#This Row],[IVA RET]],0)</f>
        <v>0</v>
      </c>
      <c r="R447" s="68">
        <f>Tabla1[[#This Row],[TASA 16]]*16%</f>
        <v>0</v>
      </c>
    </row>
    <row r="448" spans="2:18" x14ac:dyDescent="0.25">
      <c r="B448" t="str">
        <f>'[1]210 Y RFC'!A448</f>
        <v>FGO840309NL8</v>
      </c>
      <c r="C448" t="s">
        <v>480</v>
      </c>
      <c r="D448" t="str">
        <f>'[1]210 Y RFC'!C448</f>
        <v>FABRIMUEBLES GOPRI SA DE CV</v>
      </c>
      <c r="E448" s="35">
        <f>SUMIFS(Tabla16[TASA 16],Tabla16[NUM],Tabla1[[#This Row],[CODIGO]])</f>
        <v>0</v>
      </c>
      <c r="F448" s="35">
        <f>SUMIFS(Tabla16[TASA 0%],Tabla16[NUM],Tabla1[[#This Row],[CODIGO]])</f>
        <v>0</v>
      </c>
      <c r="G448" s="35">
        <f>SUMIFS(Tabla16[[EXENTO ]],Tabla16[NUM],Tabla1[[#This Row],[CODIGO]])</f>
        <v>0</v>
      </c>
      <c r="H448" s="35">
        <f>SUMIFS(Tabla16[IVA],Tabla16[NUM],Tabla1[[#This Row],[CODIGO]])</f>
        <v>0</v>
      </c>
      <c r="I448" s="35">
        <f>SUMIFS(Tabla16[ISR RET.],Tabla16[NUM],Tabla1[[#This Row],[CODIGO]])</f>
        <v>0</v>
      </c>
      <c r="J448" s="35">
        <f>SUMIFS(Tabla16[IVA RET.],Tabla16[NUM],Tabla1[[#This Row],[CODIGO]])</f>
        <v>0</v>
      </c>
      <c r="K448" t="str">
        <f>FIXED(Tabla1[[#This Row],[TASA 16%]],0)</f>
        <v>0</v>
      </c>
      <c r="L448" t="str">
        <f>FIXED(Tabla1[[#This Row],[TASA 0%]],0)</f>
        <v>0</v>
      </c>
      <c r="M448" t="str">
        <f>FIXED(Tabla1[[#This Row],[TASA EXE.]],0)</f>
        <v>0</v>
      </c>
      <c r="N448" s="36" t="str">
        <f>FIXED(Tabla1[[#This Row],[IVA]],0)</f>
        <v>0</v>
      </c>
      <c r="O448" s="36" t="str">
        <f>FIXED(Tabla1[[#This Row],[ISR RET]],0)</f>
        <v>0</v>
      </c>
      <c r="P448" s="36" t="str">
        <f>FIXED(Tabla1[[#This Row],[IVA RET]],0)</f>
        <v>0</v>
      </c>
      <c r="R448" s="68">
        <f>Tabla1[[#This Row],[TASA 16]]*16%</f>
        <v>0</v>
      </c>
    </row>
    <row r="449" spans="2:18" x14ac:dyDescent="0.25">
      <c r="B449" t="str">
        <f>'[1]210 Y RFC'!A449</f>
        <v>AAPA831030GXA</v>
      </c>
      <c r="C449" t="s">
        <v>481</v>
      </c>
      <c r="D449" t="str">
        <f>'[1]210 Y RFC'!C449</f>
        <v>DE ANDA PADILLA ALVARO</v>
      </c>
      <c r="E449" s="35">
        <f>SUMIFS(Tabla16[TASA 16],Tabla16[NUM],Tabla1[[#This Row],[CODIGO]])</f>
        <v>0</v>
      </c>
      <c r="F449" s="35">
        <f>SUMIFS(Tabla16[TASA 0%],Tabla16[NUM],Tabla1[[#This Row],[CODIGO]])</f>
        <v>0</v>
      </c>
      <c r="G449" s="35">
        <f>SUMIFS(Tabla16[[EXENTO ]],Tabla16[NUM],Tabla1[[#This Row],[CODIGO]])</f>
        <v>0</v>
      </c>
      <c r="H449" s="35">
        <f>SUMIFS(Tabla16[IVA],Tabla16[NUM],Tabla1[[#This Row],[CODIGO]])</f>
        <v>0</v>
      </c>
      <c r="I449" s="35">
        <f>SUMIFS(Tabla16[ISR RET.],Tabla16[NUM],Tabla1[[#This Row],[CODIGO]])</f>
        <v>0</v>
      </c>
      <c r="J449" s="35">
        <f>SUMIFS(Tabla16[IVA RET.],Tabla16[NUM],Tabla1[[#This Row],[CODIGO]])</f>
        <v>0</v>
      </c>
      <c r="K449" t="str">
        <f>FIXED(Tabla1[[#This Row],[TASA 16%]],0)</f>
        <v>0</v>
      </c>
      <c r="L449" t="str">
        <f>FIXED(Tabla1[[#This Row],[TASA 0%]],0)</f>
        <v>0</v>
      </c>
      <c r="M449" t="str">
        <f>FIXED(Tabla1[[#This Row],[TASA EXE.]],0)</f>
        <v>0</v>
      </c>
      <c r="N449" t="str">
        <f>FIXED(Tabla1[[#This Row],[IVA]],0)</f>
        <v>0</v>
      </c>
      <c r="O449" t="str">
        <f>FIXED(Tabla1[[#This Row],[ISR RET]],0)</f>
        <v>0</v>
      </c>
      <c r="P449" t="str">
        <f>FIXED(Tabla1[[#This Row],[IVA RET]],0)</f>
        <v>0</v>
      </c>
      <c r="R449" s="68">
        <f>Tabla1[[#This Row],[TASA 16]]*16%</f>
        <v>0</v>
      </c>
    </row>
    <row r="450" spans="2:18" x14ac:dyDescent="0.25">
      <c r="B450" t="str">
        <f>'[1]210 Y RFC'!A450</f>
        <v>REML860725TD6</v>
      </c>
      <c r="C450" t="s">
        <v>482</v>
      </c>
      <c r="D450" t="str">
        <f>'[1]210 Y RFC'!C450</f>
        <v>REYES MARTINEZ LICTOR ERNESTO</v>
      </c>
      <c r="E450" s="35">
        <f>SUMIFS(Tabla16[TASA 16],Tabla16[NUM],Tabla1[[#This Row],[CODIGO]])</f>
        <v>0</v>
      </c>
      <c r="F450" s="35">
        <f>SUMIFS(Tabla16[TASA 0%],Tabla16[NUM],Tabla1[[#This Row],[CODIGO]])</f>
        <v>84288.5</v>
      </c>
      <c r="G450" s="35">
        <f>SUMIFS(Tabla16[[EXENTO ]],Tabla16[NUM],Tabla1[[#This Row],[CODIGO]])</f>
        <v>0</v>
      </c>
      <c r="H450" s="35">
        <f>SUMIFS(Tabla16[IVA],Tabla16[NUM],Tabla1[[#This Row],[CODIGO]])</f>
        <v>0</v>
      </c>
      <c r="I450" s="35">
        <f>SUMIFS(Tabla16[ISR RET.],Tabla16[NUM],Tabla1[[#This Row],[CODIGO]])</f>
        <v>0</v>
      </c>
      <c r="J450" s="35">
        <f>SUMIFS(Tabla16[IVA RET.],Tabla16[NUM],Tabla1[[#This Row],[CODIGO]])</f>
        <v>0</v>
      </c>
      <c r="K450" t="str">
        <f>FIXED(Tabla1[[#This Row],[TASA 16%]],0)</f>
        <v>0</v>
      </c>
      <c r="L450" t="str">
        <f>FIXED(Tabla1[[#This Row],[TASA 0%]],0)</f>
        <v>84,289</v>
      </c>
      <c r="M450" t="str">
        <f>FIXED(Tabla1[[#This Row],[TASA EXE.]],0)</f>
        <v>0</v>
      </c>
      <c r="N450" s="36" t="str">
        <f>FIXED(Tabla1[[#This Row],[IVA]],0)</f>
        <v>0</v>
      </c>
      <c r="O450" s="36" t="str">
        <f>FIXED(Tabla1[[#This Row],[ISR RET]],0)</f>
        <v>0</v>
      </c>
      <c r="P450" s="36" t="str">
        <f>FIXED(Tabla1[[#This Row],[IVA RET]],0)</f>
        <v>0</v>
      </c>
      <c r="R450" s="68">
        <f>Tabla1[[#This Row],[TASA 16]]*16%</f>
        <v>0</v>
      </c>
    </row>
    <row r="451" spans="2:18" x14ac:dyDescent="0.25">
      <c r="B451" t="str">
        <f>'[1]210 Y RFC'!A451</f>
        <v>GOPG580211R17</v>
      </c>
      <c r="C451" t="s">
        <v>483</v>
      </c>
      <c r="D451" t="str">
        <f>'[1]210 Y RFC'!C451</f>
        <v>GOMEZ PEÑA GENARO</v>
      </c>
      <c r="E451" s="35">
        <f>SUMIFS(Tabla16[TASA 16],Tabla16[NUM],Tabla1[[#This Row],[CODIGO]])</f>
        <v>0</v>
      </c>
      <c r="F451" s="35">
        <f>SUMIFS(Tabla16[TASA 0%],Tabla16[NUM],Tabla1[[#This Row],[CODIGO]])</f>
        <v>0</v>
      </c>
      <c r="G451" s="35">
        <f>SUMIFS(Tabla16[[EXENTO ]],Tabla16[NUM],Tabla1[[#This Row],[CODIGO]])</f>
        <v>0</v>
      </c>
      <c r="H451" s="35">
        <f>SUMIFS(Tabla16[IVA],Tabla16[NUM],Tabla1[[#This Row],[CODIGO]])</f>
        <v>0</v>
      </c>
      <c r="I451" s="35">
        <f>SUMIFS(Tabla16[ISR RET.],Tabla16[NUM],Tabla1[[#This Row],[CODIGO]])</f>
        <v>0</v>
      </c>
      <c r="J451" s="35">
        <f>SUMIFS(Tabla16[IVA RET.],Tabla16[NUM],Tabla1[[#This Row],[CODIGO]])</f>
        <v>0</v>
      </c>
      <c r="K451" t="str">
        <f>FIXED(Tabla1[[#This Row],[TASA 16%]],0)</f>
        <v>0</v>
      </c>
      <c r="L451" t="str">
        <f>FIXED(Tabla1[[#This Row],[TASA 0%]],0)</f>
        <v>0</v>
      </c>
      <c r="M451" t="str">
        <f>FIXED(Tabla1[[#This Row],[TASA EXE.]],0)</f>
        <v>0</v>
      </c>
      <c r="N451" t="str">
        <f>FIXED(Tabla1[[#This Row],[IVA]],0)</f>
        <v>0</v>
      </c>
      <c r="O451" t="str">
        <f>FIXED(Tabla1[[#This Row],[ISR RET]],0)</f>
        <v>0</v>
      </c>
      <c r="P451" t="str">
        <f>FIXED(Tabla1[[#This Row],[IVA RET]],0)</f>
        <v>0</v>
      </c>
      <c r="R451" s="68">
        <f>Tabla1[[#This Row],[TASA 16]]*16%</f>
        <v>0</v>
      </c>
    </row>
    <row r="452" spans="2:18" x14ac:dyDescent="0.25">
      <c r="B452" t="str">
        <f>'[1]210 Y RFC'!A452</f>
        <v>HUOS7111133K1</v>
      </c>
      <c r="C452" t="s">
        <v>484</v>
      </c>
      <c r="D452" t="str">
        <f>'[1]210 Y RFC'!C452</f>
        <v>HUERTA OLACHE JOSE SERGIO</v>
      </c>
      <c r="E452" s="35">
        <f>SUMIFS(Tabla16[TASA 16],Tabla16[NUM],Tabla1[[#This Row],[CODIGO]])</f>
        <v>0</v>
      </c>
      <c r="F452" s="35">
        <f>SUMIFS(Tabla16[TASA 0%],Tabla16[NUM],Tabla1[[#This Row],[CODIGO]])</f>
        <v>0</v>
      </c>
      <c r="G452" s="35">
        <f>SUMIFS(Tabla16[[EXENTO ]],Tabla16[NUM],Tabla1[[#This Row],[CODIGO]])</f>
        <v>0</v>
      </c>
      <c r="H452" s="35">
        <f>SUMIFS(Tabla16[IVA],Tabla16[NUM],Tabla1[[#This Row],[CODIGO]])</f>
        <v>0</v>
      </c>
      <c r="I452" s="35">
        <f>SUMIFS(Tabla16[ISR RET.],Tabla16[NUM],Tabla1[[#This Row],[CODIGO]])</f>
        <v>0</v>
      </c>
      <c r="J452" s="35">
        <f>SUMIFS(Tabla16[IVA RET.],Tabla16[NUM],Tabla1[[#This Row],[CODIGO]])</f>
        <v>0</v>
      </c>
      <c r="K452" t="str">
        <f>FIXED(Tabla1[[#This Row],[TASA 16%]],0)</f>
        <v>0</v>
      </c>
      <c r="L452" t="str">
        <f>FIXED(Tabla1[[#This Row],[TASA 0%]],0)</f>
        <v>0</v>
      </c>
      <c r="M452" t="str">
        <f>FIXED(Tabla1[[#This Row],[TASA EXE.]],0)</f>
        <v>0</v>
      </c>
      <c r="N452" s="36" t="str">
        <f>FIXED(Tabla1[[#This Row],[IVA]],0)</f>
        <v>0</v>
      </c>
      <c r="O452" s="36" t="str">
        <f>FIXED(Tabla1[[#This Row],[ISR RET]],0)</f>
        <v>0</v>
      </c>
      <c r="P452" s="36" t="str">
        <f>FIXED(Tabla1[[#This Row],[IVA RET]],0)</f>
        <v>0</v>
      </c>
      <c r="R452" s="68">
        <f>Tabla1[[#This Row],[TASA 16]]*16%</f>
        <v>0</v>
      </c>
    </row>
    <row r="453" spans="2:18" x14ac:dyDescent="0.25">
      <c r="B453" t="str">
        <f>'[1]210 Y RFC'!A453</f>
        <v>SER840725NJ5</v>
      </c>
      <c r="C453" t="s">
        <v>485</v>
      </c>
      <c r="D453" t="str">
        <f>'[1]210 Y RFC'!C453</f>
        <v>SERRAL SA DE CV</v>
      </c>
      <c r="E453" s="35">
        <f>SUMIFS(Tabla16[TASA 16],Tabla16[NUM],Tabla1[[#This Row],[CODIGO]])</f>
        <v>0</v>
      </c>
      <c r="F453" s="35">
        <f>SUMIFS(Tabla16[TASA 0%],Tabla16[NUM],Tabla1[[#This Row],[CODIGO]])</f>
        <v>0</v>
      </c>
      <c r="G453" s="35">
        <f>SUMIFS(Tabla16[[EXENTO ]],Tabla16[NUM],Tabla1[[#This Row],[CODIGO]])</f>
        <v>0</v>
      </c>
      <c r="H453" s="35">
        <f>SUMIFS(Tabla16[IVA],Tabla16[NUM],Tabla1[[#This Row],[CODIGO]])</f>
        <v>0</v>
      </c>
      <c r="I453" s="35">
        <f>SUMIFS(Tabla16[ISR RET.],Tabla16[NUM],Tabla1[[#This Row],[CODIGO]])</f>
        <v>0</v>
      </c>
      <c r="J453" s="35">
        <f>SUMIFS(Tabla16[IVA RET.],Tabla16[NUM],Tabla1[[#This Row],[CODIGO]])</f>
        <v>0</v>
      </c>
      <c r="K453" t="str">
        <f>FIXED(Tabla1[[#This Row],[TASA 16%]],0)</f>
        <v>0</v>
      </c>
      <c r="L453" t="str">
        <f>FIXED(Tabla1[[#This Row],[TASA 0%]],0)</f>
        <v>0</v>
      </c>
      <c r="M453" t="str">
        <f>FIXED(Tabla1[[#This Row],[TASA EXE.]],0)</f>
        <v>0</v>
      </c>
      <c r="N453" t="str">
        <f>FIXED(Tabla1[[#This Row],[IVA]],0)</f>
        <v>0</v>
      </c>
      <c r="O453" t="str">
        <f>FIXED(Tabla1[[#This Row],[ISR RET]],0)</f>
        <v>0</v>
      </c>
      <c r="P453" t="str">
        <f>FIXED(Tabla1[[#This Row],[IVA RET]],0)</f>
        <v>0</v>
      </c>
      <c r="R453" s="68">
        <f>Tabla1[[#This Row],[TASA 16]]*16%</f>
        <v>0</v>
      </c>
    </row>
    <row r="454" spans="2:18" x14ac:dyDescent="0.25">
      <c r="B454" t="str">
        <f>'[1]210 Y RFC'!A454</f>
        <v>AOPC891221A7A</v>
      </c>
      <c r="C454" t="s">
        <v>486</v>
      </c>
      <c r="D454" t="str">
        <f>'[1]210 Y RFC'!C454</f>
        <v>ACOSTA PALACIOS CARLOS ALBERTO</v>
      </c>
      <c r="E454" s="35">
        <f>SUMIFS(Tabla16[TASA 16],Tabla16[NUM],Tabla1[[#This Row],[CODIGO]])</f>
        <v>0</v>
      </c>
      <c r="F454" s="35">
        <f>SUMIFS(Tabla16[TASA 0%],Tabla16[NUM],Tabla1[[#This Row],[CODIGO]])</f>
        <v>0</v>
      </c>
      <c r="G454" s="35">
        <f>SUMIFS(Tabla16[[EXENTO ]],Tabla16[NUM],Tabla1[[#This Row],[CODIGO]])</f>
        <v>0</v>
      </c>
      <c r="H454" s="35">
        <f>SUMIFS(Tabla16[IVA],Tabla16[NUM],Tabla1[[#This Row],[CODIGO]])</f>
        <v>0</v>
      </c>
      <c r="I454" s="35">
        <f>SUMIFS(Tabla16[ISR RET.],Tabla16[NUM],Tabla1[[#This Row],[CODIGO]])</f>
        <v>0</v>
      </c>
      <c r="J454" s="35">
        <f>SUMIFS(Tabla16[IVA RET.],Tabla16[NUM],Tabla1[[#This Row],[CODIGO]])</f>
        <v>0</v>
      </c>
      <c r="K454" t="str">
        <f>FIXED(Tabla1[[#This Row],[TASA 16%]],0)</f>
        <v>0</v>
      </c>
      <c r="L454" t="str">
        <f>FIXED(Tabla1[[#This Row],[TASA 0%]],0)</f>
        <v>0</v>
      </c>
      <c r="M454" t="str">
        <f>FIXED(Tabla1[[#This Row],[TASA EXE.]],0)</f>
        <v>0</v>
      </c>
      <c r="N454" s="36" t="str">
        <f>FIXED(Tabla1[[#This Row],[IVA]],0)</f>
        <v>0</v>
      </c>
      <c r="O454" s="36" t="str">
        <f>FIXED(Tabla1[[#This Row],[ISR RET]],0)</f>
        <v>0</v>
      </c>
      <c r="P454" s="36" t="str">
        <f>FIXED(Tabla1[[#This Row],[IVA RET]],0)</f>
        <v>0</v>
      </c>
      <c r="R454" s="68">
        <f>Tabla1[[#This Row],[TASA 16]]*16%</f>
        <v>0</v>
      </c>
    </row>
    <row r="455" spans="2:18" x14ac:dyDescent="0.25">
      <c r="B455" t="str">
        <f>'[1]210 Y RFC'!A455</f>
        <v>VRE640702H15</v>
      </c>
      <c r="C455" t="s">
        <v>487</v>
      </c>
      <c r="D455" t="str">
        <f>'[1]210 Y RFC'!C455</f>
        <v>VALLE REDONDO SA DE CV</v>
      </c>
      <c r="E455" s="35">
        <f>SUMIFS(Tabla16[TASA 16],Tabla16[NUM],Tabla1[[#This Row],[CODIGO]])</f>
        <v>0</v>
      </c>
      <c r="F455" s="35">
        <f>SUMIFS(Tabla16[TASA 0%],Tabla16[NUM],Tabla1[[#This Row],[CODIGO]])</f>
        <v>0</v>
      </c>
      <c r="G455" s="35">
        <f>SUMIFS(Tabla16[[EXENTO ]],Tabla16[NUM],Tabla1[[#This Row],[CODIGO]])</f>
        <v>0</v>
      </c>
      <c r="H455" s="35">
        <f>SUMIFS(Tabla16[IVA],Tabla16[NUM],Tabla1[[#This Row],[CODIGO]])</f>
        <v>0</v>
      </c>
      <c r="I455" s="35">
        <f>SUMIFS(Tabla16[ISR RET.],Tabla16[NUM],Tabla1[[#This Row],[CODIGO]])</f>
        <v>0</v>
      </c>
      <c r="J455" s="35">
        <f>SUMIFS(Tabla16[IVA RET.],Tabla16[NUM],Tabla1[[#This Row],[CODIGO]])</f>
        <v>0</v>
      </c>
      <c r="K455" t="str">
        <f>FIXED(Tabla1[[#This Row],[TASA 16%]],0)</f>
        <v>0</v>
      </c>
      <c r="L455" t="str">
        <f>FIXED(Tabla1[[#This Row],[TASA 0%]],0)</f>
        <v>0</v>
      </c>
      <c r="M455" t="str">
        <f>FIXED(Tabla1[[#This Row],[TASA EXE.]],0)</f>
        <v>0</v>
      </c>
      <c r="N455" t="str">
        <f>FIXED(Tabla1[[#This Row],[IVA]],0)</f>
        <v>0</v>
      </c>
      <c r="O455" t="str">
        <f>FIXED(Tabla1[[#This Row],[ISR RET]],0)</f>
        <v>0</v>
      </c>
      <c r="P455" t="str">
        <f>FIXED(Tabla1[[#This Row],[IVA RET]],0)</f>
        <v>0</v>
      </c>
      <c r="R455" s="68">
        <f>Tabla1[[#This Row],[TASA 16]]*16%</f>
        <v>0</v>
      </c>
    </row>
    <row r="456" spans="2:18" x14ac:dyDescent="0.25">
      <c r="B456" t="str">
        <f>'[1]210 Y RFC'!A456</f>
        <v>PAV030409622</v>
      </c>
      <c r="C456" t="s">
        <v>488</v>
      </c>
      <c r="D456" t="str">
        <f>'[1]210 Y RFC'!C456</f>
        <v>PURIFICADORA DE AGUA DE VALLE DE GUADALUPE SA DE CV</v>
      </c>
      <c r="E456" s="35">
        <f>SUMIFS(Tabla16[TASA 16],Tabla16[NUM],Tabla1[[#This Row],[CODIGO]])</f>
        <v>0</v>
      </c>
      <c r="F456" s="35">
        <f>SUMIFS(Tabla16[TASA 0%],Tabla16[NUM],Tabla1[[#This Row],[CODIGO]])</f>
        <v>1890</v>
      </c>
      <c r="G456" s="35">
        <f>SUMIFS(Tabla16[[EXENTO ]],Tabla16[NUM],Tabla1[[#This Row],[CODIGO]])</f>
        <v>0</v>
      </c>
      <c r="H456" s="35">
        <f>SUMIFS(Tabla16[IVA],Tabla16[NUM],Tabla1[[#This Row],[CODIGO]])</f>
        <v>0</v>
      </c>
      <c r="I456" s="35">
        <f>SUMIFS(Tabla16[ISR RET.],Tabla16[NUM],Tabla1[[#This Row],[CODIGO]])</f>
        <v>0</v>
      </c>
      <c r="J456" s="35">
        <f>SUMIFS(Tabla16[IVA RET.],Tabla16[NUM],Tabla1[[#This Row],[CODIGO]])</f>
        <v>0</v>
      </c>
      <c r="K456" t="str">
        <f>FIXED(Tabla1[[#This Row],[TASA 16%]],0)</f>
        <v>0</v>
      </c>
      <c r="L456" t="str">
        <f>FIXED(Tabla1[[#This Row],[TASA 0%]],0)</f>
        <v>1,890</v>
      </c>
      <c r="M456" t="str">
        <f>FIXED(Tabla1[[#This Row],[TASA EXE.]],0)</f>
        <v>0</v>
      </c>
      <c r="N456" s="36" t="str">
        <f>FIXED(Tabla1[[#This Row],[IVA]],0)</f>
        <v>0</v>
      </c>
      <c r="O456" s="36" t="str">
        <f>FIXED(Tabla1[[#This Row],[ISR RET]],0)</f>
        <v>0</v>
      </c>
      <c r="P456" s="36" t="str">
        <f>FIXED(Tabla1[[#This Row],[IVA RET]],0)</f>
        <v>0</v>
      </c>
      <c r="R456" s="68">
        <f>Tabla1[[#This Row],[TASA 16]]*16%</f>
        <v>0</v>
      </c>
    </row>
    <row r="457" spans="2:18" x14ac:dyDescent="0.25">
      <c r="B457" t="str">
        <f>'[1]210 Y RFC'!A457</f>
        <v>AULC750817IB9</v>
      </c>
      <c r="C457" t="s">
        <v>489</v>
      </c>
      <c r="D457" t="str">
        <f>'[1]210 Y RFC'!C457</f>
        <v>ANGUIANO LOZADA CARLOS YAIR</v>
      </c>
      <c r="E457" s="35">
        <f>SUMIFS(Tabla16[TASA 16],Tabla16[NUM],Tabla1[[#This Row],[CODIGO]])</f>
        <v>0</v>
      </c>
      <c r="F457" s="35">
        <f>SUMIFS(Tabla16[TASA 0%],Tabla16[NUM],Tabla1[[#This Row],[CODIGO]])</f>
        <v>0</v>
      </c>
      <c r="G457" s="35">
        <f>SUMIFS(Tabla16[[EXENTO ]],Tabla16[NUM],Tabla1[[#This Row],[CODIGO]])</f>
        <v>0</v>
      </c>
      <c r="H457" s="35">
        <f>SUMIFS(Tabla16[IVA],Tabla16[NUM],Tabla1[[#This Row],[CODIGO]])</f>
        <v>0</v>
      </c>
      <c r="I457" s="35">
        <f>SUMIFS(Tabla16[ISR RET.],Tabla16[NUM],Tabla1[[#This Row],[CODIGO]])</f>
        <v>0</v>
      </c>
      <c r="J457" s="35">
        <f>SUMIFS(Tabla16[IVA RET.],Tabla16[NUM],Tabla1[[#This Row],[CODIGO]])</f>
        <v>0</v>
      </c>
      <c r="K457" t="str">
        <f>FIXED(Tabla1[[#This Row],[TASA 16%]],0)</f>
        <v>0</v>
      </c>
      <c r="L457" t="str">
        <f>FIXED(Tabla1[[#This Row],[TASA 0%]],0)</f>
        <v>0</v>
      </c>
      <c r="M457" t="str">
        <f>FIXED(Tabla1[[#This Row],[TASA EXE.]],0)</f>
        <v>0</v>
      </c>
      <c r="N457" t="str">
        <f>FIXED(Tabla1[[#This Row],[IVA]],0)</f>
        <v>0</v>
      </c>
      <c r="O457" t="str">
        <f>FIXED(Tabla1[[#This Row],[ISR RET]],0)</f>
        <v>0</v>
      </c>
      <c r="P457" t="str">
        <f>FIXED(Tabla1[[#This Row],[IVA RET]],0)</f>
        <v>0</v>
      </c>
      <c r="R457" s="68">
        <f>Tabla1[[#This Row],[TASA 16]]*16%</f>
        <v>0</v>
      </c>
    </row>
    <row r="458" spans="2:18" x14ac:dyDescent="0.25">
      <c r="B458" t="str">
        <f>'[1]210 Y RFC'!A458</f>
        <v>GGM1007286N6</v>
      </c>
      <c r="C458" t="s">
        <v>490</v>
      </c>
      <c r="D458" t="str">
        <f>'[1]210 Y RFC'!C458</f>
        <v>GOLOSINAS GMC S DE RL DE CV</v>
      </c>
      <c r="E458" s="35">
        <f>SUMIFS(Tabla16[TASA 16],Tabla16[NUM],Tabla1[[#This Row],[CODIGO]])</f>
        <v>0</v>
      </c>
      <c r="F458" s="35">
        <f>SUMIFS(Tabla16[TASA 0%],Tabla16[NUM],Tabla1[[#This Row],[CODIGO]])</f>
        <v>0</v>
      </c>
      <c r="G458" s="35">
        <f>SUMIFS(Tabla16[[EXENTO ]],Tabla16[NUM],Tabla1[[#This Row],[CODIGO]])</f>
        <v>0</v>
      </c>
      <c r="H458" s="35">
        <f>SUMIFS(Tabla16[IVA],Tabla16[NUM],Tabla1[[#This Row],[CODIGO]])</f>
        <v>0</v>
      </c>
      <c r="I458" s="35">
        <f>SUMIFS(Tabla16[ISR RET.],Tabla16[NUM],Tabla1[[#This Row],[CODIGO]])</f>
        <v>0</v>
      </c>
      <c r="J458" s="35">
        <f>SUMIFS(Tabla16[IVA RET.],Tabla16[NUM],Tabla1[[#This Row],[CODIGO]])</f>
        <v>0</v>
      </c>
      <c r="K458" t="str">
        <f>FIXED(Tabla1[[#This Row],[TASA 16%]],0)</f>
        <v>0</v>
      </c>
      <c r="L458" t="str">
        <f>FIXED(Tabla1[[#This Row],[TASA 0%]],0)</f>
        <v>0</v>
      </c>
      <c r="M458" t="str">
        <f>FIXED(Tabla1[[#This Row],[TASA EXE.]],0)</f>
        <v>0</v>
      </c>
      <c r="N458" s="36" t="str">
        <f>FIXED(Tabla1[[#This Row],[IVA]],0)</f>
        <v>0</v>
      </c>
      <c r="O458" s="36" t="str">
        <f>FIXED(Tabla1[[#This Row],[ISR RET]],0)</f>
        <v>0</v>
      </c>
      <c r="P458" s="36" t="str">
        <f>FIXED(Tabla1[[#This Row],[IVA RET]],0)</f>
        <v>0</v>
      </c>
      <c r="R458" s="68">
        <f>Tabla1[[#This Row],[TASA 16]]*16%</f>
        <v>0</v>
      </c>
    </row>
    <row r="459" spans="2:18" x14ac:dyDescent="0.25">
      <c r="B459" t="str">
        <f>'[1]210 Y RFC'!A459</f>
        <v>YAYL500906K51</v>
      </c>
      <c r="C459" t="s">
        <v>491</v>
      </c>
      <c r="D459" t="str">
        <f>'[1]210 Y RFC'!C459</f>
        <v>YBARRA YSORDIA MARIA LUISA</v>
      </c>
      <c r="E459" s="35">
        <f>SUMIFS(Tabla16[TASA 16],Tabla16[NUM],Tabla1[[#This Row],[CODIGO]])</f>
        <v>0</v>
      </c>
      <c r="F459" s="35">
        <f>SUMIFS(Tabla16[TASA 0%],Tabla16[NUM],Tabla1[[#This Row],[CODIGO]])</f>
        <v>0</v>
      </c>
      <c r="G459" s="35">
        <f>SUMIFS(Tabla16[[EXENTO ]],Tabla16[NUM],Tabla1[[#This Row],[CODIGO]])</f>
        <v>0</v>
      </c>
      <c r="H459" s="35">
        <f>SUMIFS(Tabla16[IVA],Tabla16[NUM],Tabla1[[#This Row],[CODIGO]])</f>
        <v>0</v>
      </c>
      <c r="I459" s="35">
        <f>SUMIFS(Tabla16[ISR RET.],Tabla16[NUM],Tabla1[[#This Row],[CODIGO]])</f>
        <v>0</v>
      </c>
      <c r="J459" s="35">
        <f>SUMIFS(Tabla16[IVA RET.],Tabla16[NUM],Tabla1[[#This Row],[CODIGO]])</f>
        <v>0</v>
      </c>
      <c r="K459" t="str">
        <f>FIXED(Tabla1[[#This Row],[TASA 16%]],0)</f>
        <v>0</v>
      </c>
      <c r="L459" t="str">
        <f>FIXED(Tabla1[[#This Row],[TASA 0%]],0)</f>
        <v>0</v>
      </c>
      <c r="M459" t="str">
        <f>FIXED(Tabla1[[#This Row],[TASA EXE.]],0)</f>
        <v>0</v>
      </c>
      <c r="N459" t="str">
        <f>FIXED(Tabla1[[#This Row],[IVA]],0)</f>
        <v>0</v>
      </c>
      <c r="O459" t="str">
        <f>FIXED(Tabla1[[#This Row],[ISR RET]],0)</f>
        <v>0</v>
      </c>
      <c r="P459" t="str">
        <f>FIXED(Tabla1[[#This Row],[IVA RET]],0)</f>
        <v>0</v>
      </c>
      <c r="R459" s="68">
        <f>Tabla1[[#This Row],[TASA 16]]*16%</f>
        <v>0</v>
      </c>
    </row>
    <row r="460" spans="2:18" x14ac:dyDescent="0.25">
      <c r="B460" t="str">
        <f>'[1]210 Y RFC'!A460</f>
        <v>FMA9812033E5</v>
      </c>
      <c r="C460" t="s">
        <v>492</v>
      </c>
      <c r="D460" t="str">
        <f>'[1]210 Y RFC'!C460</f>
        <v>FORMULAS MAGISTRALES SA DE CV</v>
      </c>
      <c r="E460" s="35">
        <f>SUMIFS(Tabla16[TASA 16],Tabla16[NUM],Tabla1[[#This Row],[CODIGO]])</f>
        <v>0</v>
      </c>
      <c r="F460" s="35">
        <f>SUMIFS(Tabla16[TASA 0%],Tabla16[NUM],Tabla1[[#This Row],[CODIGO]])</f>
        <v>0</v>
      </c>
      <c r="G460" s="35">
        <f>SUMIFS(Tabla16[[EXENTO ]],Tabla16[NUM],Tabla1[[#This Row],[CODIGO]])</f>
        <v>0</v>
      </c>
      <c r="H460" s="35">
        <f>SUMIFS(Tabla16[IVA],Tabla16[NUM],Tabla1[[#This Row],[CODIGO]])</f>
        <v>0</v>
      </c>
      <c r="I460" s="35">
        <f>SUMIFS(Tabla16[ISR RET.],Tabla16[NUM],Tabla1[[#This Row],[CODIGO]])</f>
        <v>0</v>
      </c>
      <c r="J460" s="35">
        <f>SUMIFS(Tabla16[IVA RET.],Tabla16[NUM],Tabla1[[#This Row],[CODIGO]])</f>
        <v>0</v>
      </c>
      <c r="K460" t="str">
        <f>FIXED(Tabla1[[#This Row],[TASA 16%]],0)</f>
        <v>0</v>
      </c>
      <c r="L460" t="str">
        <f>FIXED(Tabla1[[#This Row],[TASA 0%]],0)</f>
        <v>0</v>
      </c>
      <c r="M460" t="str">
        <f>FIXED(Tabla1[[#This Row],[TASA EXE.]],0)</f>
        <v>0</v>
      </c>
      <c r="N460" s="36" t="str">
        <f>FIXED(Tabla1[[#This Row],[IVA]],0)</f>
        <v>0</v>
      </c>
      <c r="O460" s="36" t="str">
        <f>FIXED(Tabla1[[#This Row],[ISR RET]],0)</f>
        <v>0</v>
      </c>
      <c r="P460" s="36" t="str">
        <f>FIXED(Tabla1[[#This Row],[IVA RET]],0)</f>
        <v>0</v>
      </c>
      <c r="R460" s="68">
        <f>Tabla1[[#This Row],[TASA 16]]*16%</f>
        <v>0</v>
      </c>
    </row>
    <row r="461" spans="2:18" x14ac:dyDescent="0.25">
      <c r="B461" t="str">
        <f>'[1]210 Y RFC'!A461</f>
        <v>BCO130128R30</v>
      </c>
      <c r="C461" t="s">
        <v>493</v>
      </c>
      <c r="D461" t="str">
        <f>'[1]210 Y RFC'!C461</f>
        <v>BMCR CONSULTORES SC</v>
      </c>
      <c r="E461" s="35">
        <f>SUMIFS(Tabla16[TASA 16],Tabla16[NUM],Tabla1[[#This Row],[CODIGO]])</f>
        <v>0</v>
      </c>
      <c r="F461" s="35">
        <f>SUMIFS(Tabla16[TASA 0%],Tabla16[NUM],Tabla1[[#This Row],[CODIGO]])</f>
        <v>0</v>
      </c>
      <c r="G461" s="35">
        <f>SUMIFS(Tabla16[[EXENTO ]],Tabla16[NUM],Tabla1[[#This Row],[CODIGO]])</f>
        <v>0</v>
      </c>
      <c r="H461" s="35">
        <f>SUMIFS(Tabla16[IVA],Tabla16[NUM],Tabla1[[#This Row],[CODIGO]])</f>
        <v>0</v>
      </c>
      <c r="I461" s="35">
        <f>SUMIFS(Tabla16[ISR RET.],Tabla16[NUM],Tabla1[[#This Row],[CODIGO]])</f>
        <v>0</v>
      </c>
      <c r="J461" s="35">
        <f>SUMIFS(Tabla16[IVA RET.],Tabla16[NUM],Tabla1[[#This Row],[CODIGO]])</f>
        <v>0</v>
      </c>
      <c r="K461" t="str">
        <f>FIXED(Tabla1[[#This Row],[TASA 16%]],0)</f>
        <v>0</v>
      </c>
      <c r="L461" t="str">
        <f>FIXED(Tabla1[[#This Row],[TASA 0%]],0)</f>
        <v>0</v>
      </c>
      <c r="M461" t="str">
        <f>FIXED(Tabla1[[#This Row],[TASA EXE.]],0)</f>
        <v>0</v>
      </c>
      <c r="N461" t="str">
        <f>FIXED(Tabla1[[#This Row],[IVA]],0)</f>
        <v>0</v>
      </c>
      <c r="O461" t="str">
        <f>FIXED(Tabla1[[#This Row],[ISR RET]],0)</f>
        <v>0</v>
      </c>
      <c r="P461" t="str">
        <f>FIXED(Tabla1[[#This Row],[IVA RET]],0)</f>
        <v>0</v>
      </c>
      <c r="R461" s="68">
        <f>Tabla1[[#This Row],[TASA 16]]*16%</f>
        <v>0</v>
      </c>
    </row>
    <row r="462" spans="2:18" x14ac:dyDescent="0.25">
      <c r="B462" t="str">
        <f>'[1]210 Y RFC'!A462</f>
        <v>GORA6001228M5</v>
      </c>
      <c r="C462" t="s">
        <v>494</v>
      </c>
      <c r="D462" t="str">
        <f>'[1]210 Y RFC'!C462</f>
        <v>GONZALEZ RIVERA ADRIANA MARGARITA</v>
      </c>
      <c r="E462" s="35">
        <f>SUMIFS(Tabla16[TASA 16],Tabla16[NUM],Tabla1[[#This Row],[CODIGO]])</f>
        <v>0</v>
      </c>
      <c r="F462" s="35">
        <f>SUMIFS(Tabla16[TASA 0%],Tabla16[NUM],Tabla1[[#This Row],[CODIGO]])</f>
        <v>0</v>
      </c>
      <c r="G462" s="35">
        <f>SUMIFS(Tabla16[[EXENTO ]],Tabla16[NUM],Tabla1[[#This Row],[CODIGO]])</f>
        <v>0</v>
      </c>
      <c r="H462" s="35">
        <f>SUMIFS(Tabla16[IVA],Tabla16[NUM],Tabla1[[#This Row],[CODIGO]])</f>
        <v>0</v>
      </c>
      <c r="I462" s="35">
        <f>SUMIFS(Tabla16[ISR RET.],Tabla16[NUM],Tabla1[[#This Row],[CODIGO]])</f>
        <v>0</v>
      </c>
      <c r="J462" s="35">
        <f>SUMIFS(Tabla16[IVA RET.],Tabla16[NUM],Tabla1[[#This Row],[CODIGO]])</f>
        <v>0</v>
      </c>
      <c r="K462" t="str">
        <f>FIXED(Tabla1[[#This Row],[TASA 16%]],0)</f>
        <v>0</v>
      </c>
      <c r="L462" t="str">
        <f>FIXED(Tabla1[[#This Row],[TASA 0%]],0)</f>
        <v>0</v>
      </c>
      <c r="M462" t="str">
        <f>FIXED(Tabla1[[#This Row],[TASA EXE.]],0)</f>
        <v>0</v>
      </c>
      <c r="N462" s="36" t="str">
        <f>FIXED(Tabla1[[#This Row],[IVA]],0)</f>
        <v>0</v>
      </c>
      <c r="O462" s="36" t="str">
        <f>FIXED(Tabla1[[#This Row],[ISR RET]],0)</f>
        <v>0</v>
      </c>
      <c r="P462" s="36" t="str">
        <f>FIXED(Tabla1[[#This Row],[IVA RET]],0)</f>
        <v>0</v>
      </c>
      <c r="R462" s="68">
        <f>Tabla1[[#This Row],[TASA 16]]*16%</f>
        <v>0</v>
      </c>
    </row>
    <row r="463" spans="2:18" x14ac:dyDescent="0.25">
      <c r="B463" t="str">
        <f>'[1]210 Y RFC'!A463</f>
        <v>CCO8605231N4</v>
      </c>
      <c r="C463" t="s">
        <v>495</v>
      </c>
      <c r="D463" t="str">
        <f>'[1]210 Y RFC'!C463</f>
        <v>CADENA COMERCIAL OXXO SA DE CV</v>
      </c>
      <c r="E463" s="35">
        <f>SUMIFS(Tabla16[TASA 16],Tabla16[NUM],Tabla1[[#This Row],[CODIGO]])</f>
        <v>0</v>
      </c>
      <c r="F463" s="35">
        <f>SUMIFS(Tabla16[TASA 0%],Tabla16[NUM],Tabla1[[#This Row],[CODIGO]])</f>
        <v>0</v>
      </c>
      <c r="G463" s="35">
        <f>SUMIFS(Tabla16[[EXENTO ]],Tabla16[NUM],Tabla1[[#This Row],[CODIGO]])</f>
        <v>0</v>
      </c>
      <c r="H463" s="35">
        <f>SUMIFS(Tabla16[IVA],Tabla16[NUM],Tabla1[[#This Row],[CODIGO]])</f>
        <v>0</v>
      </c>
      <c r="I463" s="35">
        <f>SUMIFS(Tabla16[ISR RET.],Tabla16[NUM],Tabla1[[#This Row],[CODIGO]])</f>
        <v>0</v>
      </c>
      <c r="J463" s="35">
        <f>SUMIFS(Tabla16[IVA RET.],Tabla16[NUM],Tabla1[[#This Row],[CODIGO]])</f>
        <v>0</v>
      </c>
      <c r="K463" t="str">
        <f>FIXED(Tabla1[[#This Row],[TASA 16%]],0)</f>
        <v>0</v>
      </c>
      <c r="L463" t="str">
        <f>FIXED(Tabla1[[#This Row],[TASA 0%]],0)</f>
        <v>0</v>
      </c>
      <c r="M463" t="str">
        <f>FIXED(Tabla1[[#This Row],[TASA EXE.]],0)</f>
        <v>0</v>
      </c>
      <c r="N463" t="str">
        <f>FIXED(Tabla1[[#This Row],[IVA]],0)</f>
        <v>0</v>
      </c>
      <c r="O463" t="str">
        <f>FIXED(Tabla1[[#This Row],[ISR RET]],0)</f>
        <v>0</v>
      </c>
      <c r="P463" t="str">
        <f>FIXED(Tabla1[[#This Row],[IVA RET]],0)</f>
        <v>0</v>
      </c>
      <c r="R463" s="68">
        <f>Tabla1[[#This Row],[TASA 16]]*16%</f>
        <v>0</v>
      </c>
    </row>
    <row r="464" spans="2:18" x14ac:dyDescent="0.25">
      <c r="B464" t="str">
        <f>'[1]210 Y RFC'!A464</f>
        <v>NME980506LPA</v>
      </c>
      <c r="C464" t="s">
        <v>496</v>
      </c>
      <c r="D464" t="str">
        <f>'[1]210 Y RFC'!C464</f>
        <v>NESTLE MEXICO SA DE CV</v>
      </c>
      <c r="E464" s="35">
        <f>SUMIFS(Tabla16[TASA 16],Tabla16[NUM],Tabla1[[#This Row],[CODIGO]])</f>
        <v>0</v>
      </c>
      <c r="F464" s="35">
        <f>SUMIFS(Tabla16[TASA 0%],Tabla16[NUM],Tabla1[[#This Row],[CODIGO]])</f>
        <v>0</v>
      </c>
      <c r="G464" s="35">
        <f>SUMIFS(Tabla16[[EXENTO ]],Tabla16[NUM],Tabla1[[#This Row],[CODIGO]])</f>
        <v>0</v>
      </c>
      <c r="H464" s="35">
        <f>SUMIFS(Tabla16[IVA],Tabla16[NUM],Tabla1[[#This Row],[CODIGO]])</f>
        <v>0</v>
      </c>
      <c r="I464" s="35">
        <f>SUMIFS(Tabla16[ISR RET.],Tabla16[NUM],Tabla1[[#This Row],[CODIGO]])</f>
        <v>0</v>
      </c>
      <c r="J464" s="35">
        <f>SUMIFS(Tabla16[IVA RET.],Tabla16[NUM],Tabla1[[#This Row],[CODIGO]])</f>
        <v>0</v>
      </c>
      <c r="K464" t="str">
        <f>FIXED(Tabla1[[#This Row],[TASA 16%]],0)</f>
        <v>0</v>
      </c>
      <c r="L464" t="str">
        <f>FIXED(Tabla1[[#This Row],[TASA 0%]],0)</f>
        <v>0</v>
      </c>
      <c r="M464" t="str">
        <f>FIXED(Tabla1[[#This Row],[TASA EXE.]],0)</f>
        <v>0</v>
      </c>
      <c r="N464" s="36" t="str">
        <f>FIXED(Tabla1[[#This Row],[IVA]],0)</f>
        <v>0</v>
      </c>
      <c r="O464" s="36" t="str">
        <f>FIXED(Tabla1[[#This Row],[ISR RET]],0)</f>
        <v>0</v>
      </c>
      <c r="P464" s="36" t="str">
        <f>FIXED(Tabla1[[#This Row],[IVA RET]],0)</f>
        <v>0</v>
      </c>
      <c r="R464" s="68">
        <f>Tabla1[[#This Row],[TASA 16]]*16%</f>
        <v>0</v>
      </c>
    </row>
    <row r="465" spans="2:18" x14ac:dyDescent="0.25">
      <c r="B465" t="str">
        <f>'[1]210 Y RFC'!A465</f>
        <v>LOQM720828RN8</v>
      </c>
      <c r="C465" t="s">
        <v>497</v>
      </c>
      <c r="D465" t="str">
        <f>'[1]210 Y RFC'!C465</f>
        <v>LOPEZ QUEZADA MARICELA</v>
      </c>
      <c r="E465" s="35">
        <f>SUMIFS(Tabla16[TASA 16],Tabla16[NUM],Tabla1[[#This Row],[CODIGO]])</f>
        <v>0</v>
      </c>
      <c r="F465" s="35">
        <f>SUMIFS(Tabla16[TASA 0%],Tabla16[NUM],Tabla1[[#This Row],[CODIGO]])</f>
        <v>0</v>
      </c>
      <c r="G465" s="35">
        <f>SUMIFS(Tabla16[[EXENTO ]],Tabla16[NUM],Tabla1[[#This Row],[CODIGO]])</f>
        <v>0</v>
      </c>
      <c r="H465" s="35">
        <f>SUMIFS(Tabla16[IVA],Tabla16[NUM],Tabla1[[#This Row],[CODIGO]])</f>
        <v>0</v>
      </c>
      <c r="I465" s="35">
        <f>SUMIFS(Tabla16[ISR RET.],Tabla16[NUM],Tabla1[[#This Row],[CODIGO]])</f>
        <v>0</v>
      </c>
      <c r="J465" s="35">
        <f>SUMIFS(Tabla16[IVA RET.],Tabla16[NUM],Tabla1[[#This Row],[CODIGO]])</f>
        <v>0</v>
      </c>
      <c r="K465" t="str">
        <f>FIXED(Tabla1[[#This Row],[TASA 16%]],0)</f>
        <v>0</v>
      </c>
      <c r="L465" t="str">
        <f>FIXED(Tabla1[[#This Row],[TASA 0%]],0)</f>
        <v>0</v>
      </c>
      <c r="M465" t="str">
        <f>FIXED(Tabla1[[#This Row],[TASA EXE.]],0)</f>
        <v>0</v>
      </c>
      <c r="N465" t="str">
        <f>FIXED(Tabla1[[#This Row],[IVA]],0)</f>
        <v>0</v>
      </c>
      <c r="O465" t="str">
        <f>FIXED(Tabla1[[#This Row],[ISR RET]],0)</f>
        <v>0</v>
      </c>
      <c r="P465" t="str">
        <f>FIXED(Tabla1[[#This Row],[IVA RET]],0)</f>
        <v>0</v>
      </c>
      <c r="R465" s="68">
        <f>Tabla1[[#This Row],[TASA 16]]*16%</f>
        <v>0</v>
      </c>
    </row>
    <row r="466" spans="2:18" x14ac:dyDescent="0.25">
      <c r="B466" t="str">
        <f>'[1]210 Y RFC'!A466</f>
        <v>GALJ310204IP6</v>
      </c>
      <c r="C466" t="s">
        <v>498</v>
      </c>
      <c r="D466" t="str">
        <f>'[1]210 Y RFC'!C466</f>
        <v>GARCIA LOPEZ J GUADALUPE</v>
      </c>
      <c r="E466" s="35">
        <f>SUMIFS(Tabla16[TASA 16],Tabla16[NUM],Tabla1[[#This Row],[CODIGO]])</f>
        <v>9413.8125</v>
      </c>
      <c r="F466" s="35">
        <f>SUMIFS(Tabla16[TASA 0%],Tabla16[NUM],Tabla1[[#This Row],[CODIGO]])</f>
        <v>-2.2499999999126885E-2</v>
      </c>
      <c r="G466" s="35">
        <f>SUMIFS(Tabla16[[EXENTO ]],Tabla16[NUM],Tabla1[[#This Row],[CODIGO]])</f>
        <v>0</v>
      </c>
      <c r="H466" s="35">
        <f>SUMIFS(Tabla16[IVA],Tabla16[NUM],Tabla1[[#This Row],[CODIGO]])</f>
        <v>1506.21</v>
      </c>
      <c r="I466" s="35">
        <f>SUMIFS(Tabla16[ISR RET.],Tabla16[NUM],Tabla1[[#This Row],[CODIGO]])</f>
        <v>0</v>
      </c>
      <c r="J466" s="35">
        <f>SUMIFS(Tabla16[IVA RET.],Tabla16[NUM],Tabla1[[#This Row],[CODIGO]])</f>
        <v>0</v>
      </c>
      <c r="K466" t="str">
        <f>FIXED(Tabla1[[#This Row],[TASA 16%]],0)</f>
        <v>9,414</v>
      </c>
      <c r="L466" t="str">
        <f>FIXED(Tabla1[[#This Row],[TASA 0%]],0)</f>
        <v>0</v>
      </c>
      <c r="M466" t="str">
        <f>FIXED(Tabla1[[#This Row],[TASA EXE.]],0)</f>
        <v>0</v>
      </c>
      <c r="N466" s="36" t="str">
        <f>FIXED(Tabla1[[#This Row],[IVA]],0)</f>
        <v>1,506</v>
      </c>
      <c r="O466" s="36" t="str">
        <f>FIXED(Tabla1[[#This Row],[ISR RET]],0)</f>
        <v>0</v>
      </c>
      <c r="P466" s="36" t="str">
        <f>FIXED(Tabla1[[#This Row],[IVA RET]],0)</f>
        <v>0</v>
      </c>
      <c r="R466" s="68">
        <f>Tabla1[[#This Row],[TASA 16]]*16%</f>
        <v>1506.24</v>
      </c>
    </row>
    <row r="467" spans="2:18" x14ac:dyDescent="0.25">
      <c r="B467" t="str">
        <f>'[1]210 Y RFC'!A467</f>
        <v>PSV1001065MA</v>
      </c>
      <c r="C467" t="s">
        <v>499</v>
      </c>
      <c r="D467" t="str">
        <f>'[1]210 Y RFC'!C467</f>
        <v>PIPAS Y SERVICIOS LA VENA S DE RL DE CV</v>
      </c>
      <c r="E467" s="35">
        <f>SUMIFS(Tabla16[TASA 16],Tabla16[NUM],Tabla1[[#This Row],[CODIGO]])</f>
        <v>0</v>
      </c>
      <c r="F467" s="35">
        <f>SUMIFS(Tabla16[TASA 0%],Tabla16[NUM],Tabla1[[#This Row],[CODIGO]])</f>
        <v>0</v>
      </c>
      <c r="G467" s="35">
        <f>SUMIFS(Tabla16[[EXENTO ]],Tabla16[NUM],Tabla1[[#This Row],[CODIGO]])</f>
        <v>0</v>
      </c>
      <c r="H467" s="35">
        <f>SUMIFS(Tabla16[IVA],Tabla16[NUM],Tabla1[[#This Row],[CODIGO]])</f>
        <v>0</v>
      </c>
      <c r="I467" s="35">
        <f>SUMIFS(Tabla16[ISR RET.],Tabla16[NUM],Tabla1[[#This Row],[CODIGO]])</f>
        <v>0</v>
      </c>
      <c r="J467" s="35">
        <f>SUMIFS(Tabla16[IVA RET.],Tabla16[NUM],Tabla1[[#This Row],[CODIGO]])</f>
        <v>0</v>
      </c>
      <c r="K467" t="str">
        <f>FIXED(Tabla1[[#This Row],[TASA 16%]],0)</f>
        <v>0</v>
      </c>
      <c r="L467" t="str">
        <f>FIXED(Tabla1[[#This Row],[TASA 0%]],0)</f>
        <v>0</v>
      </c>
      <c r="M467" t="str">
        <f>FIXED(Tabla1[[#This Row],[TASA EXE.]],0)</f>
        <v>0</v>
      </c>
      <c r="N467" t="str">
        <f>FIXED(Tabla1[[#This Row],[IVA]],0)</f>
        <v>0</v>
      </c>
      <c r="O467" t="str">
        <f>FIXED(Tabla1[[#This Row],[ISR RET]],0)</f>
        <v>0</v>
      </c>
      <c r="P467" t="str">
        <f>FIXED(Tabla1[[#This Row],[IVA RET]],0)</f>
        <v>0</v>
      </c>
      <c r="R467" s="68">
        <f>Tabla1[[#This Row],[TASA 16]]*16%</f>
        <v>0</v>
      </c>
    </row>
    <row r="468" spans="2:18" x14ac:dyDescent="0.25">
      <c r="B468" t="str">
        <f>'[1]210 Y RFC'!A468</f>
        <v>ZCE960118F65</v>
      </c>
      <c r="C468" t="s">
        <v>500</v>
      </c>
      <c r="D468" t="str">
        <f>'[1]210 Y RFC'!C468</f>
        <v>ZAPOTLAN COMERCIALIZADORA Y EXPORTACION SA DE CV</v>
      </c>
      <c r="E468" s="35">
        <f>SUMIFS(Tabla16[TASA 16],Tabla16[NUM],Tabla1[[#This Row],[CODIGO]])</f>
        <v>0</v>
      </c>
      <c r="F468" s="35">
        <f>SUMIFS(Tabla16[TASA 0%],Tabla16[NUM],Tabla1[[#This Row],[CODIGO]])</f>
        <v>0</v>
      </c>
      <c r="G468" s="35">
        <f>SUMIFS(Tabla16[[EXENTO ]],Tabla16[NUM],Tabla1[[#This Row],[CODIGO]])</f>
        <v>0</v>
      </c>
      <c r="H468" s="35">
        <f>SUMIFS(Tabla16[IVA],Tabla16[NUM],Tabla1[[#This Row],[CODIGO]])</f>
        <v>0</v>
      </c>
      <c r="I468" s="35">
        <f>SUMIFS(Tabla16[ISR RET.],Tabla16[NUM],Tabla1[[#This Row],[CODIGO]])</f>
        <v>0</v>
      </c>
      <c r="J468" s="35">
        <f>SUMIFS(Tabla16[IVA RET.],Tabla16[NUM],Tabla1[[#This Row],[CODIGO]])</f>
        <v>0</v>
      </c>
      <c r="K468" t="str">
        <f>FIXED(Tabla1[[#This Row],[TASA 16%]],0)</f>
        <v>0</v>
      </c>
      <c r="L468" t="str">
        <f>FIXED(Tabla1[[#This Row],[TASA 0%]],0)</f>
        <v>0</v>
      </c>
      <c r="M468" t="str">
        <f>FIXED(Tabla1[[#This Row],[TASA EXE.]],0)</f>
        <v>0</v>
      </c>
      <c r="N468" s="36" t="str">
        <f>FIXED(Tabla1[[#This Row],[IVA]],0)</f>
        <v>0</v>
      </c>
      <c r="O468" s="36" t="str">
        <f>FIXED(Tabla1[[#This Row],[ISR RET]],0)</f>
        <v>0</v>
      </c>
      <c r="P468" s="36" t="str">
        <f>FIXED(Tabla1[[#This Row],[IVA RET]],0)</f>
        <v>0</v>
      </c>
      <c r="R468" s="68">
        <f>Tabla1[[#This Row],[TASA 16]]*16%</f>
        <v>0</v>
      </c>
    </row>
    <row r="469" spans="2:18" x14ac:dyDescent="0.25">
      <c r="B469" t="str">
        <f>'[1]210 Y RFC'!A469</f>
        <v>CGF970707AX9</v>
      </c>
      <c r="C469" t="s">
        <v>501</v>
      </c>
      <c r="D469" t="str">
        <f>'[1]210 Y RFC'!C469</f>
        <v>COMERCIAL GFC SA DE CV</v>
      </c>
      <c r="E469" s="35">
        <f>SUMIFS(Tabla16[TASA 16],Tabla16[NUM],Tabla1[[#This Row],[CODIGO]])</f>
        <v>3113</v>
      </c>
      <c r="F469" s="35">
        <f>SUMIFS(Tabla16[TASA 0%],Tabla16[NUM],Tabla1[[#This Row],[CODIGO]])</f>
        <v>518122.57999999996</v>
      </c>
      <c r="G469" s="35">
        <f>SUMIFS(Tabla16[[EXENTO ]],Tabla16[NUM],Tabla1[[#This Row],[CODIGO]])</f>
        <v>0</v>
      </c>
      <c r="H469" s="35">
        <f>SUMIFS(Tabla16[IVA],Tabla16[NUM],Tabla1[[#This Row],[CODIGO]])</f>
        <v>498.08</v>
      </c>
      <c r="I469" s="35">
        <f>SUMIFS(Tabla16[ISR RET.],Tabla16[NUM],Tabla1[[#This Row],[CODIGO]])</f>
        <v>0</v>
      </c>
      <c r="J469" s="35">
        <f>SUMIFS(Tabla16[IVA RET.],Tabla16[NUM],Tabla1[[#This Row],[CODIGO]])</f>
        <v>0</v>
      </c>
      <c r="K469" t="str">
        <f>FIXED(Tabla1[[#This Row],[TASA 16%]],0)</f>
        <v>3,113</v>
      </c>
      <c r="L469" t="str">
        <f>FIXED(Tabla1[[#This Row],[TASA 0%]],0)</f>
        <v>518,123</v>
      </c>
      <c r="M469" t="str">
        <f>FIXED(Tabla1[[#This Row],[TASA EXE.]],0)</f>
        <v>0</v>
      </c>
      <c r="N469" t="str">
        <f>FIXED(Tabla1[[#This Row],[IVA]],0)</f>
        <v>498</v>
      </c>
      <c r="O469" t="str">
        <f>FIXED(Tabla1[[#This Row],[ISR RET]],0)</f>
        <v>0</v>
      </c>
      <c r="P469" t="str">
        <f>FIXED(Tabla1[[#This Row],[IVA RET]],0)</f>
        <v>0</v>
      </c>
      <c r="R469" s="68">
        <f>Tabla1[[#This Row],[TASA 16]]*16%</f>
        <v>498.08</v>
      </c>
    </row>
    <row r="470" spans="2:18" x14ac:dyDescent="0.25">
      <c r="B470" t="str">
        <f>'[1]210 Y RFC'!A470</f>
        <v>ETE110523RN2</v>
      </c>
      <c r="C470" t="s">
        <v>502</v>
      </c>
      <c r="D470" t="str">
        <f>'[1]210 Y RFC'!C470</f>
        <v>ENERGETICOS TEPAK SA DE CV</v>
      </c>
      <c r="E470" s="35">
        <f>SUMIFS(Tabla16[TASA 16],Tabla16[NUM],Tabla1[[#This Row],[CODIGO]])</f>
        <v>2993.125</v>
      </c>
      <c r="F470" s="35">
        <f>SUMIFS(Tabla16[TASA 0%],Tabla16[NUM],Tabla1[[#This Row],[CODIGO]])</f>
        <v>-4.9999999999812417E-3</v>
      </c>
      <c r="G470" s="35">
        <f>SUMIFS(Tabla16[[EXENTO ]],Tabla16[NUM],Tabla1[[#This Row],[CODIGO]])</f>
        <v>94.6</v>
      </c>
      <c r="H470" s="35">
        <f>SUMIFS(Tabla16[IVA],Tabla16[NUM],Tabla1[[#This Row],[CODIGO]])</f>
        <v>478.9</v>
      </c>
      <c r="I470" s="35">
        <f>SUMIFS(Tabla16[ISR RET.],Tabla16[NUM],Tabla1[[#This Row],[CODIGO]])</f>
        <v>0</v>
      </c>
      <c r="J470" s="35">
        <f>SUMIFS(Tabla16[IVA RET.],Tabla16[NUM],Tabla1[[#This Row],[CODIGO]])</f>
        <v>0</v>
      </c>
      <c r="K470" t="str">
        <f>FIXED(Tabla1[[#This Row],[TASA 16%]],0)</f>
        <v>2,993</v>
      </c>
      <c r="L470" t="str">
        <f>FIXED(Tabla1[[#This Row],[TASA 0%]],0)</f>
        <v>0</v>
      </c>
      <c r="M470" t="str">
        <f>FIXED(Tabla1[[#This Row],[TASA EXE.]],0)</f>
        <v>95</v>
      </c>
      <c r="N470" t="str">
        <f>FIXED(Tabla1[[#This Row],[IVA]],0)</f>
        <v>479</v>
      </c>
      <c r="O470" t="str">
        <f>FIXED(Tabla1[[#This Row],[ISR RET]],0)</f>
        <v>0</v>
      </c>
      <c r="P470" t="str">
        <f>FIXED(Tabla1[[#This Row],[IVA RET]],0)</f>
        <v>0</v>
      </c>
      <c r="R470" s="68">
        <f>Tabla1[[#This Row],[TASA 16]]*16%</f>
        <v>478.88</v>
      </c>
    </row>
    <row r="471" spans="2:18" x14ac:dyDescent="0.25">
      <c r="B471" t="str">
        <f>'[1]210 Y RFC'!A471</f>
        <v>RIMM5901184D3</v>
      </c>
      <c r="C471" t="s">
        <v>503</v>
      </c>
      <c r="D471" t="str">
        <f>'[1]210 Y RFC'!C471</f>
        <v>RIOS MENDEZ MIGUEL ANGEL</v>
      </c>
      <c r="E471" s="35">
        <f>SUMIFS(Tabla16[TASA 16],Tabla16[NUM],Tabla1[[#This Row],[CODIGO]])</f>
        <v>0</v>
      </c>
      <c r="F471" s="35">
        <f>SUMIFS(Tabla16[TASA 0%],Tabla16[NUM],Tabla1[[#This Row],[CODIGO]])</f>
        <v>0</v>
      </c>
      <c r="G471" s="35">
        <f>SUMIFS(Tabla16[[EXENTO ]],Tabla16[NUM],Tabla1[[#This Row],[CODIGO]])</f>
        <v>0</v>
      </c>
      <c r="H471" s="35">
        <f>SUMIFS(Tabla16[IVA],Tabla16[NUM],Tabla1[[#This Row],[CODIGO]])</f>
        <v>0</v>
      </c>
      <c r="I471" s="35">
        <f>SUMIFS(Tabla16[ISR RET.],Tabla16[NUM],Tabla1[[#This Row],[CODIGO]])</f>
        <v>0</v>
      </c>
      <c r="J471" s="35">
        <f>SUMIFS(Tabla16[IVA RET.],Tabla16[NUM],Tabla1[[#This Row],[CODIGO]])</f>
        <v>0</v>
      </c>
      <c r="K471" t="str">
        <f>FIXED(Tabla1[[#This Row],[TASA 16%]],0)</f>
        <v>0</v>
      </c>
      <c r="L471" t="str">
        <f>FIXED(Tabla1[[#This Row],[TASA 0%]],0)</f>
        <v>0</v>
      </c>
      <c r="M471" t="str">
        <f>FIXED(Tabla1[[#This Row],[TASA EXE.]],0)</f>
        <v>0</v>
      </c>
      <c r="N471" t="str">
        <f>FIXED(Tabla1[[#This Row],[IVA]],0)</f>
        <v>0</v>
      </c>
      <c r="O471" t="str">
        <f>FIXED(Tabla1[[#This Row],[ISR RET]],0)</f>
        <v>0</v>
      </c>
      <c r="P471" t="str">
        <f>FIXED(Tabla1[[#This Row],[IVA RET]],0)</f>
        <v>0</v>
      </c>
      <c r="R471" s="68">
        <f>Tabla1[[#This Row],[TASA 16]]*16%</f>
        <v>0</v>
      </c>
    </row>
    <row r="472" spans="2:18" x14ac:dyDescent="0.25">
      <c r="B472" t="str">
        <f>'[1]210 Y RFC'!A472</f>
        <v>PARO7901022Z0</v>
      </c>
      <c r="C472" t="s">
        <v>504</v>
      </c>
      <c r="D472" t="str">
        <f>'[1]210 Y RFC'!C472</f>
        <v>PADILLA RAMIREZ OSCAR FERNANDO</v>
      </c>
      <c r="E472" s="35">
        <f>SUMIFS(Tabla16[TASA 16],Tabla16[NUM],Tabla1[[#This Row],[CODIGO]])</f>
        <v>0</v>
      </c>
      <c r="F472" s="35">
        <f>SUMIFS(Tabla16[TASA 0%],Tabla16[NUM],Tabla1[[#This Row],[CODIGO]])</f>
        <v>0</v>
      </c>
      <c r="G472" s="35">
        <f>SUMIFS(Tabla16[[EXENTO ]],Tabla16[NUM],Tabla1[[#This Row],[CODIGO]])</f>
        <v>0</v>
      </c>
      <c r="H472" s="35">
        <f>SUMIFS(Tabla16[IVA],Tabla16[NUM],Tabla1[[#This Row],[CODIGO]])</f>
        <v>0</v>
      </c>
      <c r="I472" s="35">
        <f>SUMIFS(Tabla16[ISR RET.],Tabla16[NUM],Tabla1[[#This Row],[CODIGO]])</f>
        <v>0</v>
      </c>
      <c r="J472" s="35">
        <f>SUMIFS(Tabla16[IVA RET.],Tabla16[NUM],Tabla1[[#This Row],[CODIGO]])</f>
        <v>0</v>
      </c>
      <c r="K472" t="str">
        <f>FIXED(Tabla1[[#This Row],[TASA 16%]],0)</f>
        <v>0</v>
      </c>
      <c r="L472" t="str">
        <f>FIXED(Tabla1[[#This Row],[TASA 0%]],0)</f>
        <v>0</v>
      </c>
      <c r="M472" t="str">
        <f>FIXED(Tabla1[[#This Row],[TASA EXE.]],0)</f>
        <v>0</v>
      </c>
      <c r="N472" s="36" t="str">
        <f>FIXED(Tabla1[[#This Row],[IVA]],0)</f>
        <v>0</v>
      </c>
      <c r="O472" s="36" t="str">
        <f>FIXED(Tabla1[[#This Row],[ISR RET]],0)</f>
        <v>0</v>
      </c>
      <c r="P472" s="36" t="str">
        <f>FIXED(Tabla1[[#This Row],[IVA RET]],0)</f>
        <v>0</v>
      </c>
      <c r="R472" s="68">
        <f>Tabla1[[#This Row],[TASA 16]]*16%</f>
        <v>0</v>
      </c>
    </row>
    <row r="473" spans="2:18" x14ac:dyDescent="0.25">
      <c r="B473" t="str">
        <f>'[1]210 Y RFC'!A473</f>
        <v>BEGR730624RH0</v>
      </c>
      <c r="C473" t="s">
        <v>505</v>
      </c>
      <c r="D473" t="str">
        <f>'[1]210 Y RFC'!C473</f>
        <v>BECERRA GOMEZ RICARDO</v>
      </c>
      <c r="E473" s="35">
        <f>SUMIFS(Tabla16[TASA 16],Tabla16[NUM],Tabla1[[#This Row],[CODIGO]])</f>
        <v>0</v>
      </c>
      <c r="F473" s="35">
        <f>SUMIFS(Tabla16[TASA 0%],Tabla16[NUM],Tabla1[[#This Row],[CODIGO]])</f>
        <v>0</v>
      </c>
      <c r="G473" s="35">
        <f>SUMIFS(Tabla16[[EXENTO ]],Tabla16[NUM],Tabla1[[#This Row],[CODIGO]])</f>
        <v>0</v>
      </c>
      <c r="H473" s="35">
        <f>SUMIFS(Tabla16[IVA],Tabla16[NUM],Tabla1[[#This Row],[CODIGO]])</f>
        <v>0</v>
      </c>
      <c r="I473" s="35">
        <f>SUMIFS(Tabla16[ISR RET.],Tabla16[NUM],Tabla1[[#This Row],[CODIGO]])</f>
        <v>0</v>
      </c>
      <c r="J473" s="35">
        <f>SUMIFS(Tabla16[IVA RET.],Tabla16[NUM],Tabla1[[#This Row],[CODIGO]])</f>
        <v>0</v>
      </c>
      <c r="K473" t="str">
        <f>FIXED(Tabla1[[#This Row],[TASA 16%]],0)</f>
        <v>0</v>
      </c>
      <c r="L473" t="str">
        <f>FIXED(Tabla1[[#This Row],[TASA 0%]],0)</f>
        <v>0</v>
      </c>
      <c r="M473" t="str">
        <f>FIXED(Tabla1[[#This Row],[TASA EXE.]],0)</f>
        <v>0</v>
      </c>
      <c r="N473" t="str">
        <f>FIXED(Tabla1[[#This Row],[IVA]],0)</f>
        <v>0</v>
      </c>
      <c r="O473" t="str">
        <f>FIXED(Tabla1[[#This Row],[ISR RET]],0)</f>
        <v>0</v>
      </c>
      <c r="P473" t="str">
        <f>FIXED(Tabla1[[#This Row],[IVA RET]],0)</f>
        <v>0</v>
      </c>
      <c r="R473" s="68">
        <f>Tabla1[[#This Row],[TASA 16]]*16%</f>
        <v>0</v>
      </c>
    </row>
    <row r="474" spans="2:18" x14ac:dyDescent="0.25">
      <c r="B474" t="str">
        <f>'[1]210 Y RFC'!A474</f>
        <v>GAAR650812CQ5</v>
      </c>
      <c r="C474" t="s">
        <v>506</v>
      </c>
      <c r="D474" t="str">
        <f>'[1]210 Y RFC'!C474</f>
        <v>GARCIA AVILA REBECA</v>
      </c>
      <c r="E474" s="35">
        <f>SUMIFS(Tabla16[TASA 16],Tabla16[NUM],Tabla1[[#This Row],[CODIGO]])</f>
        <v>0</v>
      </c>
      <c r="F474" s="35">
        <f>SUMIFS(Tabla16[TASA 0%],Tabla16[NUM],Tabla1[[#This Row],[CODIGO]])</f>
        <v>0</v>
      </c>
      <c r="G474" s="35">
        <f>SUMIFS(Tabla16[[EXENTO ]],Tabla16[NUM],Tabla1[[#This Row],[CODIGO]])</f>
        <v>0</v>
      </c>
      <c r="H474" s="35">
        <f>SUMIFS(Tabla16[IVA],Tabla16[NUM],Tabla1[[#This Row],[CODIGO]])</f>
        <v>0</v>
      </c>
      <c r="I474" s="35">
        <f>SUMIFS(Tabla16[ISR RET.],Tabla16[NUM],Tabla1[[#This Row],[CODIGO]])</f>
        <v>0</v>
      </c>
      <c r="J474" s="35">
        <f>SUMIFS(Tabla16[IVA RET.],Tabla16[NUM],Tabla1[[#This Row],[CODIGO]])</f>
        <v>0</v>
      </c>
      <c r="K474" t="str">
        <f>FIXED(Tabla1[[#This Row],[TASA 16%]],0)</f>
        <v>0</v>
      </c>
      <c r="L474" t="str">
        <f>FIXED(Tabla1[[#This Row],[TASA 0%]],0)</f>
        <v>0</v>
      </c>
      <c r="M474" t="str">
        <f>FIXED(Tabla1[[#This Row],[TASA EXE.]],0)</f>
        <v>0</v>
      </c>
      <c r="N474" s="36" t="str">
        <f>FIXED(Tabla1[[#This Row],[IVA]],0)</f>
        <v>0</v>
      </c>
      <c r="O474" s="36" t="str">
        <f>FIXED(Tabla1[[#This Row],[ISR RET]],0)</f>
        <v>0</v>
      </c>
      <c r="P474" s="36" t="str">
        <f>FIXED(Tabla1[[#This Row],[IVA RET]],0)</f>
        <v>0</v>
      </c>
      <c r="R474" s="68">
        <f>Tabla1[[#This Row],[TASA 16]]*16%</f>
        <v>0</v>
      </c>
    </row>
    <row r="475" spans="2:18" x14ac:dyDescent="0.25">
      <c r="B475" t="str">
        <f>'[1]210 Y RFC'!A475</f>
        <v>CAEA780615EI7</v>
      </c>
      <c r="C475" t="s">
        <v>507</v>
      </c>
      <c r="D475" t="str">
        <f>'[1]210 Y RFC'!C475</f>
        <v>CABRERA ESPARZA JOSE ALBERTO</v>
      </c>
      <c r="E475" s="35">
        <f>SUMIFS(Tabla16[TASA 16],Tabla16[NUM],Tabla1[[#This Row],[CODIGO]])</f>
        <v>0</v>
      </c>
      <c r="F475" s="35">
        <f>SUMIFS(Tabla16[TASA 0%],Tabla16[NUM],Tabla1[[#This Row],[CODIGO]])</f>
        <v>0</v>
      </c>
      <c r="G475" s="35">
        <f>SUMIFS(Tabla16[[EXENTO ]],Tabla16[NUM],Tabla1[[#This Row],[CODIGO]])</f>
        <v>0</v>
      </c>
      <c r="H475" s="35">
        <f>SUMIFS(Tabla16[IVA],Tabla16[NUM],Tabla1[[#This Row],[CODIGO]])</f>
        <v>0</v>
      </c>
      <c r="I475" s="35">
        <f>SUMIFS(Tabla16[ISR RET.],Tabla16[NUM],Tabla1[[#This Row],[CODIGO]])</f>
        <v>0</v>
      </c>
      <c r="J475" s="35">
        <f>SUMIFS(Tabla16[IVA RET.],Tabla16[NUM],Tabla1[[#This Row],[CODIGO]])</f>
        <v>0</v>
      </c>
      <c r="K475" t="str">
        <f>FIXED(Tabla1[[#This Row],[TASA 16%]],0)</f>
        <v>0</v>
      </c>
      <c r="L475" t="str">
        <f>FIXED(Tabla1[[#This Row],[TASA 0%]],0)</f>
        <v>0</v>
      </c>
      <c r="M475" t="str">
        <f>FIXED(Tabla1[[#This Row],[TASA EXE.]],0)</f>
        <v>0</v>
      </c>
      <c r="N475" t="str">
        <f>FIXED(Tabla1[[#This Row],[IVA]],0)</f>
        <v>0</v>
      </c>
      <c r="O475" t="str">
        <f>FIXED(Tabla1[[#This Row],[ISR RET]],0)</f>
        <v>0</v>
      </c>
      <c r="P475" t="str">
        <f>FIXED(Tabla1[[#This Row],[IVA RET]],0)</f>
        <v>0</v>
      </c>
      <c r="R475" s="68">
        <f>Tabla1[[#This Row],[TASA 16]]*16%</f>
        <v>0</v>
      </c>
    </row>
    <row r="476" spans="2:18" x14ac:dyDescent="0.25">
      <c r="B476" t="str">
        <f>'[1]210 Y RFC'!A476</f>
        <v>DHE1512168H3</v>
      </c>
      <c r="C476" t="s">
        <v>508</v>
      </c>
      <c r="D476" t="str">
        <f>'[1]210 Y RFC'!C476</f>
        <v>DEMA HEALTH SA DE CV</v>
      </c>
      <c r="E476" s="35">
        <f>SUMIFS(Tabla16[TASA 16],Tabla16[NUM],Tabla1[[#This Row],[CODIGO]])</f>
        <v>0</v>
      </c>
      <c r="F476" s="35">
        <f>SUMIFS(Tabla16[TASA 0%],Tabla16[NUM],Tabla1[[#This Row],[CODIGO]])</f>
        <v>104918.8</v>
      </c>
      <c r="G476" s="35">
        <f>SUMIFS(Tabla16[[EXENTO ]],Tabla16[NUM],Tabla1[[#This Row],[CODIGO]])</f>
        <v>0</v>
      </c>
      <c r="H476" s="35">
        <f>SUMIFS(Tabla16[IVA],Tabla16[NUM],Tabla1[[#This Row],[CODIGO]])</f>
        <v>0</v>
      </c>
      <c r="I476" s="35">
        <f>SUMIFS(Tabla16[ISR RET.],Tabla16[NUM],Tabla1[[#This Row],[CODIGO]])</f>
        <v>0</v>
      </c>
      <c r="J476" s="35">
        <f>SUMIFS(Tabla16[IVA RET.],Tabla16[NUM],Tabla1[[#This Row],[CODIGO]])</f>
        <v>0</v>
      </c>
      <c r="K476" t="str">
        <f>FIXED(Tabla1[[#This Row],[TASA 16%]],0)</f>
        <v>0</v>
      </c>
      <c r="L476" t="str">
        <f>FIXED(Tabla1[[#This Row],[TASA 0%]],0)</f>
        <v>104,919</v>
      </c>
      <c r="M476" t="str">
        <f>FIXED(Tabla1[[#This Row],[TASA EXE.]],0)</f>
        <v>0</v>
      </c>
      <c r="N476" s="36" t="str">
        <f>FIXED(Tabla1[[#This Row],[IVA]],0)</f>
        <v>0</v>
      </c>
      <c r="O476" s="36" t="str">
        <f>FIXED(Tabla1[[#This Row],[ISR RET]],0)</f>
        <v>0</v>
      </c>
      <c r="P476" s="36" t="str">
        <f>FIXED(Tabla1[[#This Row],[IVA RET]],0)</f>
        <v>0</v>
      </c>
      <c r="R476" s="68">
        <f>Tabla1[[#This Row],[TASA 16]]*16%</f>
        <v>0</v>
      </c>
    </row>
    <row r="477" spans="2:18" x14ac:dyDescent="0.25">
      <c r="B477" t="str">
        <f>'[1]210 Y RFC'!A477</f>
        <v>RNB970130PF6</v>
      </c>
      <c r="C477" t="s">
        <v>509</v>
      </c>
      <c r="D477" t="str">
        <f>'[1]210 Y RFC'!C477</f>
        <v>REAL NUTRICION Y BELLEZA SA DE CV</v>
      </c>
      <c r="E477" s="35">
        <f>SUMIFS(Tabla16[TASA 16],Tabla16[NUM],Tabla1[[#This Row],[CODIGO]])</f>
        <v>0</v>
      </c>
      <c r="F477" s="35">
        <f>SUMIFS(Tabla16[TASA 0%],Tabla16[NUM],Tabla1[[#This Row],[CODIGO]])</f>
        <v>0</v>
      </c>
      <c r="G477" s="35">
        <f>SUMIFS(Tabla16[[EXENTO ]],Tabla16[NUM],Tabla1[[#This Row],[CODIGO]])</f>
        <v>0</v>
      </c>
      <c r="H477" s="35">
        <f>SUMIFS(Tabla16[IVA],Tabla16[NUM],Tabla1[[#This Row],[CODIGO]])</f>
        <v>0</v>
      </c>
      <c r="I477" s="35">
        <f>SUMIFS(Tabla16[ISR RET.],Tabla16[NUM],Tabla1[[#This Row],[CODIGO]])</f>
        <v>0</v>
      </c>
      <c r="J477" s="35">
        <f>SUMIFS(Tabla16[IVA RET.],Tabla16[NUM],Tabla1[[#This Row],[CODIGO]])</f>
        <v>0</v>
      </c>
      <c r="K477" t="str">
        <f>FIXED(Tabla1[[#This Row],[TASA 16%]],0)</f>
        <v>0</v>
      </c>
      <c r="L477" t="str">
        <f>FIXED(Tabla1[[#This Row],[TASA 0%]],0)</f>
        <v>0</v>
      </c>
      <c r="M477" t="str">
        <f>FIXED(Tabla1[[#This Row],[TASA EXE.]],0)</f>
        <v>0</v>
      </c>
      <c r="N477" t="str">
        <f>FIXED(Tabla1[[#This Row],[IVA]],0)</f>
        <v>0</v>
      </c>
      <c r="O477" t="str">
        <f>FIXED(Tabla1[[#This Row],[ISR RET]],0)</f>
        <v>0</v>
      </c>
      <c r="P477" t="str">
        <f>FIXED(Tabla1[[#This Row],[IVA RET]],0)</f>
        <v>0</v>
      </c>
      <c r="R477" s="68">
        <f>Tabla1[[#This Row],[TASA 16]]*16%</f>
        <v>0</v>
      </c>
    </row>
    <row r="478" spans="2:18" x14ac:dyDescent="0.25">
      <c r="B478" t="str">
        <f>'[1]210 Y RFC'!A478</f>
        <v>HUVR8204031S9</v>
      </c>
      <c r="C478" t="s">
        <v>510</v>
      </c>
      <c r="D478" t="str">
        <f>'[1]210 Y RFC'!C478</f>
        <v>HUERTA VILLANUEVA RAFAEL</v>
      </c>
      <c r="E478" s="35">
        <f>SUMIFS(Tabla16[TASA 16],Tabla16[NUM],Tabla1[[#This Row],[CODIGO]])</f>
        <v>0</v>
      </c>
      <c r="F478" s="35">
        <f>SUMIFS(Tabla16[TASA 0%],Tabla16[NUM],Tabla1[[#This Row],[CODIGO]])</f>
        <v>0</v>
      </c>
      <c r="G478" s="35">
        <f>SUMIFS(Tabla16[[EXENTO ]],Tabla16[NUM],Tabla1[[#This Row],[CODIGO]])</f>
        <v>0</v>
      </c>
      <c r="H478" s="35">
        <f>SUMIFS(Tabla16[IVA],Tabla16[NUM],Tabla1[[#This Row],[CODIGO]])</f>
        <v>0</v>
      </c>
      <c r="I478" s="35">
        <f>SUMIFS(Tabla16[ISR RET.],Tabla16[NUM],Tabla1[[#This Row],[CODIGO]])</f>
        <v>0</v>
      </c>
      <c r="J478" s="35">
        <f>SUMIFS(Tabla16[IVA RET.],Tabla16[NUM],Tabla1[[#This Row],[CODIGO]])</f>
        <v>0</v>
      </c>
      <c r="K478" t="str">
        <f>FIXED(Tabla1[[#This Row],[TASA 16%]],0)</f>
        <v>0</v>
      </c>
      <c r="L478" t="str">
        <f>FIXED(Tabla1[[#This Row],[TASA 0%]],0)</f>
        <v>0</v>
      </c>
      <c r="M478" t="str">
        <f>FIXED(Tabla1[[#This Row],[TASA EXE.]],0)</f>
        <v>0</v>
      </c>
      <c r="N478" s="36" t="str">
        <f>FIXED(Tabla1[[#This Row],[IVA]],0)</f>
        <v>0</v>
      </c>
      <c r="O478" s="36" t="str">
        <f>FIXED(Tabla1[[#This Row],[ISR RET]],0)</f>
        <v>0</v>
      </c>
      <c r="P478" s="36" t="str">
        <f>FIXED(Tabla1[[#This Row],[IVA RET]],0)</f>
        <v>0</v>
      </c>
      <c r="R478" s="68">
        <f>Tabla1[[#This Row],[TASA 16]]*16%</f>
        <v>0</v>
      </c>
    </row>
    <row r="479" spans="2:18" x14ac:dyDescent="0.25">
      <c r="B479" t="str">
        <f>'[1]210 Y RFC'!A479</f>
        <v>VME9910224W4</v>
      </c>
      <c r="C479" t="s">
        <v>511</v>
      </c>
      <c r="D479" t="str">
        <f>'[1]210 Y RFC'!C479</f>
        <v>VOGLIA DE MEXICO SA DE CV</v>
      </c>
      <c r="E479" s="35">
        <f>SUMIFS(Tabla16[TASA 16],Tabla16[NUM],Tabla1[[#This Row],[CODIGO]])</f>
        <v>59130.999999999993</v>
      </c>
      <c r="F479" s="35">
        <f>SUMIFS(Tabla16[TASA 0%],Tabla16[NUM],Tabla1[[#This Row],[CODIGO]])</f>
        <v>3.0000000013387762E-2</v>
      </c>
      <c r="G479" s="35">
        <f>SUMIFS(Tabla16[[EXENTO ]],Tabla16[NUM],Tabla1[[#This Row],[CODIGO]])</f>
        <v>0</v>
      </c>
      <c r="H479" s="35">
        <f>SUMIFS(Tabla16[IVA],Tabla16[NUM],Tabla1[[#This Row],[CODIGO]])</f>
        <v>9460.9599999999991</v>
      </c>
      <c r="I479" s="35">
        <f>SUMIFS(Tabla16[ISR RET.],Tabla16[NUM],Tabla1[[#This Row],[CODIGO]])</f>
        <v>0</v>
      </c>
      <c r="J479" s="35">
        <f>SUMIFS(Tabla16[IVA RET.],Tabla16[NUM],Tabla1[[#This Row],[CODIGO]])</f>
        <v>0</v>
      </c>
      <c r="K479" t="str">
        <f>FIXED(Tabla1[[#This Row],[TASA 16%]],0)</f>
        <v>59,131</v>
      </c>
      <c r="L479" t="str">
        <f>FIXED(Tabla1[[#This Row],[TASA 0%]],0)</f>
        <v>0</v>
      </c>
      <c r="M479" t="str">
        <f>FIXED(Tabla1[[#This Row],[TASA EXE.]],0)</f>
        <v>0</v>
      </c>
      <c r="N479" t="str">
        <f>FIXED(Tabla1[[#This Row],[IVA]],0)</f>
        <v>9,461</v>
      </c>
      <c r="O479" t="str">
        <f>FIXED(Tabla1[[#This Row],[ISR RET]],0)</f>
        <v>0</v>
      </c>
      <c r="P479" t="str">
        <f>FIXED(Tabla1[[#This Row],[IVA RET]],0)</f>
        <v>0</v>
      </c>
      <c r="R479" s="68">
        <f>Tabla1[[#This Row],[TASA 16]]*16%</f>
        <v>9460.9600000000009</v>
      </c>
    </row>
    <row r="480" spans="2:18" x14ac:dyDescent="0.25">
      <c r="B480" t="str">
        <f>'[1]210 Y RFC'!A480</f>
        <v>DBO9902177N3</v>
      </c>
      <c r="C480" t="s">
        <v>512</v>
      </c>
      <c r="D480" t="str">
        <f>'[1]210 Y RFC'!C480</f>
        <v>DEPOSITO LA BODEGA SA DE CV</v>
      </c>
      <c r="E480" s="35">
        <f>SUMIFS(Tabla16[TASA 16],Tabla16[NUM],Tabla1[[#This Row],[CODIGO]])</f>
        <v>0</v>
      </c>
      <c r="F480" s="35">
        <f>SUMIFS(Tabla16[TASA 0%],Tabla16[NUM],Tabla1[[#This Row],[CODIGO]])</f>
        <v>0</v>
      </c>
      <c r="G480" s="35">
        <f>SUMIFS(Tabla16[[EXENTO ]],Tabla16[NUM],Tabla1[[#This Row],[CODIGO]])</f>
        <v>0</v>
      </c>
      <c r="H480" s="35">
        <f>SUMIFS(Tabla16[IVA],Tabla16[NUM],Tabla1[[#This Row],[CODIGO]])</f>
        <v>0</v>
      </c>
      <c r="I480" s="35">
        <f>SUMIFS(Tabla16[ISR RET.],Tabla16[NUM],Tabla1[[#This Row],[CODIGO]])</f>
        <v>0</v>
      </c>
      <c r="J480" s="35">
        <f>SUMIFS(Tabla16[IVA RET.],Tabla16[NUM],Tabla1[[#This Row],[CODIGO]])</f>
        <v>0</v>
      </c>
      <c r="K480" t="str">
        <f>FIXED(Tabla1[[#This Row],[TASA 16%]],0)</f>
        <v>0</v>
      </c>
      <c r="L480" t="str">
        <f>FIXED(Tabla1[[#This Row],[TASA 0%]],0)</f>
        <v>0</v>
      </c>
      <c r="M480" t="str">
        <f>FIXED(Tabla1[[#This Row],[TASA EXE.]],0)</f>
        <v>0</v>
      </c>
      <c r="N480" s="36" t="str">
        <f>FIXED(Tabla1[[#This Row],[IVA]],0)</f>
        <v>0</v>
      </c>
      <c r="O480" s="36" t="str">
        <f>FIXED(Tabla1[[#This Row],[ISR RET]],0)</f>
        <v>0</v>
      </c>
      <c r="P480" s="36" t="str">
        <f>FIXED(Tabla1[[#This Row],[IVA RET]],0)</f>
        <v>0</v>
      </c>
      <c r="R480" s="68">
        <f>Tabla1[[#This Row],[TASA 16]]*16%</f>
        <v>0</v>
      </c>
    </row>
    <row r="481" spans="2:18" x14ac:dyDescent="0.25">
      <c r="B481" t="str">
        <f>'[1]210 Y RFC'!A481</f>
        <v>DIN930513J88</v>
      </c>
      <c r="C481" t="s">
        <v>513</v>
      </c>
      <c r="D481" t="str">
        <f>'[1]210 Y RFC'!C481</f>
        <v>DINARA SA DE CV</v>
      </c>
      <c r="E481" s="35">
        <f>SUMIFS(Tabla16[TASA 16],Tabla16[NUM],Tabla1[[#This Row],[CODIGO]])</f>
        <v>0</v>
      </c>
      <c r="F481" s="35">
        <f>SUMIFS(Tabla16[TASA 0%],Tabla16[NUM],Tabla1[[#This Row],[CODIGO]])</f>
        <v>0</v>
      </c>
      <c r="G481" s="35">
        <f>SUMIFS(Tabla16[[EXENTO ]],Tabla16[NUM],Tabla1[[#This Row],[CODIGO]])</f>
        <v>0</v>
      </c>
      <c r="H481" s="35">
        <f>SUMIFS(Tabla16[IVA],Tabla16[NUM],Tabla1[[#This Row],[CODIGO]])</f>
        <v>0</v>
      </c>
      <c r="I481" s="35">
        <f>SUMIFS(Tabla16[ISR RET.],Tabla16[NUM],Tabla1[[#This Row],[CODIGO]])</f>
        <v>0</v>
      </c>
      <c r="J481" s="35">
        <f>SUMIFS(Tabla16[IVA RET.],Tabla16[NUM],Tabla1[[#This Row],[CODIGO]])</f>
        <v>0</v>
      </c>
      <c r="K481" t="str">
        <f>FIXED(Tabla1[[#This Row],[TASA 16%]],0)</f>
        <v>0</v>
      </c>
      <c r="L481" t="str">
        <f>FIXED(Tabla1[[#This Row],[TASA 0%]],0)</f>
        <v>0</v>
      </c>
      <c r="M481" t="str">
        <f>FIXED(Tabla1[[#This Row],[TASA EXE.]],0)</f>
        <v>0</v>
      </c>
      <c r="N481" s="36" t="str">
        <f>FIXED(Tabla1[[#This Row],[IVA]],0)</f>
        <v>0</v>
      </c>
      <c r="O481" s="36" t="str">
        <f>FIXED(Tabla1[[#This Row],[ISR RET]],0)</f>
        <v>0</v>
      </c>
      <c r="P481" s="36" t="str">
        <f>FIXED(Tabla1[[#This Row],[IVA RET]],0)</f>
        <v>0</v>
      </c>
      <c r="R481" s="68">
        <f>Tabla1[[#This Row],[TASA 16]]*16%</f>
        <v>0</v>
      </c>
    </row>
    <row r="482" spans="2:18" x14ac:dyDescent="0.25">
      <c r="B482" t="str">
        <f>'[1]210 Y RFC'!A482</f>
        <v>MAY760623IB2</v>
      </c>
      <c r="C482" t="s">
        <v>514</v>
      </c>
      <c r="D482" t="str">
        <f>'[1]210 Y RFC'!C482</f>
        <v>MAYWARE SA DE CV</v>
      </c>
      <c r="E482" s="35">
        <f>SUMIFS(Tabla16[TASA 16],Tabla16[NUM],Tabla1[[#This Row],[CODIGO]])</f>
        <v>19500</v>
      </c>
      <c r="F482" s="35">
        <f>SUMIFS(Tabla16[TASA 0%],Tabla16[NUM],Tabla1[[#This Row],[CODIGO]])</f>
        <v>0</v>
      </c>
      <c r="G482" s="35">
        <f>SUMIFS(Tabla16[[EXENTO ]],Tabla16[NUM],Tabla1[[#This Row],[CODIGO]])</f>
        <v>0</v>
      </c>
      <c r="H482" s="35">
        <f>SUMIFS(Tabla16[IVA],Tabla16[NUM],Tabla1[[#This Row],[CODIGO]])</f>
        <v>3120</v>
      </c>
      <c r="I482" s="35">
        <f>SUMIFS(Tabla16[ISR RET.],Tabla16[NUM],Tabla1[[#This Row],[CODIGO]])</f>
        <v>0</v>
      </c>
      <c r="J482" s="35">
        <f>SUMIFS(Tabla16[IVA RET.],Tabla16[NUM],Tabla1[[#This Row],[CODIGO]])</f>
        <v>0</v>
      </c>
      <c r="K482" t="str">
        <f>FIXED(Tabla1[[#This Row],[TASA 16%]],0)</f>
        <v>19,500</v>
      </c>
      <c r="L482" t="str">
        <f>FIXED(Tabla1[[#This Row],[TASA 0%]],0)</f>
        <v>0</v>
      </c>
      <c r="M482" t="str">
        <f>FIXED(Tabla1[[#This Row],[TASA EXE.]],0)</f>
        <v>0</v>
      </c>
      <c r="N482" s="36" t="str">
        <f>FIXED(Tabla1[[#This Row],[IVA]],0)</f>
        <v>3,120</v>
      </c>
      <c r="O482" s="36" t="str">
        <f>FIXED(Tabla1[[#This Row],[ISR RET]],0)</f>
        <v>0</v>
      </c>
      <c r="P482" s="36" t="str">
        <f>FIXED(Tabla1[[#This Row],[IVA RET]],0)</f>
        <v>0</v>
      </c>
      <c r="R482" s="68">
        <f>Tabla1[[#This Row],[TASA 16]]*16%</f>
        <v>3120</v>
      </c>
    </row>
    <row r="483" spans="2:18" x14ac:dyDescent="0.25">
      <c r="B483" t="str">
        <f>'[1]210 Y RFC'!A483</f>
        <v>GURR7306188R0</v>
      </c>
      <c r="C483" t="s">
        <v>515</v>
      </c>
      <c r="D483" t="str">
        <f>'[1]210 Y RFC'!C483</f>
        <v>GUTIERREZ RIOS ROCIO BERENICE</v>
      </c>
      <c r="E483" s="35">
        <f>SUMIFS(Tabla16[TASA 16],Tabla16[NUM],Tabla1[[#This Row],[CODIGO]])</f>
        <v>0</v>
      </c>
      <c r="F483" s="35">
        <f>SUMIFS(Tabla16[TASA 0%],Tabla16[NUM],Tabla1[[#This Row],[CODIGO]])</f>
        <v>0</v>
      </c>
      <c r="G483" s="35">
        <f>SUMIFS(Tabla16[[EXENTO ]],Tabla16[NUM],Tabla1[[#This Row],[CODIGO]])</f>
        <v>0</v>
      </c>
      <c r="H483" s="35">
        <f>SUMIFS(Tabla16[IVA],Tabla16[NUM],Tabla1[[#This Row],[CODIGO]])</f>
        <v>0</v>
      </c>
      <c r="I483" s="35">
        <f>SUMIFS(Tabla16[ISR RET.],Tabla16[NUM],Tabla1[[#This Row],[CODIGO]])</f>
        <v>0</v>
      </c>
      <c r="J483" s="35">
        <f>SUMIFS(Tabla16[IVA RET.],Tabla16[NUM],Tabla1[[#This Row],[CODIGO]])</f>
        <v>0</v>
      </c>
      <c r="K483" t="str">
        <f>FIXED(Tabla1[[#This Row],[TASA 16%]],0)</f>
        <v>0</v>
      </c>
      <c r="L483" t="str">
        <f>FIXED(Tabla1[[#This Row],[TASA 0%]],0)</f>
        <v>0</v>
      </c>
      <c r="M483" t="str">
        <f>FIXED(Tabla1[[#This Row],[TASA EXE.]],0)</f>
        <v>0</v>
      </c>
      <c r="N483" t="str">
        <f>FIXED(Tabla1[[#This Row],[IVA]],0)</f>
        <v>0</v>
      </c>
      <c r="O483" t="str">
        <f>FIXED(Tabla1[[#This Row],[ISR RET]],0)</f>
        <v>0</v>
      </c>
      <c r="P483" t="str">
        <f>FIXED(Tabla1[[#This Row],[IVA RET]],0)</f>
        <v>0</v>
      </c>
      <c r="R483" s="68">
        <f>Tabla1[[#This Row],[TASA 16]]*16%</f>
        <v>0</v>
      </c>
    </row>
    <row r="484" spans="2:18" x14ac:dyDescent="0.25">
      <c r="B484" t="str">
        <f>'[1]210 Y RFC'!A484</f>
        <v>GASA841113395</v>
      </c>
      <c r="C484" t="s">
        <v>516</v>
      </c>
      <c r="D484" t="str">
        <f>'[1]210 Y RFC'!C484</f>
        <v>GALVEZ SAHAGUN MARIA ANGELICA</v>
      </c>
      <c r="E484" s="35">
        <f>SUMIFS(Tabla16[TASA 16],Tabla16[NUM],Tabla1[[#This Row],[CODIGO]])</f>
        <v>0</v>
      </c>
      <c r="F484" s="35">
        <f>SUMIFS(Tabla16[TASA 0%],Tabla16[NUM],Tabla1[[#This Row],[CODIGO]])</f>
        <v>0</v>
      </c>
      <c r="G484" s="35">
        <f>SUMIFS(Tabla16[[EXENTO ]],Tabla16[NUM],Tabla1[[#This Row],[CODIGO]])</f>
        <v>0</v>
      </c>
      <c r="H484" s="35">
        <f>SUMIFS(Tabla16[IVA],Tabla16[NUM],Tabla1[[#This Row],[CODIGO]])</f>
        <v>0</v>
      </c>
      <c r="I484" s="35">
        <f>SUMIFS(Tabla16[ISR RET.],Tabla16[NUM],Tabla1[[#This Row],[CODIGO]])</f>
        <v>0</v>
      </c>
      <c r="J484" s="35">
        <f>SUMIFS(Tabla16[IVA RET.],Tabla16[NUM],Tabla1[[#This Row],[CODIGO]])</f>
        <v>0</v>
      </c>
      <c r="K484" t="str">
        <f>FIXED(Tabla1[[#This Row],[TASA 16%]],0)</f>
        <v>0</v>
      </c>
      <c r="L484" t="str">
        <f>FIXED(Tabla1[[#This Row],[TASA 0%]],0)</f>
        <v>0</v>
      </c>
      <c r="M484" t="str">
        <f>FIXED(Tabla1[[#This Row],[TASA EXE.]],0)</f>
        <v>0</v>
      </c>
      <c r="N484" s="36" t="str">
        <f>FIXED(Tabla1[[#This Row],[IVA]],0)</f>
        <v>0</v>
      </c>
      <c r="O484" s="36" t="str">
        <f>FIXED(Tabla1[[#This Row],[ISR RET]],0)</f>
        <v>0</v>
      </c>
      <c r="P484" s="36" t="str">
        <f>FIXED(Tabla1[[#This Row],[IVA RET]],0)</f>
        <v>0</v>
      </c>
      <c r="R484" s="68">
        <f>Tabla1[[#This Row],[TASA 16]]*16%</f>
        <v>0</v>
      </c>
    </row>
    <row r="485" spans="2:18" x14ac:dyDescent="0.25">
      <c r="B485" t="str">
        <f>'[1]210 Y RFC'!A485</f>
        <v>BSM1001183G9</v>
      </c>
      <c r="C485" t="s">
        <v>517</v>
      </c>
      <c r="D485" t="str">
        <f>'[1]210 Y RFC'!C485</f>
        <v>BANCO SANTANDER SA</v>
      </c>
      <c r="E485" s="35">
        <f>SUMIFS(Tabla16[TASA 16],Tabla16[NUM],Tabla1[[#This Row],[CODIGO]])</f>
        <v>0</v>
      </c>
      <c r="F485" s="35">
        <f>SUMIFS(Tabla16[TASA 0%],Tabla16[NUM],Tabla1[[#This Row],[CODIGO]])</f>
        <v>0</v>
      </c>
      <c r="G485" s="35">
        <f>SUMIFS(Tabla16[[EXENTO ]],Tabla16[NUM],Tabla1[[#This Row],[CODIGO]])</f>
        <v>0</v>
      </c>
      <c r="H485" s="35">
        <f>SUMIFS(Tabla16[IVA],Tabla16[NUM],Tabla1[[#This Row],[CODIGO]])</f>
        <v>0</v>
      </c>
      <c r="I485" s="35">
        <f>SUMIFS(Tabla16[ISR RET.],Tabla16[NUM],Tabla1[[#This Row],[CODIGO]])</f>
        <v>0</v>
      </c>
      <c r="J485" s="35">
        <f>SUMIFS(Tabla16[IVA RET.],Tabla16[NUM],Tabla1[[#This Row],[CODIGO]])</f>
        <v>0</v>
      </c>
      <c r="K485" t="str">
        <f>FIXED(Tabla1[[#This Row],[TASA 16%]],0)</f>
        <v>0</v>
      </c>
      <c r="L485" t="str">
        <f>FIXED(Tabla1[[#This Row],[TASA 0%]],0)</f>
        <v>0</v>
      </c>
      <c r="M485" t="str">
        <f>FIXED(Tabla1[[#This Row],[TASA EXE.]],0)</f>
        <v>0</v>
      </c>
      <c r="N485" t="str">
        <f>FIXED(Tabla1[[#This Row],[IVA]],0)</f>
        <v>0</v>
      </c>
      <c r="O485" t="str">
        <f>FIXED(Tabla1[[#This Row],[ISR RET]],0)</f>
        <v>0</v>
      </c>
      <c r="P485" t="str">
        <f>FIXED(Tabla1[[#This Row],[IVA RET]],0)</f>
        <v>0</v>
      </c>
      <c r="R485" s="68">
        <f>Tabla1[[#This Row],[TASA 16]]*16%</f>
        <v>0</v>
      </c>
    </row>
    <row r="486" spans="2:18" x14ac:dyDescent="0.25">
      <c r="B486" t="str">
        <f>'[1]210 Y RFC'!A486</f>
        <v>PCV140213AQ9</v>
      </c>
      <c r="C486" t="s">
        <v>518</v>
      </c>
      <c r="D486" t="str">
        <f>'[1]210 Y RFC'!C486</f>
        <v>PRESTIGE COMERCIALIZADORA DE VINOS SA DE CV</v>
      </c>
      <c r="E486" s="35">
        <f>SUMIFS(Tabla16[TASA 16],Tabla16[NUM],Tabla1[[#This Row],[CODIGO]])</f>
        <v>0</v>
      </c>
      <c r="F486" s="35">
        <f>SUMIFS(Tabla16[TASA 0%],Tabla16[NUM],Tabla1[[#This Row],[CODIGO]])</f>
        <v>0</v>
      </c>
      <c r="G486" s="35">
        <f>SUMIFS(Tabla16[[EXENTO ]],Tabla16[NUM],Tabla1[[#This Row],[CODIGO]])</f>
        <v>0</v>
      </c>
      <c r="H486" s="35">
        <f>SUMIFS(Tabla16[IVA],Tabla16[NUM],Tabla1[[#This Row],[CODIGO]])</f>
        <v>0</v>
      </c>
      <c r="I486" s="35">
        <f>SUMIFS(Tabla16[ISR RET.],Tabla16[NUM],Tabla1[[#This Row],[CODIGO]])</f>
        <v>0</v>
      </c>
      <c r="J486" s="35">
        <f>SUMIFS(Tabla16[IVA RET.],Tabla16[NUM],Tabla1[[#This Row],[CODIGO]])</f>
        <v>0</v>
      </c>
      <c r="K486" t="str">
        <f>FIXED(Tabla1[[#This Row],[TASA 16%]],0)</f>
        <v>0</v>
      </c>
      <c r="L486" t="str">
        <f>FIXED(Tabla1[[#This Row],[TASA 0%]],0)</f>
        <v>0</v>
      </c>
      <c r="M486" t="str">
        <f>FIXED(Tabla1[[#This Row],[TASA EXE.]],0)</f>
        <v>0</v>
      </c>
      <c r="N486" s="36" t="str">
        <f>FIXED(Tabla1[[#This Row],[IVA]],0)</f>
        <v>0</v>
      </c>
      <c r="O486" s="36" t="str">
        <f>FIXED(Tabla1[[#This Row],[ISR RET]],0)</f>
        <v>0</v>
      </c>
      <c r="P486" s="36" t="str">
        <f>FIXED(Tabla1[[#This Row],[IVA RET]],0)</f>
        <v>0</v>
      </c>
      <c r="R486" s="68">
        <f>Tabla1[[#This Row],[TASA 16]]*16%</f>
        <v>0</v>
      </c>
    </row>
    <row r="487" spans="2:18" x14ac:dyDescent="0.25">
      <c r="B487" t="str">
        <f>'[1]210 Y RFC'!A487</f>
        <v>HMA090923AH4</v>
      </c>
      <c r="C487" t="s">
        <v>519</v>
      </c>
      <c r="D487" t="str">
        <f>'[1]210 Y RFC'!C487</f>
        <v>HOJAS MAYA SA DE CV</v>
      </c>
      <c r="E487" s="35">
        <f>SUMIFS(Tabla16[TASA 16],Tabla16[NUM],Tabla1[[#This Row],[CODIGO]])</f>
        <v>0</v>
      </c>
      <c r="F487" s="35">
        <f>SUMIFS(Tabla16[TASA 0%],Tabla16[NUM],Tabla1[[#This Row],[CODIGO]])</f>
        <v>0</v>
      </c>
      <c r="G487" s="35">
        <f>SUMIFS(Tabla16[[EXENTO ]],Tabla16[NUM],Tabla1[[#This Row],[CODIGO]])</f>
        <v>0</v>
      </c>
      <c r="H487" s="35">
        <f>SUMIFS(Tabla16[IVA],Tabla16[NUM],Tabla1[[#This Row],[CODIGO]])</f>
        <v>0</v>
      </c>
      <c r="I487" s="35">
        <f>SUMIFS(Tabla16[ISR RET.],Tabla16[NUM],Tabla1[[#This Row],[CODIGO]])</f>
        <v>0</v>
      </c>
      <c r="J487" s="35">
        <f>SUMIFS(Tabla16[IVA RET.],Tabla16[NUM],Tabla1[[#This Row],[CODIGO]])</f>
        <v>0</v>
      </c>
      <c r="K487" t="str">
        <f>FIXED(Tabla1[[#This Row],[TASA 16%]],0)</f>
        <v>0</v>
      </c>
      <c r="L487" t="str">
        <f>FIXED(Tabla1[[#This Row],[TASA 0%]],0)</f>
        <v>0</v>
      </c>
      <c r="M487" t="str">
        <f>FIXED(Tabla1[[#This Row],[TASA EXE.]],0)</f>
        <v>0</v>
      </c>
      <c r="N487" t="str">
        <f>FIXED(Tabla1[[#This Row],[IVA]],0)</f>
        <v>0</v>
      </c>
      <c r="O487" t="str">
        <f>FIXED(Tabla1[[#This Row],[ISR RET]],0)</f>
        <v>0</v>
      </c>
      <c r="P487" t="str">
        <f>FIXED(Tabla1[[#This Row],[IVA RET]],0)</f>
        <v>0</v>
      </c>
      <c r="R487" s="68">
        <f>Tabla1[[#This Row],[TASA 16]]*16%</f>
        <v>0</v>
      </c>
    </row>
    <row r="488" spans="2:18" x14ac:dyDescent="0.25">
      <c r="B488" t="str">
        <f>'[1]210 Y RFC'!A488</f>
        <v>PMM9707313E6</v>
      </c>
      <c r="C488" t="s">
        <v>520</v>
      </c>
      <c r="D488" t="str">
        <f>'[1]210 Y RFC'!C488</f>
        <v>PHILIP MORRIS MEXICO SA DE CV</v>
      </c>
      <c r="E488" s="35">
        <f>SUMIFS(Tabla16[TASA 16],Tabla16[NUM],Tabla1[[#This Row],[CODIGO]])</f>
        <v>271845.6875</v>
      </c>
      <c r="F488" s="35">
        <f>SUMIFS(Tabla16[TASA 0%],Tabla16[NUM],Tabla1[[#This Row],[CODIGO]])</f>
        <v>-8.7500000023283064E-2</v>
      </c>
      <c r="G488" s="35">
        <f>SUMIFS(Tabla16[[EXENTO ]],Tabla16[NUM],Tabla1[[#This Row],[CODIGO]])</f>
        <v>0</v>
      </c>
      <c r="H488" s="35">
        <f>SUMIFS(Tabla16[IVA],Tabla16[NUM],Tabla1[[#This Row],[CODIGO]])</f>
        <v>43495.31</v>
      </c>
      <c r="I488" s="35">
        <f>SUMIFS(Tabla16[ISR RET.],Tabla16[NUM],Tabla1[[#This Row],[CODIGO]])</f>
        <v>0</v>
      </c>
      <c r="J488" s="35">
        <f>SUMIFS(Tabla16[IVA RET.],Tabla16[NUM],Tabla1[[#This Row],[CODIGO]])</f>
        <v>0</v>
      </c>
      <c r="K488" t="str">
        <f>FIXED(Tabla1[[#This Row],[TASA 16%]],0)</f>
        <v>271,846</v>
      </c>
      <c r="L488" t="str">
        <f>FIXED(Tabla1[[#This Row],[TASA 0%]],0)</f>
        <v>0</v>
      </c>
      <c r="M488" t="str">
        <f>FIXED(Tabla1[[#This Row],[TASA EXE.]],0)</f>
        <v>0</v>
      </c>
      <c r="N488" t="str">
        <f>FIXED(Tabla1[[#This Row],[IVA]],0)</f>
        <v>43,495</v>
      </c>
      <c r="O488" t="str">
        <f>FIXED(Tabla1[[#This Row],[ISR RET]],0)</f>
        <v>0</v>
      </c>
      <c r="P488" t="str">
        <f>FIXED(Tabla1[[#This Row],[IVA RET]],0)</f>
        <v>0</v>
      </c>
      <c r="R488" s="68">
        <f>Tabla1[[#This Row],[TASA 16]]*16%</f>
        <v>43495.360000000001</v>
      </c>
    </row>
    <row r="489" spans="2:18" x14ac:dyDescent="0.25">
      <c r="B489" t="str">
        <f>'[1]210 Y RFC'!A489</f>
        <v>ROAM600626M8A</v>
      </c>
      <c r="C489" t="s">
        <v>521</v>
      </c>
      <c r="D489" t="str">
        <f>'[1]210 Y RFC'!C489</f>
        <v>ROMO ARANDA MANUEL GUILLERMO</v>
      </c>
      <c r="E489" s="35">
        <f>SUMIFS(Tabla16[TASA 16],Tabla16[NUM],Tabla1[[#This Row],[CODIGO]])</f>
        <v>30108.4375</v>
      </c>
      <c r="F489" s="35">
        <f>SUMIFS(Tabla16[TASA 0%],Tabla16[NUM],Tabla1[[#This Row],[CODIGO]])</f>
        <v>12232.492499999998</v>
      </c>
      <c r="G489" s="35">
        <f>SUMIFS(Tabla16[[EXENTO ]],Tabla16[NUM],Tabla1[[#This Row],[CODIGO]])</f>
        <v>919.38</v>
      </c>
      <c r="H489" s="35">
        <f>SUMIFS(Tabla16[IVA],Tabla16[NUM],Tabla1[[#This Row],[CODIGO]])</f>
        <v>4817.3500000000004</v>
      </c>
      <c r="I489" s="35">
        <f>SUMIFS(Tabla16[ISR RET.],Tabla16[NUM],Tabla1[[#This Row],[CODIGO]])</f>
        <v>0</v>
      </c>
      <c r="J489" s="35">
        <f>SUMIFS(Tabla16[IVA RET.],Tabla16[NUM],Tabla1[[#This Row],[CODIGO]])</f>
        <v>0</v>
      </c>
      <c r="K489" t="str">
        <f>FIXED(Tabla1[[#This Row],[TASA 16%]],0)</f>
        <v>30,108</v>
      </c>
      <c r="L489" t="str">
        <f>FIXED(Tabla1[[#This Row],[TASA 0%]],0)</f>
        <v>12,232</v>
      </c>
      <c r="M489" t="str">
        <f>FIXED(Tabla1[[#This Row],[TASA EXE.]],0)</f>
        <v>919</v>
      </c>
      <c r="N489" s="36" t="str">
        <f>FIXED(Tabla1[[#This Row],[IVA]],0)</f>
        <v>4,817</v>
      </c>
      <c r="O489" s="36" t="str">
        <f>FIXED(Tabla1[[#This Row],[ISR RET]],0)</f>
        <v>0</v>
      </c>
      <c r="P489" s="36" t="str">
        <f>FIXED(Tabla1[[#This Row],[IVA RET]],0)</f>
        <v>0</v>
      </c>
      <c r="R489" s="68">
        <f>Tabla1[[#This Row],[TASA 16]]*16%</f>
        <v>4817.28</v>
      </c>
    </row>
    <row r="490" spans="2:18" x14ac:dyDescent="0.25">
      <c r="B490" t="str">
        <f>'[1]210 Y RFC'!A490</f>
        <v>CES1404229A0</v>
      </c>
      <c r="C490" t="s">
        <v>522</v>
      </c>
      <c r="D490" t="str">
        <f>'[1]210 Y RFC'!C490</f>
        <v>COMERCIALIZADORA ESTECAMO SA DE CV</v>
      </c>
      <c r="E490" s="35">
        <f>SUMIFS(Tabla16[TASA 16],Tabla16[NUM],Tabla1[[#This Row],[CODIGO]])</f>
        <v>0</v>
      </c>
      <c r="F490" s="35">
        <f>SUMIFS(Tabla16[TASA 0%],Tabla16[NUM],Tabla1[[#This Row],[CODIGO]])</f>
        <v>0</v>
      </c>
      <c r="G490" s="35">
        <f>SUMIFS(Tabla16[[EXENTO ]],Tabla16[NUM],Tabla1[[#This Row],[CODIGO]])</f>
        <v>0</v>
      </c>
      <c r="H490" s="35">
        <f>SUMIFS(Tabla16[IVA],Tabla16[NUM],Tabla1[[#This Row],[CODIGO]])</f>
        <v>0</v>
      </c>
      <c r="I490" s="35">
        <f>SUMIFS(Tabla16[ISR RET.],Tabla16[NUM],Tabla1[[#This Row],[CODIGO]])</f>
        <v>0</v>
      </c>
      <c r="J490" s="35">
        <f>SUMIFS(Tabla16[IVA RET.],Tabla16[NUM],Tabla1[[#This Row],[CODIGO]])</f>
        <v>0</v>
      </c>
      <c r="K490" t="str">
        <f>FIXED(Tabla1[[#This Row],[TASA 16%]],0)</f>
        <v>0</v>
      </c>
      <c r="L490" t="str">
        <f>FIXED(Tabla1[[#This Row],[TASA 0%]],0)</f>
        <v>0</v>
      </c>
      <c r="M490" t="str">
        <f>FIXED(Tabla1[[#This Row],[TASA EXE.]],0)</f>
        <v>0</v>
      </c>
      <c r="N490" s="36" t="str">
        <f>FIXED(Tabla1[[#This Row],[IVA]],0)</f>
        <v>0</v>
      </c>
      <c r="O490" s="36" t="str">
        <f>FIXED(Tabla1[[#This Row],[ISR RET]],0)</f>
        <v>0</v>
      </c>
      <c r="P490" s="36" t="str">
        <f>FIXED(Tabla1[[#This Row],[IVA RET]],0)</f>
        <v>0</v>
      </c>
      <c r="R490" s="68">
        <f>Tabla1[[#This Row],[TASA 16]]*16%</f>
        <v>0</v>
      </c>
    </row>
    <row r="491" spans="2:18" x14ac:dyDescent="0.25">
      <c r="B491" t="str">
        <f>'[1]210 Y RFC'!A491</f>
        <v>GSH1605234U8</v>
      </c>
      <c r="C491" t="s">
        <v>523</v>
      </c>
      <c r="D491" t="str">
        <f>'[1]210 Y RFC'!C491</f>
        <v>GRUPO SHANATURALS SA DE CV</v>
      </c>
      <c r="E491" s="35">
        <f>SUMIFS(Tabla16[TASA 16],Tabla16[NUM],Tabla1[[#This Row],[CODIGO]])</f>
        <v>0</v>
      </c>
      <c r="F491" s="35">
        <f>SUMIFS(Tabla16[TASA 0%],Tabla16[NUM],Tabla1[[#This Row],[CODIGO]])</f>
        <v>0</v>
      </c>
      <c r="G491" s="35">
        <f>SUMIFS(Tabla16[[EXENTO ]],Tabla16[NUM],Tabla1[[#This Row],[CODIGO]])</f>
        <v>0</v>
      </c>
      <c r="H491" s="35">
        <f>SUMIFS(Tabla16[IVA],Tabla16[NUM],Tabla1[[#This Row],[CODIGO]])</f>
        <v>0</v>
      </c>
      <c r="I491" s="35">
        <f>SUMIFS(Tabla16[ISR RET.],Tabla16[NUM],Tabla1[[#This Row],[CODIGO]])</f>
        <v>0</v>
      </c>
      <c r="J491" s="35">
        <f>SUMIFS(Tabla16[IVA RET.],Tabla16[NUM],Tabla1[[#This Row],[CODIGO]])</f>
        <v>0</v>
      </c>
      <c r="K491" t="str">
        <f>FIXED(Tabla1[[#This Row],[TASA 16%]],0)</f>
        <v>0</v>
      </c>
      <c r="L491" t="str">
        <f>FIXED(Tabla1[[#This Row],[TASA 0%]],0)</f>
        <v>0</v>
      </c>
      <c r="M491" t="str">
        <f>FIXED(Tabla1[[#This Row],[TASA EXE.]],0)</f>
        <v>0</v>
      </c>
      <c r="N491" t="str">
        <f>FIXED(Tabla1[[#This Row],[IVA]],0)</f>
        <v>0</v>
      </c>
      <c r="O491" t="str">
        <f>FIXED(Tabla1[[#This Row],[ISR RET]],0)</f>
        <v>0</v>
      </c>
      <c r="P491" t="str">
        <f>FIXED(Tabla1[[#This Row],[IVA RET]],0)</f>
        <v>0</v>
      </c>
      <c r="R491" s="68">
        <f>Tabla1[[#This Row],[TASA 16]]*16%</f>
        <v>0</v>
      </c>
    </row>
    <row r="492" spans="2:18" x14ac:dyDescent="0.25">
      <c r="B492" t="str">
        <f>'[1]210 Y RFC'!A492</f>
        <v>AAJF740906A7A</v>
      </c>
      <c r="C492" t="s">
        <v>524</v>
      </c>
      <c r="D492" t="str">
        <f>'[1]210 Y RFC'!C492</f>
        <v>ALDAZ JUAREZ FERNANDO</v>
      </c>
      <c r="E492" s="35">
        <f>SUMIFS(Tabla16[TASA 16],Tabla16[NUM],Tabla1[[#This Row],[CODIGO]])</f>
        <v>0</v>
      </c>
      <c r="F492" s="35">
        <f>SUMIFS(Tabla16[TASA 0%],Tabla16[NUM],Tabla1[[#This Row],[CODIGO]])</f>
        <v>0</v>
      </c>
      <c r="G492" s="35">
        <f>SUMIFS(Tabla16[[EXENTO ]],Tabla16[NUM],Tabla1[[#This Row],[CODIGO]])</f>
        <v>0</v>
      </c>
      <c r="H492" s="35">
        <f>SUMIFS(Tabla16[IVA],Tabla16[NUM],Tabla1[[#This Row],[CODIGO]])</f>
        <v>0</v>
      </c>
      <c r="I492" s="35">
        <f>SUMIFS(Tabla16[ISR RET.],Tabla16[NUM],Tabla1[[#This Row],[CODIGO]])</f>
        <v>0</v>
      </c>
      <c r="J492" s="35">
        <f>SUMIFS(Tabla16[IVA RET.],Tabla16[NUM],Tabla1[[#This Row],[CODIGO]])</f>
        <v>0</v>
      </c>
      <c r="K492" t="str">
        <f>FIXED(Tabla1[[#This Row],[TASA 16%]],0)</f>
        <v>0</v>
      </c>
      <c r="L492" t="str">
        <f>FIXED(Tabla1[[#This Row],[TASA 0%]],0)</f>
        <v>0</v>
      </c>
      <c r="M492" t="str">
        <f>FIXED(Tabla1[[#This Row],[TASA EXE.]],0)</f>
        <v>0</v>
      </c>
      <c r="N492" s="36" t="str">
        <f>FIXED(Tabla1[[#This Row],[IVA]],0)</f>
        <v>0</v>
      </c>
      <c r="O492" s="36" t="str">
        <f>FIXED(Tabla1[[#This Row],[ISR RET]],0)</f>
        <v>0</v>
      </c>
      <c r="P492" s="36" t="str">
        <f>FIXED(Tabla1[[#This Row],[IVA RET]],0)</f>
        <v>0</v>
      </c>
      <c r="R492" s="68">
        <f>Tabla1[[#This Row],[TASA 16]]*16%</f>
        <v>0</v>
      </c>
    </row>
    <row r="493" spans="2:18" x14ac:dyDescent="0.25">
      <c r="B493" t="str">
        <f>'[1]210 Y RFC'!A493</f>
        <v>CSS160330CP7</v>
      </c>
      <c r="C493" t="s">
        <v>525</v>
      </c>
      <c r="D493" t="str">
        <f>'[1]210 Y RFC'!C493</f>
        <v>CFE SUMINISTRADOR DE SERVICIOS BASICOS</v>
      </c>
      <c r="E493" s="35">
        <f>SUMIFS(Tabla16[TASA 16],Tabla16[NUM],Tabla1[[#This Row],[CODIGO]])</f>
        <v>96301</v>
      </c>
      <c r="F493" s="35">
        <f>SUMIFS(Tabla16[TASA 0%],Tabla16[NUM],Tabla1[[#This Row],[CODIGO]])</f>
        <v>0.83999999999953445</v>
      </c>
      <c r="G493" s="35">
        <f>SUMIFS(Tabla16[[EXENTO ]],Tabla16[NUM],Tabla1[[#This Row],[CODIGO]])</f>
        <v>0</v>
      </c>
      <c r="H493" s="35">
        <f>SUMIFS(Tabla16[IVA],Tabla16[NUM],Tabla1[[#This Row],[CODIGO]])</f>
        <v>15408.16</v>
      </c>
      <c r="I493" s="35">
        <f>SUMIFS(Tabla16[ISR RET.],Tabla16[NUM],Tabla1[[#This Row],[CODIGO]])</f>
        <v>0</v>
      </c>
      <c r="J493" s="35">
        <f>SUMIFS(Tabla16[IVA RET.],Tabla16[NUM],Tabla1[[#This Row],[CODIGO]])</f>
        <v>0</v>
      </c>
      <c r="K493" t="str">
        <f>FIXED(Tabla1[[#This Row],[TASA 16%]],0)</f>
        <v>96,301</v>
      </c>
      <c r="L493" t="str">
        <f>FIXED(Tabla1[[#This Row],[TASA 0%]],0)</f>
        <v>1</v>
      </c>
      <c r="M493" t="str">
        <f>FIXED(Tabla1[[#This Row],[TASA EXE.]],0)</f>
        <v>0</v>
      </c>
      <c r="N493" t="str">
        <f>FIXED(Tabla1[[#This Row],[IVA]],0)</f>
        <v>15,408</v>
      </c>
      <c r="O493" t="str">
        <f>FIXED(Tabla1[[#This Row],[ISR RET]],0)</f>
        <v>0</v>
      </c>
      <c r="P493" t="str">
        <f>FIXED(Tabla1[[#This Row],[IVA RET]],0)</f>
        <v>0</v>
      </c>
      <c r="R493" s="68">
        <f>Tabla1[[#This Row],[TASA 16]]*16%</f>
        <v>15408.16</v>
      </c>
    </row>
    <row r="494" spans="2:18" x14ac:dyDescent="0.25">
      <c r="B494" t="str">
        <f>'[1]210 Y RFC'!A494</f>
        <v>NAPJ810828290</v>
      </c>
      <c r="C494" t="s">
        <v>526</v>
      </c>
      <c r="D494" t="str">
        <f>'[1]210 Y RFC'!C494</f>
        <v>NAVARRO PLASCENCIA JORGE ALBERTO</v>
      </c>
      <c r="E494" s="35">
        <f>SUMIFS(Tabla16[TASA 16],Tabla16[NUM],Tabla1[[#This Row],[CODIGO]])</f>
        <v>2754.1875</v>
      </c>
      <c r="F494" s="35">
        <f>SUMIFS(Tabla16[TASA 0%],Tabla16[NUM],Tabla1[[#This Row],[CODIGO]])</f>
        <v>-7.500000000163709E-3</v>
      </c>
      <c r="G494" s="35">
        <f>SUMIFS(Tabla16[[EXENTO ]],Tabla16[NUM],Tabla1[[#This Row],[CODIGO]])</f>
        <v>0</v>
      </c>
      <c r="H494" s="35">
        <f>SUMIFS(Tabla16[IVA],Tabla16[NUM],Tabla1[[#This Row],[CODIGO]])</f>
        <v>440.66999999999996</v>
      </c>
      <c r="I494" s="35">
        <f>SUMIFS(Tabla16[ISR RET.],Tabla16[NUM],Tabla1[[#This Row],[CODIGO]])</f>
        <v>0</v>
      </c>
      <c r="J494" s="35">
        <f>SUMIFS(Tabla16[IVA RET.],Tabla16[NUM],Tabla1[[#This Row],[CODIGO]])</f>
        <v>0</v>
      </c>
      <c r="K494" t="str">
        <f>FIXED(Tabla1[[#This Row],[TASA 16%]],0)</f>
        <v>2,754</v>
      </c>
      <c r="L494" t="str">
        <f>FIXED(Tabla1[[#This Row],[TASA 0%]],0)</f>
        <v>0</v>
      </c>
      <c r="M494" t="str">
        <f>FIXED(Tabla1[[#This Row],[TASA EXE.]],0)</f>
        <v>0</v>
      </c>
      <c r="N494" s="36" t="str">
        <f>FIXED(Tabla1[[#This Row],[IVA]],0)</f>
        <v>441</v>
      </c>
      <c r="O494" s="36" t="str">
        <f>FIXED(Tabla1[[#This Row],[ISR RET]],0)</f>
        <v>0</v>
      </c>
      <c r="P494" s="36" t="str">
        <f>FIXED(Tabla1[[#This Row],[IVA RET]],0)</f>
        <v>0</v>
      </c>
      <c r="R494" s="68">
        <f>Tabla1[[#This Row],[TASA 16]]*16%</f>
        <v>440.64</v>
      </c>
    </row>
    <row r="495" spans="2:18" x14ac:dyDescent="0.25">
      <c r="B495" t="str">
        <f>'[1]210 Y RFC'!A495</f>
        <v>GORO790306P85</v>
      </c>
      <c r="C495" t="s">
        <v>527</v>
      </c>
      <c r="D495" t="str">
        <f>'[1]210 Y RFC'!C495</f>
        <v>GONZALEZ DEL RIO OSCAR RENE</v>
      </c>
      <c r="E495" s="35">
        <f>SUMIFS(Tabla16[TASA 16],Tabla16[NUM],Tabla1[[#This Row],[CODIGO]])</f>
        <v>0</v>
      </c>
      <c r="F495" s="35">
        <f>SUMIFS(Tabla16[TASA 0%],Tabla16[NUM],Tabla1[[#This Row],[CODIGO]])</f>
        <v>0</v>
      </c>
      <c r="G495" s="35">
        <f>SUMIFS(Tabla16[[EXENTO ]],Tabla16[NUM],Tabla1[[#This Row],[CODIGO]])</f>
        <v>0</v>
      </c>
      <c r="H495" s="35">
        <f>SUMIFS(Tabla16[IVA],Tabla16[NUM],Tabla1[[#This Row],[CODIGO]])</f>
        <v>0</v>
      </c>
      <c r="I495" s="35">
        <f>SUMIFS(Tabla16[ISR RET.],Tabla16[NUM],Tabla1[[#This Row],[CODIGO]])</f>
        <v>0</v>
      </c>
      <c r="J495" s="35">
        <f>SUMIFS(Tabla16[IVA RET.],Tabla16[NUM],Tabla1[[#This Row],[CODIGO]])</f>
        <v>0</v>
      </c>
      <c r="K495" t="str">
        <f>FIXED(Tabla1[[#This Row],[TASA 16%]],0)</f>
        <v>0</v>
      </c>
      <c r="L495" t="str">
        <f>FIXED(Tabla1[[#This Row],[TASA 0%]],0)</f>
        <v>0</v>
      </c>
      <c r="M495" t="str">
        <f>FIXED(Tabla1[[#This Row],[TASA EXE.]],0)</f>
        <v>0</v>
      </c>
      <c r="N495" t="str">
        <f>FIXED(Tabla1[[#This Row],[IVA]],0)</f>
        <v>0</v>
      </c>
      <c r="O495" t="str">
        <f>FIXED(Tabla1[[#This Row],[ISR RET]],0)</f>
        <v>0</v>
      </c>
      <c r="P495" t="str">
        <f>FIXED(Tabla1[[#This Row],[IVA RET]],0)</f>
        <v>0</v>
      </c>
      <c r="R495" s="68">
        <f>Tabla1[[#This Row],[TASA 16]]*16%</f>
        <v>0</v>
      </c>
    </row>
    <row r="496" spans="2:18" x14ac:dyDescent="0.25">
      <c r="B496" t="str">
        <f>'[1]210 Y RFC'!A496</f>
        <v>MAJ850101PE3</v>
      </c>
      <c r="C496" t="s">
        <v>528</v>
      </c>
      <c r="D496" t="str">
        <f>'[1]210 Y RFC'!C496</f>
        <v>MUNICIPIO DE ACATIC JALISCO</v>
      </c>
      <c r="E496" s="35">
        <f>SUMIFS(Tabla16[TASA 16],Tabla16[NUM],Tabla1[[#This Row],[CODIGO]])</f>
        <v>0</v>
      </c>
      <c r="F496" s="35">
        <f>SUMIFS(Tabla16[TASA 0%],Tabla16[NUM],Tabla1[[#This Row],[CODIGO]])</f>
        <v>0</v>
      </c>
      <c r="G496" s="35">
        <f>SUMIFS(Tabla16[[EXENTO ]],Tabla16[NUM],Tabla1[[#This Row],[CODIGO]])</f>
        <v>0</v>
      </c>
      <c r="H496" s="35">
        <f>SUMIFS(Tabla16[IVA],Tabla16[NUM],Tabla1[[#This Row],[CODIGO]])</f>
        <v>0</v>
      </c>
      <c r="I496" s="35">
        <f>SUMIFS(Tabla16[ISR RET.],Tabla16[NUM],Tabla1[[#This Row],[CODIGO]])</f>
        <v>0</v>
      </c>
      <c r="J496" s="35">
        <f>SUMIFS(Tabla16[IVA RET.],Tabla16[NUM],Tabla1[[#This Row],[CODIGO]])</f>
        <v>0</v>
      </c>
      <c r="K496" t="str">
        <f>FIXED(Tabla1[[#This Row],[TASA 16%]],0)</f>
        <v>0</v>
      </c>
      <c r="L496" t="str">
        <f>FIXED(Tabla1[[#This Row],[TASA 0%]],0)</f>
        <v>0</v>
      </c>
      <c r="M496" t="str">
        <f>FIXED(Tabla1[[#This Row],[TASA EXE.]],0)</f>
        <v>0</v>
      </c>
      <c r="N496" s="36" t="str">
        <f>FIXED(Tabla1[[#This Row],[IVA]],0)</f>
        <v>0</v>
      </c>
      <c r="O496" s="36" t="str">
        <f>FIXED(Tabla1[[#This Row],[ISR RET]],0)</f>
        <v>0</v>
      </c>
      <c r="P496" s="36" t="str">
        <f>FIXED(Tabla1[[#This Row],[IVA RET]],0)</f>
        <v>0</v>
      </c>
      <c r="R496" s="68">
        <f>Tabla1[[#This Row],[TASA 16]]*16%</f>
        <v>0</v>
      </c>
    </row>
    <row r="497" spans="2:18" x14ac:dyDescent="0.25">
      <c r="B497" t="str">
        <f>'[1]210 Y RFC'!A497</f>
        <v>SAP080429EE5</v>
      </c>
      <c r="C497" t="s">
        <v>529</v>
      </c>
      <c r="D497" t="str">
        <f>'[1]210 Y RFC'!C497</f>
        <v>SISTEMA DE AGUA POTABLE ALCANTARILLADO Y SANEAMIENTO</v>
      </c>
      <c r="E497" s="35">
        <f>SUMIFS(Tabla16[TASA 16],Tabla16[NUM],Tabla1[[#This Row],[CODIGO]])</f>
        <v>0</v>
      </c>
      <c r="F497" s="35">
        <f>SUMIFS(Tabla16[TASA 0%],Tabla16[NUM],Tabla1[[#This Row],[CODIGO]])</f>
        <v>0</v>
      </c>
      <c r="G497" s="35">
        <f>SUMIFS(Tabla16[[EXENTO ]],Tabla16[NUM],Tabla1[[#This Row],[CODIGO]])</f>
        <v>0</v>
      </c>
      <c r="H497" s="35">
        <f>SUMIFS(Tabla16[IVA],Tabla16[NUM],Tabla1[[#This Row],[CODIGO]])</f>
        <v>0</v>
      </c>
      <c r="I497" s="35">
        <f>SUMIFS(Tabla16[ISR RET.],Tabla16[NUM],Tabla1[[#This Row],[CODIGO]])</f>
        <v>0</v>
      </c>
      <c r="J497" s="35">
        <f>SUMIFS(Tabla16[IVA RET.],Tabla16[NUM],Tabla1[[#This Row],[CODIGO]])</f>
        <v>0</v>
      </c>
      <c r="K497" t="str">
        <f>FIXED(Tabla1[[#This Row],[TASA 16%]],0)</f>
        <v>0</v>
      </c>
      <c r="L497" t="str">
        <f>FIXED(Tabla1[[#This Row],[TASA 0%]],0)</f>
        <v>0</v>
      </c>
      <c r="M497" t="str">
        <f>FIXED(Tabla1[[#This Row],[TASA EXE.]],0)</f>
        <v>0</v>
      </c>
      <c r="N497" t="str">
        <f>FIXED(Tabla1[[#This Row],[IVA]],0)</f>
        <v>0</v>
      </c>
      <c r="O497" t="str">
        <f>FIXED(Tabla1[[#This Row],[ISR RET]],0)</f>
        <v>0</v>
      </c>
      <c r="P497" t="str">
        <f>FIXED(Tabla1[[#This Row],[IVA RET]],0)</f>
        <v>0</v>
      </c>
      <c r="R497" s="68">
        <f>Tabla1[[#This Row],[TASA 16]]*16%</f>
        <v>0</v>
      </c>
    </row>
    <row r="498" spans="2:18" x14ac:dyDescent="0.25">
      <c r="B498" t="str">
        <f>'[1]210 Y RFC'!A498</f>
        <v>PNA161017PMA</v>
      </c>
      <c r="C498" t="s">
        <v>530</v>
      </c>
      <c r="D498" t="str">
        <f>'[1]210 Y RFC'!C498</f>
        <v>PRODUCTOS NATY SA DE CV</v>
      </c>
      <c r="E498" s="35">
        <f>SUMIFS(Tabla16[TASA 16],Tabla16[NUM],Tabla1[[#This Row],[CODIGO]])</f>
        <v>0</v>
      </c>
      <c r="F498" s="35">
        <f>SUMIFS(Tabla16[TASA 0%],Tabla16[NUM],Tabla1[[#This Row],[CODIGO]])</f>
        <v>12470.67</v>
      </c>
      <c r="G498" s="35">
        <f>SUMIFS(Tabla16[[EXENTO ]],Tabla16[NUM],Tabla1[[#This Row],[CODIGO]])</f>
        <v>997.67</v>
      </c>
      <c r="H498" s="35">
        <f>SUMIFS(Tabla16[IVA],Tabla16[NUM],Tabla1[[#This Row],[CODIGO]])</f>
        <v>0</v>
      </c>
      <c r="I498" s="35">
        <f>SUMIFS(Tabla16[ISR RET.],Tabla16[NUM],Tabla1[[#This Row],[CODIGO]])</f>
        <v>0</v>
      </c>
      <c r="J498" s="35">
        <f>SUMIFS(Tabla16[IVA RET.],Tabla16[NUM],Tabla1[[#This Row],[CODIGO]])</f>
        <v>0</v>
      </c>
      <c r="K498" t="str">
        <f>FIXED(Tabla1[[#This Row],[TASA 16%]],0)</f>
        <v>0</v>
      </c>
      <c r="L498" t="str">
        <f>FIXED(Tabla1[[#This Row],[TASA 0%]],0)</f>
        <v>12,471</v>
      </c>
      <c r="M498" t="str">
        <f>FIXED(Tabla1[[#This Row],[TASA EXE.]],0)</f>
        <v>998</v>
      </c>
      <c r="N498" s="36" t="str">
        <f>FIXED(Tabla1[[#This Row],[IVA]],0)</f>
        <v>0</v>
      </c>
      <c r="O498" s="36" t="str">
        <f>FIXED(Tabla1[[#This Row],[ISR RET]],0)</f>
        <v>0</v>
      </c>
      <c r="P498" s="36" t="str">
        <f>FIXED(Tabla1[[#This Row],[IVA RET]],0)</f>
        <v>0</v>
      </c>
      <c r="R498" s="68">
        <f>Tabla1[[#This Row],[TASA 16]]*16%</f>
        <v>0</v>
      </c>
    </row>
    <row r="499" spans="2:18" x14ac:dyDescent="0.25">
      <c r="B499" t="str">
        <f>'[1]210 Y RFC'!A499</f>
        <v>NWM9709244W4</v>
      </c>
      <c r="C499" t="s">
        <v>531</v>
      </c>
      <c r="D499" t="str">
        <f>'[1]210 Y RFC'!C499</f>
        <v>NUEVA WAL MART DE MEXICO S DE RL DE CV</v>
      </c>
      <c r="E499" s="35">
        <f>SUMIFS(Tabla16[TASA 16],Tabla16[NUM],Tabla1[[#This Row],[CODIGO]])</f>
        <v>1699788.625</v>
      </c>
      <c r="F499" s="35">
        <f>SUMIFS(Tabla16[TASA 0%],Tabla16[NUM],Tabla1[[#This Row],[CODIGO]])</f>
        <v>4737631.0550000006</v>
      </c>
      <c r="G499" s="35">
        <f>SUMIFS(Tabla16[[EXENTO ]],Tabla16[NUM],Tabla1[[#This Row],[CODIGO]])</f>
        <v>164.5</v>
      </c>
      <c r="H499" s="35">
        <f>SUMIFS(Tabla16[IVA],Tabla16[NUM],Tabla1[[#This Row],[CODIGO]])</f>
        <v>271966.18000000005</v>
      </c>
      <c r="I499" s="35">
        <f>SUMIFS(Tabla16[ISR RET.],Tabla16[NUM],Tabla1[[#This Row],[CODIGO]])</f>
        <v>0</v>
      </c>
      <c r="J499" s="35">
        <f>SUMIFS(Tabla16[IVA RET.],Tabla16[NUM],Tabla1[[#This Row],[CODIGO]])</f>
        <v>0</v>
      </c>
      <c r="K499" t="str">
        <f>FIXED(Tabla1[[#This Row],[TASA 16%]],0)</f>
        <v>1,699,789</v>
      </c>
      <c r="L499" t="str">
        <f>FIXED(Tabla1[[#This Row],[TASA 0%]],0)</f>
        <v>4,737,631</v>
      </c>
      <c r="M499" t="str">
        <f>FIXED(Tabla1[[#This Row],[TASA EXE.]],0)</f>
        <v>165</v>
      </c>
      <c r="N499" t="str">
        <f>FIXED(Tabla1[[#This Row],[IVA]],0)</f>
        <v>271,966</v>
      </c>
      <c r="O499" t="str">
        <f>FIXED(Tabla1[[#This Row],[ISR RET]],0)</f>
        <v>0</v>
      </c>
      <c r="P499" t="str">
        <f>FIXED(Tabla1[[#This Row],[IVA RET]],0)</f>
        <v>0</v>
      </c>
      <c r="R499" s="68">
        <f>Tabla1[[#This Row],[TASA 16]]*16%</f>
        <v>271966.24</v>
      </c>
    </row>
    <row r="500" spans="2:18" x14ac:dyDescent="0.25">
      <c r="B500" t="str">
        <f>'[1]210 Y RFC'!A500</f>
        <v>LURM710824MP5</v>
      </c>
      <c r="C500" t="s">
        <v>532</v>
      </c>
      <c r="D500" t="str">
        <f>'[1]210 Y RFC'!C500</f>
        <v>LUNA RAMIREZ MIGUEL EDUARDO</v>
      </c>
      <c r="E500" s="35">
        <f>SUMIFS(Tabla16[TASA 16],Tabla16[NUM],Tabla1[[#This Row],[CODIGO]])</f>
        <v>0</v>
      </c>
      <c r="F500" s="35">
        <f>SUMIFS(Tabla16[TASA 0%],Tabla16[NUM],Tabla1[[#This Row],[CODIGO]])</f>
        <v>0</v>
      </c>
      <c r="G500" s="35">
        <f>SUMIFS(Tabla16[[EXENTO ]],Tabla16[NUM],Tabla1[[#This Row],[CODIGO]])</f>
        <v>0</v>
      </c>
      <c r="H500" s="35">
        <f>SUMIFS(Tabla16[IVA],Tabla16[NUM],Tabla1[[#This Row],[CODIGO]])</f>
        <v>0</v>
      </c>
      <c r="I500" s="35">
        <f>SUMIFS(Tabla16[ISR RET.],Tabla16[NUM],Tabla1[[#This Row],[CODIGO]])</f>
        <v>0</v>
      </c>
      <c r="J500" s="35">
        <f>SUMIFS(Tabla16[IVA RET.],Tabla16[NUM],Tabla1[[#This Row],[CODIGO]])</f>
        <v>0</v>
      </c>
      <c r="K500" t="str">
        <f>FIXED(Tabla1[[#This Row],[TASA 16%]],0)</f>
        <v>0</v>
      </c>
      <c r="L500" t="str">
        <f>FIXED(Tabla1[[#This Row],[TASA 0%]],0)</f>
        <v>0</v>
      </c>
      <c r="M500" t="str">
        <f>FIXED(Tabla1[[#This Row],[TASA EXE.]],0)</f>
        <v>0</v>
      </c>
      <c r="N500" s="36" t="str">
        <f>FIXED(Tabla1[[#This Row],[IVA]],0)</f>
        <v>0</v>
      </c>
      <c r="O500" s="36" t="str">
        <f>FIXED(Tabla1[[#This Row],[ISR RET]],0)</f>
        <v>0</v>
      </c>
      <c r="P500" s="36" t="str">
        <f>FIXED(Tabla1[[#This Row],[IVA RET]],0)</f>
        <v>0</v>
      </c>
      <c r="R500" s="68">
        <f>Tabla1[[#This Row],[TASA 16]]*16%</f>
        <v>0</v>
      </c>
    </row>
    <row r="501" spans="2:18" x14ac:dyDescent="0.25">
      <c r="B501" t="str">
        <f>'[1]210 Y RFC'!A501</f>
        <v>ADM041013S47</v>
      </c>
      <c r="C501" t="s">
        <v>533</v>
      </c>
      <c r="D501" t="str">
        <f>'[1]210 Y RFC'!C501</f>
        <v>ALHOFARMA DISTRIBUIDORA DE MEDICAMENTOS SA DE CV</v>
      </c>
      <c r="E501" s="35">
        <f>SUMIFS(Tabla16[TASA 16],Tabla16[NUM],Tabla1[[#This Row],[CODIGO]])</f>
        <v>0</v>
      </c>
      <c r="F501" s="35">
        <f>SUMIFS(Tabla16[TASA 0%],Tabla16[NUM],Tabla1[[#This Row],[CODIGO]])</f>
        <v>0</v>
      </c>
      <c r="G501" s="35">
        <f>SUMIFS(Tabla16[[EXENTO ]],Tabla16[NUM],Tabla1[[#This Row],[CODIGO]])</f>
        <v>0</v>
      </c>
      <c r="H501" s="35">
        <f>SUMIFS(Tabla16[IVA],Tabla16[NUM],Tabla1[[#This Row],[CODIGO]])</f>
        <v>0</v>
      </c>
      <c r="I501" s="35">
        <f>SUMIFS(Tabla16[ISR RET.],Tabla16[NUM],Tabla1[[#This Row],[CODIGO]])</f>
        <v>0</v>
      </c>
      <c r="J501" s="35">
        <f>SUMIFS(Tabla16[IVA RET.],Tabla16[NUM],Tabla1[[#This Row],[CODIGO]])</f>
        <v>0</v>
      </c>
      <c r="K501" t="str">
        <f>FIXED(Tabla1[[#This Row],[TASA 16%]],0)</f>
        <v>0</v>
      </c>
      <c r="L501" t="str">
        <f>FIXED(Tabla1[[#This Row],[TASA 0%]],0)</f>
        <v>0</v>
      </c>
      <c r="M501" t="str">
        <f>FIXED(Tabla1[[#This Row],[TASA EXE.]],0)</f>
        <v>0</v>
      </c>
      <c r="N501" t="str">
        <f>FIXED(Tabla1[[#This Row],[IVA]],0)</f>
        <v>0</v>
      </c>
      <c r="O501" t="str">
        <f>FIXED(Tabla1[[#This Row],[ISR RET]],0)</f>
        <v>0</v>
      </c>
      <c r="P501" t="str">
        <f>FIXED(Tabla1[[#This Row],[IVA RET]],0)</f>
        <v>0</v>
      </c>
      <c r="R501" s="68">
        <f>Tabla1[[#This Row],[TASA 16]]*16%</f>
        <v>0</v>
      </c>
    </row>
    <row r="502" spans="2:18" x14ac:dyDescent="0.25">
      <c r="B502" t="str">
        <f>'[1]210 Y RFC'!A502</f>
        <v>CDM160520NR0</v>
      </c>
      <c r="C502" t="s">
        <v>534</v>
      </c>
      <c r="D502" t="str">
        <f>'[1]210 Y RFC'!C502</f>
        <v>COMERCIAL Y DISTRIBUCIONES MAKADHIN SA DE CV</v>
      </c>
      <c r="E502" s="35">
        <f>SUMIFS(Tabla16[TASA 16],Tabla16[NUM],Tabla1[[#This Row],[CODIGO]])</f>
        <v>0</v>
      </c>
      <c r="F502" s="35">
        <f>SUMIFS(Tabla16[TASA 0%],Tabla16[NUM],Tabla1[[#This Row],[CODIGO]])</f>
        <v>0</v>
      </c>
      <c r="G502" s="35">
        <f>SUMIFS(Tabla16[[EXENTO ]],Tabla16[NUM],Tabla1[[#This Row],[CODIGO]])</f>
        <v>0</v>
      </c>
      <c r="H502" s="35">
        <f>SUMIFS(Tabla16[IVA],Tabla16[NUM],Tabla1[[#This Row],[CODIGO]])</f>
        <v>0</v>
      </c>
      <c r="I502" s="35">
        <f>SUMIFS(Tabla16[ISR RET.],Tabla16[NUM],Tabla1[[#This Row],[CODIGO]])</f>
        <v>0</v>
      </c>
      <c r="J502" s="35">
        <f>SUMIFS(Tabla16[IVA RET.],Tabla16[NUM],Tabla1[[#This Row],[CODIGO]])</f>
        <v>0</v>
      </c>
      <c r="K502" t="str">
        <f>FIXED(Tabla1[[#This Row],[TASA 16%]],0)</f>
        <v>0</v>
      </c>
      <c r="L502" t="str">
        <f>FIXED(Tabla1[[#This Row],[TASA 0%]],0)</f>
        <v>0</v>
      </c>
      <c r="M502" t="str">
        <f>FIXED(Tabla1[[#This Row],[TASA EXE.]],0)</f>
        <v>0</v>
      </c>
      <c r="N502" s="36" t="str">
        <f>FIXED(Tabla1[[#This Row],[IVA]],0)</f>
        <v>0</v>
      </c>
      <c r="O502" s="36" t="str">
        <f>FIXED(Tabla1[[#This Row],[ISR RET]],0)</f>
        <v>0</v>
      </c>
      <c r="P502" s="36" t="str">
        <f>FIXED(Tabla1[[#This Row],[IVA RET]],0)</f>
        <v>0</v>
      </c>
      <c r="R502" s="68">
        <f>Tabla1[[#This Row],[TASA 16]]*16%</f>
        <v>0</v>
      </c>
    </row>
    <row r="503" spans="2:18" x14ac:dyDescent="0.25">
      <c r="B503" t="str">
        <f>'[1]210 Y RFC'!A503</f>
        <v>CSL110309E25</v>
      </c>
      <c r="C503" t="s">
        <v>535</v>
      </c>
      <c r="D503" t="str">
        <f>'[1]210 Y RFC'!C503</f>
        <v>CSLF SA DE CV</v>
      </c>
      <c r="E503" s="35">
        <f>SUMIFS(Tabla16[TASA 16],Tabla16[NUM],Tabla1[[#This Row],[CODIGO]])</f>
        <v>0</v>
      </c>
      <c r="F503" s="35">
        <f>SUMIFS(Tabla16[TASA 0%],Tabla16[NUM],Tabla1[[#This Row],[CODIGO]])</f>
        <v>0</v>
      </c>
      <c r="G503" s="35">
        <f>SUMIFS(Tabla16[[EXENTO ]],Tabla16[NUM],Tabla1[[#This Row],[CODIGO]])</f>
        <v>0</v>
      </c>
      <c r="H503" s="35">
        <f>SUMIFS(Tabla16[IVA],Tabla16[NUM],Tabla1[[#This Row],[CODIGO]])</f>
        <v>0</v>
      </c>
      <c r="I503" s="35">
        <f>SUMIFS(Tabla16[ISR RET.],Tabla16[NUM],Tabla1[[#This Row],[CODIGO]])</f>
        <v>0</v>
      </c>
      <c r="J503" s="35">
        <f>SUMIFS(Tabla16[IVA RET.],Tabla16[NUM],Tabla1[[#This Row],[CODIGO]])</f>
        <v>0</v>
      </c>
      <c r="K503" t="str">
        <f>FIXED(Tabla1[[#This Row],[TASA 16%]],0)</f>
        <v>0</v>
      </c>
      <c r="L503" t="str">
        <f>FIXED(Tabla1[[#This Row],[TASA 0%]],0)</f>
        <v>0</v>
      </c>
      <c r="M503" t="str">
        <f>FIXED(Tabla1[[#This Row],[TASA EXE.]],0)</f>
        <v>0</v>
      </c>
      <c r="N503" t="str">
        <f>FIXED(Tabla1[[#This Row],[IVA]],0)</f>
        <v>0</v>
      </c>
      <c r="O503" t="str">
        <f>FIXED(Tabla1[[#This Row],[ISR RET]],0)</f>
        <v>0</v>
      </c>
      <c r="P503" t="str">
        <f>FIXED(Tabla1[[#This Row],[IVA RET]],0)</f>
        <v>0</v>
      </c>
      <c r="R503" s="68">
        <f>Tabla1[[#This Row],[TASA 16]]*16%</f>
        <v>0</v>
      </c>
    </row>
    <row r="504" spans="2:18" x14ac:dyDescent="0.25">
      <c r="B504" t="str">
        <f>'[1]210 Y RFC'!A504</f>
        <v>APH120308B44</v>
      </c>
      <c r="C504" t="s">
        <v>536</v>
      </c>
      <c r="D504" t="str">
        <f>'[1]210 Y RFC'!C504</f>
        <v>AVIVIA PHARMA SA DE CV</v>
      </c>
      <c r="E504" s="35">
        <f>SUMIFS(Tabla16[TASA 16],Tabla16[NUM],Tabla1[[#This Row],[CODIGO]])</f>
        <v>0</v>
      </c>
      <c r="F504" s="35">
        <f>SUMIFS(Tabla16[TASA 0%],Tabla16[NUM],Tabla1[[#This Row],[CODIGO]])</f>
        <v>0</v>
      </c>
      <c r="G504" s="35">
        <f>SUMIFS(Tabla16[[EXENTO ]],Tabla16[NUM],Tabla1[[#This Row],[CODIGO]])</f>
        <v>0</v>
      </c>
      <c r="H504" s="35">
        <f>SUMIFS(Tabla16[IVA],Tabla16[NUM],Tabla1[[#This Row],[CODIGO]])</f>
        <v>0</v>
      </c>
      <c r="I504" s="35">
        <f>SUMIFS(Tabla16[ISR RET.],Tabla16[NUM],Tabla1[[#This Row],[CODIGO]])</f>
        <v>0</v>
      </c>
      <c r="J504" s="35">
        <f>SUMIFS(Tabla16[IVA RET.],Tabla16[NUM],Tabla1[[#This Row],[CODIGO]])</f>
        <v>0</v>
      </c>
      <c r="K504" t="str">
        <f>FIXED(Tabla1[[#This Row],[TASA 16%]],0)</f>
        <v>0</v>
      </c>
      <c r="L504" t="str">
        <f>FIXED(Tabla1[[#This Row],[TASA 0%]],0)</f>
        <v>0</v>
      </c>
      <c r="M504" t="str">
        <f>FIXED(Tabla1[[#This Row],[TASA EXE.]],0)</f>
        <v>0</v>
      </c>
      <c r="N504" s="36" t="str">
        <f>FIXED(Tabla1[[#This Row],[IVA]],0)</f>
        <v>0</v>
      </c>
      <c r="O504" s="36" t="str">
        <f>FIXED(Tabla1[[#This Row],[ISR RET]],0)</f>
        <v>0</v>
      </c>
      <c r="P504" s="36" t="str">
        <f>FIXED(Tabla1[[#This Row],[IVA RET]],0)</f>
        <v>0</v>
      </c>
      <c r="R504" s="68">
        <f>Tabla1[[#This Row],[TASA 16]]*16%</f>
        <v>0</v>
      </c>
    </row>
    <row r="505" spans="2:18" x14ac:dyDescent="0.25">
      <c r="B505" t="str">
        <f>'[1]210 Y RFC'!A505</f>
        <v>OSA840206MK6</v>
      </c>
      <c r="C505" t="s">
        <v>537</v>
      </c>
      <c r="D505" t="str">
        <f>'[1]210 Y RFC'!C505</f>
        <v>ORGANIZACION SAHUAYO SA DE CV</v>
      </c>
      <c r="E505" s="35">
        <f>SUMIFS(Tabla16[TASA 16],Tabla16[NUM],Tabla1[[#This Row],[CODIGO]])</f>
        <v>0</v>
      </c>
      <c r="F505" s="35">
        <f>SUMIFS(Tabla16[TASA 0%],Tabla16[NUM],Tabla1[[#This Row],[CODIGO]])</f>
        <v>0</v>
      </c>
      <c r="G505" s="35">
        <f>SUMIFS(Tabla16[[EXENTO ]],Tabla16[NUM],Tabla1[[#This Row],[CODIGO]])</f>
        <v>0</v>
      </c>
      <c r="H505" s="35">
        <f>SUMIFS(Tabla16[IVA],Tabla16[NUM],Tabla1[[#This Row],[CODIGO]])</f>
        <v>0</v>
      </c>
      <c r="I505" s="35">
        <f>SUMIFS(Tabla16[ISR RET.],Tabla16[NUM],Tabla1[[#This Row],[CODIGO]])</f>
        <v>0</v>
      </c>
      <c r="J505" s="35">
        <f>SUMIFS(Tabla16[IVA RET.],Tabla16[NUM],Tabla1[[#This Row],[CODIGO]])</f>
        <v>0</v>
      </c>
      <c r="K505" t="str">
        <f>FIXED(Tabla1[[#This Row],[TASA 16%]],0)</f>
        <v>0</v>
      </c>
      <c r="L505" t="str">
        <f>FIXED(Tabla1[[#This Row],[TASA 0%]],0)</f>
        <v>0</v>
      </c>
      <c r="M505" t="str">
        <f>FIXED(Tabla1[[#This Row],[TASA EXE.]],0)</f>
        <v>0</v>
      </c>
      <c r="N505" t="str">
        <f>FIXED(Tabla1[[#This Row],[IVA]],0)</f>
        <v>0</v>
      </c>
      <c r="O505" t="str">
        <f>FIXED(Tabla1[[#This Row],[ISR RET]],0)</f>
        <v>0</v>
      </c>
      <c r="P505" t="str">
        <f>FIXED(Tabla1[[#This Row],[IVA RET]],0)</f>
        <v>0</v>
      </c>
      <c r="R505" s="68">
        <f>Tabla1[[#This Row],[TASA 16]]*16%</f>
        <v>0</v>
      </c>
    </row>
    <row r="506" spans="2:18" x14ac:dyDescent="0.25">
      <c r="B506" t="str">
        <f>'[1]210 Y RFC'!A506</f>
        <v>SAJ971110HFA</v>
      </c>
      <c r="C506" t="s">
        <v>538</v>
      </c>
      <c r="D506" t="str">
        <f>'[1]210 Y RFC'!C506</f>
        <v>SUPER ABARROTES DE JALISCO SA DE CV</v>
      </c>
      <c r="E506" s="35">
        <f>SUMIFS(Tabla16[TASA 16],Tabla16[NUM],Tabla1[[#This Row],[CODIGO]])</f>
        <v>0</v>
      </c>
      <c r="F506" s="35">
        <f>SUMIFS(Tabla16[TASA 0%],Tabla16[NUM],Tabla1[[#This Row],[CODIGO]])</f>
        <v>0</v>
      </c>
      <c r="G506" s="35">
        <f>SUMIFS(Tabla16[[EXENTO ]],Tabla16[NUM],Tabla1[[#This Row],[CODIGO]])</f>
        <v>0</v>
      </c>
      <c r="H506" s="35">
        <f>SUMIFS(Tabla16[IVA],Tabla16[NUM],Tabla1[[#This Row],[CODIGO]])</f>
        <v>0</v>
      </c>
      <c r="I506" s="35">
        <f>SUMIFS(Tabla16[ISR RET.],Tabla16[NUM],Tabla1[[#This Row],[CODIGO]])</f>
        <v>0</v>
      </c>
      <c r="J506" s="35">
        <f>SUMIFS(Tabla16[IVA RET.],Tabla16[NUM],Tabla1[[#This Row],[CODIGO]])</f>
        <v>0</v>
      </c>
      <c r="K506" t="str">
        <f>FIXED(Tabla1[[#This Row],[TASA 16%]],0)</f>
        <v>0</v>
      </c>
      <c r="L506" t="str">
        <f>FIXED(Tabla1[[#This Row],[TASA 0%]],0)</f>
        <v>0</v>
      </c>
      <c r="M506" t="str">
        <f>FIXED(Tabla1[[#This Row],[TASA EXE.]],0)</f>
        <v>0</v>
      </c>
      <c r="N506" s="36" t="str">
        <f>FIXED(Tabla1[[#This Row],[IVA]],0)</f>
        <v>0</v>
      </c>
      <c r="O506" s="36" t="str">
        <f>FIXED(Tabla1[[#This Row],[ISR RET]],0)</f>
        <v>0</v>
      </c>
      <c r="P506" s="36" t="str">
        <f>FIXED(Tabla1[[#This Row],[IVA RET]],0)</f>
        <v>0</v>
      </c>
      <c r="R506" s="68">
        <f>Tabla1[[#This Row],[TASA 16]]*16%</f>
        <v>0</v>
      </c>
    </row>
    <row r="507" spans="2:18" x14ac:dyDescent="0.25">
      <c r="B507" t="str">
        <f>'[1]210 Y RFC'!A507</f>
        <v>CRA690524A76</v>
      </c>
      <c r="C507" t="s">
        <v>539</v>
      </c>
      <c r="D507" t="str">
        <f>'[1]210 Y RFC'!C507</f>
        <v>CHOCOLATE REY AMARGO SA DE CV</v>
      </c>
      <c r="E507" s="35">
        <f>SUMIFS(Tabla16[TASA 16],Tabla16[NUM],Tabla1[[#This Row],[CODIGO]])</f>
        <v>0</v>
      </c>
      <c r="F507" s="35">
        <f>SUMIFS(Tabla16[TASA 0%],Tabla16[NUM],Tabla1[[#This Row],[CODIGO]])</f>
        <v>0</v>
      </c>
      <c r="G507" s="35">
        <f>SUMIFS(Tabla16[[EXENTO ]],Tabla16[NUM],Tabla1[[#This Row],[CODIGO]])</f>
        <v>0</v>
      </c>
      <c r="H507" s="35">
        <f>SUMIFS(Tabla16[IVA],Tabla16[NUM],Tabla1[[#This Row],[CODIGO]])</f>
        <v>0</v>
      </c>
      <c r="I507" s="35">
        <f>SUMIFS(Tabla16[ISR RET.],Tabla16[NUM],Tabla1[[#This Row],[CODIGO]])</f>
        <v>0</v>
      </c>
      <c r="J507" s="35">
        <f>SUMIFS(Tabla16[IVA RET.],Tabla16[NUM],Tabla1[[#This Row],[CODIGO]])</f>
        <v>0</v>
      </c>
      <c r="K507" t="str">
        <f>FIXED(Tabla1[[#This Row],[TASA 16%]],0)</f>
        <v>0</v>
      </c>
      <c r="L507" t="str">
        <f>FIXED(Tabla1[[#This Row],[TASA 0%]],0)</f>
        <v>0</v>
      </c>
      <c r="M507" t="str">
        <f>FIXED(Tabla1[[#This Row],[TASA EXE.]],0)</f>
        <v>0</v>
      </c>
      <c r="N507" t="str">
        <f>FIXED(Tabla1[[#This Row],[IVA]],0)</f>
        <v>0</v>
      </c>
      <c r="O507" t="str">
        <f>FIXED(Tabla1[[#This Row],[ISR RET]],0)</f>
        <v>0</v>
      </c>
      <c r="P507" t="str">
        <f>FIXED(Tabla1[[#This Row],[IVA RET]],0)</f>
        <v>0</v>
      </c>
      <c r="R507" s="68">
        <f>Tabla1[[#This Row],[TASA 16]]*16%</f>
        <v>0</v>
      </c>
    </row>
    <row r="508" spans="2:18" x14ac:dyDescent="0.25">
      <c r="B508" t="str">
        <f>'[1]210 Y RFC'!A508</f>
        <v>PEMS751007U4A</v>
      </c>
      <c r="C508" t="s">
        <v>540</v>
      </c>
      <c r="D508" t="str">
        <f>'[1]210 Y RFC'!C508</f>
        <v>PEREZ MORALES SERGIO</v>
      </c>
      <c r="E508" s="35">
        <f>SUMIFS(Tabla16[TASA 16],Tabla16[NUM],Tabla1[[#This Row],[CODIGO]])</f>
        <v>0</v>
      </c>
      <c r="F508" s="35">
        <f>SUMIFS(Tabla16[TASA 0%],Tabla16[NUM],Tabla1[[#This Row],[CODIGO]])</f>
        <v>0</v>
      </c>
      <c r="G508" s="35">
        <f>SUMIFS(Tabla16[[EXENTO ]],Tabla16[NUM],Tabla1[[#This Row],[CODIGO]])</f>
        <v>0</v>
      </c>
      <c r="H508" s="35">
        <f>SUMIFS(Tabla16[IVA],Tabla16[NUM],Tabla1[[#This Row],[CODIGO]])</f>
        <v>0</v>
      </c>
      <c r="I508" s="35">
        <f>SUMIFS(Tabla16[ISR RET.],Tabla16[NUM],Tabla1[[#This Row],[CODIGO]])</f>
        <v>0</v>
      </c>
      <c r="J508" s="35">
        <f>SUMIFS(Tabla16[IVA RET.],Tabla16[NUM],Tabla1[[#This Row],[CODIGO]])</f>
        <v>0</v>
      </c>
      <c r="K508" t="str">
        <f>FIXED(Tabla1[[#This Row],[TASA 16%]],0)</f>
        <v>0</v>
      </c>
      <c r="L508" t="str">
        <f>FIXED(Tabla1[[#This Row],[TASA 0%]],0)</f>
        <v>0</v>
      </c>
      <c r="M508" t="str">
        <f>FIXED(Tabla1[[#This Row],[TASA EXE.]],0)</f>
        <v>0</v>
      </c>
      <c r="N508" s="36" t="str">
        <f>FIXED(Tabla1[[#This Row],[IVA]],0)</f>
        <v>0</v>
      </c>
      <c r="O508" s="36" t="str">
        <f>FIXED(Tabla1[[#This Row],[ISR RET]],0)</f>
        <v>0</v>
      </c>
      <c r="P508" s="36" t="str">
        <f>FIXED(Tabla1[[#This Row],[IVA RET]],0)</f>
        <v>0</v>
      </c>
      <c r="R508" s="68">
        <f>Tabla1[[#This Row],[TASA 16]]*16%</f>
        <v>0</v>
      </c>
    </row>
    <row r="509" spans="2:18" x14ac:dyDescent="0.25">
      <c r="B509" t="str">
        <f>'[1]210 Y RFC'!A509</f>
        <v>NASA8809094Z7</v>
      </c>
      <c r="C509" t="s">
        <v>541</v>
      </c>
      <c r="D509" t="str">
        <f>'[1]210 Y RFC'!C509</f>
        <v>NAVARRO SANCHEZ AURELIO</v>
      </c>
      <c r="E509" s="35">
        <f>SUMIFS(Tabla16[TASA 16],Tabla16[NUM],Tabla1[[#This Row],[CODIGO]])</f>
        <v>0</v>
      </c>
      <c r="F509" s="35">
        <f>SUMIFS(Tabla16[TASA 0%],Tabla16[NUM],Tabla1[[#This Row],[CODIGO]])</f>
        <v>0</v>
      </c>
      <c r="G509" s="35">
        <f>SUMIFS(Tabla16[[EXENTO ]],Tabla16[NUM],Tabla1[[#This Row],[CODIGO]])</f>
        <v>0</v>
      </c>
      <c r="H509" s="35">
        <f>SUMIFS(Tabla16[IVA],Tabla16[NUM],Tabla1[[#This Row],[CODIGO]])</f>
        <v>0</v>
      </c>
      <c r="I509" s="35">
        <f>SUMIFS(Tabla16[ISR RET.],Tabla16[NUM],Tabla1[[#This Row],[CODIGO]])</f>
        <v>0</v>
      </c>
      <c r="J509" s="35">
        <f>SUMIFS(Tabla16[IVA RET.],Tabla16[NUM],Tabla1[[#This Row],[CODIGO]])</f>
        <v>0</v>
      </c>
      <c r="K509" t="str">
        <f>FIXED(Tabla1[[#This Row],[TASA 16%]],0)</f>
        <v>0</v>
      </c>
      <c r="L509" t="str">
        <f>FIXED(Tabla1[[#This Row],[TASA 0%]],0)</f>
        <v>0</v>
      </c>
      <c r="M509" t="str">
        <f>FIXED(Tabla1[[#This Row],[TASA EXE.]],0)</f>
        <v>0</v>
      </c>
      <c r="N509" t="str">
        <f>FIXED(Tabla1[[#This Row],[IVA]],0)</f>
        <v>0</v>
      </c>
      <c r="O509" t="str">
        <f>FIXED(Tabla1[[#This Row],[ISR RET]],0)</f>
        <v>0</v>
      </c>
      <c r="P509" t="str">
        <f>FIXED(Tabla1[[#This Row],[IVA RET]],0)</f>
        <v>0</v>
      </c>
      <c r="R509" s="68">
        <f>Tabla1[[#This Row],[TASA 16]]*16%</f>
        <v>0</v>
      </c>
    </row>
    <row r="510" spans="2:18" x14ac:dyDescent="0.25">
      <c r="B510" t="str">
        <f>'[1]210 Y RFC'!A510</f>
        <v>PPT960924K53</v>
      </c>
      <c r="C510" t="s">
        <v>542</v>
      </c>
      <c r="D510" t="str">
        <f>'[1]210 Y RFC'!C510</f>
        <v>PRODUCTORA DE PAN TLAQUEPAQUE SA DE CV</v>
      </c>
      <c r="E510" s="35">
        <f>SUMIFS(Tabla16[TASA 16],Tabla16[NUM],Tabla1[[#This Row],[CODIGO]])</f>
        <v>0</v>
      </c>
      <c r="F510" s="35">
        <f>SUMIFS(Tabla16[TASA 0%],Tabla16[NUM],Tabla1[[#This Row],[CODIGO]])</f>
        <v>0</v>
      </c>
      <c r="G510" s="35">
        <f>SUMIFS(Tabla16[[EXENTO ]],Tabla16[NUM],Tabla1[[#This Row],[CODIGO]])</f>
        <v>0</v>
      </c>
      <c r="H510" s="35">
        <f>SUMIFS(Tabla16[IVA],Tabla16[NUM],Tabla1[[#This Row],[CODIGO]])</f>
        <v>0</v>
      </c>
      <c r="I510" s="35">
        <f>SUMIFS(Tabla16[ISR RET.],Tabla16[NUM],Tabla1[[#This Row],[CODIGO]])</f>
        <v>0</v>
      </c>
      <c r="J510" s="35">
        <f>SUMIFS(Tabla16[IVA RET.],Tabla16[NUM],Tabla1[[#This Row],[CODIGO]])</f>
        <v>0</v>
      </c>
      <c r="K510" t="str">
        <f>FIXED(Tabla1[[#This Row],[TASA 16%]],0)</f>
        <v>0</v>
      </c>
      <c r="L510" t="str">
        <f>FIXED(Tabla1[[#This Row],[TASA 0%]],0)</f>
        <v>0</v>
      </c>
      <c r="M510" t="str">
        <f>FIXED(Tabla1[[#This Row],[TASA EXE.]],0)</f>
        <v>0</v>
      </c>
      <c r="N510" s="36" t="str">
        <f>FIXED(Tabla1[[#This Row],[IVA]],0)</f>
        <v>0</v>
      </c>
      <c r="O510" s="36" t="str">
        <f>FIXED(Tabla1[[#This Row],[ISR RET]],0)</f>
        <v>0</v>
      </c>
      <c r="P510" s="36" t="str">
        <f>FIXED(Tabla1[[#This Row],[IVA RET]],0)</f>
        <v>0</v>
      </c>
      <c r="R510" s="68">
        <f>Tabla1[[#This Row],[TASA 16]]*16%</f>
        <v>0</v>
      </c>
    </row>
    <row r="511" spans="2:18" x14ac:dyDescent="0.25">
      <c r="B511" t="str">
        <f>'[1]210 Y RFC'!A511</f>
        <v>REA970623V45</v>
      </c>
      <c r="C511" t="s">
        <v>543</v>
      </c>
      <c r="D511" t="str">
        <f>'[1]210 Y RFC'!C511</f>
        <v>REACTIV SA DE CV</v>
      </c>
      <c r="E511" s="35">
        <f>SUMIFS(Tabla16[TASA 16],Tabla16[NUM],Tabla1[[#This Row],[CODIGO]])</f>
        <v>0</v>
      </c>
      <c r="F511" s="35">
        <f>SUMIFS(Tabla16[TASA 0%],Tabla16[NUM],Tabla1[[#This Row],[CODIGO]])</f>
        <v>0</v>
      </c>
      <c r="G511" s="35">
        <f>SUMIFS(Tabla16[[EXENTO ]],Tabla16[NUM],Tabla1[[#This Row],[CODIGO]])</f>
        <v>0</v>
      </c>
      <c r="H511" s="35">
        <f>SUMIFS(Tabla16[IVA],Tabla16[NUM],Tabla1[[#This Row],[CODIGO]])</f>
        <v>0</v>
      </c>
      <c r="I511" s="35">
        <f>SUMIFS(Tabla16[ISR RET.],Tabla16[NUM],Tabla1[[#This Row],[CODIGO]])</f>
        <v>0</v>
      </c>
      <c r="J511" s="35">
        <f>SUMIFS(Tabla16[IVA RET.],Tabla16[NUM],Tabla1[[#This Row],[CODIGO]])</f>
        <v>0</v>
      </c>
      <c r="K511" t="str">
        <f>FIXED(Tabla1[[#This Row],[TASA 16%]],0)</f>
        <v>0</v>
      </c>
      <c r="L511" t="str">
        <f>FIXED(Tabla1[[#This Row],[TASA 0%]],0)</f>
        <v>0</v>
      </c>
      <c r="M511" t="str">
        <f>FIXED(Tabla1[[#This Row],[TASA EXE.]],0)</f>
        <v>0</v>
      </c>
      <c r="N511" t="str">
        <f>FIXED(Tabla1[[#This Row],[IVA]],0)</f>
        <v>0</v>
      </c>
      <c r="O511" t="str">
        <f>FIXED(Tabla1[[#This Row],[ISR RET]],0)</f>
        <v>0</v>
      </c>
      <c r="P511" t="str">
        <f>FIXED(Tabla1[[#This Row],[IVA RET]],0)</f>
        <v>0</v>
      </c>
      <c r="R511" s="68">
        <f>Tabla1[[#This Row],[TASA 16]]*16%</f>
        <v>0</v>
      </c>
    </row>
    <row r="512" spans="2:18" x14ac:dyDescent="0.25">
      <c r="B512" t="str">
        <f>'[1]210 Y RFC'!A512</f>
        <v>FSE820720B72</v>
      </c>
      <c r="C512" t="s">
        <v>544</v>
      </c>
      <c r="D512" t="str">
        <f>'[1]210 Y RFC'!C512</f>
        <v>FABRICAS SELECTAS SA DE CV</v>
      </c>
      <c r="E512" s="35">
        <f>SUMIFS(Tabla16[TASA 16],Tabla16[NUM],Tabla1[[#This Row],[CODIGO]])</f>
        <v>0</v>
      </c>
      <c r="F512" s="35">
        <f>SUMIFS(Tabla16[TASA 0%],Tabla16[NUM],Tabla1[[#This Row],[CODIGO]])</f>
        <v>0</v>
      </c>
      <c r="G512" s="35">
        <f>SUMIFS(Tabla16[[EXENTO ]],Tabla16[NUM],Tabla1[[#This Row],[CODIGO]])</f>
        <v>0</v>
      </c>
      <c r="H512" s="35">
        <f>SUMIFS(Tabla16[IVA],Tabla16[NUM],Tabla1[[#This Row],[CODIGO]])</f>
        <v>0</v>
      </c>
      <c r="I512" s="35">
        <f>SUMIFS(Tabla16[ISR RET.],Tabla16[NUM],Tabla1[[#This Row],[CODIGO]])</f>
        <v>0</v>
      </c>
      <c r="J512" s="35">
        <f>SUMIFS(Tabla16[IVA RET.],Tabla16[NUM],Tabla1[[#This Row],[CODIGO]])</f>
        <v>0</v>
      </c>
      <c r="K512" t="str">
        <f>FIXED(Tabla1[[#This Row],[TASA 16%]],0)</f>
        <v>0</v>
      </c>
      <c r="L512" t="str">
        <f>FIXED(Tabla1[[#This Row],[TASA 0%]],0)</f>
        <v>0</v>
      </c>
      <c r="M512" t="str">
        <f>FIXED(Tabla1[[#This Row],[TASA EXE.]],0)</f>
        <v>0</v>
      </c>
      <c r="N512" s="36" t="str">
        <f>FIXED(Tabla1[[#This Row],[IVA]],0)</f>
        <v>0</v>
      </c>
      <c r="O512" s="36" t="str">
        <f>FIXED(Tabla1[[#This Row],[ISR RET]],0)</f>
        <v>0</v>
      </c>
      <c r="P512" s="36" t="str">
        <f>FIXED(Tabla1[[#This Row],[IVA RET]],0)</f>
        <v>0</v>
      </c>
      <c r="R512" s="68">
        <f>Tabla1[[#This Row],[TASA 16]]*16%</f>
        <v>0</v>
      </c>
    </row>
    <row r="513" spans="2:18" x14ac:dyDescent="0.25">
      <c r="B513" t="str">
        <f>'[1]210 Y RFC'!A513</f>
        <v>LOGS680222IJ8</v>
      </c>
      <c r="C513" t="s">
        <v>545</v>
      </c>
      <c r="D513" t="str">
        <f>'[1]210 Y RFC'!C513</f>
        <v>LOMELI GOMEZ SERGIO</v>
      </c>
      <c r="E513" s="35">
        <f>SUMIFS(Tabla16[TASA 16],Tabla16[NUM],Tabla1[[#This Row],[CODIGO]])</f>
        <v>0</v>
      </c>
      <c r="F513" s="35">
        <f>SUMIFS(Tabla16[TASA 0%],Tabla16[NUM],Tabla1[[#This Row],[CODIGO]])</f>
        <v>0</v>
      </c>
      <c r="G513" s="35">
        <f>SUMIFS(Tabla16[[EXENTO ]],Tabla16[NUM],Tabla1[[#This Row],[CODIGO]])</f>
        <v>0</v>
      </c>
      <c r="H513" s="35">
        <f>SUMIFS(Tabla16[IVA],Tabla16[NUM],Tabla1[[#This Row],[CODIGO]])</f>
        <v>0</v>
      </c>
      <c r="I513" s="35">
        <f>SUMIFS(Tabla16[ISR RET.],Tabla16[NUM],Tabla1[[#This Row],[CODIGO]])</f>
        <v>0</v>
      </c>
      <c r="J513" s="35">
        <f>SUMIFS(Tabla16[IVA RET.],Tabla16[NUM],Tabla1[[#This Row],[CODIGO]])</f>
        <v>0</v>
      </c>
      <c r="K513" t="str">
        <f>FIXED(Tabla1[[#This Row],[TASA 16%]],0)</f>
        <v>0</v>
      </c>
      <c r="L513" t="str">
        <f>FIXED(Tabla1[[#This Row],[TASA 0%]],0)</f>
        <v>0</v>
      </c>
      <c r="M513" t="str">
        <f>FIXED(Tabla1[[#This Row],[TASA EXE.]],0)</f>
        <v>0</v>
      </c>
      <c r="N513" t="str">
        <f>FIXED(Tabla1[[#This Row],[IVA]],0)</f>
        <v>0</v>
      </c>
      <c r="O513" t="str">
        <f>FIXED(Tabla1[[#This Row],[ISR RET]],0)</f>
        <v>0</v>
      </c>
      <c r="P513" t="str">
        <f>FIXED(Tabla1[[#This Row],[IVA RET]],0)</f>
        <v>0</v>
      </c>
      <c r="R513" s="68">
        <f>Tabla1[[#This Row],[TASA 16]]*16%</f>
        <v>0</v>
      </c>
    </row>
    <row r="514" spans="2:18" x14ac:dyDescent="0.25">
      <c r="B514" t="str">
        <f>'[1]210 Y RFC'!A514</f>
        <v>GUSI610421P67</v>
      </c>
      <c r="C514" t="s">
        <v>546</v>
      </c>
      <c r="D514" t="str">
        <f>'[1]210 Y RFC'!C514</f>
        <v>GUTIERREZ SANCHEZ MARIA ISABEL GUADALUPE</v>
      </c>
      <c r="E514" s="35">
        <f>SUMIFS(Tabla16[TASA 16],Tabla16[NUM],Tabla1[[#This Row],[CODIGO]])</f>
        <v>0</v>
      </c>
      <c r="F514" s="35">
        <f>SUMIFS(Tabla16[TASA 0%],Tabla16[NUM],Tabla1[[#This Row],[CODIGO]])</f>
        <v>0</v>
      </c>
      <c r="G514" s="35">
        <f>SUMIFS(Tabla16[[EXENTO ]],Tabla16[NUM],Tabla1[[#This Row],[CODIGO]])</f>
        <v>0</v>
      </c>
      <c r="H514" s="35">
        <f>SUMIFS(Tabla16[IVA],Tabla16[NUM],Tabla1[[#This Row],[CODIGO]])</f>
        <v>0</v>
      </c>
      <c r="I514" s="35">
        <f>SUMIFS(Tabla16[ISR RET.],Tabla16[NUM],Tabla1[[#This Row],[CODIGO]])</f>
        <v>0</v>
      </c>
      <c r="J514" s="35">
        <f>SUMIFS(Tabla16[IVA RET.],Tabla16[NUM],Tabla1[[#This Row],[CODIGO]])</f>
        <v>0</v>
      </c>
      <c r="K514" t="str">
        <f>FIXED(Tabla1[[#This Row],[TASA 16%]],0)</f>
        <v>0</v>
      </c>
      <c r="L514" t="str">
        <f>FIXED(Tabla1[[#This Row],[TASA 0%]],0)</f>
        <v>0</v>
      </c>
      <c r="M514" t="str">
        <f>FIXED(Tabla1[[#This Row],[TASA EXE.]],0)</f>
        <v>0</v>
      </c>
      <c r="N514" s="36" t="str">
        <f>FIXED(Tabla1[[#This Row],[IVA]],0)</f>
        <v>0</v>
      </c>
      <c r="O514" s="36" t="str">
        <f>FIXED(Tabla1[[#This Row],[ISR RET]],0)</f>
        <v>0</v>
      </c>
      <c r="P514" s="36" t="str">
        <f>FIXED(Tabla1[[#This Row],[IVA RET]],0)</f>
        <v>0</v>
      </c>
      <c r="R514" s="68">
        <f>Tabla1[[#This Row],[TASA 16]]*16%</f>
        <v>0</v>
      </c>
    </row>
    <row r="515" spans="2:18" x14ac:dyDescent="0.25">
      <c r="B515" t="str">
        <f>'[1]210 Y RFC'!A515</f>
        <v>AAEE690102HN0</v>
      </c>
      <c r="C515" t="s">
        <v>547</v>
      </c>
      <c r="D515" t="str">
        <f>'[1]210 Y RFC'!C515</f>
        <v>ALCALA ESTRADA EFRAIN</v>
      </c>
      <c r="E515" s="35">
        <f>SUMIFS(Tabla16[TASA 16],Tabla16[NUM],Tabla1[[#This Row],[CODIGO]])</f>
        <v>0</v>
      </c>
      <c r="F515" s="35">
        <f>SUMIFS(Tabla16[TASA 0%],Tabla16[NUM],Tabla1[[#This Row],[CODIGO]])</f>
        <v>0</v>
      </c>
      <c r="G515" s="35">
        <f>SUMIFS(Tabla16[[EXENTO ]],Tabla16[NUM],Tabla1[[#This Row],[CODIGO]])</f>
        <v>0</v>
      </c>
      <c r="H515" s="35">
        <f>SUMIFS(Tabla16[IVA],Tabla16[NUM],Tabla1[[#This Row],[CODIGO]])</f>
        <v>0</v>
      </c>
      <c r="I515" s="35">
        <f>SUMIFS(Tabla16[ISR RET.],Tabla16[NUM],Tabla1[[#This Row],[CODIGO]])</f>
        <v>0</v>
      </c>
      <c r="J515" s="35">
        <f>SUMIFS(Tabla16[IVA RET.],Tabla16[NUM],Tabla1[[#This Row],[CODIGO]])</f>
        <v>0</v>
      </c>
      <c r="K515" t="str">
        <f>FIXED(Tabla1[[#This Row],[TASA 16%]],0)</f>
        <v>0</v>
      </c>
      <c r="L515" t="str">
        <f>FIXED(Tabla1[[#This Row],[TASA 0%]],0)</f>
        <v>0</v>
      </c>
      <c r="M515" t="str">
        <f>FIXED(Tabla1[[#This Row],[TASA EXE.]],0)</f>
        <v>0</v>
      </c>
      <c r="N515" t="str">
        <f>FIXED(Tabla1[[#This Row],[IVA]],0)</f>
        <v>0</v>
      </c>
      <c r="O515" t="str">
        <f>FIXED(Tabla1[[#This Row],[ISR RET]],0)</f>
        <v>0</v>
      </c>
      <c r="P515" t="str">
        <f>FIXED(Tabla1[[#This Row],[IVA RET]],0)</f>
        <v>0</v>
      </c>
      <c r="R515" s="68">
        <f>Tabla1[[#This Row],[TASA 16]]*16%</f>
        <v>0</v>
      </c>
    </row>
    <row r="516" spans="2:18" x14ac:dyDescent="0.25">
      <c r="B516" t="str">
        <f>'[1]210 Y RFC'!A516</f>
        <v>GOTA740501GW7</v>
      </c>
      <c r="C516" t="s">
        <v>548</v>
      </c>
      <c r="D516" t="str">
        <f>'[1]210 Y RFC'!C516</f>
        <v>GODINEZ TORRES ALEJANDRO</v>
      </c>
      <c r="E516" s="35">
        <f>SUMIFS(Tabla16[TASA 16],Tabla16[NUM],Tabla1[[#This Row],[CODIGO]])</f>
        <v>0</v>
      </c>
      <c r="F516" s="35">
        <f>SUMIFS(Tabla16[TASA 0%],Tabla16[NUM],Tabla1[[#This Row],[CODIGO]])</f>
        <v>0</v>
      </c>
      <c r="G516" s="35">
        <f>SUMIFS(Tabla16[[EXENTO ]],Tabla16[NUM],Tabla1[[#This Row],[CODIGO]])</f>
        <v>0</v>
      </c>
      <c r="H516" s="35">
        <f>SUMIFS(Tabla16[IVA],Tabla16[NUM],Tabla1[[#This Row],[CODIGO]])</f>
        <v>0</v>
      </c>
      <c r="I516" s="35">
        <f>SUMIFS(Tabla16[ISR RET.],Tabla16[NUM],Tabla1[[#This Row],[CODIGO]])</f>
        <v>0</v>
      </c>
      <c r="J516" s="35">
        <f>SUMIFS(Tabla16[IVA RET.],Tabla16[NUM],Tabla1[[#This Row],[CODIGO]])</f>
        <v>0</v>
      </c>
      <c r="K516" t="str">
        <f>FIXED(Tabla1[[#This Row],[TASA 16%]],0)</f>
        <v>0</v>
      </c>
      <c r="L516" t="str">
        <f>FIXED(Tabla1[[#This Row],[TASA 0%]],0)</f>
        <v>0</v>
      </c>
      <c r="M516" t="str">
        <f>FIXED(Tabla1[[#This Row],[TASA EXE.]],0)</f>
        <v>0</v>
      </c>
      <c r="N516" s="36" t="str">
        <f>FIXED(Tabla1[[#This Row],[IVA]],0)</f>
        <v>0</v>
      </c>
      <c r="O516" s="36" t="str">
        <f>FIXED(Tabla1[[#This Row],[ISR RET]],0)</f>
        <v>0</v>
      </c>
      <c r="P516" s="36" t="str">
        <f>FIXED(Tabla1[[#This Row],[IVA RET]],0)</f>
        <v>0</v>
      </c>
      <c r="R516" s="68">
        <f>Tabla1[[#This Row],[TASA 16]]*16%</f>
        <v>0</v>
      </c>
    </row>
    <row r="517" spans="2:18" x14ac:dyDescent="0.25">
      <c r="B517" t="str">
        <f>'[1]210 Y RFC'!A517</f>
        <v>GOGM821002358</v>
      </c>
      <c r="C517" t="s">
        <v>549</v>
      </c>
      <c r="D517" t="str">
        <f>'[1]210 Y RFC'!C517</f>
        <v>GONZALEZ GOMEZ MIGUEL ANGEL</v>
      </c>
      <c r="E517" s="35">
        <f>SUMIFS(Tabla16[TASA 16],Tabla16[NUM],Tabla1[[#This Row],[CODIGO]])</f>
        <v>0</v>
      </c>
      <c r="F517" s="35">
        <f>SUMIFS(Tabla16[TASA 0%],Tabla16[NUM],Tabla1[[#This Row],[CODIGO]])</f>
        <v>0</v>
      </c>
      <c r="G517" s="35">
        <f>SUMIFS(Tabla16[[EXENTO ]],Tabla16[NUM],Tabla1[[#This Row],[CODIGO]])</f>
        <v>0</v>
      </c>
      <c r="H517" s="35">
        <f>SUMIFS(Tabla16[IVA],Tabla16[NUM],Tabla1[[#This Row],[CODIGO]])</f>
        <v>0</v>
      </c>
      <c r="I517" s="35">
        <f>SUMIFS(Tabla16[ISR RET.],Tabla16[NUM],Tabla1[[#This Row],[CODIGO]])</f>
        <v>0</v>
      </c>
      <c r="J517" s="35">
        <f>SUMIFS(Tabla16[IVA RET.],Tabla16[NUM],Tabla1[[#This Row],[CODIGO]])</f>
        <v>0</v>
      </c>
      <c r="K517" t="str">
        <f>FIXED(Tabla1[[#This Row],[TASA 16%]],0)</f>
        <v>0</v>
      </c>
      <c r="L517" t="str">
        <f>FIXED(Tabla1[[#This Row],[TASA 0%]],0)</f>
        <v>0</v>
      </c>
      <c r="M517" t="str">
        <f>FIXED(Tabla1[[#This Row],[TASA EXE.]],0)</f>
        <v>0</v>
      </c>
      <c r="N517" t="str">
        <f>FIXED(Tabla1[[#This Row],[IVA]],0)</f>
        <v>0</v>
      </c>
      <c r="O517" t="str">
        <f>FIXED(Tabla1[[#This Row],[ISR RET]],0)</f>
        <v>0</v>
      </c>
      <c r="P517" t="str">
        <f>FIXED(Tabla1[[#This Row],[IVA RET]],0)</f>
        <v>0</v>
      </c>
      <c r="R517" s="68">
        <f>Tabla1[[#This Row],[TASA 16]]*16%</f>
        <v>0</v>
      </c>
    </row>
    <row r="518" spans="2:18" x14ac:dyDescent="0.25">
      <c r="B518" t="str">
        <f>'[1]210 Y RFC'!A518</f>
        <v>RINL940531GJ7</v>
      </c>
      <c r="C518" t="s">
        <v>550</v>
      </c>
      <c r="D518" t="str">
        <f>'[1]210 Y RFC'!C518</f>
        <v>RIVERA NAVARRO JOSE LUIS</v>
      </c>
      <c r="E518" s="35">
        <f>SUMIFS(Tabla16[TASA 16],Tabla16[NUM],Tabla1[[#This Row],[CODIGO]])</f>
        <v>0</v>
      </c>
      <c r="F518" s="35">
        <f>SUMIFS(Tabla16[TASA 0%],Tabla16[NUM],Tabla1[[#This Row],[CODIGO]])</f>
        <v>0</v>
      </c>
      <c r="G518" s="35">
        <f>SUMIFS(Tabla16[[EXENTO ]],Tabla16[NUM],Tabla1[[#This Row],[CODIGO]])</f>
        <v>0</v>
      </c>
      <c r="H518" s="35">
        <f>SUMIFS(Tabla16[IVA],Tabla16[NUM],Tabla1[[#This Row],[CODIGO]])</f>
        <v>0</v>
      </c>
      <c r="I518" s="35">
        <f>SUMIFS(Tabla16[ISR RET.],Tabla16[NUM],Tabla1[[#This Row],[CODIGO]])</f>
        <v>0</v>
      </c>
      <c r="J518" s="35">
        <f>SUMIFS(Tabla16[IVA RET.],Tabla16[NUM],Tabla1[[#This Row],[CODIGO]])</f>
        <v>0</v>
      </c>
      <c r="K518" t="str">
        <f>FIXED(Tabla1[[#This Row],[TASA 16%]],0)</f>
        <v>0</v>
      </c>
      <c r="L518" t="str">
        <f>FIXED(Tabla1[[#This Row],[TASA 0%]],0)</f>
        <v>0</v>
      </c>
      <c r="M518" t="str">
        <f>FIXED(Tabla1[[#This Row],[TASA EXE.]],0)</f>
        <v>0</v>
      </c>
      <c r="N518" s="36" t="str">
        <f>FIXED(Tabla1[[#This Row],[IVA]],0)</f>
        <v>0</v>
      </c>
      <c r="O518" s="36" t="str">
        <f>FIXED(Tabla1[[#This Row],[ISR RET]],0)</f>
        <v>0</v>
      </c>
      <c r="P518" s="36" t="str">
        <f>FIXED(Tabla1[[#This Row],[IVA RET]],0)</f>
        <v>0</v>
      </c>
      <c r="R518" s="68">
        <f>Tabla1[[#This Row],[TASA 16]]*16%</f>
        <v>0</v>
      </c>
    </row>
    <row r="519" spans="2:18" x14ac:dyDescent="0.25">
      <c r="B519" t="str">
        <f>'[1]210 Y RFC'!A519</f>
        <v>RAAC6302094Q7</v>
      </c>
      <c r="C519" t="s">
        <v>551</v>
      </c>
      <c r="D519" t="str">
        <f>'[1]210 Y RFC'!C519</f>
        <v>RAZO ARIAS CARLOS EDUARDO</v>
      </c>
      <c r="E519" s="35">
        <f>SUMIFS(Tabla16[TASA 16],Tabla16[NUM],Tabla1[[#This Row],[CODIGO]])</f>
        <v>0</v>
      </c>
      <c r="F519" s="35">
        <f>SUMIFS(Tabla16[TASA 0%],Tabla16[NUM],Tabla1[[#This Row],[CODIGO]])</f>
        <v>0</v>
      </c>
      <c r="G519" s="35">
        <f>SUMIFS(Tabla16[[EXENTO ]],Tabla16[NUM],Tabla1[[#This Row],[CODIGO]])</f>
        <v>0</v>
      </c>
      <c r="H519" s="35">
        <f>SUMIFS(Tabla16[IVA],Tabla16[NUM],Tabla1[[#This Row],[CODIGO]])</f>
        <v>0</v>
      </c>
      <c r="I519" s="35">
        <f>SUMIFS(Tabla16[ISR RET.],Tabla16[NUM],Tabla1[[#This Row],[CODIGO]])</f>
        <v>0</v>
      </c>
      <c r="J519" s="35">
        <f>SUMIFS(Tabla16[IVA RET.],Tabla16[NUM],Tabla1[[#This Row],[CODIGO]])</f>
        <v>0</v>
      </c>
      <c r="K519" t="str">
        <f>FIXED(Tabla1[[#This Row],[TASA 16%]],0)</f>
        <v>0</v>
      </c>
      <c r="L519" t="str">
        <f>FIXED(Tabla1[[#This Row],[TASA 0%]],0)</f>
        <v>0</v>
      </c>
      <c r="M519" t="str">
        <f>FIXED(Tabla1[[#This Row],[TASA EXE.]],0)</f>
        <v>0</v>
      </c>
      <c r="N519" t="str">
        <f>FIXED(Tabla1[[#This Row],[IVA]],0)</f>
        <v>0</v>
      </c>
      <c r="O519" t="str">
        <f>FIXED(Tabla1[[#This Row],[ISR RET]],0)</f>
        <v>0</v>
      </c>
      <c r="P519" t="str">
        <f>FIXED(Tabla1[[#This Row],[IVA RET]],0)</f>
        <v>0</v>
      </c>
      <c r="R519" s="68">
        <f>Tabla1[[#This Row],[TASA 16]]*16%</f>
        <v>0</v>
      </c>
    </row>
    <row r="520" spans="2:18" x14ac:dyDescent="0.25">
      <c r="B520" t="str">
        <f>'[1]210 Y RFC'!A520</f>
        <v>CSP140813MI7</v>
      </c>
      <c r="C520" t="s">
        <v>552</v>
      </c>
      <c r="D520" t="str">
        <f>'[1]210 Y RFC'!C520</f>
        <v>CLINICA PARA SOPORTE DEL PACIENTE CON DOLOR S DE RL DE CV</v>
      </c>
      <c r="E520" s="35">
        <f>SUMIFS(Tabla16[TASA 16],Tabla16[NUM],Tabla1[[#This Row],[CODIGO]])</f>
        <v>0</v>
      </c>
      <c r="F520" s="35">
        <f>SUMIFS(Tabla16[TASA 0%],Tabla16[NUM],Tabla1[[#This Row],[CODIGO]])</f>
        <v>0</v>
      </c>
      <c r="G520" s="35">
        <f>SUMIFS(Tabla16[[EXENTO ]],Tabla16[NUM],Tabla1[[#This Row],[CODIGO]])</f>
        <v>0</v>
      </c>
      <c r="H520" s="35">
        <f>SUMIFS(Tabla16[IVA],Tabla16[NUM],Tabla1[[#This Row],[CODIGO]])</f>
        <v>0</v>
      </c>
      <c r="I520" s="35">
        <f>SUMIFS(Tabla16[ISR RET.],Tabla16[NUM],Tabla1[[#This Row],[CODIGO]])</f>
        <v>0</v>
      </c>
      <c r="J520" s="35">
        <f>SUMIFS(Tabla16[IVA RET.],Tabla16[NUM],Tabla1[[#This Row],[CODIGO]])</f>
        <v>0</v>
      </c>
      <c r="K520" t="str">
        <f>FIXED(Tabla1[[#This Row],[TASA 16%]],0)</f>
        <v>0</v>
      </c>
      <c r="L520" t="str">
        <f>FIXED(Tabla1[[#This Row],[TASA 0%]],0)</f>
        <v>0</v>
      </c>
      <c r="M520" t="str">
        <f>FIXED(Tabla1[[#This Row],[TASA EXE.]],0)</f>
        <v>0</v>
      </c>
      <c r="N520" s="36" t="str">
        <f>FIXED(Tabla1[[#This Row],[IVA]],0)</f>
        <v>0</v>
      </c>
      <c r="O520" s="36" t="str">
        <f>FIXED(Tabla1[[#This Row],[ISR RET]],0)</f>
        <v>0</v>
      </c>
      <c r="P520" s="36" t="str">
        <f>FIXED(Tabla1[[#This Row],[IVA RET]],0)</f>
        <v>0</v>
      </c>
      <c r="R520" s="68">
        <f>Tabla1[[#This Row],[TASA 16]]*16%</f>
        <v>0</v>
      </c>
    </row>
    <row r="521" spans="2:18" x14ac:dyDescent="0.25">
      <c r="B521" t="str">
        <f>'[1]210 Y RFC'!A521</f>
        <v>TPA941226462</v>
      </c>
      <c r="C521" t="s">
        <v>553</v>
      </c>
      <c r="D521" t="str">
        <f>'[1]210 Y RFC'!C521</f>
        <v>TUBERIAS PLASTICAS DE ARANDAS SA DE CV</v>
      </c>
      <c r="E521" s="35">
        <f>SUMIFS(Tabla16[TASA 16],Tabla16[NUM],Tabla1[[#This Row],[CODIGO]])</f>
        <v>0</v>
      </c>
      <c r="F521" s="35">
        <f>SUMIFS(Tabla16[TASA 0%],Tabla16[NUM],Tabla1[[#This Row],[CODIGO]])</f>
        <v>0</v>
      </c>
      <c r="G521" s="35">
        <f>SUMIFS(Tabla16[[EXENTO ]],Tabla16[NUM],Tabla1[[#This Row],[CODIGO]])</f>
        <v>0</v>
      </c>
      <c r="H521" s="35">
        <f>SUMIFS(Tabla16[IVA],Tabla16[NUM],Tabla1[[#This Row],[CODIGO]])</f>
        <v>0</v>
      </c>
      <c r="I521" s="35">
        <f>SUMIFS(Tabla16[ISR RET.],Tabla16[NUM],Tabla1[[#This Row],[CODIGO]])</f>
        <v>0</v>
      </c>
      <c r="J521" s="35">
        <f>SUMIFS(Tabla16[IVA RET.],Tabla16[NUM],Tabla1[[#This Row],[CODIGO]])</f>
        <v>0</v>
      </c>
      <c r="K521" t="str">
        <f>FIXED(Tabla1[[#This Row],[TASA 16%]],0)</f>
        <v>0</v>
      </c>
      <c r="L521" t="str">
        <f>FIXED(Tabla1[[#This Row],[TASA 0%]],0)</f>
        <v>0</v>
      </c>
      <c r="M521" t="str">
        <f>FIXED(Tabla1[[#This Row],[TASA EXE.]],0)</f>
        <v>0</v>
      </c>
      <c r="N521" t="str">
        <f>FIXED(Tabla1[[#This Row],[IVA]],0)</f>
        <v>0</v>
      </c>
      <c r="O521" t="str">
        <f>FIXED(Tabla1[[#This Row],[ISR RET]],0)</f>
        <v>0</v>
      </c>
      <c r="P521" t="str">
        <f>FIXED(Tabla1[[#This Row],[IVA RET]],0)</f>
        <v>0</v>
      </c>
      <c r="R521" s="68">
        <f>Tabla1[[#This Row],[TASA 16]]*16%</f>
        <v>0</v>
      </c>
    </row>
    <row r="522" spans="2:18" x14ac:dyDescent="0.25">
      <c r="B522" t="str">
        <f>'[1]210 Y RFC'!A522</f>
        <v>VEGT940220S85</v>
      </c>
      <c r="C522" t="s">
        <v>554</v>
      </c>
      <c r="D522" t="str">
        <f>'[1]210 Y RFC'!C522</f>
        <v>VELAZQUEZ GUTIERREZ TERESA</v>
      </c>
      <c r="E522" s="35">
        <f>SUMIFS(Tabla16[TASA 16],Tabla16[NUM],Tabla1[[#This Row],[CODIGO]])</f>
        <v>0</v>
      </c>
      <c r="F522" s="35">
        <f>SUMIFS(Tabla16[TASA 0%],Tabla16[NUM],Tabla1[[#This Row],[CODIGO]])</f>
        <v>0</v>
      </c>
      <c r="G522" s="35">
        <f>SUMIFS(Tabla16[[EXENTO ]],Tabla16[NUM],Tabla1[[#This Row],[CODIGO]])</f>
        <v>0</v>
      </c>
      <c r="H522" s="35">
        <f>SUMIFS(Tabla16[IVA],Tabla16[NUM],Tabla1[[#This Row],[CODIGO]])</f>
        <v>0</v>
      </c>
      <c r="I522" s="35">
        <f>SUMIFS(Tabla16[ISR RET.],Tabla16[NUM],Tabla1[[#This Row],[CODIGO]])</f>
        <v>0</v>
      </c>
      <c r="J522" s="35">
        <f>SUMIFS(Tabla16[IVA RET.],Tabla16[NUM],Tabla1[[#This Row],[CODIGO]])</f>
        <v>0</v>
      </c>
      <c r="K522" t="str">
        <f>FIXED(Tabla1[[#This Row],[TASA 16%]],0)</f>
        <v>0</v>
      </c>
      <c r="L522" t="str">
        <f>FIXED(Tabla1[[#This Row],[TASA 0%]],0)</f>
        <v>0</v>
      </c>
      <c r="M522" t="str">
        <f>FIXED(Tabla1[[#This Row],[TASA EXE.]],0)</f>
        <v>0</v>
      </c>
      <c r="N522" s="36" t="str">
        <f>FIXED(Tabla1[[#This Row],[IVA]],0)</f>
        <v>0</v>
      </c>
      <c r="O522" s="36" t="str">
        <f>FIXED(Tabla1[[#This Row],[ISR RET]],0)</f>
        <v>0</v>
      </c>
      <c r="P522" s="36" t="str">
        <f>FIXED(Tabla1[[#This Row],[IVA RET]],0)</f>
        <v>0</v>
      </c>
      <c r="R522" s="68">
        <f>Tabla1[[#This Row],[TASA 16]]*16%</f>
        <v>0</v>
      </c>
    </row>
    <row r="523" spans="2:18" x14ac:dyDescent="0.25">
      <c r="B523" t="str">
        <f>'[1]210 Y RFC'!A523</f>
        <v>PEL980828MJ0</v>
      </c>
      <c r="C523" t="s">
        <v>555</v>
      </c>
      <c r="D523" t="str">
        <f>'[1]210 Y RFC'!C523</f>
        <v>PELFER SA DE CV</v>
      </c>
      <c r="E523" s="35">
        <f>SUMIFS(Tabla16[TASA 16],Tabla16[NUM],Tabla1[[#This Row],[CODIGO]])</f>
        <v>0</v>
      </c>
      <c r="F523" s="35">
        <f>SUMIFS(Tabla16[TASA 0%],Tabla16[NUM],Tabla1[[#This Row],[CODIGO]])</f>
        <v>0</v>
      </c>
      <c r="G523" s="35">
        <f>SUMIFS(Tabla16[[EXENTO ]],Tabla16[NUM],Tabla1[[#This Row],[CODIGO]])</f>
        <v>0</v>
      </c>
      <c r="H523" s="35">
        <f>SUMIFS(Tabla16[IVA],Tabla16[NUM],Tabla1[[#This Row],[CODIGO]])</f>
        <v>0</v>
      </c>
      <c r="I523" s="35">
        <f>SUMIFS(Tabla16[ISR RET.],Tabla16[NUM],Tabla1[[#This Row],[CODIGO]])</f>
        <v>0</v>
      </c>
      <c r="J523" s="35">
        <f>SUMIFS(Tabla16[IVA RET.],Tabla16[NUM],Tabla1[[#This Row],[CODIGO]])</f>
        <v>0</v>
      </c>
      <c r="K523" t="str">
        <f>FIXED(Tabla1[[#This Row],[TASA 16%]],0)</f>
        <v>0</v>
      </c>
      <c r="L523" t="str">
        <f>FIXED(Tabla1[[#This Row],[TASA 0%]],0)</f>
        <v>0</v>
      </c>
      <c r="M523" t="str">
        <f>FIXED(Tabla1[[#This Row],[TASA EXE.]],0)</f>
        <v>0</v>
      </c>
      <c r="N523" t="str">
        <f>FIXED(Tabla1[[#This Row],[IVA]],0)</f>
        <v>0</v>
      </c>
      <c r="O523" t="str">
        <f>FIXED(Tabla1[[#This Row],[ISR RET]],0)</f>
        <v>0</v>
      </c>
      <c r="P523" t="str">
        <f>FIXED(Tabla1[[#This Row],[IVA RET]],0)</f>
        <v>0</v>
      </c>
      <c r="R523" s="68">
        <f>Tabla1[[#This Row],[TASA 16]]*16%</f>
        <v>0</v>
      </c>
    </row>
    <row r="524" spans="2:18" x14ac:dyDescent="0.25">
      <c r="B524" t="str">
        <f>'[1]210 Y RFC'!A524</f>
        <v>PEPR640502DC6</v>
      </c>
      <c r="C524" t="s">
        <v>556</v>
      </c>
      <c r="D524" t="str">
        <f>'[1]210 Y RFC'!C524</f>
        <v>PERALES PRIEGO RAUL</v>
      </c>
      <c r="E524" s="35">
        <f>SUMIFS(Tabla16[TASA 16],Tabla16[NUM],Tabla1[[#This Row],[CODIGO]])</f>
        <v>0</v>
      </c>
      <c r="F524" s="35">
        <f>SUMIFS(Tabla16[TASA 0%],Tabla16[NUM],Tabla1[[#This Row],[CODIGO]])</f>
        <v>0</v>
      </c>
      <c r="G524" s="35">
        <f>SUMIFS(Tabla16[[EXENTO ]],Tabla16[NUM],Tabla1[[#This Row],[CODIGO]])</f>
        <v>0</v>
      </c>
      <c r="H524" s="35">
        <f>SUMIFS(Tabla16[IVA],Tabla16[NUM],Tabla1[[#This Row],[CODIGO]])</f>
        <v>0</v>
      </c>
      <c r="I524" s="35">
        <f>SUMIFS(Tabla16[ISR RET.],Tabla16[NUM],Tabla1[[#This Row],[CODIGO]])</f>
        <v>0</v>
      </c>
      <c r="J524" s="35">
        <f>SUMIFS(Tabla16[IVA RET.],Tabla16[NUM],Tabla1[[#This Row],[CODIGO]])</f>
        <v>0</v>
      </c>
      <c r="K524" t="str">
        <f>FIXED(Tabla1[[#This Row],[TASA 16%]],0)</f>
        <v>0</v>
      </c>
      <c r="L524" t="str">
        <f>FIXED(Tabla1[[#This Row],[TASA 0%]],0)</f>
        <v>0</v>
      </c>
      <c r="M524" t="str">
        <f>FIXED(Tabla1[[#This Row],[TASA EXE.]],0)</f>
        <v>0</v>
      </c>
      <c r="N524" s="36" t="str">
        <f>FIXED(Tabla1[[#This Row],[IVA]],0)</f>
        <v>0</v>
      </c>
      <c r="O524" s="36" t="str">
        <f>FIXED(Tabla1[[#This Row],[ISR RET]],0)</f>
        <v>0</v>
      </c>
      <c r="P524" s="36" t="str">
        <f>FIXED(Tabla1[[#This Row],[IVA RET]],0)</f>
        <v>0</v>
      </c>
      <c r="R524" s="68">
        <f>Tabla1[[#This Row],[TASA 16]]*16%</f>
        <v>0</v>
      </c>
    </row>
    <row r="525" spans="2:18" x14ac:dyDescent="0.25">
      <c r="B525" t="str">
        <f>'[1]210 Y RFC'!A525</f>
        <v>MERV5808286R9</v>
      </c>
      <c r="C525" t="s">
        <v>557</v>
      </c>
      <c r="D525" t="str">
        <f>'[1]210 Y RFC'!C525</f>
        <v>MEDINA ROMO VICTOR MANUEL</v>
      </c>
      <c r="E525" s="35">
        <f>SUMIFS(Tabla16[TASA 16],Tabla16[NUM],Tabla1[[#This Row],[CODIGO]])</f>
        <v>0</v>
      </c>
      <c r="F525" s="35">
        <f>SUMIFS(Tabla16[TASA 0%],Tabla16[NUM],Tabla1[[#This Row],[CODIGO]])</f>
        <v>0</v>
      </c>
      <c r="G525" s="35">
        <f>SUMIFS(Tabla16[[EXENTO ]],Tabla16[NUM],Tabla1[[#This Row],[CODIGO]])</f>
        <v>0</v>
      </c>
      <c r="H525" s="35">
        <f>SUMIFS(Tabla16[IVA],Tabla16[NUM],Tabla1[[#This Row],[CODIGO]])</f>
        <v>0</v>
      </c>
      <c r="I525" s="35">
        <f>SUMIFS(Tabla16[ISR RET.],Tabla16[NUM],Tabla1[[#This Row],[CODIGO]])</f>
        <v>0</v>
      </c>
      <c r="J525" s="35">
        <f>SUMIFS(Tabla16[IVA RET.],Tabla16[NUM],Tabla1[[#This Row],[CODIGO]])</f>
        <v>0</v>
      </c>
      <c r="K525" t="str">
        <f>FIXED(Tabla1[[#This Row],[TASA 16%]],0)</f>
        <v>0</v>
      </c>
      <c r="L525" t="str">
        <f>FIXED(Tabla1[[#This Row],[TASA 0%]],0)</f>
        <v>0</v>
      </c>
      <c r="M525" t="str">
        <f>FIXED(Tabla1[[#This Row],[TASA EXE.]],0)</f>
        <v>0</v>
      </c>
      <c r="N525" t="str">
        <f>FIXED(Tabla1[[#This Row],[IVA]],0)</f>
        <v>0</v>
      </c>
      <c r="O525" t="str">
        <f>FIXED(Tabla1[[#This Row],[ISR RET]],0)</f>
        <v>0</v>
      </c>
      <c r="P525" t="str">
        <f>FIXED(Tabla1[[#This Row],[IVA RET]],0)</f>
        <v>0</v>
      </c>
      <c r="R525" s="68">
        <f>Tabla1[[#This Row],[TASA 16]]*16%</f>
        <v>0</v>
      </c>
    </row>
    <row r="526" spans="2:18" x14ac:dyDescent="0.25">
      <c r="B526" t="str">
        <f>'[1]210 Y RFC'!A526</f>
        <v>ROCM930209UQ4</v>
      </c>
      <c r="C526" t="s">
        <v>558</v>
      </c>
      <c r="D526" t="str">
        <f>'[1]210 Y RFC'!C526</f>
        <v>ROMO CORNEJO MAYRA LIZETH</v>
      </c>
      <c r="E526" s="35">
        <f>SUMIFS(Tabla16[TASA 16],Tabla16[NUM],Tabla1[[#This Row],[CODIGO]])</f>
        <v>0</v>
      </c>
      <c r="F526" s="35">
        <f>SUMIFS(Tabla16[TASA 0%],Tabla16[NUM],Tabla1[[#This Row],[CODIGO]])</f>
        <v>0</v>
      </c>
      <c r="G526" s="35">
        <f>SUMIFS(Tabla16[[EXENTO ]],Tabla16[NUM],Tabla1[[#This Row],[CODIGO]])</f>
        <v>0</v>
      </c>
      <c r="H526" s="35">
        <f>SUMIFS(Tabla16[IVA],Tabla16[NUM],Tabla1[[#This Row],[CODIGO]])</f>
        <v>0</v>
      </c>
      <c r="I526" s="35">
        <f>SUMIFS(Tabla16[ISR RET.],Tabla16[NUM],Tabla1[[#This Row],[CODIGO]])</f>
        <v>0</v>
      </c>
      <c r="J526" s="35">
        <f>SUMIFS(Tabla16[IVA RET.],Tabla16[NUM],Tabla1[[#This Row],[CODIGO]])</f>
        <v>0</v>
      </c>
      <c r="K526" t="str">
        <f>FIXED(Tabla1[[#This Row],[TASA 16%]],0)</f>
        <v>0</v>
      </c>
      <c r="L526" t="str">
        <f>FIXED(Tabla1[[#This Row],[TASA 0%]],0)</f>
        <v>0</v>
      </c>
      <c r="M526" t="str">
        <f>FIXED(Tabla1[[#This Row],[TASA EXE.]],0)</f>
        <v>0</v>
      </c>
      <c r="N526" s="36" t="str">
        <f>FIXED(Tabla1[[#This Row],[IVA]],0)</f>
        <v>0</v>
      </c>
      <c r="O526" s="36" t="str">
        <f>FIXED(Tabla1[[#This Row],[ISR RET]],0)</f>
        <v>0</v>
      </c>
      <c r="P526" s="36" t="str">
        <f>FIXED(Tabla1[[#This Row],[IVA RET]],0)</f>
        <v>0</v>
      </c>
      <c r="R526" s="68">
        <f>Tabla1[[#This Row],[TASA 16]]*16%</f>
        <v>0</v>
      </c>
    </row>
    <row r="527" spans="2:18" x14ac:dyDescent="0.25">
      <c r="B527" t="str">
        <f>'[1]210 Y RFC'!A527</f>
        <v>IIPR751030NZ5</v>
      </c>
      <c r="C527" t="s">
        <v>559</v>
      </c>
      <c r="D527" t="str">
        <f>'[1]210 Y RFC'!C527</f>
        <v>IÑIGUEZ PLASCENCIA ROSENDO</v>
      </c>
      <c r="E527" s="35">
        <f>SUMIFS(Tabla16[TASA 16],Tabla16[NUM],Tabla1[[#This Row],[CODIGO]])</f>
        <v>0</v>
      </c>
      <c r="F527" s="35">
        <f>SUMIFS(Tabla16[TASA 0%],Tabla16[NUM],Tabla1[[#This Row],[CODIGO]])</f>
        <v>0</v>
      </c>
      <c r="G527" s="35">
        <f>SUMIFS(Tabla16[[EXENTO ]],Tabla16[NUM],Tabla1[[#This Row],[CODIGO]])</f>
        <v>0</v>
      </c>
      <c r="H527" s="35">
        <f>SUMIFS(Tabla16[IVA],Tabla16[NUM],Tabla1[[#This Row],[CODIGO]])</f>
        <v>0</v>
      </c>
      <c r="I527" s="35">
        <f>SUMIFS(Tabla16[ISR RET.],Tabla16[NUM],Tabla1[[#This Row],[CODIGO]])</f>
        <v>0</v>
      </c>
      <c r="J527" s="35">
        <f>SUMIFS(Tabla16[IVA RET.],Tabla16[NUM],Tabla1[[#This Row],[CODIGO]])</f>
        <v>0</v>
      </c>
      <c r="K527" t="str">
        <f>FIXED(Tabla1[[#This Row],[TASA 16%]],0)</f>
        <v>0</v>
      </c>
      <c r="L527" t="str">
        <f>FIXED(Tabla1[[#This Row],[TASA 0%]],0)</f>
        <v>0</v>
      </c>
      <c r="M527" t="str">
        <f>FIXED(Tabla1[[#This Row],[TASA EXE.]],0)</f>
        <v>0</v>
      </c>
      <c r="N527" t="str">
        <f>FIXED(Tabla1[[#This Row],[IVA]],0)</f>
        <v>0</v>
      </c>
      <c r="O527" t="str">
        <f>FIXED(Tabla1[[#This Row],[ISR RET]],0)</f>
        <v>0</v>
      </c>
      <c r="P527" t="str">
        <f>FIXED(Tabla1[[#This Row],[IVA RET]],0)</f>
        <v>0</v>
      </c>
      <c r="R527" s="68">
        <f>Tabla1[[#This Row],[TASA 16]]*16%</f>
        <v>0</v>
      </c>
    </row>
    <row r="528" spans="2:18" x14ac:dyDescent="0.25">
      <c r="B528" t="str">
        <f>'[1]210 Y RFC'!A528</f>
        <v>COR920527M16</v>
      </c>
      <c r="C528" t="s">
        <v>560</v>
      </c>
      <c r="D528" t="str">
        <f>'[1]210 Y RFC'!C528</f>
        <v>CORFUERTE SA DE CV</v>
      </c>
      <c r="E528" s="35">
        <f>SUMIFS(Tabla16[TASA 16],Tabla16[NUM],Tabla1[[#This Row],[CODIGO]])</f>
        <v>0</v>
      </c>
      <c r="F528" s="35">
        <f>SUMIFS(Tabla16[TASA 0%],Tabla16[NUM],Tabla1[[#This Row],[CODIGO]])</f>
        <v>0</v>
      </c>
      <c r="G528" s="35">
        <f>SUMIFS(Tabla16[[EXENTO ]],Tabla16[NUM],Tabla1[[#This Row],[CODIGO]])</f>
        <v>0</v>
      </c>
      <c r="H528" s="35">
        <f>SUMIFS(Tabla16[IVA],Tabla16[NUM],Tabla1[[#This Row],[CODIGO]])</f>
        <v>0</v>
      </c>
      <c r="I528" s="35">
        <f>SUMIFS(Tabla16[ISR RET.],Tabla16[NUM],Tabla1[[#This Row],[CODIGO]])</f>
        <v>0</v>
      </c>
      <c r="J528" s="35">
        <f>SUMIFS(Tabla16[IVA RET.],Tabla16[NUM],Tabla1[[#This Row],[CODIGO]])</f>
        <v>0</v>
      </c>
      <c r="K528" t="str">
        <f>FIXED(Tabla1[[#This Row],[TASA 16%]],0)</f>
        <v>0</v>
      </c>
      <c r="L528" t="str">
        <f>FIXED(Tabla1[[#This Row],[TASA 0%]],0)</f>
        <v>0</v>
      </c>
      <c r="M528" t="str">
        <f>FIXED(Tabla1[[#This Row],[TASA EXE.]],0)</f>
        <v>0</v>
      </c>
      <c r="N528" s="36" t="str">
        <f>FIXED(Tabla1[[#This Row],[IVA]],0)</f>
        <v>0</v>
      </c>
      <c r="O528" s="36" t="str">
        <f>FIXED(Tabla1[[#This Row],[ISR RET]],0)</f>
        <v>0</v>
      </c>
      <c r="P528" s="36" t="str">
        <f>FIXED(Tabla1[[#This Row],[IVA RET]],0)</f>
        <v>0</v>
      </c>
      <c r="R528" s="68">
        <f>Tabla1[[#This Row],[TASA 16]]*16%</f>
        <v>0</v>
      </c>
    </row>
    <row r="529" spans="2:18" x14ac:dyDescent="0.25">
      <c r="B529" t="str">
        <f>'[1]210 Y RFC'!A529</f>
        <v>RUCJ8011231N7</v>
      </c>
      <c r="C529" t="s">
        <v>561</v>
      </c>
      <c r="D529" t="str">
        <f>'[1]210 Y RFC'!C529</f>
        <v>RUIZ CORONADO JULIO ANDRES</v>
      </c>
      <c r="E529" s="35">
        <f>SUMIFS(Tabla16[TASA 16],Tabla16[NUM],Tabla1[[#This Row],[CODIGO]])</f>
        <v>0</v>
      </c>
      <c r="F529" s="35">
        <f>SUMIFS(Tabla16[TASA 0%],Tabla16[NUM],Tabla1[[#This Row],[CODIGO]])</f>
        <v>0</v>
      </c>
      <c r="G529" s="35">
        <f>SUMIFS(Tabla16[[EXENTO ]],Tabla16[NUM],Tabla1[[#This Row],[CODIGO]])</f>
        <v>0</v>
      </c>
      <c r="H529" s="35">
        <f>SUMIFS(Tabla16[IVA],Tabla16[NUM],Tabla1[[#This Row],[CODIGO]])</f>
        <v>0</v>
      </c>
      <c r="I529" s="35">
        <f>SUMIFS(Tabla16[ISR RET.],Tabla16[NUM],Tabla1[[#This Row],[CODIGO]])</f>
        <v>0</v>
      </c>
      <c r="J529" s="35">
        <f>SUMIFS(Tabla16[IVA RET.],Tabla16[NUM],Tabla1[[#This Row],[CODIGO]])</f>
        <v>0</v>
      </c>
      <c r="K529" t="str">
        <f>FIXED(Tabla1[[#This Row],[TASA 16%]],0)</f>
        <v>0</v>
      </c>
      <c r="L529" t="str">
        <f>FIXED(Tabla1[[#This Row],[TASA 0%]],0)</f>
        <v>0</v>
      </c>
      <c r="M529" t="str">
        <f>FIXED(Tabla1[[#This Row],[TASA EXE.]],0)</f>
        <v>0</v>
      </c>
      <c r="N529" t="str">
        <f>FIXED(Tabla1[[#This Row],[IVA]],0)</f>
        <v>0</v>
      </c>
      <c r="O529" t="str">
        <f>FIXED(Tabla1[[#This Row],[ISR RET]],0)</f>
        <v>0</v>
      </c>
      <c r="P529" t="str">
        <f>FIXED(Tabla1[[#This Row],[IVA RET]],0)</f>
        <v>0</v>
      </c>
      <c r="R529" s="68">
        <f>Tabla1[[#This Row],[TASA 16]]*16%</f>
        <v>0</v>
      </c>
    </row>
    <row r="530" spans="2:18" x14ac:dyDescent="0.25">
      <c r="B530" t="str">
        <f>'[1]210 Y RFC'!A530</f>
        <v>EAML8006242N6</v>
      </c>
      <c r="C530" t="s">
        <v>562</v>
      </c>
      <c r="D530" t="str">
        <f>'[1]210 Y RFC'!C530</f>
        <v>ESTRADA MACIAS LUZ ELENA</v>
      </c>
      <c r="E530" s="35">
        <f>SUMIFS(Tabla16[TASA 16],Tabla16[NUM],Tabla1[[#This Row],[CODIGO]])</f>
        <v>0</v>
      </c>
      <c r="F530" s="35">
        <f>SUMIFS(Tabla16[TASA 0%],Tabla16[NUM],Tabla1[[#This Row],[CODIGO]])</f>
        <v>0</v>
      </c>
      <c r="G530" s="35">
        <f>SUMIFS(Tabla16[[EXENTO ]],Tabla16[NUM],Tabla1[[#This Row],[CODIGO]])</f>
        <v>0</v>
      </c>
      <c r="H530" s="35">
        <f>SUMIFS(Tabla16[IVA],Tabla16[NUM],Tabla1[[#This Row],[CODIGO]])</f>
        <v>0</v>
      </c>
      <c r="I530" s="35">
        <f>SUMIFS(Tabla16[ISR RET.],Tabla16[NUM],Tabla1[[#This Row],[CODIGO]])</f>
        <v>0</v>
      </c>
      <c r="J530" s="35">
        <f>SUMIFS(Tabla16[IVA RET.],Tabla16[NUM],Tabla1[[#This Row],[CODIGO]])</f>
        <v>0</v>
      </c>
      <c r="K530" t="str">
        <f>FIXED(Tabla1[[#This Row],[TASA 16%]],0)</f>
        <v>0</v>
      </c>
      <c r="L530" t="str">
        <f>FIXED(Tabla1[[#This Row],[TASA 0%]],0)</f>
        <v>0</v>
      </c>
      <c r="M530" t="str">
        <f>FIXED(Tabla1[[#This Row],[TASA EXE.]],0)</f>
        <v>0</v>
      </c>
      <c r="N530" s="36" t="str">
        <f>FIXED(Tabla1[[#This Row],[IVA]],0)</f>
        <v>0</v>
      </c>
      <c r="O530" s="36" t="str">
        <f>FIXED(Tabla1[[#This Row],[ISR RET]],0)</f>
        <v>0</v>
      </c>
      <c r="P530" s="36" t="str">
        <f>FIXED(Tabla1[[#This Row],[IVA RET]],0)</f>
        <v>0</v>
      </c>
      <c r="R530" s="68">
        <f>Tabla1[[#This Row],[TASA 16]]*16%</f>
        <v>0</v>
      </c>
    </row>
    <row r="531" spans="2:18" x14ac:dyDescent="0.25">
      <c r="B531" t="str">
        <f>'[1]210 Y RFC'!A531</f>
        <v>ALU830902ST5</v>
      </c>
      <c r="C531" t="s">
        <v>563</v>
      </c>
      <c r="D531" t="str">
        <f>'[1]210 Y RFC'!C531</f>
        <v>ABASTECEDORA LUMEN SA DE CV</v>
      </c>
      <c r="E531" s="35">
        <f>SUMIFS(Tabla16[TASA 16],Tabla16[NUM],Tabla1[[#This Row],[CODIGO]])</f>
        <v>0</v>
      </c>
      <c r="F531" s="35">
        <f>SUMIFS(Tabla16[TASA 0%],Tabla16[NUM],Tabla1[[#This Row],[CODIGO]])</f>
        <v>0</v>
      </c>
      <c r="G531" s="35">
        <f>SUMIFS(Tabla16[[EXENTO ]],Tabla16[NUM],Tabla1[[#This Row],[CODIGO]])</f>
        <v>0</v>
      </c>
      <c r="H531" s="35">
        <f>SUMIFS(Tabla16[IVA],Tabla16[NUM],Tabla1[[#This Row],[CODIGO]])</f>
        <v>0</v>
      </c>
      <c r="I531" s="35">
        <f>SUMIFS(Tabla16[ISR RET.],Tabla16[NUM],Tabla1[[#This Row],[CODIGO]])</f>
        <v>0</v>
      </c>
      <c r="J531" s="35">
        <f>SUMIFS(Tabla16[IVA RET.],Tabla16[NUM],Tabla1[[#This Row],[CODIGO]])</f>
        <v>0</v>
      </c>
      <c r="K531" t="str">
        <f>FIXED(Tabla1[[#This Row],[TASA 16%]],0)</f>
        <v>0</v>
      </c>
      <c r="L531" t="str">
        <f>FIXED(Tabla1[[#This Row],[TASA 0%]],0)</f>
        <v>0</v>
      </c>
      <c r="M531" t="str">
        <f>FIXED(Tabla1[[#This Row],[TASA EXE.]],0)</f>
        <v>0</v>
      </c>
      <c r="N531" t="str">
        <f>FIXED(Tabla1[[#This Row],[IVA]],0)</f>
        <v>0</v>
      </c>
      <c r="O531" t="str">
        <f>FIXED(Tabla1[[#This Row],[ISR RET]],0)</f>
        <v>0</v>
      </c>
      <c r="P531" t="str">
        <f>FIXED(Tabla1[[#This Row],[IVA RET]],0)</f>
        <v>0</v>
      </c>
      <c r="R531" s="68">
        <f>Tabla1[[#This Row],[TASA 16]]*16%</f>
        <v>0</v>
      </c>
    </row>
    <row r="532" spans="2:18" x14ac:dyDescent="0.25">
      <c r="B532" t="str">
        <f>'[1]210 Y RFC'!A532</f>
        <v>IME080404G52</v>
      </c>
      <c r="C532" t="s">
        <v>564</v>
      </c>
      <c r="D532" t="str">
        <f>'[1]210 Y RFC'!C532</f>
        <v>INTERNACIONALHEAVENLY DE MEXICO S DE RL DE CV</v>
      </c>
      <c r="E532" s="35">
        <f>SUMIFS(Tabla16[TASA 16],Tabla16[NUM],Tabla1[[#This Row],[CODIGO]])</f>
        <v>0</v>
      </c>
      <c r="F532" s="35">
        <f>SUMIFS(Tabla16[TASA 0%],Tabla16[NUM],Tabla1[[#This Row],[CODIGO]])</f>
        <v>0</v>
      </c>
      <c r="G532" s="35">
        <f>SUMIFS(Tabla16[[EXENTO ]],Tabla16[NUM],Tabla1[[#This Row],[CODIGO]])</f>
        <v>0</v>
      </c>
      <c r="H532" s="35">
        <f>SUMIFS(Tabla16[IVA],Tabla16[NUM],Tabla1[[#This Row],[CODIGO]])</f>
        <v>0</v>
      </c>
      <c r="I532" s="35">
        <f>SUMIFS(Tabla16[ISR RET.],Tabla16[NUM],Tabla1[[#This Row],[CODIGO]])</f>
        <v>0</v>
      </c>
      <c r="J532" s="35">
        <f>SUMIFS(Tabla16[IVA RET.],Tabla16[NUM],Tabla1[[#This Row],[CODIGO]])</f>
        <v>0</v>
      </c>
      <c r="K532" t="str">
        <f>FIXED(Tabla1[[#This Row],[TASA 16%]],0)</f>
        <v>0</v>
      </c>
      <c r="L532" t="str">
        <f>FIXED(Tabla1[[#This Row],[TASA 0%]],0)</f>
        <v>0</v>
      </c>
      <c r="M532" t="str">
        <f>FIXED(Tabla1[[#This Row],[TASA EXE.]],0)</f>
        <v>0</v>
      </c>
      <c r="N532" s="36" t="str">
        <f>FIXED(Tabla1[[#This Row],[IVA]],0)</f>
        <v>0</v>
      </c>
      <c r="O532" s="36" t="str">
        <f>FIXED(Tabla1[[#This Row],[ISR RET]],0)</f>
        <v>0</v>
      </c>
      <c r="P532" s="36" t="str">
        <f>FIXED(Tabla1[[#This Row],[IVA RET]],0)</f>
        <v>0</v>
      </c>
      <c r="R532" s="68">
        <f>Tabla1[[#This Row],[TASA 16]]*16%</f>
        <v>0</v>
      </c>
    </row>
    <row r="533" spans="2:18" x14ac:dyDescent="0.25">
      <c r="B533" t="str">
        <f>'[1]210 Y RFC'!A533</f>
        <v>SCA980706JN0</v>
      </c>
      <c r="C533" t="s">
        <v>565</v>
      </c>
      <c r="D533" t="str">
        <f>'[1]210 Y RFC'!C533</f>
        <v>SURTIDORA CAPILLA SA DE CV</v>
      </c>
      <c r="E533" s="35">
        <f>SUMIFS(Tabla16[TASA 16],Tabla16[NUM],Tabla1[[#This Row],[CODIGO]])</f>
        <v>0</v>
      </c>
      <c r="F533" s="35">
        <f>SUMIFS(Tabla16[TASA 0%],Tabla16[NUM],Tabla1[[#This Row],[CODIGO]])</f>
        <v>0</v>
      </c>
      <c r="G533" s="35">
        <f>SUMIFS(Tabla16[[EXENTO ]],Tabla16[NUM],Tabla1[[#This Row],[CODIGO]])</f>
        <v>0</v>
      </c>
      <c r="H533" s="35">
        <f>SUMIFS(Tabla16[IVA],Tabla16[NUM],Tabla1[[#This Row],[CODIGO]])</f>
        <v>0</v>
      </c>
      <c r="I533" s="35">
        <f>SUMIFS(Tabla16[ISR RET.],Tabla16[NUM],Tabla1[[#This Row],[CODIGO]])</f>
        <v>0</v>
      </c>
      <c r="J533" s="35">
        <f>SUMIFS(Tabla16[IVA RET.],Tabla16[NUM],Tabla1[[#This Row],[CODIGO]])</f>
        <v>0</v>
      </c>
      <c r="K533" t="str">
        <f>FIXED(Tabla1[[#This Row],[TASA 16%]],0)</f>
        <v>0</v>
      </c>
      <c r="L533" t="str">
        <f>FIXED(Tabla1[[#This Row],[TASA 0%]],0)</f>
        <v>0</v>
      </c>
      <c r="M533" t="str">
        <f>FIXED(Tabla1[[#This Row],[TASA EXE.]],0)</f>
        <v>0</v>
      </c>
      <c r="N533" t="str">
        <f>FIXED(Tabla1[[#This Row],[IVA]],0)</f>
        <v>0</v>
      </c>
      <c r="O533" t="str">
        <f>FIXED(Tabla1[[#This Row],[ISR RET]],0)</f>
        <v>0</v>
      </c>
      <c r="P533" t="str">
        <f>FIXED(Tabla1[[#This Row],[IVA RET]],0)</f>
        <v>0</v>
      </c>
      <c r="R533" s="68">
        <f>Tabla1[[#This Row],[TASA 16]]*16%</f>
        <v>0</v>
      </c>
    </row>
    <row r="534" spans="2:18" x14ac:dyDescent="0.25">
      <c r="B534" t="str">
        <f>'[1]210 Y RFC'!A534</f>
        <v>IGA871111387</v>
      </c>
      <c r="C534" t="s">
        <v>566</v>
      </c>
      <c r="D534" t="str">
        <f>'[1]210 Y RFC'!C534</f>
        <v>INDUSTRIAS GANE SA DE CV</v>
      </c>
      <c r="E534" s="35">
        <f>SUMIFS(Tabla16[TASA 16],Tabla16[NUM],Tabla1[[#This Row],[CODIGO]])</f>
        <v>0</v>
      </c>
      <c r="F534" s="35">
        <f>SUMIFS(Tabla16[TASA 0%],Tabla16[NUM],Tabla1[[#This Row],[CODIGO]])</f>
        <v>0</v>
      </c>
      <c r="G534" s="35">
        <f>SUMIFS(Tabla16[[EXENTO ]],Tabla16[NUM],Tabla1[[#This Row],[CODIGO]])</f>
        <v>0</v>
      </c>
      <c r="H534" s="35">
        <f>SUMIFS(Tabla16[IVA],Tabla16[NUM],Tabla1[[#This Row],[CODIGO]])</f>
        <v>0</v>
      </c>
      <c r="I534" s="35">
        <f>SUMIFS(Tabla16[ISR RET.],Tabla16[NUM],Tabla1[[#This Row],[CODIGO]])</f>
        <v>0</v>
      </c>
      <c r="J534" s="35">
        <f>SUMIFS(Tabla16[IVA RET.],Tabla16[NUM],Tabla1[[#This Row],[CODIGO]])</f>
        <v>0</v>
      </c>
      <c r="K534" t="str">
        <f>FIXED(Tabla1[[#This Row],[TASA 16%]],0)</f>
        <v>0</v>
      </c>
      <c r="L534" t="str">
        <f>FIXED(Tabla1[[#This Row],[TASA 0%]],0)</f>
        <v>0</v>
      </c>
      <c r="M534" t="str">
        <f>FIXED(Tabla1[[#This Row],[TASA EXE.]],0)</f>
        <v>0</v>
      </c>
      <c r="N534" s="36" t="str">
        <f>FIXED(Tabla1[[#This Row],[IVA]],0)</f>
        <v>0</v>
      </c>
      <c r="O534" s="36" t="str">
        <f>FIXED(Tabla1[[#This Row],[ISR RET]],0)</f>
        <v>0</v>
      </c>
      <c r="P534" s="36" t="str">
        <f>FIXED(Tabla1[[#This Row],[IVA RET]],0)</f>
        <v>0</v>
      </c>
      <c r="R534" s="68">
        <f>Tabla1[[#This Row],[TASA 16]]*16%</f>
        <v>0</v>
      </c>
    </row>
    <row r="535" spans="2:18" x14ac:dyDescent="0.25">
      <c r="B535" t="str">
        <f>'[1]210 Y RFC'!A535</f>
        <v>AAGS6612252W7</v>
      </c>
      <c r="C535" t="s">
        <v>567</v>
      </c>
      <c r="D535" t="str">
        <f>'[1]210 Y RFC'!C535</f>
        <v>ALVAREZ GUZMAN SALVADOR</v>
      </c>
      <c r="E535" s="35">
        <f>SUMIFS(Tabla16[TASA 16],Tabla16[NUM],Tabla1[[#This Row],[CODIGO]])</f>
        <v>0</v>
      </c>
      <c r="F535" s="35">
        <f>SUMIFS(Tabla16[TASA 0%],Tabla16[NUM],Tabla1[[#This Row],[CODIGO]])</f>
        <v>0</v>
      </c>
      <c r="G535" s="35">
        <f>SUMIFS(Tabla16[[EXENTO ]],Tabla16[NUM],Tabla1[[#This Row],[CODIGO]])</f>
        <v>0</v>
      </c>
      <c r="H535" s="35">
        <f>SUMIFS(Tabla16[IVA],Tabla16[NUM],Tabla1[[#This Row],[CODIGO]])</f>
        <v>0</v>
      </c>
      <c r="I535" s="35">
        <f>SUMIFS(Tabla16[ISR RET.],Tabla16[NUM],Tabla1[[#This Row],[CODIGO]])</f>
        <v>0</v>
      </c>
      <c r="J535" s="35">
        <f>SUMIFS(Tabla16[IVA RET.],Tabla16[NUM],Tabla1[[#This Row],[CODIGO]])</f>
        <v>0</v>
      </c>
      <c r="K535" t="str">
        <f>FIXED(Tabla1[[#This Row],[TASA 16%]],0)</f>
        <v>0</v>
      </c>
      <c r="L535" t="str">
        <f>FIXED(Tabla1[[#This Row],[TASA 0%]],0)</f>
        <v>0</v>
      </c>
      <c r="M535" t="str">
        <f>FIXED(Tabla1[[#This Row],[TASA EXE.]],0)</f>
        <v>0</v>
      </c>
      <c r="N535" t="str">
        <f>FIXED(Tabla1[[#This Row],[IVA]],0)</f>
        <v>0</v>
      </c>
      <c r="O535" t="str">
        <f>FIXED(Tabla1[[#This Row],[ISR RET]],0)</f>
        <v>0</v>
      </c>
      <c r="P535" t="str">
        <f>FIXED(Tabla1[[#This Row],[IVA RET]],0)</f>
        <v>0</v>
      </c>
      <c r="R535" s="68">
        <f>Tabla1[[#This Row],[TASA 16]]*16%</f>
        <v>0</v>
      </c>
    </row>
    <row r="536" spans="2:18" x14ac:dyDescent="0.25">
      <c r="B536" t="str">
        <f>'[1]210 Y RFC'!A536</f>
        <v>IIGI651105932</v>
      </c>
      <c r="C536" t="s">
        <v>568</v>
      </c>
      <c r="D536" t="str">
        <f>'[1]210 Y RFC'!C536</f>
        <v>IÑIGUEZ GARCIA ILDEFONSO</v>
      </c>
      <c r="E536" s="35">
        <f>SUMIFS(Tabla16[TASA 16],Tabla16[NUM],Tabla1[[#This Row],[CODIGO]])</f>
        <v>22456.125</v>
      </c>
      <c r="F536" s="35">
        <f>SUMIFS(Tabla16[TASA 0%],Tabla16[NUM],Tabla1[[#This Row],[CODIGO]])</f>
        <v>-5.0000000010186341E-3</v>
      </c>
      <c r="G536" s="35">
        <f>SUMIFS(Tabla16[[EXENTO ]],Tabla16[NUM],Tabla1[[#This Row],[CODIGO]])</f>
        <v>0</v>
      </c>
      <c r="H536" s="35">
        <f>SUMIFS(Tabla16[IVA],Tabla16[NUM],Tabla1[[#This Row],[CODIGO]])</f>
        <v>3592.98</v>
      </c>
      <c r="I536" s="35">
        <f>SUMIFS(Tabla16[ISR RET.],Tabla16[NUM],Tabla1[[#This Row],[CODIGO]])</f>
        <v>0</v>
      </c>
      <c r="J536" s="35">
        <f>SUMIFS(Tabla16[IVA RET.],Tabla16[NUM],Tabla1[[#This Row],[CODIGO]])</f>
        <v>0</v>
      </c>
      <c r="K536" t="str">
        <f>FIXED(Tabla1[[#This Row],[TASA 16%]],0)</f>
        <v>22,456</v>
      </c>
      <c r="L536" t="str">
        <f>FIXED(Tabla1[[#This Row],[TASA 0%]],0)</f>
        <v>0</v>
      </c>
      <c r="M536" t="str">
        <f>FIXED(Tabla1[[#This Row],[TASA EXE.]],0)</f>
        <v>0</v>
      </c>
      <c r="N536" s="36" t="str">
        <f>FIXED(Tabla1[[#This Row],[IVA]],0)</f>
        <v>3,593</v>
      </c>
      <c r="O536" s="36" t="str">
        <f>FIXED(Tabla1[[#This Row],[ISR RET]],0)</f>
        <v>0</v>
      </c>
      <c r="P536" s="36" t="str">
        <f>FIXED(Tabla1[[#This Row],[IVA RET]],0)</f>
        <v>0</v>
      </c>
      <c r="R536" s="68">
        <f>Tabla1[[#This Row],[TASA 16]]*16%</f>
        <v>3592.96</v>
      </c>
    </row>
    <row r="537" spans="2:18" x14ac:dyDescent="0.25">
      <c r="B537" t="str">
        <f>'[1]210 Y RFC'!A537</f>
        <v>PAVA8901197C9</v>
      </c>
      <c r="C537" t="s">
        <v>569</v>
      </c>
      <c r="D537" t="str">
        <f>'[1]210 Y RFC'!C537</f>
        <v>PADILLA VARGAS ANEL EDLIN</v>
      </c>
      <c r="E537" s="35">
        <f>SUMIFS(Tabla16[TASA 16],Tabla16[NUM],Tabla1[[#This Row],[CODIGO]])</f>
        <v>0</v>
      </c>
      <c r="F537" s="35">
        <f>SUMIFS(Tabla16[TASA 0%],Tabla16[NUM],Tabla1[[#This Row],[CODIGO]])</f>
        <v>0</v>
      </c>
      <c r="G537" s="35">
        <f>SUMIFS(Tabla16[[EXENTO ]],Tabla16[NUM],Tabla1[[#This Row],[CODIGO]])</f>
        <v>0</v>
      </c>
      <c r="H537" s="35">
        <f>SUMIFS(Tabla16[IVA],Tabla16[NUM],Tabla1[[#This Row],[CODIGO]])</f>
        <v>0</v>
      </c>
      <c r="I537" s="35">
        <f>SUMIFS(Tabla16[ISR RET.],Tabla16[NUM],Tabla1[[#This Row],[CODIGO]])</f>
        <v>0</v>
      </c>
      <c r="J537" s="35">
        <f>SUMIFS(Tabla16[IVA RET.],Tabla16[NUM],Tabla1[[#This Row],[CODIGO]])</f>
        <v>0</v>
      </c>
      <c r="K537" t="str">
        <f>FIXED(Tabla1[[#This Row],[TASA 16%]],0)</f>
        <v>0</v>
      </c>
      <c r="L537" t="str">
        <f>FIXED(Tabla1[[#This Row],[TASA 0%]],0)</f>
        <v>0</v>
      </c>
      <c r="M537" t="str">
        <f>FIXED(Tabla1[[#This Row],[TASA EXE.]],0)</f>
        <v>0</v>
      </c>
      <c r="N537" t="str">
        <f>FIXED(Tabla1[[#This Row],[IVA]],0)</f>
        <v>0</v>
      </c>
      <c r="O537" t="str">
        <f>FIXED(Tabla1[[#This Row],[ISR RET]],0)</f>
        <v>0</v>
      </c>
      <c r="P537" t="str">
        <f>FIXED(Tabla1[[#This Row],[IVA RET]],0)</f>
        <v>0</v>
      </c>
      <c r="R537" s="68">
        <f>Tabla1[[#This Row],[TASA 16]]*16%</f>
        <v>0</v>
      </c>
    </row>
    <row r="538" spans="2:18" x14ac:dyDescent="0.25">
      <c r="B538" t="str">
        <f>'[1]210 Y RFC'!A538</f>
        <v>PMA9401246S8</v>
      </c>
      <c r="C538" t="s">
        <v>570</v>
      </c>
      <c r="D538" t="str">
        <f>'[1]210 Y RFC'!C538</f>
        <v>PAPELERIA MARTINEZ SA DE CV</v>
      </c>
      <c r="E538" s="35">
        <f>SUMIFS(Tabla16[TASA 16],Tabla16[NUM],Tabla1[[#This Row],[CODIGO]])</f>
        <v>0</v>
      </c>
      <c r="F538" s="35">
        <f>SUMIFS(Tabla16[TASA 0%],Tabla16[NUM],Tabla1[[#This Row],[CODIGO]])</f>
        <v>0</v>
      </c>
      <c r="G538" s="35">
        <f>SUMIFS(Tabla16[[EXENTO ]],Tabla16[NUM],Tabla1[[#This Row],[CODIGO]])</f>
        <v>0</v>
      </c>
      <c r="H538" s="35">
        <f>SUMIFS(Tabla16[IVA],Tabla16[NUM],Tabla1[[#This Row],[CODIGO]])</f>
        <v>0</v>
      </c>
      <c r="I538" s="35">
        <f>SUMIFS(Tabla16[ISR RET.],Tabla16[NUM],Tabla1[[#This Row],[CODIGO]])</f>
        <v>0</v>
      </c>
      <c r="J538" s="35">
        <f>SUMIFS(Tabla16[IVA RET.],Tabla16[NUM],Tabla1[[#This Row],[CODIGO]])</f>
        <v>0</v>
      </c>
      <c r="K538" t="str">
        <f>FIXED(Tabla1[[#This Row],[TASA 16%]],0)</f>
        <v>0</v>
      </c>
      <c r="L538" t="str">
        <f>FIXED(Tabla1[[#This Row],[TASA 0%]],0)</f>
        <v>0</v>
      </c>
      <c r="M538" t="str">
        <f>FIXED(Tabla1[[#This Row],[TASA EXE.]],0)</f>
        <v>0</v>
      </c>
      <c r="N538" s="36" t="str">
        <f>FIXED(Tabla1[[#This Row],[IVA]],0)</f>
        <v>0</v>
      </c>
      <c r="O538" s="36" t="str">
        <f>FIXED(Tabla1[[#This Row],[ISR RET]],0)</f>
        <v>0</v>
      </c>
      <c r="P538" s="36" t="str">
        <f>FIXED(Tabla1[[#This Row],[IVA RET]],0)</f>
        <v>0</v>
      </c>
      <c r="R538" s="68">
        <f>Tabla1[[#This Row],[TASA 16]]*16%</f>
        <v>0</v>
      </c>
    </row>
    <row r="539" spans="2:18" x14ac:dyDescent="0.25">
      <c r="B539" t="str">
        <f>'[1]210 Y RFC'!A539</f>
        <v>CFE370814QI0</v>
      </c>
      <c r="C539" t="s">
        <v>571</v>
      </c>
      <c r="D539" t="str">
        <f>'[1]210 Y RFC'!C539</f>
        <v>COMISION FEDERAL DE ELECTRICIDAD</v>
      </c>
      <c r="E539" s="35">
        <f>SUMIFS(Tabla16[TASA 16],Tabla16[NUM],Tabla1[[#This Row],[CODIGO]])</f>
        <v>0</v>
      </c>
      <c r="F539" s="35">
        <f>SUMIFS(Tabla16[TASA 0%],Tabla16[NUM],Tabla1[[#This Row],[CODIGO]])</f>
        <v>0</v>
      </c>
      <c r="G539" s="35">
        <f>SUMIFS(Tabla16[[EXENTO ]],Tabla16[NUM],Tabla1[[#This Row],[CODIGO]])</f>
        <v>0</v>
      </c>
      <c r="H539" s="35">
        <f>SUMIFS(Tabla16[IVA],Tabla16[NUM],Tabla1[[#This Row],[CODIGO]])</f>
        <v>0</v>
      </c>
      <c r="I539" s="35">
        <f>SUMIFS(Tabla16[ISR RET.],Tabla16[NUM],Tabla1[[#This Row],[CODIGO]])</f>
        <v>0</v>
      </c>
      <c r="J539" s="35">
        <f>SUMIFS(Tabla16[IVA RET.],Tabla16[NUM],Tabla1[[#This Row],[CODIGO]])</f>
        <v>0</v>
      </c>
      <c r="K539" t="str">
        <f>FIXED(Tabla1[[#This Row],[TASA 16%]],0)</f>
        <v>0</v>
      </c>
      <c r="L539" t="str">
        <f>FIXED(Tabla1[[#This Row],[TASA 0%]],0)</f>
        <v>0</v>
      </c>
      <c r="M539" t="str">
        <f>FIXED(Tabla1[[#This Row],[TASA EXE.]],0)</f>
        <v>0</v>
      </c>
      <c r="N539" t="str">
        <f>FIXED(Tabla1[[#This Row],[IVA]],0)</f>
        <v>0</v>
      </c>
      <c r="O539" t="str">
        <f>FIXED(Tabla1[[#This Row],[ISR RET]],0)</f>
        <v>0</v>
      </c>
      <c r="P539" t="str">
        <f>FIXED(Tabla1[[#This Row],[IVA RET]],0)</f>
        <v>0</v>
      </c>
      <c r="R539" s="68">
        <f>Tabla1[[#This Row],[TASA 16]]*16%</f>
        <v>0</v>
      </c>
    </row>
    <row r="540" spans="2:18" x14ac:dyDescent="0.25">
      <c r="B540" t="str">
        <f>'[1]210 Y RFC'!A540</f>
        <v>DCL060824KG6</v>
      </c>
      <c r="C540" t="s">
        <v>572</v>
      </c>
      <c r="D540" t="str">
        <f>'[1]210 Y RFC'!C540</f>
        <v>DISTRIBUIDORA CIENTIFICA DE LABORATORIOS SA DE CV</v>
      </c>
      <c r="E540" s="35">
        <f>SUMIFS(Tabla16[TASA 16],Tabla16[NUM],Tabla1[[#This Row],[CODIGO]])</f>
        <v>0</v>
      </c>
      <c r="F540" s="35">
        <f>SUMIFS(Tabla16[TASA 0%],Tabla16[NUM],Tabla1[[#This Row],[CODIGO]])</f>
        <v>0</v>
      </c>
      <c r="G540" s="35">
        <f>SUMIFS(Tabla16[[EXENTO ]],Tabla16[NUM],Tabla1[[#This Row],[CODIGO]])</f>
        <v>0</v>
      </c>
      <c r="H540" s="35">
        <f>SUMIFS(Tabla16[IVA],Tabla16[NUM],Tabla1[[#This Row],[CODIGO]])</f>
        <v>0</v>
      </c>
      <c r="I540" s="35">
        <f>SUMIFS(Tabla16[ISR RET.],Tabla16[NUM],Tabla1[[#This Row],[CODIGO]])</f>
        <v>0</v>
      </c>
      <c r="J540" s="35">
        <f>SUMIFS(Tabla16[IVA RET.],Tabla16[NUM],Tabla1[[#This Row],[CODIGO]])</f>
        <v>0</v>
      </c>
      <c r="K540" t="str">
        <f>FIXED(Tabla1[[#This Row],[TASA 16%]],0)</f>
        <v>0</v>
      </c>
      <c r="L540" t="str">
        <f>FIXED(Tabla1[[#This Row],[TASA 0%]],0)</f>
        <v>0</v>
      </c>
      <c r="M540" t="str">
        <f>FIXED(Tabla1[[#This Row],[TASA EXE.]],0)</f>
        <v>0</v>
      </c>
      <c r="N540" s="36" t="str">
        <f>FIXED(Tabla1[[#This Row],[IVA]],0)</f>
        <v>0</v>
      </c>
      <c r="O540" s="36" t="str">
        <f>FIXED(Tabla1[[#This Row],[ISR RET]],0)</f>
        <v>0</v>
      </c>
      <c r="P540" s="36" t="str">
        <f>FIXED(Tabla1[[#This Row],[IVA RET]],0)</f>
        <v>0</v>
      </c>
      <c r="R540" s="68">
        <f>Tabla1[[#This Row],[TASA 16]]*16%</f>
        <v>0</v>
      </c>
    </row>
    <row r="541" spans="2:18" x14ac:dyDescent="0.25">
      <c r="B541" t="str">
        <f>'[1]210 Y RFC'!A541</f>
        <v>FAFE7009283M4</v>
      </c>
      <c r="C541" t="s">
        <v>573</v>
      </c>
      <c r="D541" t="str">
        <f>'[1]210 Y RFC'!C541</f>
        <v>FRANCO FRANCO EFREN</v>
      </c>
      <c r="E541" s="35">
        <f>SUMIFS(Tabla16[TASA 16],Tabla16[NUM],Tabla1[[#This Row],[CODIGO]])</f>
        <v>0</v>
      </c>
      <c r="F541" s="35">
        <f>SUMIFS(Tabla16[TASA 0%],Tabla16[NUM],Tabla1[[#This Row],[CODIGO]])</f>
        <v>0</v>
      </c>
      <c r="G541" s="35">
        <f>SUMIFS(Tabla16[[EXENTO ]],Tabla16[NUM],Tabla1[[#This Row],[CODIGO]])</f>
        <v>0</v>
      </c>
      <c r="H541" s="35">
        <f>SUMIFS(Tabla16[IVA],Tabla16[NUM],Tabla1[[#This Row],[CODIGO]])</f>
        <v>0</v>
      </c>
      <c r="I541" s="35">
        <f>SUMIFS(Tabla16[ISR RET.],Tabla16[NUM],Tabla1[[#This Row],[CODIGO]])</f>
        <v>0</v>
      </c>
      <c r="J541" s="35">
        <f>SUMIFS(Tabla16[IVA RET.],Tabla16[NUM],Tabla1[[#This Row],[CODIGO]])</f>
        <v>0</v>
      </c>
      <c r="K541" t="str">
        <f>FIXED(Tabla1[[#This Row],[TASA 16%]],0)</f>
        <v>0</v>
      </c>
      <c r="L541" t="str">
        <f>FIXED(Tabla1[[#This Row],[TASA 0%]],0)</f>
        <v>0</v>
      </c>
      <c r="M541" t="str">
        <f>FIXED(Tabla1[[#This Row],[TASA EXE.]],0)</f>
        <v>0</v>
      </c>
      <c r="N541" t="str">
        <f>FIXED(Tabla1[[#This Row],[IVA]],0)</f>
        <v>0</v>
      </c>
      <c r="O541" t="str">
        <f>FIXED(Tabla1[[#This Row],[ISR RET]],0)</f>
        <v>0</v>
      </c>
      <c r="P541" t="str">
        <f>FIXED(Tabla1[[#This Row],[IVA RET]],0)</f>
        <v>0</v>
      </c>
      <c r="R541" s="68">
        <f>Tabla1[[#This Row],[TASA 16]]*16%</f>
        <v>0</v>
      </c>
    </row>
    <row r="542" spans="2:18" x14ac:dyDescent="0.25">
      <c r="B542" t="str">
        <f>'[1]210 Y RFC'!A542</f>
        <v>IRE820805HA3</v>
      </c>
      <c r="C542" t="s">
        <v>574</v>
      </c>
      <c r="D542" t="str">
        <f>'[1]210 Y RFC'!C542</f>
        <v>INDUSTRIA DE REFRESCOS S DE RL DE CV</v>
      </c>
      <c r="E542" s="35">
        <f>SUMIFS(Tabla16[TASA 16],Tabla16[NUM],Tabla1[[#This Row],[CODIGO]])</f>
        <v>118157.5</v>
      </c>
      <c r="F542" s="35">
        <f>SUMIFS(Tabla16[TASA 0%],Tabla16[NUM],Tabla1[[#This Row],[CODIGO]])</f>
        <v>-0.10999999998966814</v>
      </c>
      <c r="G542" s="35">
        <f>SUMIFS(Tabla16[[EXENTO ]],Tabla16[NUM],Tabla1[[#This Row],[CODIGO]])</f>
        <v>0</v>
      </c>
      <c r="H542" s="35">
        <f>SUMIFS(Tabla16[IVA],Tabla16[NUM],Tabla1[[#This Row],[CODIGO]])</f>
        <v>18905.199999999997</v>
      </c>
      <c r="I542" s="35">
        <f>SUMIFS(Tabla16[ISR RET.],Tabla16[NUM],Tabla1[[#This Row],[CODIGO]])</f>
        <v>0</v>
      </c>
      <c r="J542" s="35">
        <f>SUMIFS(Tabla16[IVA RET.],Tabla16[NUM],Tabla1[[#This Row],[CODIGO]])</f>
        <v>0</v>
      </c>
      <c r="K542" t="str">
        <f>FIXED(Tabla1[[#This Row],[TASA 16%]],0)</f>
        <v>118,158</v>
      </c>
      <c r="L542" t="str">
        <f>FIXED(Tabla1[[#This Row],[TASA 0%]],0)</f>
        <v>0</v>
      </c>
      <c r="M542" t="str">
        <f>FIXED(Tabla1[[#This Row],[TASA EXE.]],0)</f>
        <v>0</v>
      </c>
      <c r="N542" s="36" t="str">
        <f>FIXED(Tabla1[[#This Row],[IVA]],0)</f>
        <v>18,905</v>
      </c>
      <c r="O542" s="36" t="str">
        <f>FIXED(Tabla1[[#This Row],[ISR RET]],0)</f>
        <v>0</v>
      </c>
      <c r="P542" s="36" t="str">
        <f>FIXED(Tabla1[[#This Row],[IVA RET]],0)</f>
        <v>0</v>
      </c>
      <c r="R542" s="68">
        <f>Tabla1[[#This Row],[TASA 16]]*16%</f>
        <v>18905.28</v>
      </c>
    </row>
    <row r="543" spans="2:18" x14ac:dyDescent="0.25">
      <c r="B543" t="str">
        <f>'[1]210 Y RFC'!A543</f>
        <v>CDI160330RC9</v>
      </c>
      <c r="C543" t="s">
        <v>575</v>
      </c>
      <c r="D543" t="str">
        <f>'[1]210 Y RFC'!C543</f>
        <v>CFE DISTRIBUCION</v>
      </c>
      <c r="E543" s="35">
        <f>SUMIFS(Tabla16[TASA 16],Tabla16[NUM],Tabla1[[#This Row],[CODIGO]])</f>
        <v>0</v>
      </c>
      <c r="F543" s="35">
        <f>SUMIFS(Tabla16[TASA 0%],Tabla16[NUM],Tabla1[[#This Row],[CODIGO]])</f>
        <v>0</v>
      </c>
      <c r="G543" s="35">
        <f>SUMIFS(Tabla16[[EXENTO ]],Tabla16[NUM],Tabla1[[#This Row],[CODIGO]])</f>
        <v>0</v>
      </c>
      <c r="H543" s="35">
        <f>SUMIFS(Tabla16[IVA],Tabla16[NUM],Tabla1[[#This Row],[CODIGO]])</f>
        <v>0</v>
      </c>
      <c r="I543" s="35">
        <f>SUMIFS(Tabla16[ISR RET.],Tabla16[NUM],Tabla1[[#This Row],[CODIGO]])</f>
        <v>0</v>
      </c>
      <c r="J543" s="35">
        <f>SUMIFS(Tabla16[IVA RET.],Tabla16[NUM],Tabla1[[#This Row],[CODIGO]])</f>
        <v>0</v>
      </c>
      <c r="K543" t="str">
        <f>FIXED(Tabla1[[#This Row],[TASA 16%]],0)</f>
        <v>0</v>
      </c>
      <c r="L543" t="str">
        <f>FIXED(Tabla1[[#This Row],[TASA 0%]],0)</f>
        <v>0</v>
      </c>
      <c r="M543" t="str">
        <f>FIXED(Tabla1[[#This Row],[TASA EXE.]],0)</f>
        <v>0</v>
      </c>
      <c r="N543" t="str">
        <f>FIXED(Tabla1[[#This Row],[IVA]],0)</f>
        <v>0</v>
      </c>
      <c r="O543" t="str">
        <f>FIXED(Tabla1[[#This Row],[ISR RET]],0)</f>
        <v>0</v>
      </c>
      <c r="P543" t="str">
        <f>FIXED(Tabla1[[#This Row],[IVA RET]],0)</f>
        <v>0</v>
      </c>
      <c r="R543" s="68">
        <f>Tabla1[[#This Row],[TASA 16]]*16%</f>
        <v>0</v>
      </c>
    </row>
    <row r="544" spans="2:18" x14ac:dyDescent="0.25">
      <c r="B544" t="str">
        <f>'[1]210 Y RFC'!A544</f>
        <v>ABA920310QW0</v>
      </c>
      <c r="C544" t="s">
        <v>576</v>
      </c>
      <c r="D544" t="str">
        <f>'[1]210 Y RFC'!C544</f>
        <v>ABA SEGUROS SA DE CV</v>
      </c>
      <c r="E544" s="35">
        <f>SUMIFS(Tabla16[TASA 16],Tabla16[NUM],Tabla1[[#This Row],[CODIGO]])</f>
        <v>0</v>
      </c>
      <c r="F544" s="35">
        <f>SUMIFS(Tabla16[TASA 0%],Tabla16[NUM],Tabla1[[#This Row],[CODIGO]])</f>
        <v>0</v>
      </c>
      <c r="G544" s="35">
        <f>SUMIFS(Tabla16[[EXENTO ]],Tabla16[NUM],Tabla1[[#This Row],[CODIGO]])</f>
        <v>0</v>
      </c>
      <c r="H544" s="35">
        <f>SUMIFS(Tabla16[IVA],Tabla16[NUM],Tabla1[[#This Row],[CODIGO]])</f>
        <v>0</v>
      </c>
      <c r="I544" s="35">
        <f>SUMIFS(Tabla16[ISR RET.],Tabla16[NUM],Tabla1[[#This Row],[CODIGO]])</f>
        <v>0</v>
      </c>
      <c r="J544" s="35">
        <f>SUMIFS(Tabla16[IVA RET.],Tabla16[NUM],Tabla1[[#This Row],[CODIGO]])</f>
        <v>0</v>
      </c>
      <c r="K544" t="str">
        <f>FIXED(Tabla1[[#This Row],[TASA 16%]],0)</f>
        <v>0</v>
      </c>
      <c r="L544" t="str">
        <f>FIXED(Tabla1[[#This Row],[TASA 0%]],0)</f>
        <v>0</v>
      </c>
      <c r="M544" t="str">
        <f>FIXED(Tabla1[[#This Row],[TASA EXE.]],0)</f>
        <v>0</v>
      </c>
      <c r="N544" s="36" t="str">
        <f>FIXED(Tabla1[[#This Row],[IVA]],0)</f>
        <v>0</v>
      </c>
      <c r="O544" s="36" t="str">
        <f>FIXED(Tabla1[[#This Row],[ISR RET]],0)</f>
        <v>0</v>
      </c>
      <c r="P544" s="36" t="str">
        <f>FIXED(Tabla1[[#This Row],[IVA RET]],0)</f>
        <v>0</v>
      </c>
      <c r="R544" s="68">
        <f>Tabla1[[#This Row],[TASA 16]]*16%</f>
        <v>0</v>
      </c>
    </row>
    <row r="545" spans="2:18" x14ac:dyDescent="0.25">
      <c r="B545" t="str">
        <f>'[1]210 Y RFC'!A545</f>
        <v>ROGI4409103S7</v>
      </c>
      <c r="C545" t="s">
        <v>577</v>
      </c>
      <c r="D545" t="str">
        <f>'[1]210 Y RFC'!C545</f>
        <v>RODRIGUEZ GUZMAN IRENE</v>
      </c>
      <c r="E545" s="35">
        <f>SUMIFS(Tabla16[TASA 16],Tabla16[NUM],Tabla1[[#This Row],[CODIGO]])</f>
        <v>0</v>
      </c>
      <c r="F545" s="35">
        <f>SUMIFS(Tabla16[TASA 0%],Tabla16[NUM],Tabla1[[#This Row],[CODIGO]])</f>
        <v>0</v>
      </c>
      <c r="G545" s="35">
        <f>SUMIFS(Tabla16[[EXENTO ]],Tabla16[NUM],Tabla1[[#This Row],[CODIGO]])</f>
        <v>0</v>
      </c>
      <c r="H545" s="35">
        <f>SUMIFS(Tabla16[IVA],Tabla16[NUM],Tabla1[[#This Row],[CODIGO]])</f>
        <v>0</v>
      </c>
      <c r="I545" s="35">
        <f>SUMIFS(Tabla16[ISR RET.],Tabla16[NUM],Tabla1[[#This Row],[CODIGO]])</f>
        <v>0</v>
      </c>
      <c r="J545" s="35">
        <f>SUMIFS(Tabla16[IVA RET.],Tabla16[NUM],Tabla1[[#This Row],[CODIGO]])</f>
        <v>0</v>
      </c>
      <c r="K545" t="str">
        <f>FIXED(Tabla1[[#This Row],[TASA 16%]],0)</f>
        <v>0</v>
      </c>
      <c r="L545" t="str">
        <f>FIXED(Tabla1[[#This Row],[TASA 0%]],0)</f>
        <v>0</v>
      </c>
      <c r="M545" t="str">
        <f>FIXED(Tabla1[[#This Row],[TASA EXE.]],0)</f>
        <v>0</v>
      </c>
      <c r="N545" t="str">
        <f>FIXED(Tabla1[[#This Row],[IVA]],0)</f>
        <v>0</v>
      </c>
      <c r="O545" t="str">
        <f>FIXED(Tabla1[[#This Row],[ISR RET]],0)</f>
        <v>0</v>
      </c>
      <c r="P545" t="str">
        <f>FIXED(Tabla1[[#This Row],[IVA RET]],0)</f>
        <v>0</v>
      </c>
      <c r="R545" s="68">
        <f>Tabla1[[#This Row],[TASA 16]]*16%</f>
        <v>0</v>
      </c>
    </row>
    <row r="546" spans="2:18" x14ac:dyDescent="0.25">
      <c r="B546" t="str">
        <f>'[1]210 Y RFC'!A546</f>
        <v>GUMM491208416</v>
      </c>
      <c r="C546" t="s">
        <v>578</v>
      </c>
      <c r="D546" t="str">
        <f>'[1]210 Y RFC'!C546</f>
        <v>GUTIERREZ MALDONADO JOSE MARIA</v>
      </c>
      <c r="E546" s="35">
        <f>SUMIFS(Tabla16[TASA 16],Tabla16[NUM],Tabla1[[#This Row],[CODIGO]])</f>
        <v>0</v>
      </c>
      <c r="F546" s="35">
        <f>SUMIFS(Tabla16[TASA 0%],Tabla16[NUM],Tabla1[[#This Row],[CODIGO]])</f>
        <v>0</v>
      </c>
      <c r="G546" s="35">
        <f>SUMIFS(Tabla16[[EXENTO ]],Tabla16[NUM],Tabla1[[#This Row],[CODIGO]])</f>
        <v>0</v>
      </c>
      <c r="H546" s="35">
        <f>SUMIFS(Tabla16[IVA],Tabla16[NUM],Tabla1[[#This Row],[CODIGO]])</f>
        <v>0</v>
      </c>
      <c r="I546" s="35">
        <f>SUMIFS(Tabla16[ISR RET.],Tabla16[NUM],Tabla1[[#This Row],[CODIGO]])</f>
        <v>0</v>
      </c>
      <c r="J546" s="35">
        <f>SUMIFS(Tabla16[IVA RET.],Tabla16[NUM],Tabla1[[#This Row],[CODIGO]])</f>
        <v>0</v>
      </c>
      <c r="K546" t="str">
        <f>FIXED(Tabla1[[#This Row],[TASA 16%]],0)</f>
        <v>0</v>
      </c>
      <c r="L546" t="str">
        <f>FIXED(Tabla1[[#This Row],[TASA 0%]],0)</f>
        <v>0</v>
      </c>
      <c r="M546" t="str">
        <f>FIXED(Tabla1[[#This Row],[TASA EXE.]],0)</f>
        <v>0</v>
      </c>
      <c r="N546" s="36" t="str">
        <f>FIXED(Tabla1[[#This Row],[IVA]],0)</f>
        <v>0</v>
      </c>
      <c r="O546" s="36" t="str">
        <f>FIXED(Tabla1[[#This Row],[ISR RET]],0)</f>
        <v>0</v>
      </c>
      <c r="P546" s="36" t="str">
        <f>FIXED(Tabla1[[#This Row],[IVA RET]],0)</f>
        <v>0</v>
      </c>
      <c r="R546" s="68">
        <f>Tabla1[[#This Row],[TASA 16]]*16%</f>
        <v>0</v>
      </c>
    </row>
    <row r="547" spans="2:18" x14ac:dyDescent="0.25">
      <c r="B547" t="str">
        <f>'[1]210 Y RFC'!A547</f>
        <v>COL120623RS7</v>
      </c>
      <c r="C547" t="s">
        <v>579</v>
      </c>
      <c r="D547" t="str">
        <f>'[1]210 Y RFC'!C547</f>
        <v>COLOSTOMIC SA DE CV</v>
      </c>
      <c r="E547" s="35">
        <f>SUMIFS(Tabla16[TASA 16],Tabla16[NUM],Tabla1[[#This Row],[CODIGO]])</f>
        <v>0</v>
      </c>
      <c r="F547" s="35">
        <f>SUMIFS(Tabla16[TASA 0%],Tabla16[NUM],Tabla1[[#This Row],[CODIGO]])</f>
        <v>0</v>
      </c>
      <c r="G547" s="35">
        <f>SUMIFS(Tabla16[[EXENTO ]],Tabla16[NUM],Tabla1[[#This Row],[CODIGO]])</f>
        <v>0</v>
      </c>
      <c r="H547" s="35">
        <f>SUMIFS(Tabla16[IVA],Tabla16[NUM],Tabla1[[#This Row],[CODIGO]])</f>
        <v>0</v>
      </c>
      <c r="I547" s="35">
        <f>SUMIFS(Tabla16[ISR RET.],Tabla16[NUM],Tabla1[[#This Row],[CODIGO]])</f>
        <v>0</v>
      </c>
      <c r="J547" s="35">
        <f>SUMIFS(Tabla16[IVA RET.],Tabla16[NUM],Tabla1[[#This Row],[CODIGO]])</f>
        <v>0</v>
      </c>
      <c r="K547" t="str">
        <f>FIXED(Tabla1[[#This Row],[TASA 16%]],0)</f>
        <v>0</v>
      </c>
      <c r="L547" t="str">
        <f>FIXED(Tabla1[[#This Row],[TASA 0%]],0)</f>
        <v>0</v>
      </c>
      <c r="M547" t="str">
        <f>FIXED(Tabla1[[#This Row],[TASA EXE.]],0)</f>
        <v>0</v>
      </c>
      <c r="N547" t="str">
        <f>FIXED(Tabla1[[#This Row],[IVA]],0)</f>
        <v>0</v>
      </c>
      <c r="O547" t="str">
        <f>FIXED(Tabla1[[#This Row],[ISR RET]],0)</f>
        <v>0</v>
      </c>
      <c r="P547" t="str">
        <f>FIXED(Tabla1[[#This Row],[IVA RET]],0)</f>
        <v>0</v>
      </c>
      <c r="R547" s="68">
        <f>Tabla1[[#This Row],[TASA 16]]*16%</f>
        <v>0</v>
      </c>
    </row>
    <row r="548" spans="2:18" x14ac:dyDescent="0.25">
      <c r="B548" t="str">
        <f>'[1]210 Y RFC'!A548</f>
        <v>GOFB860908J92</v>
      </c>
      <c r="C548" t="s">
        <v>580</v>
      </c>
      <c r="D548" t="str">
        <f>'[1]210 Y RFC'!C548</f>
        <v>GONZALEZ FLAMENCO BEATRIZ</v>
      </c>
      <c r="E548" s="35">
        <f>SUMIFS(Tabla16[TASA 16],Tabla16[NUM],Tabla1[[#This Row],[CODIGO]])</f>
        <v>0</v>
      </c>
      <c r="F548" s="35">
        <f>SUMIFS(Tabla16[TASA 0%],Tabla16[NUM],Tabla1[[#This Row],[CODIGO]])</f>
        <v>0</v>
      </c>
      <c r="G548" s="35">
        <f>SUMIFS(Tabla16[[EXENTO ]],Tabla16[NUM],Tabla1[[#This Row],[CODIGO]])</f>
        <v>0</v>
      </c>
      <c r="H548" s="35">
        <f>SUMIFS(Tabla16[IVA],Tabla16[NUM],Tabla1[[#This Row],[CODIGO]])</f>
        <v>0</v>
      </c>
      <c r="I548" s="35">
        <f>SUMIFS(Tabla16[ISR RET.],Tabla16[NUM],Tabla1[[#This Row],[CODIGO]])</f>
        <v>0</v>
      </c>
      <c r="J548" s="35">
        <f>SUMIFS(Tabla16[IVA RET.],Tabla16[NUM],Tabla1[[#This Row],[CODIGO]])</f>
        <v>0</v>
      </c>
      <c r="K548" t="str">
        <f>FIXED(Tabla1[[#This Row],[TASA 16%]],0)</f>
        <v>0</v>
      </c>
      <c r="L548" t="str">
        <f>FIXED(Tabla1[[#This Row],[TASA 0%]],0)</f>
        <v>0</v>
      </c>
      <c r="M548" t="str">
        <f>FIXED(Tabla1[[#This Row],[TASA EXE.]],0)</f>
        <v>0</v>
      </c>
      <c r="N548" s="36" t="str">
        <f>FIXED(Tabla1[[#This Row],[IVA]],0)</f>
        <v>0</v>
      </c>
      <c r="O548" s="36" t="str">
        <f>FIXED(Tabla1[[#This Row],[ISR RET]],0)</f>
        <v>0</v>
      </c>
      <c r="P548" s="36" t="str">
        <f>FIXED(Tabla1[[#This Row],[IVA RET]],0)</f>
        <v>0</v>
      </c>
      <c r="R548" s="68">
        <f>Tabla1[[#This Row],[TASA 16]]*16%</f>
        <v>0</v>
      </c>
    </row>
    <row r="549" spans="2:18" x14ac:dyDescent="0.25">
      <c r="B549" t="str">
        <f>'[1]210 Y RFC'!A549</f>
        <v>SOR1512106S7</v>
      </c>
      <c r="C549" t="s">
        <v>581</v>
      </c>
      <c r="D549" t="str">
        <f>'[1]210 Y RFC'!C549</f>
        <v>SERENDI ORGANICS COMPANY SAPI DE CV</v>
      </c>
      <c r="E549" s="35">
        <f>SUMIFS(Tabla16[TASA 16],Tabla16[NUM],Tabla1[[#This Row],[CODIGO]])</f>
        <v>0</v>
      </c>
      <c r="F549" s="35">
        <f>SUMIFS(Tabla16[TASA 0%],Tabla16[NUM],Tabla1[[#This Row],[CODIGO]])</f>
        <v>0</v>
      </c>
      <c r="G549" s="35">
        <f>SUMIFS(Tabla16[[EXENTO ]],Tabla16[NUM],Tabla1[[#This Row],[CODIGO]])</f>
        <v>0</v>
      </c>
      <c r="H549" s="35">
        <f>SUMIFS(Tabla16[IVA],Tabla16[NUM],Tabla1[[#This Row],[CODIGO]])</f>
        <v>0</v>
      </c>
      <c r="I549" s="35">
        <f>SUMIFS(Tabla16[ISR RET.],Tabla16[NUM],Tabla1[[#This Row],[CODIGO]])</f>
        <v>0</v>
      </c>
      <c r="J549" s="35">
        <f>SUMIFS(Tabla16[IVA RET.],Tabla16[NUM],Tabla1[[#This Row],[CODIGO]])</f>
        <v>0</v>
      </c>
      <c r="K549" t="str">
        <f>FIXED(Tabla1[[#This Row],[TASA 16%]],0)</f>
        <v>0</v>
      </c>
      <c r="L549" t="str">
        <f>FIXED(Tabla1[[#This Row],[TASA 0%]],0)</f>
        <v>0</v>
      </c>
      <c r="M549" t="str">
        <f>FIXED(Tabla1[[#This Row],[TASA EXE.]],0)</f>
        <v>0</v>
      </c>
      <c r="N549" t="str">
        <f>FIXED(Tabla1[[#This Row],[IVA]],0)</f>
        <v>0</v>
      </c>
      <c r="O549" t="str">
        <f>FIXED(Tabla1[[#This Row],[ISR RET]],0)</f>
        <v>0</v>
      </c>
      <c r="P549" t="str">
        <f>FIXED(Tabla1[[#This Row],[IVA RET]],0)</f>
        <v>0</v>
      </c>
      <c r="R549" s="68">
        <f>Tabla1[[#This Row],[TASA 16]]*16%</f>
        <v>0</v>
      </c>
    </row>
    <row r="550" spans="2:18" x14ac:dyDescent="0.25">
      <c r="B550" t="str">
        <f>'[1]210 Y RFC'!A550</f>
        <v>TME840315KT6</v>
      </c>
      <c r="C550" t="s">
        <v>582</v>
      </c>
      <c r="D550" t="str">
        <f>'[1]210 Y RFC'!C550</f>
        <v>TELEFONOS DE MEXICO SAB DE CV</v>
      </c>
      <c r="E550" s="35">
        <f>SUMIFS(Tabla16[TASA 16],Tabla16[NUM],Tabla1[[#This Row],[CODIGO]])</f>
        <v>0</v>
      </c>
      <c r="F550" s="35">
        <f>SUMIFS(Tabla16[TASA 0%],Tabla16[NUM],Tabla1[[#This Row],[CODIGO]])</f>
        <v>0</v>
      </c>
      <c r="G550" s="35">
        <f>SUMIFS(Tabla16[[EXENTO ]],Tabla16[NUM],Tabla1[[#This Row],[CODIGO]])</f>
        <v>0</v>
      </c>
      <c r="H550" s="35">
        <f>SUMIFS(Tabla16[IVA],Tabla16[NUM],Tabla1[[#This Row],[CODIGO]])</f>
        <v>0</v>
      </c>
      <c r="I550" s="35">
        <f>SUMIFS(Tabla16[ISR RET.],Tabla16[NUM],Tabla1[[#This Row],[CODIGO]])</f>
        <v>0</v>
      </c>
      <c r="J550" s="35">
        <f>SUMIFS(Tabla16[IVA RET.],Tabla16[NUM],Tabla1[[#This Row],[CODIGO]])</f>
        <v>0</v>
      </c>
      <c r="K550" t="str">
        <f>FIXED(Tabla1[[#This Row],[TASA 16%]],0)</f>
        <v>0</v>
      </c>
      <c r="L550" t="str">
        <f>FIXED(Tabla1[[#This Row],[TASA 0%]],0)</f>
        <v>0</v>
      </c>
      <c r="M550" t="str">
        <f>FIXED(Tabla1[[#This Row],[TASA EXE.]],0)</f>
        <v>0</v>
      </c>
      <c r="N550" s="36" t="str">
        <f>FIXED(Tabla1[[#This Row],[IVA]],0)</f>
        <v>0</v>
      </c>
      <c r="O550" s="36" t="str">
        <f>FIXED(Tabla1[[#This Row],[ISR RET]],0)</f>
        <v>0</v>
      </c>
      <c r="P550" s="36" t="str">
        <f>FIXED(Tabla1[[#This Row],[IVA RET]],0)</f>
        <v>0</v>
      </c>
      <c r="R550" s="68">
        <f>Tabla1[[#This Row],[TASA 16]]*16%</f>
        <v>0</v>
      </c>
    </row>
    <row r="551" spans="2:18" x14ac:dyDescent="0.25">
      <c r="B551" t="str">
        <f>'[1]210 Y RFC'!A551</f>
        <v>EAC901112JE7</v>
      </c>
      <c r="C551" t="s">
        <v>583</v>
      </c>
      <c r="D551" t="str">
        <f>'[1]210 Y RFC'!C551</f>
        <v>CECEÑAS RIVERA THELMA CONCEPCION</v>
      </c>
      <c r="E551" s="35">
        <f>SUMIFS(Tabla16[TASA 16],Tabla16[NUM],Tabla1[[#This Row],[CODIGO]])</f>
        <v>0</v>
      </c>
      <c r="F551" s="35">
        <f>SUMIFS(Tabla16[TASA 0%],Tabla16[NUM],Tabla1[[#This Row],[CODIGO]])</f>
        <v>0</v>
      </c>
      <c r="G551" s="35">
        <f>SUMIFS(Tabla16[[EXENTO ]],Tabla16[NUM],Tabla1[[#This Row],[CODIGO]])</f>
        <v>0</v>
      </c>
      <c r="H551" s="35">
        <f>SUMIFS(Tabla16[IVA],Tabla16[NUM],Tabla1[[#This Row],[CODIGO]])</f>
        <v>0</v>
      </c>
      <c r="I551" s="35">
        <f>SUMIFS(Tabla16[ISR RET.],Tabla16[NUM],Tabla1[[#This Row],[CODIGO]])</f>
        <v>0</v>
      </c>
      <c r="J551" s="35">
        <f>SUMIFS(Tabla16[IVA RET.],Tabla16[NUM],Tabla1[[#This Row],[CODIGO]])</f>
        <v>0</v>
      </c>
      <c r="K551" t="str">
        <f>FIXED(Tabla1[[#This Row],[TASA 16%]],0)</f>
        <v>0</v>
      </c>
      <c r="L551" t="str">
        <f>FIXED(Tabla1[[#This Row],[TASA 0%]],0)</f>
        <v>0</v>
      </c>
      <c r="M551" t="str">
        <f>FIXED(Tabla1[[#This Row],[TASA EXE.]],0)</f>
        <v>0</v>
      </c>
      <c r="N551" t="str">
        <f>FIXED(Tabla1[[#This Row],[IVA]],0)</f>
        <v>0</v>
      </c>
      <c r="O551" t="str">
        <f>FIXED(Tabla1[[#This Row],[ISR RET]],0)</f>
        <v>0</v>
      </c>
      <c r="P551" t="str">
        <f>FIXED(Tabla1[[#This Row],[IVA RET]],0)</f>
        <v>0</v>
      </c>
      <c r="R551" s="68">
        <f>Tabla1[[#This Row],[TASA 16]]*16%</f>
        <v>0</v>
      </c>
    </row>
    <row r="552" spans="2:18" x14ac:dyDescent="0.25">
      <c r="B552" t="str">
        <f>'[1]210 Y RFC'!A552</f>
        <v>HVT971113LB6</v>
      </c>
      <c r="C552" t="s">
        <v>584</v>
      </c>
      <c r="D552" t="str">
        <f>'[1]210 Y RFC'!C552</f>
        <v>HOTEL VIRREYES DE TEPA SA DE CV</v>
      </c>
      <c r="E552" s="35">
        <f>SUMIFS(Tabla16[TASA 16],Tabla16[NUM],Tabla1[[#This Row],[CODIGO]])</f>
        <v>0</v>
      </c>
      <c r="F552" s="35">
        <f>SUMIFS(Tabla16[TASA 0%],Tabla16[NUM],Tabla1[[#This Row],[CODIGO]])</f>
        <v>0</v>
      </c>
      <c r="G552" s="35">
        <f>SUMIFS(Tabla16[[EXENTO ]],Tabla16[NUM],Tabla1[[#This Row],[CODIGO]])</f>
        <v>0</v>
      </c>
      <c r="H552" s="35">
        <f>SUMIFS(Tabla16[IVA],Tabla16[NUM],Tabla1[[#This Row],[CODIGO]])</f>
        <v>0</v>
      </c>
      <c r="I552" s="35">
        <f>SUMIFS(Tabla16[ISR RET.],Tabla16[NUM],Tabla1[[#This Row],[CODIGO]])</f>
        <v>0</v>
      </c>
      <c r="J552" s="35">
        <f>SUMIFS(Tabla16[IVA RET.],Tabla16[NUM],Tabla1[[#This Row],[CODIGO]])</f>
        <v>0</v>
      </c>
      <c r="K552" t="str">
        <f>FIXED(Tabla1[[#This Row],[TASA 16%]],0)</f>
        <v>0</v>
      </c>
      <c r="L552" t="str">
        <f>FIXED(Tabla1[[#This Row],[TASA 0%]],0)</f>
        <v>0</v>
      </c>
      <c r="M552" t="str">
        <f>FIXED(Tabla1[[#This Row],[TASA EXE.]],0)</f>
        <v>0</v>
      </c>
      <c r="N552" s="36" t="str">
        <f>FIXED(Tabla1[[#This Row],[IVA]],0)</f>
        <v>0</v>
      </c>
      <c r="O552" s="36" t="str">
        <f>FIXED(Tabla1[[#This Row],[ISR RET]],0)</f>
        <v>0</v>
      </c>
      <c r="P552" s="36" t="str">
        <f>FIXED(Tabla1[[#This Row],[IVA RET]],0)</f>
        <v>0</v>
      </c>
      <c r="R552" s="68">
        <f>Tabla1[[#This Row],[TASA 16]]*16%</f>
        <v>0</v>
      </c>
    </row>
    <row r="553" spans="2:18" x14ac:dyDescent="0.25">
      <c r="B553" t="str">
        <f>'[1]210 Y RFC'!A553</f>
        <v>ASE930924SS7</v>
      </c>
      <c r="C553" t="s">
        <v>585</v>
      </c>
      <c r="D553" t="str">
        <f>'[1]210 Y RFC'!C553</f>
        <v>EDENRED MEXICO SA DE CV</v>
      </c>
      <c r="E553" s="35">
        <f>SUMIFS(Tabla16[TASA 16],Tabla16[NUM],Tabla1[[#This Row],[CODIGO]])</f>
        <v>2912.3125</v>
      </c>
      <c r="F553" s="35">
        <f>SUMIFS(Tabla16[TASA 0%],Tabla16[NUM],Tabla1[[#This Row],[CODIGO]])</f>
        <v>1.7500000016298145E-2</v>
      </c>
      <c r="G553" s="35">
        <f>SUMIFS(Tabla16[[EXENTO ]],Tabla16[NUM],Tabla1[[#This Row],[CODIGO]])</f>
        <v>149155.32999999999</v>
      </c>
      <c r="H553" s="35">
        <f>SUMIFS(Tabla16[IVA],Tabla16[NUM],Tabla1[[#This Row],[CODIGO]])</f>
        <v>465.97</v>
      </c>
      <c r="I553" s="35">
        <f>SUMIFS(Tabla16[ISR RET.],Tabla16[NUM],Tabla1[[#This Row],[CODIGO]])</f>
        <v>0</v>
      </c>
      <c r="J553" s="35">
        <f>SUMIFS(Tabla16[IVA RET.],Tabla16[NUM],Tabla1[[#This Row],[CODIGO]])</f>
        <v>0</v>
      </c>
      <c r="K553" t="str">
        <f>FIXED(Tabla1[[#This Row],[TASA 16%]],0)</f>
        <v>2,912</v>
      </c>
      <c r="L553" t="str">
        <f>FIXED(Tabla1[[#This Row],[TASA 0%]],0)</f>
        <v>0</v>
      </c>
      <c r="M553" t="str">
        <f>FIXED(Tabla1[[#This Row],[TASA EXE.]],0)</f>
        <v>149,155</v>
      </c>
      <c r="N553" s="36" t="str">
        <f>FIXED(Tabla1[[#This Row],[IVA]],0)</f>
        <v>466</v>
      </c>
      <c r="O553" s="36" t="str">
        <f>FIXED(Tabla1[[#This Row],[ISR RET]],0)</f>
        <v>0</v>
      </c>
      <c r="P553" s="36" t="str">
        <f>FIXED(Tabla1[[#This Row],[IVA RET]],0)</f>
        <v>0</v>
      </c>
      <c r="R553" s="68">
        <f>Tabla1[[#This Row],[TASA 16]]*16%</f>
        <v>465.92</v>
      </c>
    </row>
    <row r="554" spans="2:18" x14ac:dyDescent="0.25">
      <c r="B554" t="str">
        <f>'[1]210 Y RFC'!A554</f>
        <v>MERJ5804013P5</v>
      </c>
      <c r="C554" t="s">
        <v>586</v>
      </c>
      <c r="D554" t="str">
        <f>'[1]210 Y RFC'!C554</f>
        <v>MEJIA RODRIGUEZ JORGE</v>
      </c>
      <c r="E554" s="35">
        <f>SUMIFS(Tabla16[TASA 16],Tabla16[NUM],Tabla1[[#This Row],[CODIGO]])</f>
        <v>24697.3125</v>
      </c>
      <c r="F554" s="35">
        <f>SUMIFS(Tabla16[TASA 0%],Tabla16[NUM],Tabla1[[#This Row],[CODIGO]])</f>
        <v>-1.2499999999818101E-2</v>
      </c>
      <c r="G554" s="35">
        <f>SUMIFS(Tabla16[[EXENTO ]],Tabla16[NUM],Tabla1[[#This Row],[CODIGO]])</f>
        <v>0</v>
      </c>
      <c r="H554" s="35">
        <f>SUMIFS(Tabla16[IVA],Tabla16[NUM],Tabla1[[#This Row],[CODIGO]])</f>
        <v>3951.5699999999997</v>
      </c>
      <c r="I554" s="35">
        <f>SUMIFS(Tabla16[ISR RET.],Tabla16[NUM],Tabla1[[#This Row],[CODIGO]])</f>
        <v>0</v>
      </c>
      <c r="J554" s="35">
        <f>SUMIFS(Tabla16[IVA RET.],Tabla16[NUM],Tabla1[[#This Row],[CODIGO]])</f>
        <v>0</v>
      </c>
      <c r="K554" t="str">
        <f>FIXED(Tabla1[[#This Row],[TASA 16%]],0)</f>
        <v>24,697</v>
      </c>
      <c r="L554" t="str">
        <f>FIXED(Tabla1[[#This Row],[TASA 0%]],0)</f>
        <v>0</v>
      </c>
      <c r="M554" t="str">
        <f>FIXED(Tabla1[[#This Row],[TASA EXE.]],0)</f>
        <v>0</v>
      </c>
      <c r="N554" s="36" t="str">
        <f>FIXED(Tabla1[[#This Row],[IVA]],0)</f>
        <v>3,952</v>
      </c>
      <c r="O554" s="36" t="str">
        <f>FIXED(Tabla1[[#This Row],[ISR RET]],0)</f>
        <v>0</v>
      </c>
      <c r="P554" s="36" t="str">
        <f>FIXED(Tabla1[[#This Row],[IVA RET]],0)</f>
        <v>0</v>
      </c>
      <c r="R554" s="68">
        <f>Tabla1[[#This Row],[TASA 16]]*16%</f>
        <v>3951.52</v>
      </c>
    </row>
    <row r="555" spans="2:18" x14ac:dyDescent="0.25">
      <c r="B555" t="str">
        <f>'[1]210 Y RFC'!A555</f>
        <v>FAGR660304HK3</v>
      </c>
      <c r="C555" t="s">
        <v>587</v>
      </c>
      <c r="D555" t="str">
        <f>'[1]210 Y RFC'!C555</f>
        <v>FRANCO GONZALEZ JOSE RAMON</v>
      </c>
      <c r="E555" s="35">
        <f>SUMIFS(Tabla16[TASA 16],Tabla16[NUM],Tabla1[[#This Row],[CODIGO]])</f>
        <v>0</v>
      </c>
      <c r="F555" s="35">
        <f>SUMIFS(Tabla16[TASA 0%],Tabla16[NUM],Tabla1[[#This Row],[CODIGO]])</f>
        <v>0</v>
      </c>
      <c r="G555" s="35">
        <f>SUMIFS(Tabla16[[EXENTO ]],Tabla16[NUM],Tabla1[[#This Row],[CODIGO]])</f>
        <v>0</v>
      </c>
      <c r="H555" s="35">
        <f>SUMIFS(Tabla16[IVA],Tabla16[NUM],Tabla1[[#This Row],[CODIGO]])</f>
        <v>0</v>
      </c>
      <c r="I555" s="35">
        <f>SUMIFS(Tabla16[ISR RET.],Tabla16[NUM],Tabla1[[#This Row],[CODIGO]])</f>
        <v>0</v>
      </c>
      <c r="J555" s="35">
        <f>SUMIFS(Tabla16[IVA RET.],Tabla16[NUM],Tabla1[[#This Row],[CODIGO]])</f>
        <v>0</v>
      </c>
      <c r="K555" t="str">
        <f>FIXED(Tabla1[[#This Row],[TASA 16%]],0)</f>
        <v>0</v>
      </c>
      <c r="L555" t="str">
        <f>FIXED(Tabla1[[#This Row],[TASA 0%]],0)</f>
        <v>0</v>
      </c>
      <c r="M555" t="str">
        <f>FIXED(Tabla1[[#This Row],[TASA EXE.]],0)</f>
        <v>0</v>
      </c>
      <c r="N555" t="str">
        <f>FIXED(Tabla1[[#This Row],[IVA]],0)</f>
        <v>0</v>
      </c>
      <c r="O555" t="str">
        <f>FIXED(Tabla1[[#This Row],[ISR RET]],0)</f>
        <v>0</v>
      </c>
      <c r="P555" t="str">
        <f>FIXED(Tabla1[[#This Row],[IVA RET]],0)</f>
        <v>0</v>
      </c>
      <c r="R555" s="68">
        <f>Tabla1[[#This Row],[TASA 16]]*16%</f>
        <v>0</v>
      </c>
    </row>
    <row r="556" spans="2:18" x14ac:dyDescent="0.25">
      <c r="B556" t="str">
        <f>'[1]210 Y RFC'!A556</f>
        <v>EOC940117IG5</v>
      </c>
      <c r="C556" t="s">
        <v>588</v>
      </c>
      <c r="D556" t="str">
        <f>'[1]210 Y RFC'!C556</f>
        <v>ETIFLEX DE OCCIDENTE SA DE CV</v>
      </c>
      <c r="E556" s="35">
        <f>SUMIFS(Tabla16[TASA 16],Tabla16[NUM],Tabla1[[#This Row],[CODIGO]])</f>
        <v>0</v>
      </c>
      <c r="F556" s="35">
        <f>SUMIFS(Tabla16[TASA 0%],Tabla16[NUM],Tabla1[[#This Row],[CODIGO]])</f>
        <v>0</v>
      </c>
      <c r="G556" s="35">
        <f>SUMIFS(Tabla16[[EXENTO ]],Tabla16[NUM],Tabla1[[#This Row],[CODIGO]])</f>
        <v>0</v>
      </c>
      <c r="H556" s="35">
        <f>SUMIFS(Tabla16[IVA],Tabla16[NUM],Tabla1[[#This Row],[CODIGO]])</f>
        <v>0</v>
      </c>
      <c r="I556" s="35">
        <f>SUMIFS(Tabla16[ISR RET.],Tabla16[NUM],Tabla1[[#This Row],[CODIGO]])</f>
        <v>0</v>
      </c>
      <c r="J556" s="35">
        <f>SUMIFS(Tabla16[IVA RET.],Tabla16[NUM],Tabla1[[#This Row],[CODIGO]])</f>
        <v>0</v>
      </c>
      <c r="K556" t="str">
        <f>FIXED(Tabla1[[#This Row],[TASA 16%]],0)</f>
        <v>0</v>
      </c>
      <c r="L556" t="str">
        <f>FIXED(Tabla1[[#This Row],[TASA 0%]],0)</f>
        <v>0</v>
      </c>
      <c r="M556" t="str">
        <f>FIXED(Tabla1[[#This Row],[TASA EXE.]],0)</f>
        <v>0</v>
      </c>
      <c r="N556" s="36" t="str">
        <f>FIXED(Tabla1[[#This Row],[IVA]],0)</f>
        <v>0</v>
      </c>
      <c r="O556" s="36" t="str">
        <f>FIXED(Tabla1[[#This Row],[ISR RET]],0)</f>
        <v>0</v>
      </c>
      <c r="P556" s="36" t="str">
        <f>FIXED(Tabla1[[#This Row],[IVA RET]],0)</f>
        <v>0</v>
      </c>
      <c r="R556" s="68">
        <f>Tabla1[[#This Row],[TASA 16]]*16%</f>
        <v>0</v>
      </c>
    </row>
    <row r="557" spans="2:18" x14ac:dyDescent="0.25">
      <c r="B557" t="str">
        <f>'[1]210 Y RFC'!A557</f>
        <v>SHU8203317Q3</v>
      </c>
      <c r="C557" t="s">
        <v>589</v>
      </c>
      <c r="D557" t="str">
        <f>'[1]210 Y RFC'!C557</f>
        <v>SERVICIO HUGIN SA DE CV</v>
      </c>
      <c r="E557" s="35">
        <f>SUMIFS(Tabla16[TASA 16],Tabla16[NUM],Tabla1[[#This Row],[CODIGO]])</f>
        <v>0</v>
      </c>
      <c r="F557" s="35">
        <f>SUMIFS(Tabla16[TASA 0%],Tabla16[NUM],Tabla1[[#This Row],[CODIGO]])</f>
        <v>0</v>
      </c>
      <c r="G557" s="35">
        <f>SUMIFS(Tabla16[[EXENTO ]],Tabla16[NUM],Tabla1[[#This Row],[CODIGO]])</f>
        <v>0</v>
      </c>
      <c r="H557" s="35">
        <f>SUMIFS(Tabla16[IVA],Tabla16[NUM],Tabla1[[#This Row],[CODIGO]])</f>
        <v>0</v>
      </c>
      <c r="I557" s="35">
        <f>SUMIFS(Tabla16[ISR RET.],Tabla16[NUM],Tabla1[[#This Row],[CODIGO]])</f>
        <v>0</v>
      </c>
      <c r="J557" s="35">
        <f>SUMIFS(Tabla16[IVA RET.],Tabla16[NUM],Tabla1[[#This Row],[CODIGO]])</f>
        <v>0</v>
      </c>
      <c r="K557" t="str">
        <f>FIXED(Tabla1[[#This Row],[TASA 16%]],0)</f>
        <v>0</v>
      </c>
      <c r="L557" t="str">
        <f>FIXED(Tabla1[[#This Row],[TASA 0%]],0)</f>
        <v>0</v>
      </c>
      <c r="M557" t="str">
        <f>FIXED(Tabla1[[#This Row],[TASA EXE.]],0)</f>
        <v>0</v>
      </c>
      <c r="N557" t="str">
        <f>FIXED(Tabla1[[#This Row],[IVA]],0)</f>
        <v>0</v>
      </c>
      <c r="O557" t="str">
        <f>FIXED(Tabla1[[#This Row],[ISR RET]],0)</f>
        <v>0</v>
      </c>
      <c r="P557" t="str">
        <f>FIXED(Tabla1[[#This Row],[IVA RET]],0)</f>
        <v>0</v>
      </c>
      <c r="R557" s="68">
        <f>Tabla1[[#This Row],[TASA 16]]*16%</f>
        <v>0</v>
      </c>
    </row>
    <row r="558" spans="2:18" x14ac:dyDescent="0.25">
      <c r="B558" t="str">
        <f>'[1]210 Y RFC'!A558</f>
        <v>PIAR650711AE8</v>
      </c>
      <c r="C558" t="s">
        <v>590</v>
      </c>
      <c r="D558" t="str">
        <f>'[1]210 Y RFC'!C558</f>
        <v>PINTO ALVAREZ RAUL</v>
      </c>
      <c r="E558" s="35">
        <f>SUMIFS(Tabla16[TASA 16],Tabla16[NUM],Tabla1[[#This Row],[CODIGO]])</f>
        <v>0</v>
      </c>
      <c r="F558" s="35">
        <f>SUMIFS(Tabla16[TASA 0%],Tabla16[NUM],Tabla1[[#This Row],[CODIGO]])</f>
        <v>0</v>
      </c>
      <c r="G558" s="35">
        <f>SUMIFS(Tabla16[[EXENTO ]],Tabla16[NUM],Tabla1[[#This Row],[CODIGO]])</f>
        <v>0</v>
      </c>
      <c r="H558" s="35">
        <f>SUMIFS(Tabla16[IVA],Tabla16[NUM],Tabla1[[#This Row],[CODIGO]])</f>
        <v>0</v>
      </c>
      <c r="I558" s="35">
        <f>SUMIFS(Tabla16[ISR RET.],Tabla16[NUM],Tabla1[[#This Row],[CODIGO]])</f>
        <v>0</v>
      </c>
      <c r="J558" s="35">
        <f>SUMIFS(Tabla16[IVA RET.],Tabla16[NUM],Tabla1[[#This Row],[CODIGO]])</f>
        <v>0</v>
      </c>
      <c r="K558" t="str">
        <f>FIXED(Tabla1[[#This Row],[TASA 16%]],0)</f>
        <v>0</v>
      </c>
      <c r="L558" t="str">
        <f>FIXED(Tabla1[[#This Row],[TASA 0%]],0)</f>
        <v>0</v>
      </c>
      <c r="M558" t="str">
        <f>FIXED(Tabla1[[#This Row],[TASA EXE.]],0)</f>
        <v>0</v>
      </c>
      <c r="N558" s="36" t="str">
        <f>FIXED(Tabla1[[#This Row],[IVA]],0)</f>
        <v>0</v>
      </c>
      <c r="O558" s="36" t="str">
        <f>FIXED(Tabla1[[#This Row],[ISR RET]],0)</f>
        <v>0</v>
      </c>
      <c r="P558" s="36" t="str">
        <f>FIXED(Tabla1[[#This Row],[IVA RET]],0)</f>
        <v>0</v>
      </c>
      <c r="R558" s="68">
        <f>Tabla1[[#This Row],[TASA 16]]*16%</f>
        <v>0</v>
      </c>
    </row>
    <row r="559" spans="2:18" x14ac:dyDescent="0.25">
      <c r="B559" t="str">
        <f>'[1]210 Y RFC'!A559</f>
        <v>RAPA421210RN2</v>
      </c>
      <c r="C559" t="s">
        <v>591</v>
      </c>
      <c r="D559" t="str">
        <f>'[1]210 Y RFC'!C559</f>
        <v>RAMIREZ PEÑA ANGEL</v>
      </c>
      <c r="E559" s="35">
        <f>SUMIFS(Tabla16[TASA 16],Tabla16[NUM],Tabla1[[#This Row],[CODIGO]])</f>
        <v>0</v>
      </c>
      <c r="F559" s="35">
        <f>SUMIFS(Tabla16[TASA 0%],Tabla16[NUM],Tabla1[[#This Row],[CODIGO]])</f>
        <v>0</v>
      </c>
      <c r="G559" s="35">
        <f>SUMIFS(Tabla16[[EXENTO ]],Tabla16[NUM],Tabla1[[#This Row],[CODIGO]])</f>
        <v>0</v>
      </c>
      <c r="H559" s="35">
        <f>SUMIFS(Tabla16[IVA],Tabla16[NUM],Tabla1[[#This Row],[CODIGO]])</f>
        <v>0</v>
      </c>
      <c r="I559" s="35">
        <f>SUMIFS(Tabla16[ISR RET.],Tabla16[NUM],Tabla1[[#This Row],[CODIGO]])</f>
        <v>0</v>
      </c>
      <c r="J559" s="35">
        <f>SUMIFS(Tabla16[IVA RET.],Tabla16[NUM],Tabla1[[#This Row],[CODIGO]])</f>
        <v>0</v>
      </c>
      <c r="K559" t="str">
        <f>FIXED(Tabla1[[#This Row],[TASA 16%]],0)</f>
        <v>0</v>
      </c>
      <c r="L559" t="str">
        <f>FIXED(Tabla1[[#This Row],[TASA 0%]],0)</f>
        <v>0</v>
      </c>
      <c r="M559" t="str">
        <f>FIXED(Tabla1[[#This Row],[TASA EXE.]],0)</f>
        <v>0</v>
      </c>
      <c r="N559" t="str">
        <f>FIXED(Tabla1[[#This Row],[IVA]],0)</f>
        <v>0</v>
      </c>
      <c r="O559" t="str">
        <f>FIXED(Tabla1[[#This Row],[ISR RET]],0)</f>
        <v>0</v>
      </c>
      <c r="P559" t="str">
        <f>FIXED(Tabla1[[#This Row],[IVA RET]],0)</f>
        <v>0</v>
      </c>
      <c r="R559" s="68">
        <f>Tabla1[[#This Row],[TASA 16]]*16%</f>
        <v>0</v>
      </c>
    </row>
    <row r="560" spans="2:18" x14ac:dyDescent="0.25">
      <c r="B560" t="str">
        <f>'[1]210 Y RFC'!A560</f>
        <v>OAL160412U18</v>
      </c>
      <c r="C560" t="s">
        <v>592</v>
      </c>
      <c r="D560" t="str">
        <f>'[1]210 Y RFC'!C560</f>
        <v>OPERATOURS DE LOS ALTOS SA DE CV</v>
      </c>
      <c r="E560" s="35">
        <f>SUMIFS(Tabla16[TASA 16],Tabla16[NUM],Tabla1[[#This Row],[CODIGO]])</f>
        <v>0</v>
      </c>
      <c r="F560" s="35">
        <f>SUMIFS(Tabla16[TASA 0%],Tabla16[NUM],Tabla1[[#This Row],[CODIGO]])</f>
        <v>0</v>
      </c>
      <c r="G560" s="35">
        <f>SUMIFS(Tabla16[[EXENTO ]],Tabla16[NUM],Tabla1[[#This Row],[CODIGO]])</f>
        <v>0</v>
      </c>
      <c r="H560" s="35">
        <f>SUMIFS(Tabla16[IVA],Tabla16[NUM],Tabla1[[#This Row],[CODIGO]])</f>
        <v>0</v>
      </c>
      <c r="I560" s="35">
        <f>SUMIFS(Tabla16[ISR RET.],Tabla16[NUM],Tabla1[[#This Row],[CODIGO]])</f>
        <v>0</v>
      </c>
      <c r="J560" s="35">
        <f>SUMIFS(Tabla16[IVA RET.],Tabla16[NUM],Tabla1[[#This Row],[CODIGO]])</f>
        <v>0</v>
      </c>
      <c r="K560" t="str">
        <f>FIXED(Tabla1[[#This Row],[TASA 16%]],0)</f>
        <v>0</v>
      </c>
      <c r="L560" t="str">
        <f>FIXED(Tabla1[[#This Row],[TASA 0%]],0)</f>
        <v>0</v>
      </c>
      <c r="M560" t="str">
        <f>FIXED(Tabla1[[#This Row],[TASA EXE.]],0)</f>
        <v>0</v>
      </c>
      <c r="N560" s="36" t="str">
        <f>FIXED(Tabla1[[#This Row],[IVA]],0)</f>
        <v>0</v>
      </c>
      <c r="O560" s="36" t="str">
        <f>FIXED(Tabla1[[#This Row],[ISR RET]],0)</f>
        <v>0</v>
      </c>
      <c r="P560" s="36" t="str">
        <f>FIXED(Tabla1[[#This Row],[IVA RET]],0)</f>
        <v>0</v>
      </c>
      <c r="R560" s="68">
        <f>Tabla1[[#This Row],[TASA 16]]*16%</f>
        <v>0</v>
      </c>
    </row>
    <row r="561" spans="2:18" x14ac:dyDescent="0.25">
      <c r="B561" t="str">
        <f>'[1]210 Y RFC'!A561</f>
        <v>GBT100817RB8</v>
      </c>
      <c r="C561" t="s">
        <v>593</v>
      </c>
      <c r="D561" t="str">
        <f>'[1]210 Y RFC'!C561</f>
        <v>GRUPO BENAVIDES TURISTICOS S DE RL DE CV</v>
      </c>
      <c r="E561" s="35">
        <f>SUMIFS(Tabla16[TASA 16],Tabla16[NUM],Tabla1[[#This Row],[CODIGO]])</f>
        <v>0</v>
      </c>
      <c r="F561" s="35">
        <f>SUMIFS(Tabla16[TASA 0%],Tabla16[NUM],Tabla1[[#This Row],[CODIGO]])</f>
        <v>0</v>
      </c>
      <c r="G561" s="35">
        <f>SUMIFS(Tabla16[[EXENTO ]],Tabla16[NUM],Tabla1[[#This Row],[CODIGO]])</f>
        <v>0</v>
      </c>
      <c r="H561" s="35">
        <f>SUMIFS(Tabla16[IVA],Tabla16[NUM],Tabla1[[#This Row],[CODIGO]])</f>
        <v>0</v>
      </c>
      <c r="I561" s="35">
        <f>SUMIFS(Tabla16[ISR RET.],Tabla16[NUM],Tabla1[[#This Row],[CODIGO]])</f>
        <v>0</v>
      </c>
      <c r="J561" s="35">
        <f>SUMIFS(Tabla16[IVA RET.],Tabla16[NUM],Tabla1[[#This Row],[CODIGO]])</f>
        <v>0</v>
      </c>
      <c r="K561" t="str">
        <f>FIXED(Tabla1[[#This Row],[TASA 16%]],0)</f>
        <v>0</v>
      </c>
      <c r="L561" t="str">
        <f>FIXED(Tabla1[[#This Row],[TASA 0%]],0)</f>
        <v>0</v>
      </c>
      <c r="M561" t="str">
        <f>FIXED(Tabla1[[#This Row],[TASA EXE.]],0)</f>
        <v>0</v>
      </c>
      <c r="N561" t="str">
        <f>FIXED(Tabla1[[#This Row],[IVA]],0)</f>
        <v>0</v>
      </c>
      <c r="O561" t="str">
        <f>FIXED(Tabla1[[#This Row],[ISR RET]],0)</f>
        <v>0</v>
      </c>
      <c r="P561" t="str">
        <f>FIXED(Tabla1[[#This Row],[IVA RET]],0)</f>
        <v>0</v>
      </c>
      <c r="R561" s="68">
        <f>Tabla1[[#This Row],[TASA 16]]*16%</f>
        <v>0</v>
      </c>
    </row>
    <row r="562" spans="2:18" x14ac:dyDescent="0.25">
      <c r="B562" t="str">
        <f>'[1]210 Y RFC'!A562</f>
        <v>SAFR680902RI1</v>
      </c>
      <c r="C562" t="s">
        <v>594</v>
      </c>
      <c r="D562" t="str">
        <f>'[1]210 Y RFC'!C562</f>
        <v>SANTOS FONSECA RAFAEL</v>
      </c>
      <c r="E562" s="35">
        <f>SUMIFS(Tabla16[TASA 16],Tabla16[NUM],Tabla1[[#This Row],[CODIGO]])</f>
        <v>0</v>
      </c>
      <c r="F562" s="35">
        <f>SUMIFS(Tabla16[TASA 0%],Tabla16[NUM],Tabla1[[#This Row],[CODIGO]])</f>
        <v>0</v>
      </c>
      <c r="G562" s="35">
        <f>SUMIFS(Tabla16[[EXENTO ]],Tabla16[NUM],Tabla1[[#This Row],[CODIGO]])</f>
        <v>0</v>
      </c>
      <c r="H562" s="35">
        <f>SUMIFS(Tabla16[IVA],Tabla16[NUM],Tabla1[[#This Row],[CODIGO]])</f>
        <v>0</v>
      </c>
      <c r="I562" s="35">
        <f>SUMIFS(Tabla16[ISR RET.],Tabla16[NUM],Tabla1[[#This Row],[CODIGO]])</f>
        <v>0</v>
      </c>
      <c r="J562" s="35">
        <f>SUMIFS(Tabla16[IVA RET.],Tabla16[NUM],Tabla1[[#This Row],[CODIGO]])</f>
        <v>0</v>
      </c>
      <c r="K562" t="str">
        <f>FIXED(Tabla1[[#This Row],[TASA 16%]],0)</f>
        <v>0</v>
      </c>
      <c r="L562" t="str">
        <f>FIXED(Tabla1[[#This Row],[TASA 0%]],0)</f>
        <v>0</v>
      </c>
      <c r="M562" t="str">
        <f>FIXED(Tabla1[[#This Row],[TASA EXE.]],0)</f>
        <v>0</v>
      </c>
      <c r="N562" s="36" t="str">
        <f>FIXED(Tabla1[[#This Row],[IVA]],0)</f>
        <v>0</v>
      </c>
      <c r="O562" s="36" t="str">
        <f>FIXED(Tabla1[[#This Row],[ISR RET]],0)</f>
        <v>0</v>
      </c>
      <c r="P562" s="36" t="str">
        <f>FIXED(Tabla1[[#This Row],[IVA RET]],0)</f>
        <v>0</v>
      </c>
      <c r="R562" s="68">
        <f>Tabla1[[#This Row],[TASA 16]]*16%</f>
        <v>0</v>
      </c>
    </row>
    <row r="563" spans="2:18" x14ac:dyDescent="0.25">
      <c r="B563" t="str">
        <f>'[1]210 Y RFC'!A563</f>
        <v>DAG9402039W7</v>
      </c>
      <c r="C563" t="s">
        <v>595</v>
      </c>
      <c r="D563" t="str">
        <f>'[1]210 Y RFC'!C563</f>
        <v>DISTRIBUIDORA DE ACEROS GONZALEZ GALLO SA DE CV</v>
      </c>
      <c r="E563" s="35">
        <f>SUMIFS(Tabla16[TASA 16],Tabla16[NUM],Tabla1[[#This Row],[CODIGO]])</f>
        <v>7916.5</v>
      </c>
      <c r="F563" s="35">
        <f>SUMIFS(Tabla16[TASA 0%],Tabla16[NUM],Tabla1[[#This Row],[CODIGO]])</f>
        <v>9.9999999995361577E-3</v>
      </c>
      <c r="G563" s="35">
        <f>SUMIFS(Tabla16[[EXENTO ]],Tabla16[NUM],Tabla1[[#This Row],[CODIGO]])</f>
        <v>0</v>
      </c>
      <c r="H563" s="35">
        <f>SUMIFS(Tabla16[IVA],Tabla16[NUM],Tabla1[[#This Row],[CODIGO]])</f>
        <v>1266.6399999999999</v>
      </c>
      <c r="I563" s="35">
        <f>SUMIFS(Tabla16[ISR RET.],Tabla16[NUM],Tabla1[[#This Row],[CODIGO]])</f>
        <v>0</v>
      </c>
      <c r="J563" s="35">
        <f>SUMIFS(Tabla16[IVA RET.],Tabla16[NUM],Tabla1[[#This Row],[CODIGO]])</f>
        <v>0</v>
      </c>
      <c r="K563" t="str">
        <f>FIXED(Tabla1[[#This Row],[TASA 16%]],0)</f>
        <v>7,917</v>
      </c>
      <c r="L563" t="str">
        <f>FIXED(Tabla1[[#This Row],[TASA 0%]],0)</f>
        <v>0</v>
      </c>
      <c r="M563" t="str">
        <f>FIXED(Tabla1[[#This Row],[TASA EXE.]],0)</f>
        <v>0</v>
      </c>
      <c r="N563" s="36" t="str">
        <f>FIXED(Tabla1[[#This Row],[IVA]],0)</f>
        <v>1,267</v>
      </c>
      <c r="O563" s="36" t="str">
        <f>FIXED(Tabla1[[#This Row],[ISR RET]],0)</f>
        <v>0</v>
      </c>
      <c r="P563" s="36" t="str">
        <f>FIXED(Tabla1[[#This Row],[IVA RET]],0)</f>
        <v>0</v>
      </c>
      <c r="R563" s="68">
        <f>Tabla1[[#This Row],[TASA 16]]*16%</f>
        <v>1266.72</v>
      </c>
    </row>
    <row r="564" spans="2:18" x14ac:dyDescent="0.25">
      <c r="B564" t="str">
        <f>'[1]210 Y RFC'!A564</f>
        <v>NAGT430402PM2</v>
      </c>
      <c r="C564" t="s">
        <v>596</v>
      </c>
      <c r="D564" t="str">
        <f>'[1]210 Y RFC'!C564</f>
        <v>NAVARRO GOMEZ TERESA</v>
      </c>
      <c r="E564" s="35">
        <f>SUMIFS(Tabla16[TASA 16],Tabla16[NUM],Tabla1[[#This Row],[CODIGO]])</f>
        <v>0</v>
      </c>
      <c r="F564" s="35">
        <f>SUMIFS(Tabla16[TASA 0%],Tabla16[NUM],Tabla1[[#This Row],[CODIGO]])</f>
        <v>0</v>
      </c>
      <c r="G564" s="35">
        <f>SUMIFS(Tabla16[[EXENTO ]],Tabla16[NUM],Tabla1[[#This Row],[CODIGO]])</f>
        <v>0</v>
      </c>
      <c r="H564" s="35">
        <f>SUMIFS(Tabla16[IVA],Tabla16[NUM],Tabla1[[#This Row],[CODIGO]])</f>
        <v>0</v>
      </c>
      <c r="I564" s="35">
        <f>SUMIFS(Tabla16[ISR RET.],Tabla16[NUM],Tabla1[[#This Row],[CODIGO]])</f>
        <v>0</v>
      </c>
      <c r="J564" s="35">
        <f>SUMIFS(Tabla16[IVA RET.],Tabla16[NUM],Tabla1[[#This Row],[CODIGO]])</f>
        <v>0</v>
      </c>
      <c r="K564" t="str">
        <f>FIXED(Tabla1[[#This Row],[TASA 16%]],0)</f>
        <v>0</v>
      </c>
      <c r="L564" t="str">
        <f>FIXED(Tabla1[[#This Row],[TASA 0%]],0)</f>
        <v>0</v>
      </c>
      <c r="M564" t="str">
        <f>FIXED(Tabla1[[#This Row],[TASA EXE.]],0)</f>
        <v>0</v>
      </c>
      <c r="N564" s="36" t="str">
        <f>FIXED(Tabla1[[#This Row],[IVA]],0)</f>
        <v>0</v>
      </c>
      <c r="O564" s="36" t="str">
        <f>FIXED(Tabla1[[#This Row],[ISR RET]],0)</f>
        <v>0</v>
      </c>
      <c r="P564" s="36" t="str">
        <f>FIXED(Tabla1[[#This Row],[IVA RET]],0)</f>
        <v>0</v>
      </c>
      <c r="R564" s="68">
        <f>Tabla1[[#This Row],[TASA 16]]*16%</f>
        <v>0</v>
      </c>
    </row>
    <row r="565" spans="2:18" x14ac:dyDescent="0.25">
      <c r="B565" t="str">
        <f>'[1]210 Y RFC'!A565</f>
        <v>CAT881221S23</v>
      </c>
      <c r="C565" t="s">
        <v>597</v>
      </c>
      <c r="D565" t="str">
        <f>'[1]210 Y RFC'!C565</f>
        <v>COMPUTADORAS Y ACCESORIOS DE TEPATITLAN SA DE CV</v>
      </c>
      <c r="E565" s="35">
        <f>SUMIFS(Tabla16[TASA 16],Tabla16[NUM],Tabla1[[#This Row],[CODIGO]])</f>
        <v>0</v>
      </c>
      <c r="F565" s="35">
        <f>SUMIFS(Tabla16[TASA 0%],Tabla16[NUM],Tabla1[[#This Row],[CODIGO]])</f>
        <v>0</v>
      </c>
      <c r="G565" s="35">
        <f>SUMIFS(Tabla16[[EXENTO ]],Tabla16[NUM],Tabla1[[#This Row],[CODIGO]])</f>
        <v>0</v>
      </c>
      <c r="H565" s="35">
        <f>SUMIFS(Tabla16[IVA],Tabla16[NUM],Tabla1[[#This Row],[CODIGO]])</f>
        <v>0</v>
      </c>
      <c r="I565" s="35">
        <f>SUMIFS(Tabla16[ISR RET.],Tabla16[NUM],Tabla1[[#This Row],[CODIGO]])</f>
        <v>0</v>
      </c>
      <c r="J565" s="35">
        <f>SUMIFS(Tabla16[IVA RET.],Tabla16[NUM],Tabla1[[#This Row],[CODIGO]])</f>
        <v>0</v>
      </c>
      <c r="K565" t="str">
        <f>FIXED(Tabla1[[#This Row],[TASA 16%]],0)</f>
        <v>0</v>
      </c>
      <c r="L565" t="str">
        <f>FIXED(Tabla1[[#This Row],[TASA 0%]],0)</f>
        <v>0</v>
      </c>
      <c r="M565" t="str">
        <f>FIXED(Tabla1[[#This Row],[TASA EXE.]],0)</f>
        <v>0</v>
      </c>
      <c r="N565" t="str">
        <f>FIXED(Tabla1[[#This Row],[IVA]],0)</f>
        <v>0</v>
      </c>
      <c r="O565" t="str">
        <f>FIXED(Tabla1[[#This Row],[ISR RET]],0)</f>
        <v>0</v>
      </c>
      <c r="P565" t="str">
        <f>FIXED(Tabla1[[#This Row],[IVA RET]],0)</f>
        <v>0</v>
      </c>
      <c r="R565" s="68">
        <f>Tabla1[[#This Row],[TASA 16]]*16%</f>
        <v>0</v>
      </c>
    </row>
    <row r="566" spans="2:18" x14ac:dyDescent="0.25">
      <c r="B566" t="str">
        <f>'[1]210 Y RFC'!A566</f>
        <v>DEI8911138LA</v>
      </c>
      <c r="C566" t="s">
        <v>598</v>
      </c>
      <c r="D566" t="str">
        <f>'[1]210 Y RFC'!C566</f>
        <v>DISTRIBUIDORA ELECTRICA INDUSTRIAL DE LOS ALTOS SA DE CV</v>
      </c>
      <c r="E566" s="35">
        <f>SUMIFS(Tabla16[TASA 16],Tabla16[NUM],Tabla1[[#This Row],[CODIGO]])</f>
        <v>0</v>
      </c>
      <c r="F566" s="35">
        <f>SUMIFS(Tabla16[TASA 0%],Tabla16[NUM],Tabla1[[#This Row],[CODIGO]])</f>
        <v>0</v>
      </c>
      <c r="G566" s="35">
        <f>SUMIFS(Tabla16[[EXENTO ]],Tabla16[NUM],Tabla1[[#This Row],[CODIGO]])</f>
        <v>0</v>
      </c>
      <c r="H566" s="35">
        <f>SUMIFS(Tabla16[IVA],Tabla16[NUM],Tabla1[[#This Row],[CODIGO]])</f>
        <v>0</v>
      </c>
      <c r="I566" s="35">
        <f>SUMIFS(Tabla16[ISR RET.],Tabla16[NUM],Tabla1[[#This Row],[CODIGO]])</f>
        <v>0</v>
      </c>
      <c r="J566" s="35">
        <f>SUMIFS(Tabla16[IVA RET.],Tabla16[NUM],Tabla1[[#This Row],[CODIGO]])</f>
        <v>0</v>
      </c>
      <c r="K566" t="str">
        <f>FIXED(Tabla1[[#This Row],[TASA 16%]],0)</f>
        <v>0</v>
      </c>
      <c r="L566" t="str">
        <f>FIXED(Tabla1[[#This Row],[TASA 0%]],0)</f>
        <v>0</v>
      </c>
      <c r="M566" t="str">
        <f>FIXED(Tabla1[[#This Row],[TASA EXE.]],0)</f>
        <v>0</v>
      </c>
      <c r="N566" s="36" t="str">
        <f>FIXED(Tabla1[[#This Row],[IVA]],0)</f>
        <v>0</v>
      </c>
      <c r="O566" s="36" t="str">
        <f>FIXED(Tabla1[[#This Row],[ISR RET]],0)</f>
        <v>0</v>
      </c>
      <c r="P566" s="36" t="str">
        <f>FIXED(Tabla1[[#This Row],[IVA RET]],0)</f>
        <v>0</v>
      </c>
      <c r="R566" s="68">
        <f>Tabla1[[#This Row],[TASA 16]]*16%</f>
        <v>0</v>
      </c>
    </row>
    <row r="567" spans="2:18" x14ac:dyDescent="0.25">
      <c r="B567" t="str">
        <f>'[1]210 Y RFC'!A567</f>
        <v>IDE010410HBA</v>
      </c>
      <c r="C567" t="s">
        <v>599</v>
      </c>
      <c r="D567" t="str">
        <f>'[1]210 Y RFC'!C567</f>
        <v>IDEEN S DE RL DE CV</v>
      </c>
      <c r="E567" s="35">
        <f>SUMIFS(Tabla16[TASA 16],Tabla16[NUM],Tabla1[[#This Row],[CODIGO]])</f>
        <v>0</v>
      </c>
      <c r="F567" s="35">
        <f>SUMIFS(Tabla16[TASA 0%],Tabla16[NUM],Tabla1[[#This Row],[CODIGO]])</f>
        <v>0</v>
      </c>
      <c r="G567" s="35">
        <f>SUMIFS(Tabla16[[EXENTO ]],Tabla16[NUM],Tabla1[[#This Row],[CODIGO]])</f>
        <v>0</v>
      </c>
      <c r="H567" s="35">
        <f>SUMIFS(Tabla16[IVA],Tabla16[NUM],Tabla1[[#This Row],[CODIGO]])</f>
        <v>0</v>
      </c>
      <c r="I567" s="35">
        <f>SUMIFS(Tabla16[ISR RET.],Tabla16[NUM],Tabla1[[#This Row],[CODIGO]])</f>
        <v>0</v>
      </c>
      <c r="J567" s="35">
        <f>SUMIFS(Tabla16[IVA RET.],Tabla16[NUM],Tabla1[[#This Row],[CODIGO]])</f>
        <v>0</v>
      </c>
      <c r="K567" t="str">
        <f>FIXED(Tabla1[[#This Row],[TASA 16%]],0)</f>
        <v>0</v>
      </c>
      <c r="L567" t="str">
        <f>FIXED(Tabla1[[#This Row],[TASA 0%]],0)</f>
        <v>0</v>
      </c>
      <c r="M567" t="str">
        <f>FIXED(Tabla1[[#This Row],[TASA EXE.]],0)</f>
        <v>0</v>
      </c>
      <c r="N567" t="str">
        <f>FIXED(Tabla1[[#This Row],[IVA]],0)</f>
        <v>0</v>
      </c>
      <c r="O567" t="str">
        <f>FIXED(Tabla1[[#This Row],[ISR RET]],0)</f>
        <v>0</v>
      </c>
      <c r="P567" t="str">
        <f>FIXED(Tabla1[[#This Row],[IVA RET]],0)</f>
        <v>0</v>
      </c>
      <c r="R567" s="68">
        <f>Tabla1[[#This Row],[TASA 16]]*16%</f>
        <v>0</v>
      </c>
    </row>
    <row r="568" spans="2:18" x14ac:dyDescent="0.25">
      <c r="B568" t="str">
        <f>'[1]210 Y RFC'!A568</f>
        <v>SIN9408027L7</v>
      </c>
      <c r="C568" t="s">
        <v>600</v>
      </c>
      <c r="D568" t="str">
        <f>'[1]210 Y RFC'!C568</f>
        <v>SEGUROS INBURSA SA GRUPO FINANCIERO INBURSA</v>
      </c>
      <c r="E568" s="35">
        <f>SUMIFS(Tabla16[TASA 16],Tabla16[NUM],Tabla1[[#This Row],[CODIGO]])</f>
        <v>0</v>
      </c>
      <c r="F568" s="35">
        <f>SUMIFS(Tabla16[TASA 0%],Tabla16[NUM],Tabla1[[#This Row],[CODIGO]])</f>
        <v>0</v>
      </c>
      <c r="G568" s="35">
        <f>SUMIFS(Tabla16[[EXENTO ]],Tabla16[NUM],Tabla1[[#This Row],[CODIGO]])</f>
        <v>0</v>
      </c>
      <c r="H568" s="35">
        <f>SUMIFS(Tabla16[IVA],Tabla16[NUM],Tabla1[[#This Row],[CODIGO]])</f>
        <v>0</v>
      </c>
      <c r="I568" s="35">
        <f>SUMIFS(Tabla16[ISR RET.],Tabla16[NUM],Tabla1[[#This Row],[CODIGO]])</f>
        <v>0</v>
      </c>
      <c r="J568" s="35">
        <f>SUMIFS(Tabla16[IVA RET.],Tabla16[NUM],Tabla1[[#This Row],[CODIGO]])</f>
        <v>0</v>
      </c>
      <c r="K568" t="str">
        <f>FIXED(Tabla1[[#This Row],[TASA 16%]],0)</f>
        <v>0</v>
      </c>
      <c r="L568" t="str">
        <f>FIXED(Tabla1[[#This Row],[TASA 0%]],0)</f>
        <v>0</v>
      </c>
      <c r="M568" t="str">
        <f>FIXED(Tabla1[[#This Row],[TASA EXE.]],0)</f>
        <v>0</v>
      </c>
      <c r="N568" s="36" t="str">
        <f>FIXED(Tabla1[[#This Row],[IVA]],0)</f>
        <v>0</v>
      </c>
      <c r="O568" s="36" t="str">
        <f>FIXED(Tabla1[[#This Row],[ISR RET]],0)</f>
        <v>0</v>
      </c>
      <c r="P568" s="36" t="str">
        <f>FIXED(Tabla1[[#This Row],[IVA RET]],0)</f>
        <v>0</v>
      </c>
      <c r="R568" s="68">
        <f>Tabla1[[#This Row],[TASA 16]]*16%</f>
        <v>0</v>
      </c>
    </row>
    <row r="569" spans="2:18" x14ac:dyDescent="0.25">
      <c r="B569" t="str">
        <f>'[1]210 Y RFC'!A569</f>
        <v>BCR8507318D6</v>
      </c>
      <c r="C569" t="s">
        <v>601</v>
      </c>
      <c r="D569" t="str">
        <f>'[1]210 Y RFC'!C569</f>
        <v>BANCO DE CREDITO RURAL DE OCCIDENTE, SNC</v>
      </c>
      <c r="E569" s="35">
        <f>SUMIFS(Tabla16[TASA 16],Tabla16[NUM],Tabla1[[#This Row],[CODIGO]])</f>
        <v>0</v>
      </c>
      <c r="F569" s="35">
        <f>SUMIFS(Tabla16[TASA 0%],Tabla16[NUM],Tabla1[[#This Row],[CODIGO]])</f>
        <v>0</v>
      </c>
      <c r="G569" s="35">
        <f>SUMIFS(Tabla16[[EXENTO ]],Tabla16[NUM],Tabla1[[#This Row],[CODIGO]])</f>
        <v>0</v>
      </c>
      <c r="H569" s="35">
        <f>SUMIFS(Tabla16[IVA],Tabla16[NUM],Tabla1[[#This Row],[CODIGO]])</f>
        <v>0</v>
      </c>
      <c r="I569" s="35">
        <f>SUMIFS(Tabla16[ISR RET.],Tabla16[NUM],Tabla1[[#This Row],[CODIGO]])</f>
        <v>0</v>
      </c>
      <c r="J569" s="35">
        <f>SUMIFS(Tabla16[IVA RET.],Tabla16[NUM],Tabla1[[#This Row],[CODIGO]])</f>
        <v>0</v>
      </c>
      <c r="K569" t="str">
        <f>FIXED(Tabla1[[#This Row],[TASA 16%]],0)</f>
        <v>0</v>
      </c>
      <c r="L569" t="str">
        <f>FIXED(Tabla1[[#This Row],[TASA 0%]],0)</f>
        <v>0</v>
      </c>
      <c r="M569" t="str">
        <f>FIXED(Tabla1[[#This Row],[TASA EXE.]],0)</f>
        <v>0</v>
      </c>
      <c r="N569" t="str">
        <f>FIXED(Tabla1[[#This Row],[IVA]],0)</f>
        <v>0</v>
      </c>
      <c r="O569" t="str">
        <f>FIXED(Tabla1[[#This Row],[ISR RET]],0)</f>
        <v>0</v>
      </c>
      <c r="P569" t="str">
        <f>FIXED(Tabla1[[#This Row],[IVA RET]],0)</f>
        <v>0</v>
      </c>
      <c r="R569" s="68">
        <f>Tabla1[[#This Row],[TASA 16]]*16%</f>
        <v>0</v>
      </c>
    </row>
    <row r="570" spans="2:18" x14ac:dyDescent="0.25">
      <c r="B570" t="str">
        <f>'[1]210 Y RFC'!A570</f>
        <v>LOMH660112PC2</v>
      </c>
      <c r="C570" t="s">
        <v>602</v>
      </c>
      <c r="D570" t="str">
        <f>'[1]210 Y RFC'!C570</f>
        <v>LOZANO MUÑOZ HECTOR JAVIER</v>
      </c>
      <c r="E570" s="35">
        <f>SUMIFS(Tabla16[TASA 16],Tabla16[NUM],Tabla1[[#This Row],[CODIGO]])</f>
        <v>0</v>
      </c>
      <c r="F570" s="35">
        <f>SUMIFS(Tabla16[TASA 0%],Tabla16[NUM],Tabla1[[#This Row],[CODIGO]])</f>
        <v>0</v>
      </c>
      <c r="G570" s="35">
        <f>SUMIFS(Tabla16[[EXENTO ]],Tabla16[NUM],Tabla1[[#This Row],[CODIGO]])</f>
        <v>0</v>
      </c>
      <c r="H570" s="35">
        <f>SUMIFS(Tabla16[IVA],Tabla16[NUM],Tabla1[[#This Row],[CODIGO]])</f>
        <v>0</v>
      </c>
      <c r="I570" s="35">
        <f>SUMIFS(Tabla16[ISR RET.],Tabla16[NUM],Tabla1[[#This Row],[CODIGO]])</f>
        <v>0</v>
      </c>
      <c r="J570" s="35">
        <f>SUMIFS(Tabla16[IVA RET.],Tabla16[NUM],Tabla1[[#This Row],[CODIGO]])</f>
        <v>0</v>
      </c>
      <c r="K570" t="str">
        <f>FIXED(Tabla1[[#This Row],[TASA 16%]],0)</f>
        <v>0</v>
      </c>
      <c r="L570" t="str">
        <f>FIXED(Tabla1[[#This Row],[TASA 0%]],0)</f>
        <v>0</v>
      </c>
      <c r="M570" t="str">
        <f>FIXED(Tabla1[[#This Row],[TASA EXE.]],0)</f>
        <v>0</v>
      </c>
      <c r="N570" s="36" t="str">
        <f>FIXED(Tabla1[[#This Row],[IVA]],0)</f>
        <v>0</v>
      </c>
      <c r="O570" s="36" t="str">
        <f>FIXED(Tabla1[[#This Row],[ISR RET]],0)</f>
        <v>0</v>
      </c>
      <c r="P570" s="36" t="str">
        <f>FIXED(Tabla1[[#This Row],[IVA RET]],0)</f>
        <v>0</v>
      </c>
      <c r="R570" s="68">
        <f>Tabla1[[#This Row],[TASA 16]]*16%</f>
        <v>0</v>
      </c>
    </row>
    <row r="571" spans="2:18" x14ac:dyDescent="0.25">
      <c r="B571">
        <f>'[1]210 Y RFC'!A571</f>
        <v>0</v>
      </c>
      <c r="C571" t="s">
        <v>603</v>
      </c>
      <c r="D571" t="str">
        <f>'[1]210 Y RFC'!C571</f>
        <v>LOERA GUTIERREZ ADRIAN</v>
      </c>
      <c r="E571" s="35">
        <f>SUMIFS(Tabla16[TASA 16],Tabla16[NUM],Tabla1[[#This Row],[CODIGO]])</f>
        <v>0</v>
      </c>
      <c r="F571" s="35">
        <f>SUMIFS(Tabla16[TASA 0%],Tabla16[NUM],Tabla1[[#This Row],[CODIGO]])</f>
        <v>0</v>
      </c>
      <c r="G571" s="35">
        <f>SUMIFS(Tabla16[[EXENTO ]],Tabla16[NUM],Tabla1[[#This Row],[CODIGO]])</f>
        <v>0</v>
      </c>
      <c r="H571" s="35">
        <f>SUMIFS(Tabla16[IVA],Tabla16[NUM],Tabla1[[#This Row],[CODIGO]])</f>
        <v>0</v>
      </c>
      <c r="I571" s="35">
        <f>SUMIFS(Tabla16[ISR RET.],Tabla16[NUM],Tabla1[[#This Row],[CODIGO]])</f>
        <v>0</v>
      </c>
      <c r="J571" s="35">
        <f>SUMIFS(Tabla16[IVA RET.],Tabla16[NUM],Tabla1[[#This Row],[CODIGO]])</f>
        <v>0</v>
      </c>
      <c r="K571" t="str">
        <f>FIXED(Tabla1[[#This Row],[TASA 16%]],0)</f>
        <v>0</v>
      </c>
      <c r="L571" t="str">
        <f>FIXED(Tabla1[[#This Row],[TASA 0%]],0)</f>
        <v>0</v>
      </c>
      <c r="M571" t="str">
        <f>FIXED(Tabla1[[#This Row],[TASA EXE.]],0)</f>
        <v>0</v>
      </c>
      <c r="N571" t="str">
        <f>FIXED(Tabla1[[#This Row],[IVA]],0)</f>
        <v>0</v>
      </c>
      <c r="O571" t="str">
        <f>FIXED(Tabla1[[#This Row],[ISR RET]],0)</f>
        <v>0</v>
      </c>
      <c r="P571" t="str">
        <f>FIXED(Tabla1[[#This Row],[IVA RET]],0)</f>
        <v>0</v>
      </c>
      <c r="R571" s="68">
        <f>Tabla1[[#This Row],[TASA 16]]*16%</f>
        <v>0</v>
      </c>
    </row>
    <row r="572" spans="2:18" x14ac:dyDescent="0.25">
      <c r="B572" t="str">
        <f>'[1]210 Y RFC'!A572</f>
        <v>BAOL630807L89</v>
      </c>
      <c r="C572" t="s">
        <v>604</v>
      </c>
      <c r="D572" t="str">
        <f>'[1]210 Y RFC'!C572</f>
        <v>BARBA OROZCO MARIA DE LOURDES</v>
      </c>
      <c r="E572" s="35">
        <f>SUMIFS(Tabla16[TASA 16],Tabla16[NUM],Tabla1[[#This Row],[CODIGO]])</f>
        <v>4358.625</v>
      </c>
      <c r="F572" s="35">
        <f>SUMIFS(Tabla16[TASA 0%],Tabla16[NUM],Tabla1[[#This Row],[CODIGO]])</f>
        <v>2233.0449999999992</v>
      </c>
      <c r="G572" s="35">
        <f>SUMIFS(Tabla16[[EXENTO ]],Tabla16[NUM],Tabla1[[#This Row],[CODIGO]])</f>
        <v>0</v>
      </c>
      <c r="H572" s="35">
        <f>SUMIFS(Tabla16[IVA],Tabla16[NUM],Tabla1[[#This Row],[CODIGO]])</f>
        <v>697.38</v>
      </c>
      <c r="I572" s="35">
        <f>SUMIFS(Tabla16[ISR RET.],Tabla16[NUM],Tabla1[[#This Row],[CODIGO]])</f>
        <v>0</v>
      </c>
      <c r="J572" s="35">
        <f>SUMIFS(Tabla16[IVA RET.],Tabla16[NUM],Tabla1[[#This Row],[CODIGO]])</f>
        <v>0</v>
      </c>
      <c r="K572" t="str">
        <f>FIXED(Tabla1[[#This Row],[TASA 16%]],0)</f>
        <v>4,359</v>
      </c>
      <c r="L572" t="str">
        <f>FIXED(Tabla1[[#This Row],[TASA 0%]],0)</f>
        <v>2,233</v>
      </c>
      <c r="M572" t="str">
        <f>FIXED(Tabla1[[#This Row],[TASA EXE.]],0)</f>
        <v>0</v>
      </c>
      <c r="N572" s="36" t="str">
        <f>FIXED(Tabla1[[#This Row],[IVA]],0)</f>
        <v>697</v>
      </c>
      <c r="O572" s="36" t="str">
        <f>FIXED(Tabla1[[#This Row],[ISR RET]],0)</f>
        <v>0</v>
      </c>
      <c r="P572" s="36" t="str">
        <f>FIXED(Tabla1[[#This Row],[IVA RET]],0)</f>
        <v>0</v>
      </c>
      <c r="R572" s="68">
        <f>Tabla1[[#This Row],[TASA 16]]*16%</f>
        <v>697.44</v>
      </c>
    </row>
    <row r="573" spans="2:18" x14ac:dyDescent="0.25">
      <c r="B573" t="str">
        <f>'[1]210 Y RFC'!A573</f>
        <v>IMS421231I45</v>
      </c>
      <c r="C573" t="s">
        <v>605</v>
      </c>
      <c r="D573" t="str">
        <f>'[1]210 Y RFC'!C573</f>
        <v>INSTITUTO MEXICANO DEL SEGURO SOCIAL</v>
      </c>
      <c r="E573" s="35">
        <f>SUMIFS(Tabla16[TASA 16],Tabla16[NUM],Tabla1[[#This Row],[CODIGO]])</f>
        <v>0</v>
      </c>
      <c r="F573" s="35">
        <f>SUMIFS(Tabla16[TASA 0%],Tabla16[NUM],Tabla1[[#This Row],[CODIGO]])</f>
        <v>0</v>
      </c>
      <c r="G573" s="35">
        <f>SUMIFS(Tabla16[[EXENTO ]],Tabla16[NUM],Tabla1[[#This Row],[CODIGO]])</f>
        <v>0</v>
      </c>
      <c r="H573" s="35">
        <f>SUMIFS(Tabla16[IVA],Tabla16[NUM],Tabla1[[#This Row],[CODIGO]])</f>
        <v>0</v>
      </c>
      <c r="I573" s="35">
        <f>SUMIFS(Tabla16[ISR RET.],Tabla16[NUM],Tabla1[[#This Row],[CODIGO]])</f>
        <v>0</v>
      </c>
      <c r="J573" s="35">
        <f>SUMIFS(Tabla16[IVA RET.],Tabla16[NUM],Tabla1[[#This Row],[CODIGO]])</f>
        <v>0</v>
      </c>
      <c r="K573" t="str">
        <f>FIXED(Tabla1[[#This Row],[TASA 16%]],0)</f>
        <v>0</v>
      </c>
      <c r="L573" t="str">
        <f>FIXED(Tabla1[[#This Row],[TASA 0%]],0)</f>
        <v>0</v>
      </c>
      <c r="M573" t="str">
        <f>FIXED(Tabla1[[#This Row],[TASA EXE.]],0)</f>
        <v>0</v>
      </c>
      <c r="N573" t="str">
        <f>FIXED(Tabla1[[#This Row],[IVA]],0)</f>
        <v>0</v>
      </c>
      <c r="O573" t="str">
        <f>FIXED(Tabla1[[#This Row],[ISR RET]],0)</f>
        <v>0</v>
      </c>
      <c r="P573" t="str">
        <f>FIXED(Tabla1[[#This Row],[IVA RET]],0)</f>
        <v>0</v>
      </c>
      <c r="R573" s="68">
        <f>Tabla1[[#This Row],[TASA 16]]*16%</f>
        <v>0</v>
      </c>
    </row>
    <row r="574" spans="2:18" x14ac:dyDescent="0.25">
      <c r="B574" t="str">
        <f>'[1]210 Y RFC'!A574</f>
        <v>EOGF59020571A</v>
      </c>
      <c r="C574" t="s">
        <v>606</v>
      </c>
      <c r="D574" t="str">
        <f>'[1]210 Y RFC'!C574</f>
        <v>ESCOTO GONZALEZ FELIPE</v>
      </c>
      <c r="E574" s="35">
        <f>SUMIFS(Tabla16[TASA 16],Tabla16[NUM],Tabla1[[#This Row],[CODIGO]])</f>
        <v>0</v>
      </c>
      <c r="F574" s="35">
        <f>SUMIFS(Tabla16[TASA 0%],Tabla16[NUM],Tabla1[[#This Row],[CODIGO]])</f>
        <v>0</v>
      </c>
      <c r="G574" s="35">
        <f>SUMIFS(Tabla16[[EXENTO ]],Tabla16[NUM],Tabla1[[#This Row],[CODIGO]])</f>
        <v>0</v>
      </c>
      <c r="H574" s="35">
        <f>SUMIFS(Tabla16[IVA],Tabla16[NUM],Tabla1[[#This Row],[CODIGO]])</f>
        <v>0</v>
      </c>
      <c r="I574" s="35">
        <f>SUMIFS(Tabla16[ISR RET.],Tabla16[NUM],Tabla1[[#This Row],[CODIGO]])</f>
        <v>0</v>
      </c>
      <c r="J574" s="35">
        <f>SUMIFS(Tabla16[IVA RET.],Tabla16[NUM],Tabla1[[#This Row],[CODIGO]])</f>
        <v>0</v>
      </c>
      <c r="K574" t="str">
        <f>FIXED(Tabla1[[#This Row],[TASA 16%]],0)</f>
        <v>0</v>
      </c>
      <c r="L574" t="str">
        <f>FIXED(Tabla1[[#This Row],[TASA 0%]],0)</f>
        <v>0</v>
      </c>
      <c r="M574" t="str">
        <f>FIXED(Tabla1[[#This Row],[TASA EXE.]],0)</f>
        <v>0</v>
      </c>
      <c r="N574" s="36" t="str">
        <f>FIXED(Tabla1[[#This Row],[IVA]],0)</f>
        <v>0</v>
      </c>
      <c r="O574" s="36" t="str">
        <f>FIXED(Tabla1[[#This Row],[ISR RET]],0)</f>
        <v>0</v>
      </c>
      <c r="P574" s="36" t="str">
        <f>FIXED(Tabla1[[#This Row],[IVA RET]],0)</f>
        <v>0</v>
      </c>
      <c r="R574" s="68">
        <f>Tabla1[[#This Row],[TASA 16]]*16%</f>
        <v>0</v>
      </c>
    </row>
    <row r="575" spans="2:18" x14ac:dyDescent="0.25">
      <c r="B575" t="str">
        <f>'[1]210 Y RFC'!A575</f>
        <v>IIAJ550419K83</v>
      </c>
      <c r="C575" t="s">
        <v>607</v>
      </c>
      <c r="D575" t="str">
        <f>'[1]210 Y RFC'!C575</f>
        <v>IÑIGUEZ ALVAREZ JAIME</v>
      </c>
      <c r="E575" s="35">
        <f>SUMIFS(Tabla16[TASA 16],Tabla16[NUM],Tabla1[[#This Row],[CODIGO]])</f>
        <v>7477.2499999999991</v>
      </c>
      <c r="F575" s="35">
        <f>SUMIFS(Tabla16[TASA 0%],Tabla16[NUM],Tabla1[[#This Row],[CODIGO]])</f>
        <v>-9.9999999983992893E-3</v>
      </c>
      <c r="G575" s="35">
        <f>SUMIFS(Tabla16[[EXENTO ]],Tabla16[NUM],Tabla1[[#This Row],[CODIGO]])</f>
        <v>0</v>
      </c>
      <c r="H575" s="35">
        <f>SUMIFS(Tabla16[IVA],Tabla16[NUM],Tabla1[[#This Row],[CODIGO]])</f>
        <v>1196.3599999999999</v>
      </c>
      <c r="I575" s="35">
        <f>SUMIFS(Tabla16[ISR RET.],Tabla16[NUM],Tabla1[[#This Row],[CODIGO]])</f>
        <v>0</v>
      </c>
      <c r="J575" s="35">
        <f>SUMIFS(Tabla16[IVA RET.],Tabla16[NUM],Tabla1[[#This Row],[CODIGO]])</f>
        <v>0</v>
      </c>
      <c r="K575" t="str">
        <f>FIXED(Tabla1[[#This Row],[TASA 16%]],0)</f>
        <v>7,477</v>
      </c>
      <c r="L575" t="str">
        <f>FIXED(Tabla1[[#This Row],[TASA 0%]],0)</f>
        <v>0</v>
      </c>
      <c r="M575" t="str">
        <f>FIXED(Tabla1[[#This Row],[TASA EXE.]],0)</f>
        <v>0</v>
      </c>
      <c r="N575" t="str">
        <f>FIXED(Tabla1[[#This Row],[IVA]],0)</f>
        <v>1,196</v>
      </c>
      <c r="O575" t="str">
        <f>FIXED(Tabla1[[#This Row],[ISR RET]],0)</f>
        <v>0</v>
      </c>
      <c r="P575" t="str">
        <f>FIXED(Tabla1[[#This Row],[IVA RET]],0)</f>
        <v>0</v>
      </c>
      <c r="R575" s="68">
        <f>Tabla1[[#This Row],[TASA 16]]*16%</f>
        <v>1196.32</v>
      </c>
    </row>
    <row r="576" spans="2:18" x14ac:dyDescent="0.25">
      <c r="B576" t="str">
        <f>'[1]210 Y RFC'!A576</f>
        <v>SCS000328CX4</v>
      </c>
      <c r="C576" t="s">
        <v>608</v>
      </c>
      <c r="D576" t="str">
        <f>'[1]210 Y RFC'!C576</f>
        <v>SEMILLAS Y CEREALES SAN JUANICO SA DE CV</v>
      </c>
      <c r="E576" s="35">
        <f>SUMIFS(Tabla16[TASA 16],Tabla16[NUM],Tabla1[[#This Row],[CODIGO]])</f>
        <v>2830.3125</v>
      </c>
      <c r="F576" s="35">
        <f>SUMIFS(Tabla16[TASA 0%],Tabla16[NUM],Tabla1[[#This Row],[CODIGO]])</f>
        <v>13566.6075</v>
      </c>
      <c r="G576" s="35">
        <f>SUMIFS(Tabla16[[EXENTO ]],Tabla16[NUM],Tabla1[[#This Row],[CODIGO]])</f>
        <v>0</v>
      </c>
      <c r="H576" s="35">
        <f>SUMIFS(Tabla16[IVA],Tabla16[NUM],Tabla1[[#This Row],[CODIGO]])</f>
        <v>452.85</v>
      </c>
      <c r="I576" s="35">
        <f>SUMIFS(Tabla16[ISR RET.],Tabla16[NUM],Tabla1[[#This Row],[CODIGO]])</f>
        <v>0</v>
      </c>
      <c r="J576" s="35">
        <f>SUMIFS(Tabla16[IVA RET.],Tabla16[NUM],Tabla1[[#This Row],[CODIGO]])</f>
        <v>0</v>
      </c>
      <c r="K576" t="str">
        <f>FIXED(Tabla1[[#This Row],[TASA 16%]],0)</f>
        <v>2,830</v>
      </c>
      <c r="L576" t="str">
        <f>FIXED(Tabla1[[#This Row],[TASA 0%]],0)</f>
        <v>13,567</v>
      </c>
      <c r="M576" t="str">
        <f>FIXED(Tabla1[[#This Row],[TASA EXE.]],0)</f>
        <v>0</v>
      </c>
      <c r="N576" s="36" t="str">
        <f>FIXED(Tabla1[[#This Row],[IVA]],0)</f>
        <v>453</v>
      </c>
      <c r="O576" s="36" t="str">
        <f>FIXED(Tabla1[[#This Row],[ISR RET]],0)</f>
        <v>0</v>
      </c>
      <c r="P576" s="36" t="str">
        <f>FIXED(Tabla1[[#This Row],[IVA RET]],0)</f>
        <v>0</v>
      </c>
      <c r="R576" s="68">
        <f>Tabla1[[#This Row],[TASA 16]]*16%</f>
        <v>452.8</v>
      </c>
    </row>
    <row r="577" spans="2:18" x14ac:dyDescent="0.25">
      <c r="B577" t="str">
        <f>'[1]210 Y RFC'!A577</f>
        <v>CAA890203661</v>
      </c>
      <c r="C577" t="s">
        <v>609</v>
      </c>
      <c r="D577" t="str">
        <f>'[1]210 Y RFC'!C577</f>
        <v>COMERCIAL AUTOMOTRIZ DE LOS ALTOS SA DE CV</v>
      </c>
      <c r="E577" s="35">
        <f>SUMIFS(Tabla16[TASA 16],Tabla16[NUM],Tabla1[[#This Row],[CODIGO]])</f>
        <v>0</v>
      </c>
      <c r="F577" s="35">
        <f>SUMIFS(Tabla16[TASA 0%],Tabla16[NUM],Tabla1[[#This Row],[CODIGO]])</f>
        <v>0</v>
      </c>
      <c r="G577" s="35">
        <f>SUMIFS(Tabla16[[EXENTO ]],Tabla16[NUM],Tabla1[[#This Row],[CODIGO]])</f>
        <v>0</v>
      </c>
      <c r="H577" s="35">
        <f>SUMIFS(Tabla16[IVA],Tabla16[NUM],Tabla1[[#This Row],[CODIGO]])</f>
        <v>0</v>
      </c>
      <c r="I577" s="35">
        <f>SUMIFS(Tabla16[ISR RET.],Tabla16[NUM],Tabla1[[#This Row],[CODIGO]])</f>
        <v>0</v>
      </c>
      <c r="J577" s="35">
        <f>SUMIFS(Tabla16[IVA RET.],Tabla16[NUM],Tabla1[[#This Row],[CODIGO]])</f>
        <v>0</v>
      </c>
      <c r="K577" t="str">
        <f>FIXED(Tabla1[[#This Row],[TASA 16%]],0)</f>
        <v>0</v>
      </c>
      <c r="L577" t="str">
        <f>FIXED(Tabla1[[#This Row],[TASA 0%]],0)</f>
        <v>0</v>
      </c>
      <c r="M577" t="str">
        <f>FIXED(Tabla1[[#This Row],[TASA EXE.]],0)</f>
        <v>0</v>
      </c>
      <c r="N577" t="str">
        <f>FIXED(Tabla1[[#This Row],[IVA]],0)</f>
        <v>0</v>
      </c>
      <c r="O577" t="str">
        <f>FIXED(Tabla1[[#This Row],[ISR RET]],0)</f>
        <v>0</v>
      </c>
      <c r="P577" t="str">
        <f>FIXED(Tabla1[[#This Row],[IVA RET]],0)</f>
        <v>0</v>
      </c>
      <c r="R577" s="68">
        <f>Tabla1[[#This Row],[TASA 16]]*16%</f>
        <v>0</v>
      </c>
    </row>
    <row r="578" spans="2:18" x14ac:dyDescent="0.25">
      <c r="B578" t="str">
        <f>'[1]210 Y RFC'!A578</f>
        <v>CMO990329RZ6</v>
      </c>
      <c r="C578" t="s">
        <v>610</v>
      </c>
      <c r="D578" t="str">
        <f>'[1]210 Y RFC'!C578</f>
        <v>COMERCIAL MOFEG SA DE CV</v>
      </c>
      <c r="E578" s="35">
        <f>SUMIFS(Tabla16[TASA 16],Tabla16[NUM],Tabla1[[#This Row],[CODIGO]])</f>
        <v>0</v>
      </c>
      <c r="F578" s="35">
        <f>SUMIFS(Tabla16[TASA 0%],Tabla16[NUM],Tabla1[[#This Row],[CODIGO]])</f>
        <v>0</v>
      </c>
      <c r="G578" s="35">
        <f>SUMIFS(Tabla16[[EXENTO ]],Tabla16[NUM],Tabla1[[#This Row],[CODIGO]])</f>
        <v>0</v>
      </c>
      <c r="H578" s="35">
        <f>SUMIFS(Tabla16[IVA],Tabla16[NUM],Tabla1[[#This Row],[CODIGO]])</f>
        <v>0</v>
      </c>
      <c r="I578" s="35">
        <f>SUMIFS(Tabla16[ISR RET.],Tabla16[NUM],Tabla1[[#This Row],[CODIGO]])</f>
        <v>0</v>
      </c>
      <c r="J578" s="35">
        <f>SUMIFS(Tabla16[IVA RET.],Tabla16[NUM],Tabla1[[#This Row],[CODIGO]])</f>
        <v>0</v>
      </c>
      <c r="K578" t="str">
        <f>FIXED(Tabla1[[#This Row],[TASA 16%]],0)</f>
        <v>0</v>
      </c>
      <c r="L578" t="str">
        <f>FIXED(Tabla1[[#This Row],[TASA 0%]],0)</f>
        <v>0</v>
      </c>
      <c r="M578" t="str">
        <f>FIXED(Tabla1[[#This Row],[TASA EXE.]],0)</f>
        <v>0</v>
      </c>
      <c r="N578" s="36" t="str">
        <f>FIXED(Tabla1[[#This Row],[IVA]],0)</f>
        <v>0</v>
      </c>
      <c r="O578" s="36" t="str">
        <f>FIXED(Tabla1[[#This Row],[ISR RET]],0)</f>
        <v>0</v>
      </c>
      <c r="P578" s="36" t="str">
        <f>FIXED(Tabla1[[#This Row],[IVA RET]],0)</f>
        <v>0</v>
      </c>
      <c r="R578" s="68">
        <f>Tabla1[[#This Row],[TASA 16]]*16%</f>
        <v>0</v>
      </c>
    </row>
    <row r="579" spans="2:18" x14ac:dyDescent="0.25">
      <c r="B579" t="str">
        <f>'[1]210 Y RFC'!A579</f>
        <v>ECO150615NI8</v>
      </c>
      <c r="C579" t="s">
        <v>611</v>
      </c>
      <c r="D579" t="str">
        <f>'[1]210 Y RFC'!C579</f>
        <v>ECOWIPES SA DE CV</v>
      </c>
      <c r="E579" s="35">
        <f>SUMIFS(Tabla16[TASA 16],Tabla16[NUM],Tabla1[[#This Row],[CODIGO]])</f>
        <v>35081.6875</v>
      </c>
      <c r="F579" s="35">
        <f>SUMIFS(Tabla16[TASA 0%],Tabla16[NUM],Tabla1[[#This Row],[CODIGO]])</f>
        <v>1.2499999997089617E-2</v>
      </c>
      <c r="G579" s="35">
        <f>SUMIFS(Tabla16[[EXENTO ]],Tabla16[NUM],Tabla1[[#This Row],[CODIGO]])</f>
        <v>0</v>
      </c>
      <c r="H579" s="35">
        <f>SUMIFS(Tabla16[IVA],Tabla16[NUM],Tabla1[[#This Row],[CODIGO]])</f>
        <v>5613.07</v>
      </c>
      <c r="I579" s="35">
        <f>SUMIFS(Tabla16[ISR RET.],Tabla16[NUM],Tabla1[[#This Row],[CODIGO]])</f>
        <v>0</v>
      </c>
      <c r="J579" s="35">
        <f>SUMIFS(Tabla16[IVA RET.],Tabla16[NUM],Tabla1[[#This Row],[CODIGO]])</f>
        <v>0</v>
      </c>
      <c r="K579" t="str">
        <f>FIXED(Tabla1[[#This Row],[TASA 16%]],0)</f>
        <v>35,082</v>
      </c>
      <c r="L579" t="str">
        <f>FIXED(Tabla1[[#This Row],[TASA 0%]],0)</f>
        <v>0</v>
      </c>
      <c r="M579" t="str">
        <f>FIXED(Tabla1[[#This Row],[TASA EXE.]],0)</f>
        <v>0</v>
      </c>
      <c r="N579" s="36" t="str">
        <f>FIXED(Tabla1[[#This Row],[IVA]],0)</f>
        <v>5,613</v>
      </c>
      <c r="O579" s="36" t="str">
        <f>FIXED(Tabla1[[#This Row],[ISR RET]],0)</f>
        <v>0</v>
      </c>
      <c r="P579" s="36" t="str">
        <f>FIXED(Tabla1[[#This Row],[IVA RET]],0)</f>
        <v>0</v>
      </c>
      <c r="R579" s="68">
        <f>Tabla1[[#This Row],[TASA 16]]*16%</f>
        <v>5613.12</v>
      </c>
    </row>
    <row r="580" spans="2:18" x14ac:dyDescent="0.25">
      <c r="B580" t="str">
        <f>'[1]210 Y RFC'!A580</f>
        <v>URB1305023V4</v>
      </c>
      <c r="C580" t="s">
        <v>612</v>
      </c>
      <c r="D580" t="str">
        <f>'[1]210 Y RFC'!C580</f>
        <v>URBAN&amp;CO SA DE CV</v>
      </c>
      <c r="E580" s="35">
        <f>SUMIFS(Tabla16[TASA 16],Tabla16[NUM],Tabla1[[#This Row],[CODIGO]])</f>
        <v>0</v>
      </c>
      <c r="F580" s="35">
        <f>SUMIFS(Tabla16[TASA 0%],Tabla16[NUM],Tabla1[[#This Row],[CODIGO]])</f>
        <v>0</v>
      </c>
      <c r="G580" s="35">
        <f>SUMIFS(Tabla16[[EXENTO ]],Tabla16[NUM],Tabla1[[#This Row],[CODIGO]])</f>
        <v>0</v>
      </c>
      <c r="H580" s="35">
        <f>SUMIFS(Tabla16[IVA],Tabla16[NUM],Tabla1[[#This Row],[CODIGO]])</f>
        <v>0</v>
      </c>
      <c r="I580" s="35">
        <f>SUMIFS(Tabla16[ISR RET.],Tabla16[NUM],Tabla1[[#This Row],[CODIGO]])</f>
        <v>0</v>
      </c>
      <c r="J580" s="35">
        <f>SUMIFS(Tabla16[IVA RET.],Tabla16[NUM],Tabla1[[#This Row],[CODIGO]])</f>
        <v>0</v>
      </c>
      <c r="K580" t="str">
        <f>FIXED(Tabla1[[#This Row],[TASA 16%]],0)</f>
        <v>0</v>
      </c>
      <c r="L580" t="str">
        <f>FIXED(Tabla1[[#This Row],[TASA 0%]],0)</f>
        <v>0</v>
      </c>
      <c r="M580" t="str">
        <f>FIXED(Tabla1[[#This Row],[TASA EXE.]],0)</f>
        <v>0</v>
      </c>
      <c r="N580" s="36" t="str">
        <f>FIXED(Tabla1[[#This Row],[IVA]],0)</f>
        <v>0</v>
      </c>
      <c r="O580" s="36" t="str">
        <f>FIXED(Tabla1[[#This Row],[ISR RET]],0)</f>
        <v>0</v>
      </c>
      <c r="P580" s="36" t="str">
        <f>FIXED(Tabla1[[#This Row],[IVA RET]],0)</f>
        <v>0</v>
      </c>
      <c r="R580" s="68">
        <f>Tabla1[[#This Row],[TASA 16]]*16%</f>
        <v>0</v>
      </c>
    </row>
    <row r="581" spans="2:18" x14ac:dyDescent="0.25">
      <c r="B581" t="str">
        <f>'[1]210 Y RFC'!A581</f>
        <v>DEM8801152E9</v>
      </c>
      <c r="C581" t="s">
        <v>613</v>
      </c>
      <c r="D581" t="str">
        <f>'[1]210 Y RFC'!C581</f>
        <v>DHL EXPRESS MEXICO SA DE CV</v>
      </c>
      <c r="E581" s="35">
        <f>SUMIFS(Tabla16[TASA 16],Tabla16[NUM],Tabla1[[#This Row],[CODIGO]])</f>
        <v>0</v>
      </c>
      <c r="F581" s="35">
        <f>SUMIFS(Tabla16[TASA 0%],Tabla16[NUM],Tabla1[[#This Row],[CODIGO]])</f>
        <v>0</v>
      </c>
      <c r="G581" s="35">
        <f>SUMIFS(Tabla16[[EXENTO ]],Tabla16[NUM],Tabla1[[#This Row],[CODIGO]])</f>
        <v>0</v>
      </c>
      <c r="H581" s="35">
        <f>SUMIFS(Tabla16[IVA],Tabla16[NUM],Tabla1[[#This Row],[CODIGO]])</f>
        <v>0</v>
      </c>
      <c r="I581" s="35">
        <f>SUMIFS(Tabla16[ISR RET.],Tabla16[NUM],Tabla1[[#This Row],[CODIGO]])</f>
        <v>0</v>
      </c>
      <c r="J581" s="35">
        <f>SUMIFS(Tabla16[IVA RET.],Tabla16[NUM],Tabla1[[#This Row],[CODIGO]])</f>
        <v>0</v>
      </c>
      <c r="K581" t="str">
        <f>FIXED(Tabla1[[#This Row],[TASA 16%]],0)</f>
        <v>0</v>
      </c>
      <c r="L581" t="str">
        <f>FIXED(Tabla1[[#This Row],[TASA 0%]],0)</f>
        <v>0</v>
      </c>
      <c r="M581" t="str">
        <f>FIXED(Tabla1[[#This Row],[TASA EXE.]],0)</f>
        <v>0</v>
      </c>
      <c r="N581" t="str">
        <f>FIXED(Tabla1[[#This Row],[IVA]],0)</f>
        <v>0</v>
      </c>
      <c r="O581" t="str">
        <f>FIXED(Tabla1[[#This Row],[ISR RET]],0)</f>
        <v>0</v>
      </c>
      <c r="P581" t="str">
        <f>FIXED(Tabla1[[#This Row],[IVA RET]],0)</f>
        <v>0</v>
      </c>
      <c r="R581" s="68">
        <f>Tabla1[[#This Row],[TASA 16]]*16%</f>
        <v>0</v>
      </c>
    </row>
    <row r="582" spans="2:18" x14ac:dyDescent="0.25">
      <c r="B582" t="str">
        <f>'[1]210 Y RFC'!A582</f>
        <v>IAHR720626556</v>
      </c>
      <c r="C582" t="s">
        <v>614</v>
      </c>
      <c r="D582" t="str">
        <f>'[1]210 Y RFC'!C582</f>
        <v>IBARRA HERNANDEZ RUBEN</v>
      </c>
      <c r="E582" s="35">
        <f>SUMIFS(Tabla16[TASA 16],Tabla16[NUM],Tabla1[[#This Row],[CODIGO]])</f>
        <v>0</v>
      </c>
      <c r="F582" s="35">
        <f>SUMIFS(Tabla16[TASA 0%],Tabla16[NUM],Tabla1[[#This Row],[CODIGO]])</f>
        <v>0</v>
      </c>
      <c r="G582" s="35">
        <f>SUMIFS(Tabla16[[EXENTO ]],Tabla16[NUM],Tabla1[[#This Row],[CODIGO]])</f>
        <v>0</v>
      </c>
      <c r="H582" s="35">
        <f>SUMIFS(Tabla16[IVA],Tabla16[NUM],Tabla1[[#This Row],[CODIGO]])</f>
        <v>0</v>
      </c>
      <c r="I582" s="35">
        <f>SUMIFS(Tabla16[ISR RET.],Tabla16[NUM],Tabla1[[#This Row],[CODIGO]])</f>
        <v>0</v>
      </c>
      <c r="J582" s="35">
        <f>SUMIFS(Tabla16[IVA RET.],Tabla16[NUM],Tabla1[[#This Row],[CODIGO]])</f>
        <v>0</v>
      </c>
      <c r="K582" t="str">
        <f>FIXED(Tabla1[[#This Row],[TASA 16%]],0)</f>
        <v>0</v>
      </c>
      <c r="L582" t="str">
        <f>FIXED(Tabla1[[#This Row],[TASA 0%]],0)</f>
        <v>0</v>
      </c>
      <c r="M582" t="str">
        <f>FIXED(Tabla1[[#This Row],[TASA EXE.]],0)</f>
        <v>0</v>
      </c>
      <c r="N582" s="36" t="str">
        <f>FIXED(Tabla1[[#This Row],[IVA]],0)</f>
        <v>0</v>
      </c>
      <c r="O582" s="36" t="str">
        <f>FIXED(Tabla1[[#This Row],[ISR RET]],0)</f>
        <v>0</v>
      </c>
      <c r="P582" s="36" t="str">
        <f>FIXED(Tabla1[[#This Row],[IVA RET]],0)</f>
        <v>0</v>
      </c>
      <c r="R582" s="68">
        <f>Tabla1[[#This Row],[TASA 16]]*16%</f>
        <v>0</v>
      </c>
    </row>
    <row r="583" spans="2:18" x14ac:dyDescent="0.25">
      <c r="B583" t="str">
        <f>'[1]210 Y RFC'!A583</f>
        <v>LGR9712159U4</v>
      </c>
      <c r="C583" t="s">
        <v>615</v>
      </c>
      <c r="D583" t="str">
        <f>'[1]210 Y RFC'!C583</f>
        <v>DE LOZA GRAPHICS SA DE CV</v>
      </c>
      <c r="E583" s="35">
        <f>SUMIFS(Tabla16[TASA 16],Tabla16[NUM],Tabla1[[#This Row],[CODIGO]])</f>
        <v>0</v>
      </c>
      <c r="F583" s="35">
        <f>SUMIFS(Tabla16[TASA 0%],Tabla16[NUM],Tabla1[[#This Row],[CODIGO]])</f>
        <v>0</v>
      </c>
      <c r="G583" s="35">
        <f>SUMIFS(Tabla16[[EXENTO ]],Tabla16[NUM],Tabla1[[#This Row],[CODIGO]])</f>
        <v>0</v>
      </c>
      <c r="H583" s="35">
        <f>SUMIFS(Tabla16[IVA],Tabla16[NUM],Tabla1[[#This Row],[CODIGO]])</f>
        <v>0</v>
      </c>
      <c r="I583" s="35">
        <f>SUMIFS(Tabla16[ISR RET.],Tabla16[NUM],Tabla1[[#This Row],[CODIGO]])</f>
        <v>0</v>
      </c>
      <c r="J583" s="35">
        <f>SUMIFS(Tabla16[IVA RET.],Tabla16[NUM],Tabla1[[#This Row],[CODIGO]])</f>
        <v>0</v>
      </c>
      <c r="K583" t="str">
        <f>FIXED(Tabla1[[#This Row],[TASA 16%]],0)</f>
        <v>0</v>
      </c>
      <c r="L583" t="str">
        <f>FIXED(Tabla1[[#This Row],[TASA 0%]],0)</f>
        <v>0</v>
      </c>
      <c r="M583" t="str">
        <f>FIXED(Tabla1[[#This Row],[TASA EXE.]],0)</f>
        <v>0</v>
      </c>
      <c r="N583" t="str">
        <f>FIXED(Tabla1[[#This Row],[IVA]],0)</f>
        <v>0</v>
      </c>
      <c r="O583" t="str">
        <f>FIXED(Tabla1[[#This Row],[ISR RET]],0)</f>
        <v>0</v>
      </c>
      <c r="P583" t="str">
        <f>FIXED(Tabla1[[#This Row],[IVA RET]],0)</f>
        <v>0</v>
      </c>
      <c r="R583" s="68">
        <f>Tabla1[[#This Row],[TASA 16]]*16%</f>
        <v>0</v>
      </c>
    </row>
    <row r="584" spans="2:18" x14ac:dyDescent="0.25">
      <c r="B584" t="str">
        <f>'[1]210 Y RFC'!A584</f>
        <v>NAFL5610028E3</v>
      </c>
      <c r="C584" t="s">
        <v>616</v>
      </c>
      <c r="D584" t="str">
        <f>'[1]210 Y RFC'!C584</f>
        <v>NAVARRO FERNANDEZ LUIS</v>
      </c>
      <c r="E584" s="35">
        <f>SUMIFS(Tabla16[TASA 16],Tabla16[NUM],Tabla1[[#This Row],[CODIGO]])</f>
        <v>0</v>
      </c>
      <c r="F584" s="35">
        <f>SUMIFS(Tabla16[TASA 0%],Tabla16[NUM],Tabla1[[#This Row],[CODIGO]])</f>
        <v>0</v>
      </c>
      <c r="G584" s="35">
        <f>SUMIFS(Tabla16[[EXENTO ]],Tabla16[NUM],Tabla1[[#This Row],[CODIGO]])</f>
        <v>0</v>
      </c>
      <c r="H584" s="35">
        <f>SUMIFS(Tabla16[IVA],Tabla16[NUM],Tabla1[[#This Row],[CODIGO]])</f>
        <v>0</v>
      </c>
      <c r="I584" s="35">
        <f>SUMIFS(Tabla16[ISR RET.],Tabla16[NUM],Tabla1[[#This Row],[CODIGO]])</f>
        <v>0</v>
      </c>
      <c r="J584" s="35">
        <f>SUMIFS(Tabla16[IVA RET.],Tabla16[NUM],Tabla1[[#This Row],[CODIGO]])</f>
        <v>0</v>
      </c>
      <c r="K584" t="str">
        <f>FIXED(Tabla1[[#This Row],[TASA 16%]],0)</f>
        <v>0</v>
      </c>
      <c r="L584" t="str">
        <f>FIXED(Tabla1[[#This Row],[TASA 0%]],0)</f>
        <v>0</v>
      </c>
      <c r="M584" t="str">
        <f>FIXED(Tabla1[[#This Row],[TASA EXE.]],0)</f>
        <v>0</v>
      </c>
      <c r="N584" s="36" t="str">
        <f>FIXED(Tabla1[[#This Row],[IVA]],0)</f>
        <v>0</v>
      </c>
      <c r="O584" s="36" t="str">
        <f>FIXED(Tabla1[[#This Row],[ISR RET]],0)</f>
        <v>0</v>
      </c>
      <c r="P584" s="36" t="str">
        <f>FIXED(Tabla1[[#This Row],[IVA RET]],0)</f>
        <v>0</v>
      </c>
      <c r="R584" s="68">
        <f>Tabla1[[#This Row],[TASA 16]]*16%</f>
        <v>0</v>
      </c>
    </row>
    <row r="585" spans="2:18" x14ac:dyDescent="0.25">
      <c r="B585" t="str">
        <f>'[1]210 Y RFC'!A585</f>
        <v>PDI000731582</v>
      </c>
      <c r="C585" t="s">
        <v>617</v>
      </c>
      <c r="D585" t="str">
        <f>'[1]210 Y RFC'!C585</f>
        <v>PRODUCTOS DISRAELI SA DE CV</v>
      </c>
      <c r="E585" s="35">
        <f>SUMIFS(Tabla16[TASA 16],Tabla16[NUM],Tabla1[[#This Row],[CODIGO]])</f>
        <v>0</v>
      </c>
      <c r="F585" s="35">
        <f>SUMIFS(Tabla16[TASA 0%],Tabla16[NUM],Tabla1[[#This Row],[CODIGO]])</f>
        <v>0</v>
      </c>
      <c r="G585" s="35">
        <f>SUMIFS(Tabla16[[EXENTO ]],Tabla16[NUM],Tabla1[[#This Row],[CODIGO]])</f>
        <v>0</v>
      </c>
      <c r="H585" s="35">
        <f>SUMIFS(Tabla16[IVA],Tabla16[NUM],Tabla1[[#This Row],[CODIGO]])</f>
        <v>0</v>
      </c>
      <c r="I585" s="35">
        <f>SUMIFS(Tabla16[ISR RET.],Tabla16[NUM],Tabla1[[#This Row],[CODIGO]])</f>
        <v>0</v>
      </c>
      <c r="J585" s="35">
        <f>SUMIFS(Tabla16[IVA RET.],Tabla16[NUM],Tabla1[[#This Row],[CODIGO]])</f>
        <v>0</v>
      </c>
      <c r="K585" t="str">
        <f>FIXED(Tabla1[[#This Row],[TASA 16%]],0)</f>
        <v>0</v>
      </c>
      <c r="L585" t="str">
        <f>FIXED(Tabla1[[#This Row],[TASA 0%]],0)</f>
        <v>0</v>
      </c>
      <c r="M585" t="str">
        <f>FIXED(Tabla1[[#This Row],[TASA EXE.]],0)</f>
        <v>0</v>
      </c>
      <c r="N585" t="str">
        <f>FIXED(Tabla1[[#This Row],[IVA]],0)</f>
        <v>0</v>
      </c>
      <c r="O585" t="str">
        <f>FIXED(Tabla1[[#This Row],[ISR RET]],0)</f>
        <v>0</v>
      </c>
      <c r="P585" t="str">
        <f>FIXED(Tabla1[[#This Row],[IVA RET]],0)</f>
        <v>0</v>
      </c>
      <c r="R585" s="68">
        <f>Tabla1[[#This Row],[TASA 16]]*16%</f>
        <v>0</v>
      </c>
    </row>
    <row r="586" spans="2:18" x14ac:dyDescent="0.25">
      <c r="B586" t="str">
        <f>'[1]210 Y RFC'!A586</f>
        <v>GUOT800912AFA</v>
      </c>
      <c r="C586" t="s">
        <v>618</v>
      </c>
      <c r="D586" t="str">
        <f>'[1]210 Y RFC'!C586</f>
        <v>GUZMAN OROZCO TOBIAS ALEJANDRO</v>
      </c>
      <c r="E586" s="35">
        <f>SUMIFS(Tabla16[TASA 16],Tabla16[NUM],Tabla1[[#This Row],[CODIGO]])</f>
        <v>0</v>
      </c>
      <c r="F586" s="35">
        <f>SUMIFS(Tabla16[TASA 0%],Tabla16[NUM],Tabla1[[#This Row],[CODIGO]])</f>
        <v>0</v>
      </c>
      <c r="G586" s="35">
        <f>SUMIFS(Tabla16[[EXENTO ]],Tabla16[NUM],Tabla1[[#This Row],[CODIGO]])</f>
        <v>0</v>
      </c>
      <c r="H586" s="35">
        <f>SUMIFS(Tabla16[IVA],Tabla16[NUM],Tabla1[[#This Row],[CODIGO]])</f>
        <v>0</v>
      </c>
      <c r="I586" s="35">
        <f>SUMIFS(Tabla16[ISR RET.],Tabla16[NUM],Tabla1[[#This Row],[CODIGO]])</f>
        <v>0</v>
      </c>
      <c r="J586" s="35">
        <f>SUMIFS(Tabla16[IVA RET.],Tabla16[NUM],Tabla1[[#This Row],[CODIGO]])</f>
        <v>0</v>
      </c>
      <c r="K586" t="str">
        <f>FIXED(Tabla1[[#This Row],[TASA 16%]],0)</f>
        <v>0</v>
      </c>
      <c r="L586" t="str">
        <f>FIXED(Tabla1[[#This Row],[TASA 0%]],0)</f>
        <v>0</v>
      </c>
      <c r="M586" t="str">
        <f>FIXED(Tabla1[[#This Row],[TASA EXE.]],0)</f>
        <v>0</v>
      </c>
      <c r="N586" s="36" t="str">
        <f>FIXED(Tabla1[[#This Row],[IVA]],0)</f>
        <v>0</v>
      </c>
      <c r="O586" s="36" t="str">
        <f>FIXED(Tabla1[[#This Row],[ISR RET]],0)</f>
        <v>0</v>
      </c>
      <c r="P586" s="36" t="str">
        <f>FIXED(Tabla1[[#This Row],[IVA RET]],0)</f>
        <v>0</v>
      </c>
      <c r="R586" s="68">
        <f>Tabla1[[#This Row],[TASA 16]]*16%</f>
        <v>0</v>
      </c>
    </row>
    <row r="587" spans="2:18" x14ac:dyDescent="0.25">
      <c r="B587" t="str">
        <f>'[1]210 Y RFC'!A587</f>
        <v>PEDJ6011304A4</v>
      </c>
      <c r="C587" t="s">
        <v>619</v>
      </c>
      <c r="D587" t="str">
        <f>'[1]210 Y RFC'!C587</f>
        <v>PEREZ DAVALOS JORGE HUMBERTO</v>
      </c>
      <c r="E587" s="35">
        <f>SUMIFS(Tabla16[TASA 16],Tabla16[NUM],Tabla1[[#This Row],[CODIGO]])</f>
        <v>0</v>
      </c>
      <c r="F587" s="35">
        <f>SUMIFS(Tabla16[TASA 0%],Tabla16[NUM],Tabla1[[#This Row],[CODIGO]])</f>
        <v>0</v>
      </c>
      <c r="G587" s="35">
        <f>SUMIFS(Tabla16[[EXENTO ]],Tabla16[NUM],Tabla1[[#This Row],[CODIGO]])</f>
        <v>0</v>
      </c>
      <c r="H587" s="35">
        <f>SUMIFS(Tabla16[IVA],Tabla16[NUM],Tabla1[[#This Row],[CODIGO]])</f>
        <v>0</v>
      </c>
      <c r="I587" s="35">
        <f>SUMIFS(Tabla16[ISR RET.],Tabla16[NUM],Tabla1[[#This Row],[CODIGO]])</f>
        <v>0</v>
      </c>
      <c r="J587" s="35">
        <f>SUMIFS(Tabla16[IVA RET.],Tabla16[NUM],Tabla1[[#This Row],[CODIGO]])</f>
        <v>0</v>
      </c>
      <c r="K587" t="str">
        <f>FIXED(Tabla1[[#This Row],[TASA 16%]],0)</f>
        <v>0</v>
      </c>
      <c r="L587" t="str">
        <f>FIXED(Tabla1[[#This Row],[TASA 0%]],0)</f>
        <v>0</v>
      </c>
      <c r="M587" t="str">
        <f>FIXED(Tabla1[[#This Row],[TASA EXE.]],0)</f>
        <v>0</v>
      </c>
      <c r="N587" t="str">
        <f>FIXED(Tabla1[[#This Row],[IVA]],0)</f>
        <v>0</v>
      </c>
      <c r="O587" t="str">
        <f>FIXED(Tabla1[[#This Row],[ISR RET]],0)</f>
        <v>0</v>
      </c>
      <c r="P587" t="str">
        <f>FIXED(Tabla1[[#This Row],[IVA RET]],0)</f>
        <v>0</v>
      </c>
      <c r="R587" s="68">
        <f>Tabla1[[#This Row],[TASA 16]]*16%</f>
        <v>0</v>
      </c>
    </row>
    <row r="588" spans="2:18" x14ac:dyDescent="0.25">
      <c r="B588" t="str">
        <f>'[1]210 Y RFC'!A588</f>
        <v>EAGG7312142Z4</v>
      </c>
      <c r="C588" t="s">
        <v>620</v>
      </c>
      <c r="D588" t="str">
        <f>'[1]210 Y RFC'!C588</f>
        <v>ESTRADA GONZALEZ GUILLERMO</v>
      </c>
      <c r="E588" s="35">
        <f>SUMIFS(Tabla16[TASA 16],Tabla16[NUM],Tabla1[[#This Row],[CODIGO]])</f>
        <v>0</v>
      </c>
      <c r="F588" s="35">
        <f>SUMIFS(Tabla16[TASA 0%],Tabla16[NUM],Tabla1[[#This Row],[CODIGO]])</f>
        <v>0</v>
      </c>
      <c r="G588" s="35">
        <f>SUMIFS(Tabla16[[EXENTO ]],Tabla16[NUM],Tabla1[[#This Row],[CODIGO]])</f>
        <v>0</v>
      </c>
      <c r="H588" s="35">
        <f>SUMIFS(Tabla16[IVA],Tabla16[NUM],Tabla1[[#This Row],[CODIGO]])</f>
        <v>0</v>
      </c>
      <c r="I588" s="35">
        <f>SUMIFS(Tabla16[ISR RET.],Tabla16[NUM],Tabla1[[#This Row],[CODIGO]])</f>
        <v>0</v>
      </c>
      <c r="J588" s="35">
        <f>SUMIFS(Tabla16[IVA RET.],Tabla16[NUM],Tabla1[[#This Row],[CODIGO]])</f>
        <v>0</v>
      </c>
      <c r="K588" t="str">
        <f>FIXED(Tabla1[[#This Row],[TASA 16%]],0)</f>
        <v>0</v>
      </c>
      <c r="L588" t="str">
        <f>FIXED(Tabla1[[#This Row],[TASA 0%]],0)</f>
        <v>0</v>
      </c>
      <c r="M588" t="str">
        <f>FIXED(Tabla1[[#This Row],[TASA EXE.]],0)</f>
        <v>0</v>
      </c>
      <c r="N588" s="36" t="str">
        <f>FIXED(Tabla1[[#This Row],[IVA]],0)</f>
        <v>0</v>
      </c>
      <c r="O588" s="36" t="str">
        <f>FIXED(Tabla1[[#This Row],[ISR RET]],0)</f>
        <v>0</v>
      </c>
      <c r="P588" s="36" t="str">
        <f>FIXED(Tabla1[[#This Row],[IVA RET]],0)</f>
        <v>0</v>
      </c>
      <c r="R588" s="68">
        <f>Tabla1[[#This Row],[TASA 16]]*16%</f>
        <v>0</v>
      </c>
    </row>
    <row r="589" spans="2:18" x14ac:dyDescent="0.25">
      <c r="B589" t="str">
        <f>'[1]210 Y RFC'!A589</f>
        <v>CDP930114FJ0</v>
      </c>
      <c r="C589" t="s">
        <v>621</v>
      </c>
      <c r="D589" t="str">
        <f>'[1]210 Y RFC'!C589</f>
        <v>COMERCIAL DISTRIBUIDORA POPULAR SA DE CV</v>
      </c>
      <c r="E589" s="35">
        <f>SUMIFS(Tabla16[TASA 16],Tabla16[NUM],Tabla1[[#This Row],[CODIGO]])</f>
        <v>0</v>
      </c>
      <c r="F589" s="35">
        <f>SUMIFS(Tabla16[TASA 0%],Tabla16[NUM],Tabla1[[#This Row],[CODIGO]])</f>
        <v>0</v>
      </c>
      <c r="G589" s="35">
        <f>SUMIFS(Tabla16[[EXENTO ]],Tabla16[NUM],Tabla1[[#This Row],[CODIGO]])</f>
        <v>0</v>
      </c>
      <c r="H589" s="35">
        <f>SUMIFS(Tabla16[IVA],Tabla16[NUM],Tabla1[[#This Row],[CODIGO]])</f>
        <v>0</v>
      </c>
      <c r="I589" s="35">
        <f>SUMIFS(Tabla16[ISR RET.],Tabla16[NUM],Tabla1[[#This Row],[CODIGO]])</f>
        <v>0</v>
      </c>
      <c r="J589" s="35">
        <f>SUMIFS(Tabla16[IVA RET.],Tabla16[NUM],Tabla1[[#This Row],[CODIGO]])</f>
        <v>0</v>
      </c>
      <c r="K589" t="str">
        <f>FIXED(Tabla1[[#This Row],[TASA 16%]],0)</f>
        <v>0</v>
      </c>
      <c r="L589" t="str">
        <f>FIXED(Tabla1[[#This Row],[TASA 0%]],0)</f>
        <v>0</v>
      </c>
      <c r="M589" t="str">
        <f>FIXED(Tabla1[[#This Row],[TASA EXE.]],0)</f>
        <v>0</v>
      </c>
      <c r="N589" t="str">
        <f>FIXED(Tabla1[[#This Row],[IVA]],0)</f>
        <v>0</v>
      </c>
      <c r="O589" t="str">
        <f>FIXED(Tabla1[[#This Row],[ISR RET]],0)</f>
        <v>0</v>
      </c>
      <c r="P589" t="str">
        <f>FIXED(Tabla1[[#This Row],[IVA RET]],0)</f>
        <v>0</v>
      </c>
      <c r="R589" s="68">
        <f>Tabla1[[#This Row],[TASA 16]]*16%</f>
        <v>0</v>
      </c>
    </row>
    <row r="590" spans="2:18" x14ac:dyDescent="0.25">
      <c r="B590" t="str">
        <f>'[1]210 Y RFC'!A590</f>
        <v>BMN930209927</v>
      </c>
      <c r="C590" t="s">
        <v>622</v>
      </c>
      <c r="D590" t="str">
        <f>'[1]210 Y RFC'!C590</f>
        <v>BANCO MERCANTIL DEL NORTE SA INSTITUCION DE BANCA MULTIPLE GRUPO FINANCIERO BANORTE</v>
      </c>
      <c r="E590" s="35">
        <f>SUMIFS(Tabla16[TASA 16],Tabla16[NUM],Tabla1[[#This Row],[CODIGO]])</f>
        <v>0</v>
      </c>
      <c r="F590" s="35">
        <f>SUMIFS(Tabla16[TASA 0%],Tabla16[NUM],Tabla1[[#This Row],[CODIGO]])</f>
        <v>0</v>
      </c>
      <c r="G590" s="35">
        <f>SUMIFS(Tabla16[[EXENTO ]],Tabla16[NUM],Tabla1[[#This Row],[CODIGO]])</f>
        <v>0</v>
      </c>
      <c r="H590" s="35">
        <f>SUMIFS(Tabla16[IVA],Tabla16[NUM],Tabla1[[#This Row],[CODIGO]])</f>
        <v>0</v>
      </c>
      <c r="I590" s="35">
        <f>SUMIFS(Tabla16[ISR RET.],Tabla16[NUM],Tabla1[[#This Row],[CODIGO]])</f>
        <v>0</v>
      </c>
      <c r="J590" s="35">
        <f>SUMIFS(Tabla16[IVA RET.],Tabla16[NUM],Tabla1[[#This Row],[CODIGO]])</f>
        <v>0</v>
      </c>
      <c r="K590" t="str">
        <f>FIXED(Tabla1[[#This Row],[TASA 16%]],0)</f>
        <v>0</v>
      </c>
      <c r="L590" t="str">
        <f>FIXED(Tabla1[[#This Row],[TASA 0%]],0)</f>
        <v>0</v>
      </c>
      <c r="M590" t="str">
        <f>FIXED(Tabla1[[#This Row],[TASA EXE.]],0)</f>
        <v>0</v>
      </c>
      <c r="N590" s="36" t="str">
        <f>FIXED(Tabla1[[#This Row],[IVA]],0)</f>
        <v>0</v>
      </c>
      <c r="O590" s="36" t="str">
        <f>FIXED(Tabla1[[#This Row],[ISR RET]],0)</f>
        <v>0</v>
      </c>
      <c r="P590" s="36" t="str">
        <f>FIXED(Tabla1[[#This Row],[IVA RET]],0)</f>
        <v>0</v>
      </c>
      <c r="R590" s="68">
        <f>Tabla1[[#This Row],[TASA 16]]*16%</f>
        <v>0</v>
      </c>
    </row>
    <row r="591" spans="2:18" x14ac:dyDescent="0.25">
      <c r="B591" t="str">
        <f>'[1]210 Y RFC'!A591</f>
        <v>VIMA610918677</v>
      </c>
      <c r="C591" t="s">
        <v>623</v>
      </c>
      <c r="D591" t="str">
        <f>'[1]210 Y RFC'!C591</f>
        <v>VIQUEZ MIRANDA ALFONSO</v>
      </c>
      <c r="E591" s="35">
        <f>SUMIFS(Tabla16[TASA 16],Tabla16[NUM],Tabla1[[#This Row],[CODIGO]])</f>
        <v>0</v>
      </c>
      <c r="F591" s="35">
        <f>SUMIFS(Tabla16[TASA 0%],Tabla16[NUM],Tabla1[[#This Row],[CODIGO]])</f>
        <v>0</v>
      </c>
      <c r="G591" s="35">
        <f>SUMIFS(Tabla16[[EXENTO ]],Tabla16[NUM],Tabla1[[#This Row],[CODIGO]])</f>
        <v>0</v>
      </c>
      <c r="H591" s="35">
        <f>SUMIFS(Tabla16[IVA],Tabla16[NUM],Tabla1[[#This Row],[CODIGO]])</f>
        <v>0</v>
      </c>
      <c r="I591" s="35">
        <f>SUMIFS(Tabla16[ISR RET.],Tabla16[NUM],Tabla1[[#This Row],[CODIGO]])</f>
        <v>0</v>
      </c>
      <c r="J591" s="35">
        <f>SUMIFS(Tabla16[IVA RET.],Tabla16[NUM],Tabla1[[#This Row],[CODIGO]])</f>
        <v>0</v>
      </c>
      <c r="K591" t="str">
        <f>FIXED(Tabla1[[#This Row],[TASA 16%]],0)</f>
        <v>0</v>
      </c>
      <c r="L591" t="str">
        <f>FIXED(Tabla1[[#This Row],[TASA 0%]],0)</f>
        <v>0</v>
      </c>
      <c r="M591" t="str">
        <f>FIXED(Tabla1[[#This Row],[TASA EXE.]],0)</f>
        <v>0</v>
      </c>
      <c r="N591" t="str">
        <f>FIXED(Tabla1[[#This Row],[IVA]],0)</f>
        <v>0</v>
      </c>
      <c r="O591" t="str">
        <f>FIXED(Tabla1[[#This Row],[ISR RET]],0)</f>
        <v>0</v>
      </c>
      <c r="P591" t="str">
        <f>FIXED(Tabla1[[#This Row],[IVA RET]],0)</f>
        <v>0</v>
      </c>
      <c r="R591" s="68">
        <f>Tabla1[[#This Row],[TASA 16]]*16%</f>
        <v>0</v>
      </c>
    </row>
    <row r="592" spans="2:18" x14ac:dyDescent="0.25">
      <c r="B592" t="str">
        <f>'[1]210 Y RFC'!A592</f>
        <v>DFM150424SK6</v>
      </c>
      <c r="C592" t="s">
        <v>624</v>
      </c>
      <c r="D592" t="str">
        <f>'[1]210 Y RFC'!C592</f>
        <v>DISTRIBUIDORA FARMACEUTICA DE MAYORISTAS SA DE CV</v>
      </c>
      <c r="E592" s="35">
        <f>SUMIFS(Tabla16[TASA 16],Tabla16[NUM],Tabla1[[#This Row],[CODIGO]])</f>
        <v>0</v>
      </c>
      <c r="F592" s="35">
        <f>SUMIFS(Tabla16[TASA 0%],Tabla16[NUM],Tabla1[[#This Row],[CODIGO]])</f>
        <v>0</v>
      </c>
      <c r="G592" s="35">
        <f>SUMIFS(Tabla16[[EXENTO ]],Tabla16[NUM],Tabla1[[#This Row],[CODIGO]])</f>
        <v>0</v>
      </c>
      <c r="H592" s="35">
        <f>SUMIFS(Tabla16[IVA],Tabla16[NUM],Tabla1[[#This Row],[CODIGO]])</f>
        <v>0</v>
      </c>
      <c r="I592" s="35">
        <f>SUMIFS(Tabla16[ISR RET.],Tabla16[NUM],Tabla1[[#This Row],[CODIGO]])</f>
        <v>0</v>
      </c>
      <c r="J592" s="35">
        <f>SUMIFS(Tabla16[IVA RET.],Tabla16[NUM],Tabla1[[#This Row],[CODIGO]])</f>
        <v>0</v>
      </c>
      <c r="K592" t="str">
        <f>FIXED(Tabla1[[#This Row],[TASA 16%]],0)</f>
        <v>0</v>
      </c>
      <c r="L592" t="str">
        <f>FIXED(Tabla1[[#This Row],[TASA 0%]],0)</f>
        <v>0</v>
      </c>
      <c r="M592" t="str">
        <f>FIXED(Tabla1[[#This Row],[TASA EXE.]],0)</f>
        <v>0</v>
      </c>
      <c r="N592" s="36" t="str">
        <f>FIXED(Tabla1[[#This Row],[IVA]],0)</f>
        <v>0</v>
      </c>
      <c r="O592" s="36" t="str">
        <f>FIXED(Tabla1[[#This Row],[ISR RET]],0)</f>
        <v>0</v>
      </c>
      <c r="P592" s="36" t="str">
        <f>FIXED(Tabla1[[#This Row],[IVA RET]],0)</f>
        <v>0</v>
      </c>
      <c r="R592" s="68">
        <f>Tabla1[[#This Row],[TASA 16]]*16%</f>
        <v>0</v>
      </c>
    </row>
    <row r="593" spans="2:18" x14ac:dyDescent="0.25">
      <c r="B593" t="str">
        <f>'[1]210 Y RFC'!A593</f>
        <v>TEL980626TQ9</v>
      </c>
      <c r="C593" t="s">
        <v>625</v>
      </c>
      <c r="D593" t="str">
        <f>'[1]210 Y RFC'!C593</f>
        <v>TELYCOM SA DE CV</v>
      </c>
      <c r="E593" s="35">
        <f>SUMIFS(Tabla16[TASA 16],Tabla16[NUM],Tabla1[[#This Row],[CODIGO]])</f>
        <v>1738.9375</v>
      </c>
      <c r="F593" s="35">
        <f>SUMIFS(Tabla16[TASA 0%],Tabla16[NUM],Tabla1[[#This Row],[CODIGO]])</f>
        <v>-1.749999999992724E-2</v>
      </c>
      <c r="G593" s="35">
        <f>SUMIFS(Tabla16[[EXENTO ]],Tabla16[NUM],Tabla1[[#This Row],[CODIGO]])</f>
        <v>0</v>
      </c>
      <c r="H593" s="35">
        <f>SUMIFS(Tabla16[IVA],Tabla16[NUM],Tabla1[[#This Row],[CODIGO]])</f>
        <v>278.23</v>
      </c>
      <c r="I593" s="35">
        <f>SUMIFS(Tabla16[ISR RET.],Tabla16[NUM],Tabla1[[#This Row],[CODIGO]])</f>
        <v>0</v>
      </c>
      <c r="J593" s="35">
        <f>SUMIFS(Tabla16[IVA RET.],Tabla16[NUM],Tabla1[[#This Row],[CODIGO]])</f>
        <v>0</v>
      </c>
      <c r="K593" t="str">
        <f>FIXED(Tabla1[[#This Row],[TASA 16%]],0)</f>
        <v>1,739</v>
      </c>
      <c r="L593" t="str">
        <f>FIXED(Tabla1[[#This Row],[TASA 0%]],0)</f>
        <v>0</v>
      </c>
      <c r="M593" t="str">
        <f>FIXED(Tabla1[[#This Row],[TASA EXE.]],0)</f>
        <v>0</v>
      </c>
      <c r="N593" t="str">
        <f>FIXED(Tabla1[[#This Row],[IVA]],0)</f>
        <v>278</v>
      </c>
      <c r="O593" t="str">
        <f>FIXED(Tabla1[[#This Row],[ISR RET]],0)</f>
        <v>0</v>
      </c>
      <c r="P593" t="str">
        <f>FIXED(Tabla1[[#This Row],[IVA RET]],0)</f>
        <v>0</v>
      </c>
      <c r="R593" s="68">
        <f>Tabla1[[#This Row],[TASA 16]]*16%</f>
        <v>278.24</v>
      </c>
    </row>
    <row r="594" spans="2:18" x14ac:dyDescent="0.25">
      <c r="B594" t="str">
        <f>'[1]210 Y RFC'!A594</f>
        <v>GUIG630221IB4</v>
      </c>
      <c r="C594" t="s">
        <v>626</v>
      </c>
      <c r="D594" t="str">
        <f>'[1]210 Y RFC'!C594</f>
        <v>GUTIERREZ IÑIGUEZ GERARDO</v>
      </c>
      <c r="E594" s="35">
        <f>SUMIFS(Tabla16[TASA 16],Tabla16[NUM],Tabla1[[#This Row],[CODIGO]])</f>
        <v>0</v>
      </c>
      <c r="F594" s="35">
        <f>SUMIFS(Tabla16[TASA 0%],Tabla16[NUM],Tabla1[[#This Row],[CODIGO]])</f>
        <v>0</v>
      </c>
      <c r="G594" s="35">
        <f>SUMIFS(Tabla16[[EXENTO ]],Tabla16[NUM],Tabla1[[#This Row],[CODIGO]])</f>
        <v>0</v>
      </c>
      <c r="H594" s="35">
        <f>SUMIFS(Tabla16[IVA],Tabla16[NUM],Tabla1[[#This Row],[CODIGO]])</f>
        <v>0</v>
      </c>
      <c r="I594" s="35">
        <f>SUMIFS(Tabla16[ISR RET.],Tabla16[NUM],Tabla1[[#This Row],[CODIGO]])</f>
        <v>0</v>
      </c>
      <c r="J594" s="35">
        <f>SUMIFS(Tabla16[IVA RET.],Tabla16[NUM],Tabla1[[#This Row],[CODIGO]])</f>
        <v>0</v>
      </c>
      <c r="K594" t="str">
        <f>FIXED(Tabla1[[#This Row],[TASA 16%]],0)</f>
        <v>0</v>
      </c>
      <c r="L594" t="str">
        <f>FIXED(Tabla1[[#This Row],[TASA 0%]],0)</f>
        <v>0</v>
      </c>
      <c r="M594" t="str">
        <f>FIXED(Tabla1[[#This Row],[TASA EXE.]],0)</f>
        <v>0</v>
      </c>
      <c r="N594" s="36" t="str">
        <f>FIXED(Tabla1[[#This Row],[IVA]],0)</f>
        <v>0</v>
      </c>
      <c r="O594" s="36" t="str">
        <f>FIXED(Tabla1[[#This Row],[ISR RET]],0)</f>
        <v>0</v>
      </c>
      <c r="P594" s="36" t="str">
        <f>FIXED(Tabla1[[#This Row],[IVA RET]],0)</f>
        <v>0</v>
      </c>
      <c r="R594" s="68">
        <f>Tabla1[[#This Row],[TASA 16]]*16%</f>
        <v>0</v>
      </c>
    </row>
    <row r="595" spans="2:18" x14ac:dyDescent="0.25">
      <c r="B595" t="str">
        <f>'[1]210 Y RFC'!A595</f>
        <v>CAFA891221EA1</v>
      </c>
      <c r="C595" t="s">
        <v>627</v>
      </c>
      <c r="D595" t="str">
        <f>'[1]210 Y RFC'!C595</f>
        <v>CHAVEZ FELIX ALMA JESSICA</v>
      </c>
      <c r="E595" s="35">
        <f>SUMIFS(Tabla16[TASA 16],Tabla16[NUM],Tabla1[[#This Row],[CODIGO]])</f>
        <v>0</v>
      </c>
      <c r="F595" s="35">
        <f>SUMIFS(Tabla16[TASA 0%],Tabla16[NUM],Tabla1[[#This Row],[CODIGO]])</f>
        <v>0</v>
      </c>
      <c r="G595" s="35">
        <f>SUMIFS(Tabla16[[EXENTO ]],Tabla16[NUM],Tabla1[[#This Row],[CODIGO]])</f>
        <v>0</v>
      </c>
      <c r="H595" s="35">
        <f>SUMIFS(Tabla16[IVA],Tabla16[NUM],Tabla1[[#This Row],[CODIGO]])</f>
        <v>0</v>
      </c>
      <c r="I595" s="35">
        <f>SUMIFS(Tabla16[ISR RET.],Tabla16[NUM],Tabla1[[#This Row],[CODIGO]])</f>
        <v>0</v>
      </c>
      <c r="J595" s="35">
        <f>SUMIFS(Tabla16[IVA RET.],Tabla16[NUM],Tabla1[[#This Row],[CODIGO]])</f>
        <v>0</v>
      </c>
      <c r="K595" t="str">
        <f>FIXED(Tabla1[[#This Row],[TASA 16%]],0)</f>
        <v>0</v>
      </c>
      <c r="L595" t="str">
        <f>FIXED(Tabla1[[#This Row],[TASA 0%]],0)</f>
        <v>0</v>
      </c>
      <c r="M595" t="str">
        <f>FIXED(Tabla1[[#This Row],[TASA EXE.]],0)</f>
        <v>0</v>
      </c>
      <c r="N595" t="str">
        <f>FIXED(Tabla1[[#This Row],[IVA]],0)</f>
        <v>0</v>
      </c>
      <c r="O595" t="str">
        <f>FIXED(Tabla1[[#This Row],[ISR RET]],0)</f>
        <v>0</v>
      </c>
      <c r="P595" t="str">
        <f>FIXED(Tabla1[[#This Row],[IVA RET]],0)</f>
        <v>0</v>
      </c>
      <c r="R595" s="68">
        <f>Tabla1[[#This Row],[TASA 16]]*16%</f>
        <v>0</v>
      </c>
    </row>
    <row r="596" spans="2:18" x14ac:dyDescent="0.25">
      <c r="B596" t="str">
        <f>'[1]210 Y RFC'!A596</f>
        <v>RPP850118C67</v>
      </c>
      <c r="C596" t="s">
        <v>628</v>
      </c>
      <c r="D596" t="str">
        <f>'[1]210 Y RFC'!C596</f>
        <v>RESTAURANTE EL PARGO DEL PACIFICO SA DE CV</v>
      </c>
      <c r="E596" s="35">
        <f>SUMIFS(Tabla16[TASA 16],Tabla16[NUM],Tabla1[[#This Row],[CODIGO]])</f>
        <v>0</v>
      </c>
      <c r="F596" s="35">
        <f>SUMIFS(Tabla16[TASA 0%],Tabla16[NUM],Tabla1[[#This Row],[CODIGO]])</f>
        <v>0</v>
      </c>
      <c r="G596" s="35">
        <f>SUMIFS(Tabla16[[EXENTO ]],Tabla16[NUM],Tabla1[[#This Row],[CODIGO]])</f>
        <v>0</v>
      </c>
      <c r="H596" s="35">
        <f>SUMIFS(Tabla16[IVA],Tabla16[NUM],Tabla1[[#This Row],[CODIGO]])</f>
        <v>0</v>
      </c>
      <c r="I596" s="35">
        <f>SUMIFS(Tabla16[ISR RET.],Tabla16[NUM],Tabla1[[#This Row],[CODIGO]])</f>
        <v>0</v>
      </c>
      <c r="J596" s="35">
        <f>SUMIFS(Tabla16[IVA RET.],Tabla16[NUM],Tabla1[[#This Row],[CODIGO]])</f>
        <v>0</v>
      </c>
      <c r="K596" t="str">
        <f>FIXED(Tabla1[[#This Row],[TASA 16%]],0)</f>
        <v>0</v>
      </c>
      <c r="L596" t="str">
        <f>FIXED(Tabla1[[#This Row],[TASA 0%]],0)</f>
        <v>0</v>
      </c>
      <c r="M596" t="str">
        <f>FIXED(Tabla1[[#This Row],[TASA EXE.]],0)</f>
        <v>0</v>
      </c>
      <c r="N596" s="36" t="str">
        <f>FIXED(Tabla1[[#This Row],[IVA]],0)</f>
        <v>0</v>
      </c>
      <c r="O596" s="36" t="str">
        <f>FIXED(Tabla1[[#This Row],[ISR RET]],0)</f>
        <v>0</v>
      </c>
      <c r="P596" s="36" t="str">
        <f>FIXED(Tabla1[[#This Row],[IVA RET]],0)</f>
        <v>0</v>
      </c>
      <c r="R596" s="68">
        <f>Tabla1[[#This Row],[TASA 16]]*16%</f>
        <v>0</v>
      </c>
    </row>
    <row r="597" spans="2:18" x14ac:dyDescent="0.25">
      <c r="B597" t="str">
        <f>'[1]210 Y RFC'!A597</f>
        <v>MER551201D48</v>
      </c>
      <c r="C597" t="s">
        <v>629</v>
      </c>
      <c r="D597" t="str">
        <f>'[1]210 Y RFC'!C597</f>
        <v>MERCK SA DE CV</v>
      </c>
      <c r="E597" s="35">
        <f>SUMIFS(Tabla16[TASA 16],Tabla16[NUM],Tabla1[[#This Row],[CODIGO]])</f>
        <v>0</v>
      </c>
      <c r="F597" s="35">
        <f>SUMIFS(Tabla16[TASA 0%],Tabla16[NUM],Tabla1[[#This Row],[CODIGO]])</f>
        <v>0</v>
      </c>
      <c r="G597" s="35">
        <f>SUMIFS(Tabla16[[EXENTO ]],Tabla16[NUM],Tabla1[[#This Row],[CODIGO]])</f>
        <v>0</v>
      </c>
      <c r="H597" s="35">
        <f>SUMIFS(Tabla16[IVA],Tabla16[NUM],Tabla1[[#This Row],[CODIGO]])</f>
        <v>0</v>
      </c>
      <c r="I597" s="35">
        <f>SUMIFS(Tabla16[ISR RET.],Tabla16[NUM],Tabla1[[#This Row],[CODIGO]])</f>
        <v>0</v>
      </c>
      <c r="J597" s="35">
        <f>SUMIFS(Tabla16[IVA RET.],Tabla16[NUM],Tabla1[[#This Row],[CODIGO]])</f>
        <v>0</v>
      </c>
      <c r="K597" t="str">
        <f>FIXED(Tabla1[[#This Row],[TASA 16%]],0)</f>
        <v>0</v>
      </c>
      <c r="L597" t="str">
        <f>FIXED(Tabla1[[#This Row],[TASA 0%]],0)</f>
        <v>0</v>
      </c>
      <c r="M597" t="str">
        <f>FIXED(Tabla1[[#This Row],[TASA EXE.]],0)</f>
        <v>0</v>
      </c>
      <c r="N597" t="str">
        <f>FIXED(Tabla1[[#This Row],[IVA]],0)</f>
        <v>0</v>
      </c>
      <c r="O597" t="str">
        <f>FIXED(Tabla1[[#This Row],[ISR RET]],0)</f>
        <v>0</v>
      </c>
      <c r="P597" t="str">
        <f>FIXED(Tabla1[[#This Row],[IVA RET]],0)</f>
        <v>0</v>
      </c>
      <c r="R597" s="68">
        <f>Tabla1[[#This Row],[TASA 16]]*16%</f>
        <v>0</v>
      </c>
    </row>
    <row r="598" spans="2:18" x14ac:dyDescent="0.25">
      <c r="B598" t="str">
        <f>'[1]210 Y RFC'!A598</f>
        <v>EFE8908015L3</v>
      </c>
      <c r="C598" t="s">
        <v>630</v>
      </c>
      <c r="D598" t="str">
        <f>'[1]210 Y RFC'!C598</f>
        <v>EFECTIVALE S DE RL DE CV</v>
      </c>
      <c r="E598" s="35">
        <f>SUMIFS(Tabla16[TASA 16],Tabla16[NUM],Tabla1[[#This Row],[CODIGO]])</f>
        <v>0</v>
      </c>
      <c r="F598" s="35">
        <f>SUMIFS(Tabla16[TASA 0%],Tabla16[NUM],Tabla1[[#This Row],[CODIGO]])</f>
        <v>0</v>
      </c>
      <c r="G598" s="35">
        <f>SUMIFS(Tabla16[[EXENTO ]],Tabla16[NUM],Tabla1[[#This Row],[CODIGO]])</f>
        <v>0</v>
      </c>
      <c r="H598" s="35">
        <f>SUMIFS(Tabla16[IVA],Tabla16[NUM],Tabla1[[#This Row],[CODIGO]])</f>
        <v>0</v>
      </c>
      <c r="I598" s="35">
        <f>SUMIFS(Tabla16[ISR RET.],Tabla16[NUM],Tabla1[[#This Row],[CODIGO]])</f>
        <v>0</v>
      </c>
      <c r="J598" s="35">
        <f>SUMIFS(Tabla16[IVA RET.],Tabla16[NUM],Tabla1[[#This Row],[CODIGO]])</f>
        <v>0</v>
      </c>
      <c r="K598" t="str">
        <f>FIXED(Tabla1[[#This Row],[TASA 16%]],0)</f>
        <v>0</v>
      </c>
      <c r="L598" t="str">
        <f>FIXED(Tabla1[[#This Row],[TASA 0%]],0)</f>
        <v>0</v>
      </c>
      <c r="M598" t="str">
        <f>FIXED(Tabla1[[#This Row],[TASA EXE.]],0)</f>
        <v>0</v>
      </c>
      <c r="N598" s="36" t="str">
        <f>FIXED(Tabla1[[#This Row],[IVA]],0)</f>
        <v>0</v>
      </c>
      <c r="O598" s="36" t="str">
        <f>FIXED(Tabla1[[#This Row],[ISR RET]],0)</f>
        <v>0</v>
      </c>
      <c r="P598" s="36" t="str">
        <f>FIXED(Tabla1[[#This Row],[IVA RET]],0)</f>
        <v>0</v>
      </c>
      <c r="R598" s="68">
        <f>Tabla1[[#This Row],[TASA 16]]*16%</f>
        <v>0</v>
      </c>
    </row>
    <row r="599" spans="2:18" x14ac:dyDescent="0.25">
      <c r="B599" t="str">
        <f>'[1]210 Y RFC'!A599</f>
        <v>TOHR570704KU3</v>
      </c>
      <c r="C599" t="s">
        <v>631</v>
      </c>
      <c r="D599" t="str">
        <f>'[1]210 Y RFC'!C599</f>
        <v>DE LA TORRE HERNANDEZ MA DEL REFUGIO</v>
      </c>
      <c r="E599" s="35">
        <f>SUMIFS(Tabla16[TASA 16],Tabla16[NUM],Tabla1[[#This Row],[CODIGO]])</f>
        <v>0</v>
      </c>
      <c r="F599" s="35">
        <f>SUMIFS(Tabla16[TASA 0%],Tabla16[NUM],Tabla1[[#This Row],[CODIGO]])</f>
        <v>0</v>
      </c>
      <c r="G599" s="35">
        <f>SUMIFS(Tabla16[[EXENTO ]],Tabla16[NUM],Tabla1[[#This Row],[CODIGO]])</f>
        <v>0</v>
      </c>
      <c r="H599" s="35">
        <f>SUMIFS(Tabla16[IVA],Tabla16[NUM],Tabla1[[#This Row],[CODIGO]])</f>
        <v>0</v>
      </c>
      <c r="I599" s="35">
        <f>SUMIFS(Tabla16[ISR RET.],Tabla16[NUM],Tabla1[[#This Row],[CODIGO]])</f>
        <v>0</v>
      </c>
      <c r="J599" s="35">
        <f>SUMIFS(Tabla16[IVA RET.],Tabla16[NUM],Tabla1[[#This Row],[CODIGO]])</f>
        <v>0</v>
      </c>
      <c r="K599" t="str">
        <f>FIXED(Tabla1[[#This Row],[TASA 16%]],0)</f>
        <v>0</v>
      </c>
      <c r="L599" t="str">
        <f>FIXED(Tabla1[[#This Row],[TASA 0%]],0)</f>
        <v>0</v>
      </c>
      <c r="M599" t="str">
        <f>FIXED(Tabla1[[#This Row],[TASA EXE.]],0)</f>
        <v>0</v>
      </c>
      <c r="N599" t="str">
        <f>FIXED(Tabla1[[#This Row],[IVA]],0)</f>
        <v>0</v>
      </c>
      <c r="O599" t="str">
        <f>FIXED(Tabla1[[#This Row],[ISR RET]],0)</f>
        <v>0</v>
      </c>
      <c r="P599" t="str">
        <f>FIXED(Tabla1[[#This Row],[IVA RET]],0)</f>
        <v>0</v>
      </c>
      <c r="R599" s="68">
        <f>Tabla1[[#This Row],[TASA 16]]*16%</f>
        <v>0</v>
      </c>
    </row>
    <row r="600" spans="2:18" x14ac:dyDescent="0.25">
      <c r="B600" t="str">
        <f>'[1]210 Y RFC'!A600</f>
        <v>GCA9702207F7</v>
      </c>
      <c r="C600" t="s">
        <v>632</v>
      </c>
      <c r="D600" t="str">
        <f>'[1]210 Y RFC'!C600</f>
        <v>GRUPO COMERCIAL ATEMAJAC SA DE CV</v>
      </c>
      <c r="E600" s="35">
        <f>SUMIFS(Tabla16[TASA 16],Tabla16[NUM],Tabla1[[#This Row],[CODIGO]])</f>
        <v>0</v>
      </c>
      <c r="F600" s="35">
        <f>SUMIFS(Tabla16[TASA 0%],Tabla16[NUM],Tabla1[[#This Row],[CODIGO]])</f>
        <v>0</v>
      </c>
      <c r="G600" s="35">
        <f>SUMIFS(Tabla16[[EXENTO ]],Tabla16[NUM],Tabla1[[#This Row],[CODIGO]])</f>
        <v>0</v>
      </c>
      <c r="H600" s="35">
        <f>SUMIFS(Tabla16[IVA],Tabla16[NUM],Tabla1[[#This Row],[CODIGO]])</f>
        <v>0</v>
      </c>
      <c r="I600" s="35">
        <f>SUMIFS(Tabla16[ISR RET.],Tabla16[NUM],Tabla1[[#This Row],[CODIGO]])</f>
        <v>0</v>
      </c>
      <c r="J600" s="35">
        <f>SUMIFS(Tabla16[IVA RET.],Tabla16[NUM],Tabla1[[#This Row],[CODIGO]])</f>
        <v>0</v>
      </c>
      <c r="K600" t="str">
        <f>FIXED(Tabla1[[#This Row],[TASA 16%]],0)</f>
        <v>0</v>
      </c>
      <c r="L600" t="str">
        <f>FIXED(Tabla1[[#This Row],[TASA 0%]],0)</f>
        <v>0</v>
      </c>
      <c r="M600" t="str">
        <f>FIXED(Tabla1[[#This Row],[TASA EXE.]],0)</f>
        <v>0</v>
      </c>
      <c r="N600" s="36" t="str">
        <f>FIXED(Tabla1[[#This Row],[IVA]],0)</f>
        <v>0</v>
      </c>
      <c r="O600" s="36" t="str">
        <f>FIXED(Tabla1[[#This Row],[ISR RET]],0)</f>
        <v>0</v>
      </c>
      <c r="P600" s="36" t="str">
        <f>FIXED(Tabla1[[#This Row],[IVA RET]],0)</f>
        <v>0</v>
      </c>
      <c r="R600" s="68">
        <f>Tabla1[[#This Row],[TASA 16]]*16%</f>
        <v>0</v>
      </c>
    </row>
    <row r="601" spans="2:18" x14ac:dyDescent="0.25">
      <c r="B601" t="str">
        <f>'[1]210 Y RFC'!A601</f>
        <v>TCT860516HQ5</v>
      </c>
      <c r="C601" t="s">
        <v>633</v>
      </c>
      <c r="D601" t="str">
        <f>'[1]210 Y RFC'!C601</f>
        <v>TELEVISION POR CABLE TEPA SA DE CV</v>
      </c>
      <c r="E601" s="35">
        <f>SUMIFS(Tabla16[TASA 16],Tabla16[NUM],Tabla1[[#This Row],[CODIGO]])</f>
        <v>0</v>
      </c>
      <c r="F601" s="35">
        <f>SUMIFS(Tabla16[TASA 0%],Tabla16[NUM],Tabla1[[#This Row],[CODIGO]])</f>
        <v>0</v>
      </c>
      <c r="G601" s="35">
        <f>SUMIFS(Tabla16[[EXENTO ]],Tabla16[NUM],Tabla1[[#This Row],[CODIGO]])</f>
        <v>0</v>
      </c>
      <c r="H601" s="35">
        <f>SUMIFS(Tabla16[IVA],Tabla16[NUM],Tabla1[[#This Row],[CODIGO]])</f>
        <v>0</v>
      </c>
      <c r="I601" s="35">
        <f>SUMIFS(Tabla16[ISR RET.],Tabla16[NUM],Tabla1[[#This Row],[CODIGO]])</f>
        <v>0</v>
      </c>
      <c r="J601" s="35">
        <f>SUMIFS(Tabla16[IVA RET.],Tabla16[NUM],Tabla1[[#This Row],[CODIGO]])</f>
        <v>0</v>
      </c>
      <c r="K601" t="str">
        <f>FIXED(Tabla1[[#This Row],[TASA 16%]],0)</f>
        <v>0</v>
      </c>
      <c r="L601" t="str">
        <f>FIXED(Tabla1[[#This Row],[TASA 0%]],0)</f>
        <v>0</v>
      </c>
      <c r="M601" t="str">
        <f>FIXED(Tabla1[[#This Row],[TASA EXE.]],0)</f>
        <v>0</v>
      </c>
      <c r="N601" t="str">
        <f>FIXED(Tabla1[[#This Row],[IVA]],0)</f>
        <v>0</v>
      </c>
      <c r="O601" t="str">
        <f>FIXED(Tabla1[[#This Row],[ISR RET]],0)</f>
        <v>0</v>
      </c>
      <c r="P601" t="str">
        <f>FIXED(Tabla1[[#This Row],[IVA RET]],0)</f>
        <v>0</v>
      </c>
      <c r="R601" s="68">
        <f>Tabla1[[#This Row],[TASA 16]]*16%</f>
        <v>0</v>
      </c>
    </row>
    <row r="602" spans="2:18" x14ac:dyDescent="0.25">
      <c r="B602">
        <f>'[1]210 Y RFC'!A602</f>
        <v>0</v>
      </c>
      <c r="C602" t="s">
        <v>634</v>
      </c>
      <c r="D602" t="str">
        <f>'[1]210 Y RFC'!C602</f>
        <v>URZUA VELAZQUEZ JORGE</v>
      </c>
      <c r="E602" s="35">
        <f>SUMIFS(Tabla16[TASA 16],Tabla16[NUM],Tabla1[[#This Row],[CODIGO]])</f>
        <v>0</v>
      </c>
      <c r="F602" s="35">
        <f>SUMIFS(Tabla16[TASA 0%],Tabla16[NUM],Tabla1[[#This Row],[CODIGO]])</f>
        <v>0</v>
      </c>
      <c r="G602" s="35">
        <f>SUMIFS(Tabla16[[EXENTO ]],Tabla16[NUM],Tabla1[[#This Row],[CODIGO]])</f>
        <v>0</v>
      </c>
      <c r="H602" s="35">
        <f>SUMIFS(Tabla16[IVA],Tabla16[NUM],Tabla1[[#This Row],[CODIGO]])</f>
        <v>0</v>
      </c>
      <c r="I602" s="35">
        <f>SUMIFS(Tabla16[ISR RET.],Tabla16[NUM],Tabla1[[#This Row],[CODIGO]])</f>
        <v>0</v>
      </c>
      <c r="J602" s="35">
        <f>SUMIFS(Tabla16[IVA RET.],Tabla16[NUM],Tabla1[[#This Row],[CODIGO]])</f>
        <v>0</v>
      </c>
      <c r="K602" t="str">
        <f>FIXED(Tabla1[[#This Row],[TASA 16%]],0)</f>
        <v>0</v>
      </c>
      <c r="L602" t="str">
        <f>FIXED(Tabla1[[#This Row],[TASA 0%]],0)</f>
        <v>0</v>
      </c>
      <c r="M602" t="str">
        <f>FIXED(Tabla1[[#This Row],[TASA EXE.]],0)</f>
        <v>0</v>
      </c>
      <c r="N602" s="36" t="str">
        <f>FIXED(Tabla1[[#This Row],[IVA]],0)</f>
        <v>0</v>
      </c>
      <c r="O602" s="36" t="str">
        <f>FIXED(Tabla1[[#This Row],[ISR RET]],0)</f>
        <v>0</v>
      </c>
      <c r="P602" s="36" t="str">
        <f>FIXED(Tabla1[[#This Row],[IVA RET]],0)</f>
        <v>0</v>
      </c>
      <c r="R602" s="68">
        <f>Tabla1[[#This Row],[TASA 16]]*16%</f>
        <v>0</v>
      </c>
    </row>
    <row r="603" spans="2:18" x14ac:dyDescent="0.25">
      <c r="B603" t="str">
        <f>'[1]210 Y RFC'!A603</f>
        <v>LOSJ921130L65</v>
      </c>
      <c r="C603" t="s">
        <v>635</v>
      </c>
      <c r="D603" t="str">
        <f>'[1]210 Y RFC'!C603</f>
        <v>LOPEZ SANCHEZ JAZMIN</v>
      </c>
      <c r="E603" s="35">
        <f>SUMIFS(Tabla16[TASA 16],Tabla16[NUM],Tabla1[[#This Row],[CODIGO]])</f>
        <v>0</v>
      </c>
      <c r="F603" s="35">
        <f>SUMIFS(Tabla16[TASA 0%],Tabla16[NUM],Tabla1[[#This Row],[CODIGO]])</f>
        <v>0</v>
      </c>
      <c r="G603" s="35">
        <f>SUMIFS(Tabla16[[EXENTO ]],Tabla16[NUM],Tabla1[[#This Row],[CODIGO]])</f>
        <v>0</v>
      </c>
      <c r="H603" s="35">
        <f>SUMIFS(Tabla16[IVA],Tabla16[NUM],Tabla1[[#This Row],[CODIGO]])</f>
        <v>0</v>
      </c>
      <c r="I603" s="35">
        <f>SUMIFS(Tabla16[ISR RET.],Tabla16[NUM],Tabla1[[#This Row],[CODIGO]])</f>
        <v>0</v>
      </c>
      <c r="J603" s="35">
        <f>SUMIFS(Tabla16[IVA RET.],Tabla16[NUM],Tabla1[[#This Row],[CODIGO]])</f>
        <v>0</v>
      </c>
      <c r="K603" t="str">
        <f>FIXED(Tabla1[[#This Row],[TASA 16%]],0)</f>
        <v>0</v>
      </c>
      <c r="L603" t="str">
        <f>FIXED(Tabla1[[#This Row],[TASA 0%]],0)</f>
        <v>0</v>
      </c>
      <c r="M603" t="str">
        <f>FIXED(Tabla1[[#This Row],[TASA EXE.]],0)</f>
        <v>0</v>
      </c>
      <c r="N603" t="str">
        <f>FIXED(Tabla1[[#This Row],[IVA]],0)</f>
        <v>0</v>
      </c>
      <c r="O603" t="str">
        <f>FIXED(Tabla1[[#This Row],[ISR RET]],0)</f>
        <v>0</v>
      </c>
      <c r="P603" t="str">
        <f>FIXED(Tabla1[[#This Row],[IVA RET]],0)</f>
        <v>0</v>
      </c>
      <c r="R603" s="68">
        <f>Tabla1[[#This Row],[TASA 16]]*16%</f>
        <v>0</v>
      </c>
    </row>
    <row r="604" spans="2:18" x14ac:dyDescent="0.25">
      <c r="B604" t="str">
        <f>'[1]210 Y RFC'!A604</f>
        <v>SALJ951023GB6</v>
      </c>
      <c r="C604" t="s">
        <v>636</v>
      </c>
      <c r="D604" t="str">
        <f>'[1]210 Y RFC'!C604</f>
        <v>SALAZAR LOPEZ JOSHUA ISRAEL</v>
      </c>
      <c r="E604" s="35">
        <f>SUMIFS(Tabla16[TASA 16],Tabla16[NUM],Tabla1[[#This Row],[CODIGO]])</f>
        <v>152568.875</v>
      </c>
      <c r="F604" s="35">
        <f>SUMIFS(Tabla16[TASA 0%],Tabla16[NUM],Tabla1[[#This Row],[CODIGO]])</f>
        <v>23554.124999999985</v>
      </c>
      <c r="G604" s="35">
        <f>SUMIFS(Tabla16[[EXENTO ]],Tabla16[NUM],Tabla1[[#This Row],[CODIGO]])</f>
        <v>0</v>
      </c>
      <c r="H604" s="35">
        <f>SUMIFS(Tabla16[IVA],Tabla16[NUM],Tabla1[[#This Row],[CODIGO]])</f>
        <v>24411.02</v>
      </c>
      <c r="I604" s="35">
        <f>SUMIFS(Tabla16[ISR RET.],Tabla16[NUM],Tabla1[[#This Row],[CODIGO]])</f>
        <v>0</v>
      </c>
      <c r="J604" s="35">
        <f>SUMIFS(Tabla16[IVA RET.],Tabla16[NUM],Tabla1[[#This Row],[CODIGO]])</f>
        <v>0</v>
      </c>
      <c r="K604" t="str">
        <f>FIXED(Tabla1[[#This Row],[TASA 16%]],0)</f>
        <v>152,569</v>
      </c>
      <c r="L604" t="str">
        <f>FIXED(Tabla1[[#This Row],[TASA 0%]],0)</f>
        <v>23,554</v>
      </c>
      <c r="M604" t="str">
        <f>FIXED(Tabla1[[#This Row],[TASA EXE.]],0)</f>
        <v>0</v>
      </c>
      <c r="N604" s="36" t="str">
        <f>FIXED(Tabla1[[#This Row],[IVA]],0)</f>
        <v>24,411</v>
      </c>
      <c r="O604" s="36" t="str">
        <f>FIXED(Tabla1[[#This Row],[ISR RET]],0)</f>
        <v>0</v>
      </c>
      <c r="P604" s="36" t="str">
        <f>FIXED(Tabla1[[#This Row],[IVA RET]],0)</f>
        <v>0</v>
      </c>
      <c r="R604" s="68">
        <f>Tabla1[[#This Row],[TASA 16]]*16%</f>
        <v>24411.040000000001</v>
      </c>
    </row>
    <row r="605" spans="2:18" x14ac:dyDescent="0.25">
      <c r="B605" t="str">
        <f>'[1]210 Y RFC'!A605</f>
        <v>CADA6504106Q1</v>
      </c>
      <c r="C605" t="s">
        <v>637</v>
      </c>
      <c r="D605" t="str">
        <f>'[1]210 Y RFC'!C605</f>
        <v>CARDENAS DAVALOS ALBERTO</v>
      </c>
      <c r="E605" s="35">
        <f>SUMIFS(Tabla16[TASA 16],Tabla16[NUM],Tabla1[[#This Row],[CODIGO]])</f>
        <v>8110.375</v>
      </c>
      <c r="F605" s="35">
        <f>SUMIFS(Tabla16[TASA 0%],Tabla16[NUM],Tabla1[[#This Row],[CODIGO]])</f>
        <v>-0.11499999999978172</v>
      </c>
      <c r="G605" s="35">
        <f>SUMIFS(Tabla16[[EXENTO ]],Tabla16[NUM],Tabla1[[#This Row],[CODIGO]])</f>
        <v>0</v>
      </c>
      <c r="H605" s="35">
        <f>SUMIFS(Tabla16[IVA],Tabla16[NUM],Tabla1[[#This Row],[CODIGO]])</f>
        <v>1297.6600000000001</v>
      </c>
      <c r="I605" s="35">
        <f>SUMIFS(Tabla16[ISR RET.],Tabla16[NUM],Tabla1[[#This Row],[CODIGO]])</f>
        <v>0</v>
      </c>
      <c r="J605" s="35">
        <f>SUMIFS(Tabla16[IVA RET.],Tabla16[NUM],Tabla1[[#This Row],[CODIGO]])</f>
        <v>0</v>
      </c>
      <c r="K605" t="str">
        <f>FIXED(Tabla1[[#This Row],[TASA 16%]],0)</f>
        <v>8,110</v>
      </c>
      <c r="L605" t="str">
        <f>FIXED(Tabla1[[#This Row],[TASA 0%]],0)</f>
        <v>0</v>
      </c>
      <c r="M605" t="str">
        <f>FIXED(Tabla1[[#This Row],[TASA EXE.]],0)</f>
        <v>0</v>
      </c>
      <c r="N605" t="str">
        <f>FIXED(Tabla1[[#This Row],[IVA]],0)</f>
        <v>1,298</v>
      </c>
      <c r="O605" t="str">
        <f>FIXED(Tabla1[[#This Row],[ISR RET]],0)</f>
        <v>0</v>
      </c>
      <c r="P605" t="str">
        <f>FIXED(Tabla1[[#This Row],[IVA RET]],0)</f>
        <v>0</v>
      </c>
      <c r="R605" s="68">
        <f>Tabla1[[#This Row],[TASA 16]]*16%</f>
        <v>1297.6000000000001</v>
      </c>
    </row>
    <row r="606" spans="2:18" x14ac:dyDescent="0.25">
      <c r="B606" t="str">
        <f>'[1]210 Y RFC'!A606</f>
        <v>CARG701123GD8</v>
      </c>
      <c r="C606" t="s">
        <v>638</v>
      </c>
      <c r="D606" t="str">
        <f>'[1]210 Y RFC'!C606</f>
        <v>CABRERA RODRIGUEZ JOSE GUADALUPE</v>
      </c>
      <c r="E606" s="35">
        <f>SUMIFS(Tabla16[TASA 16],Tabla16[NUM],Tabla1[[#This Row],[CODIGO]])</f>
        <v>6410.375</v>
      </c>
      <c r="F606" s="35">
        <f>SUMIFS(Tabla16[TASA 0%],Tabla16[NUM],Tabla1[[#This Row],[CODIGO]])</f>
        <v>-3.4999999999854481E-2</v>
      </c>
      <c r="G606" s="35">
        <f>SUMIFS(Tabla16[[EXENTO ]],Tabla16[NUM],Tabla1[[#This Row],[CODIGO]])</f>
        <v>0</v>
      </c>
      <c r="H606" s="35">
        <f>SUMIFS(Tabla16[IVA],Tabla16[NUM],Tabla1[[#This Row],[CODIGO]])</f>
        <v>1025.6600000000001</v>
      </c>
      <c r="I606" s="35">
        <f>SUMIFS(Tabla16[ISR RET.],Tabla16[NUM],Tabla1[[#This Row],[CODIGO]])</f>
        <v>0</v>
      </c>
      <c r="J606" s="35">
        <f>SUMIFS(Tabla16[IVA RET.],Tabla16[NUM],Tabla1[[#This Row],[CODIGO]])</f>
        <v>0</v>
      </c>
      <c r="K606" t="str">
        <f>FIXED(Tabla1[[#This Row],[TASA 16%]],0)</f>
        <v>6,410</v>
      </c>
      <c r="L606" t="str">
        <f>FIXED(Tabla1[[#This Row],[TASA 0%]],0)</f>
        <v>0</v>
      </c>
      <c r="M606" t="str">
        <f>FIXED(Tabla1[[#This Row],[TASA EXE.]],0)</f>
        <v>0</v>
      </c>
      <c r="N606" s="36" t="str">
        <f>FIXED(Tabla1[[#This Row],[IVA]],0)</f>
        <v>1,026</v>
      </c>
      <c r="O606" s="36" t="str">
        <f>FIXED(Tabla1[[#This Row],[ISR RET]],0)</f>
        <v>0</v>
      </c>
      <c r="P606" s="36" t="str">
        <f>FIXED(Tabla1[[#This Row],[IVA RET]],0)</f>
        <v>0</v>
      </c>
      <c r="R606" s="68">
        <f>Tabla1[[#This Row],[TASA 16]]*16%</f>
        <v>1025.5999999999999</v>
      </c>
    </row>
    <row r="607" spans="2:18" x14ac:dyDescent="0.25">
      <c r="B607" t="str">
        <f>'[1]210 Y RFC'!A607</f>
        <v>COGP58122087A</v>
      </c>
      <c r="C607" t="s">
        <v>639</v>
      </c>
      <c r="D607" t="str">
        <f>'[1]210 Y RFC'!C607</f>
        <v>CONTRERAS GARZA JOSE PABLO</v>
      </c>
      <c r="E607" s="35">
        <f>SUMIFS(Tabla16[TASA 16],Tabla16[NUM],Tabla1[[#This Row],[CODIGO]])</f>
        <v>0</v>
      </c>
      <c r="F607" s="35">
        <f>SUMIFS(Tabla16[TASA 0%],Tabla16[NUM],Tabla1[[#This Row],[CODIGO]])</f>
        <v>0</v>
      </c>
      <c r="G607" s="35">
        <f>SUMIFS(Tabla16[[EXENTO ]],Tabla16[NUM],Tabla1[[#This Row],[CODIGO]])</f>
        <v>0</v>
      </c>
      <c r="H607" s="35">
        <f>SUMIFS(Tabla16[IVA],Tabla16[NUM],Tabla1[[#This Row],[CODIGO]])</f>
        <v>0</v>
      </c>
      <c r="I607" s="35">
        <f>SUMIFS(Tabla16[ISR RET.],Tabla16[NUM],Tabla1[[#This Row],[CODIGO]])</f>
        <v>0</v>
      </c>
      <c r="J607" s="35">
        <f>SUMIFS(Tabla16[IVA RET.],Tabla16[NUM],Tabla1[[#This Row],[CODIGO]])</f>
        <v>0</v>
      </c>
      <c r="K607" t="str">
        <f>FIXED(Tabla1[[#This Row],[TASA 16%]],0)</f>
        <v>0</v>
      </c>
      <c r="L607" t="str">
        <f>FIXED(Tabla1[[#This Row],[TASA 0%]],0)</f>
        <v>0</v>
      </c>
      <c r="M607" t="str">
        <f>FIXED(Tabla1[[#This Row],[TASA EXE.]],0)</f>
        <v>0</v>
      </c>
      <c r="N607" t="str">
        <f>FIXED(Tabla1[[#This Row],[IVA]],0)</f>
        <v>0</v>
      </c>
      <c r="O607" t="str">
        <f>FIXED(Tabla1[[#This Row],[ISR RET]],0)</f>
        <v>0</v>
      </c>
      <c r="P607" t="str">
        <f>FIXED(Tabla1[[#This Row],[IVA RET]],0)</f>
        <v>0</v>
      </c>
      <c r="R607" s="68">
        <f>Tabla1[[#This Row],[TASA 16]]*16%</f>
        <v>0</v>
      </c>
    </row>
    <row r="608" spans="2:18" x14ac:dyDescent="0.25">
      <c r="B608" t="str">
        <f>'[1]210 Y RFC'!A608</f>
        <v>GOGI610205HI0</v>
      </c>
      <c r="C608" t="s">
        <v>640</v>
      </c>
      <c r="D608" t="str">
        <f>'[1]210 Y RFC'!C608</f>
        <v>GOMEZ GONZALEZ IGNACIO</v>
      </c>
      <c r="E608" s="35">
        <f>SUMIFS(Tabla16[TASA 16],Tabla16[NUM],Tabla1[[#This Row],[CODIGO]])</f>
        <v>0</v>
      </c>
      <c r="F608" s="35">
        <f>SUMIFS(Tabla16[TASA 0%],Tabla16[NUM],Tabla1[[#This Row],[CODIGO]])</f>
        <v>21843.4</v>
      </c>
      <c r="G608" s="35">
        <f>SUMIFS(Tabla16[[EXENTO ]],Tabla16[NUM],Tabla1[[#This Row],[CODIGO]])</f>
        <v>1747.46</v>
      </c>
      <c r="H608" s="35">
        <f>SUMIFS(Tabla16[IVA],Tabla16[NUM],Tabla1[[#This Row],[CODIGO]])</f>
        <v>0</v>
      </c>
      <c r="I608" s="35">
        <f>SUMIFS(Tabla16[ISR RET.],Tabla16[NUM],Tabla1[[#This Row],[CODIGO]])</f>
        <v>0</v>
      </c>
      <c r="J608" s="35">
        <f>SUMIFS(Tabla16[IVA RET.],Tabla16[NUM],Tabla1[[#This Row],[CODIGO]])</f>
        <v>0</v>
      </c>
      <c r="K608" t="str">
        <f>FIXED(Tabla1[[#This Row],[TASA 16%]],0)</f>
        <v>0</v>
      </c>
      <c r="L608" t="str">
        <f>FIXED(Tabla1[[#This Row],[TASA 0%]],0)</f>
        <v>21,843</v>
      </c>
      <c r="M608" t="str">
        <f>FIXED(Tabla1[[#This Row],[TASA EXE.]],0)</f>
        <v>1,747</v>
      </c>
      <c r="N608" s="36" t="str">
        <f>FIXED(Tabla1[[#This Row],[IVA]],0)</f>
        <v>0</v>
      </c>
      <c r="O608" s="36" t="str">
        <f>FIXED(Tabla1[[#This Row],[ISR RET]],0)</f>
        <v>0</v>
      </c>
      <c r="P608" s="36" t="str">
        <f>FIXED(Tabla1[[#This Row],[IVA RET]],0)</f>
        <v>0</v>
      </c>
      <c r="R608" s="68">
        <f>Tabla1[[#This Row],[TASA 16]]*16%</f>
        <v>0</v>
      </c>
    </row>
    <row r="609" spans="2:18" x14ac:dyDescent="0.25">
      <c r="B609" t="str">
        <f>'[1]210 Y RFC'!A609</f>
        <v>VEMA710806BU2</v>
      </c>
      <c r="C609" t="s">
        <v>641</v>
      </c>
      <c r="D609" t="str">
        <f>'[1]210 Y RFC'!C609</f>
        <v>VENEGAS MARTINEZ ARNOLDO</v>
      </c>
      <c r="E609" s="35">
        <f>SUMIFS(Tabla16[TASA 16],Tabla16[NUM],Tabla1[[#This Row],[CODIGO]])</f>
        <v>0</v>
      </c>
      <c r="F609" s="35">
        <f>SUMIFS(Tabla16[TASA 0%],Tabla16[NUM],Tabla1[[#This Row],[CODIGO]])</f>
        <v>0</v>
      </c>
      <c r="G609" s="35">
        <f>SUMIFS(Tabla16[[EXENTO ]],Tabla16[NUM],Tabla1[[#This Row],[CODIGO]])</f>
        <v>0</v>
      </c>
      <c r="H609" s="35">
        <f>SUMIFS(Tabla16[IVA],Tabla16[NUM],Tabla1[[#This Row],[CODIGO]])</f>
        <v>0</v>
      </c>
      <c r="I609" s="35">
        <f>SUMIFS(Tabla16[ISR RET.],Tabla16[NUM],Tabla1[[#This Row],[CODIGO]])</f>
        <v>0</v>
      </c>
      <c r="J609" s="35">
        <f>SUMIFS(Tabla16[IVA RET.],Tabla16[NUM],Tabla1[[#This Row],[CODIGO]])</f>
        <v>0</v>
      </c>
      <c r="K609" t="str">
        <f>FIXED(Tabla1[[#This Row],[TASA 16%]],0)</f>
        <v>0</v>
      </c>
      <c r="L609" t="str">
        <f>FIXED(Tabla1[[#This Row],[TASA 0%]],0)</f>
        <v>0</v>
      </c>
      <c r="M609" t="str">
        <f>FIXED(Tabla1[[#This Row],[TASA EXE.]],0)</f>
        <v>0</v>
      </c>
      <c r="N609" t="str">
        <f>FIXED(Tabla1[[#This Row],[IVA]],0)</f>
        <v>0</v>
      </c>
      <c r="O609" t="str">
        <f>FIXED(Tabla1[[#This Row],[ISR RET]],0)</f>
        <v>0</v>
      </c>
      <c r="P609" t="str">
        <f>FIXED(Tabla1[[#This Row],[IVA RET]],0)</f>
        <v>0</v>
      </c>
      <c r="R609" s="68">
        <f>Tabla1[[#This Row],[TASA 16]]*16%</f>
        <v>0</v>
      </c>
    </row>
    <row r="610" spans="2:18" x14ac:dyDescent="0.25">
      <c r="B610" t="str">
        <f>'[1]210 Y RFC'!A610</f>
        <v>PEM011026935</v>
      </c>
      <c r="C610" t="s">
        <v>642</v>
      </c>
      <c r="D610" t="str">
        <f>'[1]210 Y RFC'!C610</f>
        <v>PROVEEDORA ESPECIALIZADA DE MEDICAMENTOS SA DE CV</v>
      </c>
      <c r="E610" s="35">
        <f>SUMIFS(Tabla16[TASA 16],Tabla16[NUM],Tabla1[[#This Row],[CODIGO]])</f>
        <v>0</v>
      </c>
      <c r="F610" s="35">
        <f>SUMIFS(Tabla16[TASA 0%],Tabla16[NUM],Tabla1[[#This Row],[CODIGO]])</f>
        <v>0</v>
      </c>
      <c r="G610" s="35">
        <f>SUMIFS(Tabla16[[EXENTO ]],Tabla16[NUM],Tabla1[[#This Row],[CODIGO]])</f>
        <v>0</v>
      </c>
      <c r="H610" s="35">
        <f>SUMIFS(Tabla16[IVA],Tabla16[NUM],Tabla1[[#This Row],[CODIGO]])</f>
        <v>0</v>
      </c>
      <c r="I610" s="35">
        <f>SUMIFS(Tabla16[ISR RET.],Tabla16[NUM],Tabla1[[#This Row],[CODIGO]])</f>
        <v>0</v>
      </c>
      <c r="J610" s="35">
        <f>SUMIFS(Tabla16[IVA RET.],Tabla16[NUM],Tabla1[[#This Row],[CODIGO]])</f>
        <v>0</v>
      </c>
      <c r="K610" t="str">
        <f>FIXED(Tabla1[[#This Row],[TASA 16%]],0)</f>
        <v>0</v>
      </c>
      <c r="L610" t="str">
        <f>FIXED(Tabla1[[#This Row],[TASA 0%]],0)</f>
        <v>0</v>
      </c>
      <c r="M610" t="str">
        <f>FIXED(Tabla1[[#This Row],[TASA EXE.]],0)</f>
        <v>0</v>
      </c>
      <c r="N610" s="36" t="str">
        <f>FIXED(Tabla1[[#This Row],[IVA]],0)</f>
        <v>0</v>
      </c>
      <c r="O610" s="36" t="str">
        <f>FIXED(Tabla1[[#This Row],[ISR RET]],0)</f>
        <v>0</v>
      </c>
      <c r="P610" s="36" t="str">
        <f>FIXED(Tabla1[[#This Row],[IVA RET]],0)</f>
        <v>0</v>
      </c>
      <c r="R610" s="68">
        <f>Tabla1[[#This Row],[TASA 16]]*16%</f>
        <v>0</v>
      </c>
    </row>
    <row r="611" spans="2:18" x14ac:dyDescent="0.25">
      <c r="B611" t="str">
        <f>'[1]210 Y RFC'!A611</f>
        <v>DPH1503237A9</v>
      </c>
      <c r="C611" t="s">
        <v>643</v>
      </c>
      <c r="D611" t="str">
        <f>'[1]210 Y RFC'!C611</f>
        <v>3D PHARMA S DE RL DE CV</v>
      </c>
      <c r="E611" s="35">
        <f>SUMIFS(Tabla16[TASA 16],Tabla16[NUM],Tabla1[[#This Row],[CODIGO]])</f>
        <v>0</v>
      </c>
      <c r="F611" s="35">
        <f>SUMIFS(Tabla16[TASA 0%],Tabla16[NUM],Tabla1[[#This Row],[CODIGO]])</f>
        <v>0</v>
      </c>
      <c r="G611" s="35">
        <f>SUMIFS(Tabla16[[EXENTO ]],Tabla16[NUM],Tabla1[[#This Row],[CODIGO]])</f>
        <v>0</v>
      </c>
      <c r="H611" s="35">
        <f>SUMIFS(Tabla16[IVA],Tabla16[NUM],Tabla1[[#This Row],[CODIGO]])</f>
        <v>0</v>
      </c>
      <c r="I611" s="35">
        <f>SUMIFS(Tabla16[ISR RET.],Tabla16[NUM],Tabla1[[#This Row],[CODIGO]])</f>
        <v>0</v>
      </c>
      <c r="J611" s="35">
        <f>SUMIFS(Tabla16[IVA RET.],Tabla16[NUM],Tabla1[[#This Row],[CODIGO]])</f>
        <v>0</v>
      </c>
      <c r="K611" t="str">
        <f>FIXED(Tabla1[[#This Row],[TASA 16%]],0)</f>
        <v>0</v>
      </c>
      <c r="L611" t="str">
        <f>FIXED(Tabla1[[#This Row],[TASA 0%]],0)</f>
        <v>0</v>
      </c>
      <c r="M611" t="str">
        <f>FIXED(Tabla1[[#This Row],[TASA EXE.]],0)</f>
        <v>0</v>
      </c>
      <c r="N611" t="str">
        <f>FIXED(Tabla1[[#This Row],[IVA]],0)</f>
        <v>0</v>
      </c>
      <c r="O611" t="str">
        <f>FIXED(Tabla1[[#This Row],[ISR RET]],0)</f>
        <v>0</v>
      </c>
      <c r="P611" t="str">
        <f>FIXED(Tabla1[[#This Row],[IVA RET]],0)</f>
        <v>0</v>
      </c>
      <c r="R611" s="68">
        <f>Tabla1[[#This Row],[TASA 16]]*16%</f>
        <v>0</v>
      </c>
    </row>
    <row r="612" spans="2:18" x14ac:dyDescent="0.25">
      <c r="B612" t="str">
        <f>'[1]210 Y RFC'!A612</f>
        <v>VASR9807183C5</v>
      </c>
      <c r="C612" t="s">
        <v>644</v>
      </c>
      <c r="D612" t="str">
        <f>'[1]210 Y RFC'!C612</f>
        <v>VAZQUEZ SANCHEZ RODRIGO</v>
      </c>
      <c r="E612" s="35">
        <f>SUMIFS(Tabla16[TASA 16],Tabla16[NUM],Tabla1[[#This Row],[CODIGO]])</f>
        <v>0</v>
      </c>
      <c r="F612" s="35">
        <f>SUMIFS(Tabla16[TASA 0%],Tabla16[NUM],Tabla1[[#This Row],[CODIGO]])</f>
        <v>24916.5</v>
      </c>
      <c r="G612" s="35">
        <f>SUMIFS(Tabla16[[EXENTO ]],Tabla16[NUM],Tabla1[[#This Row],[CODIGO]])</f>
        <v>54</v>
      </c>
      <c r="H612" s="35">
        <f>SUMIFS(Tabla16[IVA],Tabla16[NUM],Tabla1[[#This Row],[CODIGO]])</f>
        <v>0</v>
      </c>
      <c r="I612" s="35">
        <f>SUMIFS(Tabla16[ISR RET.],Tabla16[NUM],Tabla1[[#This Row],[CODIGO]])</f>
        <v>0</v>
      </c>
      <c r="J612" s="35">
        <f>SUMIFS(Tabla16[IVA RET.],Tabla16[NUM],Tabla1[[#This Row],[CODIGO]])</f>
        <v>0</v>
      </c>
      <c r="K612" t="str">
        <f>FIXED(Tabla1[[#This Row],[TASA 16%]],0)</f>
        <v>0</v>
      </c>
      <c r="L612" t="str">
        <f>FIXED(Tabla1[[#This Row],[TASA 0%]],0)</f>
        <v>24,917</v>
      </c>
      <c r="M612" t="str">
        <f>FIXED(Tabla1[[#This Row],[TASA EXE.]],0)</f>
        <v>54</v>
      </c>
      <c r="N612" s="36" t="str">
        <f>FIXED(Tabla1[[#This Row],[IVA]],0)</f>
        <v>0</v>
      </c>
      <c r="O612" s="36" t="str">
        <f>FIXED(Tabla1[[#This Row],[ISR RET]],0)</f>
        <v>0</v>
      </c>
      <c r="P612" s="36" t="str">
        <f>FIXED(Tabla1[[#This Row],[IVA RET]],0)</f>
        <v>0</v>
      </c>
      <c r="R612" s="68">
        <f>Tabla1[[#This Row],[TASA 16]]*16%</f>
        <v>0</v>
      </c>
    </row>
    <row r="613" spans="2:18" x14ac:dyDescent="0.25">
      <c r="B613" t="str">
        <f>'[1]210 Y RFC'!A613</f>
        <v>SRT9305283W5</v>
      </c>
      <c r="C613" t="s">
        <v>645</v>
      </c>
      <c r="D613" t="str">
        <f>'[1]210 Y RFC'!C613</f>
        <v>SERVICIO RAMIREZ DE TEPATITLAN SA DE CV</v>
      </c>
      <c r="E613" s="35">
        <f>SUMIFS(Tabla16[TASA 16],Tabla16[NUM],Tabla1[[#This Row],[CODIGO]])</f>
        <v>0</v>
      </c>
      <c r="F613" s="35">
        <f>SUMIFS(Tabla16[TASA 0%],Tabla16[NUM],Tabla1[[#This Row],[CODIGO]])</f>
        <v>0</v>
      </c>
      <c r="G613" s="35">
        <f>SUMIFS(Tabla16[[EXENTO ]],Tabla16[NUM],Tabla1[[#This Row],[CODIGO]])</f>
        <v>0</v>
      </c>
      <c r="H613" s="35">
        <f>SUMIFS(Tabla16[IVA],Tabla16[NUM],Tabla1[[#This Row],[CODIGO]])</f>
        <v>0</v>
      </c>
      <c r="I613" s="35">
        <f>SUMIFS(Tabla16[ISR RET.],Tabla16[NUM],Tabla1[[#This Row],[CODIGO]])</f>
        <v>0</v>
      </c>
      <c r="J613" s="35">
        <f>SUMIFS(Tabla16[IVA RET.],Tabla16[NUM],Tabla1[[#This Row],[CODIGO]])</f>
        <v>0</v>
      </c>
      <c r="K613" t="str">
        <f>FIXED(Tabla1[[#This Row],[TASA 16%]],0)</f>
        <v>0</v>
      </c>
      <c r="L613" t="str">
        <f>FIXED(Tabla1[[#This Row],[TASA 0%]],0)</f>
        <v>0</v>
      </c>
      <c r="M613" t="str">
        <f>FIXED(Tabla1[[#This Row],[TASA EXE.]],0)</f>
        <v>0</v>
      </c>
      <c r="N613" t="str">
        <f>FIXED(Tabla1[[#This Row],[IVA]],0)</f>
        <v>0</v>
      </c>
      <c r="O613" t="str">
        <f>FIXED(Tabla1[[#This Row],[ISR RET]],0)</f>
        <v>0</v>
      </c>
      <c r="P613" t="str">
        <f>FIXED(Tabla1[[#This Row],[IVA RET]],0)</f>
        <v>0</v>
      </c>
      <c r="R613" s="68">
        <f>Tabla1[[#This Row],[TASA 16]]*16%</f>
        <v>0</v>
      </c>
    </row>
    <row r="614" spans="2:18" x14ac:dyDescent="0.25">
      <c r="B614" t="str">
        <f>'[1]210 Y RFC'!A614</f>
        <v>RUOS540218NG1</v>
      </c>
      <c r="C614" t="s">
        <v>646</v>
      </c>
      <c r="D614" t="str">
        <f>'[1]210 Y RFC'!C614</f>
        <v>RUIZ OROZCO SOCORRO VICTORIA</v>
      </c>
      <c r="E614" s="35">
        <f>SUMIFS(Tabla16[TASA 16],Tabla16[NUM],Tabla1[[#This Row],[CODIGO]])</f>
        <v>0</v>
      </c>
      <c r="F614" s="35">
        <f>SUMIFS(Tabla16[TASA 0%],Tabla16[NUM],Tabla1[[#This Row],[CODIGO]])</f>
        <v>0</v>
      </c>
      <c r="G614" s="35">
        <f>SUMIFS(Tabla16[[EXENTO ]],Tabla16[NUM],Tabla1[[#This Row],[CODIGO]])</f>
        <v>0</v>
      </c>
      <c r="H614" s="35">
        <f>SUMIFS(Tabla16[IVA],Tabla16[NUM],Tabla1[[#This Row],[CODIGO]])</f>
        <v>0</v>
      </c>
      <c r="I614" s="35">
        <f>SUMIFS(Tabla16[ISR RET.],Tabla16[NUM],Tabla1[[#This Row],[CODIGO]])</f>
        <v>0</v>
      </c>
      <c r="J614" s="35">
        <f>SUMIFS(Tabla16[IVA RET.],Tabla16[NUM],Tabla1[[#This Row],[CODIGO]])</f>
        <v>0</v>
      </c>
      <c r="K614" t="str">
        <f>FIXED(Tabla1[[#This Row],[TASA 16%]],0)</f>
        <v>0</v>
      </c>
      <c r="L614" t="str">
        <f>FIXED(Tabla1[[#This Row],[TASA 0%]],0)</f>
        <v>0</v>
      </c>
      <c r="M614" t="str">
        <f>FIXED(Tabla1[[#This Row],[TASA EXE.]],0)</f>
        <v>0</v>
      </c>
      <c r="N614" s="36" t="str">
        <f>FIXED(Tabla1[[#This Row],[IVA]],0)</f>
        <v>0</v>
      </c>
      <c r="O614" s="36" t="str">
        <f>FIXED(Tabla1[[#This Row],[ISR RET]],0)</f>
        <v>0</v>
      </c>
      <c r="P614" s="36" t="str">
        <f>FIXED(Tabla1[[#This Row],[IVA RET]],0)</f>
        <v>0</v>
      </c>
      <c r="R614" s="68">
        <f>Tabla1[[#This Row],[TASA 16]]*16%</f>
        <v>0</v>
      </c>
    </row>
    <row r="615" spans="2:18" x14ac:dyDescent="0.25">
      <c r="B615" t="str">
        <f>'[1]210 Y RFC'!A615</f>
        <v>SST8508184P7</v>
      </c>
      <c r="C615" t="s">
        <v>647</v>
      </c>
      <c r="D615" t="str">
        <f>'[1]210 Y RFC'!C615</f>
        <v>SUPER SERVICIO TEPA SA DE CV</v>
      </c>
      <c r="E615" s="35">
        <f>SUMIFS(Tabla16[TASA 16],Tabla16[NUM],Tabla1[[#This Row],[CODIGO]])</f>
        <v>0</v>
      </c>
      <c r="F615" s="35">
        <f>SUMIFS(Tabla16[TASA 0%],Tabla16[NUM],Tabla1[[#This Row],[CODIGO]])</f>
        <v>0</v>
      </c>
      <c r="G615" s="35">
        <f>SUMIFS(Tabla16[[EXENTO ]],Tabla16[NUM],Tabla1[[#This Row],[CODIGO]])</f>
        <v>0</v>
      </c>
      <c r="H615" s="35">
        <f>SUMIFS(Tabla16[IVA],Tabla16[NUM],Tabla1[[#This Row],[CODIGO]])</f>
        <v>0</v>
      </c>
      <c r="I615" s="35">
        <f>SUMIFS(Tabla16[ISR RET.],Tabla16[NUM],Tabla1[[#This Row],[CODIGO]])</f>
        <v>0</v>
      </c>
      <c r="J615" s="35">
        <f>SUMIFS(Tabla16[IVA RET.],Tabla16[NUM],Tabla1[[#This Row],[CODIGO]])</f>
        <v>0</v>
      </c>
      <c r="K615" t="str">
        <f>FIXED(Tabla1[[#This Row],[TASA 16%]],0)</f>
        <v>0</v>
      </c>
      <c r="L615" t="str">
        <f>FIXED(Tabla1[[#This Row],[TASA 0%]],0)</f>
        <v>0</v>
      </c>
      <c r="M615" t="str">
        <f>FIXED(Tabla1[[#This Row],[TASA EXE.]],0)</f>
        <v>0</v>
      </c>
      <c r="N615" t="str">
        <f>FIXED(Tabla1[[#This Row],[IVA]],0)</f>
        <v>0</v>
      </c>
      <c r="O615" t="str">
        <f>FIXED(Tabla1[[#This Row],[ISR RET]],0)</f>
        <v>0</v>
      </c>
      <c r="P615" t="str">
        <f>FIXED(Tabla1[[#This Row],[IVA RET]],0)</f>
        <v>0</v>
      </c>
      <c r="R615" s="68">
        <f>Tabla1[[#This Row],[TASA 16]]*16%</f>
        <v>0</v>
      </c>
    </row>
    <row r="616" spans="2:18" x14ac:dyDescent="0.25">
      <c r="B616" t="str">
        <f>'[1]210 Y RFC'!A616</f>
        <v>BNO670315CD0</v>
      </c>
      <c r="C616" t="s">
        <v>648</v>
      </c>
      <c r="D616" t="str">
        <f>'[1]210 Y RFC'!C616</f>
        <v>BANCO NACIONAL DE OBRAS Y SERVICIOS PUBLICOS SNC   *BANOBRAS*</v>
      </c>
      <c r="E616" s="35">
        <f>SUMIFS(Tabla16[TASA 16],Tabla16[NUM],Tabla1[[#This Row],[CODIGO]])</f>
        <v>0</v>
      </c>
      <c r="F616" s="35">
        <f>SUMIFS(Tabla16[TASA 0%],Tabla16[NUM],Tabla1[[#This Row],[CODIGO]])</f>
        <v>0</v>
      </c>
      <c r="G616" s="35">
        <f>SUMIFS(Tabla16[[EXENTO ]],Tabla16[NUM],Tabla1[[#This Row],[CODIGO]])</f>
        <v>0</v>
      </c>
      <c r="H616" s="35">
        <f>SUMIFS(Tabla16[IVA],Tabla16[NUM],Tabla1[[#This Row],[CODIGO]])</f>
        <v>0</v>
      </c>
      <c r="I616" s="35">
        <f>SUMIFS(Tabla16[ISR RET.],Tabla16[NUM],Tabla1[[#This Row],[CODIGO]])</f>
        <v>0</v>
      </c>
      <c r="J616" s="35">
        <f>SUMIFS(Tabla16[IVA RET.],Tabla16[NUM],Tabla1[[#This Row],[CODIGO]])</f>
        <v>0</v>
      </c>
      <c r="K616" t="str">
        <f>FIXED(Tabla1[[#This Row],[TASA 16%]],0)</f>
        <v>0</v>
      </c>
      <c r="L616" t="str">
        <f>FIXED(Tabla1[[#This Row],[TASA 0%]],0)</f>
        <v>0</v>
      </c>
      <c r="M616" t="str">
        <f>FIXED(Tabla1[[#This Row],[TASA EXE.]],0)</f>
        <v>0</v>
      </c>
      <c r="N616" s="36" t="str">
        <f>FIXED(Tabla1[[#This Row],[IVA]],0)</f>
        <v>0</v>
      </c>
      <c r="O616" s="36" t="str">
        <f>FIXED(Tabla1[[#This Row],[ISR RET]],0)</f>
        <v>0</v>
      </c>
      <c r="P616" s="36" t="str">
        <f>FIXED(Tabla1[[#This Row],[IVA RET]],0)</f>
        <v>0</v>
      </c>
      <c r="R616" s="68">
        <f>Tabla1[[#This Row],[TASA 16]]*16%</f>
        <v>0</v>
      </c>
    </row>
    <row r="617" spans="2:18" x14ac:dyDescent="0.25">
      <c r="B617" t="str">
        <f>'[1]210 Y RFC'!A617</f>
        <v>RLS0205156T9</v>
      </c>
      <c r="C617" t="s">
        <v>649</v>
      </c>
      <c r="D617" t="str">
        <f>'[1]210 Y RFC'!C617</f>
        <v>RANCHO LECHERO SAN FRANCISCO SPR DE RL DE CV</v>
      </c>
      <c r="E617" s="35">
        <f>SUMIFS(Tabla16[TASA 16],Tabla16[NUM],Tabla1[[#This Row],[CODIGO]])</f>
        <v>0</v>
      </c>
      <c r="F617" s="35">
        <f>SUMIFS(Tabla16[TASA 0%],Tabla16[NUM],Tabla1[[#This Row],[CODIGO]])</f>
        <v>0</v>
      </c>
      <c r="G617" s="35">
        <f>SUMIFS(Tabla16[[EXENTO ]],Tabla16[NUM],Tabla1[[#This Row],[CODIGO]])</f>
        <v>0</v>
      </c>
      <c r="H617" s="35">
        <f>SUMIFS(Tabla16[IVA],Tabla16[NUM],Tabla1[[#This Row],[CODIGO]])</f>
        <v>0</v>
      </c>
      <c r="I617" s="35">
        <f>SUMIFS(Tabla16[ISR RET.],Tabla16[NUM],Tabla1[[#This Row],[CODIGO]])</f>
        <v>0</v>
      </c>
      <c r="J617" s="35">
        <f>SUMIFS(Tabla16[IVA RET.],Tabla16[NUM],Tabla1[[#This Row],[CODIGO]])</f>
        <v>0</v>
      </c>
      <c r="K617" t="str">
        <f>FIXED(Tabla1[[#This Row],[TASA 16%]],0)</f>
        <v>0</v>
      </c>
      <c r="L617" t="str">
        <f>FIXED(Tabla1[[#This Row],[TASA 0%]],0)</f>
        <v>0</v>
      </c>
      <c r="M617" t="str">
        <f>FIXED(Tabla1[[#This Row],[TASA EXE.]],0)</f>
        <v>0</v>
      </c>
      <c r="N617" t="str">
        <f>FIXED(Tabla1[[#This Row],[IVA]],0)</f>
        <v>0</v>
      </c>
      <c r="O617" t="str">
        <f>FIXED(Tabla1[[#This Row],[ISR RET]],0)</f>
        <v>0</v>
      </c>
      <c r="P617" t="str">
        <f>FIXED(Tabla1[[#This Row],[IVA RET]],0)</f>
        <v>0</v>
      </c>
      <c r="R617" s="68">
        <f>Tabla1[[#This Row],[TASA 16]]*16%</f>
        <v>0</v>
      </c>
    </row>
    <row r="618" spans="2:18" x14ac:dyDescent="0.25">
      <c r="B618" t="str">
        <f>'[1]210 Y RFC'!A618</f>
        <v>LUB040827AF2</v>
      </c>
      <c r="C618" t="s">
        <v>650</v>
      </c>
      <c r="D618" t="str">
        <f>'[1]210 Y RFC'!C618</f>
        <v>LUBRIFILTROS SA DE CV</v>
      </c>
      <c r="E618" s="35">
        <f>SUMIFS(Tabla16[TASA 16],Tabla16[NUM],Tabla1[[#This Row],[CODIGO]])</f>
        <v>0</v>
      </c>
      <c r="F618" s="35">
        <f>SUMIFS(Tabla16[TASA 0%],Tabla16[NUM],Tabla1[[#This Row],[CODIGO]])</f>
        <v>0</v>
      </c>
      <c r="G618" s="35">
        <f>SUMIFS(Tabla16[[EXENTO ]],Tabla16[NUM],Tabla1[[#This Row],[CODIGO]])</f>
        <v>0</v>
      </c>
      <c r="H618" s="35">
        <f>SUMIFS(Tabla16[IVA],Tabla16[NUM],Tabla1[[#This Row],[CODIGO]])</f>
        <v>0</v>
      </c>
      <c r="I618" s="35">
        <f>SUMIFS(Tabla16[ISR RET.],Tabla16[NUM],Tabla1[[#This Row],[CODIGO]])</f>
        <v>0</v>
      </c>
      <c r="J618" s="35">
        <f>SUMIFS(Tabla16[IVA RET.],Tabla16[NUM],Tabla1[[#This Row],[CODIGO]])</f>
        <v>0</v>
      </c>
      <c r="K618" t="str">
        <f>FIXED(Tabla1[[#This Row],[TASA 16%]],0)</f>
        <v>0</v>
      </c>
      <c r="L618" t="str">
        <f>FIXED(Tabla1[[#This Row],[TASA 0%]],0)</f>
        <v>0</v>
      </c>
      <c r="M618" t="str">
        <f>FIXED(Tabla1[[#This Row],[TASA EXE.]],0)</f>
        <v>0</v>
      </c>
      <c r="N618" s="36" t="str">
        <f>FIXED(Tabla1[[#This Row],[IVA]],0)</f>
        <v>0</v>
      </c>
      <c r="O618" s="36" t="str">
        <f>FIXED(Tabla1[[#This Row],[ISR RET]],0)</f>
        <v>0</v>
      </c>
      <c r="P618" s="36" t="str">
        <f>FIXED(Tabla1[[#This Row],[IVA RET]],0)</f>
        <v>0</v>
      </c>
      <c r="R618" s="68">
        <f>Tabla1[[#This Row],[TASA 16]]*16%</f>
        <v>0</v>
      </c>
    </row>
    <row r="619" spans="2:18" x14ac:dyDescent="0.25">
      <c r="B619" t="str">
        <f>'[1]210 Y RFC'!A619</f>
        <v>TPJ8101242I3</v>
      </c>
      <c r="C619" t="s">
        <v>651</v>
      </c>
      <c r="D619" t="str">
        <f>'[1]210 Y RFC'!C619</f>
        <v>TERRACERIAS Y PAVIMENTOS DE JALISCO SA DE CV</v>
      </c>
      <c r="E619" s="35">
        <f>SUMIFS(Tabla16[TASA 16],Tabla16[NUM],Tabla1[[#This Row],[CODIGO]])</f>
        <v>0</v>
      </c>
      <c r="F619" s="35">
        <f>SUMIFS(Tabla16[TASA 0%],Tabla16[NUM],Tabla1[[#This Row],[CODIGO]])</f>
        <v>0</v>
      </c>
      <c r="G619" s="35">
        <f>SUMIFS(Tabla16[[EXENTO ]],Tabla16[NUM],Tabla1[[#This Row],[CODIGO]])</f>
        <v>0</v>
      </c>
      <c r="H619" s="35">
        <f>SUMIFS(Tabla16[IVA],Tabla16[NUM],Tabla1[[#This Row],[CODIGO]])</f>
        <v>0</v>
      </c>
      <c r="I619" s="35">
        <f>SUMIFS(Tabla16[ISR RET.],Tabla16[NUM],Tabla1[[#This Row],[CODIGO]])</f>
        <v>0</v>
      </c>
      <c r="J619" s="35">
        <f>SUMIFS(Tabla16[IVA RET.],Tabla16[NUM],Tabla1[[#This Row],[CODIGO]])</f>
        <v>0</v>
      </c>
      <c r="K619" t="str">
        <f>FIXED(Tabla1[[#This Row],[TASA 16%]],0)</f>
        <v>0</v>
      </c>
      <c r="L619" t="str">
        <f>FIXED(Tabla1[[#This Row],[TASA 0%]],0)</f>
        <v>0</v>
      </c>
      <c r="M619" t="str">
        <f>FIXED(Tabla1[[#This Row],[TASA EXE.]],0)</f>
        <v>0</v>
      </c>
      <c r="N619" t="str">
        <f>FIXED(Tabla1[[#This Row],[IVA]],0)</f>
        <v>0</v>
      </c>
      <c r="O619" t="str">
        <f>FIXED(Tabla1[[#This Row],[ISR RET]],0)</f>
        <v>0</v>
      </c>
      <c r="P619" t="str">
        <f>FIXED(Tabla1[[#This Row],[IVA RET]],0)</f>
        <v>0</v>
      </c>
      <c r="R619" s="68">
        <f>Tabla1[[#This Row],[TASA 16]]*16%</f>
        <v>0</v>
      </c>
    </row>
    <row r="620" spans="2:18" x14ac:dyDescent="0.25">
      <c r="B620" t="str">
        <f>'[1]210 Y RFC'!A620</f>
        <v>AET020506HS9</v>
      </c>
      <c r="C620" t="s">
        <v>652</v>
      </c>
      <c r="D620" t="str">
        <f>'[1]210 Y RFC'!C620</f>
        <v>AUTO EXPRESS TEPA SA DE CV</v>
      </c>
      <c r="E620" s="35">
        <f>SUMIFS(Tabla16[TASA 16],Tabla16[NUM],Tabla1[[#This Row],[CODIGO]])</f>
        <v>0</v>
      </c>
      <c r="F620" s="35">
        <f>SUMIFS(Tabla16[TASA 0%],Tabla16[NUM],Tabla1[[#This Row],[CODIGO]])</f>
        <v>0</v>
      </c>
      <c r="G620" s="35">
        <f>SUMIFS(Tabla16[[EXENTO ]],Tabla16[NUM],Tabla1[[#This Row],[CODIGO]])</f>
        <v>0</v>
      </c>
      <c r="H620" s="35">
        <f>SUMIFS(Tabla16[IVA],Tabla16[NUM],Tabla1[[#This Row],[CODIGO]])</f>
        <v>0</v>
      </c>
      <c r="I620" s="35">
        <f>SUMIFS(Tabla16[ISR RET.],Tabla16[NUM],Tabla1[[#This Row],[CODIGO]])</f>
        <v>0</v>
      </c>
      <c r="J620" s="35">
        <f>SUMIFS(Tabla16[IVA RET.],Tabla16[NUM],Tabla1[[#This Row],[CODIGO]])</f>
        <v>0</v>
      </c>
      <c r="K620" t="str">
        <f>FIXED(Tabla1[[#This Row],[TASA 16%]],0)</f>
        <v>0</v>
      </c>
      <c r="L620" t="str">
        <f>FIXED(Tabla1[[#This Row],[TASA 0%]],0)</f>
        <v>0</v>
      </c>
      <c r="M620" t="str">
        <f>FIXED(Tabla1[[#This Row],[TASA EXE.]],0)</f>
        <v>0</v>
      </c>
      <c r="N620" s="36" t="str">
        <f>FIXED(Tabla1[[#This Row],[IVA]],0)</f>
        <v>0</v>
      </c>
      <c r="O620" s="36" t="str">
        <f>FIXED(Tabla1[[#This Row],[ISR RET]],0)</f>
        <v>0</v>
      </c>
      <c r="P620" s="36" t="str">
        <f>FIXED(Tabla1[[#This Row],[IVA RET]],0)</f>
        <v>0</v>
      </c>
      <c r="R620" s="68">
        <f>Tabla1[[#This Row],[TASA 16]]*16%</f>
        <v>0</v>
      </c>
    </row>
    <row r="621" spans="2:18" x14ac:dyDescent="0.25">
      <c r="B621" t="str">
        <f>'[1]210 Y RFC'!A621</f>
        <v>MUCB230520652</v>
      </c>
      <c r="C621" t="s">
        <v>653</v>
      </c>
      <c r="D621" t="str">
        <f>'[1]210 Y RFC'!C621</f>
        <v>MUÑOZ CASILLAS BAUDELIO</v>
      </c>
      <c r="E621" s="35">
        <f>SUMIFS(Tabla16[TASA 16],Tabla16[NUM],Tabla1[[#This Row],[CODIGO]])</f>
        <v>0</v>
      </c>
      <c r="F621" s="35">
        <f>SUMIFS(Tabla16[TASA 0%],Tabla16[NUM],Tabla1[[#This Row],[CODIGO]])</f>
        <v>0</v>
      </c>
      <c r="G621" s="35">
        <f>SUMIFS(Tabla16[[EXENTO ]],Tabla16[NUM],Tabla1[[#This Row],[CODIGO]])</f>
        <v>0</v>
      </c>
      <c r="H621" s="35">
        <f>SUMIFS(Tabla16[IVA],Tabla16[NUM],Tabla1[[#This Row],[CODIGO]])</f>
        <v>0</v>
      </c>
      <c r="I621" s="35">
        <f>SUMIFS(Tabla16[ISR RET.],Tabla16[NUM],Tabla1[[#This Row],[CODIGO]])</f>
        <v>0</v>
      </c>
      <c r="J621" s="35">
        <f>SUMIFS(Tabla16[IVA RET.],Tabla16[NUM],Tabla1[[#This Row],[CODIGO]])</f>
        <v>0</v>
      </c>
      <c r="K621" t="str">
        <f>FIXED(Tabla1[[#This Row],[TASA 16%]],0)</f>
        <v>0</v>
      </c>
      <c r="L621" t="str">
        <f>FIXED(Tabla1[[#This Row],[TASA 0%]],0)</f>
        <v>0</v>
      </c>
      <c r="M621" t="str">
        <f>FIXED(Tabla1[[#This Row],[TASA EXE.]],0)</f>
        <v>0</v>
      </c>
      <c r="N621" t="str">
        <f>FIXED(Tabla1[[#This Row],[IVA]],0)</f>
        <v>0</v>
      </c>
      <c r="O621" t="str">
        <f>FIXED(Tabla1[[#This Row],[ISR RET]],0)</f>
        <v>0</v>
      </c>
      <c r="P621" t="str">
        <f>FIXED(Tabla1[[#This Row],[IVA RET]],0)</f>
        <v>0</v>
      </c>
      <c r="R621" s="68">
        <f>Tabla1[[#This Row],[TASA 16]]*16%</f>
        <v>0</v>
      </c>
    </row>
    <row r="622" spans="2:18" x14ac:dyDescent="0.25">
      <c r="B622" t="str">
        <f>'[1]210 Y RFC'!A622</f>
        <v>BRE010220HQ3</v>
      </c>
      <c r="C622" t="s">
        <v>654</v>
      </c>
      <c r="D622" t="str">
        <f>'[1]210 Y RFC'!C622</f>
        <v>BASCULAS Y REFACCIONES SA DE CV</v>
      </c>
      <c r="E622" s="35">
        <f>SUMIFS(Tabla16[TASA 16],Tabla16[NUM],Tabla1[[#This Row],[CODIGO]])</f>
        <v>0</v>
      </c>
      <c r="F622" s="35">
        <f>SUMIFS(Tabla16[TASA 0%],Tabla16[NUM],Tabla1[[#This Row],[CODIGO]])</f>
        <v>0</v>
      </c>
      <c r="G622" s="35">
        <f>SUMIFS(Tabla16[[EXENTO ]],Tabla16[NUM],Tabla1[[#This Row],[CODIGO]])</f>
        <v>0</v>
      </c>
      <c r="H622" s="35">
        <f>SUMIFS(Tabla16[IVA],Tabla16[NUM],Tabla1[[#This Row],[CODIGO]])</f>
        <v>0</v>
      </c>
      <c r="I622" s="35">
        <f>SUMIFS(Tabla16[ISR RET.],Tabla16[NUM],Tabla1[[#This Row],[CODIGO]])</f>
        <v>0</v>
      </c>
      <c r="J622" s="35">
        <f>SUMIFS(Tabla16[IVA RET.],Tabla16[NUM],Tabla1[[#This Row],[CODIGO]])</f>
        <v>0</v>
      </c>
      <c r="K622" t="str">
        <f>FIXED(Tabla1[[#This Row],[TASA 16%]],0)</f>
        <v>0</v>
      </c>
      <c r="L622" t="str">
        <f>FIXED(Tabla1[[#This Row],[TASA 0%]],0)</f>
        <v>0</v>
      </c>
      <c r="M622" t="str">
        <f>FIXED(Tabla1[[#This Row],[TASA EXE.]],0)</f>
        <v>0</v>
      </c>
      <c r="N622" s="36" t="str">
        <f>FIXED(Tabla1[[#This Row],[IVA]],0)</f>
        <v>0</v>
      </c>
      <c r="O622" s="36" t="str">
        <f>FIXED(Tabla1[[#This Row],[ISR RET]],0)</f>
        <v>0</v>
      </c>
      <c r="P622" s="36" t="str">
        <f>FIXED(Tabla1[[#This Row],[IVA RET]],0)</f>
        <v>0</v>
      </c>
      <c r="R622" s="68">
        <f>Tabla1[[#This Row],[TASA 16]]*16%</f>
        <v>0</v>
      </c>
    </row>
    <row r="623" spans="2:18" x14ac:dyDescent="0.25">
      <c r="B623" t="str">
        <f>'[1]210 Y RFC'!A623</f>
        <v>GAPS870322Q81</v>
      </c>
      <c r="C623" t="s">
        <v>655</v>
      </c>
      <c r="D623" t="str">
        <f>'[1]210 Y RFC'!C623</f>
        <v>GARCIA PEREZ SANDRA SUSANA</v>
      </c>
      <c r="E623" s="35">
        <f>SUMIFS(Tabla16[TASA 16],Tabla16[NUM],Tabla1[[#This Row],[CODIGO]])</f>
        <v>38171.875</v>
      </c>
      <c r="F623" s="35">
        <f>SUMIFS(Tabla16[TASA 0%],Tabla16[NUM],Tabla1[[#This Row],[CODIGO]])</f>
        <v>-5.5000000000291038E-2</v>
      </c>
      <c r="G623" s="35">
        <f>SUMIFS(Tabla16[[EXENTO ]],Tabla16[NUM],Tabla1[[#This Row],[CODIGO]])</f>
        <v>0</v>
      </c>
      <c r="H623" s="35">
        <f>SUMIFS(Tabla16[IVA],Tabla16[NUM],Tabla1[[#This Row],[CODIGO]])</f>
        <v>6107.5</v>
      </c>
      <c r="I623" s="35">
        <f>SUMIFS(Tabla16[ISR RET.],Tabla16[NUM],Tabla1[[#This Row],[CODIGO]])</f>
        <v>0</v>
      </c>
      <c r="J623" s="35">
        <f>SUMIFS(Tabla16[IVA RET.],Tabla16[NUM],Tabla1[[#This Row],[CODIGO]])</f>
        <v>0</v>
      </c>
      <c r="K623" t="str">
        <f>FIXED(Tabla1[[#This Row],[TASA 16%]],0)</f>
        <v>38,172</v>
      </c>
      <c r="L623" t="str">
        <f>FIXED(Tabla1[[#This Row],[TASA 0%]],0)</f>
        <v>0</v>
      </c>
      <c r="M623" t="str">
        <f>FIXED(Tabla1[[#This Row],[TASA EXE.]],0)</f>
        <v>0</v>
      </c>
      <c r="N623" s="36" t="str">
        <f>FIXED(Tabla1[[#This Row],[IVA]],0)</f>
        <v>6,108</v>
      </c>
      <c r="O623" s="36" t="str">
        <f>FIXED(Tabla1[[#This Row],[ISR RET]],0)</f>
        <v>0</v>
      </c>
      <c r="P623" s="36" t="str">
        <f>FIXED(Tabla1[[#This Row],[IVA RET]],0)</f>
        <v>0</v>
      </c>
      <c r="R623" s="68">
        <f>Tabla1[[#This Row],[TASA 16]]*16%</f>
        <v>6107.52</v>
      </c>
    </row>
    <row r="624" spans="2:18" x14ac:dyDescent="0.25">
      <c r="B624" t="str">
        <f>'[1]210 Y RFC'!A624</f>
        <v>PGM881128QIA</v>
      </c>
      <c r="C624" t="s">
        <v>656</v>
      </c>
      <c r="D624" t="str">
        <f>'[1]210 Y RFC'!C624</f>
        <v>PROMOCIONES GRAFICAS MEXICANAS SA DE CV</v>
      </c>
      <c r="E624" s="35">
        <f>SUMIFS(Tabla16[TASA 16],Tabla16[NUM],Tabla1[[#This Row],[CODIGO]])</f>
        <v>0</v>
      </c>
      <c r="F624" s="35">
        <f>SUMIFS(Tabla16[TASA 0%],Tabla16[NUM],Tabla1[[#This Row],[CODIGO]])</f>
        <v>0</v>
      </c>
      <c r="G624" s="35">
        <f>SUMIFS(Tabla16[[EXENTO ]],Tabla16[NUM],Tabla1[[#This Row],[CODIGO]])</f>
        <v>0</v>
      </c>
      <c r="H624" s="35">
        <f>SUMIFS(Tabla16[IVA],Tabla16[NUM],Tabla1[[#This Row],[CODIGO]])</f>
        <v>0</v>
      </c>
      <c r="I624" s="35">
        <f>SUMIFS(Tabla16[ISR RET.],Tabla16[NUM],Tabla1[[#This Row],[CODIGO]])</f>
        <v>0</v>
      </c>
      <c r="J624" s="35">
        <f>SUMIFS(Tabla16[IVA RET.],Tabla16[NUM],Tabla1[[#This Row],[CODIGO]])</f>
        <v>0</v>
      </c>
      <c r="K624" t="str">
        <f>FIXED(Tabla1[[#This Row],[TASA 16%]],0)</f>
        <v>0</v>
      </c>
      <c r="L624" t="str">
        <f>FIXED(Tabla1[[#This Row],[TASA 0%]],0)</f>
        <v>0</v>
      </c>
      <c r="M624" t="str">
        <f>FIXED(Tabla1[[#This Row],[TASA EXE.]],0)</f>
        <v>0</v>
      </c>
      <c r="N624" s="36" t="str">
        <f>FIXED(Tabla1[[#This Row],[IVA]],0)</f>
        <v>0</v>
      </c>
      <c r="O624" s="36" t="str">
        <f>FIXED(Tabla1[[#This Row],[ISR RET]],0)</f>
        <v>0</v>
      </c>
      <c r="P624" s="36" t="str">
        <f>FIXED(Tabla1[[#This Row],[IVA RET]],0)</f>
        <v>0</v>
      </c>
      <c r="R624" s="68">
        <f>Tabla1[[#This Row],[TASA 16]]*16%</f>
        <v>0</v>
      </c>
    </row>
    <row r="625" spans="2:18" x14ac:dyDescent="0.25">
      <c r="B625" t="str">
        <f>'[1]210 Y RFC'!A625</f>
        <v>SES950922LC9</v>
      </c>
      <c r="C625" t="s">
        <v>657</v>
      </c>
      <c r="D625" t="str">
        <f>'[1]210 Y RFC'!C625</f>
        <v>SERVICIO ESPAÑITA SA DE CV</v>
      </c>
      <c r="E625" s="35">
        <f>SUMIFS(Tabla16[TASA 16],Tabla16[NUM],Tabla1[[#This Row],[CODIGO]])</f>
        <v>0</v>
      </c>
      <c r="F625" s="35">
        <f>SUMIFS(Tabla16[TASA 0%],Tabla16[NUM],Tabla1[[#This Row],[CODIGO]])</f>
        <v>0</v>
      </c>
      <c r="G625" s="35">
        <f>SUMIFS(Tabla16[[EXENTO ]],Tabla16[NUM],Tabla1[[#This Row],[CODIGO]])</f>
        <v>0</v>
      </c>
      <c r="H625" s="35">
        <f>SUMIFS(Tabla16[IVA],Tabla16[NUM],Tabla1[[#This Row],[CODIGO]])</f>
        <v>0</v>
      </c>
      <c r="I625" s="35">
        <f>SUMIFS(Tabla16[ISR RET.],Tabla16[NUM],Tabla1[[#This Row],[CODIGO]])</f>
        <v>0</v>
      </c>
      <c r="J625" s="35">
        <f>SUMIFS(Tabla16[IVA RET.],Tabla16[NUM],Tabla1[[#This Row],[CODIGO]])</f>
        <v>0</v>
      </c>
      <c r="K625" t="str">
        <f>FIXED(Tabla1[[#This Row],[TASA 16%]],0)</f>
        <v>0</v>
      </c>
      <c r="L625" t="str">
        <f>FIXED(Tabla1[[#This Row],[TASA 0%]],0)</f>
        <v>0</v>
      </c>
      <c r="M625" t="str">
        <f>FIXED(Tabla1[[#This Row],[TASA EXE.]],0)</f>
        <v>0</v>
      </c>
      <c r="N625" t="str">
        <f>FIXED(Tabla1[[#This Row],[IVA]],0)</f>
        <v>0</v>
      </c>
      <c r="O625" t="str">
        <f>FIXED(Tabla1[[#This Row],[ISR RET]],0)</f>
        <v>0</v>
      </c>
      <c r="P625" t="str">
        <f>FIXED(Tabla1[[#This Row],[IVA RET]],0)</f>
        <v>0</v>
      </c>
      <c r="R625" s="68">
        <f>Tabla1[[#This Row],[TASA 16]]*16%</f>
        <v>0</v>
      </c>
    </row>
    <row r="626" spans="2:18" x14ac:dyDescent="0.25">
      <c r="B626" t="str">
        <f>'[1]210 Y RFC'!A626</f>
        <v>PME120706MC8</v>
      </c>
      <c r="C626" t="s">
        <v>658</v>
      </c>
      <c r="D626" t="str">
        <f>'[1]210 Y RFC'!C626</f>
        <v>PRISEM MEXICO SA DE CV</v>
      </c>
      <c r="E626" s="35">
        <f>SUMIFS(Tabla16[TASA 16],Tabla16[NUM],Tabla1[[#This Row],[CODIGO]])</f>
        <v>585101.6875</v>
      </c>
      <c r="F626" s="35">
        <f>SUMIFS(Tabla16[TASA 0%],Tabla16[NUM],Tabla1[[#This Row],[CODIGO]])</f>
        <v>-7.4999999487772584E-3</v>
      </c>
      <c r="G626" s="35">
        <f>SUMIFS(Tabla16[[EXENTO ]],Tabla16[NUM],Tabla1[[#This Row],[CODIGO]])</f>
        <v>0</v>
      </c>
      <c r="H626" s="35">
        <f>SUMIFS(Tabla16[IVA],Tabla16[NUM],Tabla1[[#This Row],[CODIGO]])</f>
        <v>93616.26999999999</v>
      </c>
      <c r="I626" s="35">
        <f>SUMIFS(Tabla16[ISR RET.],Tabla16[NUM],Tabla1[[#This Row],[CODIGO]])</f>
        <v>0</v>
      </c>
      <c r="J626" s="35">
        <f>SUMIFS(Tabla16[IVA RET.],Tabla16[NUM],Tabla1[[#This Row],[CODIGO]])</f>
        <v>0</v>
      </c>
      <c r="K626" t="str">
        <f>FIXED(Tabla1[[#This Row],[TASA 16%]],0)</f>
        <v>585,102</v>
      </c>
      <c r="L626" t="str">
        <f>FIXED(Tabla1[[#This Row],[TASA 0%]],0)</f>
        <v>0</v>
      </c>
      <c r="M626" t="str">
        <f>FIXED(Tabla1[[#This Row],[TASA EXE.]],0)</f>
        <v>0</v>
      </c>
      <c r="N626" s="36" t="str">
        <f>FIXED(Tabla1[[#This Row],[IVA]],0)</f>
        <v>93,616</v>
      </c>
      <c r="O626" s="36" t="str">
        <f>FIXED(Tabla1[[#This Row],[ISR RET]],0)</f>
        <v>0</v>
      </c>
      <c r="P626" s="36" t="str">
        <f>FIXED(Tabla1[[#This Row],[IVA RET]],0)</f>
        <v>0</v>
      </c>
      <c r="R626" s="68">
        <f>Tabla1[[#This Row],[TASA 16]]*16%</f>
        <v>93616.320000000007</v>
      </c>
    </row>
    <row r="627" spans="2:18" x14ac:dyDescent="0.25">
      <c r="B627" t="str">
        <f>'[1]210 Y RFC'!A627</f>
        <v>OIAF820217FF3</v>
      </c>
      <c r="C627" t="s">
        <v>659</v>
      </c>
      <c r="D627" t="str">
        <f>'[1]210 Y RFC'!C627</f>
        <v>ORTIZ ARIAS FABIOLA</v>
      </c>
      <c r="E627" s="35">
        <f>SUMIFS(Tabla16[TASA 16],Tabla16[NUM],Tabla1[[#This Row],[CODIGO]])</f>
        <v>0</v>
      </c>
      <c r="F627" s="35">
        <f>SUMIFS(Tabla16[TASA 0%],Tabla16[NUM],Tabla1[[#This Row],[CODIGO]])</f>
        <v>25946.7</v>
      </c>
      <c r="G627" s="35">
        <f>SUMIFS(Tabla16[[EXENTO ]],Tabla16[NUM],Tabla1[[#This Row],[CODIGO]])</f>
        <v>0</v>
      </c>
      <c r="H627" s="35">
        <f>SUMIFS(Tabla16[IVA],Tabla16[NUM],Tabla1[[#This Row],[CODIGO]])</f>
        <v>0</v>
      </c>
      <c r="I627" s="35">
        <f>SUMIFS(Tabla16[ISR RET.],Tabla16[NUM],Tabla1[[#This Row],[CODIGO]])</f>
        <v>0</v>
      </c>
      <c r="J627" s="35">
        <f>SUMIFS(Tabla16[IVA RET.],Tabla16[NUM],Tabla1[[#This Row],[CODIGO]])</f>
        <v>0</v>
      </c>
      <c r="K627" t="str">
        <f>FIXED(Tabla1[[#This Row],[TASA 16%]],0)</f>
        <v>0</v>
      </c>
      <c r="L627" t="str">
        <f>FIXED(Tabla1[[#This Row],[TASA 0%]],0)</f>
        <v>25,947</v>
      </c>
      <c r="M627" t="str">
        <f>FIXED(Tabla1[[#This Row],[TASA EXE.]],0)</f>
        <v>0</v>
      </c>
      <c r="N627" t="str">
        <f>FIXED(Tabla1[[#This Row],[IVA]],0)</f>
        <v>0</v>
      </c>
      <c r="O627" t="str">
        <f>FIXED(Tabla1[[#This Row],[ISR RET]],0)</f>
        <v>0</v>
      </c>
      <c r="P627" t="str">
        <f>FIXED(Tabla1[[#This Row],[IVA RET]],0)</f>
        <v>0</v>
      </c>
      <c r="R627" s="68">
        <f>Tabla1[[#This Row],[TASA 16]]*16%</f>
        <v>0</v>
      </c>
    </row>
    <row r="628" spans="2:18" x14ac:dyDescent="0.25">
      <c r="B628" t="str">
        <f>'[1]210 Y RFC'!A628</f>
        <v>GAJF490601Q91</v>
      </c>
      <c r="C628" t="s">
        <v>660</v>
      </c>
      <c r="D628" t="str">
        <f>'[1]210 Y RFC'!C628</f>
        <v>GARCIA JAUREGUI FEDERICO</v>
      </c>
      <c r="E628" s="35">
        <f>SUMIFS(Tabla16[TASA 16],Tabla16[NUM],Tabla1[[#This Row],[CODIGO]])</f>
        <v>0</v>
      </c>
      <c r="F628" s="35">
        <f>SUMIFS(Tabla16[TASA 0%],Tabla16[NUM],Tabla1[[#This Row],[CODIGO]])</f>
        <v>0</v>
      </c>
      <c r="G628" s="35">
        <f>SUMIFS(Tabla16[[EXENTO ]],Tabla16[NUM],Tabla1[[#This Row],[CODIGO]])</f>
        <v>0</v>
      </c>
      <c r="H628" s="35">
        <f>SUMIFS(Tabla16[IVA],Tabla16[NUM],Tabla1[[#This Row],[CODIGO]])</f>
        <v>0</v>
      </c>
      <c r="I628" s="35">
        <f>SUMIFS(Tabla16[ISR RET.],Tabla16[NUM],Tabla1[[#This Row],[CODIGO]])</f>
        <v>0</v>
      </c>
      <c r="J628" s="35">
        <f>SUMIFS(Tabla16[IVA RET.],Tabla16[NUM],Tabla1[[#This Row],[CODIGO]])</f>
        <v>0</v>
      </c>
      <c r="K628" t="str">
        <f>FIXED(Tabla1[[#This Row],[TASA 16%]],0)</f>
        <v>0</v>
      </c>
      <c r="L628" t="str">
        <f>FIXED(Tabla1[[#This Row],[TASA 0%]],0)</f>
        <v>0</v>
      </c>
      <c r="M628" t="str">
        <f>FIXED(Tabla1[[#This Row],[TASA EXE.]],0)</f>
        <v>0</v>
      </c>
      <c r="N628" s="36" t="str">
        <f>FIXED(Tabla1[[#This Row],[IVA]],0)</f>
        <v>0</v>
      </c>
      <c r="O628" s="36" t="str">
        <f>FIXED(Tabla1[[#This Row],[ISR RET]],0)</f>
        <v>0</v>
      </c>
      <c r="P628" s="36" t="str">
        <f>FIXED(Tabla1[[#This Row],[IVA RET]],0)</f>
        <v>0</v>
      </c>
      <c r="R628" s="68">
        <f>Tabla1[[#This Row],[TASA 16]]*16%</f>
        <v>0</v>
      </c>
    </row>
    <row r="629" spans="2:18" x14ac:dyDescent="0.25">
      <c r="B629" t="str">
        <f>'[1]210 Y RFC'!A629</f>
        <v>CDI890826TD8</v>
      </c>
      <c r="C629" t="s">
        <v>661</v>
      </c>
      <c r="D629" t="str">
        <f>'[1]210 Y RFC'!C629</f>
        <v>COSPOR DISTRIBUCIONES SA DE CV</v>
      </c>
      <c r="E629" s="35">
        <f>SUMIFS(Tabla16[TASA 16],Tabla16[NUM],Tabla1[[#This Row],[CODIGO]])</f>
        <v>0</v>
      </c>
      <c r="F629" s="35">
        <f>SUMIFS(Tabla16[TASA 0%],Tabla16[NUM],Tabla1[[#This Row],[CODIGO]])</f>
        <v>108378.26999999999</v>
      </c>
      <c r="G629" s="35">
        <f>SUMIFS(Tabla16[[EXENTO ]],Tabla16[NUM],Tabla1[[#This Row],[CODIGO]])</f>
        <v>2195.1</v>
      </c>
      <c r="H629" s="35">
        <f>SUMIFS(Tabla16[IVA],Tabla16[NUM],Tabla1[[#This Row],[CODIGO]])</f>
        <v>0</v>
      </c>
      <c r="I629" s="35">
        <f>SUMIFS(Tabla16[ISR RET.],Tabla16[NUM],Tabla1[[#This Row],[CODIGO]])</f>
        <v>0</v>
      </c>
      <c r="J629" s="35">
        <f>SUMIFS(Tabla16[IVA RET.],Tabla16[NUM],Tabla1[[#This Row],[CODIGO]])</f>
        <v>0</v>
      </c>
      <c r="K629" t="str">
        <f>FIXED(Tabla1[[#This Row],[TASA 16%]],0)</f>
        <v>0</v>
      </c>
      <c r="L629" t="str">
        <f>FIXED(Tabla1[[#This Row],[TASA 0%]],0)</f>
        <v>108,378</v>
      </c>
      <c r="M629" t="str">
        <f>FIXED(Tabla1[[#This Row],[TASA EXE.]],0)</f>
        <v>2,195</v>
      </c>
      <c r="N629" t="str">
        <f>FIXED(Tabla1[[#This Row],[IVA]],0)</f>
        <v>0</v>
      </c>
      <c r="O629" t="str">
        <f>FIXED(Tabla1[[#This Row],[ISR RET]],0)</f>
        <v>0</v>
      </c>
      <c r="P629" t="str">
        <f>FIXED(Tabla1[[#This Row],[IVA RET]],0)</f>
        <v>0</v>
      </c>
      <c r="R629" s="68">
        <f>Tabla1[[#This Row],[TASA 16]]*16%</f>
        <v>0</v>
      </c>
    </row>
    <row r="630" spans="2:18" x14ac:dyDescent="0.25">
      <c r="B630" t="str">
        <f>'[1]210 Y RFC'!A630</f>
        <v>ORG100204TF2</v>
      </c>
      <c r="C630" t="s">
        <v>662</v>
      </c>
      <c r="D630" t="str">
        <f>'[1]210 Y RFC'!C630</f>
        <v>ORGANATURE SA DE CV</v>
      </c>
      <c r="E630" s="35">
        <f>SUMIFS(Tabla16[TASA 16],Tabla16[NUM],Tabla1[[#This Row],[CODIGO]])</f>
        <v>0</v>
      </c>
      <c r="F630" s="35">
        <f>SUMIFS(Tabla16[TASA 0%],Tabla16[NUM],Tabla1[[#This Row],[CODIGO]])</f>
        <v>0</v>
      </c>
      <c r="G630" s="35">
        <f>SUMIFS(Tabla16[[EXENTO ]],Tabla16[NUM],Tabla1[[#This Row],[CODIGO]])</f>
        <v>0</v>
      </c>
      <c r="H630" s="35">
        <f>SUMIFS(Tabla16[IVA],Tabla16[NUM],Tabla1[[#This Row],[CODIGO]])</f>
        <v>0</v>
      </c>
      <c r="I630" s="35">
        <f>SUMIFS(Tabla16[ISR RET.],Tabla16[NUM],Tabla1[[#This Row],[CODIGO]])</f>
        <v>0</v>
      </c>
      <c r="J630" s="35">
        <f>SUMIFS(Tabla16[IVA RET.],Tabla16[NUM],Tabla1[[#This Row],[CODIGO]])</f>
        <v>0</v>
      </c>
      <c r="K630" t="str">
        <f>FIXED(Tabla1[[#This Row],[TASA 16%]],0)</f>
        <v>0</v>
      </c>
      <c r="L630" t="str">
        <f>FIXED(Tabla1[[#This Row],[TASA 0%]],0)</f>
        <v>0</v>
      </c>
      <c r="M630" t="str">
        <f>FIXED(Tabla1[[#This Row],[TASA EXE.]],0)</f>
        <v>0</v>
      </c>
      <c r="N630" s="36" t="str">
        <f>FIXED(Tabla1[[#This Row],[IVA]],0)</f>
        <v>0</v>
      </c>
      <c r="O630" s="36" t="str">
        <f>FIXED(Tabla1[[#This Row],[ISR RET]],0)</f>
        <v>0</v>
      </c>
      <c r="P630" s="36" t="str">
        <f>FIXED(Tabla1[[#This Row],[IVA RET]],0)</f>
        <v>0</v>
      </c>
      <c r="R630" s="68">
        <f>Tabla1[[#This Row],[TASA 16]]*16%</f>
        <v>0</v>
      </c>
    </row>
    <row r="631" spans="2:18" x14ac:dyDescent="0.25">
      <c r="B631" t="str">
        <f>'[1]210 Y RFC'!A631</f>
        <v>AUVA750223FN6</v>
      </c>
      <c r="C631" t="s">
        <v>663</v>
      </c>
      <c r="D631" t="str">
        <f>'[1]210 Y RFC'!C631</f>
        <v>ARGUELLES VALLEJO ANDRES</v>
      </c>
      <c r="E631" s="35">
        <f>SUMIFS(Tabla16[TASA 16],Tabla16[NUM],Tabla1[[#This Row],[CODIGO]])</f>
        <v>0</v>
      </c>
      <c r="F631" s="35">
        <f>SUMIFS(Tabla16[TASA 0%],Tabla16[NUM],Tabla1[[#This Row],[CODIGO]])</f>
        <v>0</v>
      </c>
      <c r="G631" s="35">
        <f>SUMIFS(Tabla16[[EXENTO ]],Tabla16[NUM],Tabla1[[#This Row],[CODIGO]])</f>
        <v>0</v>
      </c>
      <c r="H631" s="35">
        <f>SUMIFS(Tabla16[IVA],Tabla16[NUM],Tabla1[[#This Row],[CODIGO]])</f>
        <v>0</v>
      </c>
      <c r="I631" s="35">
        <f>SUMIFS(Tabla16[ISR RET.],Tabla16[NUM],Tabla1[[#This Row],[CODIGO]])</f>
        <v>0</v>
      </c>
      <c r="J631" s="35">
        <f>SUMIFS(Tabla16[IVA RET.],Tabla16[NUM],Tabla1[[#This Row],[CODIGO]])</f>
        <v>0</v>
      </c>
      <c r="K631" t="str">
        <f>FIXED(Tabla1[[#This Row],[TASA 16%]],0)</f>
        <v>0</v>
      </c>
      <c r="L631" t="str">
        <f>FIXED(Tabla1[[#This Row],[TASA 0%]],0)</f>
        <v>0</v>
      </c>
      <c r="M631" t="str">
        <f>FIXED(Tabla1[[#This Row],[TASA EXE.]],0)</f>
        <v>0</v>
      </c>
      <c r="N631" t="str">
        <f>FIXED(Tabla1[[#This Row],[IVA]],0)</f>
        <v>0</v>
      </c>
      <c r="O631" t="str">
        <f>FIXED(Tabla1[[#This Row],[ISR RET]],0)</f>
        <v>0</v>
      </c>
      <c r="P631" t="str">
        <f>FIXED(Tabla1[[#This Row],[IVA RET]],0)</f>
        <v>0</v>
      </c>
      <c r="R631" s="68">
        <f>Tabla1[[#This Row],[TASA 16]]*16%</f>
        <v>0</v>
      </c>
    </row>
    <row r="632" spans="2:18" x14ac:dyDescent="0.25">
      <c r="B632" t="str">
        <f>'[1]210 Y RFC'!A632</f>
        <v>TOGA711105ER9</v>
      </c>
      <c r="C632" t="s">
        <v>664</v>
      </c>
      <c r="D632" t="str">
        <f>'[1]210 Y RFC'!C632</f>
        <v>TORRES GONZALEZ ARACELI</v>
      </c>
      <c r="E632" s="35">
        <f>SUMIFS(Tabla16[TASA 16],Tabla16[NUM],Tabla1[[#This Row],[CODIGO]])</f>
        <v>0</v>
      </c>
      <c r="F632" s="35">
        <f>SUMIFS(Tabla16[TASA 0%],Tabla16[NUM],Tabla1[[#This Row],[CODIGO]])</f>
        <v>0</v>
      </c>
      <c r="G632" s="35">
        <f>SUMIFS(Tabla16[[EXENTO ]],Tabla16[NUM],Tabla1[[#This Row],[CODIGO]])</f>
        <v>0</v>
      </c>
      <c r="H632" s="35">
        <f>SUMIFS(Tabla16[IVA],Tabla16[NUM],Tabla1[[#This Row],[CODIGO]])</f>
        <v>0</v>
      </c>
      <c r="I632" s="35">
        <f>SUMIFS(Tabla16[ISR RET.],Tabla16[NUM],Tabla1[[#This Row],[CODIGO]])</f>
        <v>0</v>
      </c>
      <c r="J632" s="35">
        <f>SUMIFS(Tabla16[IVA RET.],Tabla16[NUM],Tabla1[[#This Row],[CODIGO]])</f>
        <v>0</v>
      </c>
      <c r="K632" t="str">
        <f>FIXED(Tabla1[[#This Row],[TASA 16%]],0)</f>
        <v>0</v>
      </c>
      <c r="L632" t="str">
        <f>FIXED(Tabla1[[#This Row],[TASA 0%]],0)</f>
        <v>0</v>
      </c>
      <c r="M632" t="str">
        <f>FIXED(Tabla1[[#This Row],[TASA EXE.]],0)</f>
        <v>0</v>
      </c>
      <c r="N632" s="36" t="str">
        <f>FIXED(Tabla1[[#This Row],[IVA]],0)</f>
        <v>0</v>
      </c>
      <c r="O632" s="36" t="str">
        <f>FIXED(Tabla1[[#This Row],[ISR RET]],0)</f>
        <v>0</v>
      </c>
      <c r="P632" s="36" t="str">
        <f>FIXED(Tabla1[[#This Row],[IVA RET]],0)</f>
        <v>0</v>
      </c>
      <c r="R632" s="68">
        <f>Tabla1[[#This Row],[TASA 16]]*16%</f>
        <v>0</v>
      </c>
    </row>
    <row r="633" spans="2:18" x14ac:dyDescent="0.25">
      <c r="B633" t="str">
        <f>'[1]210 Y RFC'!A633</f>
        <v>PCM9307212B8</v>
      </c>
      <c r="C633" t="s">
        <v>665</v>
      </c>
      <c r="D633" t="str">
        <f>'[1]210 Y RFC'!C633</f>
        <v>PAPELES Y CONVERSIONES DE MEXICO SA DE CV</v>
      </c>
      <c r="E633" s="35">
        <f>SUMIFS(Tabla16[TASA 16],Tabla16[NUM],Tabla1[[#This Row],[CODIGO]])</f>
        <v>0</v>
      </c>
      <c r="F633" s="35">
        <f>SUMIFS(Tabla16[TASA 0%],Tabla16[NUM],Tabla1[[#This Row],[CODIGO]])</f>
        <v>0</v>
      </c>
      <c r="G633" s="35">
        <f>SUMIFS(Tabla16[[EXENTO ]],Tabla16[NUM],Tabla1[[#This Row],[CODIGO]])</f>
        <v>0</v>
      </c>
      <c r="H633" s="35">
        <f>SUMIFS(Tabla16[IVA],Tabla16[NUM],Tabla1[[#This Row],[CODIGO]])</f>
        <v>0</v>
      </c>
      <c r="I633" s="35">
        <f>SUMIFS(Tabla16[ISR RET.],Tabla16[NUM],Tabla1[[#This Row],[CODIGO]])</f>
        <v>0</v>
      </c>
      <c r="J633" s="35">
        <f>SUMIFS(Tabla16[IVA RET.],Tabla16[NUM],Tabla1[[#This Row],[CODIGO]])</f>
        <v>0</v>
      </c>
      <c r="K633" t="str">
        <f>FIXED(Tabla1[[#This Row],[TASA 16%]],0)</f>
        <v>0</v>
      </c>
      <c r="L633" t="str">
        <f>FIXED(Tabla1[[#This Row],[TASA 0%]],0)</f>
        <v>0</v>
      </c>
      <c r="M633" t="str">
        <f>FIXED(Tabla1[[#This Row],[TASA EXE.]],0)</f>
        <v>0</v>
      </c>
      <c r="N633" t="str">
        <f>FIXED(Tabla1[[#This Row],[IVA]],0)</f>
        <v>0</v>
      </c>
      <c r="O633" t="str">
        <f>FIXED(Tabla1[[#This Row],[ISR RET]],0)</f>
        <v>0</v>
      </c>
      <c r="P633" t="str">
        <f>FIXED(Tabla1[[#This Row],[IVA RET]],0)</f>
        <v>0</v>
      </c>
      <c r="R633" s="68">
        <f>Tabla1[[#This Row],[TASA 16]]*16%</f>
        <v>0</v>
      </c>
    </row>
    <row r="634" spans="2:18" x14ac:dyDescent="0.25">
      <c r="B634" t="str">
        <f>'[1]210 Y RFC'!A634</f>
        <v>DBR101013N47</v>
      </c>
      <c r="C634" t="s">
        <v>666</v>
      </c>
      <c r="D634" t="str">
        <f>'[1]210 Y RFC'!C634</f>
        <v>DERMA BRANDS S DE RL DE CV</v>
      </c>
      <c r="E634" s="35">
        <f>SUMIFS(Tabla16[TASA 16],Tabla16[NUM],Tabla1[[#This Row],[CODIGO]])</f>
        <v>8851.625</v>
      </c>
      <c r="F634" s="35">
        <f>SUMIFS(Tabla16[TASA 0%],Tabla16[NUM],Tabla1[[#This Row],[CODIGO]])</f>
        <v>-2.4999999999636202E-2</v>
      </c>
      <c r="G634" s="35">
        <f>SUMIFS(Tabla16[[EXENTO ]],Tabla16[NUM],Tabla1[[#This Row],[CODIGO]])</f>
        <v>0</v>
      </c>
      <c r="H634" s="35">
        <f>SUMIFS(Tabla16[IVA],Tabla16[NUM],Tabla1[[#This Row],[CODIGO]])</f>
        <v>1416.26</v>
      </c>
      <c r="I634" s="35">
        <f>SUMIFS(Tabla16[ISR RET.],Tabla16[NUM],Tabla1[[#This Row],[CODIGO]])</f>
        <v>0</v>
      </c>
      <c r="J634" s="35">
        <f>SUMIFS(Tabla16[IVA RET.],Tabla16[NUM],Tabla1[[#This Row],[CODIGO]])</f>
        <v>0</v>
      </c>
      <c r="K634" t="str">
        <f>FIXED(Tabla1[[#This Row],[TASA 16%]],0)</f>
        <v>8,852</v>
      </c>
      <c r="L634" t="str">
        <f>FIXED(Tabla1[[#This Row],[TASA 0%]],0)</f>
        <v>0</v>
      </c>
      <c r="M634" t="str">
        <f>FIXED(Tabla1[[#This Row],[TASA EXE.]],0)</f>
        <v>0</v>
      </c>
      <c r="N634" s="36" t="str">
        <f>FIXED(Tabla1[[#This Row],[IVA]],0)</f>
        <v>1,416</v>
      </c>
      <c r="O634" s="36" t="str">
        <f>FIXED(Tabla1[[#This Row],[ISR RET]],0)</f>
        <v>0</v>
      </c>
      <c r="P634" s="36" t="str">
        <f>FIXED(Tabla1[[#This Row],[IVA RET]],0)</f>
        <v>0</v>
      </c>
      <c r="R634" s="68">
        <f>Tabla1[[#This Row],[TASA 16]]*16%</f>
        <v>1416.32</v>
      </c>
    </row>
    <row r="635" spans="2:18" x14ac:dyDescent="0.25">
      <c r="B635" t="str">
        <f>'[1]210 Y RFC'!A635</f>
        <v>ANF0709218A5</v>
      </c>
      <c r="C635" t="s">
        <v>667</v>
      </c>
      <c r="D635" t="str">
        <f>'[1]210 Y RFC'!C635</f>
        <v>ALIMENTOS NATURALES FINOS SA DE CV</v>
      </c>
      <c r="E635" s="35">
        <f>SUMIFS(Tabla16[TASA 16],Tabla16[NUM],Tabla1[[#This Row],[CODIGO]])</f>
        <v>0</v>
      </c>
      <c r="F635" s="35">
        <f>SUMIFS(Tabla16[TASA 0%],Tabla16[NUM],Tabla1[[#This Row],[CODIGO]])</f>
        <v>0</v>
      </c>
      <c r="G635" s="35">
        <f>SUMIFS(Tabla16[[EXENTO ]],Tabla16[NUM],Tabla1[[#This Row],[CODIGO]])</f>
        <v>0</v>
      </c>
      <c r="H635" s="35">
        <f>SUMIFS(Tabla16[IVA],Tabla16[NUM],Tabla1[[#This Row],[CODIGO]])</f>
        <v>0</v>
      </c>
      <c r="I635" s="35">
        <f>SUMIFS(Tabla16[ISR RET.],Tabla16[NUM],Tabla1[[#This Row],[CODIGO]])</f>
        <v>0</v>
      </c>
      <c r="J635" s="35">
        <f>SUMIFS(Tabla16[IVA RET.],Tabla16[NUM],Tabla1[[#This Row],[CODIGO]])</f>
        <v>0</v>
      </c>
      <c r="K635" t="str">
        <f>FIXED(Tabla1[[#This Row],[TASA 16%]],0)</f>
        <v>0</v>
      </c>
      <c r="L635" t="str">
        <f>FIXED(Tabla1[[#This Row],[TASA 0%]],0)</f>
        <v>0</v>
      </c>
      <c r="M635" t="str">
        <f>FIXED(Tabla1[[#This Row],[TASA EXE.]],0)</f>
        <v>0</v>
      </c>
      <c r="N635" t="str">
        <f>FIXED(Tabla1[[#This Row],[IVA]],0)</f>
        <v>0</v>
      </c>
      <c r="O635" t="str">
        <f>FIXED(Tabla1[[#This Row],[ISR RET]],0)</f>
        <v>0</v>
      </c>
      <c r="P635" t="str">
        <f>FIXED(Tabla1[[#This Row],[IVA RET]],0)</f>
        <v>0</v>
      </c>
      <c r="R635" s="68">
        <f>Tabla1[[#This Row],[TASA 16]]*16%</f>
        <v>0</v>
      </c>
    </row>
    <row r="636" spans="2:18" x14ac:dyDescent="0.25">
      <c r="B636" t="str">
        <f>'[1]210 Y RFC'!A636</f>
        <v>QGU0912049C3</v>
      </c>
      <c r="C636" t="s">
        <v>668</v>
      </c>
      <c r="D636" t="str">
        <f>'[1]210 Y RFC'!C636</f>
        <v>QUICKSHINE GUADALAJARA SA DE CV</v>
      </c>
      <c r="E636" s="35">
        <f>SUMIFS(Tabla16[TASA 16],Tabla16[NUM],Tabla1[[#This Row],[CODIGO]])</f>
        <v>0</v>
      </c>
      <c r="F636" s="35">
        <f>SUMIFS(Tabla16[TASA 0%],Tabla16[NUM],Tabla1[[#This Row],[CODIGO]])</f>
        <v>0</v>
      </c>
      <c r="G636" s="35">
        <f>SUMIFS(Tabla16[[EXENTO ]],Tabla16[NUM],Tabla1[[#This Row],[CODIGO]])</f>
        <v>0</v>
      </c>
      <c r="H636" s="35">
        <f>SUMIFS(Tabla16[IVA],Tabla16[NUM],Tabla1[[#This Row],[CODIGO]])</f>
        <v>0</v>
      </c>
      <c r="I636" s="35">
        <f>SUMIFS(Tabla16[ISR RET.],Tabla16[NUM],Tabla1[[#This Row],[CODIGO]])</f>
        <v>0</v>
      </c>
      <c r="J636" s="35">
        <f>SUMIFS(Tabla16[IVA RET.],Tabla16[NUM],Tabla1[[#This Row],[CODIGO]])</f>
        <v>0</v>
      </c>
      <c r="K636" t="str">
        <f>FIXED(Tabla1[[#This Row],[TASA 16%]],0)</f>
        <v>0</v>
      </c>
      <c r="L636" t="str">
        <f>FIXED(Tabla1[[#This Row],[TASA 0%]],0)</f>
        <v>0</v>
      </c>
      <c r="M636" t="str">
        <f>FIXED(Tabla1[[#This Row],[TASA EXE.]],0)</f>
        <v>0</v>
      </c>
      <c r="N636" s="36" t="str">
        <f>FIXED(Tabla1[[#This Row],[IVA]],0)</f>
        <v>0</v>
      </c>
      <c r="O636" s="36" t="str">
        <f>FIXED(Tabla1[[#This Row],[ISR RET]],0)</f>
        <v>0</v>
      </c>
      <c r="P636" s="36" t="str">
        <f>FIXED(Tabla1[[#This Row],[IVA RET]],0)</f>
        <v>0</v>
      </c>
      <c r="R636" s="68">
        <f>Tabla1[[#This Row],[TASA 16]]*16%</f>
        <v>0</v>
      </c>
    </row>
    <row r="637" spans="2:18" x14ac:dyDescent="0.25">
      <c r="B637" t="str">
        <f>'[1]210 Y RFC'!A637</f>
        <v>SRN000519Q69</v>
      </c>
      <c r="C637" t="s">
        <v>669</v>
      </c>
      <c r="D637" t="str">
        <f>'[1]210 Y RFC'!C637</f>
        <v>SELLO ROJO DEL NORTE SA DE CV/ALIMENTOS SELLO ROJO SA DE CV</v>
      </c>
      <c r="E637" s="35">
        <f>SUMIFS(Tabla16[TASA 16],Tabla16[NUM],Tabla1[[#This Row],[CODIGO]])</f>
        <v>155.1875</v>
      </c>
      <c r="F637" s="35">
        <f>SUMIFS(Tabla16[TASA 0%],Tabla16[NUM],Tabla1[[#This Row],[CODIGO]])</f>
        <v>723171.11249999993</v>
      </c>
      <c r="G637" s="35">
        <f>SUMIFS(Tabla16[[EXENTO ]],Tabla16[NUM],Tabla1[[#This Row],[CODIGO]])</f>
        <v>0</v>
      </c>
      <c r="H637" s="35">
        <f>SUMIFS(Tabla16[IVA],Tabla16[NUM],Tabla1[[#This Row],[CODIGO]])</f>
        <v>24.83</v>
      </c>
      <c r="I637" s="35">
        <f>SUMIFS(Tabla16[ISR RET.],Tabla16[NUM],Tabla1[[#This Row],[CODIGO]])</f>
        <v>0</v>
      </c>
      <c r="J637" s="35">
        <f>SUMIFS(Tabla16[IVA RET.],Tabla16[NUM],Tabla1[[#This Row],[CODIGO]])</f>
        <v>0</v>
      </c>
      <c r="K637" t="str">
        <f>FIXED(Tabla1[[#This Row],[TASA 16%]],0)</f>
        <v>155</v>
      </c>
      <c r="L637" t="str">
        <f>FIXED(Tabla1[[#This Row],[TASA 0%]],0)</f>
        <v>723,171</v>
      </c>
      <c r="M637" t="str">
        <f>FIXED(Tabla1[[#This Row],[TASA EXE.]],0)</f>
        <v>0</v>
      </c>
      <c r="N637" t="str">
        <f>FIXED(Tabla1[[#This Row],[IVA]],0)</f>
        <v>25</v>
      </c>
      <c r="O637" t="str">
        <f>FIXED(Tabla1[[#This Row],[ISR RET]],0)</f>
        <v>0</v>
      </c>
      <c r="P637" t="str">
        <f>FIXED(Tabla1[[#This Row],[IVA RET]],0)</f>
        <v>0</v>
      </c>
      <c r="R637" s="68">
        <f>Tabla1[[#This Row],[TASA 16]]*16%</f>
        <v>24.8</v>
      </c>
    </row>
    <row r="638" spans="2:18" x14ac:dyDescent="0.25">
      <c r="B638" t="str">
        <f>'[1]210 Y RFC'!A638</f>
        <v>LFA160317TC1</v>
      </c>
      <c r="C638" t="s">
        <v>670</v>
      </c>
      <c r="D638" t="str">
        <f>'[1]210 Y RFC'!C638</f>
        <v>LC FARMA SA DE CV</v>
      </c>
      <c r="E638" s="35">
        <f>SUMIFS(Tabla16[TASA 16],Tabla16[NUM],Tabla1[[#This Row],[CODIGO]])</f>
        <v>0</v>
      </c>
      <c r="F638" s="35">
        <f>SUMIFS(Tabla16[TASA 0%],Tabla16[NUM],Tabla1[[#This Row],[CODIGO]])</f>
        <v>0</v>
      </c>
      <c r="G638" s="35">
        <f>SUMIFS(Tabla16[[EXENTO ]],Tabla16[NUM],Tabla1[[#This Row],[CODIGO]])</f>
        <v>0</v>
      </c>
      <c r="H638" s="35">
        <f>SUMIFS(Tabla16[IVA],Tabla16[NUM],Tabla1[[#This Row],[CODIGO]])</f>
        <v>0</v>
      </c>
      <c r="I638" s="35">
        <f>SUMIFS(Tabla16[ISR RET.],Tabla16[NUM],Tabla1[[#This Row],[CODIGO]])</f>
        <v>0</v>
      </c>
      <c r="J638" s="35">
        <f>SUMIFS(Tabla16[IVA RET.],Tabla16[NUM],Tabla1[[#This Row],[CODIGO]])</f>
        <v>0</v>
      </c>
      <c r="K638" t="str">
        <f>FIXED(Tabla1[[#This Row],[TASA 16%]],0)</f>
        <v>0</v>
      </c>
      <c r="L638" t="str">
        <f>FIXED(Tabla1[[#This Row],[TASA 0%]],0)</f>
        <v>0</v>
      </c>
      <c r="M638" t="str">
        <f>FIXED(Tabla1[[#This Row],[TASA EXE.]],0)</f>
        <v>0</v>
      </c>
      <c r="N638" s="36" t="str">
        <f>FIXED(Tabla1[[#This Row],[IVA]],0)</f>
        <v>0</v>
      </c>
      <c r="O638" s="36" t="str">
        <f>FIXED(Tabla1[[#This Row],[ISR RET]],0)</f>
        <v>0</v>
      </c>
      <c r="P638" s="36" t="str">
        <f>FIXED(Tabla1[[#This Row],[IVA RET]],0)</f>
        <v>0</v>
      </c>
      <c r="R638" s="68">
        <f>Tabla1[[#This Row],[TASA 16]]*16%</f>
        <v>0</v>
      </c>
    </row>
    <row r="639" spans="2:18" x14ac:dyDescent="0.25">
      <c r="B639" t="str">
        <f>'[1]210 Y RFC'!A639</f>
        <v>VISO920523S39</v>
      </c>
      <c r="C639" t="s">
        <v>671</v>
      </c>
      <c r="D639" t="str">
        <f>'[1]210 Y RFC'!C639</f>
        <v>VILLALOBOS SANCHEZ OMAR ALEJANDRO</v>
      </c>
      <c r="E639" s="35">
        <f>SUMIFS(Tabla16[TASA 16],Tabla16[NUM],Tabla1[[#This Row],[CODIGO]])</f>
        <v>0</v>
      </c>
      <c r="F639" s="35">
        <f>SUMIFS(Tabla16[TASA 0%],Tabla16[NUM],Tabla1[[#This Row],[CODIGO]])</f>
        <v>0</v>
      </c>
      <c r="G639" s="35">
        <f>SUMIFS(Tabla16[[EXENTO ]],Tabla16[NUM],Tabla1[[#This Row],[CODIGO]])</f>
        <v>0</v>
      </c>
      <c r="H639" s="35">
        <f>SUMIFS(Tabla16[IVA],Tabla16[NUM],Tabla1[[#This Row],[CODIGO]])</f>
        <v>0</v>
      </c>
      <c r="I639" s="35">
        <f>SUMIFS(Tabla16[ISR RET.],Tabla16[NUM],Tabla1[[#This Row],[CODIGO]])</f>
        <v>0</v>
      </c>
      <c r="J639" s="35">
        <f>SUMIFS(Tabla16[IVA RET.],Tabla16[NUM],Tabla1[[#This Row],[CODIGO]])</f>
        <v>0</v>
      </c>
      <c r="K639" t="str">
        <f>FIXED(Tabla1[[#This Row],[TASA 16%]],0)</f>
        <v>0</v>
      </c>
      <c r="L639" t="str">
        <f>FIXED(Tabla1[[#This Row],[TASA 0%]],0)</f>
        <v>0</v>
      </c>
      <c r="M639" t="str">
        <f>FIXED(Tabla1[[#This Row],[TASA EXE.]],0)</f>
        <v>0</v>
      </c>
      <c r="N639" t="str">
        <f>FIXED(Tabla1[[#This Row],[IVA]],0)</f>
        <v>0</v>
      </c>
      <c r="O639" t="str">
        <f>FIXED(Tabla1[[#This Row],[ISR RET]],0)</f>
        <v>0</v>
      </c>
      <c r="P639" t="str">
        <f>FIXED(Tabla1[[#This Row],[IVA RET]],0)</f>
        <v>0</v>
      </c>
      <c r="R639" s="68">
        <f>Tabla1[[#This Row],[TASA 16]]*16%</f>
        <v>0</v>
      </c>
    </row>
    <row r="640" spans="2:18" x14ac:dyDescent="0.25">
      <c r="B640" t="str">
        <f>'[1]210 Y RFC'!A640</f>
        <v>GUME280202SG5</v>
      </c>
      <c r="C640" t="s">
        <v>672</v>
      </c>
      <c r="D640" t="str">
        <f>'[1]210 Y RFC'!C640</f>
        <v>GUTIERREZ MARTIN EZEQUIEL</v>
      </c>
      <c r="E640" s="35">
        <f>SUMIFS(Tabla16[TASA 16],Tabla16[NUM],Tabla1[[#This Row],[CODIGO]])</f>
        <v>1263.8125</v>
      </c>
      <c r="F640" s="35">
        <f>SUMIFS(Tabla16[TASA 0%],Tabla16[NUM],Tabla1[[#This Row],[CODIGO]])</f>
        <v>-2.5000000001469402E-3</v>
      </c>
      <c r="G640" s="35">
        <f>SUMIFS(Tabla16[[EXENTO ]],Tabla16[NUM],Tabla1[[#This Row],[CODIGO]])</f>
        <v>34.1</v>
      </c>
      <c r="H640" s="35">
        <f>SUMIFS(Tabla16[IVA],Tabla16[NUM],Tabla1[[#This Row],[CODIGO]])</f>
        <v>202.21</v>
      </c>
      <c r="I640" s="35">
        <f>SUMIFS(Tabla16[ISR RET.],Tabla16[NUM],Tabla1[[#This Row],[CODIGO]])</f>
        <v>0</v>
      </c>
      <c r="J640" s="35">
        <f>SUMIFS(Tabla16[IVA RET.],Tabla16[NUM],Tabla1[[#This Row],[CODIGO]])</f>
        <v>0</v>
      </c>
      <c r="K640" t="str">
        <f>FIXED(Tabla1[[#This Row],[TASA 16%]],0)</f>
        <v>1,264</v>
      </c>
      <c r="L640" t="str">
        <f>FIXED(Tabla1[[#This Row],[TASA 0%]],0)</f>
        <v>0</v>
      </c>
      <c r="M640" t="str">
        <f>FIXED(Tabla1[[#This Row],[TASA EXE.]],0)</f>
        <v>34</v>
      </c>
      <c r="N640" t="str">
        <f>FIXED(Tabla1[[#This Row],[IVA]],0)</f>
        <v>202</v>
      </c>
      <c r="O640" t="str">
        <f>FIXED(Tabla1[[#This Row],[ISR RET]],0)</f>
        <v>0</v>
      </c>
      <c r="P640" t="str">
        <f>FIXED(Tabla1[[#This Row],[IVA RET]],0)</f>
        <v>0</v>
      </c>
      <c r="R640" s="68">
        <f>Tabla1[[#This Row],[TASA 16]]*16%</f>
        <v>202.24</v>
      </c>
    </row>
    <row r="641" spans="2:18" x14ac:dyDescent="0.25">
      <c r="B641" t="str">
        <f>'[1]210 Y RFC'!A641</f>
        <v>CPF6307036N8</v>
      </c>
      <c r="C641" t="s">
        <v>673</v>
      </c>
      <c r="D641" t="str">
        <f>'[1]210 Y RFC'!C641</f>
        <v>CAMINOS Y PUENTES FEDERALES DE INGRESOS Y SERVICIOS CONEXOS</v>
      </c>
      <c r="E641" s="35">
        <f>SUMIFS(Tabla16[TASA 16],Tabla16[NUM],Tabla1[[#This Row],[CODIGO]])</f>
        <v>0</v>
      </c>
      <c r="F641" s="35">
        <f>SUMIFS(Tabla16[TASA 0%],Tabla16[NUM],Tabla1[[#This Row],[CODIGO]])</f>
        <v>0</v>
      </c>
      <c r="G641" s="35">
        <f>SUMIFS(Tabla16[[EXENTO ]],Tabla16[NUM],Tabla1[[#This Row],[CODIGO]])</f>
        <v>0</v>
      </c>
      <c r="H641" s="35">
        <f>SUMIFS(Tabla16[IVA],Tabla16[NUM],Tabla1[[#This Row],[CODIGO]])</f>
        <v>0</v>
      </c>
      <c r="I641" s="35">
        <f>SUMIFS(Tabla16[ISR RET.],Tabla16[NUM],Tabla1[[#This Row],[CODIGO]])</f>
        <v>0</v>
      </c>
      <c r="J641" s="35">
        <f>SUMIFS(Tabla16[IVA RET.],Tabla16[NUM],Tabla1[[#This Row],[CODIGO]])</f>
        <v>0</v>
      </c>
      <c r="K641" t="str">
        <f>FIXED(Tabla1[[#This Row],[TASA 16%]],0)</f>
        <v>0</v>
      </c>
      <c r="L641" t="str">
        <f>FIXED(Tabla1[[#This Row],[TASA 0%]],0)</f>
        <v>0</v>
      </c>
      <c r="M641" t="str">
        <f>FIXED(Tabla1[[#This Row],[TASA EXE.]],0)</f>
        <v>0</v>
      </c>
      <c r="N641" t="str">
        <f>FIXED(Tabla1[[#This Row],[IVA]],0)</f>
        <v>0</v>
      </c>
      <c r="O641" t="str">
        <f>FIXED(Tabla1[[#This Row],[ISR RET]],0)</f>
        <v>0</v>
      </c>
      <c r="P641" t="str">
        <f>FIXED(Tabla1[[#This Row],[IVA RET]],0)</f>
        <v>0</v>
      </c>
      <c r="R641" s="68">
        <f>Tabla1[[#This Row],[TASA 16]]*16%</f>
        <v>0</v>
      </c>
    </row>
    <row r="642" spans="2:18" x14ac:dyDescent="0.25">
      <c r="B642" t="str">
        <f>'[1]210 Y RFC'!A642</f>
        <v>LOHR780505F46</v>
      </c>
      <c r="C642" t="s">
        <v>674</v>
      </c>
      <c r="D642" t="str">
        <f>'[1]210 Y RFC'!C642</f>
        <v>LOMELI HERNANDEZ ROSALINA</v>
      </c>
      <c r="E642" s="35">
        <f>SUMIFS(Tabla16[TASA 16],Tabla16[NUM],Tabla1[[#This Row],[CODIGO]])</f>
        <v>0</v>
      </c>
      <c r="F642" s="35">
        <f>SUMIFS(Tabla16[TASA 0%],Tabla16[NUM],Tabla1[[#This Row],[CODIGO]])</f>
        <v>0</v>
      </c>
      <c r="G642" s="35">
        <f>SUMIFS(Tabla16[[EXENTO ]],Tabla16[NUM],Tabla1[[#This Row],[CODIGO]])</f>
        <v>0</v>
      </c>
      <c r="H642" s="35">
        <f>SUMIFS(Tabla16[IVA],Tabla16[NUM],Tabla1[[#This Row],[CODIGO]])</f>
        <v>0</v>
      </c>
      <c r="I642" s="35">
        <f>SUMIFS(Tabla16[ISR RET.],Tabla16[NUM],Tabla1[[#This Row],[CODIGO]])</f>
        <v>0</v>
      </c>
      <c r="J642" s="35">
        <f>SUMIFS(Tabla16[IVA RET.],Tabla16[NUM],Tabla1[[#This Row],[CODIGO]])</f>
        <v>0</v>
      </c>
      <c r="K642" t="str">
        <f>FIXED(Tabla1[[#This Row],[TASA 16%]],0)</f>
        <v>0</v>
      </c>
      <c r="L642" t="str">
        <f>FIXED(Tabla1[[#This Row],[TASA 0%]],0)</f>
        <v>0</v>
      </c>
      <c r="M642" t="str">
        <f>FIXED(Tabla1[[#This Row],[TASA EXE.]],0)</f>
        <v>0</v>
      </c>
      <c r="N642" s="36" t="str">
        <f>FIXED(Tabla1[[#This Row],[IVA]],0)</f>
        <v>0</v>
      </c>
      <c r="O642" s="36" t="str">
        <f>FIXED(Tabla1[[#This Row],[ISR RET]],0)</f>
        <v>0</v>
      </c>
      <c r="P642" s="36" t="str">
        <f>FIXED(Tabla1[[#This Row],[IVA RET]],0)</f>
        <v>0</v>
      </c>
      <c r="R642" s="68">
        <f>Tabla1[[#This Row],[TASA 16]]*16%</f>
        <v>0</v>
      </c>
    </row>
    <row r="643" spans="2:18" x14ac:dyDescent="0.25">
      <c r="B643" t="str">
        <f>'[1]210 Y RFC'!A643</f>
        <v>ATC570304J94</v>
      </c>
      <c r="C643" t="s">
        <v>675</v>
      </c>
      <c r="D643" t="str">
        <f>'[1]210 Y RFC'!C643</f>
        <v>AUTOTRANSPORTES DE CARGA LOS ALTOS</v>
      </c>
      <c r="E643" s="35">
        <f>SUMIFS(Tabla16[TASA 16],Tabla16[NUM],Tabla1[[#This Row],[CODIGO]])</f>
        <v>0</v>
      </c>
      <c r="F643" s="35">
        <f>SUMIFS(Tabla16[TASA 0%],Tabla16[NUM],Tabla1[[#This Row],[CODIGO]])</f>
        <v>0</v>
      </c>
      <c r="G643" s="35">
        <f>SUMIFS(Tabla16[[EXENTO ]],Tabla16[NUM],Tabla1[[#This Row],[CODIGO]])</f>
        <v>0</v>
      </c>
      <c r="H643" s="35">
        <f>SUMIFS(Tabla16[IVA],Tabla16[NUM],Tabla1[[#This Row],[CODIGO]])</f>
        <v>0</v>
      </c>
      <c r="I643" s="35">
        <f>SUMIFS(Tabla16[ISR RET.],Tabla16[NUM],Tabla1[[#This Row],[CODIGO]])</f>
        <v>0</v>
      </c>
      <c r="J643" s="35">
        <f>SUMIFS(Tabla16[IVA RET.],Tabla16[NUM],Tabla1[[#This Row],[CODIGO]])</f>
        <v>0</v>
      </c>
      <c r="K643" t="str">
        <f>FIXED(Tabla1[[#This Row],[TASA 16%]],0)</f>
        <v>0</v>
      </c>
      <c r="L643" t="str">
        <f>FIXED(Tabla1[[#This Row],[TASA 0%]],0)</f>
        <v>0</v>
      </c>
      <c r="M643" t="str">
        <f>FIXED(Tabla1[[#This Row],[TASA EXE.]],0)</f>
        <v>0</v>
      </c>
      <c r="N643" t="str">
        <f>FIXED(Tabla1[[#This Row],[IVA]],0)</f>
        <v>0</v>
      </c>
      <c r="O643" t="str">
        <f>FIXED(Tabla1[[#This Row],[ISR RET]],0)</f>
        <v>0</v>
      </c>
      <c r="P643" t="str">
        <f>FIXED(Tabla1[[#This Row],[IVA RET]],0)</f>
        <v>0</v>
      </c>
      <c r="R643" s="68">
        <f>Tabla1[[#This Row],[TASA 16]]*16%</f>
        <v>0</v>
      </c>
    </row>
    <row r="644" spans="2:18" x14ac:dyDescent="0.25">
      <c r="B644" t="str">
        <f>'[1]210 Y RFC'!A644</f>
        <v>GOPE6801251GA</v>
      </c>
      <c r="C644" t="s">
        <v>676</v>
      </c>
      <c r="D644" t="str">
        <f>'[1]210 Y RFC'!C644</f>
        <v>GODINEZ PINEDA ELVIRA</v>
      </c>
      <c r="E644" s="35">
        <f>SUMIFS(Tabla16[TASA 16],Tabla16[NUM],Tabla1[[#This Row],[CODIGO]])</f>
        <v>0</v>
      </c>
      <c r="F644" s="35">
        <f>SUMIFS(Tabla16[TASA 0%],Tabla16[NUM],Tabla1[[#This Row],[CODIGO]])</f>
        <v>0</v>
      </c>
      <c r="G644" s="35">
        <f>SUMIFS(Tabla16[[EXENTO ]],Tabla16[NUM],Tabla1[[#This Row],[CODIGO]])</f>
        <v>0</v>
      </c>
      <c r="H644" s="35">
        <f>SUMIFS(Tabla16[IVA],Tabla16[NUM],Tabla1[[#This Row],[CODIGO]])</f>
        <v>0</v>
      </c>
      <c r="I644" s="35">
        <f>SUMIFS(Tabla16[ISR RET.],Tabla16[NUM],Tabla1[[#This Row],[CODIGO]])</f>
        <v>0</v>
      </c>
      <c r="J644" s="35">
        <f>SUMIFS(Tabla16[IVA RET.],Tabla16[NUM],Tabla1[[#This Row],[CODIGO]])</f>
        <v>0</v>
      </c>
      <c r="K644" t="str">
        <f>FIXED(Tabla1[[#This Row],[TASA 16%]],0)</f>
        <v>0</v>
      </c>
      <c r="L644" t="str">
        <f>FIXED(Tabla1[[#This Row],[TASA 0%]],0)</f>
        <v>0</v>
      </c>
      <c r="M644" t="str">
        <f>FIXED(Tabla1[[#This Row],[TASA EXE.]],0)</f>
        <v>0</v>
      </c>
      <c r="N644" s="36" t="str">
        <f>FIXED(Tabla1[[#This Row],[IVA]],0)</f>
        <v>0</v>
      </c>
      <c r="O644" s="36" t="str">
        <f>FIXED(Tabla1[[#This Row],[ISR RET]],0)</f>
        <v>0</v>
      </c>
      <c r="P644" s="36" t="str">
        <f>FIXED(Tabla1[[#This Row],[IVA RET]],0)</f>
        <v>0</v>
      </c>
      <c r="R644" s="68">
        <f>Tabla1[[#This Row],[TASA 16]]*16%</f>
        <v>0</v>
      </c>
    </row>
    <row r="645" spans="2:18" x14ac:dyDescent="0.25">
      <c r="B645" t="str">
        <f>'[1]210 Y RFC'!A645</f>
        <v>LCO021217UT6</v>
      </c>
      <c r="C645" t="s">
        <v>677</v>
      </c>
      <c r="D645" t="str">
        <f>'[1]210 Y RFC'!C645</f>
        <v>LABORATORIOS COSMECEUTICOS S DE RL DE CV</v>
      </c>
      <c r="E645" s="35">
        <f>SUMIFS(Tabla16[TASA 16],Tabla16[NUM],Tabla1[[#This Row],[CODIGO]])</f>
        <v>0</v>
      </c>
      <c r="F645" s="35">
        <f>SUMIFS(Tabla16[TASA 0%],Tabla16[NUM],Tabla1[[#This Row],[CODIGO]])</f>
        <v>0</v>
      </c>
      <c r="G645" s="35">
        <f>SUMIFS(Tabla16[[EXENTO ]],Tabla16[NUM],Tabla1[[#This Row],[CODIGO]])</f>
        <v>0</v>
      </c>
      <c r="H645" s="35">
        <f>SUMIFS(Tabla16[IVA],Tabla16[NUM],Tabla1[[#This Row],[CODIGO]])</f>
        <v>0</v>
      </c>
      <c r="I645" s="35">
        <f>SUMIFS(Tabla16[ISR RET.],Tabla16[NUM],Tabla1[[#This Row],[CODIGO]])</f>
        <v>0</v>
      </c>
      <c r="J645" s="35">
        <f>SUMIFS(Tabla16[IVA RET.],Tabla16[NUM],Tabla1[[#This Row],[CODIGO]])</f>
        <v>0</v>
      </c>
      <c r="K645" t="str">
        <f>FIXED(Tabla1[[#This Row],[TASA 16%]],0)</f>
        <v>0</v>
      </c>
      <c r="L645" t="str">
        <f>FIXED(Tabla1[[#This Row],[TASA 0%]],0)</f>
        <v>0</v>
      </c>
      <c r="M645" t="str">
        <f>FIXED(Tabla1[[#This Row],[TASA EXE.]],0)</f>
        <v>0</v>
      </c>
      <c r="N645" t="str">
        <f>FIXED(Tabla1[[#This Row],[IVA]],0)</f>
        <v>0</v>
      </c>
      <c r="O645" t="str">
        <f>FIXED(Tabla1[[#This Row],[ISR RET]],0)</f>
        <v>0</v>
      </c>
      <c r="P645" t="str">
        <f>FIXED(Tabla1[[#This Row],[IVA RET]],0)</f>
        <v>0</v>
      </c>
      <c r="R645" s="68">
        <f>Tabla1[[#This Row],[TASA 16]]*16%</f>
        <v>0</v>
      </c>
    </row>
    <row r="646" spans="2:18" x14ac:dyDescent="0.25">
      <c r="B646" t="str">
        <f>'[1]210 Y RFC'!A646</f>
        <v>SPA0212183J8</v>
      </c>
      <c r="C646" t="s">
        <v>678</v>
      </c>
      <c r="D646" t="str">
        <f>'[1]210 Y RFC'!C646</f>
        <v>SAL PACIFICO SA DE CV</v>
      </c>
      <c r="E646" s="35">
        <f>SUMIFS(Tabla16[TASA 16],Tabla16[NUM],Tabla1[[#This Row],[CODIGO]])</f>
        <v>0</v>
      </c>
      <c r="F646" s="35">
        <f>SUMIFS(Tabla16[TASA 0%],Tabla16[NUM],Tabla1[[#This Row],[CODIGO]])</f>
        <v>18076.2</v>
      </c>
      <c r="G646" s="35">
        <f>SUMIFS(Tabla16[[EXENTO ]],Tabla16[NUM],Tabla1[[#This Row],[CODIGO]])</f>
        <v>0</v>
      </c>
      <c r="H646" s="35">
        <f>SUMIFS(Tabla16[IVA],Tabla16[NUM],Tabla1[[#This Row],[CODIGO]])</f>
        <v>0</v>
      </c>
      <c r="I646" s="35">
        <f>SUMIFS(Tabla16[ISR RET.],Tabla16[NUM],Tabla1[[#This Row],[CODIGO]])</f>
        <v>0</v>
      </c>
      <c r="J646" s="35">
        <f>SUMIFS(Tabla16[IVA RET.],Tabla16[NUM],Tabla1[[#This Row],[CODIGO]])</f>
        <v>0</v>
      </c>
      <c r="K646" t="str">
        <f>FIXED(Tabla1[[#This Row],[TASA 16%]],0)</f>
        <v>0</v>
      </c>
      <c r="L646" t="str">
        <f>FIXED(Tabla1[[#This Row],[TASA 0%]],0)</f>
        <v>18,076</v>
      </c>
      <c r="M646" t="str">
        <f>FIXED(Tabla1[[#This Row],[TASA EXE.]],0)</f>
        <v>0</v>
      </c>
      <c r="N646" s="36" t="str">
        <f>FIXED(Tabla1[[#This Row],[IVA]],0)</f>
        <v>0</v>
      </c>
      <c r="O646" s="36" t="str">
        <f>FIXED(Tabla1[[#This Row],[ISR RET]],0)</f>
        <v>0</v>
      </c>
      <c r="P646" s="36" t="str">
        <f>FIXED(Tabla1[[#This Row],[IVA RET]],0)</f>
        <v>0</v>
      </c>
      <c r="R646" s="68">
        <f>Tabla1[[#This Row],[TASA 16]]*16%</f>
        <v>0</v>
      </c>
    </row>
    <row r="647" spans="2:18" x14ac:dyDescent="0.25">
      <c r="B647" t="str">
        <f>'[1]210 Y RFC'!A647</f>
        <v>GOGA730917LR1</v>
      </c>
      <c r="C647" t="s">
        <v>679</v>
      </c>
      <c r="D647" t="str">
        <f>'[1]210 Y RFC'!C647</f>
        <v>GONZALEZ GONZALEZ AMELIA</v>
      </c>
      <c r="E647" s="35">
        <f>SUMIFS(Tabla16[TASA 16],Tabla16[NUM],Tabla1[[#This Row],[CODIGO]])</f>
        <v>0</v>
      </c>
      <c r="F647" s="35">
        <f>SUMIFS(Tabla16[TASA 0%],Tabla16[NUM],Tabla1[[#This Row],[CODIGO]])</f>
        <v>5196.25</v>
      </c>
      <c r="G647" s="35">
        <f>SUMIFS(Tabla16[[EXENTO ]],Tabla16[NUM],Tabla1[[#This Row],[CODIGO]])</f>
        <v>415.7</v>
      </c>
      <c r="H647" s="35">
        <f>SUMIFS(Tabla16[IVA],Tabla16[NUM],Tabla1[[#This Row],[CODIGO]])</f>
        <v>0</v>
      </c>
      <c r="I647" s="35">
        <f>SUMIFS(Tabla16[ISR RET.],Tabla16[NUM],Tabla1[[#This Row],[CODIGO]])</f>
        <v>0</v>
      </c>
      <c r="J647" s="35">
        <f>SUMIFS(Tabla16[IVA RET.],Tabla16[NUM],Tabla1[[#This Row],[CODIGO]])</f>
        <v>0</v>
      </c>
      <c r="K647" t="str">
        <f>FIXED(Tabla1[[#This Row],[TASA 16%]],0)</f>
        <v>0</v>
      </c>
      <c r="L647" t="str">
        <f>FIXED(Tabla1[[#This Row],[TASA 0%]],0)</f>
        <v>5,196</v>
      </c>
      <c r="M647" t="str">
        <f>FIXED(Tabla1[[#This Row],[TASA EXE.]],0)</f>
        <v>416</v>
      </c>
      <c r="N647" t="str">
        <f>FIXED(Tabla1[[#This Row],[IVA]],0)</f>
        <v>0</v>
      </c>
      <c r="O647" t="str">
        <f>FIXED(Tabla1[[#This Row],[ISR RET]],0)</f>
        <v>0</v>
      </c>
      <c r="P647" t="str">
        <f>FIXED(Tabla1[[#This Row],[IVA RET]],0)</f>
        <v>0</v>
      </c>
      <c r="R647" s="68">
        <f>Tabla1[[#This Row],[TASA 16]]*16%</f>
        <v>0</v>
      </c>
    </row>
    <row r="648" spans="2:18" x14ac:dyDescent="0.25">
      <c r="B648" t="str">
        <f>'[1]210 Y RFC'!A648</f>
        <v>GAF1603149Q1</v>
      </c>
      <c r="C648" t="s">
        <v>680</v>
      </c>
      <c r="D648" t="str">
        <f>'[1]210 Y RFC'!C648</f>
        <v>GAFCOM COMPANY SA DE CV</v>
      </c>
      <c r="E648" s="35">
        <f>SUMIFS(Tabla16[TASA 16],Tabla16[NUM],Tabla1[[#This Row],[CODIGO]])</f>
        <v>0</v>
      </c>
      <c r="F648" s="35">
        <f>SUMIFS(Tabla16[TASA 0%],Tabla16[NUM],Tabla1[[#This Row],[CODIGO]])</f>
        <v>0</v>
      </c>
      <c r="G648" s="35">
        <f>SUMIFS(Tabla16[[EXENTO ]],Tabla16[NUM],Tabla1[[#This Row],[CODIGO]])</f>
        <v>0</v>
      </c>
      <c r="H648" s="35">
        <f>SUMIFS(Tabla16[IVA],Tabla16[NUM],Tabla1[[#This Row],[CODIGO]])</f>
        <v>0</v>
      </c>
      <c r="I648" s="35">
        <f>SUMIFS(Tabla16[ISR RET.],Tabla16[NUM],Tabla1[[#This Row],[CODIGO]])</f>
        <v>0</v>
      </c>
      <c r="J648" s="35">
        <f>SUMIFS(Tabla16[IVA RET.],Tabla16[NUM],Tabla1[[#This Row],[CODIGO]])</f>
        <v>0</v>
      </c>
      <c r="K648" t="str">
        <f>FIXED(Tabla1[[#This Row],[TASA 16%]],0)</f>
        <v>0</v>
      </c>
      <c r="L648" t="str">
        <f>FIXED(Tabla1[[#This Row],[TASA 0%]],0)</f>
        <v>0</v>
      </c>
      <c r="M648" t="str">
        <f>FIXED(Tabla1[[#This Row],[TASA EXE.]],0)</f>
        <v>0</v>
      </c>
      <c r="N648" s="36" t="str">
        <f>FIXED(Tabla1[[#This Row],[IVA]],0)</f>
        <v>0</v>
      </c>
      <c r="O648" s="36" t="str">
        <f>FIXED(Tabla1[[#This Row],[ISR RET]],0)</f>
        <v>0</v>
      </c>
      <c r="P648" s="36" t="str">
        <f>FIXED(Tabla1[[#This Row],[IVA RET]],0)</f>
        <v>0</v>
      </c>
      <c r="R648" s="68">
        <f>Tabla1[[#This Row],[TASA 16]]*16%</f>
        <v>0</v>
      </c>
    </row>
    <row r="649" spans="2:18" x14ac:dyDescent="0.25">
      <c r="B649" t="str">
        <f>'[1]210 Y RFC'!A649</f>
        <v>ROGN660711KC2</v>
      </c>
      <c r="C649" t="s">
        <v>681</v>
      </c>
      <c r="D649" t="str">
        <f>'[1]210 Y RFC'!C649</f>
        <v>RODRIGUEZ GUAJARDO JOSE NICANOR</v>
      </c>
      <c r="E649" s="35">
        <f>SUMIFS(Tabla16[TASA 16],Tabla16[NUM],Tabla1[[#This Row],[CODIGO]])</f>
        <v>0</v>
      </c>
      <c r="F649" s="35">
        <f>SUMIFS(Tabla16[TASA 0%],Tabla16[NUM],Tabla1[[#This Row],[CODIGO]])</f>
        <v>0</v>
      </c>
      <c r="G649" s="35">
        <f>SUMIFS(Tabla16[[EXENTO ]],Tabla16[NUM],Tabla1[[#This Row],[CODIGO]])</f>
        <v>0</v>
      </c>
      <c r="H649" s="35">
        <f>SUMIFS(Tabla16[IVA],Tabla16[NUM],Tabla1[[#This Row],[CODIGO]])</f>
        <v>0</v>
      </c>
      <c r="I649" s="35">
        <f>SUMIFS(Tabla16[ISR RET.],Tabla16[NUM],Tabla1[[#This Row],[CODIGO]])</f>
        <v>0</v>
      </c>
      <c r="J649" s="35">
        <f>SUMIFS(Tabla16[IVA RET.],Tabla16[NUM],Tabla1[[#This Row],[CODIGO]])</f>
        <v>0</v>
      </c>
      <c r="K649" t="str">
        <f>FIXED(Tabla1[[#This Row],[TASA 16%]],0)</f>
        <v>0</v>
      </c>
      <c r="L649" t="str">
        <f>FIXED(Tabla1[[#This Row],[TASA 0%]],0)</f>
        <v>0</v>
      </c>
      <c r="M649" t="str">
        <f>FIXED(Tabla1[[#This Row],[TASA EXE.]],0)</f>
        <v>0</v>
      </c>
      <c r="N649" t="str">
        <f>FIXED(Tabla1[[#This Row],[IVA]],0)</f>
        <v>0</v>
      </c>
      <c r="O649" t="str">
        <f>FIXED(Tabla1[[#This Row],[ISR RET]],0)</f>
        <v>0</v>
      </c>
      <c r="P649" t="str">
        <f>FIXED(Tabla1[[#This Row],[IVA RET]],0)</f>
        <v>0</v>
      </c>
      <c r="R649" s="68">
        <f>Tabla1[[#This Row],[TASA 16]]*16%</f>
        <v>0</v>
      </c>
    </row>
    <row r="650" spans="2:18" x14ac:dyDescent="0.25">
      <c r="B650" t="str">
        <f>'[1]210 Y RFC'!A650</f>
        <v>UAG7806127I8</v>
      </c>
      <c r="C650" t="s">
        <v>682</v>
      </c>
      <c r="D650" t="str">
        <f>'[1]210 Y RFC'!C650</f>
        <v>UNIVERSIDAD AUTONOMA DE GUADALAJARA AC</v>
      </c>
      <c r="E650" s="35">
        <f>SUMIFS(Tabla16[TASA 16],Tabla16[NUM],Tabla1[[#This Row],[CODIGO]])</f>
        <v>0</v>
      </c>
      <c r="F650" s="35">
        <f>SUMIFS(Tabla16[TASA 0%],Tabla16[NUM],Tabla1[[#This Row],[CODIGO]])</f>
        <v>0</v>
      </c>
      <c r="G650" s="35">
        <f>SUMIFS(Tabla16[[EXENTO ]],Tabla16[NUM],Tabla1[[#This Row],[CODIGO]])</f>
        <v>0</v>
      </c>
      <c r="H650" s="35">
        <f>SUMIFS(Tabla16[IVA],Tabla16[NUM],Tabla1[[#This Row],[CODIGO]])</f>
        <v>0</v>
      </c>
      <c r="I650" s="35">
        <f>SUMIFS(Tabla16[ISR RET.],Tabla16[NUM],Tabla1[[#This Row],[CODIGO]])</f>
        <v>0</v>
      </c>
      <c r="J650" s="35">
        <f>SUMIFS(Tabla16[IVA RET.],Tabla16[NUM],Tabla1[[#This Row],[CODIGO]])</f>
        <v>0</v>
      </c>
      <c r="K650" t="str">
        <f>FIXED(Tabla1[[#This Row],[TASA 16%]],0)</f>
        <v>0</v>
      </c>
      <c r="L650" t="str">
        <f>FIXED(Tabla1[[#This Row],[TASA 0%]],0)</f>
        <v>0</v>
      </c>
      <c r="M650" t="str">
        <f>FIXED(Tabla1[[#This Row],[TASA EXE.]],0)</f>
        <v>0</v>
      </c>
      <c r="N650" s="36" t="str">
        <f>FIXED(Tabla1[[#This Row],[IVA]],0)</f>
        <v>0</v>
      </c>
      <c r="O650" s="36" t="str">
        <f>FIXED(Tabla1[[#This Row],[ISR RET]],0)</f>
        <v>0</v>
      </c>
      <c r="P650" s="36" t="str">
        <f>FIXED(Tabla1[[#This Row],[IVA RET]],0)</f>
        <v>0</v>
      </c>
      <c r="R650" s="68">
        <f>Tabla1[[#This Row],[TASA 16]]*16%</f>
        <v>0</v>
      </c>
    </row>
    <row r="651" spans="2:18" x14ac:dyDescent="0.25">
      <c r="B651" t="str">
        <f>'[1]210 Y RFC'!A651</f>
        <v>BAGJ5210013T0</v>
      </c>
      <c r="C651" t="s">
        <v>683</v>
      </c>
      <c r="D651" t="str">
        <f>'[1]210 Y RFC'!C651</f>
        <v>BARBA GUTIERREZ JUAN FRANCISCO</v>
      </c>
      <c r="E651" s="35">
        <f>SUMIFS(Tabla16[TASA 16],Tabla16[NUM],Tabla1[[#This Row],[CODIGO]])</f>
        <v>0</v>
      </c>
      <c r="F651" s="35">
        <f>SUMIFS(Tabla16[TASA 0%],Tabla16[NUM],Tabla1[[#This Row],[CODIGO]])</f>
        <v>0</v>
      </c>
      <c r="G651" s="35">
        <f>SUMIFS(Tabla16[[EXENTO ]],Tabla16[NUM],Tabla1[[#This Row],[CODIGO]])</f>
        <v>0</v>
      </c>
      <c r="H651" s="35">
        <f>SUMIFS(Tabla16[IVA],Tabla16[NUM],Tabla1[[#This Row],[CODIGO]])</f>
        <v>0</v>
      </c>
      <c r="I651" s="35">
        <f>SUMIFS(Tabla16[ISR RET.],Tabla16[NUM],Tabla1[[#This Row],[CODIGO]])</f>
        <v>0</v>
      </c>
      <c r="J651" s="35">
        <f>SUMIFS(Tabla16[IVA RET.],Tabla16[NUM],Tabla1[[#This Row],[CODIGO]])</f>
        <v>0</v>
      </c>
      <c r="K651" t="str">
        <f>FIXED(Tabla1[[#This Row],[TASA 16%]],0)</f>
        <v>0</v>
      </c>
      <c r="L651" t="str">
        <f>FIXED(Tabla1[[#This Row],[TASA 0%]],0)</f>
        <v>0</v>
      </c>
      <c r="M651" t="str">
        <f>FIXED(Tabla1[[#This Row],[TASA EXE.]],0)</f>
        <v>0</v>
      </c>
      <c r="N651" t="str">
        <f>FIXED(Tabla1[[#This Row],[IVA]],0)</f>
        <v>0</v>
      </c>
      <c r="O651" t="str">
        <f>FIXED(Tabla1[[#This Row],[ISR RET]],0)</f>
        <v>0</v>
      </c>
      <c r="P651" t="str">
        <f>FIXED(Tabla1[[#This Row],[IVA RET]],0)</f>
        <v>0</v>
      </c>
      <c r="R651" s="68">
        <f>Tabla1[[#This Row],[TASA 16]]*16%</f>
        <v>0</v>
      </c>
    </row>
    <row r="652" spans="2:18" x14ac:dyDescent="0.25">
      <c r="B652" t="str">
        <f>'[1]210 Y RFC'!A652</f>
        <v>TIB740711BW3</v>
      </c>
      <c r="C652" t="s">
        <v>684</v>
      </c>
      <c r="D652" t="str">
        <f>'[1]210 Y RFC'!C652</f>
        <v>TRANSPORTES INDUSTRIALES DEL BAJIO</v>
      </c>
      <c r="E652" s="35">
        <f>SUMIFS(Tabla16[TASA 16],Tabla16[NUM],Tabla1[[#This Row],[CODIGO]])</f>
        <v>0</v>
      </c>
      <c r="F652" s="35">
        <f>SUMIFS(Tabla16[TASA 0%],Tabla16[NUM],Tabla1[[#This Row],[CODIGO]])</f>
        <v>0</v>
      </c>
      <c r="G652" s="35">
        <f>SUMIFS(Tabla16[[EXENTO ]],Tabla16[NUM],Tabla1[[#This Row],[CODIGO]])</f>
        <v>0</v>
      </c>
      <c r="H652" s="35">
        <f>SUMIFS(Tabla16[IVA],Tabla16[NUM],Tabla1[[#This Row],[CODIGO]])</f>
        <v>0</v>
      </c>
      <c r="I652" s="35">
        <f>SUMIFS(Tabla16[ISR RET.],Tabla16[NUM],Tabla1[[#This Row],[CODIGO]])</f>
        <v>0</v>
      </c>
      <c r="J652" s="35">
        <f>SUMIFS(Tabla16[IVA RET.],Tabla16[NUM],Tabla1[[#This Row],[CODIGO]])</f>
        <v>0</v>
      </c>
      <c r="K652" t="str">
        <f>FIXED(Tabla1[[#This Row],[TASA 16%]],0)</f>
        <v>0</v>
      </c>
      <c r="L652" t="str">
        <f>FIXED(Tabla1[[#This Row],[TASA 0%]],0)</f>
        <v>0</v>
      </c>
      <c r="M652" t="str">
        <f>FIXED(Tabla1[[#This Row],[TASA EXE.]],0)</f>
        <v>0</v>
      </c>
      <c r="N652" s="36" t="str">
        <f>FIXED(Tabla1[[#This Row],[IVA]],0)</f>
        <v>0</v>
      </c>
      <c r="O652" s="36" t="str">
        <f>FIXED(Tabla1[[#This Row],[ISR RET]],0)</f>
        <v>0</v>
      </c>
      <c r="P652" s="36" t="str">
        <f>FIXED(Tabla1[[#This Row],[IVA RET]],0)</f>
        <v>0</v>
      </c>
      <c r="R652" s="68">
        <f>Tabla1[[#This Row],[TASA 16]]*16%</f>
        <v>0</v>
      </c>
    </row>
    <row r="653" spans="2:18" x14ac:dyDescent="0.25">
      <c r="B653" t="str">
        <f>'[1]210 Y RFC'!A653</f>
        <v>VIVC711007L62</v>
      </c>
      <c r="C653" t="s">
        <v>685</v>
      </c>
      <c r="D653" t="str">
        <f>'[1]210 Y RFC'!C653</f>
        <v>VILLALOBOS VALDES CLAUDIA PATRICIA</v>
      </c>
      <c r="E653" s="35">
        <f>SUMIFS(Tabla16[TASA 16],Tabla16[NUM],Tabla1[[#This Row],[CODIGO]])</f>
        <v>0</v>
      </c>
      <c r="F653" s="35">
        <f>SUMIFS(Tabla16[TASA 0%],Tabla16[NUM],Tabla1[[#This Row],[CODIGO]])</f>
        <v>0</v>
      </c>
      <c r="G653" s="35">
        <f>SUMIFS(Tabla16[[EXENTO ]],Tabla16[NUM],Tabla1[[#This Row],[CODIGO]])</f>
        <v>0</v>
      </c>
      <c r="H653" s="35">
        <f>SUMIFS(Tabla16[IVA],Tabla16[NUM],Tabla1[[#This Row],[CODIGO]])</f>
        <v>0</v>
      </c>
      <c r="I653" s="35">
        <f>SUMIFS(Tabla16[ISR RET.],Tabla16[NUM],Tabla1[[#This Row],[CODIGO]])</f>
        <v>0</v>
      </c>
      <c r="J653" s="35">
        <f>SUMIFS(Tabla16[IVA RET.],Tabla16[NUM],Tabla1[[#This Row],[CODIGO]])</f>
        <v>0</v>
      </c>
      <c r="K653" t="str">
        <f>FIXED(Tabla1[[#This Row],[TASA 16%]],0)</f>
        <v>0</v>
      </c>
      <c r="L653" t="str">
        <f>FIXED(Tabla1[[#This Row],[TASA 0%]],0)</f>
        <v>0</v>
      </c>
      <c r="M653" t="str">
        <f>FIXED(Tabla1[[#This Row],[TASA EXE.]],0)</f>
        <v>0</v>
      </c>
      <c r="N653" t="str">
        <f>FIXED(Tabla1[[#This Row],[IVA]],0)</f>
        <v>0</v>
      </c>
      <c r="O653" t="str">
        <f>FIXED(Tabla1[[#This Row],[ISR RET]],0)</f>
        <v>0</v>
      </c>
      <c r="P653" t="str">
        <f>FIXED(Tabla1[[#This Row],[IVA RET]],0)</f>
        <v>0</v>
      </c>
      <c r="R653" s="68">
        <f>Tabla1[[#This Row],[TASA 16]]*16%</f>
        <v>0</v>
      </c>
    </row>
    <row r="654" spans="2:18" x14ac:dyDescent="0.25">
      <c r="B654" t="str">
        <f>'[1]210 Y RFC'!A654</f>
        <v>ICS161005QN1</v>
      </c>
      <c r="C654" t="s">
        <v>686</v>
      </c>
      <c r="D654" t="str">
        <f>'[1]210 Y RFC'!C654</f>
        <v>INDUSTRIAL COMERCIAL SAN DENISS SA DE CV</v>
      </c>
      <c r="E654" s="35">
        <f>SUMIFS(Tabla16[TASA 16],Tabla16[NUM],Tabla1[[#This Row],[CODIGO]])</f>
        <v>0</v>
      </c>
      <c r="F654" s="35">
        <f>SUMIFS(Tabla16[TASA 0%],Tabla16[NUM],Tabla1[[#This Row],[CODIGO]])</f>
        <v>0</v>
      </c>
      <c r="G654" s="35">
        <f>SUMIFS(Tabla16[[EXENTO ]],Tabla16[NUM],Tabla1[[#This Row],[CODIGO]])</f>
        <v>0</v>
      </c>
      <c r="H654" s="35">
        <f>SUMIFS(Tabla16[IVA],Tabla16[NUM],Tabla1[[#This Row],[CODIGO]])</f>
        <v>0</v>
      </c>
      <c r="I654" s="35">
        <f>SUMIFS(Tabla16[ISR RET.],Tabla16[NUM],Tabla1[[#This Row],[CODIGO]])</f>
        <v>0</v>
      </c>
      <c r="J654" s="35">
        <f>SUMIFS(Tabla16[IVA RET.],Tabla16[NUM],Tabla1[[#This Row],[CODIGO]])</f>
        <v>0</v>
      </c>
      <c r="K654" t="str">
        <f>FIXED(Tabla1[[#This Row],[TASA 16%]],0)</f>
        <v>0</v>
      </c>
      <c r="L654" t="str">
        <f>FIXED(Tabla1[[#This Row],[TASA 0%]],0)</f>
        <v>0</v>
      </c>
      <c r="M654" t="str">
        <f>FIXED(Tabla1[[#This Row],[TASA EXE.]],0)</f>
        <v>0</v>
      </c>
      <c r="N654" s="36" t="str">
        <f>FIXED(Tabla1[[#This Row],[IVA]],0)</f>
        <v>0</v>
      </c>
      <c r="O654" s="36" t="str">
        <f>FIXED(Tabla1[[#This Row],[ISR RET]],0)</f>
        <v>0</v>
      </c>
      <c r="P654" s="36" t="str">
        <f>FIXED(Tabla1[[#This Row],[IVA RET]],0)</f>
        <v>0</v>
      </c>
      <c r="R654" s="68">
        <f>Tabla1[[#This Row],[TASA 16]]*16%</f>
        <v>0</v>
      </c>
    </row>
    <row r="655" spans="2:18" x14ac:dyDescent="0.25">
      <c r="B655" t="str">
        <f>'[1]210 Y RFC'!A655</f>
        <v>DEM160205EZ7</v>
      </c>
      <c r="C655" t="s">
        <v>687</v>
      </c>
      <c r="D655" t="str">
        <f>'[1]210 Y RFC'!C655</f>
        <v>DISTRIBUIDORA DE EQUIPO MEDICO DEL BAJIO SAPI DE CV</v>
      </c>
      <c r="E655" s="35">
        <f>SUMIFS(Tabla16[TASA 16],Tabla16[NUM],Tabla1[[#This Row],[CODIGO]])</f>
        <v>0</v>
      </c>
      <c r="F655" s="35">
        <f>SUMIFS(Tabla16[TASA 0%],Tabla16[NUM],Tabla1[[#This Row],[CODIGO]])</f>
        <v>0</v>
      </c>
      <c r="G655" s="35">
        <f>SUMIFS(Tabla16[[EXENTO ]],Tabla16[NUM],Tabla1[[#This Row],[CODIGO]])</f>
        <v>0</v>
      </c>
      <c r="H655" s="35">
        <f>SUMIFS(Tabla16[IVA],Tabla16[NUM],Tabla1[[#This Row],[CODIGO]])</f>
        <v>0</v>
      </c>
      <c r="I655" s="35">
        <f>SUMIFS(Tabla16[ISR RET.],Tabla16[NUM],Tabla1[[#This Row],[CODIGO]])</f>
        <v>0</v>
      </c>
      <c r="J655" s="35">
        <f>SUMIFS(Tabla16[IVA RET.],Tabla16[NUM],Tabla1[[#This Row],[CODIGO]])</f>
        <v>0</v>
      </c>
      <c r="K655" t="str">
        <f>FIXED(Tabla1[[#This Row],[TASA 16%]],0)</f>
        <v>0</v>
      </c>
      <c r="L655" t="str">
        <f>FIXED(Tabla1[[#This Row],[TASA 0%]],0)</f>
        <v>0</v>
      </c>
      <c r="M655" t="str">
        <f>FIXED(Tabla1[[#This Row],[TASA EXE.]],0)</f>
        <v>0</v>
      </c>
      <c r="N655" t="str">
        <f>FIXED(Tabla1[[#This Row],[IVA]],0)</f>
        <v>0</v>
      </c>
      <c r="O655" t="str">
        <f>FIXED(Tabla1[[#This Row],[ISR RET]],0)</f>
        <v>0</v>
      </c>
      <c r="P655" t="str">
        <f>FIXED(Tabla1[[#This Row],[IVA RET]],0)</f>
        <v>0</v>
      </c>
      <c r="R655" s="68">
        <f>Tabla1[[#This Row],[TASA 16]]*16%</f>
        <v>0</v>
      </c>
    </row>
    <row r="656" spans="2:18" x14ac:dyDescent="0.25">
      <c r="B656">
        <f>'[1]210 Y RFC'!A656</f>
        <v>0</v>
      </c>
      <c r="C656" t="s">
        <v>688</v>
      </c>
      <c r="D656">
        <f>'[1]210 Y RFC'!C656</f>
        <v>0</v>
      </c>
      <c r="E656" s="35">
        <f>SUMIFS(Tabla16[TASA 16],Tabla16[NUM],Tabla1[[#This Row],[CODIGO]])</f>
        <v>0</v>
      </c>
      <c r="F656" s="35">
        <f>SUMIFS(Tabla16[TASA 0%],Tabla16[NUM],Tabla1[[#This Row],[CODIGO]])</f>
        <v>0</v>
      </c>
      <c r="G656" s="35">
        <f>SUMIFS(Tabla16[[EXENTO ]],Tabla16[NUM],Tabla1[[#This Row],[CODIGO]])</f>
        <v>0</v>
      </c>
      <c r="H656" s="35">
        <f>SUMIFS(Tabla16[IVA],Tabla16[NUM],Tabla1[[#This Row],[CODIGO]])</f>
        <v>0</v>
      </c>
      <c r="I656" s="35">
        <f>SUMIFS(Tabla16[ISR RET.],Tabla16[NUM],Tabla1[[#This Row],[CODIGO]])</f>
        <v>0</v>
      </c>
      <c r="J656" s="35">
        <f>SUMIFS(Tabla16[IVA RET.],Tabla16[NUM],Tabla1[[#This Row],[CODIGO]])</f>
        <v>0</v>
      </c>
      <c r="K656" t="str">
        <f>FIXED(Tabla1[[#This Row],[TASA 16%]],0)</f>
        <v>0</v>
      </c>
      <c r="L656" t="str">
        <f>FIXED(Tabla1[[#This Row],[TASA 0%]],0)</f>
        <v>0</v>
      </c>
      <c r="M656" t="str">
        <f>FIXED(Tabla1[[#This Row],[TASA EXE.]],0)</f>
        <v>0</v>
      </c>
      <c r="N656" s="36" t="str">
        <f>FIXED(Tabla1[[#This Row],[IVA]],0)</f>
        <v>0</v>
      </c>
      <c r="O656" s="36" t="str">
        <f>FIXED(Tabla1[[#This Row],[ISR RET]],0)</f>
        <v>0</v>
      </c>
      <c r="P656" s="36" t="str">
        <f>FIXED(Tabla1[[#This Row],[IVA RET]],0)</f>
        <v>0</v>
      </c>
      <c r="R656" s="68">
        <f>Tabla1[[#This Row],[TASA 16]]*16%</f>
        <v>0</v>
      </c>
    </row>
    <row r="657" spans="2:18" x14ac:dyDescent="0.25">
      <c r="B657" t="str">
        <f>'[1]210 Y RFC'!A657</f>
        <v>BAGM6403077IA</v>
      </c>
      <c r="C657" t="s">
        <v>689</v>
      </c>
      <c r="D657" t="str">
        <f>'[1]210 Y RFC'!C657</f>
        <v>BARBA GONZALEZ MARCO DIONISIO</v>
      </c>
      <c r="E657" s="35">
        <f>SUMIFS(Tabla16[TASA 16],Tabla16[NUM],Tabla1[[#This Row],[CODIGO]])</f>
        <v>0</v>
      </c>
      <c r="F657" s="35">
        <f>SUMIFS(Tabla16[TASA 0%],Tabla16[NUM],Tabla1[[#This Row],[CODIGO]])</f>
        <v>0</v>
      </c>
      <c r="G657" s="35">
        <f>SUMIFS(Tabla16[[EXENTO ]],Tabla16[NUM],Tabla1[[#This Row],[CODIGO]])</f>
        <v>0</v>
      </c>
      <c r="H657" s="35">
        <f>SUMIFS(Tabla16[IVA],Tabla16[NUM],Tabla1[[#This Row],[CODIGO]])</f>
        <v>0</v>
      </c>
      <c r="I657" s="35">
        <f>SUMIFS(Tabla16[ISR RET.],Tabla16[NUM],Tabla1[[#This Row],[CODIGO]])</f>
        <v>0</v>
      </c>
      <c r="J657" s="35">
        <f>SUMIFS(Tabla16[IVA RET.],Tabla16[NUM],Tabla1[[#This Row],[CODIGO]])</f>
        <v>0</v>
      </c>
      <c r="K657" t="str">
        <f>FIXED(Tabla1[[#This Row],[TASA 16%]],0)</f>
        <v>0</v>
      </c>
      <c r="L657" t="str">
        <f>FIXED(Tabla1[[#This Row],[TASA 0%]],0)</f>
        <v>0</v>
      </c>
      <c r="M657" t="str">
        <f>FIXED(Tabla1[[#This Row],[TASA EXE.]],0)</f>
        <v>0</v>
      </c>
      <c r="N657" t="str">
        <f>FIXED(Tabla1[[#This Row],[IVA]],0)</f>
        <v>0</v>
      </c>
      <c r="O657" t="str">
        <f>FIXED(Tabla1[[#This Row],[ISR RET]],0)</f>
        <v>0</v>
      </c>
      <c r="P657" t="str">
        <f>FIXED(Tabla1[[#This Row],[IVA RET]],0)</f>
        <v>0</v>
      </c>
      <c r="R657" s="68">
        <f>Tabla1[[#This Row],[TASA 16]]*16%</f>
        <v>0</v>
      </c>
    </row>
    <row r="658" spans="2:18" x14ac:dyDescent="0.25">
      <c r="B658" t="str">
        <f>'[1]210 Y RFC'!A658</f>
        <v>MJM0212199X8</v>
      </c>
      <c r="C658" t="s">
        <v>690</v>
      </c>
      <c r="D658" t="str">
        <f>'[1]210 Y RFC'!C658</f>
        <v>MICRO JACK DE MEXICO SA DE CV</v>
      </c>
      <c r="E658" s="35">
        <f>SUMIFS(Tabla16[TASA 16],Tabla16[NUM],Tabla1[[#This Row],[CODIGO]])</f>
        <v>0</v>
      </c>
      <c r="F658" s="35">
        <f>SUMIFS(Tabla16[TASA 0%],Tabla16[NUM],Tabla1[[#This Row],[CODIGO]])</f>
        <v>0</v>
      </c>
      <c r="G658" s="35">
        <f>SUMIFS(Tabla16[[EXENTO ]],Tabla16[NUM],Tabla1[[#This Row],[CODIGO]])</f>
        <v>0</v>
      </c>
      <c r="H658" s="35">
        <f>SUMIFS(Tabla16[IVA],Tabla16[NUM],Tabla1[[#This Row],[CODIGO]])</f>
        <v>0</v>
      </c>
      <c r="I658" s="35">
        <f>SUMIFS(Tabla16[ISR RET.],Tabla16[NUM],Tabla1[[#This Row],[CODIGO]])</f>
        <v>0</v>
      </c>
      <c r="J658" s="35">
        <f>SUMIFS(Tabla16[IVA RET.],Tabla16[NUM],Tabla1[[#This Row],[CODIGO]])</f>
        <v>0</v>
      </c>
      <c r="K658" t="str">
        <f>FIXED(Tabla1[[#This Row],[TASA 16%]],0)</f>
        <v>0</v>
      </c>
      <c r="L658" t="str">
        <f>FIXED(Tabla1[[#This Row],[TASA 0%]],0)</f>
        <v>0</v>
      </c>
      <c r="M658" t="str">
        <f>FIXED(Tabla1[[#This Row],[TASA EXE.]],0)</f>
        <v>0</v>
      </c>
      <c r="N658" s="36" t="str">
        <f>FIXED(Tabla1[[#This Row],[IVA]],0)</f>
        <v>0</v>
      </c>
      <c r="O658" s="36" t="str">
        <f>FIXED(Tabla1[[#This Row],[ISR RET]],0)</f>
        <v>0</v>
      </c>
      <c r="P658" s="36" t="str">
        <f>FIXED(Tabla1[[#This Row],[IVA RET]],0)</f>
        <v>0</v>
      </c>
      <c r="R658" s="68">
        <f>Tabla1[[#This Row],[TASA 16]]*16%</f>
        <v>0</v>
      </c>
    </row>
    <row r="659" spans="2:18" x14ac:dyDescent="0.25">
      <c r="B659" t="str">
        <f>'[1]210 Y RFC'!A659</f>
        <v>BNM840515VB1</v>
      </c>
      <c r="C659" t="s">
        <v>691</v>
      </c>
      <c r="D659" t="str">
        <f>'[1]210 Y RFC'!C659</f>
        <v>BANCO NACIONAL DE MEXICO SA</v>
      </c>
      <c r="E659" s="35">
        <f>SUMIFS(Tabla16[TASA 16],Tabla16[NUM],Tabla1[[#This Row],[CODIGO]])</f>
        <v>0</v>
      </c>
      <c r="F659" s="35">
        <f>SUMIFS(Tabla16[TASA 0%],Tabla16[NUM],Tabla1[[#This Row],[CODIGO]])</f>
        <v>0</v>
      </c>
      <c r="G659" s="35">
        <f>SUMIFS(Tabla16[[EXENTO ]],Tabla16[NUM],Tabla1[[#This Row],[CODIGO]])</f>
        <v>0</v>
      </c>
      <c r="H659" s="35">
        <f>SUMIFS(Tabla16[IVA],Tabla16[NUM],Tabla1[[#This Row],[CODIGO]])</f>
        <v>0</v>
      </c>
      <c r="I659" s="35">
        <f>SUMIFS(Tabla16[ISR RET.],Tabla16[NUM],Tabla1[[#This Row],[CODIGO]])</f>
        <v>0</v>
      </c>
      <c r="J659" s="35">
        <f>SUMIFS(Tabla16[IVA RET.],Tabla16[NUM],Tabla1[[#This Row],[CODIGO]])</f>
        <v>0</v>
      </c>
      <c r="K659" t="str">
        <f>FIXED(Tabla1[[#This Row],[TASA 16%]],0)</f>
        <v>0</v>
      </c>
      <c r="L659" t="str">
        <f>FIXED(Tabla1[[#This Row],[TASA 0%]],0)</f>
        <v>0</v>
      </c>
      <c r="M659" t="str">
        <f>FIXED(Tabla1[[#This Row],[TASA EXE.]],0)</f>
        <v>0</v>
      </c>
      <c r="N659" t="str">
        <f>FIXED(Tabla1[[#This Row],[IVA]],0)</f>
        <v>0</v>
      </c>
      <c r="O659" t="str">
        <f>FIXED(Tabla1[[#This Row],[ISR RET]],0)</f>
        <v>0</v>
      </c>
      <c r="P659" t="str">
        <f>FIXED(Tabla1[[#This Row],[IVA RET]],0)</f>
        <v>0</v>
      </c>
      <c r="R659" s="68">
        <f>Tabla1[[#This Row],[TASA 16]]*16%</f>
        <v>0</v>
      </c>
    </row>
    <row r="660" spans="2:18" x14ac:dyDescent="0.25">
      <c r="B660" t="str">
        <f>'[1]210 Y RFC'!A660</f>
        <v>FAGA7208017EA</v>
      </c>
      <c r="C660" t="s">
        <v>692</v>
      </c>
      <c r="D660" t="str">
        <f>'[1]210 Y RFC'!C660</f>
        <v>FRANCO GONZALEZ ALFONSO</v>
      </c>
      <c r="E660" s="35">
        <f>SUMIFS(Tabla16[TASA 16],Tabla16[NUM],Tabla1[[#This Row],[CODIGO]])</f>
        <v>0</v>
      </c>
      <c r="F660" s="35">
        <f>SUMIFS(Tabla16[TASA 0%],Tabla16[NUM],Tabla1[[#This Row],[CODIGO]])</f>
        <v>0</v>
      </c>
      <c r="G660" s="35">
        <f>SUMIFS(Tabla16[[EXENTO ]],Tabla16[NUM],Tabla1[[#This Row],[CODIGO]])</f>
        <v>0</v>
      </c>
      <c r="H660" s="35">
        <f>SUMIFS(Tabla16[IVA],Tabla16[NUM],Tabla1[[#This Row],[CODIGO]])</f>
        <v>0</v>
      </c>
      <c r="I660" s="35">
        <f>SUMIFS(Tabla16[ISR RET.],Tabla16[NUM],Tabla1[[#This Row],[CODIGO]])</f>
        <v>0</v>
      </c>
      <c r="J660" s="35">
        <f>SUMIFS(Tabla16[IVA RET.],Tabla16[NUM],Tabla1[[#This Row],[CODIGO]])</f>
        <v>0</v>
      </c>
      <c r="K660" t="str">
        <f>FIXED(Tabla1[[#This Row],[TASA 16%]],0)</f>
        <v>0</v>
      </c>
      <c r="L660" t="str">
        <f>FIXED(Tabla1[[#This Row],[TASA 0%]],0)</f>
        <v>0</v>
      </c>
      <c r="M660" t="str">
        <f>FIXED(Tabla1[[#This Row],[TASA EXE.]],0)</f>
        <v>0</v>
      </c>
      <c r="N660" s="36" t="str">
        <f>FIXED(Tabla1[[#This Row],[IVA]],0)</f>
        <v>0</v>
      </c>
      <c r="O660" s="36" t="str">
        <f>FIXED(Tabla1[[#This Row],[ISR RET]],0)</f>
        <v>0</v>
      </c>
      <c r="P660" s="36" t="str">
        <f>FIXED(Tabla1[[#This Row],[IVA RET]],0)</f>
        <v>0</v>
      </c>
      <c r="R660" s="68">
        <f>Tabla1[[#This Row],[TASA 16]]*16%</f>
        <v>0</v>
      </c>
    </row>
    <row r="661" spans="2:18" x14ac:dyDescent="0.25">
      <c r="B661" t="str">
        <f>'[1]210 Y RFC'!A661</f>
        <v>AAL850219JS2</v>
      </c>
      <c r="C661" t="s">
        <v>693</v>
      </c>
      <c r="D661" t="str">
        <f>'[1]210 Y RFC'!C661</f>
        <v>AUTOTECNICA DE LOS ALTOS</v>
      </c>
      <c r="E661" s="35">
        <f>SUMIFS(Tabla16[TASA 16],Tabla16[NUM],Tabla1[[#This Row],[CODIGO]])</f>
        <v>0</v>
      </c>
      <c r="F661" s="35">
        <f>SUMIFS(Tabla16[TASA 0%],Tabla16[NUM],Tabla1[[#This Row],[CODIGO]])</f>
        <v>0</v>
      </c>
      <c r="G661" s="35">
        <f>SUMIFS(Tabla16[[EXENTO ]],Tabla16[NUM],Tabla1[[#This Row],[CODIGO]])</f>
        <v>0</v>
      </c>
      <c r="H661" s="35">
        <f>SUMIFS(Tabla16[IVA],Tabla16[NUM],Tabla1[[#This Row],[CODIGO]])</f>
        <v>0</v>
      </c>
      <c r="I661" s="35">
        <f>SUMIFS(Tabla16[ISR RET.],Tabla16[NUM],Tabla1[[#This Row],[CODIGO]])</f>
        <v>0</v>
      </c>
      <c r="J661" s="35">
        <f>SUMIFS(Tabla16[IVA RET.],Tabla16[NUM],Tabla1[[#This Row],[CODIGO]])</f>
        <v>0</v>
      </c>
      <c r="K661" t="str">
        <f>FIXED(Tabla1[[#This Row],[TASA 16%]],0)</f>
        <v>0</v>
      </c>
      <c r="L661" t="str">
        <f>FIXED(Tabla1[[#This Row],[TASA 0%]],0)</f>
        <v>0</v>
      </c>
      <c r="M661" t="str">
        <f>FIXED(Tabla1[[#This Row],[TASA EXE.]],0)</f>
        <v>0</v>
      </c>
      <c r="N661" t="str">
        <f>FIXED(Tabla1[[#This Row],[IVA]],0)</f>
        <v>0</v>
      </c>
      <c r="O661" t="str">
        <f>FIXED(Tabla1[[#This Row],[ISR RET]],0)</f>
        <v>0</v>
      </c>
      <c r="P661" t="str">
        <f>FIXED(Tabla1[[#This Row],[IVA RET]],0)</f>
        <v>0</v>
      </c>
      <c r="R661" s="68">
        <f>Tabla1[[#This Row],[TASA 16]]*16%</f>
        <v>0</v>
      </c>
    </row>
    <row r="662" spans="2:18" x14ac:dyDescent="0.25">
      <c r="B662" t="str">
        <f>'[1]210 Y RFC'!A662</f>
        <v>AASD890104UK3</v>
      </c>
      <c r="C662" t="s">
        <v>694</v>
      </c>
      <c r="D662" t="str">
        <f>'[1]210 Y RFC'!C662</f>
        <v>ALMARAZ SANCHEZ DAVID</v>
      </c>
      <c r="E662" s="35">
        <f>SUMIFS(Tabla16[TASA 16],Tabla16[NUM],Tabla1[[#This Row],[CODIGO]])</f>
        <v>0</v>
      </c>
      <c r="F662" s="35">
        <f>SUMIFS(Tabla16[TASA 0%],Tabla16[NUM],Tabla1[[#This Row],[CODIGO]])</f>
        <v>0</v>
      </c>
      <c r="G662" s="35">
        <f>SUMIFS(Tabla16[[EXENTO ]],Tabla16[NUM],Tabla1[[#This Row],[CODIGO]])</f>
        <v>0</v>
      </c>
      <c r="H662" s="35">
        <f>SUMIFS(Tabla16[IVA],Tabla16[NUM],Tabla1[[#This Row],[CODIGO]])</f>
        <v>0</v>
      </c>
      <c r="I662" s="35">
        <f>SUMIFS(Tabla16[ISR RET.],Tabla16[NUM],Tabla1[[#This Row],[CODIGO]])</f>
        <v>0</v>
      </c>
      <c r="J662" s="35">
        <f>SUMIFS(Tabla16[IVA RET.],Tabla16[NUM],Tabla1[[#This Row],[CODIGO]])</f>
        <v>0</v>
      </c>
      <c r="K662" t="str">
        <f>FIXED(Tabla1[[#This Row],[TASA 16%]],0)</f>
        <v>0</v>
      </c>
      <c r="L662" t="str">
        <f>FIXED(Tabla1[[#This Row],[TASA 0%]],0)</f>
        <v>0</v>
      </c>
      <c r="M662" t="str">
        <f>FIXED(Tabla1[[#This Row],[TASA EXE.]],0)</f>
        <v>0</v>
      </c>
      <c r="N662" s="36" t="str">
        <f>FIXED(Tabla1[[#This Row],[IVA]],0)</f>
        <v>0</v>
      </c>
      <c r="O662" s="36" t="str">
        <f>FIXED(Tabla1[[#This Row],[ISR RET]],0)</f>
        <v>0</v>
      </c>
      <c r="P662" s="36" t="str">
        <f>FIXED(Tabla1[[#This Row],[IVA RET]],0)</f>
        <v>0</v>
      </c>
      <c r="R662" s="68">
        <f>Tabla1[[#This Row],[TASA 16]]*16%</f>
        <v>0</v>
      </c>
    </row>
    <row r="663" spans="2:18" x14ac:dyDescent="0.25">
      <c r="B663" t="str">
        <f>'[1]210 Y RFC'!A663</f>
        <v>COR861205HE1</v>
      </c>
      <c r="C663" t="s">
        <v>695</v>
      </c>
      <c r="D663" t="str">
        <f>'[1]210 Y RFC'!C663</f>
        <v>CORPORACION OPERADORA DE REPRESENTACIONES Y NEGOCIOS SA DE CV</v>
      </c>
      <c r="E663" s="35">
        <f>SUMIFS(Tabla16[TASA 16],Tabla16[NUM],Tabla1[[#This Row],[CODIGO]])</f>
        <v>4620.875</v>
      </c>
      <c r="F663" s="35">
        <f>SUMIFS(Tabla16[TASA 0%],Tabla16[NUM],Tabla1[[#This Row],[CODIGO]])</f>
        <v>2.4999999999636202E-2</v>
      </c>
      <c r="G663" s="35">
        <f>SUMIFS(Tabla16[[EXENTO ]],Tabla16[NUM],Tabla1[[#This Row],[CODIGO]])</f>
        <v>0</v>
      </c>
      <c r="H663" s="35">
        <f>SUMIFS(Tabla16[IVA],Tabla16[NUM],Tabla1[[#This Row],[CODIGO]])</f>
        <v>739.34</v>
      </c>
      <c r="I663" s="35">
        <f>SUMIFS(Tabla16[ISR RET.],Tabla16[NUM],Tabla1[[#This Row],[CODIGO]])</f>
        <v>0</v>
      </c>
      <c r="J663" s="35">
        <f>SUMIFS(Tabla16[IVA RET.],Tabla16[NUM],Tabla1[[#This Row],[CODIGO]])</f>
        <v>0</v>
      </c>
      <c r="K663" t="str">
        <f>FIXED(Tabla1[[#This Row],[TASA 16%]],0)</f>
        <v>4,621</v>
      </c>
      <c r="L663" t="str">
        <f>FIXED(Tabla1[[#This Row],[TASA 0%]],0)</f>
        <v>0</v>
      </c>
      <c r="M663" t="str">
        <f>FIXED(Tabla1[[#This Row],[TASA EXE.]],0)</f>
        <v>0</v>
      </c>
      <c r="N663" t="str">
        <f>FIXED(Tabla1[[#This Row],[IVA]],0)</f>
        <v>739</v>
      </c>
      <c r="O663" t="str">
        <f>FIXED(Tabla1[[#This Row],[ISR RET]],0)</f>
        <v>0</v>
      </c>
      <c r="P663" t="str">
        <f>FIXED(Tabla1[[#This Row],[IVA RET]],0)</f>
        <v>0</v>
      </c>
      <c r="R663" s="68">
        <f>Tabla1[[#This Row],[TASA 16]]*16%</f>
        <v>739.36</v>
      </c>
    </row>
    <row r="664" spans="2:18" x14ac:dyDescent="0.25">
      <c r="B664" t="str">
        <f>'[1]210 Y RFC'!A664</f>
        <v>ICM920901MH7</v>
      </c>
      <c r="C664" t="s">
        <v>696</v>
      </c>
      <c r="D664" t="str">
        <f>'[1]210 Y RFC'!C664</f>
        <v>INMOBILIARIA DEL CENTRO MEDICO ALTEÑO SA DE CV</v>
      </c>
      <c r="E664" s="35">
        <f>SUMIFS(Tabla16[TASA 16],Tabla16[NUM],Tabla1[[#This Row],[CODIGO]])</f>
        <v>0</v>
      </c>
      <c r="F664" s="35">
        <f>SUMIFS(Tabla16[TASA 0%],Tabla16[NUM],Tabla1[[#This Row],[CODIGO]])</f>
        <v>0</v>
      </c>
      <c r="G664" s="35">
        <f>SUMIFS(Tabla16[[EXENTO ]],Tabla16[NUM],Tabla1[[#This Row],[CODIGO]])</f>
        <v>0</v>
      </c>
      <c r="H664" s="35">
        <f>SUMIFS(Tabla16[IVA],Tabla16[NUM],Tabla1[[#This Row],[CODIGO]])</f>
        <v>0</v>
      </c>
      <c r="I664" s="35">
        <f>SUMIFS(Tabla16[ISR RET.],Tabla16[NUM],Tabla1[[#This Row],[CODIGO]])</f>
        <v>0</v>
      </c>
      <c r="J664" s="35">
        <f>SUMIFS(Tabla16[IVA RET.],Tabla16[NUM],Tabla1[[#This Row],[CODIGO]])</f>
        <v>0</v>
      </c>
      <c r="K664" t="str">
        <f>FIXED(Tabla1[[#This Row],[TASA 16%]],0)</f>
        <v>0</v>
      </c>
      <c r="L664" t="str">
        <f>FIXED(Tabla1[[#This Row],[TASA 0%]],0)</f>
        <v>0</v>
      </c>
      <c r="M664" t="str">
        <f>FIXED(Tabla1[[#This Row],[TASA EXE.]],0)</f>
        <v>0</v>
      </c>
      <c r="N664" s="36" t="str">
        <f>FIXED(Tabla1[[#This Row],[IVA]],0)</f>
        <v>0</v>
      </c>
      <c r="O664" s="36" t="str">
        <f>FIXED(Tabla1[[#This Row],[ISR RET]],0)</f>
        <v>0</v>
      </c>
      <c r="P664" s="36" t="str">
        <f>FIXED(Tabla1[[#This Row],[IVA RET]],0)</f>
        <v>0</v>
      </c>
      <c r="R664" s="68">
        <f>Tabla1[[#This Row],[TASA 16]]*16%</f>
        <v>0</v>
      </c>
    </row>
    <row r="665" spans="2:18" x14ac:dyDescent="0.25">
      <c r="B665" t="str">
        <f>'[1]210 Y RFC'!A665</f>
        <v>AIN990901410</v>
      </c>
      <c r="C665" t="s">
        <v>697</v>
      </c>
      <c r="D665" t="str">
        <f>'[1]210 Y RFC'!C665</f>
        <v>AMBAR INDUSTRIAL SA DE CV</v>
      </c>
      <c r="E665" s="35">
        <f>SUMIFS(Tabla16[TASA 16],Tabla16[NUM],Tabla1[[#This Row],[CODIGO]])</f>
        <v>0</v>
      </c>
      <c r="F665" s="35">
        <f>SUMIFS(Tabla16[TASA 0%],Tabla16[NUM],Tabla1[[#This Row],[CODIGO]])</f>
        <v>0</v>
      </c>
      <c r="G665" s="35">
        <f>SUMIFS(Tabla16[[EXENTO ]],Tabla16[NUM],Tabla1[[#This Row],[CODIGO]])</f>
        <v>0</v>
      </c>
      <c r="H665" s="35">
        <f>SUMIFS(Tabla16[IVA],Tabla16[NUM],Tabla1[[#This Row],[CODIGO]])</f>
        <v>0</v>
      </c>
      <c r="I665" s="35">
        <f>SUMIFS(Tabla16[ISR RET.],Tabla16[NUM],Tabla1[[#This Row],[CODIGO]])</f>
        <v>0</v>
      </c>
      <c r="J665" s="35">
        <f>SUMIFS(Tabla16[IVA RET.],Tabla16[NUM],Tabla1[[#This Row],[CODIGO]])</f>
        <v>0</v>
      </c>
      <c r="K665" t="str">
        <f>FIXED(Tabla1[[#This Row],[TASA 16%]],0)</f>
        <v>0</v>
      </c>
      <c r="L665" t="str">
        <f>FIXED(Tabla1[[#This Row],[TASA 0%]],0)</f>
        <v>0</v>
      </c>
      <c r="M665" t="str">
        <f>FIXED(Tabla1[[#This Row],[TASA EXE.]],0)</f>
        <v>0</v>
      </c>
      <c r="N665" t="str">
        <f>FIXED(Tabla1[[#This Row],[IVA]],0)</f>
        <v>0</v>
      </c>
      <c r="O665" t="str">
        <f>FIXED(Tabla1[[#This Row],[ISR RET]],0)</f>
        <v>0</v>
      </c>
      <c r="P665" t="str">
        <f>FIXED(Tabla1[[#This Row],[IVA RET]],0)</f>
        <v>0</v>
      </c>
      <c r="R665" s="68">
        <f>Tabla1[[#This Row],[TASA 16]]*16%</f>
        <v>0</v>
      </c>
    </row>
    <row r="666" spans="2:18" x14ac:dyDescent="0.25">
      <c r="B666" t="str">
        <f>'[1]210 Y RFC'!A666</f>
        <v>ROSO830620MW0</v>
      </c>
      <c r="C666" t="s">
        <v>698</v>
      </c>
      <c r="D666" t="str">
        <f>'[1]210 Y RFC'!C666</f>
        <v>ROMERO SALDIVAR OSCAR</v>
      </c>
      <c r="E666" s="35">
        <f>SUMIFS(Tabla16[TASA 16],Tabla16[NUM],Tabla1[[#This Row],[CODIGO]])</f>
        <v>0</v>
      </c>
      <c r="F666" s="35">
        <f>SUMIFS(Tabla16[TASA 0%],Tabla16[NUM],Tabla1[[#This Row],[CODIGO]])</f>
        <v>0</v>
      </c>
      <c r="G666" s="35">
        <f>SUMIFS(Tabla16[[EXENTO ]],Tabla16[NUM],Tabla1[[#This Row],[CODIGO]])</f>
        <v>0</v>
      </c>
      <c r="H666" s="35">
        <f>SUMIFS(Tabla16[IVA],Tabla16[NUM],Tabla1[[#This Row],[CODIGO]])</f>
        <v>0</v>
      </c>
      <c r="I666" s="35">
        <f>SUMIFS(Tabla16[ISR RET.],Tabla16[NUM],Tabla1[[#This Row],[CODIGO]])</f>
        <v>0</v>
      </c>
      <c r="J666" s="35">
        <f>SUMIFS(Tabla16[IVA RET.],Tabla16[NUM],Tabla1[[#This Row],[CODIGO]])</f>
        <v>0</v>
      </c>
      <c r="K666" t="str">
        <f>FIXED(Tabla1[[#This Row],[TASA 16%]],0)</f>
        <v>0</v>
      </c>
      <c r="L666" t="str">
        <f>FIXED(Tabla1[[#This Row],[TASA 0%]],0)</f>
        <v>0</v>
      </c>
      <c r="M666" t="str">
        <f>FIXED(Tabla1[[#This Row],[TASA EXE.]],0)</f>
        <v>0</v>
      </c>
      <c r="N666" s="36" t="str">
        <f>FIXED(Tabla1[[#This Row],[IVA]],0)</f>
        <v>0</v>
      </c>
      <c r="O666" s="36" t="str">
        <f>FIXED(Tabla1[[#This Row],[ISR RET]],0)</f>
        <v>0</v>
      </c>
      <c r="P666" s="36" t="str">
        <f>FIXED(Tabla1[[#This Row],[IVA RET]],0)</f>
        <v>0</v>
      </c>
      <c r="R666" s="68">
        <f>Tabla1[[#This Row],[TASA 16]]*16%</f>
        <v>0</v>
      </c>
    </row>
    <row r="667" spans="2:18" x14ac:dyDescent="0.25">
      <c r="B667" t="str">
        <f>'[1]210 Y RFC'!A667</f>
        <v>MAC921223GEA</v>
      </c>
      <c r="C667" t="s">
        <v>699</v>
      </c>
      <c r="D667" t="str">
        <f>'[1]210 Y RFC'!C667</f>
        <v>MONTALVO Y ASOCIADOS</v>
      </c>
      <c r="E667" s="35">
        <f>SUMIFS(Tabla16[TASA 16],Tabla16[NUM],Tabla1[[#This Row],[CODIGO]])</f>
        <v>0</v>
      </c>
      <c r="F667" s="35">
        <f>SUMIFS(Tabla16[TASA 0%],Tabla16[NUM],Tabla1[[#This Row],[CODIGO]])</f>
        <v>0</v>
      </c>
      <c r="G667" s="35">
        <f>SUMIFS(Tabla16[[EXENTO ]],Tabla16[NUM],Tabla1[[#This Row],[CODIGO]])</f>
        <v>0</v>
      </c>
      <c r="H667" s="35">
        <f>SUMIFS(Tabla16[IVA],Tabla16[NUM],Tabla1[[#This Row],[CODIGO]])</f>
        <v>0</v>
      </c>
      <c r="I667" s="35">
        <f>SUMIFS(Tabla16[ISR RET.],Tabla16[NUM],Tabla1[[#This Row],[CODIGO]])</f>
        <v>0</v>
      </c>
      <c r="J667" s="35">
        <f>SUMIFS(Tabla16[IVA RET.],Tabla16[NUM],Tabla1[[#This Row],[CODIGO]])</f>
        <v>0</v>
      </c>
      <c r="K667" t="str">
        <f>FIXED(Tabla1[[#This Row],[TASA 16%]],0)</f>
        <v>0</v>
      </c>
      <c r="L667" t="str">
        <f>FIXED(Tabla1[[#This Row],[TASA 0%]],0)</f>
        <v>0</v>
      </c>
      <c r="M667" t="str">
        <f>FIXED(Tabla1[[#This Row],[TASA EXE.]],0)</f>
        <v>0</v>
      </c>
      <c r="N667" t="str">
        <f>FIXED(Tabla1[[#This Row],[IVA]],0)</f>
        <v>0</v>
      </c>
      <c r="O667" t="str">
        <f>FIXED(Tabla1[[#This Row],[ISR RET]],0)</f>
        <v>0</v>
      </c>
      <c r="P667" t="str">
        <f>FIXED(Tabla1[[#This Row],[IVA RET]],0)</f>
        <v>0</v>
      </c>
      <c r="R667" s="68">
        <f>Tabla1[[#This Row],[TASA 16]]*16%</f>
        <v>0</v>
      </c>
    </row>
    <row r="668" spans="2:18" x14ac:dyDescent="0.25">
      <c r="B668" t="str">
        <f>'[1]210 Y RFC'!A668</f>
        <v>FLA960401RE4</v>
      </c>
      <c r="C668" t="s">
        <v>700</v>
      </c>
      <c r="D668" t="str">
        <f>'[1]210 Y RFC'!C668</f>
        <v>FIERRO Y LAMINA DE LOS ALTOS SA DE CV</v>
      </c>
      <c r="E668" s="35">
        <f>SUMIFS(Tabla16[TASA 16],Tabla16[NUM],Tabla1[[#This Row],[CODIGO]])</f>
        <v>340554.5625</v>
      </c>
      <c r="F668" s="35">
        <f>SUMIFS(Tabla16[TASA 0%],Tabla16[NUM],Tabla1[[#This Row],[CODIGO]])</f>
        <v>-4.2499999995925464E-2</v>
      </c>
      <c r="G668" s="35">
        <f>SUMIFS(Tabla16[[EXENTO ]],Tabla16[NUM],Tabla1[[#This Row],[CODIGO]])</f>
        <v>0</v>
      </c>
      <c r="H668" s="35">
        <f>SUMIFS(Tabla16[IVA],Tabla16[NUM],Tabla1[[#This Row],[CODIGO]])</f>
        <v>54488.73</v>
      </c>
      <c r="I668" s="35">
        <f>SUMIFS(Tabla16[ISR RET.],Tabla16[NUM],Tabla1[[#This Row],[CODIGO]])</f>
        <v>0</v>
      </c>
      <c r="J668" s="35">
        <f>SUMIFS(Tabla16[IVA RET.],Tabla16[NUM],Tabla1[[#This Row],[CODIGO]])</f>
        <v>0</v>
      </c>
      <c r="K668" t="str">
        <f>FIXED(Tabla1[[#This Row],[TASA 16%]],0)</f>
        <v>340,555</v>
      </c>
      <c r="L668" t="str">
        <f>FIXED(Tabla1[[#This Row],[TASA 0%]],0)</f>
        <v>0</v>
      </c>
      <c r="M668" t="str">
        <f>FIXED(Tabla1[[#This Row],[TASA EXE.]],0)</f>
        <v>0</v>
      </c>
      <c r="N668" s="36" t="str">
        <f>FIXED(Tabla1[[#This Row],[IVA]],0)</f>
        <v>54,489</v>
      </c>
      <c r="O668" s="36" t="str">
        <f>FIXED(Tabla1[[#This Row],[ISR RET]],0)</f>
        <v>0</v>
      </c>
      <c r="P668" s="36" t="str">
        <f>FIXED(Tabla1[[#This Row],[IVA RET]],0)</f>
        <v>0</v>
      </c>
      <c r="R668" s="68">
        <f>Tabla1[[#This Row],[TASA 16]]*16%</f>
        <v>54488.800000000003</v>
      </c>
    </row>
    <row r="669" spans="2:18" x14ac:dyDescent="0.25">
      <c r="B669" t="str">
        <f>'[1]210 Y RFC'!A669</f>
        <v>MAMM931205M51</v>
      </c>
      <c r="C669" t="s">
        <v>701</v>
      </c>
      <c r="D669" t="str">
        <f>'[1]210 Y RFC'!C669</f>
        <v>MARTIN MUÑOZ MARLENE</v>
      </c>
      <c r="E669" s="35">
        <f>SUMIFS(Tabla16[TASA 16],Tabla16[NUM],Tabla1[[#This Row],[CODIGO]])</f>
        <v>0</v>
      </c>
      <c r="F669" s="35">
        <f>SUMIFS(Tabla16[TASA 0%],Tabla16[NUM],Tabla1[[#This Row],[CODIGO]])</f>
        <v>0</v>
      </c>
      <c r="G669" s="35">
        <f>SUMIFS(Tabla16[[EXENTO ]],Tabla16[NUM],Tabla1[[#This Row],[CODIGO]])</f>
        <v>0</v>
      </c>
      <c r="H669" s="35">
        <f>SUMIFS(Tabla16[IVA],Tabla16[NUM],Tabla1[[#This Row],[CODIGO]])</f>
        <v>0</v>
      </c>
      <c r="I669" s="35">
        <f>SUMIFS(Tabla16[ISR RET.],Tabla16[NUM],Tabla1[[#This Row],[CODIGO]])</f>
        <v>0</v>
      </c>
      <c r="J669" s="35">
        <f>SUMIFS(Tabla16[IVA RET.],Tabla16[NUM],Tabla1[[#This Row],[CODIGO]])</f>
        <v>0</v>
      </c>
      <c r="K669" t="str">
        <f>FIXED(Tabla1[[#This Row],[TASA 16%]],0)</f>
        <v>0</v>
      </c>
      <c r="L669" t="str">
        <f>FIXED(Tabla1[[#This Row],[TASA 0%]],0)</f>
        <v>0</v>
      </c>
      <c r="M669" t="str">
        <f>FIXED(Tabla1[[#This Row],[TASA EXE.]],0)</f>
        <v>0</v>
      </c>
      <c r="N669" t="str">
        <f>FIXED(Tabla1[[#This Row],[IVA]],0)</f>
        <v>0</v>
      </c>
      <c r="O669" t="str">
        <f>FIXED(Tabla1[[#This Row],[ISR RET]],0)</f>
        <v>0</v>
      </c>
      <c r="P669" t="str">
        <f>FIXED(Tabla1[[#This Row],[IVA RET]],0)</f>
        <v>0</v>
      </c>
      <c r="R669" s="68">
        <f>Tabla1[[#This Row],[TASA 16]]*16%</f>
        <v>0</v>
      </c>
    </row>
    <row r="670" spans="2:18" x14ac:dyDescent="0.25">
      <c r="B670" t="str">
        <f>'[1]210 Y RFC'!A670</f>
        <v>PIHJ601020Q9A</v>
      </c>
      <c r="C670" t="s">
        <v>702</v>
      </c>
      <c r="D670" t="str">
        <f>'[1]210 Y RFC'!C670</f>
        <v>PICAZO HERNANDEZ JOSE JAVIER</v>
      </c>
      <c r="E670" s="35">
        <f>SUMIFS(Tabla16[TASA 16],Tabla16[NUM],Tabla1[[#This Row],[CODIGO]])</f>
        <v>0</v>
      </c>
      <c r="F670" s="35">
        <f>SUMIFS(Tabla16[TASA 0%],Tabla16[NUM],Tabla1[[#This Row],[CODIGO]])</f>
        <v>0</v>
      </c>
      <c r="G670" s="35">
        <f>SUMIFS(Tabla16[[EXENTO ]],Tabla16[NUM],Tabla1[[#This Row],[CODIGO]])</f>
        <v>0</v>
      </c>
      <c r="H670" s="35">
        <f>SUMIFS(Tabla16[IVA],Tabla16[NUM],Tabla1[[#This Row],[CODIGO]])</f>
        <v>0</v>
      </c>
      <c r="I670" s="35">
        <f>SUMIFS(Tabla16[ISR RET.],Tabla16[NUM],Tabla1[[#This Row],[CODIGO]])</f>
        <v>0</v>
      </c>
      <c r="J670" s="35">
        <f>SUMIFS(Tabla16[IVA RET.],Tabla16[NUM],Tabla1[[#This Row],[CODIGO]])</f>
        <v>0</v>
      </c>
      <c r="K670" t="str">
        <f>FIXED(Tabla1[[#This Row],[TASA 16%]],0)</f>
        <v>0</v>
      </c>
      <c r="L670" t="str">
        <f>FIXED(Tabla1[[#This Row],[TASA 0%]],0)</f>
        <v>0</v>
      </c>
      <c r="M670" t="str">
        <f>FIXED(Tabla1[[#This Row],[TASA EXE.]],0)</f>
        <v>0</v>
      </c>
      <c r="N670" s="36" t="str">
        <f>FIXED(Tabla1[[#This Row],[IVA]],0)</f>
        <v>0</v>
      </c>
      <c r="O670" s="36" t="str">
        <f>FIXED(Tabla1[[#This Row],[ISR RET]],0)</f>
        <v>0</v>
      </c>
      <c r="P670" s="36" t="str">
        <f>FIXED(Tabla1[[#This Row],[IVA RET]],0)</f>
        <v>0</v>
      </c>
      <c r="R670" s="68">
        <f>Tabla1[[#This Row],[TASA 16]]*16%</f>
        <v>0</v>
      </c>
    </row>
    <row r="671" spans="2:18" x14ac:dyDescent="0.25">
      <c r="B671" t="str">
        <f>'[1]210 Y RFC'!A671</f>
        <v>ROSS590401LF7</v>
      </c>
      <c r="C671" t="s">
        <v>703</v>
      </c>
      <c r="D671" t="str">
        <f>'[1]210 Y RFC'!C671</f>
        <v>RODRIGUEZ SOLORZANO SONIA SILVIA</v>
      </c>
      <c r="E671" s="35">
        <f>SUMIFS(Tabla16[TASA 16],Tabla16[NUM],Tabla1[[#This Row],[CODIGO]])</f>
        <v>0</v>
      </c>
      <c r="F671" s="35">
        <f>SUMIFS(Tabla16[TASA 0%],Tabla16[NUM],Tabla1[[#This Row],[CODIGO]])</f>
        <v>0</v>
      </c>
      <c r="G671" s="35">
        <f>SUMIFS(Tabla16[[EXENTO ]],Tabla16[NUM],Tabla1[[#This Row],[CODIGO]])</f>
        <v>0</v>
      </c>
      <c r="H671" s="35">
        <f>SUMIFS(Tabla16[IVA],Tabla16[NUM],Tabla1[[#This Row],[CODIGO]])</f>
        <v>0</v>
      </c>
      <c r="I671" s="35">
        <f>SUMIFS(Tabla16[ISR RET.],Tabla16[NUM],Tabla1[[#This Row],[CODIGO]])</f>
        <v>0</v>
      </c>
      <c r="J671" s="35">
        <f>SUMIFS(Tabla16[IVA RET.],Tabla16[NUM],Tabla1[[#This Row],[CODIGO]])</f>
        <v>0</v>
      </c>
      <c r="K671" t="str">
        <f>FIXED(Tabla1[[#This Row],[TASA 16%]],0)</f>
        <v>0</v>
      </c>
      <c r="L671" t="str">
        <f>FIXED(Tabla1[[#This Row],[TASA 0%]],0)</f>
        <v>0</v>
      </c>
      <c r="M671" t="str">
        <f>FIXED(Tabla1[[#This Row],[TASA EXE.]],0)</f>
        <v>0</v>
      </c>
      <c r="N671" t="str">
        <f>FIXED(Tabla1[[#This Row],[IVA]],0)</f>
        <v>0</v>
      </c>
      <c r="O671" t="str">
        <f>FIXED(Tabla1[[#This Row],[ISR RET]],0)</f>
        <v>0</v>
      </c>
      <c r="P671" t="str">
        <f>FIXED(Tabla1[[#This Row],[IVA RET]],0)</f>
        <v>0</v>
      </c>
      <c r="R671" s="68">
        <f>Tabla1[[#This Row],[TASA 16]]*16%</f>
        <v>0</v>
      </c>
    </row>
    <row r="672" spans="2:18" x14ac:dyDescent="0.25">
      <c r="B672" t="str">
        <f>'[1]210 Y RFC'!A672</f>
        <v>PSJ120420SZ9</v>
      </c>
      <c r="C672" t="s">
        <v>704</v>
      </c>
      <c r="D672" t="str">
        <f>'[1]210 Y RFC'!C672</f>
        <v>PETRO SAN JUAN SA DE CV</v>
      </c>
      <c r="E672" s="35">
        <f>SUMIFS(Tabla16[TASA 16],Tabla16[NUM],Tabla1[[#This Row],[CODIGO]])</f>
        <v>673.5625</v>
      </c>
      <c r="F672" s="35">
        <f>SUMIFS(Tabla16[TASA 0%],Tabla16[NUM],Tabla1[[#This Row],[CODIGO]])</f>
        <v>-2.4999999999835154E-3</v>
      </c>
      <c r="G672" s="35">
        <f>SUMIFS(Tabla16[[EXENTO ]],Tabla16[NUM],Tabla1[[#This Row],[CODIGO]])</f>
        <v>18.670000000000002</v>
      </c>
      <c r="H672" s="35">
        <f>SUMIFS(Tabla16[IVA],Tabla16[NUM],Tabla1[[#This Row],[CODIGO]])</f>
        <v>107.77</v>
      </c>
      <c r="I672" s="35">
        <f>SUMIFS(Tabla16[ISR RET.],Tabla16[NUM],Tabla1[[#This Row],[CODIGO]])</f>
        <v>0</v>
      </c>
      <c r="J672" s="35">
        <f>SUMIFS(Tabla16[IVA RET.],Tabla16[NUM],Tabla1[[#This Row],[CODIGO]])</f>
        <v>0</v>
      </c>
      <c r="K672" t="str">
        <f>FIXED(Tabla1[[#This Row],[TASA 16%]],0)</f>
        <v>674</v>
      </c>
      <c r="L672" t="str">
        <f>FIXED(Tabla1[[#This Row],[TASA 0%]],0)</f>
        <v>0</v>
      </c>
      <c r="M672" t="str">
        <f>FIXED(Tabla1[[#This Row],[TASA EXE.]],0)</f>
        <v>19</v>
      </c>
      <c r="N672" s="36" t="str">
        <f>FIXED(Tabla1[[#This Row],[IVA]],0)</f>
        <v>108</v>
      </c>
      <c r="O672" s="36" t="str">
        <f>FIXED(Tabla1[[#This Row],[ISR RET]],0)</f>
        <v>0</v>
      </c>
      <c r="P672" s="36" t="str">
        <f>FIXED(Tabla1[[#This Row],[IVA RET]],0)</f>
        <v>0</v>
      </c>
      <c r="R672" s="68">
        <f>Tabla1[[#This Row],[TASA 16]]*16%</f>
        <v>107.84</v>
      </c>
    </row>
    <row r="673" spans="2:18" x14ac:dyDescent="0.25">
      <c r="B673" t="str">
        <f>'[1]210 Y RFC'!A673</f>
        <v>CISI800608D49</v>
      </c>
      <c r="C673" t="s">
        <v>705</v>
      </c>
      <c r="D673" t="str">
        <f>'[1]210 Y RFC'!C673</f>
        <v>CID SANCHEZ IVAN</v>
      </c>
      <c r="E673" s="35">
        <f>SUMIFS(Tabla16[TASA 16],Tabla16[NUM],Tabla1[[#This Row],[CODIGO]])</f>
        <v>0</v>
      </c>
      <c r="F673" s="35">
        <f>SUMIFS(Tabla16[TASA 0%],Tabla16[NUM],Tabla1[[#This Row],[CODIGO]])</f>
        <v>0</v>
      </c>
      <c r="G673" s="35">
        <f>SUMIFS(Tabla16[[EXENTO ]],Tabla16[NUM],Tabla1[[#This Row],[CODIGO]])</f>
        <v>0</v>
      </c>
      <c r="H673" s="35">
        <f>SUMIFS(Tabla16[IVA],Tabla16[NUM],Tabla1[[#This Row],[CODIGO]])</f>
        <v>0</v>
      </c>
      <c r="I673" s="35">
        <f>SUMIFS(Tabla16[ISR RET.],Tabla16[NUM],Tabla1[[#This Row],[CODIGO]])</f>
        <v>0</v>
      </c>
      <c r="J673" s="35">
        <f>SUMIFS(Tabla16[IVA RET.],Tabla16[NUM],Tabla1[[#This Row],[CODIGO]])</f>
        <v>0</v>
      </c>
      <c r="K673" t="str">
        <f>FIXED(Tabla1[[#This Row],[TASA 16%]],0)</f>
        <v>0</v>
      </c>
      <c r="L673" t="str">
        <f>FIXED(Tabla1[[#This Row],[TASA 0%]],0)</f>
        <v>0</v>
      </c>
      <c r="M673" t="str">
        <f>FIXED(Tabla1[[#This Row],[TASA EXE.]],0)</f>
        <v>0</v>
      </c>
      <c r="N673" t="str">
        <f>FIXED(Tabla1[[#This Row],[IVA]],0)</f>
        <v>0</v>
      </c>
      <c r="O673" t="str">
        <f>FIXED(Tabla1[[#This Row],[ISR RET]],0)</f>
        <v>0</v>
      </c>
      <c r="P673" t="str">
        <f>FIXED(Tabla1[[#This Row],[IVA RET]],0)</f>
        <v>0</v>
      </c>
      <c r="R673" s="68">
        <f>Tabla1[[#This Row],[TASA 16]]*16%</f>
        <v>0</v>
      </c>
    </row>
    <row r="674" spans="2:18" x14ac:dyDescent="0.25">
      <c r="B674" t="str">
        <f>'[1]210 Y RFC'!A674</f>
        <v>EUN101018FIA</v>
      </c>
      <c r="C674" t="s">
        <v>706</v>
      </c>
      <c r="D674" t="str">
        <f>'[1]210 Y RFC'!C674</f>
        <v>ESPECIAS UNIVERSALES SA DE CV</v>
      </c>
      <c r="E674" s="35">
        <f>SUMIFS(Tabla16[TASA 16],Tabla16[NUM],Tabla1[[#This Row],[CODIGO]])</f>
        <v>0</v>
      </c>
      <c r="F674" s="35">
        <f>SUMIFS(Tabla16[TASA 0%],Tabla16[NUM],Tabla1[[#This Row],[CODIGO]])</f>
        <v>0</v>
      </c>
      <c r="G674" s="35">
        <f>SUMIFS(Tabla16[[EXENTO ]],Tabla16[NUM],Tabla1[[#This Row],[CODIGO]])</f>
        <v>0</v>
      </c>
      <c r="H674" s="35">
        <f>SUMIFS(Tabla16[IVA],Tabla16[NUM],Tabla1[[#This Row],[CODIGO]])</f>
        <v>0</v>
      </c>
      <c r="I674" s="35">
        <f>SUMIFS(Tabla16[ISR RET.],Tabla16[NUM],Tabla1[[#This Row],[CODIGO]])</f>
        <v>0</v>
      </c>
      <c r="J674" s="35">
        <f>SUMIFS(Tabla16[IVA RET.],Tabla16[NUM],Tabla1[[#This Row],[CODIGO]])</f>
        <v>0</v>
      </c>
      <c r="K674" t="str">
        <f>FIXED(Tabla1[[#This Row],[TASA 16%]],0)</f>
        <v>0</v>
      </c>
      <c r="L674" t="str">
        <f>FIXED(Tabla1[[#This Row],[TASA 0%]],0)</f>
        <v>0</v>
      </c>
      <c r="M674" t="str">
        <f>FIXED(Tabla1[[#This Row],[TASA EXE.]],0)</f>
        <v>0</v>
      </c>
      <c r="N674" s="36" t="str">
        <f>FIXED(Tabla1[[#This Row],[IVA]],0)</f>
        <v>0</v>
      </c>
      <c r="O674" s="36" t="str">
        <f>FIXED(Tabla1[[#This Row],[ISR RET]],0)</f>
        <v>0</v>
      </c>
      <c r="P674" s="36" t="str">
        <f>FIXED(Tabla1[[#This Row],[IVA RET]],0)</f>
        <v>0</v>
      </c>
      <c r="R674" s="68">
        <f>Tabla1[[#This Row],[TASA 16]]*16%</f>
        <v>0</v>
      </c>
    </row>
    <row r="675" spans="2:18" x14ac:dyDescent="0.25">
      <c r="B675" t="str">
        <f>'[1]210 Y RFC'!A675</f>
        <v>CACL730410ID0</v>
      </c>
      <c r="C675" t="s">
        <v>707</v>
      </c>
      <c r="D675" t="str">
        <f>'[1]210 Y RFC'!C675</f>
        <v>CASILLAS CASILLAS MA DE LOURDES</v>
      </c>
      <c r="E675" s="35">
        <f>SUMIFS(Tabla16[TASA 16],Tabla16[NUM],Tabla1[[#This Row],[CODIGO]])</f>
        <v>0</v>
      </c>
      <c r="F675" s="35">
        <f>SUMIFS(Tabla16[TASA 0%],Tabla16[NUM],Tabla1[[#This Row],[CODIGO]])</f>
        <v>0</v>
      </c>
      <c r="G675" s="35">
        <f>SUMIFS(Tabla16[[EXENTO ]],Tabla16[NUM],Tabla1[[#This Row],[CODIGO]])</f>
        <v>0</v>
      </c>
      <c r="H675" s="35">
        <f>SUMIFS(Tabla16[IVA],Tabla16[NUM],Tabla1[[#This Row],[CODIGO]])</f>
        <v>0</v>
      </c>
      <c r="I675" s="35">
        <f>SUMIFS(Tabla16[ISR RET.],Tabla16[NUM],Tabla1[[#This Row],[CODIGO]])</f>
        <v>0</v>
      </c>
      <c r="J675" s="35">
        <f>SUMIFS(Tabla16[IVA RET.],Tabla16[NUM],Tabla1[[#This Row],[CODIGO]])</f>
        <v>0</v>
      </c>
      <c r="K675" t="str">
        <f>FIXED(Tabla1[[#This Row],[TASA 16%]],0)</f>
        <v>0</v>
      </c>
      <c r="L675" t="str">
        <f>FIXED(Tabla1[[#This Row],[TASA 0%]],0)</f>
        <v>0</v>
      </c>
      <c r="M675" t="str">
        <f>FIXED(Tabla1[[#This Row],[TASA EXE.]],0)</f>
        <v>0</v>
      </c>
      <c r="N675" t="str">
        <f>FIXED(Tabla1[[#This Row],[IVA]],0)</f>
        <v>0</v>
      </c>
      <c r="O675" t="str">
        <f>FIXED(Tabla1[[#This Row],[ISR RET]],0)</f>
        <v>0</v>
      </c>
      <c r="P675" t="str">
        <f>FIXED(Tabla1[[#This Row],[IVA RET]],0)</f>
        <v>0</v>
      </c>
      <c r="R675" s="68">
        <f>Tabla1[[#This Row],[TASA 16]]*16%</f>
        <v>0</v>
      </c>
    </row>
    <row r="676" spans="2:18" x14ac:dyDescent="0.25">
      <c r="B676" t="str">
        <f>'[1]210 Y RFC'!A676</f>
        <v>IMM170824DM5</v>
      </c>
      <c r="C676" t="s">
        <v>708</v>
      </c>
      <c r="D676" t="str">
        <f>'[1]210 Y RFC'!C676</f>
        <v>IMPULSORA MEXICANA DE MARCAS G&amp;A SA DE CV</v>
      </c>
      <c r="E676" s="35">
        <f>SUMIFS(Tabla16[TASA 16],Tabla16[NUM],Tabla1[[#This Row],[CODIGO]])</f>
        <v>0</v>
      </c>
      <c r="F676" s="35">
        <f>SUMIFS(Tabla16[TASA 0%],Tabla16[NUM],Tabla1[[#This Row],[CODIGO]])</f>
        <v>0</v>
      </c>
      <c r="G676" s="35">
        <f>SUMIFS(Tabla16[[EXENTO ]],Tabla16[NUM],Tabla1[[#This Row],[CODIGO]])</f>
        <v>0</v>
      </c>
      <c r="H676" s="35">
        <f>SUMIFS(Tabla16[IVA],Tabla16[NUM],Tabla1[[#This Row],[CODIGO]])</f>
        <v>0</v>
      </c>
      <c r="I676" s="35">
        <f>SUMIFS(Tabla16[ISR RET.],Tabla16[NUM],Tabla1[[#This Row],[CODIGO]])</f>
        <v>0</v>
      </c>
      <c r="J676" s="35">
        <f>SUMIFS(Tabla16[IVA RET.],Tabla16[NUM],Tabla1[[#This Row],[CODIGO]])</f>
        <v>0</v>
      </c>
      <c r="K676" t="str">
        <f>FIXED(Tabla1[[#This Row],[TASA 16%]],0)</f>
        <v>0</v>
      </c>
      <c r="L676" t="str">
        <f>FIXED(Tabla1[[#This Row],[TASA 0%]],0)</f>
        <v>0</v>
      </c>
      <c r="M676" t="str">
        <f>FIXED(Tabla1[[#This Row],[TASA EXE.]],0)</f>
        <v>0</v>
      </c>
      <c r="N676" s="36" t="str">
        <f>FIXED(Tabla1[[#This Row],[IVA]],0)</f>
        <v>0</v>
      </c>
      <c r="O676" s="36" t="str">
        <f>FIXED(Tabla1[[#This Row],[ISR RET]],0)</f>
        <v>0</v>
      </c>
      <c r="P676" s="36" t="str">
        <f>FIXED(Tabla1[[#This Row],[IVA RET]],0)</f>
        <v>0</v>
      </c>
      <c r="R676" s="68">
        <f>Tabla1[[#This Row],[TASA 16]]*16%</f>
        <v>0</v>
      </c>
    </row>
    <row r="677" spans="2:18" x14ac:dyDescent="0.25">
      <c r="B677" t="str">
        <f>'[1]210 Y RFC'!A677</f>
        <v>PMA830628QK0</v>
      </c>
      <c r="C677" t="s">
        <v>709</v>
      </c>
      <c r="D677" t="str">
        <f>'[1]210 Y RFC'!C677</f>
        <v>PALETAS MARA SA DE CV</v>
      </c>
      <c r="E677" s="35">
        <f>SUMIFS(Tabla16[TASA 16],Tabla16[NUM],Tabla1[[#This Row],[CODIGO]])</f>
        <v>0</v>
      </c>
      <c r="F677" s="35">
        <f>SUMIFS(Tabla16[TASA 0%],Tabla16[NUM],Tabla1[[#This Row],[CODIGO]])</f>
        <v>0</v>
      </c>
      <c r="G677" s="35">
        <f>SUMIFS(Tabla16[[EXENTO ]],Tabla16[NUM],Tabla1[[#This Row],[CODIGO]])</f>
        <v>0</v>
      </c>
      <c r="H677" s="35">
        <f>SUMIFS(Tabla16[IVA],Tabla16[NUM],Tabla1[[#This Row],[CODIGO]])</f>
        <v>0</v>
      </c>
      <c r="I677" s="35">
        <f>SUMIFS(Tabla16[ISR RET.],Tabla16[NUM],Tabla1[[#This Row],[CODIGO]])</f>
        <v>0</v>
      </c>
      <c r="J677" s="35">
        <f>SUMIFS(Tabla16[IVA RET.],Tabla16[NUM],Tabla1[[#This Row],[CODIGO]])</f>
        <v>0</v>
      </c>
      <c r="K677" t="str">
        <f>FIXED(Tabla1[[#This Row],[TASA 16%]],0)</f>
        <v>0</v>
      </c>
      <c r="L677" t="str">
        <f>FIXED(Tabla1[[#This Row],[TASA 0%]],0)</f>
        <v>0</v>
      </c>
      <c r="M677" t="str">
        <f>FIXED(Tabla1[[#This Row],[TASA EXE.]],0)</f>
        <v>0</v>
      </c>
      <c r="N677" t="str">
        <f>FIXED(Tabla1[[#This Row],[IVA]],0)</f>
        <v>0</v>
      </c>
      <c r="O677" t="str">
        <f>FIXED(Tabla1[[#This Row],[ISR RET]],0)</f>
        <v>0</v>
      </c>
      <c r="P677" t="str">
        <f>FIXED(Tabla1[[#This Row],[IVA RET]],0)</f>
        <v>0</v>
      </c>
      <c r="R677" s="68">
        <f>Tabla1[[#This Row],[TASA 16]]*16%</f>
        <v>0</v>
      </c>
    </row>
    <row r="678" spans="2:18" x14ac:dyDescent="0.25">
      <c r="B678" t="str">
        <f>'[1]210 Y RFC'!A678</f>
        <v>GORE6707201CA</v>
      </c>
      <c r="C678" t="s">
        <v>710</v>
      </c>
      <c r="D678" t="str">
        <f>'[1]210 Y RFC'!C678</f>
        <v>GONZALEZ RIVERA MARIA ELENA</v>
      </c>
      <c r="E678" s="35">
        <f>SUMIFS(Tabla16[TASA 16],Tabla16[NUM],Tabla1[[#This Row],[CODIGO]])</f>
        <v>0</v>
      </c>
      <c r="F678" s="35">
        <f>SUMIFS(Tabla16[TASA 0%],Tabla16[NUM],Tabla1[[#This Row],[CODIGO]])</f>
        <v>0</v>
      </c>
      <c r="G678" s="35">
        <f>SUMIFS(Tabla16[[EXENTO ]],Tabla16[NUM],Tabla1[[#This Row],[CODIGO]])</f>
        <v>0</v>
      </c>
      <c r="H678" s="35">
        <f>SUMIFS(Tabla16[IVA],Tabla16[NUM],Tabla1[[#This Row],[CODIGO]])</f>
        <v>0</v>
      </c>
      <c r="I678" s="35">
        <f>SUMIFS(Tabla16[ISR RET.],Tabla16[NUM],Tabla1[[#This Row],[CODIGO]])</f>
        <v>0</v>
      </c>
      <c r="J678" s="35">
        <f>SUMIFS(Tabla16[IVA RET.],Tabla16[NUM],Tabla1[[#This Row],[CODIGO]])</f>
        <v>0</v>
      </c>
      <c r="K678" t="str">
        <f>FIXED(Tabla1[[#This Row],[TASA 16%]],0)</f>
        <v>0</v>
      </c>
      <c r="L678" t="str">
        <f>FIXED(Tabla1[[#This Row],[TASA 0%]],0)</f>
        <v>0</v>
      </c>
      <c r="M678" t="str">
        <f>FIXED(Tabla1[[#This Row],[TASA EXE.]],0)</f>
        <v>0</v>
      </c>
      <c r="N678" s="36" t="str">
        <f>FIXED(Tabla1[[#This Row],[IVA]],0)</f>
        <v>0</v>
      </c>
      <c r="O678" s="36" t="str">
        <f>FIXED(Tabla1[[#This Row],[ISR RET]],0)</f>
        <v>0</v>
      </c>
      <c r="P678" s="36" t="str">
        <f>FIXED(Tabla1[[#This Row],[IVA RET]],0)</f>
        <v>0</v>
      </c>
      <c r="R678" s="68">
        <f>Tabla1[[#This Row],[TASA 16]]*16%</f>
        <v>0</v>
      </c>
    </row>
    <row r="679" spans="2:18" x14ac:dyDescent="0.25">
      <c r="B679" t="str">
        <f>'[1]210 Y RFC'!A679</f>
        <v>GHA160113DF2</v>
      </c>
      <c r="C679" t="s">
        <v>711</v>
      </c>
      <c r="D679" t="str">
        <f>'[1]210 Y RFC'!C679</f>
        <v>GCE HEALTH &amp; BEAUTY S DE RL DE CV</v>
      </c>
      <c r="E679" s="35">
        <f>SUMIFS(Tabla16[TASA 16],Tabla16[NUM],Tabla1[[#This Row],[CODIGO]])</f>
        <v>0</v>
      </c>
      <c r="F679" s="35">
        <f>SUMIFS(Tabla16[TASA 0%],Tabla16[NUM],Tabla1[[#This Row],[CODIGO]])</f>
        <v>0</v>
      </c>
      <c r="G679" s="35">
        <f>SUMIFS(Tabla16[[EXENTO ]],Tabla16[NUM],Tabla1[[#This Row],[CODIGO]])</f>
        <v>0</v>
      </c>
      <c r="H679" s="35">
        <f>SUMIFS(Tabla16[IVA],Tabla16[NUM],Tabla1[[#This Row],[CODIGO]])</f>
        <v>0</v>
      </c>
      <c r="I679" s="35">
        <f>SUMIFS(Tabla16[ISR RET.],Tabla16[NUM],Tabla1[[#This Row],[CODIGO]])</f>
        <v>0</v>
      </c>
      <c r="J679" s="35">
        <f>SUMIFS(Tabla16[IVA RET.],Tabla16[NUM],Tabla1[[#This Row],[CODIGO]])</f>
        <v>0</v>
      </c>
      <c r="K679" t="str">
        <f>FIXED(Tabla1[[#This Row],[TASA 16%]],0)</f>
        <v>0</v>
      </c>
      <c r="L679" t="str">
        <f>FIXED(Tabla1[[#This Row],[TASA 0%]],0)</f>
        <v>0</v>
      </c>
      <c r="M679" t="str">
        <f>FIXED(Tabla1[[#This Row],[TASA EXE.]],0)</f>
        <v>0</v>
      </c>
      <c r="N679" t="str">
        <f>FIXED(Tabla1[[#This Row],[IVA]],0)</f>
        <v>0</v>
      </c>
      <c r="O679" t="str">
        <f>FIXED(Tabla1[[#This Row],[ISR RET]],0)</f>
        <v>0</v>
      </c>
      <c r="P679" t="str">
        <f>FIXED(Tabla1[[#This Row],[IVA RET]],0)</f>
        <v>0</v>
      </c>
      <c r="R679" s="68">
        <f>Tabla1[[#This Row],[TASA 16]]*16%</f>
        <v>0</v>
      </c>
    </row>
    <row r="680" spans="2:18" x14ac:dyDescent="0.25">
      <c r="B680" t="str">
        <f>'[1]210 Y RFC'!A680</f>
        <v>MOT870907C23</v>
      </c>
      <c r="C680" t="s">
        <v>712</v>
      </c>
      <c r="D680" t="str">
        <f>'[1]210 Y RFC'!C680</f>
        <v>MOTONOVA SA DE CV</v>
      </c>
      <c r="E680" s="35">
        <f>SUMIFS(Tabla16[TASA 16],Tabla16[NUM],Tabla1[[#This Row],[CODIGO]])</f>
        <v>0</v>
      </c>
      <c r="F680" s="35">
        <f>SUMIFS(Tabla16[TASA 0%],Tabla16[NUM],Tabla1[[#This Row],[CODIGO]])</f>
        <v>0</v>
      </c>
      <c r="G680" s="35">
        <f>SUMIFS(Tabla16[[EXENTO ]],Tabla16[NUM],Tabla1[[#This Row],[CODIGO]])</f>
        <v>0</v>
      </c>
      <c r="H680" s="35">
        <f>SUMIFS(Tabla16[IVA],Tabla16[NUM],Tabla1[[#This Row],[CODIGO]])</f>
        <v>0</v>
      </c>
      <c r="I680" s="35">
        <f>SUMIFS(Tabla16[ISR RET.],Tabla16[NUM],Tabla1[[#This Row],[CODIGO]])</f>
        <v>0</v>
      </c>
      <c r="J680" s="35">
        <f>SUMIFS(Tabla16[IVA RET.],Tabla16[NUM],Tabla1[[#This Row],[CODIGO]])</f>
        <v>0</v>
      </c>
      <c r="K680" t="str">
        <f>FIXED(Tabla1[[#This Row],[TASA 16%]],0)</f>
        <v>0</v>
      </c>
      <c r="L680" t="str">
        <f>FIXED(Tabla1[[#This Row],[TASA 0%]],0)</f>
        <v>0</v>
      </c>
      <c r="M680" t="str">
        <f>FIXED(Tabla1[[#This Row],[TASA EXE.]],0)</f>
        <v>0</v>
      </c>
      <c r="N680" s="36" t="str">
        <f>FIXED(Tabla1[[#This Row],[IVA]],0)</f>
        <v>0</v>
      </c>
      <c r="O680" s="36" t="str">
        <f>FIXED(Tabla1[[#This Row],[ISR RET]],0)</f>
        <v>0</v>
      </c>
      <c r="P680" s="36" t="str">
        <f>FIXED(Tabla1[[#This Row],[IVA RET]],0)</f>
        <v>0</v>
      </c>
      <c r="R680" s="68">
        <f>Tabla1[[#This Row],[TASA 16]]*16%</f>
        <v>0</v>
      </c>
    </row>
    <row r="681" spans="2:18" x14ac:dyDescent="0.25">
      <c r="B681" t="str">
        <f>'[1]210 Y RFC'!A681</f>
        <v>PAVC630820AL6</v>
      </c>
      <c r="C681" t="s">
        <v>713</v>
      </c>
      <c r="D681" t="str">
        <f>'[1]210 Y RFC'!C681</f>
        <v>PADILLA VALDIVIA CATALINA</v>
      </c>
      <c r="E681" s="35">
        <f>SUMIFS(Tabla16[TASA 16],Tabla16[NUM],Tabla1[[#This Row],[CODIGO]])</f>
        <v>0</v>
      </c>
      <c r="F681" s="35">
        <f>SUMIFS(Tabla16[TASA 0%],Tabla16[NUM],Tabla1[[#This Row],[CODIGO]])</f>
        <v>0</v>
      </c>
      <c r="G681" s="35">
        <f>SUMIFS(Tabla16[[EXENTO ]],Tabla16[NUM],Tabla1[[#This Row],[CODIGO]])</f>
        <v>0</v>
      </c>
      <c r="H681" s="35">
        <f>SUMIFS(Tabla16[IVA],Tabla16[NUM],Tabla1[[#This Row],[CODIGO]])</f>
        <v>0</v>
      </c>
      <c r="I681" s="35">
        <f>SUMIFS(Tabla16[ISR RET.],Tabla16[NUM],Tabla1[[#This Row],[CODIGO]])</f>
        <v>0</v>
      </c>
      <c r="J681" s="35">
        <f>SUMIFS(Tabla16[IVA RET.],Tabla16[NUM],Tabla1[[#This Row],[CODIGO]])</f>
        <v>0</v>
      </c>
      <c r="K681" t="str">
        <f>FIXED(Tabla1[[#This Row],[TASA 16%]],0)</f>
        <v>0</v>
      </c>
      <c r="L681" t="str">
        <f>FIXED(Tabla1[[#This Row],[TASA 0%]],0)</f>
        <v>0</v>
      </c>
      <c r="M681" t="str">
        <f>FIXED(Tabla1[[#This Row],[TASA EXE.]],0)</f>
        <v>0</v>
      </c>
      <c r="N681" s="36" t="str">
        <f>FIXED(Tabla1[[#This Row],[IVA]],0)</f>
        <v>0</v>
      </c>
      <c r="O681" s="36" t="str">
        <f>FIXED(Tabla1[[#This Row],[ISR RET]],0)</f>
        <v>0</v>
      </c>
      <c r="P681" s="36" t="str">
        <f>FIXED(Tabla1[[#This Row],[IVA RET]],0)</f>
        <v>0</v>
      </c>
      <c r="R681" s="68">
        <f>Tabla1[[#This Row],[TASA 16]]*16%</f>
        <v>0</v>
      </c>
    </row>
    <row r="682" spans="2:18" x14ac:dyDescent="0.25">
      <c r="B682" t="str">
        <f>'[1]210 Y RFC'!A682</f>
        <v>RUMG7205064S1</v>
      </c>
      <c r="C682" t="s">
        <v>714</v>
      </c>
      <c r="D682" t="str">
        <f>'[1]210 Y RFC'!C682</f>
        <v>RUVALCABA MEJIA GABRIELA</v>
      </c>
      <c r="E682" s="35">
        <f>SUMIFS(Tabla16[TASA 16],Tabla16[NUM],Tabla1[[#This Row],[CODIGO]])</f>
        <v>0</v>
      </c>
      <c r="F682" s="35">
        <f>SUMIFS(Tabla16[TASA 0%],Tabla16[NUM],Tabla1[[#This Row],[CODIGO]])</f>
        <v>0</v>
      </c>
      <c r="G682" s="35">
        <f>SUMIFS(Tabla16[[EXENTO ]],Tabla16[NUM],Tabla1[[#This Row],[CODIGO]])</f>
        <v>0</v>
      </c>
      <c r="H682" s="35">
        <f>SUMIFS(Tabla16[IVA],Tabla16[NUM],Tabla1[[#This Row],[CODIGO]])</f>
        <v>0</v>
      </c>
      <c r="I682" s="35">
        <f>SUMIFS(Tabla16[ISR RET.],Tabla16[NUM],Tabla1[[#This Row],[CODIGO]])</f>
        <v>0</v>
      </c>
      <c r="J682" s="35">
        <f>SUMIFS(Tabla16[IVA RET.],Tabla16[NUM],Tabla1[[#This Row],[CODIGO]])</f>
        <v>0</v>
      </c>
      <c r="K682" t="str">
        <f>FIXED(Tabla1[[#This Row],[TASA 16%]],0)</f>
        <v>0</v>
      </c>
      <c r="L682" t="str">
        <f>FIXED(Tabla1[[#This Row],[TASA 0%]],0)</f>
        <v>0</v>
      </c>
      <c r="M682" t="str">
        <f>FIXED(Tabla1[[#This Row],[TASA EXE.]],0)</f>
        <v>0</v>
      </c>
      <c r="N682" s="36" t="str">
        <f>FIXED(Tabla1[[#This Row],[IVA]],0)</f>
        <v>0</v>
      </c>
      <c r="O682" s="36" t="str">
        <f>FIXED(Tabla1[[#This Row],[ISR RET]],0)</f>
        <v>0</v>
      </c>
      <c r="P682" s="36" t="str">
        <f>FIXED(Tabla1[[#This Row],[IVA RET]],0)</f>
        <v>0</v>
      </c>
      <c r="R682" s="68">
        <f>Tabla1[[#This Row],[TASA 16]]*16%</f>
        <v>0</v>
      </c>
    </row>
    <row r="683" spans="2:18" x14ac:dyDescent="0.25">
      <c r="B683" t="str">
        <f>'[1]210 Y RFC'!A683</f>
        <v>CSJ0806055W7</v>
      </c>
      <c r="C683" t="s">
        <v>715</v>
      </c>
      <c r="D683" t="str">
        <f>'[1]210 Y RFC'!C683</f>
        <v>CAVA SAN JOSE SA DE CV</v>
      </c>
      <c r="E683" s="35">
        <f>SUMIFS(Tabla16[TASA 16],Tabla16[NUM],Tabla1[[#This Row],[CODIGO]])</f>
        <v>0</v>
      </c>
      <c r="F683" s="35">
        <f>SUMIFS(Tabla16[TASA 0%],Tabla16[NUM],Tabla1[[#This Row],[CODIGO]])</f>
        <v>0</v>
      </c>
      <c r="G683" s="35">
        <f>SUMIFS(Tabla16[[EXENTO ]],Tabla16[NUM],Tabla1[[#This Row],[CODIGO]])</f>
        <v>0</v>
      </c>
      <c r="H683" s="35">
        <f>SUMIFS(Tabla16[IVA],Tabla16[NUM],Tabla1[[#This Row],[CODIGO]])</f>
        <v>0</v>
      </c>
      <c r="I683" s="35">
        <f>SUMIFS(Tabla16[ISR RET.],Tabla16[NUM],Tabla1[[#This Row],[CODIGO]])</f>
        <v>0</v>
      </c>
      <c r="J683" s="35">
        <f>SUMIFS(Tabla16[IVA RET.],Tabla16[NUM],Tabla1[[#This Row],[CODIGO]])</f>
        <v>0</v>
      </c>
      <c r="K683" t="str">
        <f>FIXED(Tabla1[[#This Row],[TASA 16%]],0)</f>
        <v>0</v>
      </c>
      <c r="L683" t="str">
        <f>FIXED(Tabla1[[#This Row],[TASA 0%]],0)</f>
        <v>0</v>
      </c>
      <c r="M683" t="str">
        <f>FIXED(Tabla1[[#This Row],[TASA EXE.]],0)</f>
        <v>0</v>
      </c>
      <c r="N683" t="str">
        <f>FIXED(Tabla1[[#This Row],[IVA]],0)</f>
        <v>0</v>
      </c>
      <c r="O683" t="str">
        <f>FIXED(Tabla1[[#This Row],[ISR RET]],0)</f>
        <v>0</v>
      </c>
      <c r="P683" t="str">
        <f>FIXED(Tabla1[[#This Row],[IVA RET]],0)</f>
        <v>0</v>
      </c>
      <c r="R683" s="68">
        <f>Tabla1[[#This Row],[TASA 16]]*16%</f>
        <v>0</v>
      </c>
    </row>
    <row r="684" spans="2:18" x14ac:dyDescent="0.25">
      <c r="B684" t="str">
        <f>'[1]210 Y RFC'!A684</f>
        <v>EME880309SK5</v>
      </c>
      <c r="C684" t="s">
        <v>716</v>
      </c>
      <c r="D684" t="str">
        <f>'[1]210 Y RFC'!C684</f>
        <v>ESTAFETA MEXICANA SA DE CV</v>
      </c>
      <c r="E684" s="35">
        <f>SUMIFS(Tabla16[TASA 16],Tabla16[NUM],Tabla1[[#This Row],[CODIGO]])</f>
        <v>0</v>
      </c>
      <c r="F684" s="35">
        <f>SUMIFS(Tabla16[TASA 0%],Tabla16[NUM],Tabla1[[#This Row],[CODIGO]])</f>
        <v>0</v>
      </c>
      <c r="G684" s="35">
        <f>SUMIFS(Tabla16[[EXENTO ]],Tabla16[NUM],Tabla1[[#This Row],[CODIGO]])</f>
        <v>0</v>
      </c>
      <c r="H684" s="35">
        <f>SUMIFS(Tabla16[IVA],Tabla16[NUM],Tabla1[[#This Row],[CODIGO]])</f>
        <v>0</v>
      </c>
      <c r="I684" s="35">
        <f>SUMIFS(Tabla16[ISR RET.],Tabla16[NUM],Tabla1[[#This Row],[CODIGO]])</f>
        <v>0</v>
      </c>
      <c r="J684" s="35">
        <f>SUMIFS(Tabla16[IVA RET.],Tabla16[NUM],Tabla1[[#This Row],[CODIGO]])</f>
        <v>0</v>
      </c>
      <c r="K684" t="str">
        <f>FIXED(Tabla1[[#This Row],[TASA 16%]],0)</f>
        <v>0</v>
      </c>
      <c r="L684" t="str">
        <f>FIXED(Tabla1[[#This Row],[TASA 0%]],0)</f>
        <v>0</v>
      </c>
      <c r="M684" t="str">
        <f>FIXED(Tabla1[[#This Row],[TASA EXE.]],0)</f>
        <v>0</v>
      </c>
      <c r="N684" s="36" t="str">
        <f>FIXED(Tabla1[[#This Row],[IVA]],0)</f>
        <v>0</v>
      </c>
      <c r="O684" s="36" t="str">
        <f>FIXED(Tabla1[[#This Row],[ISR RET]],0)</f>
        <v>0</v>
      </c>
      <c r="P684" s="36" t="str">
        <f>FIXED(Tabla1[[#This Row],[IVA RET]],0)</f>
        <v>0</v>
      </c>
      <c r="R684" s="68">
        <f>Tabla1[[#This Row],[TASA 16]]*16%</f>
        <v>0</v>
      </c>
    </row>
    <row r="685" spans="2:18" x14ac:dyDescent="0.25">
      <c r="B685" t="str">
        <f>'[1]210 Y RFC'!A685</f>
        <v>TEN931019Q71</v>
      </c>
      <c r="C685" t="s">
        <v>717</v>
      </c>
      <c r="D685" t="str">
        <f>'[1]210 Y RFC'!C685</f>
        <v>TENOCHTITLAN SA DE CV</v>
      </c>
      <c r="E685" s="35">
        <f>SUMIFS(Tabla16[TASA 16],Tabla16[NUM],Tabla1[[#This Row],[CODIGO]])</f>
        <v>0</v>
      </c>
      <c r="F685" s="35">
        <f>SUMIFS(Tabla16[TASA 0%],Tabla16[NUM],Tabla1[[#This Row],[CODIGO]])</f>
        <v>0</v>
      </c>
      <c r="G685" s="35">
        <f>SUMIFS(Tabla16[[EXENTO ]],Tabla16[NUM],Tabla1[[#This Row],[CODIGO]])</f>
        <v>0</v>
      </c>
      <c r="H685" s="35">
        <f>SUMIFS(Tabla16[IVA],Tabla16[NUM],Tabla1[[#This Row],[CODIGO]])</f>
        <v>0</v>
      </c>
      <c r="I685" s="35">
        <f>SUMIFS(Tabla16[ISR RET.],Tabla16[NUM],Tabla1[[#This Row],[CODIGO]])</f>
        <v>0</v>
      </c>
      <c r="J685" s="35">
        <f>SUMIFS(Tabla16[IVA RET.],Tabla16[NUM],Tabla1[[#This Row],[CODIGO]])</f>
        <v>0</v>
      </c>
      <c r="K685" t="str">
        <f>FIXED(Tabla1[[#This Row],[TASA 16%]],0)</f>
        <v>0</v>
      </c>
      <c r="L685" t="str">
        <f>FIXED(Tabla1[[#This Row],[TASA 0%]],0)</f>
        <v>0</v>
      </c>
      <c r="M685" t="str">
        <f>FIXED(Tabla1[[#This Row],[TASA EXE.]],0)</f>
        <v>0</v>
      </c>
      <c r="N685" t="str">
        <f>FIXED(Tabla1[[#This Row],[IVA]],0)</f>
        <v>0</v>
      </c>
      <c r="O685" t="str">
        <f>FIXED(Tabla1[[#This Row],[ISR RET]],0)</f>
        <v>0</v>
      </c>
      <c r="P685" t="str">
        <f>FIXED(Tabla1[[#This Row],[IVA RET]],0)</f>
        <v>0</v>
      </c>
      <c r="R685" s="68">
        <f>Tabla1[[#This Row],[TASA 16]]*16%</f>
        <v>0</v>
      </c>
    </row>
    <row r="686" spans="2:18" x14ac:dyDescent="0.25">
      <c r="B686" t="str">
        <f>'[1]210 Y RFC'!A686</f>
        <v>GGC1202144F9</v>
      </c>
      <c r="C686" t="s">
        <v>718</v>
      </c>
      <c r="D686" t="str">
        <f>'[1]210 Y RFC'!C686</f>
        <v>GRUPO GASOLINERO EL CAPULIN SA DE CV</v>
      </c>
      <c r="E686" s="35">
        <f>SUMIFS(Tabla16[TASA 16],Tabla16[NUM],Tabla1[[#This Row],[CODIGO]])</f>
        <v>0</v>
      </c>
      <c r="F686" s="35">
        <f>SUMIFS(Tabla16[TASA 0%],Tabla16[NUM],Tabla1[[#This Row],[CODIGO]])</f>
        <v>0</v>
      </c>
      <c r="G686" s="35">
        <f>SUMIFS(Tabla16[[EXENTO ]],Tabla16[NUM],Tabla1[[#This Row],[CODIGO]])</f>
        <v>0</v>
      </c>
      <c r="H686" s="35">
        <f>SUMIFS(Tabla16[IVA],Tabla16[NUM],Tabla1[[#This Row],[CODIGO]])</f>
        <v>0</v>
      </c>
      <c r="I686" s="35">
        <f>SUMIFS(Tabla16[ISR RET.],Tabla16[NUM],Tabla1[[#This Row],[CODIGO]])</f>
        <v>0</v>
      </c>
      <c r="J686" s="35">
        <f>SUMIFS(Tabla16[IVA RET.],Tabla16[NUM],Tabla1[[#This Row],[CODIGO]])</f>
        <v>0</v>
      </c>
      <c r="K686" t="str">
        <f>FIXED(Tabla1[[#This Row],[TASA 16%]],0)</f>
        <v>0</v>
      </c>
      <c r="L686" t="str">
        <f>FIXED(Tabla1[[#This Row],[TASA 0%]],0)</f>
        <v>0</v>
      </c>
      <c r="M686" t="str">
        <f>FIXED(Tabla1[[#This Row],[TASA EXE.]],0)</f>
        <v>0</v>
      </c>
      <c r="N686" s="36" t="str">
        <f>FIXED(Tabla1[[#This Row],[IVA]],0)</f>
        <v>0</v>
      </c>
      <c r="O686" s="36" t="str">
        <f>FIXED(Tabla1[[#This Row],[ISR RET]],0)</f>
        <v>0</v>
      </c>
      <c r="P686" s="36" t="str">
        <f>FIXED(Tabla1[[#This Row],[IVA RET]],0)</f>
        <v>0</v>
      </c>
      <c r="R686" s="68">
        <f>Tabla1[[#This Row],[TASA 16]]*16%</f>
        <v>0</v>
      </c>
    </row>
    <row r="687" spans="2:18" x14ac:dyDescent="0.25">
      <c r="B687" t="str">
        <f>'[1]210 Y RFC'!A687</f>
        <v>CAGM900211LH9</v>
      </c>
      <c r="C687" t="s">
        <v>719</v>
      </c>
      <c r="D687" t="str">
        <f>'[1]210 Y RFC'!C687</f>
        <v>CASTELLANOS GONZALEZ MARCO ANTONIO</v>
      </c>
      <c r="E687" s="35">
        <f>SUMIFS(Tabla16[TASA 16],Tabla16[NUM],Tabla1[[#This Row],[CODIGO]])</f>
        <v>0</v>
      </c>
      <c r="F687" s="35">
        <f>SUMIFS(Tabla16[TASA 0%],Tabla16[NUM],Tabla1[[#This Row],[CODIGO]])</f>
        <v>0</v>
      </c>
      <c r="G687" s="35">
        <f>SUMIFS(Tabla16[[EXENTO ]],Tabla16[NUM],Tabla1[[#This Row],[CODIGO]])</f>
        <v>0</v>
      </c>
      <c r="H687" s="35">
        <f>SUMIFS(Tabla16[IVA],Tabla16[NUM],Tabla1[[#This Row],[CODIGO]])</f>
        <v>0</v>
      </c>
      <c r="I687" s="35">
        <f>SUMIFS(Tabla16[ISR RET.],Tabla16[NUM],Tabla1[[#This Row],[CODIGO]])</f>
        <v>0</v>
      </c>
      <c r="J687" s="35">
        <f>SUMIFS(Tabla16[IVA RET.],Tabla16[NUM],Tabla1[[#This Row],[CODIGO]])</f>
        <v>0</v>
      </c>
      <c r="K687" t="str">
        <f>FIXED(Tabla1[[#This Row],[TASA 16%]],0)</f>
        <v>0</v>
      </c>
      <c r="L687" t="str">
        <f>FIXED(Tabla1[[#This Row],[TASA 0%]],0)</f>
        <v>0</v>
      </c>
      <c r="M687" t="str">
        <f>FIXED(Tabla1[[#This Row],[TASA EXE.]],0)</f>
        <v>0</v>
      </c>
      <c r="N687" t="str">
        <f>FIXED(Tabla1[[#This Row],[IVA]],0)</f>
        <v>0</v>
      </c>
      <c r="O687" t="str">
        <f>FIXED(Tabla1[[#This Row],[ISR RET]],0)</f>
        <v>0</v>
      </c>
      <c r="P687" t="str">
        <f>FIXED(Tabla1[[#This Row],[IVA RET]],0)</f>
        <v>0</v>
      </c>
      <c r="R687" s="68">
        <f>Tabla1[[#This Row],[TASA 16]]*16%</f>
        <v>0</v>
      </c>
    </row>
    <row r="688" spans="2:18" x14ac:dyDescent="0.25">
      <c r="B688" t="str">
        <f>'[1]210 Y RFC'!A688</f>
        <v>HEM811217IU2</v>
      </c>
      <c r="C688" t="s">
        <v>720</v>
      </c>
      <c r="D688" t="str">
        <f>'[1]210 Y RFC'!C688</f>
        <v>T MAQUINARIA SA DE CV</v>
      </c>
      <c r="E688" s="35">
        <f>SUMIFS(Tabla16[TASA 16],Tabla16[NUM],Tabla1[[#This Row],[CODIGO]])</f>
        <v>112250.50000000001</v>
      </c>
      <c r="F688" s="35">
        <f>SUMIFS(Tabla16[TASA 0%],Tabla16[NUM],Tabla1[[#This Row],[CODIGO]])</f>
        <v>7.9999999987194315E-2</v>
      </c>
      <c r="G688" s="35">
        <f>SUMIFS(Tabla16[[EXENTO ]],Tabla16[NUM],Tabla1[[#This Row],[CODIGO]])</f>
        <v>0</v>
      </c>
      <c r="H688" s="35">
        <f>SUMIFS(Tabla16[IVA],Tabla16[NUM],Tabla1[[#This Row],[CODIGO]])</f>
        <v>17960.080000000002</v>
      </c>
      <c r="I688" s="35">
        <f>SUMIFS(Tabla16[ISR RET.],Tabla16[NUM],Tabla1[[#This Row],[CODIGO]])</f>
        <v>0</v>
      </c>
      <c r="J688" s="35">
        <f>SUMIFS(Tabla16[IVA RET.],Tabla16[NUM],Tabla1[[#This Row],[CODIGO]])</f>
        <v>0</v>
      </c>
      <c r="K688" t="str">
        <f>FIXED(Tabla1[[#This Row],[TASA 16%]],0)</f>
        <v>112,251</v>
      </c>
      <c r="L688" t="str">
        <f>FIXED(Tabla1[[#This Row],[TASA 0%]],0)</f>
        <v>0</v>
      </c>
      <c r="M688" t="str">
        <f>FIXED(Tabla1[[#This Row],[TASA EXE.]],0)</f>
        <v>0</v>
      </c>
      <c r="N688" s="36" t="str">
        <f>FIXED(Tabla1[[#This Row],[IVA]],0)</f>
        <v>17,960</v>
      </c>
      <c r="O688" s="36" t="str">
        <f>FIXED(Tabla1[[#This Row],[ISR RET]],0)</f>
        <v>0</v>
      </c>
      <c r="P688" s="36" t="str">
        <f>FIXED(Tabla1[[#This Row],[IVA RET]],0)</f>
        <v>0</v>
      </c>
      <c r="R688" s="68">
        <f>Tabla1[[#This Row],[TASA 16]]*16%</f>
        <v>17960.16</v>
      </c>
    </row>
    <row r="689" spans="2:18" x14ac:dyDescent="0.25">
      <c r="B689" t="str">
        <f>'[1]210 Y RFC'!A689</f>
        <v>NANF6509032Z7</v>
      </c>
      <c r="C689" t="s">
        <v>721</v>
      </c>
      <c r="D689" t="str">
        <f>'[1]210 Y RFC'!C689</f>
        <v>NAVARRO NERI FRANCISCO</v>
      </c>
      <c r="E689" s="35">
        <f>SUMIFS(Tabla16[TASA 16],Tabla16[NUM],Tabla1[[#This Row],[CODIGO]])</f>
        <v>310.3125</v>
      </c>
      <c r="F689" s="35">
        <f>SUMIFS(Tabla16[TASA 0%],Tabla16[NUM],Tabla1[[#This Row],[CODIGO]])</f>
        <v>3.7500000000022737E-2</v>
      </c>
      <c r="G689" s="35">
        <f>SUMIFS(Tabla16[[EXENTO ]],Tabla16[NUM],Tabla1[[#This Row],[CODIGO]])</f>
        <v>0</v>
      </c>
      <c r="H689" s="35">
        <f>SUMIFS(Tabla16[IVA],Tabla16[NUM],Tabla1[[#This Row],[CODIGO]])</f>
        <v>49.65</v>
      </c>
      <c r="I689" s="35">
        <f>SUMIFS(Tabla16[ISR RET.],Tabla16[NUM],Tabla1[[#This Row],[CODIGO]])</f>
        <v>0</v>
      </c>
      <c r="J689" s="35">
        <f>SUMIFS(Tabla16[IVA RET.],Tabla16[NUM],Tabla1[[#This Row],[CODIGO]])</f>
        <v>0</v>
      </c>
      <c r="K689" t="str">
        <f>FIXED(Tabla1[[#This Row],[TASA 16%]],0)</f>
        <v>310</v>
      </c>
      <c r="L689" t="str">
        <f>FIXED(Tabla1[[#This Row],[TASA 0%]],0)</f>
        <v>0</v>
      </c>
      <c r="M689" t="str">
        <f>FIXED(Tabla1[[#This Row],[TASA EXE.]],0)</f>
        <v>0</v>
      </c>
      <c r="N689" t="str">
        <f>FIXED(Tabla1[[#This Row],[IVA]],0)</f>
        <v>50</v>
      </c>
      <c r="O689" t="str">
        <f>FIXED(Tabla1[[#This Row],[ISR RET]],0)</f>
        <v>0</v>
      </c>
      <c r="P689" t="str">
        <f>FIXED(Tabla1[[#This Row],[IVA RET]],0)</f>
        <v>0</v>
      </c>
      <c r="R689" s="68">
        <f>Tabla1[[#This Row],[TASA 16]]*16%</f>
        <v>49.6</v>
      </c>
    </row>
    <row r="690" spans="2:18" x14ac:dyDescent="0.25">
      <c r="B690" t="str">
        <f>'[1]210 Y RFC'!A690</f>
        <v>BUT150427LT8</v>
      </c>
      <c r="C690" t="s">
        <v>722</v>
      </c>
      <c r="D690" t="str">
        <f>'[1]210 Y RFC'!C690</f>
        <v>LA BUTACA SA DE CV</v>
      </c>
      <c r="E690" s="35">
        <f>SUMIFS(Tabla16[TASA 16],Tabla16[NUM],Tabla1[[#This Row],[CODIGO]])</f>
        <v>0</v>
      </c>
      <c r="F690" s="35">
        <f>SUMIFS(Tabla16[TASA 0%],Tabla16[NUM],Tabla1[[#This Row],[CODIGO]])</f>
        <v>0</v>
      </c>
      <c r="G690" s="35">
        <f>SUMIFS(Tabla16[[EXENTO ]],Tabla16[NUM],Tabla1[[#This Row],[CODIGO]])</f>
        <v>0</v>
      </c>
      <c r="H690" s="35">
        <f>SUMIFS(Tabla16[IVA],Tabla16[NUM],Tabla1[[#This Row],[CODIGO]])</f>
        <v>0</v>
      </c>
      <c r="I690" s="35">
        <f>SUMIFS(Tabla16[ISR RET.],Tabla16[NUM],Tabla1[[#This Row],[CODIGO]])</f>
        <v>0</v>
      </c>
      <c r="J690" s="35">
        <f>SUMIFS(Tabla16[IVA RET.],Tabla16[NUM],Tabla1[[#This Row],[CODIGO]])</f>
        <v>0</v>
      </c>
      <c r="K690" t="str">
        <f>FIXED(Tabla1[[#This Row],[TASA 16%]],0)</f>
        <v>0</v>
      </c>
      <c r="L690" t="str">
        <f>FIXED(Tabla1[[#This Row],[TASA 0%]],0)</f>
        <v>0</v>
      </c>
      <c r="M690" t="str">
        <f>FIXED(Tabla1[[#This Row],[TASA EXE.]],0)</f>
        <v>0</v>
      </c>
      <c r="N690" s="36" t="str">
        <f>FIXED(Tabla1[[#This Row],[IVA]],0)</f>
        <v>0</v>
      </c>
      <c r="O690" s="36" t="str">
        <f>FIXED(Tabla1[[#This Row],[ISR RET]],0)</f>
        <v>0</v>
      </c>
      <c r="P690" s="36" t="str">
        <f>FIXED(Tabla1[[#This Row],[IVA RET]],0)</f>
        <v>0</v>
      </c>
      <c r="R690" s="68">
        <f>Tabla1[[#This Row],[TASA 16]]*16%</f>
        <v>0</v>
      </c>
    </row>
    <row r="691" spans="2:18" x14ac:dyDescent="0.25">
      <c r="B691" t="str">
        <f>'[1]210 Y RFC'!A691</f>
        <v>LBI031001H96</v>
      </c>
      <c r="C691" t="s">
        <v>723</v>
      </c>
      <c r="D691" t="str">
        <f>'[1]210 Y RFC'!C691</f>
        <v>LABORATORIOS BIOHOMED SA DE CV</v>
      </c>
      <c r="E691" s="35">
        <f>SUMIFS(Tabla16[TASA 16],Tabla16[NUM],Tabla1[[#This Row],[CODIGO]])</f>
        <v>0</v>
      </c>
      <c r="F691" s="35">
        <f>SUMIFS(Tabla16[TASA 0%],Tabla16[NUM],Tabla1[[#This Row],[CODIGO]])</f>
        <v>0</v>
      </c>
      <c r="G691" s="35">
        <f>SUMIFS(Tabla16[[EXENTO ]],Tabla16[NUM],Tabla1[[#This Row],[CODIGO]])</f>
        <v>0</v>
      </c>
      <c r="H691" s="35">
        <f>SUMIFS(Tabla16[IVA],Tabla16[NUM],Tabla1[[#This Row],[CODIGO]])</f>
        <v>0</v>
      </c>
      <c r="I691" s="35">
        <f>SUMIFS(Tabla16[ISR RET.],Tabla16[NUM],Tabla1[[#This Row],[CODIGO]])</f>
        <v>0</v>
      </c>
      <c r="J691" s="35">
        <f>SUMIFS(Tabla16[IVA RET.],Tabla16[NUM],Tabla1[[#This Row],[CODIGO]])</f>
        <v>0</v>
      </c>
      <c r="K691" t="str">
        <f>FIXED(Tabla1[[#This Row],[TASA 16%]],0)</f>
        <v>0</v>
      </c>
      <c r="L691" t="str">
        <f>FIXED(Tabla1[[#This Row],[TASA 0%]],0)</f>
        <v>0</v>
      </c>
      <c r="M691" t="str">
        <f>FIXED(Tabla1[[#This Row],[TASA EXE.]],0)</f>
        <v>0</v>
      </c>
      <c r="N691" t="str">
        <f>FIXED(Tabla1[[#This Row],[IVA]],0)</f>
        <v>0</v>
      </c>
      <c r="O691" t="str">
        <f>FIXED(Tabla1[[#This Row],[ISR RET]],0)</f>
        <v>0</v>
      </c>
      <c r="P691" t="str">
        <f>FIXED(Tabla1[[#This Row],[IVA RET]],0)</f>
        <v>0</v>
      </c>
      <c r="R691" s="68">
        <f>Tabla1[[#This Row],[TASA 16]]*16%</f>
        <v>0</v>
      </c>
    </row>
    <row r="692" spans="2:18" x14ac:dyDescent="0.25">
      <c r="B692" t="str">
        <f>'[1]210 Y RFC'!A692</f>
        <v>CLM140508S85</v>
      </c>
      <c r="C692" t="s">
        <v>724</v>
      </c>
      <c r="D692" t="str">
        <f>'[1]210 Y RFC'!C692</f>
        <v>COMERCIALIZADORA LLANTERA MAPA SA DE CV</v>
      </c>
      <c r="E692" s="35">
        <f>SUMIFS(Tabla16[TASA 16],Tabla16[NUM],Tabla1[[#This Row],[CODIGO]])</f>
        <v>0</v>
      </c>
      <c r="F692" s="35">
        <f>SUMIFS(Tabla16[TASA 0%],Tabla16[NUM],Tabla1[[#This Row],[CODIGO]])</f>
        <v>0</v>
      </c>
      <c r="G692" s="35">
        <f>SUMIFS(Tabla16[[EXENTO ]],Tabla16[NUM],Tabla1[[#This Row],[CODIGO]])</f>
        <v>0</v>
      </c>
      <c r="H692" s="35">
        <f>SUMIFS(Tabla16[IVA],Tabla16[NUM],Tabla1[[#This Row],[CODIGO]])</f>
        <v>0</v>
      </c>
      <c r="I692" s="35">
        <f>SUMIFS(Tabla16[ISR RET.],Tabla16[NUM],Tabla1[[#This Row],[CODIGO]])</f>
        <v>0</v>
      </c>
      <c r="J692" s="35">
        <f>SUMIFS(Tabla16[IVA RET.],Tabla16[NUM],Tabla1[[#This Row],[CODIGO]])</f>
        <v>0</v>
      </c>
      <c r="K692" t="str">
        <f>FIXED(Tabla1[[#This Row],[TASA 16%]],0)</f>
        <v>0</v>
      </c>
      <c r="L692" t="str">
        <f>FIXED(Tabla1[[#This Row],[TASA 0%]],0)</f>
        <v>0</v>
      </c>
      <c r="M692" t="str">
        <f>FIXED(Tabla1[[#This Row],[TASA EXE.]],0)</f>
        <v>0</v>
      </c>
      <c r="N692" s="36" t="str">
        <f>FIXED(Tabla1[[#This Row],[IVA]],0)</f>
        <v>0</v>
      </c>
      <c r="O692" s="36" t="str">
        <f>FIXED(Tabla1[[#This Row],[ISR RET]],0)</f>
        <v>0</v>
      </c>
      <c r="P692" s="36" t="str">
        <f>FIXED(Tabla1[[#This Row],[IVA RET]],0)</f>
        <v>0</v>
      </c>
      <c r="R692" s="68">
        <f>Tabla1[[#This Row],[TASA 16]]*16%</f>
        <v>0</v>
      </c>
    </row>
    <row r="693" spans="2:18" x14ac:dyDescent="0.25">
      <c r="B693" t="str">
        <f>'[1]210 Y RFC'!A693</f>
        <v>GOMD6406236M3</v>
      </c>
      <c r="C693" t="s">
        <v>725</v>
      </c>
      <c r="D693" t="str">
        <f>'[1]210 Y RFC'!C693</f>
        <v>GOMEZ MUÑOZ DANIEL</v>
      </c>
      <c r="E693" s="35">
        <f>SUMIFS(Tabla16[TASA 16],Tabla16[NUM],Tabla1[[#This Row],[CODIGO]])</f>
        <v>0</v>
      </c>
      <c r="F693" s="35">
        <f>SUMIFS(Tabla16[TASA 0%],Tabla16[NUM],Tabla1[[#This Row],[CODIGO]])</f>
        <v>0</v>
      </c>
      <c r="G693" s="35">
        <f>SUMIFS(Tabla16[[EXENTO ]],Tabla16[NUM],Tabla1[[#This Row],[CODIGO]])</f>
        <v>0</v>
      </c>
      <c r="H693" s="35">
        <f>SUMIFS(Tabla16[IVA],Tabla16[NUM],Tabla1[[#This Row],[CODIGO]])</f>
        <v>0</v>
      </c>
      <c r="I693" s="35">
        <f>SUMIFS(Tabla16[ISR RET.],Tabla16[NUM],Tabla1[[#This Row],[CODIGO]])</f>
        <v>0</v>
      </c>
      <c r="J693" s="35">
        <f>SUMIFS(Tabla16[IVA RET.],Tabla16[NUM],Tabla1[[#This Row],[CODIGO]])</f>
        <v>0</v>
      </c>
      <c r="K693" t="str">
        <f>FIXED(Tabla1[[#This Row],[TASA 16%]],0)</f>
        <v>0</v>
      </c>
      <c r="L693" t="str">
        <f>FIXED(Tabla1[[#This Row],[TASA 0%]],0)</f>
        <v>0</v>
      </c>
      <c r="M693" t="str">
        <f>FIXED(Tabla1[[#This Row],[TASA EXE.]],0)</f>
        <v>0</v>
      </c>
      <c r="N693" t="str">
        <f>FIXED(Tabla1[[#This Row],[IVA]],0)</f>
        <v>0</v>
      </c>
      <c r="O693" t="str">
        <f>FIXED(Tabla1[[#This Row],[ISR RET]],0)</f>
        <v>0</v>
      </c>
      <c r="P693" t="str">
        <f>FIXED(Tabla1[[#This Row],[IVA RET]],0)</f>
        <v>0</v>
      </c>
      <c r="R693" s="68">
        <f>Tabla1[[#This Row],[TASA 16]]*16%</f>
        <v>0</v>
      </c>
    </row>
    <row r="694" spans="2:18" x14ac:dyDescent="0.25">
      <c r="B694" t="str">
        <f>'[1]210 Y RFC'!A694</f>
        <v>GUCJ540125MQ9</v>
      </c>
      <c r="C694" t="s">
        <v>726</v>
      </c>
      <c r="D694" t="str">
        <f>'[1]210 Y RFC'!C694</f>
        <v>GUTIERREZ COVARRUBIAS JUVENTINO</v>
      </c>
      <c r="E694" s="35">
        <f>SUMIFS(Tabla16[TASA 16],Tabla16[NUM],Tabla1[[#This Row],[CODIGO]])</f>
        <v>0</v>
      </c>
      <c r="F694" s="35">
        <f>SUMIFS(Tabla16[TASA 0%],Tabla16[NUM],Tabla1[[#This Row],[CODIGO]])</f>
        <v>0</v>
      </c>
      <c r="G694" s="35">
        <f>SUMIFS(Tabla16[[EXENTO ]],Tabla16[NUM],Tabla1[[#This Row],[CODIGO]])</f>
        <v>0</v>
      </c>
      <c r="H694" s="35">
        <f>SUMIFS(Tabla16[IVA],Tabla16[NUM],Tabla1[[#This Row],[CODIGO]])</f>
        <v>0</v>
      </c>
      <c r="I694" s="35">
        <f>SUMIFS(Tabla16[ISR RET.],Tabla16[NUM],Tabla1[[#This Row],[CODIGO]])</f>
        <v>0</v>
      </c>
      <c r="J694" s="35">
        <f>SUMIFS(Tabla16[IVA RET.],Tabla16[NUM],Tabla1[[#This Row],[CODIGO]])</f>
        <v>0</v>
      </c>
      <c r="K694" t="str">
        <f>FIXED(Tabla1[[#This Row],[TASA 16%]],0)</f>
        <v>0</v>
      </c>
      <c r="L694" t="str">
        <f>FIXED(Tabla1[[#This Row],[TASA 0%]],0)</f>
        <v>0</v>
      </c>
      <c r="M694" t="str">
        <f>FIXED(Tabla1[[#This Row],[TASA EXE.]],0)</f>
        <v>0</v>
      </c>
      <c r="N694" s="36" t="str">
        <f>FIXED(Tabla1[[#This Row],[IVA]],0)</f>
        <v>0</v>
      </c>
      <c r="O694" s="36" t="str">
        <f>FIXED(Tabla1[[#This Row],[ISR RET]],0)</f>
        <v>0</v>
      </c>
      <c r="P694" s="36" t="str">
        <f>FIXED(Tabla1[[#This Row],[IVA RET]],0)</f>
        <v>0</v>
      </c>
      <c r="R694" s="68">
        <f>Tabla1[[#This Row],[TASA 16]]*16%</f>
        <v>0</v>
      </c>
    </row>
    <row r="695" spans="2:18" x14ac:dyDescent="0.25">
      <c r="B695" t="str">
        <f>'[1]210 Y RFC'!A695</f>
        <v>LORE820927T66</v>
      </c>
      <c r="C695" t="s">
        <v>727</v>
      </c>
      <c r="D695" t="str">
        <f>'[1]210 Y RFC'!C695</f>
        <v>LOPEZ RODRIGUEZ ENRIQUETA</v>
      </c>
      <c r="E695" s="35">
        <f>SUMIFS(Tabla16[TASA 16],Tabla16[NUM],Tabla1[[#This Row],[CODIGO]])</f>
        <v>0</v>
      </c>
      <c r="F695" s="35">
        <f>SUMIFS(Tabla16[TASA 0%],Tabla16[NUM],Tabla1[[#This Row],[CODIGO]])</f>
        <v>0</v>
      </c>
      <c r="G695" s="35">
        <f>SUMIFS(Tabla16[[EXENTO ]],Tabla16[NUM],Tabla1[[#This Row],[CODIGO]])</f>
        <v>0</v>
      </c>
      <c r="H695" s="35">
        <f>SUMIFS(Tabla16[IVA],Tabla16[NUM],Tabla1[[#This Row],[CODIGO]])</f>
        <v>0</v>
      </c>
      <c r="I695" s="35">
        <f>SUMIFS(Tabla16[ISR RET.],Tabla16[NUM],Tabla1[[#This Row],[CODIGO]])</f>
        <v>0</v>
      </c>
      <c r="J695" s="35">
        <f>SUMIFS(Tabla16[IVA RET.],Tabla16[NUM],Tabla1[[#This Row],[CODIGO]])</f>
        <v>0</v>
      </c>
      <c r="K695" t="str">
        <f>FIXED(Tabla1[[#This Row],[TASA 16%]],0)</f>
        <v>0</v>
      </c>
      <c r="L695" t="str">
        <f>FIXED(Tabla1[[#This Row],[TASA 0%]],0)</f>
        <v>0</v>
      </c>
      <c r="M695" t="str">
        <f>FIXED(Tabla1[[#This Row],[TASA EXE.]],0)</f>
        <v>0</v>
      </c>
      <c r="N695" t="str">
        <f>FIXED(Tabla1[[#This Row],[IVA]],0)</f>
        <v>0</v>
      </c>
      <c r="O695" t="str">
        <f>FIXED(Tabla1[[#This Row],[ISR RET]],0)</f>
        <v>0</v>
      </c>
      <c r="P695" t="str">
        <f>FIXED(Tabla1[[#This Row],[IVA RET]],0)</f>
        <v>0</v>
      </c>
      <c r="R695" s="68">
        <f>Tabla1[[#This Row],[TASA 16]]*16%</f>
        <v>0</v>
      </c>
    </row>
    <row r="696" spans="2:18" x14ac:dyDescent="0.25">
      <c r="B696" t="str">
        <f>'[1]210 Y RFC'!A696</f>
        <v>BSC1201062K2</v>
      </c>
      <c r="C696" t="s">
        <v>728</v>
      </c>
      <c r="D696" t="str">
        <f>'[1]210 Y RFC'!C696</f>
        <v>BEL SAN COSMETICA NATURAL SC DE RL</v>
      </c>
      <c r="E696" s="35">
        <f>SUMIFS(Tabla16[TASA 16],Tabla16[NUM],Tabla1[[#This Row],[CODIGO]])</f>
        <v>0</v>
      </c>
      <c r="F696" s="35">
        <f>SUMIFS(Tabla16[TASA 0%],Tabla16[NUM],Tabla1[[#This Row],[CODIGO]])</f>
        <v>0</v>
      </c>
      <c r="G696" s="35">
        <f>SUMIFS(Tabla16[[EXENTO ]],Tabla16[NUM],Tabla1[[#This Row],[CODIGO]])</f>
        <v>0</v>
      </c>
      <c r="H696" s="35">
        <f>SUMIFS(Tabla16[IVA],Tabla16[NUM],Tabla1[[#This Row],[CODIGO]])</f>
        <v>0</v>
      </c>
      <c r="I696" s="35">
        <f>SUMIFS(Tabla16[ISR RET.],Tabla16[NUM],Tabla1[[#This Row],[CODIGO]])</f>
        <v>0</v>
      </c>
      <c r="J696" s="35">
        <f>SUMIFS(Tabla16[IVA RET.],Tabla16[NUM],Tabla1[[#This Row],[CODIGO]])</f>
        <v>0</v>
      </c>
      <c r="K696" t="str">
        <f>FIXED(Tabla1[[#This Row],[TASA 16%]],0)</f>
        <v>0</v>
      </c>
      <c r="L696" t="str">
        <f>FIXED(Tabla1[[#This Row],[TASA 0%]],0)</f>
        <v>0</v>
      </c>
      <c r="M696" t="str">
        <f>FIXED(Tabla1[[#This Row],[TASA EXE.]],0)</f>
        <v>0</v>
      </c>
      <c r="N696" s="36" t="str">
        <f>FIXED(Tabla1[[#This Row],[IVA]],0)</f>
        <v>0</v>
      </c>
      <c r="O696" s="36" t="str">
        <f>FIXED(Tabla1[[#This Row],[ISR RET]],0)</f>
        <v>0</v>
      </c>
      <c r="P696" s="36" t="str">
        <f>FIXED(Tabla1[[#This Row],[IVA RET]],0)</f>
        <v>0</v>
      </c>
      <c r="R696" s="68">
        <f>Tabla1[[#This Row],[TASA 16]]*16%</f>
        <v>0</v>
      </c>
    </row>
    <row r="697" spans="2:18" x14ac:dyDescent="0.25">
      <c r="B697" t="str">
        <f>'[1]210 Y RFC'!A697</f>
        <v>CAHA640405PT5</v>
      </c>
      <c r="C697" t="s">
        <v>729</v>
      </c>
      <c r="D697" t="str">
        <f>'[1]210 Y RFC'!C697</f>
        <v>CAMACHO HERNANDEZ J ALVARO</v>
      </c>
      <c r="E697" s="35">
        <f>SUMIFS(Tabla16[TASA 16],Tabla16[NUM],Tabla1[[#This Row],[CODIGO]])</f>
        <v>0</v>
      </c>
      <c r="F697" s="35">
        <f>SUMIFS(Tabla16[TASA 0%],Tabla16[NUM],Tabla1[[#This Row],[CODIGO]])</f>
        <v>0</v>
      </c>
      <c r="G697" s="35">
        <f>SUMIFS(Tabla16[[EXENTO ]],Tabla16[NUM],Tabla1[[#This Row],[CODIGO]])</f>
        <v>0</v>
      </c>
      <c r="H697" s="35">
        <f>SUMIFS(Tabla16[IVA],Tabla16[NUM],Tabla1[[#This Row],[CODIGO]])</f>
        <v>0</v>
      </c>
      <c r="I697" s="35">
        <f>SUMIFS(Tabla16[ISR RET.],Tabla16[NUM],Tabla1[[#This Row],[CODIGO]])</f>
        <v>0</v>
      </c>
      <c r="J697" s="35">
        <f>SUMIFS(Tabla16[IVA RET.],Tabla16[NUM],Tabla1[[#This Row],[CODIGO]])</f>
        <v>0</v>
      </c>
      <c r="K697" t="str">
        <f>FIXED(Tabla1[[#This Row],[TASA 16%]],0)</f>
        <v>0</v>
      </c>
      <c r="L697" t="str">
        <f>FIXED(Tabla1[[#This Row],[TASA 0%]],0)</f>
        <v>0</v>
      </c>
      <c r="M697" t="str">
        <f>FIXED(Tabla1[[#This Row],[TASA EXE.]],0)</f>
        <v>0</v>
      </c>
      <c r="N697" t="str">
        <f>FIXED(Tabla1[[#This Row],[IVA]],0)</f>
        <v>0</v>
      </c>
      <c r="O697" t="str">
        <f>FIXED(Tabla1[[#This Row],[ISR RET]],0)</f>
        <v>0</v>
      </c>
      <c r="P697" t="str">
        <f>FIXED(Tabla1[[#This Row],[IVA RET]],0)</f>
        <v>0</v>
      </c>
      <c r="R697" s="68">
        <f>Tabla1[[#This Row],[TASA 16]]*16%</f>
        <v>0</v>
      </c>
    </row>
    <row r="698" spans="2:18" x14ac:dyDescent="0.25">
      <c r="B698" t="str">
        <f>'[1]210 Y RFC'!A698</f>
        <v>VLT150429IX2</v>
      </c>
      <c r="C698" t="s">
        <v>730</v>
      </c>
      <c r="D698" t="str">
        <f>'[1]210 Y RFC'!C698</f>
        <v>VINOS Y LICORES 3 HERMANOS SA DE CV</v>
      </c>
      <c r="E698" s="35">
        <f>SUMIFS(Tabla16[TASA 16],Tabla16[NUM],Tabla1[[#This Row],[CODIGO]])</f>
        <v>0</v>
      </c>
      <c r="F698" s="35">
        <f>SUMIFS(Tabla16[TASA 0%],Tabla16[NUM],Tabla1[[#This Row],[CODIGO]])</f>
        <v>0</v>
      </c>
      <c r="G698" s="35">
        <f>SUMIFS(Tabla16[[EXENTO ]],Tabla16[NUM],Tabla1[[#This Row],[CODIGO]])</f>
        <v>0</v>
      </c>
      <c r="H698" s="35">
        <f>SUMIFS(Tabla16[IVA],Tabla16[NUM],Tabla1[[#This Row],[CODIGO]])</f>
        <v>0</v>
      </c>
      <c r="I698" s="35">
        <f>SUMIFS(Tabla16[ISR RET.],Tabla16[NUM],Tabla1[[#This Row],[CODIGO]])</f>
        <v>0</v>
      </c>
      <c r="J698" s="35">
        <f>SUMIFS(Tabla16[IVA RET.],Tabla16[NUM],Tabla1[[#This Row],[CODIGO]])</f>
        <v>0</v>
      </c>
      <c r="K698" t="str">
        <f>FIXED(Tabla1[[#This Row],[TASA 16%]],0)</f>
        <v>0</v>
      </c>
      <c r="L698" t="str">
        <f>FIXED(Tabla1[[#This Row],[TASA 0%]],0)</f>
        <v>0</v>
      </c>
      <c r="M698" t="str">
        <f>FIXED(Tabla1[[#This Row],[TASA EXE.]],0)</f>
        <v>0</v>
      </c>
      <c r="N698" s="36" t="str">
        <f>FIXED(Tabla1[[#This Row],[IVA]],0)</f>
        <v>0</v>
      </c>
      <c r="O698" s="36" t="str">
        <f>FIXED(Tabla1[[#This Row],[ISR RET]],0)</f>
        <v>0</v>
      </c>
      <c r="P698" s="36" t="str">
        <f>FIXED(Tabla1[[#This Row],[IVA RET]],0)</f>
        <v>0</v>
      </c>
      <c r="R698" s="68">
        <f>Tabla1[[#This Row],[TASA 16]]*16%</f>
        <v>0</v>
      </c>
    </row>
    <row r="699" spans="2:18" x14ac:dyDescent="0.25">
      <c r="B699" t="str">
        <f>'[1]210 Y RFC'!A699</f>
        <v>GOGB6810166J8</v>
      </c>
      <c r="C699" t="s">
        <v>731</v>
      </c>
      <c r="D699" t="str">
        <f>'[1]210 Y RFC'!C699</f>
        <v>GONZALEZ GOMEZ MARIA BERTHA</v>
      </c>
      <c r="E699" s="35">
        <f>SUMIFS(Tabla16[TASA 16],Tabla16[NUM],Tabla1[[#This Row],[CODIGO]])</f>
        <v>0</v>
      </c>
      <c r="F699" s="35">
        <f>SUMIFS(Tabla16[TASA 0%],Tabla16[NUM],Tabla1[[#This Row],[CODIGO]])</f>
        <v>0</v>
      </c>
      <c r="G699" s="35">
        <f>SUMIFS(Tabla16[[EXENTO ]],Tabla16[NUM],Tabla1[[#This Row],[CODIGO]])</f>
        <v>0</v>
      </c>
      <c r="H699" s="35">
        <f>SUMIFS(Tabla16[IVA],Tabla16[NUM],Tabla1[[#This Row],[CODIGO]])</f>
        <v>0</v>
      </c>
      <c r="I699" s="35">
        <f>SUMIFS(Tabla16[ISR RET.],Tabla16[NUM],Tabla1[[#This Row],[CODIGO]])</f>
        <v>0</v>
      </c>
      <c r="J699" s="35">
        <f>SUMIFS(Tabla16[IVA RET.],Tabla16[NUM],Tabla1[[#This Row],[CODIGO]])</f>
        <v>0</v>
      </c>
      <c r="K699" t="str">
        <f>FIXED(Tabla1[[#This Row],[TASA 16%]],0)</f>
        <v>0</v>
      </c>
      <c r="L699" t="str">
        <f>FIXED(Tabla1[[#This Row],[TASA 0%]],0)</f>
        <v>0</v>
      </c>
      <c r="M699" t="str">
        <f>FIXED(Tabla1[[#This Row],[TASA EXE.]],0)</f>
        <v>0</v>
      </c>
      <c r="N699" t="str">
        <f>FIXED(Tabla1[[#This Row],[IVA]],0)</f>
        <v>0</v>
      </c>
      <c r="O699" t="str">
        <f>FIXED(Tabla1[[#This Row],[ISR RET]],0)</f>
        <v>0</v>
      </c>
      <c r="P699" t="str">
        <f>FIXED(Tabla1[[#This Row],[IVA RET]],0)</f>
        <v>0</v>
      </c>
      <c r="R699" s="68">
        <f>Tabla1[[#This Row],[TASA 16]]*16%</f>
        <v>0</v>
      </c>
    </row>
    <row r="700" spans="2:18" x14ac:dyDescent="0.25">
      <c r="B700" t="str">
        <f>'[1]210 Y RFC'!A700</f>
        <v>MUL900704TH3</v>
      </c>
      <c r="C700" t="s">
        <v>732</v>
      </c>
      <c r="D700" t="str">
        <f>'[1]210 Y RFC'!C700</f>
        <v>MULTISHOPS SA DE CV</v>
      </c>
      <c r="E700" s="35">
        <f>SUMIFS(Tabla16[TASA 16],Tabla16[NUM],Tabla1[[#This Row],[CODIGO]])</f>
        <v>0</v>
      </c>
      <c r="F700" s="35">
        <f>SUMIFS(Tabla16[TASA 0%],Tabla16[NUM],Tabla1[[#This Row],[CODIGO]])</f>
        <v>0</v>
      </c>
      <c r="G700" s="35">
        <f>SUMIFS(Tabla16[[EXENTO ]],Tabla16[NUM],Tabla1[[#This Row],[CODIGO]])</f>
        <v>0</v>
      </c>
      <c r="H700" s="35">
        <f>SUMIFS(Tabla16[IVA],Tabla16[NUM],Tabla1[[#This Row],[CODIGO]])</f>
        <v>0</v>
      </c>
      <c r="I700" s="35">
        <f>SUMIFS(Tabla16[ISR RET.],Tabla16[NUM],Tabla1[[#This Row],[CODIGO]])</f>
        <v>0</v>
      </c>
      <c r="J700" s="35">
        <f>SUMIFS(Tabla16[IVA RET.],Tabla16[NUM],Tabla1[[#This Row],[CODIGO]])</f>
        <v>0</v>
      </c>
      <c r="K700" t="str">
        <f>FIXED(Tabla1[[#This Row],[TASA 16%]],0)</f>
        <v>0</v>
      </c>
      <c r="L700" t="str">
        <f>FIXED(Tabla1[[#This Row],[TASA 0%]],0)</f>
        <v>0</v>
      </c>
      <c r="M700" t="str">
        <f>FIXED(Tabla1[[#This Row],[TASA EXE.]],0)</f>
        <v>0</v>
      </c>
      <c r="N700" s="36" t="str">
        <f>FIXED(Tabla1[[#This Row],[IVA]],0)</f>
        <v>0</v>
      </c>
      <c r="O700" s="36" t="str">
        <f>FIXED(Tabla1[[#This Row],[ISR RET]],0)</f>
        <v>0</v>
      </c>
      <c r="P700" s="36" t="str">
        <f>FIXED(Tabla1[[#This Row],[IVA RET]],0)</f>
        <v>0</v>
      </c>
      <c r="R700" s="68">
        <f>Tabla1[[#This Row],[TASA 16]]*16%</f>
        <v>0</v>
      </c>
    </row>
    <row r="701" spans="2:18" x14ac:dyDescent="0.25">
      <c r="B701" t="str">
        <f>'[1]210 Y RFC'!A701</f>
        <v>OIAE8501256Z5</v>
      </c>
      <c r="C701" t="s">
        <v>733</v>
      </c>
      <c r="D701" t="str">
        <f>'[1]210 Y RFC'!C701</f>
        <v>ORTIZ ARIAS EMMA YOLANDA</v>
      </c>
      <c r="E701" s="35">
        <f>SUMIFS(Tabla16[TASA 16],Tabla16[NUM],Tabla1[[#This Row],[CODIGO]])</f>
        <v>0</v>
      </c>
      <c r="F701" s="35">
        <f>SUMIFS(Tabla16[TASA 0%],Tabla16[NUM],Tabla1[[#This Row],[CODIGO]])</f>
        <v>0</v>
      </c>
      <c r="G701" s="35">
        <f>SUMIFS(Tabla16[[EXENTO ]],Tabla16[NUM],Tabla1[[#This Row],[CODIGO]])</f>
        <v>0</v>
      </c>
      <c r="H701" s="35">
        <f>SUMIFS(Tabla16[IVA],Tabla16[NUM],Tabla1[[#This Row],[CODIGO]])</f>
        <v>0</v>
      </c>
      <c r="I701" s="35">
        <f>SUMIFS(Tabla16[ISR RET.],Tabla16[NUM],Tabla1[[#This Row],[CODIGO]])</f>
        <v>0</v>
      </c>
      <c r="J701" s="35">
        <f>SUMIFS(Tabla16[IVA RET.],Tabla16[NUM],Tabla1[[#This Row],[CODIGO]])</f>
        <v>0</v>
      </c>
      <c r="K701" t="str">
        <f>FIXED(Tabla1[[#This Row],[TASA 16%]],0)</f>
        <v>0</v>
      </c>
      <c r="L701" t="str">
        <f>FIXED(Tabla1[[#This Row],[TASA 0%]],0)</f>
        <v>0</v>
      </c>
      <c r="M701" t="str">
        <f>FIXED(Tabla1[[#This Row],[TASA EXE.]],0)</f>
        <v>0</v>
      </c>
      <c r="N701" t="str">
        <f>FIXED(Tabla1[[#This Row],[IVA]],0)</f>
        <v>0</v>
      </c>
      <c r="O701" t="str">
        <f>FIXED(Tabla1[[#This Row],[ISR RET]],0)</f>
        <v>0</v>
      </c>
      <c r="P701" t="str">
        <f>FIXED(Tabla1[[#This Row],[IVA RET]],0)</f>
        <v>0</v>
      </c>
      <c r="R701" s="68">
        <f>Tabla1[[#This Row],[TASA 16]]*16%</f>
        <v>0</v>
      </c>
    </row>
    <row r="702" spans="2:18" x14ac:dyDescent="0.25">
      <c r="B702" t="str">
        <f>'[1]210 Y RFC'!A702</f>
        <v>BAMR980202589</v>
      </c>
      <c r="C702" t="s">
        <v>734</v>
      </c>
      <c r="D702" t="str">
        <f>'[1]210 Y RFC'!C702</f>
        <v>BALTAZAR MORAN RAUL IGNACIO</v>
      </c>
      <c r="E702" s="35">
        <f>SUMIFS(Tabla16[TASA 16],Tabla16[NUM],Tabla1[[#This Row],[CODIGO]])</f>
        <v>0</v>
      </c>
      <c r="F702" s="35">
        <f>SUMIFS(Tabla16[TASA 0%],Tabla16[NUM],Tabla1[[#This Row],[CODIGO]])</f>
        <v>0</v>
      </c>
      <c r="G702" s="35">
        <f>SUMIFS(Tabla16[[EXENTO ]],Tabla16[NUM],Tabla1[[#This Row],[CODIGO]])</f>
        <v>0</v>
      </c>
      <c r="H702" s="35">
        <f>SUMIFS(Tabla16[IVA],Tabla16[NUM],Tabla1[[#This Row],[CODIGO]])</f>
        <v>0</v>
      </c>
      <c r="I702" s="35">
        <f>SUMIFS(Tabla16[ISR RET.],Tabla16[NUM],Tabla1[[#This Row],[CODIGO]])</f>
        <v>0</v>
      </c>
      <c r="J702" s="35">
        <f>SUMIFS(Tabla16[IVA RET.],Tabla16[NUM],Tabla1[[#This Row],[CODIGO]])</f>
        <v>0</v>
      </c>
      <c r="K702" t="str">
        <f>FIXED(Tabla1[[#This Row],[TASA 16%]],0)</f>
        <v>0</v>
      </c>
      <c r="L702" t="str">
        <f>FIXED(Tabla1[[#This Row],[TASA 0%]],0)</f>
        <v>0</v>
      </c>
      <c r="M702" t="str">
        <f>FIXED(Tabla1[[#This Row],[TASA EXE.]],0)</f>
        <v>0</v>
      </c>
      <c r="N702" s="36" t="str">
        <f>FIXED(Tabla1[[#This Row],[IVA]],0)</f>
        <v>0</v>
      </c>
      <c r="O702" s="36" t="str">
        <f>FIXED(Tabla1[[#This Row],[ISR RET]],0)</f>
        <v>0</v>
      </c>
      <c r="P702" s="36" t="str">
        <f>FIXED(Tabla1[[#This Row],[IVA RET]],0)</f>
        <v>0</v>
      </c>
      <c r="R702" s="68">
        <f>Tabla1[[#This Row],[TASA 16]]*16%</f>
        <v>0</v>
      </c>
    </row>
    <row r="703" spans="2:18" x14ac:dyDescent="0.25">
      <c r="B703" t="str">
        <f>'[1]210 Y RFC'!A703</f>
        <v>JIOR6703102F1</v>
      </c>
      <c r="C703" t="s">
        <v>735</v>
      </c>
      <c r="D703" t="str">
        <f>'[1]210 Y RFC'!C703</f>
        <v>JIMENEZ OROZCO RAFAEL</v>
      </c>
      <c r="E703" s="35">
        <f>SUMIFS(Tabla16[TASA 16],Tabla16[NUM],Tabla1[[#This Row],[CODIGO]])</f>
        <v>0</v>
      </c>
      <c r="F703" s="35">
        <f>SUMIFS(Tabla16[TASA 0%],Tabla16[NUM],Tabla1[[#This Row],[CODIGO]])</f>
        <v>5747</v>
      </c>
      <c r="G703" s="35">
        <f>SUMIFS(Tabla16[[EXENTO ]],Tabla16[NUM],Tabla1[[#This Row],[CODIGO]])</f>
        <v>0</v>
      </c>
      <c r="H703" s="35">
        <f>SUMIFS(Tabla16[IVA],Tabla16[NUM],Tabla1[[#This Row],[CODIGO]])</f>
        <v>0</v>
      </c>
      <c r="I703" s="35">
        <f>SUMIFS(Tabla16[ISR RET.],Tabla16[NUM],Tabla1[[#This Row],[CODIGO]])</f>
        <v>0</v>
      </c>
      <c r="J703" s="35">
        <f>SUMIFS(Tabla16[IVA RET.],Tabla16[NUM],Tabla1[[#This Row],[CODIGO]])</f>
        <v>0</v>
      </c>
      <c r="K703" t="str">
        <f>FIXED(Tabla1[[#This Row],[TASA 16%]],0)</f>
        <v>0</v>
      </c>
      <c r="L703" t="str">
        <f>FIXED(Tabla1[[#This Row],[TASA 0%]],0)</f>
        <v>5,747</v>
      </c>
      <c r="M703" t="str">
        <f>FIXED(Tabla1[[#This Row],[TASA EXE.]],0)</f>
        <v>0</v>
      </c>
      <c r="N703" t="str">
        <f>FIXED(Tabla1[[#This Row],[IVA]],0)</f>
        <v>0</v>
      </c>
      <c r="O703" t="str">
        <f>FIXED(Tabla1[[#This Row],[ISR RET]],0)</f>
        <v>0</v>
      </c>
      <c r="P703" t="str">
        <f>FIXED(Tabla1[[#This Row],[IVA RET]],0)</f>
        <v>0</v>
      </c>
      <c r="R703" s="68">
        <f>Tabla1[[#This Row],[TASA 16]]*16%</f>
        <v>0</v>
      </c>
    </row>
    <row r="704" spans="2:18" x14ac:dyDescent="0.25">
      <c r="B704" t="str">
        <f>'[1]210 Y RFC'!A704</f>
        <v>HAC830617GG6</v>
      </c>
      <c r="C704" t="s">
        <v>736</v>
      </c>
      <c r="D704" t="str">
        <f>'[1]210 Y RFC'!C704</f>
        <v>HOSPITAL ASILO DEL CORAZON DE JESUS AC</v>
      </c>
      <c r="E704" s="35">
        <f>SUMIFS(Tabla16[TASA 16],Tabla16[NUM],Tabla1[[#This Row],[CODIGO]])</f>
        <v>0</v>
      </c>
      <c r="F704" s="35">
        <f>SUMIFS(Tabla16[TASA 0%],Tabla16[NUM],Tabla1[[#This Row],[CODIGO]])</f>
        <v>0</v>
      </c>
      <c r="G704" s="35">
        <f>SUMIFS(Tabla16[[EXENTO ]],Tabla16[NUM],Tabla1[[#This Row],[CODIGO]])</f>
        <v>0</v>
      </c>
      <c r="H704" s="35">
        <f>SUMIFS(Tabla16[IVA],Tabla16[NUM],Tabla1[[#This Row],[CODIGO]])</f>
        <v>0</v>
      </c>
      <c r="I704" s="35">
        <f>SUMIFS(Tabla16[ISR RET.],Tabla16[NUM],Tabla1[[#This Row],[CODIGO]])</f>
        <v>0</v>
      </c>
      <c r="J704" s="35">
        <f>SUMIFS(Tabla16[IVA RET.],Tabla16[NUM],Tabla1[[#This Row],[CODIGO]])</f>
        <v>0</v>
      </c>
      <c r="K704" t="str">
        <f>FIXED(Tabla1[[#This Row],[TASA 16%]],0)</f>
        <v>0</v>
      </c>
      <c r="L704" t="str">
        <f>FIXED(Tabla1[[#This Row],[TASA 0%]],0)</f>
        <v>0</v>
      </c>
      <c r="M704" t="str">
        <f>FIXED(Tabla1[[#This Row],[TASA EXE.]],0)</f>
        <v>0</v>
      </c>
      <c r="N704" s="36" t="str">
        <f>FIXED(Tabla1[[#This Row],[IVA]],0)</f>
        <v>0</v>
      </c>
      <c r="O704" s="36" t="str">
        <f>FIXED(Tabla1[[#This Row],[ISR RET]],0)</f>
        <v>0</v>
      </c>
      <c r="P704" s="36" t="str">
        <f>FIXED(Tabla1[[#This Row],[IVA RET]],0)</f>
        <v>0</v>
      </c>
      <c r="R704" s="68">
        <f>Tabla1[[#This Row],[TASA 16]]*16%</f>
        <v>0</v>
      </c>
    </row>
    <row r="705" spans="2:18" x14ac:dyDescent="0.25">
      <c r="B705" t="str">
        <f>'[1]210 Y RFC'!A705</f>
        <v>GCL1401216X4</v>
      </c>
      <c r="C705" t="s">
        <v>737</v>
      </c>
      <c r="D705" t="str">
        <f>'[1]210 Y RFC'!C705</f>
        <v>GRUPO COMERCIAL LF SA DE CV</v>
      </c>
      <c r="E705" s="35">
        <f>SUMIFS(Tabla16[TASA 16],Tabla16[NUM],Tabla1[[#This Row],[CODIGO]])</f>
        <v>0</v>
      </c>
      <c r="F705" s="35">
        <f>SUMIFS(Tabla16[TASA 0%],Tabla16[NUM],Tabla1[[#This Row],[CODIGO]])</f>
        <v>0</v>
      </c>
      <c r="G705" s="35">
        <f>SUMIFS(Tabla16[[EXENTO ]],Tabla16[NUM],Tabla1[[#This Row],[CODIGO]])</f>
        <v>0</v>
      </c>
      <c r="H705" s="35">
        <f>SUMIFS(Tabla16[IVA],Tabla16[NUM],Tabla1[[#This Row],[CODIGO]])</f>
        <v>0</v>
      </c>
      <c r="I705" s="35">
        <f>SUMIFS(Tabla16[ISR RET.],Tabla16[NUM],Tabla1[[#This Row],[CODIGO]])</f>
        <v>0</v>
      </c>
      <c r="J705" s="35">
        <f>SUMIFS(Tabla16[IVA RET.],Tabla16[NUM],Tabla1[[#This Row],[CODIGO]])</f>
        <v>0</v>
      </c>
      <c r="K705" t="str">
        <f>FIXED(Tabla1[[#This Row],[TASA 16%]],0)</f>
        <v>0</v>
      </c>
      <c r="L705" t="str">
        <f>FIXED(Tabla1[[#This Row],[TASA 0%]],0)</f>
        <v>0</v>
      </c>
      <c r="M705" t="str">
        <f>FIXED(Tabla1[[#This Row],[TASA EXE.]],0)</f>
        <v>0</v>
      </c>
      <c r="N705" t="str">
        <f>FIXED(Tabla1[[#This Row],[IVA]],0)</f>
        <v>0</v>
      </c>
      <c r="O705" t="str">
        <f>FIXED(Tabla1[[#This Row],[ISR RET]],0)</f>
        <v>0</v>
      </c>
      <c r="P705" t="str">
        <f>FIXED(Tabla1[[#This Row],[IVA RET]],0)</f>
        <v>0</v>
      </c>
      <c r="R705" s="68">
        <f>Tabla1[[#This Row],[TASA 16]]*16%</f>
        <v>0</v>
      </c>
    </row>
    <row r="706" spans="2:18" x14ac:dyDescent="0.25">
      <c r="B706" t="str">
        <f>'[1]210 Y RFC'!A706</f>
        <v>HAVA6303309D0</v>
      </c>
      <c r="C706" t="s">
        <v>738</v>
      </c>
      <c r="D706" t="str">
        <f>'[1]210 Y RFC'!C706</f>
        <v>HAMED VELASQUEZ ALMA DINORAH</v>
      </c>
      <c r="E706" s="35">
        <f>SUMIFS(Tabla16[TASA 16],Tabla16[NUM],Tabla1[[#This Row],[CODIGO]])</f>
        <v>0</v>
      </c>
      <c r="F706" s="35">
        <f>SUMIFS(Tabla16[TASA 0%],Tabla16[NUM],Tabla1[[#This Row],[CODIGO]])</f>
        <v>0</v>
      </c>
      <c r="G706" s="35">
        <f>SUMIFS(Tabla16[[EXENTO ]],Tabla16[NUM],Tabla1[[#This Row],[CODIGO]])</f>
        <v>0</v>
      </c>
      <c r="H706" s="35">
        <f>SUMIFS(Tabla16[IVA],Tabla16[NUM],Tabla1[[#This Row],[CODIGO]])</f>
        <v>0</v>
      </c>
      <c r="I706" s="35">
        <f>SUMIFS(Tabla16[ISR RET.],Tabla16[NUM],Tabla1[[#This Row],[CODIGO]])</f>
        <v>0</v>
      </c>
      <c r="J706" s="35">
        <f>SUMIFS(Tabla16[IVA RET.],Tabla16[NUM],Tabla1[[#This Row],[CODIGO]])</f>
        <v>0</v>
      </c>
      <c r="K706" t="str">
        <f>FIXED(Tabla1[[#This Row],[TASA 16%]],0)</f>
        <v>0</v>
      </c>
      <c r="L706" t="str">
        <f>FIXED(Tabla1[[#This Row],[TASA 0%]],0)</f>
        <v>0</v>
      </c>
      <c r="M706" t="str">
        <f>FIXED(Tabla1[[#This Row],[TASA EXE.]],0)</f>
        <v>0</v>
      </c>
      <c r="N706" s="36" t="str">
        <f>FIXED(Tabla1[[#This Row],[IVA]],0)</f>
        <v>0</v>
      </c>
      <c r="O706" s="36" t="str">
        <f>FIXED(Tabla1[[#This Row],[ISR RET]],0)</f>
        <v>0</v>
      </c>
      <c r="P706" s="36" t="str">
        <f>FIXED(Tabla1[[#This Row],[IVA RET]],0)</f>
        <v>0</v>
      </c>
      <c r="R706" s="68">
        <f>Tabla1[[#This Row],[TASA 16]]*16%</f>
        <v>0</v>
      </c>
    </row>
    <row r="707" spans="2:18" x14ac:dyDescent="0.25">
      <c r="B707" t="str">
        <f>'[1]210 Y RFC'!A707</f>
        <v>MAAE6101104PA</v>
      </c>
      <c r="C707" t="s">
        <v>739</v>
      </c>
      <c r="D707" t="str">
        <f>'[1]210 Y RFC'!C707</f>
        <v>MARTIN ALCALA MARIA ELENA</v>
      </c>
      <c r="E707" s="35">
        <f>SUMIFS(Tabla16[TASA 16],Tabla16[NUM],Tabla1[[#This Row],[CODIGO]])</f>
        <v>0</v>
      </c>
      <c r="F707" s="35">
        <f>SUMIFS(Tabla16[TASA 0%],Tabla16[NUM],Tabla1[[#This Row],[CODIGO]])</f>
        <v>0</v>
      </c>
      <c r="G707" s="35">
        <f>SUMIFS(Tabla16[[EXENTO ]],Tabla16[NUM],Tabla1[[#This Row],[CODIGO]])</f>
        <v>0</v>
      </c>
      <c r="H707" s="35">
        <f>SUMIFS(Tabla16[IVA],Tabla16[NUM],Tabla1[[#This Row],[CODIGO]])</f>
        <v>0</v>
      </c>
      <c r="I707" s="35">
        <f>SUMIFS(Tabla16[ISR RET.],Tabla16[NUM],Tabla1[[#This Row],[CODIGO]])</f>
        <v>0</v>
      </c>
      <c r="J707" s="35">
        <f>SUMIFS(Tabla16[IVA RET.],Tabla16[NUM],Tabla1[[#This Row],[CODIGO]])</f>
        <v>0</v>
      </c>
      <c r="K707" t="str">
        <f>FIXED(Tabla1[[#This Row],[TASA 16%]],0)</f>
        <v>0</v>
      </c>
      <c r="L707" t="str">
        <f>FIXED(Tabla1[[#This Row],[TASA 0%]],0)</f>
        <v>0</v>
      </c>
      <c r="M707" t="str">
        <f>FIXED(Tabla1[[#This Row],[TASA EXE.]],0)</f>
        <v>0</v>
      </c>
      <c r="N707" t="str">
        <f>FIXED(Tabla1[[#This Row],[IVA]],0)</f>
        <v>0</v>
      </c>
      <c r="O707" t="str">
        <f>FIXED(Tabla1[[#This Row],[ISR RET]],0)</f>
        <v>0</v>
      </c>
      <c r="P707" t="str">
        <f>FIXED(Tabla1[[#This Row],[IVA RET]],0)</f>
        <v>0</v>
      </c>
      <c r="R707" s="68">
        <f>Tabla1[[#This Row],[TASA 16]]*16%</f>
        <v>0</v>
      </c>
    </row>
    <row r="708" spans="2:18" x14ac:dyDescent="0.25">
      <c r="B708" t="str">
        <f>'[1]210 Y RFC'!A708</f>
        <v>CAS030328JD7</v>
      </c>
      <c r="C708" t="s">
        <v>740</v>
      </c>
      <c r="D708" t="str">
        <f>'[1]210 Y RFC'!C708</f>
        <v>CASTELOG SA DE CV</v>
      </c>
      <c r="E708" s="35">
        <f>SUMIFS(Tabla16[TASA 16],Tabla16[NUM],Tabla1[[#This Row],[CODIGO]])</f>
        <v>0</v>
      </c>
      <c r="F708" s="35">
        <f>SUMIFS(Tabla16[TASA 0%],Tabla16[NUM],Tabla1[[#This Row],[CODIGO]])</f>
        <v>0</v>
      </c>
      <c r="G708" s="35">
        <f>SUMIFS(Tabla16[[EXENTO ]],Tabla16[NUM],Tabla1[[#This Row],[CODIGO]])</f>
        <v>0</v>
      </c>
      <c r="H708" s="35">
        <f>SUMIFS(Tabla16[IVA],Tabla16[NUM],Tabla1[[#This Row],[CODIGO]])</f>
        <v>0</v>
      </c>
      <c r="I708" s="35">
        <f>SUMIFS(Tabla16[ISR RET.],Tabla16[NUM],Tabla1[[#This Row],[CODIGO]])</f>
        <v>0</v>
      </c>
      <c r="J708" s="35">
        <f>SUMIFS(Tabla16[IVA RET.],Tabla16[NUM],Tabla1[[#This Row],[CODIGO]])</f>
        <v>0</v>
      </c>
      <c r="K708" t="str">
        <f>FIXED(Tabla1[[#This Row],[TASA 16%]],0)</f>
        <v>0</v>
      </c>
      <c r="L708" t="str">
        <f>FIXED(Tabla1[[#This Row],[TASA 0%]],0)</f>
        <v>0</v>
      </c>
      <c r="M708" t="str">
        <f>FIXED(Tabla1[[#This Row],[TASA EXE.]],0)</f>
        <v>0</v>
      </c>
      <c r="N708" s="36" t="str">
        <f>FIXED(Tabla1[[#This Row],[IVA]],0)</f>
        <v>0</v>
      </c>
      <c r="O708" s="36" t="str">
        <f>FIXED(Tabla1[[#This Row],[ISR RET]],0)</f>
        <v>0</v>
      </c>
      <c r="P708" s="36" t="str">
        <f>FIXED(Tabla1[[#This Row],[IVA RET]],0)</f>
        <v>0</v>
      </c>
      <c r="R708" s="68">
        <f>Tabla1[[#This Row],[TASA 16]]*16%</f>
        <v>0</v>
      </c>
    </row>
    <row r="709" spans="2:18" x14ac:dyDescent="0.25">
      <c r="B709" t="str">
        <f>'[1]210 Y RFC'!A709</f>
        <v>NACL480818FH9</v>
      </c>
      <c r="C709" t="s">
        <v>741</v>
      </c>
      <c r="D709" t="str">
        <f>'[1]210 Y RFC'!C709</f>
        <v>NAVARRO CASILLAS LUIS ALFONSO</v>
      </c>
      <c r="E709" s="35">
        <f>SUMIFS(Tabla16[TASA 16],Tabla16[NUM],Tabla1[[#This Row],[CODIGO]])</f>
        <v>0</v>
      </c>
      <c r="F709" s="35">
        <f>SUMIFS(Tabla16[TASA 0%],Tabla16[NUM],Tabla1[[#This Row],[CODIGO]])</f>
        <v>0</v>
      </c>
      <c r="G709" s="35">
        <f>SUMIFS(Tabla16[[EXENTO ]],Tabla16[NUM],Tabla1[[#This Row],[CODIGO]])</f>
        <v>0</v>
      </c>
      <c r="H709" s="35">
        <f>SUMIFS(Tabla16[IVA],Tabla16[NUM],Tabla1[[#This Row],[CODIGO]])</f>
        <v>0</v>
      </c>
      <c r="I709" s="35">
        <f>SUMIFS(Tabla16[ISR RET.],Tabla16[NUM],Tabla1[[#This Row],[CODIGO]])</f>
        <v>0</v>
      </c>
      <c r="J709" s="35">
        <f>SUMIFS(Tabla16[IVA RET.],Tabla16[NUM],Tabla1[[#This Row],[CODIGO]])</f>
        <v>0</v>
      </c>
      <c r="K709" t="str">
        <f>FIXED(Tabla1[[#This Row],[TASA 16%]],0)</f>
        <v>0</v>
      </c>
      <c r="L709" t="str">
        <f>FIXED(Tabla1[[#This Row],[TASA 0%]],0)</f>
        <v>0</v>
      </c>
      <c r="M709" t="str">
        <f>FIXED(Tabla1[[#This Row],[TASA EXE.]],0)</f>
        <v>0</v>
      </c>
      <c r="N709" t="str">
        <f>FIXED(Tabla1[[#This Row],[IVA]],0)</f>
        <v>0</v>
      </c>
      <c r="O709" t="str">
        <f>FIXED(Tabla1[[#This Row],[ISR RET]],0)</f>
        <v>0</v>
      </c>
      <c r="P709" t="str">
        <f>FIXED(Tabla1[[#This Row],[IVA RET]],0)</f>
        <v>0</v>
      </c>
      <c r="R709" s="68">
        <f>Tabla1[[#This Row],[TASA 16]]*16%</f>
        <v>0</v>
      </c>
    </row>
    <row r="710" spans="2:18" x14ac:dyDescent="0.25">
      <c r="B710" t="str">
        <f>'[1]210 Y RFC'!A710</f>
        <v>AFA1612124R0</v>
      </c>
      <c r="C710" t="s">
        <v>742</v>
      </c>
      <c r="D710" t="str">
        <f>'[1]210 Y RFC'!C710</f>
        <v>ADN FARMACEUTICA SA DE CV</v>
      </c>
      <c r="E710" s="35">
        <f>SUMIFS(Tabla16[TASA 16],Tabla16[NUM],Tabla1[[#This Row],[CODIGO]])</f>
        <v>0</v>
      </c>
      <c r="F710" s="35">
        <f>SUMIFS(Tabla16[TASA 0%],Tabla16[NUM],Tabla1[[#This Row],[CODIGO]])</f>
        <v>0</v>
      </c>
      <c r="G710" s="35">
        <f>SUMIFS(Tabla16[[EXENTO ]],Tabla16[NUM],Tabla1[[#This Row],[CODIGO]])</f>
        <v>0</v>
      </c>
      <c r="H710" s="35">
        <f>SUMIFS(Tabla16[IVA],Tabla16[NUM],Tabla1[[#This Row],[CODIGO]])</f>
        <v>0</v>
      </c>
      <c r="I710" s="35">
        <f>SUMIFS(Tabla16[ISR RET.],Tabla16[NUM],Tabla1[[#This Row],[CODIGO]])</f>
        <v>0</v>
      </c>
      <c r="J710" s="35">
        <f>SUMIFS(Tabla16[IVA RET.],Tabla16[NUM],Tabla1[[#This Row],[CODIGO]])</f>
        <v>0</v>
      </c>
      <c r="K710" t="str">
        <f>FIXED(Tabla1[[#This Row],[TASA 16%]],0)</f>
        <v>0</v>
      </c>
      <c r="L710" t="str">
        <f>FIXED(Tabla1[[#This Row],[TASA 0%]],0)</f>
        <v>0</v>
      </c>
      <c r="M710" t="str">
        <f>FIXED(Tabla1[[#This Row],[TASA EXE.]],0)</f>
        <v>0</v>
      </c>
      <c r="N710" s="36" t="str">
        <f>FIXED(Tabla1[[#This Row],[IVA]],0)</f>
        <v>0</v>
      </c>
      <c r="O710" s="36" t="str">
        <f>FIXED(Tabla1[[#This Row],[ISR RET]],0)</f>
        <v>0</v>
      </c>
      <c r="P710" s="36" t="str">
        <f>FIXED(Tabla1[[#This Row],[IVA RET]],0)</f>
        <v>0</v>
      </c>
      <c r="R710" s="68">
        <f>Tabla1[[#This Row],[TASA 16]]*16%</f>
        <v>0</v>
      </c>
    </row>
    <row r="711" spans="2:18" x14ac:dyDescent="0.25">
      <c r="B711" t="str">
        <f>'[1]210 Y RFC'!A711</f>
        <v>GRU140512L46</v>
      </c>
      <c r="C711" t="s">
        <v>743</v>
      </c>
      <c r="D711" t="str">
        <f>'[1]210 Y RFC'!C711</f>
        <v>GRUCOMED S DE RL DE CV</v>
      </c>
      <c r="E711" s="35">
        <f>SUMIFS(Tabla16[TASA 16],Tabla16[NUM],Tabla1[[#This Row],[CODIGO]])</f>
        <v>0</v>
      </c>
      <c r="F711" s="35">
        <f>SUMIFS(Tabla16[TASA 0%],Tabla16[NUM],Tabla1[[#This Row],[CODIGO]])</f>
        <v>0</v>
      </c>
      <c r="G711" s="35">
        <f>SUMIFS(Tabla16[[EXENTO ]],Tabla16[NUM],Tabla1[[#This Row],[CODIGO]])</f>
        <v>0</v>
      </c>
      <c r="H711" s="35">
        <f>SUMIFS(Tabla16[IVA],Tabla16[NUM],Tabla1[[#This Row],[CODIGO]])</f>
        <v>0</v>
      </c>
      <c r="I711" s="35">
        <f>SUMIFS(Tabla16[ISR RET.],Tabla16[NUM],Tabla1[[#This Row],[CODIGO]])</f>
        <v>0</v>
      </c>
      <c r="J711" s="35">
        <f>SUMIFS(Tabla16[IVA RET.],Tabla16[NUM],Tabla1[[#This Row],[CODIGO]])</f>
        <v>0</v>
      </c>
      <c r="K711" t="str">
        <f>FIXED(Tabla1[[#This Row],[TASA 16%]],0)</f>
        <v>0</v>
      </c>
      <c r="L711" t="str">
        <f>FIXED(Tabla1[[#This Row],[TASA 0%]],0)</f>
        <v>0</v>
      </c>
      <c r="M711" t="str">
        <f>FIXED(Tabla1[[#This Row],[TASA EXE.]],0)</f>
        <v>0</v>
      </c>
      <c r="N711" t="str">
        <f>FIXED(Tabla1[[#This Row],[IVA]],0)</f>
        <v>0</v>
      </c>
      <c r="O711" t="str">
        <f>FIXED(Tabla1[[#This Row],[ISR RET]],0)</f>
        <v>0</v>
      </c>
      <c r="P711" t="str">
        <f>FIXED(Tabla1[[#This Row],[IVA RET]],0)</f>
        <v>0</v>
      </c>
      <c r="R711" s="68">
        <f>Tabla1[[#This Row],[TASA 16]]*16%</f>
        <v>0</v>
      </c>
    </row>
    <row r="712" spans="2:18" x14ac:dyDescent="0.25">
      <c r="B712" t="str">
        <f>'[1]210 Y RFC'!A712</f>
        <v>CUGB921015EK9</v>
      </c>
      <c r="C712" t="s">
        <v>744</v>
      </c>
      <c r="D712" t="str">
        <f>'[1]210 Y RFC'!C712</f>
        <v>CUBERO GUZMAN BRENDA</v>
      </c>
      <c r="E712" s="35">
        <f>SUMIFS(Tabla16[TASA 16],Tabla16[NUM],Tabla1[[#This Row],[CODIGO]])</f>
        <v>0</v>
      </c>
      <c r="F712" s="35">
        <f>SUMIFS(Tabla16[TASA 0%],Tabla16[NUM],Tabla1[[#This Row],[CODIGO]])</f>
        <v>0</v>
      </c>
      <c r="G712" s="35">
        <f>SUMIFS(Tabla16[[EXENTO ]],Tabla16[NUM],Tabla1[[#This Row],[CODIGO]])</f>
        <v>0</v>
      </c>
      <c r="H712" s="35">
        <f>SUMIFS(Tabla16[IVA],Tabla16[NUM],Tabla1[[#This Row],[CODIGO]])</f>
        <v>0</v>
      </c>
      <c r="I712" s="35">
        <f>SUMIFS(Tabla16[ISR RET.],Tabla16[NUM],Tabla1[[#This Row],[CODIGO]])</f>
        <v>0</v>
      </c>
      <c r="J712" s="35">
        <f>SUMIFS(Tabla16[IVA RET.],Tabla16[NUM],Tabla1[[#This Row],[CODIGO]])</f>
        <v>0</v>
      </c>
      <c r="K712" t="str">
        <f>FIXED(Tabla1[[#This Row],[TASA 16%]],0)</f>
        <v>0</v>
      </c>
      <c r="L712" t="str">
        <f>FIXED(Tabla1[[#This Row],[TASA 0%]],0)</f>
        <v>0</v>
      </c>
      <c r="M712" t="str">
        <f>FIXED(Tabla1[[#This Row],[TASA EXE.]],0)</f>
        <v>0</v>
      </c>
      <c r="N712" s="36" t="str">
        <f>FIXED(Tabla1[[#This Row],[IVA]],0)</f>
        <v>0</v>
      </c>
      <c r="O712" s="36" t="str">
        <f>FIXED(Tabla1[[#This Row],[ISR RET]],0)</f>
        <v>0</v>
      </c>
      <c r="P712" s="36" t="str">
        <f>FIXED(Tabla1[[#This Row],[IVA RET]],0)</f>
        <v>0</v>
      </c>
      <c r="R712" s="68">
        <f>Tabla1[[#This Row],[TASA 16]]*16%</f>
        <v>0</v>
      </c>
    </row>
    <row r="713" spans="2:18" x14ac:dyDescent="0.25">
      <c r="B713" t="str">
        <f>'[1]210 Y RFC'!A713</f>
        <v>GIN020909IL6</v>
      </c>
      <c r="C713" t="s">
        <v>745</v>
      </c>
      <c r="D713" t="str">
        <f>'[1]210 Y RFC'!C713</f>
        <v>GIFAN INTERNACIONAL S DE RL DE CV</v>
      </c>
      <c r="E713" s="35">
        <f>SUMIFS(Tabla16[TASA 16],Tabla16[NUM],Tabla1[[#This Row],[CODIGO]])</f>
        <v>0</v>
      </c>
      <c r="F713" s="35">
        <f>SUMIFS(Tabla16[TASA 0%],Tabla16[NUM],Tabla1[[#This Row],[CODIGO]])</f>
        <v>0</v>
      </c>
      <c r="G713" s="35">
        <f>SUMIFS(Tabla16[[EXENTO ]],Tabla16[NUM],Tabla1[[#This Row],[CODIGO]])</f>
        <v>0</v>
      </c>
      <c r="H713" s="35">
        <f>SUMIFS(Tabla16[IVA],Tabla16[NUM],Tabla1[[#This Row],[CODIGO]])</f>
        <v>0</v>
      </c>
      <c r="I713" s="35">
        <f>SUMIFS(Tabla16[ISR RET.],Tabla16[NUM],Tabla1[[#This Row],[CODIGO]])</f>
        <v>0</v>
      </c>
      <c r="J713" s="35">
        <f>SUMIFS(Tabla16[IVA RET.],Tabla16[NUM],Tabla1[[#This Row],[CODIGO]])</f>
        <v>0</v>
      </c>
      <c r="K713" t="str">
        <f>FIXED(Tabla1[[#This Row],[TASA 16%]],0)</f>
        <v>0</v>
      </c>
      <c r="L713" t="str">
        <f>FIXED(Tabla1[[#This Row],[TASA 0%]],0)</f>
        <v>0</v>
      </c>
      <c r="M713" t="str">
        <f>FIXED(Tabla1[[#This Row],[TASA EXE.]],0)</f>
        <v>0</v>
      </c>
      <c r="N713" t="str">
        <f>FIXED(Tabla1[[#This Row],[IVA]],0)</f>
        <v>0</v>
      </c>
      <c r="O713" t="str">
        <f>FIXED(Tabla1[[#This Row],[ISR RET]],0)</f>
        <v>0</v>
      </c>
      <c r="P713" t="str">
        <f>FIXED(Tabla1[[#This Row],[IVA RET]],0)</f>
        <v>0</v>
      </c>
      <c r="R713" s="68">
        <f>Tabla1[[#This Row],[TASA 16]]*16%</f>
        <v>0</v>
      </c>
    </row>
    <row r="714" spans="2:18" x14ac:dyDescent="0.25">
      <c r="B714" t="str">
        <f>'[1]210 Y RFC'!A714</f>
        <v>LMQ011226313</v>
      </c>
      <c r="C714" t="s">
        <v>746</v>
      </c>
      <c r="D714" t="str">
        <f>'[1]210 Y RFC'!C714</f>
        <v>LABORATORIO MEDICO QUIMICO BIOLOGICO SA DE CV</v>
      </c>
      <c r="E714" s="35">
        <f>SUMIFS(Tabla16[TASA 16],Tabla16[NUM],Tabla1[[#This Row],[CODIGO]])</f>
        <v>0</v>
      </c>
      <c r="F714" s="35">
        <f>SUMIFS(Tabla16[TASA 0%],Tabla16[NUM],Tabla1[[#This Row],[CODIGO]])</f>
        <v>42056.78</v>
      </c>
      <c r="G714" s="35">
        <f>SUMIFS(Tabla16[[EXENTO ]],Tabla16[NUM],Tabla1[[#This Row],[CODIGO]])</f>
        <v>0</v>
      </c>
      <c r="H714" s="35">
        <f>SUMIFS(Tabla16[IVA],Tabla16[NUM],Tabla1[[#This Row],[CODIGO]])</f>
        <v>0</v>
      </c>
      <c r="I714" s="35">
        <f>SUMIFS(Tabla16[ISR RET.],Tabla16[NUM],Tabla1[[#This Row],[CODIGO]])</f>
        <v>0</v>
      </c>
      <c r="J714" s="35">
        <f>SUMIFS(Tabla16[IVA RET.],Tabla16[NUM],Tabla1[[#This Row],[CODIGO]])</f>
        <v>0</v>
      </c>
      <c r="K714" t="str">
        <f>FIXED(Tabla1[[#This Row],[TASA 16%]],0)</f>
        <v>0</v>
      </c>
      <c r="L714" t="str">
        <f>FIXED(Tabla1[[#This Row],[TASA 0%]],0)</f>
        <v>42,057</v>
      </c>
      <c r="M714" t="str">
        <f>FIXED(Tabla1[[#This Row],[TASA EXE.]],0)</f>
        <v>0</v>
      </c>
      <c r="N714" s="36" t="str">
        <f>FIXED(Tabla1[[#This Row],[IVA]],0)</f>
        <v>0</v>
      </c>
      <c r="O714" s="36" t="str">
        <f>FIXED(Tabla1[[#This Row],[ISR RET]],0)</f>
        <v>0</v>
      </c>
      <c r="P714" s="36" t="str">
        <f>FIXED(Tabla1[[#This Row],[IVA RET]],0)</f>
        <v>0</v>
      </c>
      <c r="R714" s="68">
        <f>Tabla1[[#This Row],[TASA 16]]*16%</f>
        <v>0</v>
      </c>
    </row>
    <row r="715" spans="2:18" x14ac:dyDescent="0.25">
      <c r="B715" t="str">
        <f>'[1]210 Y RFC'!A715</f>
        <v>CCM010710UU1</v>
      </c>
      <c r="C715" t="s">
        <v>747</v>
      </c>
      <c r="D715" t="str">
        <f>'[1]210 Y RFC'!C715</f>
        <v>CERVEZAS CUAUHTEMOC MOCTEZUMA SA DE CV</v>
      </c>
      <c r="E715" s="35">
        <f>SUMIFS(Tabla16[TASA 16],Tabla16[NUM],Tabla1[[#This Row],[CODIGO]])</f>
        <v>57324</v>
      </c>
      <c r="F715" s="35">
        <f>SUMIFS(Tabla16[TASA 0%],Tabla16[NUM],Tabla1[[#This Row],[CODIGO]])</f>
        <v>9.9999999996498445E-2</v>
      </c>
      <c r="G715" s="35">
        <f>SUMIFS(Tabla16[[EXENTO ]],Tabla16[NUM],Tabla1[[#This Row],[CODIGO]])</f>
        <v>0</v>
      </c>
      <c r="H715" s="35">
        <f>SUMIFS(Tabla16[IVA],Tabla16[NUM],Tabla1[[#This Row],[CODIGO]])</f>
        <v>9171.84</v>
      </c>
      <c r="I715" s="35">
        <f>SUMIFS(Tabla16[ISR RET.],Tabla16[NUM],Tabla1[[#This Row],[CODIGO]])</f>
        <v>0</v>
      </c>
      <c r="J715" s="35">
        <f>SUMIFS(Tabla16[IVA RET.],Tabla16[NUM],Tabla1[[#This Row],[CODIGO]])</f>
        <v>0</v>
      </c>
      <c r="K715" t="str">
        <f>FIXED(Tabla1[[#This Row],[TASA 16%]],0)</f>
        <v>57,324</v>
      </c>
      <c r="L715" t="str">
        <f>FIXED(Tabla1[[#This Row],[TASA 0%]],0)</f>
        <v>0</v>
      </c>
      <c r="M715" t="str">
        <f>FIXED(Tabla1[[#This Row],[TASA EXE.]],0)</f>
        <v>0</v>
      </c>
      <c r="N715" t="str">
        <f>FIXED(Tabla1[[#This Row],[IVA]],0)</f>
        <v>9,172</v>
      </c>
      <c r="O715" t="str">
        <f>FIXED(Tabla1[[#This Row],[ISR RET]],0)</f>
        <v>0</v>
      </c>
      <c r="P715" t="str">
        <f>FIXED(Tabla1[[#This Row],[IVA RET]],0)</f>
        <v>0</v>
      </c>
      <c r="R715" s="68">
        <f>Tabla1[[#This Row],[TASA 16]]*16%</f>
        <v>9171.84</v>
      </c>
    </row>
    <row r="716" spans="2:18" x14ac:dyDescent="0.25">
      <c r="B716" t="str">
        <f>'[1]210 Y RFC'!A716</f>
        <v>AGU960531E10</v>
      </c>
      <c r="C716" t="s">
        <v>748</v>
      </c>
      <c r="D716" t="str">
        <f>'[1]210 Y RFC'!C716</f>
        <v>ALCOHOLES DE GUADALAJARA SA DE CV</v>
      </c>
      <c r="E716" s="35">
        <f>SUMIFS(Tabla16[TASA 16],Tabla16[NUM],Tabla1[[#This Row],[CODIGO]])</f>
        <v>0</v>
      </c>
      <c r="F716" s="35">
        <f>SUMIFS(Tabla16[TASA 0%],Tabla16[NUM],Tabla1[[#This Row],[CODIGO]])</f>
        <v>0</v>
      </c>
      <c r="G716" s="35">
        <f>SUMIFS(Tabla16[[EXENTO ]],Tabla16[NUM],Tabla1[[#This Row],[CODIGO]])</f>
        <v>0</v>
      </c>
      <c r="H716" s="35">
        <f>SUMIFS(Tabla16[IVA],Tabla16[NUM],Tabla1[[#This Row],[CODIGO]])</f>
        <v>0</v>
      </c>
      <c r="I716" s="35">
        <f>SUMIFS(Tabla16[ISR RET.],Tabla16[NUM],Tabla1[[#This Row],[CODIGO]])</f>
        <v>0</v>
      </c>
      <c r="J716" s="35">
        <f>SUMIFS(Tabla16[IVA RET.],Tabla16[NUM],Tabla1[[#This Row],[CODIGO]])</f>
        <v>0</v>
      </c>
      <c r="K716" t="str">
        <f>FIXED(Tabla1[[#This Row],[TASA 16%]],0)</f>
        <v>0</v>
      </c>
      <c r="L716" t="str">
        <f>FIXED(Tabla1[[#This Row],[TASA 0%]],0)</f>
        <v>0</v>
      </c>
      <c r="M716" t="str">
        <f>FIXED(Tabla1[[#This Row],[TASA EXE.]],0)</f>
        <v>0</v>
      </c>
      <c r="N716" s="36" t="str">
        <f>FIXED(Tabla1[[#This Row],[IVA]],0)</f>
        <v>0</v>
      </c>
      <c r="O716" s="36" t="str">
        <f>FIXED(Tabla1[[#This Row],[ISR RET]],0)</f>
        <v>0</v>
      </c>
      <c r="P716" s="36" t="str">
        <f>FIXED(Tabla1[[#This Row],[IVA RET]],0)</f>
        <v>0</v>
      </c>
      <c r="R716" s="68">
        <f>Tabla1[[#This Row],[TASA 16]]*16%</f>
        <v>0</v>
      </c>
    </row>
    <row r="717" spans="2:18" x14ac:dyDescent="0.25">
      <c r="B717" t="str">
        <f>'[1]210 Y RFC'!A717</f>
        <v>HIP120828RC9</v>
      </c>
      <c r="C717" t="s">
        <v>749</v>
      </c>
      <c r="D717" t="str">
        <f>'[1]210 Y RFC'!C717</f>
        <v>HIPERMAQ S DE RL DE CV</v>
      </c>
      <c r="E717" s="35">
        <f>SUMIFS(Tabla16[TASA 16],Tabla16[NUM],Tabla1[[#This Row],[CODIGO]])</f>
        <v>35444</v>
      </c>
      <c r="F717" s="35">
        <f>SUMIFS(Tabla16[TASA 0%],Tabla16[NUM],Tabla1[[#This Row],[CODIGO]])</f>
        <v>-1.9999999999527063E-2</v>
      </c>
      <c r="G717" s="35">
        <f>SUMIFS(Tabla16[[EXENTO ]],Tabla16[NUM],Tabla1[[#This Row],[CODIGO]])</f>
        <v>0</v>
      </c>
      <c r="H717" s="35">
        <f>SUMIFS(Tabla16[IVA],Tabla16[NUM],Tabla1[[#This Row],[CODIGO]])</f>
        <v>5671.04</v>
      </c>
      <c r="I717" s="35">
        <f>SUMIFS(Tabla16[ISR RET.],Tabla16[NUM],Tabla1[[#This Row],[CODIGO]])</f>
        <v>0</v>
      </c>
      <c r="J717" s="35">
        <f>SUMIFS(Tabla16[IVA RET.],Tabla16[NUM],Tabla1[[#This Row],[CODIGO]])</f>
        <v>0</v>
      </c>
      <c r="K717" t="str">
        <f>FIXED(Tabla1[[#This Row],[TASA 16%]],0)</f>
        <v>35,444</v>
      </c>
      <c r="L717" t="str">
        <f>FIXED(Tabla1[[#This Row],[TASA 0%]],0)</f>
        <v>0</v>
      </c>
      <c r="M717" t="str">
        <f>FIXED(Tabla1[[#This Row],[TASA EXE.]],0)</f>
        <v>0</v>
      </c>
      <c r="N717" t="str">
        <f>FIXED(Tabla1[[#This Row],[IVA]],0)</f>
        <v>5,671</v>
      </c>
      <c r="O717" t="str">
        <f>FIXED(Tabla1[[#This Row],[ISR RET]],0)</f>
        <v>0</v>
      </c>
      <c r="P717" t="str">
        <f>FIXED(Tabla1[[#This Row],[IVA RET]],0)</f>
        <v>0</v>
      </c>
      <c r="R717" s="68">
        <f>Tabla1[[#This Row],[TASA 16]]*16%</f>
        <v>5671.04</v>
      </c>
    </row>
    <row r="718" spans="2:18" x14ac:dyDescent="0.25">
      <c r="B718" t="str">
        <f>'[1]210 Y RFC'!A718</f>
        <v>LONB830801TK7</v>
      </c>
      <c r="C718" t="s">
        <v>750</v>
      </c>
      <c r="D718" t="str">
        <f>'[1]210 Y RFC'!C718</f>
        <v>LOPEZ NAVARRO BENJAMIN</v>
      </c>
      <c r="E718" s="35">
        <f>SUMIFS(Tabla16[TASA 16],Tabla16[NUM],Tabla1[[#This Row],[CODIGO]])</f>
        <v>0</v>
      </c>
      <c r="F718" s="35">
        <f>SUMIFS(Tabla16[TASA 0%],Tabla16[NUM],Tabla1[[#This Row],[CODIGO]])</f>
        <v>0</v>
      </c>
      <c r="G718" s="35">
        <f>SUMIFS(Tabla16[[EXENTO ]],Tabla16[NUM],Tabla1[[#This Row],[CODIGO]])</f>
        <v>0</v>
      </c>
      <c r="H718" s="35">
        <f>SUMIFS(Tabla16[IVA],Tabla16[NUM],Tabla1[[#This Row],[CODIGO]])</f>
        <v>0</v>
      </c>
      <c r="I718" s="35">
        <f>SUMIFS(Tabla16[ISR RET.],Tabla16[NUM],Tabla1[[#This Row],[CODIGO]])</f>
        <v>0</v>
      </c>
      <c r="J718" s="35">
        <f>SUMIFS(Tabla16[IVA RET.],Tabla16[NUM],Tabla1[[#This Row],[CODIGO]])</f>
        <v>0</v>
      </c>
      <c r="K718" t="str">
        <f>FIXED(Tabla1[[#This Row],[TASA 16%]],0)</f>
        <v>0</v>
      </c>
      <c r="L718" t="str">
        <f>FIXED(Tabla1[[#This Row],[TASA 0%]],0)</f>
        <v>0</v>
      </c>
      <c r="M718" t="str">
        <f>FIXED(Tabla1[[#This Row],[TASA EXE.]],0)</f>
        <v>0</v>
      </c>
      <c r="N718" s="36" t="str">
        <f>FIXED(Tabla1[[#This Row],[IVA]],0)</f>
        <v>0</v>
      </c>
      <c r="O718" s="36" t="str">
        <f>FIXED(Tabla1[[#This Row],[ISR RET]],0)</f>
        <v>0</v>
      </c>
      <c r="P718" s="36" t="str">
        <f>FIXED(Tabla1[[#This Row],[IVA RET]],0)</f>
        <v>0</v>
      </c>
      <c r="R718" s="68">
        <f>Tabla1[[#This Row],[TASA 16]]*16%</f>
        <v>0</v>
      </c>
    </row>
    <row r="719" spans="2:18" x14ac:dyDescent="0.25">
      <c r="B719" t="str">
        <f>'[1]210 Y RFC'!A719</f>
        <v>CUPL6007224D1</v>
      </c>
      <c r="C719" t="s">
        <v>751</v>
      </c>
      <c r="D719" t="str">
        <f>'[1]210 Y RFC'!C719</f>
        <v>CUEVAS PASTOR LETICIA</v>
      </c>
      <c r="E719" s="35">
        <f>SUMIFS(Tabla16[TASA 16],Tabla16[NUM],Tabla1[[#This Row],[CODIGO]])</f>
        <v>0</v>
      </c>
      <c r="F719" s="35">
        <f>SUMIFS(Tabla16[TASA 0%],Tabla16[NUM],Tabla1[[#This Row],[CODIGO]])</f>
        <v>0</v>
      </c>
      <c r="G719" s="35">
        <f>SUMIFS(Tabla16[[EXENTO ]],Tabla16[NUM],Tabla1[[#This Row],[CODIGO]])</f>
        <v>0</v>
      </c>
      <c r="H719" s="35">
        <f>SUMIFS(Tabla16[IVA],Tabla16[NUM],Tabla1[[#This Row],[CODIGO]])</f>
        <v>0</v>
      </c>
      <c r="I719" s="35">
        <f>SUMIFS(Tabla16[ISR RET.],Tabla16[NUM],Tabla1[[#This Row],[CODIGO]])</f>
        <v>0</v>
      </c>
      <c r="J719" s="35">
        <f>SUMIFS(Tabla16[IVA RET.],Tabla16[NUM],Tabla1[[#This Row],[CODIGO]])</f>
        <v>0</v>
      </c>
      <c r="K719" t="str">
        <f>FIXED(Tabla1[[#This Row],[TASA 16%]],0)</f>
        <v>0</v>
      </c>
      <c r="L719" t="str">
        <f>FIXED(Tabla1[[#This Row],[TASA 0%]],0)</f>
        <v>0</v>
      </c>
      <c r="M719" t="str">
        <f>FIXED(Tabla1[[#This Row],[TASA EXE.]],0)</f>
        <v>0</v>
      </c>
      <c r="N719" s="36" t="str">
        <f>FIXED(Tabla1[[#This Row],[IVA]],0)</f>
        <v>0</v>
      </c>
      <c r="O719" s="36" t="str">
        <f>FIXED(Tabla1[[#This Row],[ISR RET]],0)</f>
        <v>0</v>
      </c>
      <c r="P719" s="36" t="str">
        <f>FIXED(Tabla1[[#This Row],[IVA RET]],0)</f>
        <v>0</v>
      </c>
      <c r="R719" s="68">
        <f>Tabla1[[#This Row],[TASA 16]]*16%</f>
        <v>0</v>
      </c>
    </row>
    <row r="720" spans="2:18" x14ac:dyDescent="0.25">
      <c r="B720" t="str">
        <f>'[1]210 Y RFC'!A720</f>
        <v>MUL990201R7A</v>
      </c>
      <c r="C720" t="s">
        <v>752</v>
      </c>
      <c r="D720" t="str">
        <f>'[1]210 Y RFC'!C720</f>
        <v>MEDICINAS ULTRA SA DE CV</v>
      </c>
      <c r="E720" s="35">
        <f>SUMIFS(Tabla16[TASA 16],Tabla16[NUM],Tabla1[[#This Row],[CODIGO]])</f>
        <v>0</v>
      </c>
      <c r="F720" s="35">
        <f>SUMIFS(Tabla16[TASA 0%],Tabla16[NUM],Tabla1[[#This Row],[CODIGO]])</f>
        <v>14830.26</v>
      </c>
      <c r="G720" s="35">
        <f>SUMIFS(Tabla16[[EXENTO ]],Tabla16[NUM],Tabla1[[#This Row],[CODIGO]])</f>
        <v>0</v>
      </c>
      <c r="H720" s="35">
        <f>SUMIFS(Tabla16[IVA],Tabla16[NUM],Tabla1[[#This Row],[CODIGO]])</f>
        <v>0</v>
      </c>
      <c r="I720" s="35">
        <f>SUMIFS(Tabla16[ISR RET.],Tabla16[NUM],Tabla1[[#This Row],[CODIGO]])</f>
        <v>0</v>
      </c>
      <c r="J720" s="35">
        <f>SUMIFS(Tabla16[IVA RET.],Tabla16[NUM],Tabla1[[#This Row],[CODIGO]])</f>
        <v>0</v>
      </c>
      <c r="K720" t="str">
        <f>FIXED(Tabla1[[#This Row],[TASA 16%]],0)</f>
        <v>0</v>
      </c>
      <c r="L720" t="str">
        <f>FIXED(Tabla1[[#This Row],[TASA 0%]],0)</f>
        <v>14,830</v>
      </c>
      <c r="M720" t="str">
        <f>FIXED(Tabla1[[#This Row],[TASA EXE.]],0)</f>
        <v>0</v>
      </c>
      <c r="N720" s="36" t="str">
        <f>FIXED(Tabla1[[#This Row],[IVA]],0)</f>
        <v>0</v>
      </c>
      <c r="O720" s="36" t="str">
        <f>FIXED(Tabla1[[#This Row],[ISR RET]],0)</f>
        <v>0</v>
      </c>
      <c r="P720" s="36" t="str">
        <f>FIXED(Tabla1[[#This Row],[IVA RET]],0)</f>
        <v>0</v>
      </c>
      <c r="R720" s="68">
        <f>Tabla1[[#This Row],[TASA 16]]*16%</f>
        <v>0</v>
      </c>
    </row>
    <row r="721" spans="2:18" x14ac:dyDescent="0.25">
      <c r="B721" t="str">
        <f>'[1]210 Y RFC'!A721</f>
        <v>RAGM620929HR9</v>
      </c>
      <c r="C721" t="s">
        <v>753</v>
      </c>
      <c r="D721" t="str">
        <f>'[1]210 Y RFC'!C721</f>
        <v>RAMIREZ GARCIA MIGUEL ANGEL</v>
      </c>
      <c r="E721" s="35">
        <f>SUMIFS(Tabla16[TASA 16],Tabla16[NUM],Tabla1[[#This Row],[CODIGO]])</f>
        <v>0</v>
      </c>
      <c r="F721" s="35">
        <f>SUMIFS(Tabla16[TASA 0%],Tabla16[NUM],Tabla1[[#This Row],[CODIGO]])</f>
        <v>0</v>
      </c>
      <c r="G721" s="35">
        <f>SUMIFS(Tabla16[[EXENTO ]],Tabla16[NUM],Tabla1[[#This Row],[CODIGO]])</f>
        <v>0</v>
      </c>
      <c r="H721" s="35">
        <f>SUMIFS(Tabla16[IVA],Tabla16[NUM],Tabla1[[#This Row],[CODIGO]])</f>
        <v>0</v>
      </c>
      <c r="I721" s="35">
        <f>SUMIFS(Tabla16[ISR RET.],Tabla16[NUM],Tabla1[[#This Row],[CODIGO]])</f>
        <v>0</v>
      </c>
      <c r="J721" s="35">
        <f>SUMIFS(Tabla16[IVA RET.],Tabla16[NUM],Tabla1[[#This Row],[CODIGO]])</f>
        <v>0</v>
      </c>
      <c r="K721" t="str">
        <f>FIXED(Tabla1[[#This Row],[TASA 16%]],0)</f>
        <v>0</v>
      </c>
      <c r="L721" t="str">
        <f>FIXED(Tabla1[[#This Row],[TASA 0%]],0)</f>
        <v>0</v>
      </c>
      <c r="M721" t="str">
        <f>FIXED(Tabla1[[#This Row],[TASA EXE.]],0)</f>
        <v>0</v>
      </c>
      <c r="N721" t="str">
        <f>FIXED(Tabla1[[#This Row],[IVA]],0)</f>
        <v>0</v>
      </c>
      <c r="O721" t="str">
        <f>FIXED(Tabla1[[#This Row],[ISR RET]],0)</f>
        <v>0</v>
      </c>
      <c r="P721" t="str">
        <f>FIXED(Tabla1[[#This Row],[IVA RET]],0)</f>
        <v>0</v>
      </c>
      <c r="R721" s="68">
        <f>Tabla1[[#This Row],[TASA 16]]*16%</f>
        <v>0</v>
      </c>
    </row>
    <row r="722" spans="2:18" x14ac:dyDescent="0.25">
      <c r="B722" t="str">
        <f>'[1]210 Y RFC'!A722</f>
        <v>DEG9807015H8</v>
      </c>
      <c r="C722" t="s">
        <v>754</v>
      </c>
      <c r="D722" t="str">
        <f>'[1]210 Y RFC'!C722</f>
        <v>DEGASA SA DE CV</v>
      </c>
      <c r="E722" s="35">
        <f>SUMIFS(Tabla16[TASA 16],Tabla16[NUM],Tabla1[[#This Row],[CODIGO]])</f>
        <v>0</v>
      </c>
      <c r="F722" s="35">
        <f>SUMIFS(Tabla16[TASA 0%],Tabla16[NUM],Tabla1[[#This Row],[CODIGO]])</f>
        <v>0</v>
      </c>
      <c r="G722" s="35">
        <f>SUMIFS(Tabla16[[EXENTO ]],Tabla16[NUM],Tabla1[[#This Row],[CODIGO]])</f>
        <v>0</v>
      </c>
      <c r="H722" s="35">
        <f>SUMIFS(Tabla16[IVA],Tabla16[NUM],Tabla1[[#This Row],[CODIGO]])</f>
        <v>0</v>
      </c>
      <c r="I722" s="35">
        <f>SUMIFS(Tabla16[ISR RET.],Tabla16[NUM],Tabla1[[#This Row],[CODIGO]])</f>
        <v>0</v>
      </c>
      <c r="J722" s="35">
        <f>SUMIFS(Tabla16[IVA RET.],Tabla16[NUM],Tabla1[[#This Row],[CODIGO]])</f>
        <v>0</v>
      </c>
      <c r="K722" t="str">
        <f>FIXED(Tabla1[[#This Row],[TASA 16%]],0)</f>
        <v>0</v>
      </c>
      <c r="L722" t="str">
        <f>FIXED(Tabla1[[#This Row],[TASA 0%]],0)</f>
        <v>0</v>
      </c>
      <c r="M722" t="str">
        <f>FIXED(Tabla1[[#This Row],[TASA EXE.]],0)</f>
        <v>0</v>
      </c>
      <c r="N722" s="36" t="str">
        <f>FIXED(Tabla1[[#This Row],[IVA]],0)</f>
        <v>0</v>
      </c>
      <c r="O722" s="36" t="str">
        <f>FIXED(Tabla1[[#This Row],[ISR RET]],0)</f>
        <v>0</v>
      </c>
      <c r="P722" s="36" t="str">
        <f>FIXED(Tabla1[[#This Row],[IVA RET]],0)</f>
        <v>0</v>
      </c>
      <c r="R722" s="68">
        <f>Tabla1[[#This Row],[TASA 16]]*16%</f>
        <v>0</v>
      </c>
    </row>
    <row r="723" spans="2:18" x14ac:dyDescent="0.25">
      <c r="B723" t="str">
        <f>'[1]210 Y RFC'!A723</f>
        <v>DIGI870317TF5</v>
      </c>
      <c r="C723" t="s">
        <v>755</v>
      </c>
      <c r="D723" t="str">
        <f>'[1]210 Y RFC'!C723</f>
        <v>DIAZ GONZALEZ ISRAEL</v>
      </c>
      <c r="E723" s="35">
        <f>SUMIFS(Tabla16[TASA 16],Tabla16[NUM],Tabla1[[#This Row],[CODIGO]])</f>
        <v>437298.1875</v>
      </c>
      <c r="F723" s="35">
        <f>SUMIFS(Tabla16[TASA 0%],Tabla16[NUM],Tabla1[[#This Row],[CODIGO]])</f>
        <v>9.2500000042491592E-2</v>
      </c>
      <c r="G723" s="35">
        <f>SUMIFS(Tabla16[[EXENTO ]],Tabla16[NUM],Tabla1[[#This Row],[CODIGO]])</f>
        <v>0</v>
      </c>
      <c r="H723" s="35">
        <f>SUMIFS(Tabla16[IVA],Tabla16[NUM],Tabla1[[#This Row],[CODIGO]])</f>
        <v>69967.709999999992</v>
      </c>
      <c r="I723" s="35">
        <f>SUMIFS(Tabla16[ISR RET.],Tabla16[NUM],Tabla1[[#This Row],[CODIGO]])</f>
        <v>0</v>
      </c>
      <c r="J723" s="35">
        <f>SUMIFS(Tabla16[IVA RET.],Tabla16[NUM],Tabla1[[#This Row],[CODIGO]])</f>
        <v>0</v>
      </c>
      <c r="K723" t="str">
        <f>FIXED(Tabla1[[#This Row],[TASA 16%]],0)</f>
        <v>437,298</v>
      </c>
      <c r="L723" t="str">
        <f>FIXED(Tabla1[[#This Row],[TASA 0%]],0)</f>
        <v>0</v>
      </c>
      <c r="M723" t="str">
        <f>FIXED(Tabla1[[#This Row],[TASA EXE.]],0)</f>
        <v>0</v>
      </c>
      <c r="N723" s="36" t="str">
        <f>FIXED(Tabla1[[#This Row],[IVA]],0)</f>
        <v>69,968</v>
      </c>
      <c r="O723" s="36" t="str">
        <f>FIXED(Tabla1[[#This Row],[ISR RET]],0)</f>
        <v>0</v>
      </c>
      <c r="P723" s="36" t="str">
        <f>FIXED(Tabla1[[#This Row],[IVA RET]],0)</f>
        <v>0</v>
      </c>
      <c r="R723" s="68">
        <f>Tabla1[[#This Row],[TASA 16]]*16%</f>
        <v>69967.680000000008</v>
      </c>
    </row>
    <row r="724" spans="2:18" x14ac:dyDescent="0.25">
      <c r="B724">
        <f>'[1]210 Y RFC'!A724</f>
        <v>0</v>
      </c>
      <c r="C724" t="s">
        <v>756</v>
      </c>
      <c r="D724" t="str">
        <f>'[1]210 Y RFC'!C724</f>
        <v>MUÑOZ PEREIDA ROBERTO</v>
      </c>
      <c r="E724" s="35">
        <f>SUMIFS(Tabla16[TASA 16],Tabla16[NUM],Tabla1[[#This Row],[CODIGO]])</f>
        <v>0</v>
      </c>
      <c r="F724" s="35">
        <f>SUMIFS(Tabla16[TASA 0%],Tabla16[NUM],Tabla1[[#This Row],[CODIGO]])</f>
        <v>0</v>
      </c>
      <c r="G724" s="35">
        <f>SUMIFS(Tabla16[[EXENTO ]],Tabla16[NUM],Tabla1[[#This Row],[CODIGO]])</f>
        <v>0</v>
      </c>
      <c r="H724" s="35">
        <f>SUMIFS(Tabla16[IVA],Tabla16[NUM],Tabla1[[#This Row],[CODIGO]])</f>
        <v>0</v>
      </c>
      <c r="I724" s="35">
        <f>SUMIFS(Tabla16[ISR RET.],Tabla16[NUM],Tabla1[[#This Row],[CODIGO]])</f>
        <v>0</v>
      </c>
      <c r="J724" s="35">
        <f>SUMIFS(Tabla16[IVA RET.],Tabla16[NUM],Tabla1[[#This Row],[CODIGO]])</f>
        <v>0</v>
      </c>
      <c r="K724" t="str">
        <f>FIXED(Tabla1[[#This Row],[TASA 16%]],0)</f>
        <v>0</v>
      </c>
      <c r="L724" t="str">
        <f>FIXED(Tabla1[[#This Row],[TASA 0%]],0)</f>
        <v>0</v>
      </c>
      <c r="M724" t="str">
        <f>FIXED(Tabla1[[#This Row],[TASA EXE.]],0)</f>
        <v>0</v>
      </c>
      <c r="N724" s="36" t="str">
        <f>FIXED(Tabla1[[#This Row],[IVA]],0)</f>
        <v>0</v>
      </c>
      <c r="O724" s="36" t="str">
        <f>FIXED(Tabla1[[#This Row],[ISR RET]],0)</f>
        <v>0</v>
      </c>
      <c r="P724" s="36" t="str">
        <f>FIXED(Tabla1[[#This Row],[IVA RET]],0)</f>
        <v>0</v>
      </c>
      <c r="R724" s="68">
        <f>Tabla1[[#This Row],[TASA 16]]*16%</f>
        <v>0</v>
      </c>
    </row>
    <row r="725" spans="2:18" x14ac:dyDescent="0.25">
      <c r="B725" t="str">
        <f>'[1]210 Y RFC'!A725</f>
        <v>CAGF810729FG0</v>
      </c>
      <c r="C725" t="s">
        <v>757</v>
      </c>
      <c r="D725" t="str">
        <f>'[1]210 Y RFC'!C725</f>
        <v>CASTELLANOS GONZALEZ FELIPE DE JESUS</v>
      </c>
      <c r="E725" s="35">
        <f>SUMIFS(Tabla16[TASA 16],Tabla16[NUM],Tabla1[[#This Row],[CODIGO]])</f>
        <v>0</v>
      </c>
      <c r="F725" s="35">
        <f>SUMIFS(Tabla16[TASA 0%],Tabla16[NUM],Tabla1[[#This Row],[CODIGO]])</f>
        <v>0</v>
      </c>
      <c r="G725" s="35">
        <f>SUMIFS(Tabla16[[EXENTO ]],Tabla16[NUM],Tabla1[[#This Row],[CODIGO]])</f>
        <v>0</v>
      </c>
      <c r="H725" s="35">
        <f>SUMIFS(Tabla16[IVA],Tabla16[NUM],Tabla1[[#This Row],[CODIGO]])</f>
        <v>0</v>
      </c>
      <c r="I725" s="35">
        <f>SUMIFS(Tabla16[ISR RET.],Tabla16[NUM],Tabla1[[#This Row],[CODIGO]])</f>
        <v>0</v>
      </c>
      <c r="J725" s="35">
        <f>SUMIFS(Tabla16[IVA RET.],Tabla16[NUM],Tabla1[[#This Row],[CODIGO]])</f>
        <v>0</v>
      </c>
      <c r="K725" t="str">
        <f>FIXED(Tabla1[[#This Row],[TASA 16%]],0)</f>
        <v>0</v>
      </c>
      <c r="L725" t="str">
        <f>FIXED(Tabla1[[#This Row],[TASA 0%]],0)</f>
        <v>0</v>
      </c>
      <c r="M725" t="str">
        <f>FIXED(Tabla1[[#This Row],[TASA EXE.]],0)</f>
        <v>0</v>
      </c>
      <c r="N725" t="str">
        <f>FIXED(Tabla1[[#This Row],[IVA]],0)</f>
        <v>0</v>
      </c>
      <c r="O725" t="str">
        <f>FIXED(Tabla1[[#This Row],[ISR RET]],0)</f>
        <v>0</v>
      </c>
      <c r="P725" t="str">
        <f>FIXED(Tabla1[[#This Row],[IVA RET]],0)</f>
        <v>0</v>
      </c>
      <c r="R725" s="68">
        <f>Tabla1[[#This Row],[TASA 16]]*16%</f>
        <v>0</v>
      </c>
    </row>
    <row r="726" spans="2:18" x14ac:dyDescent="0.25">
      <c r="B726" t="str">
        <f>'[1]210 Y RFC'!A726</f>
        <v>MAVL660628I75</v>
      </c>
      <c r="C726" t="s">
        <v>758</v>
      </c>
      <c r="D726" t="str">
        <f>'[1]210 Y RFC'!C726</f>
        <v>MARISCAL VALENZUELA JOSE LUIS</v>
      </c>
      <c r="E726" s="35">
        <f>SUMIFS(Tabla16[TASA 16],Tabla16[NUM],Tabla1[[#This Row],[CODIGO]])</f>
        <v>0</v>
      </c>
      <c r="F726" s="35">
        <f>SUMIFS(Tabla16[TASA 0%],Tabla16[NUM],Tabla1[[#This Row],[CODIGO]])</f>
        <v>0</v>
      </c>
      <c r="G726" s="35">
        <f>SUMIFS(Tabla16[[EXENTO ]],Tabla16[NUM],Tabla1[[#This Row],[CODIGO]])</f>
        <v>0</v>
      </c>
      <c r="H726" s="35">
        <f>SUMIFS(Tabla16[IVA],Tabla16[NUM],Tabla1[[#This Row],[CODIGO]])</f>
        <v>0</v>
      </c>
      <c r="I726" s="35">
        <f>SUMIFS(Tabla16[ISR RET.],Tabla16[NUM],Tabla1[[#This Row],[CODIGO]])</f>
        <v>0</v>
      </c>
      <c r="J726" s="35">
        <f>SUMIFS(Tabla16[IVA RET.],Tabla16[NUM],Tabla1[[#This Row],[CODIGO]])</f>
        <v>0</v>
      </c>
      <c r="K726" t="str">
        <f>FIXED(Tabla1[[#This Row],[TASA 16%]],0)</f>
        <v>0</v>
      </c>
      <c r="L726" t="str">
        <f>FIXED(Tabla1[[#This Row],[TASA 0%]],0)</f>
        <v>0</v>
      </c>
      <c r="M726" t="str">
        <f>FIXED(Tabla1[[#This Row],[TASA EXE.]],0)</f>
        <v>0</v>
      </c>
      <c r="N726" s="36" t="str">
        <f>FIXED(Tabla1[[#This Row],[IVA]],0)</f>
        <v>0</v>
      </c>
      <c r="O726" s="36" t="str">
        <f>FIXED(Tabla1[[#This Row],[ISR RET]],0)</f>
        <v>0</v>
      </c>
      <c r="P726" s="36" t="str">
        <f>FIXED(Tabla1[[#This Row],[IVA RET]],0)</f>
        <v>0</v>
      </c>
      <c r="R726" s="68">
        <f>Tabla1[[#This Row],[TASA 16]]*16%</f>
        <v>0</v>
      </c>
    </row>
    <row r="727" spans="2:18" x14ac:dyDescent="0.25">
      <c r="B727" t="str">
        <f>'[1]210 Y RFC'!A727</f>
        <v>MIC900425KFA</v>
      </c>
      <c r="C727" t="s">
        <v>759</v>
      </c>
      <c r="D727" t="str">
        <f>'[1]210 Y RFC'!C727</f>
        <v>MAQUINARIA INDUSTRIAL CABRERA SA DE CV</v>
      </c>
      <c r="E727" s="35">
        <f>SUMIFS(Tabla16[TASA 16],Tabla16[NUM],Tabla1[[#This Row],[CODIGO]])</f>
        <v>0</v>
      </c>
      <c r="F727" s="35">
        <f>SUMIFS(Tabla16[TASA 0%],Tabla16[NUM],Tabla1[[#This Row],[CODIGO]])</f>
        <v>0</v>
      </c>
      <c r="G727" s="35">
        <f>SUMIFS(Tabla16[[EXENTO ]],Tabla16[NUM],Tabla1[[#This Row],[CODIGO]])</f>
        <v>0</v>
      </c>
      <c r="H727" s="35">
        <f>SUMIFS(Tabla16[IVA],Tabla16[NUM],Tabla1[[#This Row],[CODIGO]])</f>
        <v>0</v>
      </c>
      <c r="I727" s="35">
        <f>SUMIFS(Tabla16[ISR RET.],Tabla16[NUM],Tabla1[[#This Row],[CODIGO]])</f>
        <v>0</v>
      </c>
      <c r="J727" s="35">
        <f>SUMIFS(Tabla16[IVA RET.],Tabla16[NUM],Tabla1[[#This Row],[CODIGO]])</f>
        <v>0</v>
      </c>
      <c r="K727" t="str">
        <f>FIXED(Tabla1[[#This Row],[TASA 16%]],0)</f>
        <v>0</v>
      </c>
      <c r="L727" t="str">
        <f>FIXED(Tabla1[[#This Row],[TASA 0%]],0)</f>
        <v>0</v>
      </c>
      <c r="M727" t="str">
        <f>FIXED(Tabla1[[#This Row],[TASA EXE.]],0)</f>
        <v>0</v>
      </c>
      <c r="N727" t="str">
        <f>FIXED(Tabla1[[#This Row],[IVA]],0)</f>
        <v>0</v>
      </c>
      <c r="O727" t="str">
        <f>FIXED(Tabla1[[#This Row],[ISR RET]],0)</f>
        <v>0</v>
      </c>
      <c r="P727" t="str">
        <f>FIXED(Tabla1[[#This Row],[IVA RET]],0)</f>
        <v>0</v>
      </c>
      <c r="R727" s="68">
        <f>Tabla1[[#This Row],[TASA 16]]*16%</f>
        <v>0</v>
      </c>
    </row>
    <row r="728" spans="2:18" x14ac:dyDescent="0.25">
      <c r="B728" t="str">
        <f>'[1]210 Y RFC'!A728</f>
        <v>SUM160826KM6</v>
      </c>
      <c r="C728" t="s">
        <v>760</v>
      </c>
      <c r="D728" t="str">
        <f>'[1]210 Y RFC'!C728</f>
        <v>SUMFA SA DE CV</v>
      </c>
      <c r="E728" s="35">
        <f>SUMIFS(Tabla16[TASA 16],Tabla16[NUM],Tabla1[[#This Row],[CODIGO]])</f>
        <v>0</v>
      </c>
      <c r="F728" s="35">
        <f>SUMIFS(Tabla16[TASA 0%],Tabla16[NUM],Tabla1[[#This Row],[CODIGO]])</f>
        <v>0</v>
      </c>
      <c r="G728" s="35">
        <f>SUMIFS(Tabla16[[EXENTO ]],Tabla16[NUM],Tabla1[[#This Row],[CODIGO]])</f>
        <v>0</v>
      </c>
      <c r="H728" s="35">
        <f>SUMIFS(Tabla16[IVA],Tabla16[NUM],Tabla1[[#This Row],[CODIGO]])</f>
        <v>0</v>
      </c>
      <c r="I728" s="35">
        <f>SUMIFS(Tabla16[ISR RET.],Tabla16[NUM],Tabla1[[#This Row],[CODIGO]])</f>
        <v>0</v>
      </c>
      <c r="J728" s="35">
        <f>SUMIFS(Tabla16[IVA RET.],Tabla16[NUM],Tabla1[[#This Row],[CODIGO]])</f>
        <v>0</v>
      </c>
      <c r="K728" t="str">
        <f>FIXED(Tabla1[[#This Row],[TASA 16%]],0)</f>
        <v>0</v>
      </c>
      <c r="L728" t="str">
        <f>FIXED(Tabla1[[#This Row],[TASA 0%]],0)</f>
        <v>0</v>
      </c>
      <c r="M728" t="str">
        <f>FIXED(Tabla1[[#This Row],[TASA EXE.]],0)</f>
        <v>0</v>
      </c>
      <c r="N728" s="36" t="str">
        <f>FIXED(Tabla1[[#This Row],[IVA]],0)</f>
        <v>0</v>
      </c>
      <c r="O728" s="36" t="str">
        <f>FIXED(Tabla1[[#This Row],[ISR RET]],0)</f>
        <v>0</v>
      </c>
      <c r="P728" s="36" t="str">
        <f>FIXED(Tabla1[[#This Row],[IVA RET]],0)</f>
        <v>0</v>
      </c>
      <c r="R728" s="68">
        <f>Tabla1[[#This Row],[TASA 16]]*16%</f>
        <v>0</v>
      </c>
    </row>
    <row r="729" spans="2:18" x14ac:dyDescent="0.25">
      <c r="B729" t="str">
        <f>'[1]210 Y RFC'!A729</f>
        <v>NOPS850812IH5</v>
      </c>
      <c r="C729" t="s">
        <v>761</v>
      </c>
      <c r="D729" t="str">
        <f>'[1]210 Y RFC'!C729</f>
        <v>NOGUEDA PEGUEROS SUSSETE GUADALUPE</v>
      </c>
      <c r="E729" s="35">
        <f>SUMIFS(Tabla16[TASA 16],Tabla16[NUM],Tabla1[[#This Row],[CODIGO]])</f>
        <v>0</v>
      </c>
      <c r="F729" s="35">
        <f>SUMIFS(Tabla16[TASA 0%],Tabla16[NUM],Tabla1[[#This Row],[CODIGO]])</f>
        <v>0</v>
      </c>
      <c r="G729" s="35">
        <f>SUMIFS(Tabla16[[EXENTO ]],Tabla16[NUM],Tabla1[[#This Row],[CODIGO]])</f>
        <v>0</v>
      </c>
      <c r="H729" s="35">
        <f>SUMIFS(Tabla16[IVA],Tabla16[NUM],Tabla1[[#This Row],[CODIGO]])</f>
        <v>0</v>
      </c>
      <c r="I729" s="35">
        <f>SUMIFS(Tabla16[ISR RET.],Tabla16[NUM],Tabla1[[#This Row],[CODIGO]])</f>
        <v>0</v>
      </c>
      <c r="J729" s="35">
        <f>SUMIFS(Tabla16[IVA RET.],Tabla16[NUM],Tabla1[[#This Row],[CODIGO]])</f>
        <v>0</v>
      </c>
      <c r="K729" t="str">
        <f>FIXED(Tabla1[[#This Row],[TASA 16%]],0)</f>
        <v>0</v>
      </c>
      <c r="L729" t="str">
        <f>FIXED(Tabla1[[#This Row],[TASA 0%]],0)</f>
        <v>0</v>
      </c>
      <c r="M729" t="str">
        <f>FIXED(Tabla1[[#This Row],[TASA EXE.]],0)</f>
        <v>0</v>
      </c>
      <c r="N729" t="str">
        <f>FIXED(Tabla1[[#This Row],[IVA]],0)</f>
        <v>0</v>
      </c>
      <c r="O729" t="str">
        <f>FIXED(Tabla1[[#This Row],[ISR RET]],0)</f>
        <v>0</v>
      </c>
      <c r="P729" t="str">
        <f>FIXED(Tabla1[[#This Row],[IVA RET]],0)</f>
        <v>0</v>
      </c>
      <c r="R729" s="68">
        <f>Tabla1[[#This Row],[TASA 16]]*16%</f>
        <v>0</v>
      </c>
    </row>
    <row r="730" spans="2:18" x14ac:dyDescent="0.25">
      <c r="B730" t="str">
        <f>'[1]210 Y RFC'!A730</f>
        <v>EAME770601BB4</v>
      </c>
      <c r="C730" t="s">
        <v>762</v>
      </c>
      <c r="D730" t="str">
        <f>'[1]210 Y RFC'!C730</f>
        <v>ESTRADA MORALES ELVIS</v>
      </c>
      <c r="E730" s="35">
        <f>SUMIFS(Tabla16[TASA 16],Tabla16[NUM],Tabla1[[#This Row],[CODIGO]])</f>
        <v>0</v>
      </c>
      <c r="F730" s="35">
        <f>SUMIFS(Tabla16[TASA 0%],Tabla16[NUM],Tabla1[[#This Row],[CODIGO]])</f>
        <v>837</v>
      </c>
      <c r="G730" s="35">
        <f>SUMIFS(Tabla16[[EXENTO ]],Tabla16[NUM],Tabla1[[#This Row],[CODIGO]])</f>
        <v>0</v>
      </c>
      <c r="H730" s="35">
        <f>SUMIFS(Tabla16[IVA],Tabla16[NUM],Tabla1[[#This Row],[CODIGO]])</f>
        <v>0</v>
      </c>
      <c r="I730" s="35">
        <f>SUMIFS(Tabla16[ISR RET.],Tabla16[NUM],Tabla1[[#This Row],[CODIGO]])</f>
        <v>0</v>
      </c>
      <c r="J730" s="35">
        <f>SUMIFS(Tabla16[IVA RET.],Tabla16[NUM],Tabla1[[#This Row],[CODIGO]])</f>
        <v>0</v>
      </c>
      <c r="K730" t="str">
        <f>FIXED(Tabla1[[#This Row],[TASA 16%]],0)</f>
        <v>0</v>
      </c>
      <c r="L730" t="str">
        <f>FIXED(Tabla1[[#This Row],[TASA 0%]],0)</f>
        <v>837</v>
      </c>
      <c r="M730" t="str">
        <f>FIXED(Tabla1[[#This Row],[TASA EXE.]],0)</f>
        <v>0</v>
      </c>
      <c r="N730" s="36" t="str">
        <f>FIXED(Tabla1[[#This Row],[IVA]],0)</f>
        <v>0</v>
      </c>
      <c r="O730" s="36" t="str">
        <f>FIXED(Tabla1[[#This Row],[ISR RET]],0)</f>
        <v>0</v>
      </c>
      <c r="P730" s="36" t="str">
        <f>FIXED(Tabla1[[#This Row],[IVA RET]],0)</f>
        <v>0</v>
      </c>
      <c r="R730" s="68">
        <f>Tabla1[[#This Row],[TASA 16]]*16%</f>
        <v>0</v>
      </c>
    </row>
    <row r="731" spans="2:18" x14ac:dyDescent="0.25">
      <c r="B731" t="str">
        <f>'[1]210 Y RFC'!A731</f>
        <v>RUGL810731C18</v>
      </c>
      <c r="C731" t="s">
        <v>763</v>
      </c>
      <c r="D731" t="str">
        <f>'[1]210 Y RFC'!C731</f>
        <v>RUVALCABA GARCIA LORENA</v>
      </c>
      <c r="E731" s="35">
        <f>SUMIFS(Tabla16[TASA 16],Tabla16[NUM],Tabla1[[#This Row],[CODIGO]])</f>
        <v>0</v>
      </c>
      <c r="F731" s="35">
        <f>SUMIFS(Tabla16[TASA 0%],Tabla16[NUM],Tabla1[[#This Row],[CODIGO]])</f>
        <v>0</v>
      </c>
      <c r="G731" s="35">
        <f>SUMIFS(Tabla16[[EXENTO ]],Tabla16[NUM],Tabla1[[#This Row],[CODIGO]])</f>
        <v>0</v>
      </c>
      <c r="H731" s="35">
        <f>SUMIFS(Tabla16[IVA],Tabla16[NUM],Tabla1[[#This Row],[CODIGO]])</f>
        <v>0</v>
      </c>
      <c r="I731" s="35">
        <f>SUMIFS(Tabla16[ISR RET.],Tabla16[NUM],Tabla1[[#This Row],[CODIGO]])</f>
        <v>0</v>
      </c>
      <c r="J731" s="35">
        <f>SUMIFS(Tabla16[IVA RET.],Tabla16[NUM],Tabla1[[#This Row],[CODIGO]])</f>
        <v>0</v>
      </c>
      <c r="K731" t="str">
        <f>FIXED(Tabla1[[#This Row],[TASA 16%]],0)</f>
        <v>0</v>
      </c>
      <c r="L731" t="str">
        <f>FIXED(Tabla1[[#This Row],[TASA 0%]],0)</f>
        <v>0</v>
      </c>
      <c r="M731" t="str">
        <f>FIXED(Tabla1[[#This Row],[TASA EXE.]],0)</f>
        <v>0</v>
      </c>
      <c r="N731" t="str">
        <f>FIXED(Tabla1[[#This Row],[IVA]],0)</f>
        <v>0</v>
      </c>
      <c r="O731" t="str">
        <f>FIXED(Tabla1[[#This Row],[ISR RET]],0)</f>
        <v>0</v>
      </c>
      <c r="P731" t="str">
        <f>FIXED(Tabla1[[#This Row],[IVA RET]],0)</f>
        <v>0</v>
      </c>
      <c r="R731" s="68">
        <f>Tabla1[[#This Row],[TASA 16]]*16%</f>
        <v>0</v>
      </c>
    </row>
    <row r="732" spans="2:18" x14ac:dyDescent="0.25">
      <c r="B732" t="str">
        <f>'[1]210 Y RFC'!A732</f>
        <v>AECG7201165U0</v>
      </c>
      <c r="C732" t="s">
        <v>764</v>
      </c>
      <c r="D732" t="str">
        <f>'[1]210 Y RFC'!C732</f>
        <v>ACEVES CASILLAS GERARDO</v>
      </c>
      <c r="E732" s="35">
        <f>SUMIFS(Tabla16[TASA 16],Tabla16[NUM],Tabla1[[#This Row],[CODIGO]])</f>
        <v>0</v>
      </c>
      <c r="F732" s="35">
        <f>SUMIFS(Tabla16[TASA 0%],Tabla16[NUM],Tabla1[[#This Row],[CODIGO]])</f>
        <v>0</v>
      </c>
      <c r="G732" s="35">
        <f>SUMIFS(Tabla16[[EXENTO ]],Tabla16[NUM],Tabla1[[#This Row],[CODIGO]])</f>
        <v>0</v>
      </c>
      <c r="H732" s="35">
        <f>SUMIFS(Tabla16[IVA],Tabla16[NUM],Tabla1[[#This Row],[CODIGO]])</f>
        <v>0</v>
      </c>
      <c r="I732" s="35">
        <f>SUMIFS(Tabla16[ISR RET.],Tabla16[NUM],Tabla1[[#This Row],[CODIGO]])</f>
        <v>0</v>
      </c>
      <c r="J732" s="35">
        <f>SUMIFS(Tabla16[IVA RET.],Tabla16[NUM],Tabla1[[#This Row],[CODIGO]])</f>
        <v>0</v>
      </c>
      <c r="K732" t="str">
        <f>FIXED(Tabla1[[#This Row],[TASA 16%]],0)</f>
        <v>0</v>
      </c>
      <c r="L732" t="str">
        <f>FIXED(Tabla1[[#This Row],[TASA 0%]],0)</f>
        <v>0</v>
      </c>
      <c r="M732" t="str">
        <f>FIXED(Tabla1[[#This Row],[TASA EXE.]],0)</f>
        <v>0</v>
      </c>
      <c r="N732" s="36" t="str">
        <f>FIXED(Tabla1[[#This Row],[IVA]],0)</f>
        <v>0</v>
      </c>
      <c r="O732" s="36" t="str">
        <f>FIXED(Tabla1[[#This Row],[ISR RET]],0)</f>
        <v>0</v>
      </c>
      <c r="P732" s="36" t="str">
        <f>FIXED(Tabla1[[#This Row],[IVA RET]],0)</f>
        <v>0</v>
      </c>
      <c r="R732" s="68">
        <f>Tabla1[[#This Row],[TASA 16]]*16%</f>
        <v>0</v>
      </c>
    </row>
    <row r="733" spans="2:18" x14ac:dyDescent="0.25">
      <c r="B733" t="str">
        <f>'[1]210 Y RFC'!A733</f>
        <v>AOB110328QS8</v>
      </c>
      <c r="C733" t="s">
        <v>765</v>
      </c>
      <c r="D733" t="str">
        <f>'[1]210 Y RFC'!C733</f>
        <v>ACEROS OCOTLAN BAJIO SA DE CV</v>
      </c>
      <c r="E733" s="35">
        <f>SUMIFS(Tabla16[TASA 16],Tabla16[NUM],Tabla1[[#This Row],[CODIGO]])</f>
        <v>0</v>
      </c>
      <c r="F733" s="35">
        <f>SUMIFS(Tabla16[TASA 0%],Tabla16[NUM],Tabla1[[#This Row],[CODIGO]])</f>
        <v>0</v>
      </c>
      <c r="G733" s="35">
        <f>SUMIFS(Tabla16[[EXENTO ]],Tabla16[NUM],Tabla1[[#This Row],[CODIGO]])</f>
        <v>0</v>
      </c>
      <c r="H733" s="35">
        <f>SUMIFS(Tabla16[IVA],Tabla16[NUM],Tabla1[[#This Row],[CODIGO]])</f>
        <v>0</v>
      </c>
      <c r="I733" s="35">
        <f>SUMIFS(Tabla16[ISR RET.],Tabla16[NUM],Tabla1[[#This Row],[CODIGO]])</f>
        <v>0</v>
      </c>
      <c r="J733" s="35">
        <f>SUMIFS(Tabla16[IVA RET.],Tabla16[NUM],Tabla1[[#This Row],[CODIGO]])</f>
        <v>0</v>
      </c>
      <c r="K733" t="str">
        <f>FIXED(Tabla1[[#This Row],[TASA 16%]],0)</f>
        <v>0</v>
      </c>
      <c r="L733" t="str">
        <f>FIXED(Tabla1[[#This Row],[TASA 0%]],0)</f>
        <v>0</v>
      </c>
      <c r="M733" t="str">
        <f>FIXED(Tabla1[[#This Row],[TASA EXE.]],0)</f>
        <v>0</v>
      </c>
      <c r="N733" t="str">
        <f>FIXED(Tabla1[[#This Row],[IVA]],0)</f>
        <v>0</v>
      </c>
      <c r="O733" t="str">
        <f>FIXED(Tabla1[[#This Row],[ISR RET]],0)</f>
        <v>0</v>
      </c>
      <c r="P733" t="str">
        <f>FIXED(Tabla1[[#This Row],[IVA RET]],0)</f>
        <v>0</v>
      </c>
      <c r="R733" s="68">
        <f>Tabla1[[#This Row],[TASA 16]]*16%</f>
        <v>0</v>
      </c>
    </row>
    <row r="734" spans="2:18" x14ac:dyDescent="0.25">
      <c r="B734" t="str">
        <f>'[1]210 Y RFC'!A734</f>
        <v>IUS890616RH6</v>
      </c>
      <c r="C734" t="s">
        <v>766</v>
      </c>
      <c r="D734" t="str">
        <f>'[1]210 Y RFC'!C734</f>
        <v>IUSACELL</v>
      </c>
      <c r="E734" s="35">
        <f>SUMIFS(Tabla16[TASA 16],Tabla16[NUM],Tabla1[[#This Row],[CODIGO]])</f>
        <v>0</v>
      </c>
      <c r="F734" s="35">
        <f>SUMIFS(Tabla16[TASA 0%],Tabla16[NUM],Tabla1[[#This Row],[CODIGO]])</f>
        <v>0</v>
      </c>
      <c r="G734" s="35">
        <f>SUMIFS(Tabla16[[EXENTO ]],Tabla16[NUM],Tabla1[[#This Row],[CODIGO]])</f>
        <v>0</v>
      </c>
      <c r="H734" s="35">
        <f>SUMIFS(Tabla16[IVA],Tabla16[NUM],Tabla1[[#This Row],[CODIGO]])</f>
        <v>0</v>
      </c>
      <c r="I734" s="35">
        <f>SUMIFS(Tabla16[ISR RET.],Tabla16[NUM],Tabla1[[#This Row],[CODIGO]])</f>
        <v>0</v>
      </c>
      <c r="J734" s="35">
        <f>SUMIFS(Tabla16[IVA RET.],Tabla16[NUM],Tabla1[[#This Row],[CODIGO]])</f>
        <v>0</v>
      </c>
      <c r="K734" t="str">
        <f>FIXED(Tabla1[[#This Row],[TASA 16%]],0)</f>
        <v>0</v>
      </c>
      <c r="L734" t="str">
        <f>FIXED(Tabla1[[#This Row],[TASA 0%]],0)</f>
        <v>0</v>
      </c>
      <c r="M734" t="str">
        <f>FIXED(Tabla1[[#This Row],[TASA EXE.]],0)</f>
        <v>0</v>
      </c>
      <c r="N734" s="36" t="str">
        <f>FIXED(Tabla1[[#This Row],[IVA]],0)</f>
        <v>0</v>
      </c>
      <c r="O734" s="36" t="str">
        <f>FIXED(Tabla1[[#This Row],[ISR RET]],0)</f>
        <v>0</v>
      </c>
      <c r="P734" s="36" t="str">
        <f>FIXED(Tabla1[[#This Row],[IVA RET]],0)</f>
        <v>0</v>
      </c>
      <c r="R734" s="68">
        <f>Tabla1[[#This Row],[TASA 16]]*16%</f>
        <v>0</v>
      </c>
    </row>
    <row r="735" spans="2:18" x14ac:dyDescent="0.25">
      <c r="B735" t="str">
        <f>'[1]210 Y RFC'!A735</f>
        <v>CCO990928NX4</v>
      </c>
      <c r="C735" t="s">
        <v>767</v>
      </c>
      <c r="D735" t="str">
        <f>'[1]210 Y RFC'!C735</f>
        <v>COSMETICOS CONTINENTALES SA DE CV</v>
      </c>
      <c r="E735" s="35">
        <f>SUMIFS(Tabla16[TASA 16],Tabla16[NUM],Tabla1[[#This Row],[CODIGO]])</f>
        <v>0</v>
      </c>
      <c r="F735" s="35">
        <f>SUMIFS(Tabla16[TASA 0%],Tabla16[NUM],Tabla1[[#This Row],[CODIGO]])</f>
        <v>0</v>
      </c>
      <c r="G735" s="35">
        <f>SUMIFS(Tabla16[[EXENTO ]],Tabla16[NUM],Tabla1[[#This Row],[CODIGO]])</f>
        <v>0</v>
      </c>
      <c r="H735" s="35">
        <f>SUMIFS(Tabla16[IVA],Tabla16[NUM],Tabla1[[#This Row],[CODIGO]])</f>
        <v>0</v>
      </c>
      <c r="I735" s="35">
        <f>SUMIFS(Tabla16[ISR RET.],Tabla16[NUM],Tabla1[[#This Row],[CODIGO]])</f>
        <v>0</v>
      </c>
      <c r="J735" s="35">
        <f>SUMIFS(Tabla16[IVA RET.],Tabla16[NUM],Tabla1[[#This Row],[CODIGO]])</f>
        <v>0</v>
      </c>
      <c r="K735" t="str">
        <f>FIXED(Tabla1[[#This Row],[TASA 16%]],0)</f>
        <v>0</v>
      </c>
      <c r="L735" t="str">
        <f>FIXED(Tabla1[[#This Row],[TASA 0%]],0)</f>
        <v>0</v>
      </c>
      <c r="M735" t="str">
        <f>FIXED(Tabla1[[#This Row],[TASA EXE.]],0)</f>
        <v>0</v>
      </c>
      <c r="N735" t="str">
        <f>FIXED(Tabla1[[#This Row],[IVA]],0)</f>
        <v>0</v>
      </c>
      <c r="O735" t="str">
        <f>FIXED(Tabla1[[#This Row],[ISR RET]],0)</f>
        <v>0</v>
      </c>
      <c r="P735" t="str">
        <f>FIXED(Tabla1[[#This Row],[IVA RET]],0)</f>
        <v>0</v>
      </c>
      <c r="R735" s="68">
        <f>Tabla1[[#This Row],[TASA 16]]*16%</f>
        <v>0</v>
      </c>
    </row>
    <row r="736" spans="2:18" x14ac:dyDescent="0.25">
      <c r="B736" t="str">
        <f>'[1]210 Y RFC'!A736</f>
        <v>PEFL811014MD8</v>
      </c>
      <c r="C736" t="s">
        <v>768</v>
      </c>
      <c r="D736" t="str">
        <f>'[1]210 Y RFC'!C736</f>
        <v>PEREZ DE LA FUENTE LUIS GUILLERMO</v>
      </c>
      <c r="E736" s="35">
        <f>SUMIFS(Tabla16[TASA 16],Tabla16[NUM],Tabla1[[#This Row],[CODIGO]])</f>
        <v>34130.8125</v>
      </c>
      <c r="F736" s="35">
        <f>SUMIFS(Tabla16[TASA 0%],Tabla16[NUM],Tabla1[[#This Row],[CODIGO]])</f>
        <v>-2.2499999999126885E-2</v>
      </c>
      <c r="G736" s="35">
        <f>SUMIFS(Tabla16[[EXENTO ]],Tabla16[NUM],Tabla1[[#This Row],[CODIGO]])</f>
        <v>0</v>
      </c>
      <c r="H736" s="35">
        <f>SUMIFS(Tabla16[IVA],Tabla16[NUM],Tabla1[[#This Row],[CODIGO]])</f>
        <v>5460.93</v>
      </c>
      <c r="I736" s="35">
        <f>SUMIFS(Tabla16[ISR RET.],Tabla16[NUM],Tabla1[[#This Row],[CODIGO]])</f>
        <v>0</v>
      </c>
      <c r="J736" s="35">
        <f>SUMIFS(Tabla16[IVA RET.],Tabla16[NUM],Tabla1[[#This Row],[CODIGO]])</f>
        <v>0</v>
      </c>
      <c r="K736" t="str">
        <f>FIXED(Tabla1[[#This Row],[TASA 16%]],0)</f>
        <v>34,131</v>
      </c>
      <c r="L736" t="str">
        <f>FIXED(Tabla1[[#This Row],[TASA 0%]],0)</f>
        <v>0</v>
      </c>
      <c r="M736" t="str">
        <f>FIXED(Tabla1[[#This Row],[TASA EXE.]],0)</f>
        <v>0</v>
      </c>
      <c r="N736" t="str">
        <f>FIXED(Tabla1[[#This Row],[IVA]],0)</f>
        <v>5,461</v>
      </c>
      <c r="O736" t="str">
        <f>FIXED(Tabla1[[#This Row],[ISR RET]],0)</f>
        <v>0</v>
      </c>
      <c r="P736" t="str">
        <f>FIXED(Tabla1[[#This Row],[IVA RET]],0)</f>
        <v>0</v>
      </c>
      <c r="R736" s="68">
        <f>Tabla1[[#This Row],[TASA 16]]*16%</f>
        <v>5460.96</v>
      </c>
    </row>
    <row r="737" spans="2:18" x14ac:dyDescent="0.25">
      <c r="B737" t="str">
        <f>'[1]210 Y RFC'!A737</f>
        <v>GAMR640914CQA</v>
      </c>
      <c r="C737" t="s">
        <v>769</v>
      </c>
      <c r="D737" t="str">
        <f>'[1]210 Y RFC'!C737</f>
        <v>GARCIA MUÑOZ RICARDO</v>
      </c>
      <c r="E737" s="35">
        <f>SUMIFS(Tabla16[TASA 16],Tabla16[NUM],Tabla1[[#This Row],[CODIGO]])</f>
        <v>0</v>
      </c>
      <c r="F737" s="35">
        <f>SUMIFS(Tabla16[TASA 0%],Tabla16[NUM],Tabla1[[#This Row],[CODIGO]])</f>
        <v>0</v>
      </c>
      <c r="G737" s="35">
        <f>SUMIFS(Tabla16[[EXENTO ]],Tabla16[NUM],Tabla1[[#This Row],[CODIGO]])</f>
        <v>0</v>
      </c>
      <c r="H737" s="35">
        <f>SUMIFS(Tabla16[IVA],Tabla16[NUM],Tabla1[[#This Row],[CODIGO]])</f>
        <v>0</v>
      </c>
      <c r="I737" s="35">
        <f>SUMIFS(Tabla16[ISR RET.],Tabla16[NUM],Tabla1[[#This Row],[CODIGO]])</f>
        <v>0</v>
      </c>
      <c r="J737" s="35">
        <f>SUMIFS(Tabla16[IVA RET.],Tabla16[NUM],Tabla1[[#This Row],[CODIGO]])</f>
        <v>0</v>
      </c>
      <c r="K737" t="str">
        <f>FIXED(Tabla1[[#This Row],[TASA 16%]],0)</f>
        <v>0</v>
      </c>
      <c r="L737" t="str">
        <f>FIXED(Tabla1[[#This Row],[TASA 0%]],0)</f>
        <v>0</v>
      </c>
      <c r="M737" t="str">
        <f>FIXED(Tabla1[[#This Row],[TASA EXE.]],0)</f>
        <v>0</v>
      </c>
      <c r="N737" t="str">
        <f>FIXED(Tabla1[[#This Row],[IVA]],0)</f>
        <v>0</v>
      </c>
      <c r="O737" t="str">
        <f>FIXED(Tabla1[[#This Row],[ISR RET]],0)</f>
        <v>0</v>
      </c>
      <c r="P737" t="str">
        <f>FIXED(Tabla1[[#This Row],[IVA RET]],0)</f>
        <v>0</v>
      </c>
      <c r="R737" s="68">
        <f>Tabla1[[#This Row],[TASA 16]]*16%</f>
        <v>0</v>
      </c>
    </row>
    <row r="738" spans="2:18" x14ac:dyDescent="0.25">
      <c r="B738" t="str">
        <f>'[1]210 Y RFC'!A738</f>
        <v>GOC0702124X3</v>
      </c>
      <c r="C738" t="s">
        <v>770</v>
      </c>
      <c r="D738" t="str">
        <f>'[1]210 Y RFC'!C738</f>
        <v>GALVALAMINAS DE OCCIDENTE SA DE CV</v>
      </c>
      <c r="E738" s="35">
        <f>SUMIFS(Tabla16[TASA 16],Tabla16[NUM],Tabla1[[#This Row],[CODIGO]])</f>
        <v>0</v>
      </c>
      <c r="F738" s="35">
        <f>SUMIFS(Tabla16[TASA 0%],Tabla16[NUM],Tabla1[[#This Row],[CODIGO]])</f>
        <v>0</v>
      </c>
      <c r="G738" s="35">
        <f>SUMIFS(Tabla16[[EXENTO ]],Tabla16[NUM],Tabla1[[#This Row],[CODIGO]])</f>
        <v>0</v>
      </c>
      <c r="H738" s="35">
        <f>SUMIFS(Tabla16[IVA],Tabla16[NUM],Tabla1[[#This Row],[CODIGO]])</f>
        <v>0</v>
      </c>
      <c r="I738" s="35">
        <f>SUMIFS(Tabla16[ISR RET.],Tabla16[NUM],Tabla1[[#This Row],[CODIGO]])</f>
        <v>0</v>
      </c>
      <c r="J738" s="35">
        <f>SUMIFS(Tabla16[IVA RET.],Tabla16[NUM],Tabla1[[#This Row],[CODIGO]])</f>
        <v>0</v>
      </c>
      <c r="K738" t="str">
        <f>FIXED(Tabla1[[#This Row],[TASA 16%]],0)</f>
        <v>0</v>
      </c>
      <c r="L738" t="str">
        <f>FIXED(Tabla1[[#This Row],[TASA 0%]],0)</f>
        <v>0</v>
      </c>
      <c r="M738" t="str">
        <f>FIXED(Tabla1[[#This Row],[TASA EXE.]],0)</f>
        <v>0</v>
      </c>
      <c r="N738" t="str">
        <f>FIXED(Tabla1[[#This Row],[IVA]],0)</f>
        <v>0</v>
      </c>
      <c r="O738" t="str">
        <f>FIXED(Tabla1[[#This Row],[ISR RET]],0)</f>
        <v>0</v>
      </c>
      <c r="P738" t="str">
        <f>FIXED(Tabla1[[#This Row],[IVA RET]],0)</f>
        <v>0</v>
      </c>
      <c r="R738" s="68">
        <f>Tabla1[[#This Row],[TASA 16]]*16%</f>
        <v>0</v>
      </c>
    </row>
    <row r="739" spans="2:18" x14ac:dyDescent="0.25">
      <c r="B739" t="str">
        <f>'[1]210 Y RFC'!A739</f>
        <v>MAGC8811177M8</v>
      </c>
      <c r="C739" t="s">
        <v>771</v>
      </c>
      <c r="D739" t="str">
        <f>'[1]210 Y RFC'!C739</f>
        <v>MARTIN GONZALEZ CRISTINO</v>
      </c>
      <c r="E739" s="35">
        <f>SUMIFS(Tabla16[TASA 16],Tabla16[NUM],Tabla1[[#This Row],[CODIGO]])</f>
        <v>50000</v>
      </c>
      <c r="F739" s="35">
        <f>SUMIFS(Tabla16[TASA 0%],Tabla16[NUM],Tabla1[[#This Row],[CODIGO]])</f>
        <v>0</v>
      </c>
      <c r="G739" s="35">
        <f>SUMIFS(Tabla16[[EXENTO ]],Tabla16[NUM],Tabla1[[#This Row],[CODIGO]])</f>
        <v>0</v>
      </c>
      <c r="H739" s="35">
        <f>SUMIFS(Tabla16[IVA],Tabla16[NUM],Tabla1[[#This Row],[CODIGO]])</f>
        <v>8000</v>
      </c>
      <c r="I739" s="35">
        <f>SUMIFS(Tabla16[ISR RET.],Tabla16[NUM],Tabla1[[#This Row],[CODIGO]])</f>
        <v>0</v>
      </c>
      <c r="J739" s="35">
        <f>SUMIFS(Tabla16[IVA RET.],Tabla16[NUM],Tabla1[[#This Row],[CODIGO]])</f>
        <v>0</v>
      </c>
      <c r="K739" t="str">
        <f>FIXED(Tabla1[[#This Row],[TASA 16%]],0)</f>
        <v>50,000</v>
      </c>
      <c r="L739" t="str">
        <f>FIXED(Tabla1[[#This Row],[TASA 0%]],0)</f>
        <v>0</v>
      </c>
      <c r="M739" t="str">
        <f>FIXED(Tabla1[[#This Row],[TASA EXE.]],0)</f>
        <v>0</v>
      </c>
      <c r="N739" s="36" t="str">
        <f>FIXED(Tabla1[[#This Row],[IVA]],0)</f>
        <v>8,000</v>
      </c>
      <c r="O739" s="36" t="str">
        <f>FIXED(Tabla1[[#This Row],[ISR RET]],0)</f>
        <v>0</v>
      </c>
      <c r="P739" s="36" t="str">
        <f>FIXED(Tabla1[[#This Row],[IVA RET]],0)</f>
        <v>0</v>
      </c>
      <c r="R739" s="68">
        <f>Tabla1[[#This Row],[TASA 16]]*16%</f>
        <v>8000</v>
      </c>
    </row>
    <row r="740" spans="2:18" x14ac:dyDescent="0.25">
      <c r="B740" t="str">
        <f>'[1]210 Y RFC'!A740</f>
        <v>MAGE891025HE8</v>
      </c>
      <c r="C740" t="s">
        <v>772</v>
      </c>
      <c r="D740" t="str">
        <f>'[1]210 Y RFC'!C740</f>
        <v>MARTIN GONZALEZ EMMANUEL</v>
      </c>
      <c r="E740" s="35">
        <f>SUMIFS(Tabla16[TASA 16],Tabla16[NUM],Tabla1[[#This Row],[CODIGO]])</f>
        <v>50000</v>
      </c>
      <c r="F740" s="35">
        <f>SUMIFS(Tabla16[TASA 0%],Tabla16[NUM],Tabla1[[#This Row],[CODIGO]])</f>
        <v>0</v>
      </c>
      <c r="G740" s="35">
        <f>SUMIFS(Tabla16[[EXENTO ]],Tabla16[NUM],Tabla1[[#This Row],[CODIGO]])</f>
        <v>0</v>
      </c>
      <c r="H740" s="35">
        <f>SUMIFS(Tabla16[IVA],Tabla16[NUM],Tabla1[[#This Row],[CODIGO]])</f>
        <v>8000</v>
      </c>
      <c r="I740" s="35">
        <f>SUMIFS(Tabla16[ISR RET.],Tabla16[NUM],Tabla1[[#This Row],[CODIGO]])</f>
        <v>0</v>
      </c>
      <c r="J740" s="35">
        <f>SUMIFS(Tabla16[IVA RET.],Tabla16[NUM],Tabla1[[#This Row],[CODIGO]])</f>
        <v>0</v>
      </c>
      <c r="K740" t="str">
        <f>FIXED(Tabla1[[#This Row],[TASA 16%]],0)</f>
        <v>50,000</v>
      </c>
      <c r="L740" t="str">
        <f>FIXED(Tabla1[[#This Row],[TASA 0%]],0)</f>
        <v>0</v>
      </c>
      <c r="M740" t="str">
        <f>FIXED(Tabla1[[#This Row],[TASA EXE.]],0)</f>
        <v>0</v>
      </c>
      <c r="N740" t="str">
        <f>FIXED(Tabla1[[#This Row],[IVA]],0)</f>
        <v>8,000</v>
      </c>
      <c r="O740" t="str">
        <f>FIXED(Tabla1[[#This Row],[ISR RET]],0)</f>
        <v>0</v>
      </c>
      <c r="P740" t="str">
        <f>FIXED(Tabla1[[#This Row],[IVA RET]],0)</f>
        <v>0</v>
      </c>
      <c r="R740" s="68">
        <f>Tabla1[[#This Row],[TASA 16]]*16%</f>
        <v>8000</v>
      </c>
    </row>
    <row r="741" spans="2:18" x14ac:dyDescent="0.25">
      <c r="B741" t="str">
        <f>'[1]210 Y RFC'!A741</f>
        <v>MAGE911006FD0</v>
      </c>
      <c r="C741" t="s">
        <v>773</v>
      </c>
      <c r="D741" t="str">
        <f>'[1]210 Y RFC'!C741</f>
        <v>MARTIN GONZALEZ EDUARDO</v>
      </c>
      <c r="E741" s="35">
        <f>SUMIFS(Tabla16[TASA 16],Tabla16[NUM],Tabla1[[#This Row],[CODIGO]])</f>
        <v>107315.5</v>
      </c>
      <c r="F741" s="35">
        <f>SUMIFS(Tabla16[TASA 0%],Tabla16[NUM],Tabla1[[#This Row],[CODIGO]])</f>
        <v>151142.91</v>
      </c>
      <c r="G741" s="35">
        <f>SUMIFS(Tabla16[[EXENTO ]],Tabla16[NUM],Tabla1[[#This Row],[CODIGO]])</f>
        <v>0</v>
      </c>
      <c r="H741" s="35">
        <f>SUMIFS(Tabla16[IVA],Tabla16[NUM],Tabla1[[#This Row],[CODIGO]])</f>
        <v>17170.48</v>
      </c>
      <c r="I741" s="35">
        <f>SUMIFS(Tabla16[ISR RET.],Tabla16[NUM],Tabla1[[#This Row],[CODIGO]])</f>
        <v>0</v>
      </c>
      <c r="J741" s="35">
        <f>SUMIFS(Tabla16[IVA RET.],Tabla16[NUM],Tabla1[[#This Row],[CODIGO]])</f>
        <v>0</v>
      </c>
      <c r="K741" t="str">
        <f>FIXED(Tabla1[[#This Row],[TASA 16%]],0)</f>
        <v>107,316</v>
      </c>
      <c r="L741" t="str">
        <f>FIXED(Tabla1[[#This Row],[TASA 0%]],0)</f>
        <v>151,143</v>
      </c>
      <c r="M741" t="str">
        <f>FIXED(Tabla1[[#This Row],[TASA EXE.]],0)</f>
        <v>0</v>
      </c>
      <c r="N741" s="36" t="str">
        <f>FIXED(Tabla1[[#This Row],[IVA]],0)</f>
        <v>17,170</v>
      </c>
      <c r="O741" s="36" t="str">
        <f>FIXED(Tabla1[[#This Row],[ISR RET]],0)</f>
        <v>0</v>
      </c>
      <c r="P741" s="36" t="str">
        <f>FIXED(Tabla1[[#This Row],[IVA RET]],0)</f>
        <v>0</v>
      </c>
      <c r="R741" s="68">
        <f>Tabla1[[#This Row],[TASA 16]]*16%</f>
        <v>17170.560000000001</v>
      </c>
    </row>
    <row r="742" spans="2:18" x14ac:dyDescent="0.25">
      <c r="B742" t="str">
        <f>'[1]210 Y RFC'!A742</f>
        <v>RAGO741112GI7</v>
      </c>
      <c r="C742" t="s">
        <v>774</v>
      </c>
      <c r="D742" t="str">
        <f>'[1]210 Y RFC'!C742</f>
        <v>RAMIREZ GONZALEZ OMAR</v>
      </c>
      <c r="E742" s="35">
        <f>SUMIFS(Tabla16[TASA 16],Tabla16[NUM],Tabla1[[#This Row],[CODIGO]])</f>
        <v>0</v>
      </c>
      <c r="F742" s="35">
        <f>SUMIFS(Tabla16[TASA 0%],Tabla16[NUM],Tabla1[[#This Row],[CODIGO]])</f>
        <v>0</v>
      </c>
      <c r="G742" s="35">
        <f>SUMIFS(Tabla16[[EXENTO ]],Tabla16[NUM],Tabla1[[#This Row],[CODIGO]])</f>
        <v>0</v>
      </c>
      <c r="H742" s="35">
        <f>SUMIFS(Tabla16[IVA],Tabla16[NUM],Tabla1[[#This Row],[CODIGO]])</f>
        <v>0</v>
      </c>
      <c r="I742" s="35">
        <f>SUMIFS(Tabla16[ISR RET.],Tabla16[NUM],Tabla1[[#This Row],[CODIGO]])</f>
        <v>0</v>
      </c>
      <c r="J742" s="35">
        <f>SUMIFS(Tabla16[IVA RET.],Tabla16[NUM],Tabla1[[#This Row],[CODIGO]])</f>
        <v>0</v>
      </c>
      <c r="K742" t="str">
        <f>FIXED(Tabla1[[#This Row],[TASA 16%]],0)</f>
        <v>0</v>
      </c>
      <c r="L742" t="str">
        <f>FIXED(Tabla1[[#This Row],[TASA 0%]],0)</f>
        <v>0</v>
      </c>
      <c r="M742" t="str">
        <f>FIXED(Tabla1[[#This Row],[TASA EXE.]],0)</f>
        <v>0</v>
      </c>
      <c r="N742" s="36" t="str">
        <f>FIXED(Tabla1[[#This Row],[IVA]],0)</f>
        <v>0</v>
      </c>
      <c r="O742" s="36" t="str">
        <f>FIXED(Tabla1[[#This Row],[ISR RET]],0)</f>
        <v>0</v>
      </c>
      <c r="P742" s="36" t="str">
        <f>FIXED(Tabla1[[#This Row],[IVA RET]],0)</f>
        <v>0</v>
      </c>
      <c r="R742" s="68">
        <f>Tabla1[[#This Row],[TASA 16]]*16%</f>
        <v>0</v>
      </c>
    </row>
    <row r="743" spans="2:18" x14ac:dyDescent="0.25">
      <c r="B743" t="str">
        <f>'[1]210 Y RFC'!A743</f>
        <v>SIE130503TC8</v>
      </c>
      <c r="C743" t="s">
        <v>775</v>
      </c>
      <c r="D743" t="str">
        <f>'[1]210 Y RFC'!C743</f>
        <v>SEJO IMPORTACIONES Y EXPORTACIONES S DE RL DE CV</v>
      </c>
      <c r="E743" s="35">
        <f>SUMIFS(Tabla16[TASA 16],Tabla16[NUM],Tabla1[[#This Row],[CODIGO]])</f>
        <v>0</v>
      </c>
      <c r="F743" s="35">
        <f>SUMIFS(Tabla16[TASA 0%],Tabla16[NUM],Tabla1[[#This Row],[CODIGO]])</f>
        <v>0</v>
      </c>
      <c r="G743" s="35">
        <f>SUMIFS(Tabla16[[EXENTO ]],Tabla16[NUM],Tabla1[[#This Row],[CODIGO]])</f>
        <v>0</v>
      </c>
      <c r="H743" s="35">
        <f>SUMIFS(Tabla16[IVA],Tabla16[NUM],Tabla1[[#This Row],[CODIGO]])</f>
        <v>0</v>
      </c>
      <c r="I743" s="35">
        <f>SUMIFS(Tabla16[ISR RET.],Tabla16[NUM],Tabla1[[#This Row],[CODIGO]])</f>
        <v>0</v>
      </c>
      <c r="J743" s="35">
        <f>SUMIFS(Tabla16[IVA RET.],Tabla16[NUM],Tabla1[[#This Row],[CODIGO]])</f>
        <v>0</v>
      </c>
      <c r="K743" t="str">
        <f>FIXED(Tabla1[[#This Row],[TASA 16%]],0)</f>
        <v>0</v>
      </c>
      <c r="L743" t="str">
        <f>FIXED(Tabla1[[#This Row],[TASA 0%]],0)</f>
        <v>0</v>
      </c>
      <c r="M743" t="str">
        <f>FIXED(Tabla1[[#This Row],[TASA EXE.]],0)</f>
        <v>0</v>
      </c>
      <c r="N743" t="str">
        <f>FIXED(Tabla1[[#This Row],[IVA]],0)</f>
        <v>0</v>
      </c>
      <c r="O743" t="str">
        <f>FIXED(Tabla1[[#This Row],[ISR RET]],0)</f>
        <v>0</v>
      </c>
      <c r="P743" t="str">
        <f>FIXED(Tabla1[[#This Row],[IVA RET]],0)</f>
        <v>0</v>
      </c>
      <c r="R743" s="68">
        <f>Tabla1[[#This Row],[TASA 16]]*16%</f>
        <v>0</v>
      </c>
    </row>
    <row r="744" spans="2:18" x14ac:dyDescent="0.25">
      <c r="B744" t="str">
        <f>'[1]210 Y RFC'!A744</f>
        <v>BOGL6208118D6</v>
      </c>
      <c r="C744" t="s">
        <v>776</v>
      </c>
      <c r="D744" t="str">
        <f>'[1]210 Y RFC'!C744</f>
        <v>BOGARIN GUTIERREZ LUIS ERNESTO</v>
      </c>
      <c r="E744" s="35">
        <f>SUMIFS(Tabla16[TASA 16],Tabla16[NUM],Tabla1[[#This Row],[CODIGO]])</f>
        <v>0</v>
      </c>
      <c r="F744" s="35">
        <f>SUMIFS(Tabla16[TASA 0%],Tabla16[NUM],Tabla1[[#This Row],[CODIGO]])</f>
        <v>0</v>
      </c>
      <c r="G744" s="35">
        <f>SUMIFS(Tabla16[[EXENTO ]],Tabla16[NUM],Tabla1[[#This Row],[CODIGO]])</f>
        <v>0</v>
      </c>
      <c r="H744" s="35">
        <f>SUMIFS(Tabla16[IVA],Tabla16[NUM],Tabla1[[#This Row],[CODIGO]])</f>
        <v>0</v>
      </c>
      <c r="I744" s="35">
        <f>SUMIFS(Tabla16[ISR RET.],Tabla16[NUM],Tabla1[[#This Row],[CODIGO]])</f>
        <v>0</v>
      </c>
      <c r="J744" s="35">
        <f>SUMIFS(Tabla16[IVA RET.],Tabla16[NUM],Tabla1[[#This Row],[CODIGO]])</f>
        <v>0</v>
      </c>
      <c r="K744" t="str">
        <f>FIXED(Tabla1[[#This Row],[TASA 16%]],0)</f>
        <v>0</v>
      </c>
      <c r="L744" t="str">
        <f>FIXED(Tabla1[[#This Row],[TASA 0%]],0)</f>
        <v>0</v>
      </c>
      <c r="M744" t="str">
        <f>FIXED(Tabla1[[#This Row],[TASA EXE.]],0)</f>
        <v>0</v>
      </c>
      <c r="N744" t="str">
        <f>FIXED(Tabla1[[#This Row],[IVA]],0)</f>
        <v>0</v>
      </c>
      <c r="O744" t="str">
        <f>FIXED(Tabla1[[#This Row],[ISR RET]],0)</f>
        <v>0</v>
      </c>
      <c r="P744" t="str">
        <f>FIXED(Tabla1[[#This Row],[IVA RET]],0)</f>
        <v>0</v>
      </c>
      <c r="R744" s="68">
        <f>Tabla1[[#This Row],[TASA 16]]*16%</f>
        <v>0</v>
      </c>
    </row>
    <row r="745" spans="2:18" x14ac:dyDescent="0.25">
      <c r="B745" t="str">
        <f>'[1]210 Y RFC'!A745</f>
        <v>CAMJ8301156F8</v>
      </c>
      <c r="C745" t="s">
        <v>777</v>
      </c>
      <c r="D745" t="str">
        <f>'[1]210 Y RFC'!C745</f>
        <v>CASTRO MENDOZA JESUS</v>
      </c>
      <c r="E745" s="35">
        <f>SUMIFS(Tabla16[TASA 16],Tabla16[NUM],Tabla1[[#This Row],[CODIGO]])</f>
        <v>0</v>
      </c>
      <c r="F745" s="35">
        <f>SUMIFS(Tabla16[TASA 0%],Tabla16[NUM],Tabla1[[#This Row],[CODIGO]])</f>
        <v>0</v>
      </c>
      <c r="G745" s="35">
        <f>SUMIFS(Tabla16[[EXENTO ]],Tabla16[NUM],Tabla1[[#This Row],[CODIGO]])</f>
        <v>0</v>
      </c>
      <c r="H745" s="35">
        <f>SUMIFS(Tabla16[IVA],Tabla16[NUM],Tabla1[[#This Row],[CODIGO]])</f>
        <v>0</v>
      </c>
      <c r="I745" s="35">
        <f>SUMIFS(Tabla16[ISR RET.],Tabla16[NUM],Tabla1[[#This Row],[CODIGO]])</f>
        <v>0</v>
      </c>
      <c r="J745" s="35">
        <f>SUMIFS(Tabla16[IVA RET.],Tabla16[NUM],Tabla1[[#This Row],[CODIGO]])</f>
        <v>0</v>
      </c>
      <c r="K745" t="str">
        <f>FIXED(Tabla1[[#This Row],[TASA 16%]],0)</f>
        <v>0</v>
      </c>
      <c r="L745" t="str">
        <f>FIXED(Tabla1[[#This Row],[TASA 0%]],0)</f>
        <v>0</v>
      </c>
      <c r="M745" t="str">
        <f>FIXED(Tabla1[[#This Row],[TASA EXE.]],0)</f>
        <v>0</v>
      </c>
      <c r="N745" t="str">
        <f>FIXED(Tabla1[[#This Row],[IVA]],0)</f>
        <v>0</v>
      </c>
      <c r="O745" t="str">
        <f>FIXED(Tabla1[[#This Row],[ISR RET]],0)</f>
        <v>0</v>
      </c>
      <c r="P745" t="str">
        <f>FIXED(Tabla1[[#This Row],[IVA RET]],0)</f>
        <v>0</v>
      </c>
      <c r="R745" s="68">
        <f>Tabla1[[#This Row],[TASA 16]]*16%</f>
        <v>0</v>
      </c>
    </row>
    <row r="746" spans="2:18" x14ac:dyDescent="0.25">
      <c r="B746" t="str">
        <f>'[1]210 Y RFC'!A746</f>
        <v>VEGJ910120222</v>
      </c>
      <c r="C746" t="s">
        <v>778</v>
      </c>
      <c r="D746" t="str">
        <f>'[1]210 Y RFC'!C746</f>
        <v>VELEZ GONZALEZ JORGE</v>
      </c>
      <c r="E746" s="35">
        <f>SUMIFS(Tabla16[TASA 16],Tabla16[NUM],Tabla1[[#This Row],[CODIGO]])</f>
        <v>0</v>
      </c>
      <c r="F746" s="35">
        <f>SUMIFS(Tabla16[TASA 0%],Tabla16[NUM],Tabla1[[#This Row],[CODIGO]])</f>
        <v>0</v>
      </c>
      <c r="G746" s="35">
        <f>SUMIFS(Tabla16[[EXENTO ]],Tabla16[NUM],Tabla1[[#This Row],[CODIGO]])</f>
        <v>0</v>
      </c>
      <c r="H746" s="35">
        <f>SUMIFS(Tabla16[IVA],Tabla16[NUM],Tabla1[[#This Row],[CODIGO]])</f>
        <v>0</v>
      </c>
      <c r="I746" s="35">
        <f>SUMIFS(Tabla16[ISR RET.],Tabla16[NUM],Tabla1[[#This Row],[CODIGO]])</f>
        <v>0</v>
      </c>
      <c r="J746" s="35">
        <f>SUMIFS(Tabla16[IVA RET.],Tabla16[NUM],Tabla1[[#This Row],[CODIGO]])</f>
        <v>0</v>
      </c>
      <c r="K746" t="str">
        <f>FIXED(Tabla1[[#This Row],[TASA 16%]],0)</f>
        <v>0</v>
      </c>
      <c r="L746" t="str">
        <f>FIXED(Tabla1[[#This Row],[TASA 0%]],0)</f>
        <v>0</v>
      </c>
      <c r="M746" t="str">
        <f>FIXED(Tabla1[[#This Row],[TASA EXE.]],0)</f>
        <v>0</v>
      </c>
      <c r="N746" s="36" t="str">
        <f>FIXED(Tabla1[[#This Row],[IVA]],0)</f>
        <v>0</v>
      </c>
      <c r="O746" s="36" t="str">
        <f>FIXED(Tabla1[[#This Row],[ISR RET]],0)</f>
        <v>0</v>
      </c>
      <c r="P746" s="36" t="str">
        <f>FIXED(Tabla1[[#This Row],[IVA RET]],0)</f>
        <v>0</v>
      </c>
      <c r="R746" s="68">
        <f>Tabla1[[#This Row],[TASA 16]]*16%</f>
        <v>0</v>
      </c>
    </row>
    <row r="747" spans="2:18" x14ac:dyDescent="0.25">
      <c r="B747" t="str">
        <f>'[1]210 Y RFC'!A747</f>
        <v>MAJJ760722S63</v>
      </c>
      <c r="C747" t="s">
        <v>779</v>
      </c>
      <c r="D747" t="str">
        <f>'[1]210 Y RFC'!C747</f>
        <v>MARTINEZ JIMENEZ JOSE DE JESUS</v>
      </c>
      <c r="E747" s="35">
        <f>SUMIFS(Tabla16[TASA 16],Tabla16[NUM],Tabla1[[#This Row],[CODIGO]])</f>
        <v>0</v>
      </c>
      <c r="F747" s="35">
        <f>SUMIFS(Tabla16[TASA 0%],Tabla16[NUM],Tabla1[[#This Row],[CODIGO]])</f>
        <v>0</v>
      </c>
      <c r="G747" s="35">
        <f>SUMIFS(Tabla16[[EXENTO ]],Tabla16[NUM],Tabla1[[#This Row],[CODIGO]])</f>
        <v>0</v>
      </c>
      <c r="H747" s="35">
        <f>SUMIFS(Tabla16[IVA],Tabla16[NUM],Tabla1[[#This Row],[CODIGO]])</f>
        <v>0</v>
      </c>
      <c r="I747" s="35">
        <f>SUMIFS(Tabla16[ISR RET.],Tabla16[NUM],Tabla1[[#This Row],[CODIGO]])</f>
        <v>0</v>
      </c>
      <c r="J747" s="35">
        <f>SUMIFS(Tabla16[IVA RET.],Tabla16[NUM],Tabla1[[#This Row],[CODIGO]])</f>
        <v>0</v>
      </c>
      <c r="K747" t="str">
        <f>FIXED(Tabla1[[#This Row],[TASA 16%]],0)</f>
        <v>0</v>
      </c>
      <c r="L747" t="str">
        <f>FIXED(Tabla1[[#This Row],[TASA 0%]],0)</f>
        <v>0</v>
      </c>
      <c r="M747" t="str">
        <f>FIXED(Tabla1[[#This Row],[TASA EXE.]],0)</f>
        <v>0</v>
      </c>
      <c r="N747" t="str">
        <f>FIXED(Tabla1[[#This Row],[IVA]],0)</f>
        <v>0</v>
      </c>
      <c r="O747" t="str">
        <f>FIXED(Tabla1[[#This Row],[ISR RET]],0)</f>
        <v>0</v>
      </c>
      <c r="P747" t="str">
        <f>FIXED(Tabla1[[#This Row],[IVA RET]],0)</f>
        <v>0</v>
      </c>
      <c r="R747" s="68">
        <f>Tabla1[[#This Row],[TASA 16]]*16%</f>
        <v>0</v>
      </c>
    </row>
    <row r="748" spans="2:18" x14ac:dyDescent="0.25">
      <c r="B748" t="str">
        <f>'[1]210 Y RFC'!A748</f>
        <v>CHD1710244X2</v>
      </c>
      <c r="C748" t="s">
        <v>780</v>
      </c>
      <c r="D748" t="str">
        <f>'[1]210 Y RFC'!C748</f>
        <v>CONSUMER HEALTH DISTRIBUTION SA DE CV</v>
      </c>
      <c r="E748" s="35">
        <f>SUMIFS(Tabla16[TASA 16],Tabla16[NUM],Tabla1[[#This Row],[CODIGO]])</f>
        <v>0</v>
      </c>
      <c r="F748" s="35">
        <f>SUMIFS(Tabla16[TASA 0%],Tabla16[NUM],Tabla1[[#This Row],[CODIGO]])</f>
        <v>0</v>
      </c>
      <c r="G748" s="35">
        <f>SUMIFS(Tabla16[[EXENTO ]],Tabla16[NUM],Tabla1[[#This Row],[CODIGO]])</f>
        <v>0</v>
      </c>
      <c r="H748" s="35">
        <f>SUMIFS(Tabla16[IVA],Tabla16[NUM],Tabla1[[#This Row],[CODIGO]])</f>
        <v>0</v>
      </c>
      <c r="I748" s="35">
        <f>SUMIFS(Tabla16[ISR RET.],Tabla16[NUM],Tabla1[[#This Row],[CODIGO]])</f>
        <v>0</v>
      </c>
      <c r="J748" s="35">
        <f>SUMIFS(Tabla16[IVA RET.],Tabla16[NUM],Tabla1[[#This Row],[CODIGO]])</f>
        <v>0</v>
      </c>
      <c r="K748" t="str">
        <f>FIXED(Tabla1[[#This Row],[TASA 16%]],0)</f>
        <v>0</v>
      </c>
      <c r="L748" t="str">
        <f>FIXED(Tabla1[[#This Row],[TASA 0%]],0)</f>
        <v>0</v>
      </c>
      <c r="M748" t="str">
        <f>FIXED(Tabla1[[#This Row],[TASA EXE.]],0)</f>
        <v>0</v>
      </c>
      <c r="N748" s="36" t="str">
        <f>FIXED(Tabla1[[#This Row],[IVA]],0)</f>
        <v>0</v>
      </c>
      <c r="O748" s="36" t="str">
        <f>FIXED(Tabla1[[#This Row],[ISR RET]],0)</f>
        <v>0</v>
      </c>
      <c r="P748" s="36" t="str">
        <f>FIXED(Tabla1[[#This Row],[IVA RET]],0)</f>
        <v>0</v>
      </c>
      <c r="R748" s="68">
        <f>Tabla1[[#This Row],[TASA 16]]*16%</f>
        <v>0</v>
      </c>
    </row>
    <row r="749" spans="2:18" x14ac:dyDescent="0.25">
      <c r="B749" t="str">
        <f>'[1]210 Y RFC'!A749</f>
        <v>CMS170704BA9</v>
      </c>
      <c r="C749" t="s">
        <v>781</v>
      </c>
      <c r="D749" t="str">
        <f>'[1]210 Y RFC'!C749</f>
        <v>COMERCIAL DE MERCANCIAS SELECTAS DE GUADALAJARA SA DE CV</v>
      </c>
      <c r="E749" s="35">
        <f>SUMIFS(Tabla16[TASA 16],Tabla16[NUM],Tabla1[[#This Row],[CODIGO]])</f>
        <v>0</v>
      </c>
      <c r="F749" s="35">
        <f>SUMIFS(Tabla16[TASA 0%],Tabla16[NUM],Tabla1[[#This Row],[CODIGO]])</f>
        <v>0</v>
      </c>
      <c r="G749" s="35">
        <f>SUMIFS(Tabla16[[EXENTO ]],Tabla16[NUM],Tabla1[[#This Row],[CODIGO]])</f>
        <v>0</v>
      </c>
      <c r="H749" s="35">
        <f>SUMIFS(Tabla16[IVA],Tabla16[NUM],Tabla1[[#This Row],[CODIGO]])</f>
        <v>0</v>
      </c>
      <c r="I749" s="35">
        <f>SUMIFS(Tabla16[ISR RET.],Tabla16[NUM],Tabla1[[#This Row],[CODIGO]])</f>
        <v>0</v>
      </c>
      <c r="J749" s="35">
        <f>SUMIFS(Tabla16[IVA RET.],Tabla16[NUM],Tabla1[[#This Row],[CODIGO]])</f>
        <v>0</v>
      </c>
      <c r="K749" t="str">
        <f>FIXED(Tabla1[[#This Row],[TASA 16%]],0)</f>
        <v>0</v>
      </c>
      <c r="L749" t="str">
        <f>FIXED(Tabla1[[#This Row],[TASA 0%]],0)</f>
        <v>0</v>
      </c>
      <c r="M749" t="str">
        <f>FIXED(Tabla1[[#This Row],[TASA EXE.]],0)</f>
        <v>0</v>
      </c>
      <c r="N749" t="str">
        <f>FIXED(Tabla1[[#This Row],[IVA]],0)</f>
        <v>0</v>
      </c>
      <c r="O749" t="str">
        <f>FIXED(Tabla1[[#This Row],[ISR RET]],0)</f>
        <v>0</v>
      </c>
      <c r="P749" t="str">
        <f>FIXED(Tabla1[[#This Row],[IVA RET]],0)</f>
        <v>0</v>
      </c>
      <c r="R749" s="68">
        <f>Tabla1[[#This Row],[TASA 16]]*16%</f>
        <v>0</v>
      </c>
    </row>
    <row r="750" spans="2:18" x14ac:dyDescent="0.25">
      <c r="B750" t="str">
        <f>'[1]210 Y RFC'!A750</f>
        <v>CCR981207PZ7</v>
      </c>
      <c r="C750" t="s">
        <v>782</v>
      </c>
      <c r="D750" t="str">
        <f>'[1]210 Y RFC'!C750</f>
        <v>COMPAÑIA COMERCIALIZADORA DE CALIDAD RD SA DE CV</v>
      </c>
      <c r="E750" s="35">
        <f>SUMIFS(Tabla16[TASA 16],Tabla16[NUM],Tabla1[[#This Row],[CODIGO]])</f>
        <v>0</v>
      </c>
      <c r="F750" s="35">
        <f>SUMIFS(Tabla16[TASA 0%],Tabla16[NUM],Tabla1[[#This Row],[CODIGO]])</f>
        <v>0</v>
      </c>
      <c r="G750" s="35">
        <f>SUMIFS(Tabla16[[EXENTO ]],Tabla16[NUM],Tabla1[[#This Row],[CODIGO]])</f>
        <v>0</v>
      </c>
      <c r="H750" s="35">
        <f>SUMIFS(Tabla16[IVA],Tabla16[NUM],Tabla1[[#This Row],[CODIGO]])</f>
        <v>0</v>
      </c>
      <c r="I750" s="35">
        <f>SUMIFS(Tabla16[ISR RET.],Tabla16[NUM],Tabla1[[#This Row],[CODIGO]])</f>
        <v>0</v>
      </c>
      <c r="J750" s="35">
        <f>SUMIFS(Tabla16[IVA RET.],Tabla16[NUM],Tabla1[[#This Row],[CODIGO]])</f>
        <v>0</v>
      </c>
      <c r="K750" t="str">
        <f>FIXED(Tabla1[[#This Row],[TASA 16%]],0)</f>
        <v>0</v>
      </c>
      <c r="L750" t="str">
        <f>FIXED(Tabla1[[#This Row],[TASA 0%]],0)</f>
        <v>0</v>
      </c>
      <c r="M750" t="str">
        <f>FIXED(Tabla1[[#This Row],[TASA EXE.]],0)</f>
        <v>0</v>
      </c>
      <c r="N750" s="36" t="str">
        <f>FIXED(Tabla1[[#This Row],[IVA]],0)</f>
        <v>0</v>
      </c>
      <c r="O750" s="36" t="str">
        <f>FIXED(Tabla1[[#This Row],[ISR RET]],0)</f>
        <v>0</v>
      </c>
      <c r="P750" s="36" t="str">
        <f>FIXED(Tabla1[[#This Row],[IVA RET]],0)</f>
        <v>0</v>
      </c>
      <c r="R750" s="68">
        <f>Tabla1[[#This Row],[TASA 16]]*16%</f>
        <v>0</v>
      </c>
    </row>
    <row r="751" spans="2:18" x14ac:dyDescent="0.25">
      <c r="B751" t="str">
        <f>'[1]210 Y RFC'!A751</f>
        <v>MEPJ930821TT7</v>
      </c>
      <c r="C751" t="s">
        <v>783</v>
      </c>
      <c r="D751" t="str">
        <f>'[1]210 Y RFC'!C751</f>
        <v>MENDOZA PIZAÑA JOCELYN</v>
      </c>
      <c r="E751" s="35">
        <f>SUMIFS(Tabla16[TASA 16],Tabla16[NUM],Tabla1[[#This Row],[CODIGO]])</f>
        <v>0</v>
      </c>
      <c r="F751" s="35">
        <f>SUMIFS(Tabla16[TASA 0%],Tabla16[NUM],Tabla1[[#This Row],[CODIGO]])</f>
        <v>0</v>
      </c>
      <c r="G751" s="35">
        <f>SUMIFS(Tabla16[[EXENTO ]],Tabla16[NUM],Tabla1[[#This Row],[CODIGO]])</f>
        <v>0</v>
      </c>
      <c r="H751" s="35">
        <f>SUMIFS(Tabla16[IVA],Tabla16[NUM],Tabla1[[#This Row],[CODIGO]])</f>
        <v>0</v>
      </c>
      <c r="I751" s="35">
        <f>SUMIFS(Tabla16[ISR RET.],Tabla16[NUM],Tabla1[[#This Row],[CODIGO]])</f>
        <v>0</v>
      </c>
      <c r="J751" s="35">
        <f>SUMIFS(Tabla16[IVA RET.],Tabla16[NUM],Tabla1[[#This Row],[CODIGO]])</f>
        <v>0</v>
      </c>
      <c r="K751" t="str">
        <f>FIXED(Tabla1[[#This Row],[TASA 16%]],0)</f>
        <v>0</v>
      </c>
      <c r="L751" t="str">
        <f>FIXED(Tabla1[[#This Row],[TASA 0%]],0)</f>
        <v>0</v>
      </c>
      <c r="M751" t="str">
        <f>FIXED(Tabla1[[#This Row],[TASA EXE.]],0)</f>
        <v>0</v>
      </c>
      <c r="N751" t="str">
        <f>FIXED(Tabla1[[#This Row],[IVA]],0)</f>
        <v>0</v>
      </c>
      <c r="O751" t="str">
        <f>FIXED(Tabla1[[#This Row],[ISR RET]],0)</f>
        <v>0</v>
      </c>
      <c r="P751" t="str">
        <f>FIXED(Tabla1[[#This Row],[IVA RET]],0)</f>
        <v>0</v>
      </c>
      <c r="R751" s="68">
        <f>Tabla1[[#This Row],[TASA 16]]*16%</f>
        <v>0</v>
      </c>
    </row>
    <row r="752" spans="2:18" x14ac:dyDescent="0.25">
      <c r="B752" t="str">
        <f>'[1]210 Y RFC'!A752</f>
        <v>BSD091215F68</v>
      </c>
      <c r="C752" t="s">
        <v>784</v>
      </c>
      <c r="D752" t="str">
        <f>'[1]210 Y RFC'!C752</f>
        <v>BEBIDAS SELECTAS AL DETALLE SA DE CV</v>
      </c>
      <c r="E752" s="35">
        <f>SUMIFS(Tabla16[TASA 16],Tabla16[NUM],Tabla1[[#This Row],[CODIGO]])</f>
        <v>169393.875</v>
      </c>
      <c r="F752" s="35">
        <f>SUMIFS(Tabla16[TASA 0%],Tabla16[NUM],Tabla1[[#This Row],[CODIGO]])</f>
        <v>0.17500000000291038</v>
      </c>
      <c r="G752" s="35">
        <f>SUMIFS(Tabla16[[EXENTO ]],Tabla16[NUM],Tabla1[[#This Row],[CODIGO]])</f>
        <v>0</v>
      </c>
      <c r="H752" s="35">
        <f>SUMIFS(Tabla16[IVA],Tabla16[NUM],Tabla1[[#This Row],[CODIGO]])</f>
        <v>27103.019999999997</v>
      </c>
      <c r="I752" s="35">
        <f>SUMIFS(Tabla16[ISR RET.],Tabla16[NUM],Tabla1[[#This Row],[CODIGO]])</f>
        <v>0</v>
      </c>
      <c r="J752" s="35">
        <f>SUMIFS(Tabla16[IVA RET.],Tabla16[NUM],Tabla1[[#This Row],[CODIGO]])</f>
        <v>0</v>
      </c>
      <c r="K752" t="str">
        <f>FIXED(Tabla1[[#This Row],[TASA 16%]],0)</f>
        <v>169,394</v>
      </c>
      <c r="L752" t="str">
        <f>FIXED(Tabla1[[#This Row],[TASA 0%]],0)</f>
        <v>0</v>
      </c>
      <c r="M752" t="str">
        <f>FIXED(Tabla1[[#This Row],[TASA EXE.]],0)</f>
        <v>0</v>
      </c>
      <c r="N752" t="str">
        <f>FIXED(Tabla1[[#This Row],[IVA]],0)</f>
        <v>27,103</v>
      </c>
      <c r="O752" t="str">
        <f>FIXED(Tabla1[[#This Row],[ISR RET]],0)</f>
        <v>0</v>
      </c>
      <c r="P752" t="str">
        <f>FIXED(Tabla1[[#This Row],[IVA RET]],0)</f>
        <v>0</v>
      </c>
      <c r="R752" s="68">
        <f>Tabla1[[#This Row],[TASA 16]]*16%</f>
        <v>27103.040000000001</v>
      </c>
    </row>
    <row r="753" spans="2:18" x14ac:dyDescent="0.25">
      <c r="B753" t="str">
        <f>'[1]210 Y RFC'!A753</f>
        <v>AGL131023M15</v>
      </c>
      <c r="C753" t="s">
        <v>785</v>
      </c>
      <c r="D753" t="str">
        <f>'[1]210 Y RFC'!C753</f>
        <v>ABARROTERA GLOVIGU SA DE CV</v>
      </c>
      <c r="E753" s="35">
        <f>SUMIFS(Tabla16[TASA 16],Tabla16[NUM],Tabla1[[#This Row],[CODIGO]])</f>
        <v>216336.0625</v>
      </c>
      <c r="F753" s="35">
        <f>SUMIFS(Tabla16[TASA 0%],Tabla16[NUM],Tabla1[[#This Row],[CODIGO]])</f>
        <v>396751.64749999996</v>
      </c>
      <c r="G753" s="35">
        <f>SUMIFS(Tabla16[[EXENTO ]],Tabla16[NUM],Tabla1[[#This Row],[CODIGO]])</f>
        <v>2340.8000000000002</v>
      </c>
      <c r="H753" s="35">
        <f>SUMIFS(Tabla16[IVA],Tabla16[NUM],Tabla1[[#This Row],[CODIGO]])</f>
        <v>34613.769999999997</v>
      </c>
      <c r="I753" s="35">
        <f>SUMIFS(Tabla16[ISR RET.],Tabla16[NUM],Tabla1[[#This Row],[CODIGO]])</f>
        <v>0</v>
      </c>
      <c r="J753" s="35">
        <f>SUMIFS(Tabla16[IVA RET.],Tabla16[NUM],Tabla1[[#This Row],[CODIGO]])</f>
        <v>0</v>
      </c>
      <c r="K753" t="str">
        <f>FIXED(Tabla1[[#This Row],[TASA 16%]],0)</f>
        <v>216,336</v>
      </c>
      <c r="L753" t="str">
        <f>FIXED(Tabla1[[#This Row],[TASA 0%]],0)</f>
        <v>396,752</v>
      </c>
      <c r="M753" t="str">
        <f>FIXED(Tabla1[[#This Row],[TASA EXE.]],0)</f>
        <v>2,341</v>
      </c>
      <c r="N753" t="str">
        <f>FIXED(Tabla1[[#This Row],[IVA]],0)</f>
        <v>34,614</v>
      </c>
      <c r="O753" t="str">
        <f>FIXED(Tabla1[[#This Row],[ISR RET]],0)</f>
        <v>0</v>
      </c>
      <c r="P753" t="str">
        <f>FIXED(Tabla1[[#This Row],[IVA RET]],0)</f>
        <v>0</v>
      </c>
      <c r="R753" s="68">
        <f>Tabla1[[#This Row],[TASA 16]]*16%</f>
        <v>34613.760000000002</v>
      </c>
    </row>
    <row r="754" spans="2:18" x14ac:dyDescent="0.25">
      <c r="B754" t="str">
        <f>'[1]210 Y RFC'!A754</f>
        <v>GOGE8706039W7</v>
      </c>
      <c r="C754" t="s">
        <v>786</v>
      </c>
      <c r="D754" t="str">
        <f>'[1]210 Y RFC'!C754</f>
        <v>GONZALEZ GARCIA EDUARDO ALBERTO</v>
      </c>
      <c r="E754" s="35">
        <f>SUMIFS(Tabla16[TASA 16],Tabla16[NUM],Tabla1[[#This Row],[CODIGO]])</f>
        <v>3306</v>
      </c>
      <c r="F754" s="35">
        <f>SUMIFS(Tabla16[TASA 0%],Tabla16[NUM],Tabla1[[#This Row],[CODIGO]])</f>
        <v>3115.2</v>
      </c>
      <c r="G754" s="35">
        <f>SUMIFS(Tabla16[[EXENTO ]],Tabla16[NUM],Tabla1[[#This Row],[CODIGO]])</f>
        <v>249.22000000000003</v>
      </c>
      <c r="H754" s="35">
        <f>SUMIFS(Tabla16[IVA],Tabla16[NUM],Tabla1[[#This Row],[CODIGO]])</f>
        <v>528.96</v>
      </c>
      <c r="I754" s="35">
        <f>SUMIFS(Tabla16[ISR RET.],Tabla16[NUM],Tabla1[[#This Row],[CODIGO]])</f>
        <v>0</v>
      </c>
      <c r="J754" s="35">
        <f>SUMIFS(Tabla16[IVA RET.],Tabla16[NUM],Tabla1[[#This Row],[CODIGO]])</f>
        <v>0</v>
      </c>
      <c r="K754" t="str">
        <f>FIXED(Tabla1[[#This Row],[TASA 16%]],0)</f>
        <v>3,306</v>
      </c>
      <c r="L754" t="str">
        <f>FIXED(Tabla1[[#This Row],[TASA 0%]],0)</f>
        <v>3,115</v>
      </c>
      <c r="M754" t="str">
        <f>FIXED(Tabla1[[#This Row],[TASA EXE.]],0)</f>
        <v>249</v>
      </c>
      <c r="N754" t="str">
        <f>FIXED(Tabla1[[#This Row],[IVA]],0)</f>
        <v>529</v>
      </c>
      <c r="O754" t="str">
        <f>FIXED(Tabla1[[#This Row],[ISR RET]],0)</f>
        <v>0</v>
      </c>
      <c r="P754" t="str">
        <f>FIXED(Tabla1[[#This Row],[IVA RET]],0)</f>
        <v>0</v>
      </c>
      <c r="R754" s="68">
        <f>Tabla1[[#This Row],[TASA 16]]*16%</f>
        <v>528.96</v>
      </c>
    </row>
    <row r="755" spans="2:18" x14ac:dyDescent="0.25">
      <c r="B755" t="str">
        <f>'[1]210 Y RFC'!A755</f>
        <v>BAHR591108F33</v>
      </c>
      <c r="C755" t="s">
        <v>787</v>
      </c>
      <c r="D755" t="str">
        <f>'[1]210 Y RFC'!C755</f>
        <v>BARBA HERNANDEZ RUBEN</v>
      </c>
      <c r="E755" s="35">
        <f>SUMIFS(Tabla16[TASA 16],Tabla16[NUM],Tabla1[[#This Row],[CODIGO]])</f>
        <v>0</v>
      </c>
      <c r="F755" s="35">
        <f>SUMIFS(Tabla16[TASA 0%],Tabla16[NUM],Tabla1[[#This Row],[CODIGO]])</f>
        <v>0</v>
      </c>
      <c r="G755" s="35">
        <f>SUMIFS(Tabla16[[EXENTO ]],Tabla16[NUM],Tabla1[[#This Row],[CODIGO]])</f>
        <v>0</v>
      </c>
      <c r="H755" s="35">
        <f>SUMIFS(Tabla16[IVA],Tabla16[NUM],Tabla1[[#This Row],[CODIGO]])</f>
        <v>0</v>
      </c>
      <c r="I755" s="35">
        <f>SUMIFS(Tabla16[ISR RET.],Tabla16[NUM],Tabla1[[#This Row],[CODIGO]])</f>
        <v>0</v>
      </c>
      <c r="J755" s="35">
        <f>SUMIFS(Tabla16[IVA RET.],Tabla16[NUM],Tabla1[[#This Row],[CODIGO]])</f>
        <v>0</v>
      </c>
      <c r="K755" t="str">
        <f>FIXED(Tabla1[[#This Row],[TASA 16%]],0)</f>
        <v>0</v>
      </c>
      <c r="L755" t="str">
        <f>FIXED(Tabla1[[#This Row],[TASA 0%]],0)</f>
        <v>0</v>
      </c>
      <c r="M755" t="str">
        <f>FIXED(Tabla1[[#This Row],[TASA EXE.]],0)</f>
        <v>0</v>
      </c>
      <c r="N755" t="str">
        <f>FIXED(Tabla1[[#This Row],[IVA]],0)</f>
        <v>0</v>
      </c>
      <c r="O755" t="str">
        <f>FIXED(Tabla1[[#This Row],[ISR RET]],0)</f>
        <v>0</v>
      </c>
      <c r="P755" t="str">
        <f>FIXED(Tabla1[[#This Row],[IVA RET]],0)</f>
        <v>0</v>
      </c>
      <c r="R755" s="68">
        <f>Tabla1[[#This Row],[TASA 16]]*16%</f>
        <v>0</v>
      </c>
    </row>
    <row r="756" spans="2:18" x14ac:dyDescent="0.25">
      <c r="B756" t="str">
        <f>'[1]210 Y RFC'!A756</f>
        <v>RIRO7502052Q9</v>
      </c>
      <c r="C756" t="s">
        <v>788</v>
      </c>
      <c r="D756" t="str">
        <f>'[1]210 Y RFC'!C756</f>
        <v>RIVERA RUIZ OSCAR ULISES</v>
      </c>
      <c r="E756" s="35">
        <f>SUMIFS(Tabla16[TASA 16],Tabla16[NUM],Tabla1[[#This Row],[CODIGO]])</f>
        <v>0</v>
      </c>
      <c r="F756" s="35">
        <f>SUMIFS(Tabla16[TASA 0%],Tabla16[NUM],Tabla1[[#This Row],[CODIGO]])</f>
        <v>0</v>
      </c>
      <c r="G756" s="35">
        <f>SUMIFS(Tabla16[[EXENTO ]],Tabla16[NUM],Tabla1[[#This Row],[CODIGO]])</f>
        <v>0</v>
      </c>
      <c r="H756" s="35">
        <f>SUMIFS(Tabla16[IVA],Tabla16[NUM],Tabla1[[#This Row],[CODIGO]])</f>
        <v>0</v>
      </c>
      <c r="I756" s="35">
        <f>SUMIFS(Tabla16[ISR RET.],Tabla16[NUM],Tabla1[[#This Row],[CODIGO]])</f>
        <v>0</v>
      </c>
      <c r="J756" s="35">
        <f>SUMIFS(Tabla16[IVA RET.],Tabla16[NUM],Tabla1[[#This Row],[CODIGO]])</f>
        <v>0</v>
      </c>
      <c r="K756" t="str">
        <f>FIXED(Tabla1[[#This Row],[TASA 16%]],0)</f>
        <v>0</v>
      </c>
      <c r="L756" t="str">
        <f>FIXED(Tabla1[[#This Row],[TASA 0%]],0)</f>
        <v>0</v>
      </c>
      <c r="M756" t="str">
        <f>FIXED(Tabla1[[#This Row],[TASA EXE.]],0)</f>
        <v>0</v>
      </c>
      <c r="N756" s="36" t="str">
        <f>FIXED(Tabla1[[#This Row],[IVA]],0)</f>
        <v>0</v>
      </c>
      <c r="O756" s="36" t="str">
        <f>FIXED(Tabla1[[#This Row],[ISR RET]],0)</f>
        <v>0</v>
      </c>
      <c r="P756" s="36" t="str">
        <f>FIXED(Tabla1[[#This Row],[IVA RET]],0)</f>
        <v>0</v>
      </c>
      <c r="R756" s="68">
        <f>Tabla1[[#This Row],[TASA 16]]*16%</f>
        <v>0</v>
      </c>
    </row>
    <row r="757" spans="2:18" x14ac:dyDescent="0.25">
      <c r="B757" t="str">
        <f>'[1]210 Y RFC'!A757</f>
        <v>TMM720509PYA</v>
      </c>
      <c r="C757" t="s">
        <v>789</v>
      </c>
      <c r="D757" t="str">
        <f>'[1]210 Y RFC'!C757</f>
        <v>3M MEXICO SA DE CV</v>
      </c>
      <c r="E757" s="35">
        <f>SUMIFS(Tabla16[TASA 16],Tabla16[NUM],Tabla1[[#This Row],[CODIGO]])</f>
        <v>211590.0625</v>
      </c>
      <c r="F757" s="35">
        <f>SUMIFS(Tabla16[TASA 0%],Tabla16[NUM],Tabla1[[#This Row],[CODIGO]])</f>
        <v>5.750000000170985E-2</v>
      </c>
      <c r="G757" s="35">
        <f>SUMIFS(Tabla16[[EXENTO ]],Tabla16[NUM],Tabla1[[#This Row],[CODIGO]])</f>
        <v>0</v>
      </c>
      <c r="H757" s="35">
        <f>SUMIFS(Tabla16[IVA],Tabla16[NUM],Tabla1[[#This Row],[CODIGO]])</f>
        <v>33854.409999999996</v>
      </c>
      <c r="I757" s="35">
        <f>SUMIFS(Tabla16[ISR RET.],Tabla16[NUM],Tabla1[[#This Row],[CODIGO]])</f>
        <v>0</v>
      </c>
      <c r="J757" s="35">
        <f>SUMIFS(Tabla16[IVA RET.],Tabla16[NUM],Tabla1[[#This Row],[CODIGO]])</f>
        <v>0</v>
      </c>
      <c r="K757" t="str">
        <f>FIXED(Tabla1[[#This Row],[TASA 16%]],0)</f>
        <v>211,590</v>
      </c>
      <c r="L757" t="str">
        <f>FIXED(Tabla1[[#This Row],[TASA 0%]],0)</f>
        <v>0</v>
      </c>
      <c r="M757" t="str">
        <f>FIXED(Tabla1[[#This Row],[TASA EXE.]],0)</f>
        <v>0</v>
      </c>
      <c r="N757" t="str">
        <f>FIXED(Tabla1[[#This Row],[IVA]],0)</f>
        <v>33,854</v>
      </c>
      <c r="O757" t="str">
        <f>FIXED(Tabla1[[#This Row],[ISR RET]],0)</f>
        <v>0</v>
      </c>
      <c r="P757" t="str">
        <f>FIXED(Tabla1[[#This Row],[IVA RET]],0)</f>
        <v>0</v>
      </c>
      <c r="R757" s="68">
        <f>Tabla1[[#This Row],[TASA 16]]*16%</f>
        <v>33854.400000000001</v>
      </c>
    </row>
    <row r="758" spans="2:18" x14ac:dyDescent="0.25">
      <c r="B758" t="str">
        <f>'[1]210 Y RFC'!A758</f>
        <v>AACE340217RP8</v>
      </c>
      <c r="C758" t="s">
        <v>790</v>
      </c>
      <c r="D758" t="str">
        <f>'[1]210 Y RFC'!C758</f>
        <v>ALVARADO CASTILLO EDELIA MARIA</v>
      </c>
      <c r="E758" s="35">
        <f>SUMIFS(Tabla16[TASA 16],Tabla16[NUM],Tabla1[[#This Row],[CODIGO]])</f>
        <v>5500</v>
      </c>
      <c r="F758" s="35">
        <f>SUMIFS(Tabla16[TASA 0%],Tabla16[NUM],Tabla1[[#This Row],[CODIGO]])</f>
        <v>0</v>
      </c>
      <c r="G758" s="35">
        <f>SUMIFS(Tabla16[[EXENTO ]],Tabla16[NUM],Tabla1[[#This Row],[CODIGO]])</f>
        <v>0</v>
      </c>
      <c r="H758" s="35">
        <f>SUMIFS(Tabla16[IVA],Tabla16[NUM],Tabla1[[#This Row],[CODIGO]])</f>
        <v>880</v>
      </c>
      <c r="I758" s="35">
        <f>SUMIFS(Tabla16[ISR RET.],Tabla16[NUM],Tabla1[[#This Row],[CODIGO]])</f>
        <v>0</v>
      </c>
      <c r="J758" s="35">
        <f>SUMIFS(Tabla16[IVA RET.],Tabla16[NUM],Tabla1[[#This Row],[CODIGO]])</f>
        <v>0</v>
      </c>
      <c r="K758" t="str">
        <f>FIXED(Tabla1[[#This Row],[TASA 16%]],0)</f>
        <v>5,500</v>
      </c>
      <c r="L758" t="str">
        <f>FIXED(Tabla1[[#This Row],[TASA 0%]],0)</f>
        <v>0</v>
      </c>
      <c r="M758" t="str">
        <f>FIXED(Tabla1[[#This Row],[TASA EXE.]],0)</f>
        <v>0</v>
      </c>
      <c r="N758" t="str">
        <f>FIXED(Tabla1[[#This Row],[IVA]],0)</f>
        <v>880</v>
      </c>
      <c r="O758" t="str">
        <f>FIXED(Tabla1[[#This Row],[ISR RET]],0)</f>
        <v>0</v>
      </c>
      <c r="P758" t="str">
        <f>FIXED(Tabla1[[#This Row],[IVA RET]],0)</f>
        <v>0</v>
      </c>
      <c r="R758" s="68">
        <f>Tabla1[[#This Row],[TASA 16]]*16%</f>
        <v>880</v>
      </c>
    </row>
    <row r="759" spans="2:18" x14ac:dyDescent="0.25">
      <c r="B759" t="str">
        <f>'[1]210 Y RFC'!A759</f>
        <v>AIGF920705382</v>
      </c>
      <c r="C759" t="s">
        <v>791</v>
      </c>
      <c r="D759" t="str">
        <f>'[1]210 Y RFC'!C759</f>
        <v>AVILA GONZALEZ FRANCO ALEJANDRO</v>
      </c>
      <c r="E759" s="35">
        <f>SUMIFS(Tabla16[TASA 16],Tabla16[NUM],Tabla1[[#This Row],[CODIGO]])</f>
        <v>0</v>
      </c>
      <c r="F759" s="35">
        <f>SUMIFS(Tabla16[TASA 0%],Tabla16[NUM],Tabla1[[#This Row],[CODIGO]])</f>
        <v>0</v>
      </c>
      <c r="G759" s="35">
        <f>SUMIFS(Tabla16[[EXENTO ]],Tabla16[NUM],Tabla1[[#This Row],[CODIGO]])</f>
        <v>0</v>
      </c>
      <c r="H759" s="35">
        <f>SUMIFS(Tabla16[IVA],Tabla16[NUM],Tabla1[[#This Row],[CODIGO]])</f>
        <v>0</v>
      </c>
      <c r="I759" s="35">
        <f>SUMIFS(Tabla16[ISR RET.],Tabla16[NUM],Tabla1[[#This Row],[CODIGO]])</f>
        <v>0</v>
      </c>
      <c r="J759" s="35">
        <f>SUMIFS(Tabla16[IVA RET.],Tabla16[NUM],Tabla1[[#This Row],[CODIGO]])</f>
        <v>0</v>
      </c>
      <c r="K759" t="str">
        <f>FIXED(Tabla1[[#This Row],[TASA 16%]],0)</f>
        <v>0</v>
      </c>
      <c r="L759" t="str">
        <f>FIXED(Tabla1[[#This Row],[TASA 0%]],0)</f>
        <v>0</v>
      </c>
      <c r="M759" t="str">
        <f>FIXED(Tabla1[[#This Row],[TASA EXE.]],0)</f>
        <v>0</v>
      </c>
      <c r="N759" t="str">
        <f>FIXED(Tabla1[[#This Row],[IVA]],0)</f>
        <v>0</v>
      </c>
      <c r="O759" t="str">
        <f>FIXED(Tabla1[[#This Row],[ISR RET]],0)</f>
        <v>0</v>
      </c>
      <c r="P759" t="str">
        <f>FIXED(Tabla1[[#This Row],[IVA RET]],0)</f>
        <v>0</v>
      </c>
      <c r="R759" s="68">
        <f>Tabla1[[#This Row],[TASA 16]]*16%</f>
        <v>0</v>
      </c>
    </row>
    <row r="760" spans="2:18" x14ac:dyDescent="0.25">
      <c r="B760" t="str">
        <f>'[1]210 Y RFC'!A760</f>
        <v>DNO1011232QA</v>
      </c>
      <c r="C760" t="s">
        <v>792</v>
      </c>
      <c r="D760" t="str">
        <f>'[1]210 Y RFC'!C760</f>
        <v>DISTRIBUIDORA NATURISTA DE OCCIDENTE SA DE CV</v>
      </c>
      <c r="E760" s="35">
        <f>SUMIFS(Tabla16[TASA 16],Tabla16[NUM],Tabla1[[#This Row],[CODIGO]])</f>
        <v>0</v>
      </c>
      <c r="F760" s="35">
        <f>SUMIFS(Tabla16[TASA 0%],Tabla16[NUM],Tabla1[[#This Row],[CODIGO]])</f>
        <v>0</v>
      </c>
      <c r="G760" s="35">
        <f>SUMIFS(Tabla16[[EXENTO ]],Tabla16[NUM],Tabla1[[#This Row],[CODIGO]])</f>
        <v>0</v>
      </c>
      <c r="H760" s="35">
        <f>SUMIFS(Tabla16[IVA],Tabla16[NUM],Tabla1[[#This Row],[CODIGO]])</f>
        <v>0</v>
      </c>
      <c r="I760" s="35">
        <f>SUMIFS(Tabla16[ISR RET.],Tabla16[NUM],Tabla1[[#This Row],[CODIGO]])</f>
        <v>0</v>
      </c>
      <c r="J760" s="35">
        <f>SUMIFS(Tabla16[IVA RET.],Tabla16[NUM],Tabla1[[#This Row],[CODIGO]])</f>
        <v>0</v>
      </c>
      <c r="K760" t="str">
        <f>FIXED(Tabla1[[#This Row],[TASA 16%]],0)</f>
        <v>0</v>
      </c>
      <c r="L760" t="str">
        <f>FIXED(Tabla1[[#This Row],[TASA 0%]],0)</f>
        <v>0</v>
      </c>
      <c r="M760" t="str">
        <f>FIXED(Tabla1[[#This Row],[TASA EXE.]],0)</f>
        <v>0</v>
      </c>
      <c r="N760" s="36" t="str">
        <f>FIXED(Tabla1[[#This Row],[IVA]],0)</f>
        <v>0</v>
      </c>
      <c r="O760" s="36" t="str">
        <f>FIXED(Tabla1[[#This Row],[ISR RET]],0)</f>
        <v>0</v>
      </c>
      <c r="P760" s="36" t="str">
        <f>FIXED(Tabla1[[#This Row],[IVA RET]],0)</f>
        <v>0</v>
      </c>
      <c r="R760" s="68">
        <f>Tabla1[[#This Row],[TASA 16]]*16%</f>
        <v>0</v>
      </c>
    </row>
    <row r="761" spans="2:18" x14ac:dyDescent="0.25">
      <c r="B761" t="str">
        <f>'[1]210 Y RFC'!A761</f>
        <v>VEHR940827KS7</v>
      </c>
      <c r="C761" t="s">
        <v>793</v>
      </c>
      <c r="D761" t="str">
        <f>'[1]210 Y RFC'!C761</f>
        <v>VERA HERNANDEZ RAMON</v>
      </c>
      <c r="E761" s="35">
        <f>SUMIFS(Tabla16[TASA 16],Tabla16[NUM],Tabla1[[#This Row],[CODIGO]])</f>
        <v>0</v>
      </c>
      <c r="F761" s="35">
        <f>SUMIFS(Tabla16[TASA 0%],Tabla16[NUM],Tabla1[[#This Row],[CODIGO]])</f>
        <v>0</v>
      </c>
      <c r="G761" s="35">
        <f>SUMIFS(Tabla16[[EXENTO ]],Tabla16[NUM],Tabla1[[#This Row],[CODIGO]])</f>
        <v>0</v>
      </c>
      <c r="H761" s="35">
        <f>SUMIFS(Tabla16[IVA],Tabla16[NUM],Tabla1[[#This Row],[CODIGO]])</f>
        <v>0</v>
      </c>
      <c r="I761" s="35">
        <f>SUMIFS(Tabla16[ISR RET.],Tabla16[NUM],Tabla1[[#This Row],[CODIGO]])</f>
        <v>0</v>
      </c>
      <c r="J761" s="35">
        <f>SUMIFS(Tabla16[IVA RET.],Tabla16[NUM],Tabla1[[#This Row],[CODIGO]])</f>
        <v>0</v>
      </c>
      <c r="K761" t="str">
        <f>FIXED(Tabla1[[#This Row],[TASA 16%]],0)</f>
        <v>0</v>
      </c>
      <c r="L761" t="str">
        <f>FIXED(Tabla1[[#This Row],[TASA 0%]],0)</f>
        <v>0</v>
      </c>
      <c r="M761" t="str">
        <f>FIXED(Tabla1[[#This Row],[TASA EXE.]],0)</f>
        <v>0</v>
      </c>
      <c r="N761" t="str">
        <f>FIXED(Tabla1[[#This Row],[IVA]],0)</f>
        <v>0</v>
      </c>
      <c r="O761" t="str">
        <f>FIXED(Tabla1[[#This Row],[ISR RET]],0)</f>
        <v>0</v>
      </c>
      <c r="P761" t="str">
        <f>FIXED(Tabla1[[#This Row],[IVA RET]],0)</f>
        <v>0</v>
      </c>
      <c r="R761" s="68">
        <f>Tabla1[[#This Row],[TASA 16]]*16%</f>
        <v>0</v>
      </c>
    </row>
    <row r="762" spans="2:18" x14ac:dyDescent="0.25">
      <c r="B762" t="str">
        <f>'[1]210 Y RFC'!A762</f>
        <v>GAGS581103R78</v>
      </c>
      <c r="C762" t="s">
        <v>794</v>
      </c>
      <c r="D762" t="str">
        <f>'[1]210 Y RFC'!C762</f>
        <v>GARZA GONZALEZ SONIA MARIA</v>
      </c>
      <c r="E762" s="35">
        <f>SUMIFS(Tabla16[TASA 16],Tabla16[NUM],Tabla1[[#This Row],[CODIGO]])</f>
        <v>0</v>
      </c>
      <c r="F762" s="35">
        <f>SUMIFS(Tabla16[TASA 0%],Tabla16[NUM],Tabla1[[#This Row],[CODIGO]])</f>
        <v>0</v>
      </c>
      <c r="G762" s="35">
        <f>SUMIFS(Tabla16[[EXENTO ]],Tabla16[NUM],Tabla1[[#This Row],[CODIGO]])</f>
        <v>0</v>
      </c>
      <c r="H762" s="35">
        <f>SUMIFS(Tabla16[IVA],Tabla16[NUM],Tabla1[[#This Row],[CODIGO]])</f>
        <v>0</v>
      </c>
      <c r="I762" s="35">
        <f>SUMIFS(Tabla16[ISR RET.],Tabla16[NUM],Tabla1[[#This Row],[CODIGO]])</f>
        <v>0</v>
      </c>
      <c r="J762" s="35">
        <f>SUMIFS(Tabla16[IVA RET.],Tabla16[NUM],Tabla1[[#This Row],[CODIGO]])</f>
        <v>0</v>
      </c>
      <c r="K762" t="str">
        <f>FIXED(Tabla1[[#This Row],[TASA 16%]],0)</f>
        <v>0</v>
      </c>
      <c r="L762" t="str">
        <f>FIXED(Tabla1[[#This Row],[TASA 0%]],0)</f>
        <v>0</v>
      </c>
      <c r="M762" t="str">
        <f>FIXED(Tabla1[[#This Row],[TASA EXE.]],0)</f>
        <v>0</v>
      </c>
      <c r="N762" s="36" t="str">
        <f>FIXED(Tabla1[[#This Row],[IVA]],0)</f>
        <v>0</v>
      </c>
      <c r="O762" s="36" t="str">
        <f>FIXED(Tabla1[[#This Row],[ISR RET]],0)</f>
        <v>0</v>
      </c>
      <c r="P762" s="36" t="str">
        <f>FIXED(Tabla1[[#This Row],[IVA RET]],0)</f>
        <v>0</v>
      </c>
      <c r="R762" s="68">
        <f>Tabla1[[#This Row],[TASA 16]]*16%</f>
        <v>0</v>
      </c>
    </row>
    <row r="763" spans="2:18" x14ac:dyDescent="0.25">
      <c r="B763" t="str">
        <f>'[1]210 Y RFC'!A763</f>
        <v>GRA1308302F8</v>
      </c>
      <c r="C763" t="s">
        <v>795</v>
      </c>
      <c r="D763" t="str">
        <f>'[1]210 Y RFC'!C763</f>
        <v>GRUPO RAYMEDIC SA DE CV</v>
      </c>
      <c r="E763" s="35">
        <f>SUMIFS(Tabla16[TASA 16],Tabla16[NUM],Tabla1[[#This Row],[CODIGO]])</f>
        <v>0</v>
      </c>
      <c r="F763" s="35">
        <f>SUMIFS(Tabla16[TASA 0%],Tabla16[NUM],Tabla1[[#This Row],[CODIGO]])</f>
        <v>0</v>
      </c>
      <c r="G763" s="35">
        <f>SUMIFS(Tabla16[[EXENTO ]],Tabla16[NUM],Tabla1[[#This Row],[CODIGO]])</f>
        <v>0</v>
      </c>
      <c r="H763" s="35">
        <f>SUMIFS(Tabla16[IVA],Tabla16[NUM],Tabla1[[#This Row],[CODIGO]])</f>
        <v>0</v>
      </c>
      <c r="I763" s="35">
        <f>SUMIFS(Tabla16[ISR RET.],Tabla16[NUM],Tabla1[[#This Row],[CODIGO]])</f>
        <v>0</v>
      </c>
      <c r="J763" s="35">
        <f>SUMIFS(Tabla16[IVA RET.],Tabla16[NUM],Tabla1[[#This Row],[CODIGO]])</f>
        <v>0</v>
      </c>
      <c r="K763" t="str">
        <f>FIXED(Tabla1[[#This Row],[TASA 16%]],0)</f>
        <v>0</v>
      </c>
      <c r="L763" t="str">
        <f>FIXED(Tabla1[[#This Row],[TASA 0%]],0)</f>
        <v>0</v>
      </c>
      <c r="M763" t="str">
        <f>FIXED(Tabla1[[#This Row],[TASA EXE.]],0)</f>
        <v>0</v>
      </c>
      <c r="N763" t="str">
        <f>FIXED(Tabla1[[#This Row],[IVA]],0)</f>
        <v>0</v>
      </c>
      <c r="O763" t="str">
        <f>FIXED(Tabla1[[#This Row],[ISR RET]],0)</f>
        <v>0</v>
      </c>
      <c r="P763" t="str">
        <f>FIXED(Tabla1[[#This Row],[IVA RET]],0)</f>
        <v>0</v>
      </c>
      <c r="R763" s="68">
        <f>Tabla1[[#This Row],[TASA 16]]*16%</f>
        <v>0</v>
      </c>
    </row>
    <row r="764" spans="2:18" x14ac:dyDescent="0.25">
      <c r="B764" t="str">
        <f>'[1]210 Y RFC'!A764</f>
        <v>TORK8506162Y1</v>
      </c>
      <c r="C764" t="s">
        <v>796</v>
      </c>
      <c r="D764" t="str">
        <f>'[1]210 Y RFC'!C764</f>
        <v>TORRES RODRIGUEZ KARLA BERENICE</v>
      </c>
      <c r="E764" s="35">
        <f>SUMIFS(Tabla16[TASA 16],Tabla16[NUM],Tabla1[[#This Row],[CODIGO]])</f>
        <v>0</v>
      </c>
      <c r="F764" s="35">
        <f>SUMIFS(Tabla16[TASA 0%],Tabla16[NUM],Tabla1[[#This Row],[CODIGO]])</f>
        <v>0</v>
      </c>
      <c r="G764" s="35">
        <f>SUMIFS(Tabla16[[EXENTO ]],Tabla16[NUM],Tabla1[[#This Row],[CODIGO]])</f>
        <v>0</v>
      </c>
      <c r="H764" s="35">
        <f>SUMIFS(Tabla16[IVA],Tabla16[NUM],Tabla1[[#This Row],[CODIGO]])</f>
        <v>0</v>
      </c>
      <c r="I764" s="35">
        <f>SUMIFS(Tabla16[ISR RET.],Tabla16[NUM],Tabla1[[#This Row],[CODIGO]])</f>
        <v>0</v>
      </c>
      <c r="J764" s="35">
        <f>SUMIFS(Tabla16[IVA RET.],Tabla16[NUM],Tabla1[[#This Row],[CODIGO]])</f>
        <v>0</v>
      </c>
      <c r="K764" t="str">
        <f>FIXED(Tabla1[[#This Row],[TASA 16%]],0)</f>
        <v>0</v>
      </c>
      <c r="L764" t="str">
        <f>FIXED(Tabla1[[#This Row],[TASA 0%]],0)</f>
        <v>0</v>
      </c>
      <c r="M764" t="str">
        <f>FIXED(Tabla1[[#This Row],[TASA EXE.]],0)</f>
        <v>0</v>
      </c>
      <c r="N764" s="36" t="str">
        <f>FIXED(Tabla1[[#This Row],[IVA]],0)</f>
        <v>0</v>
      </c>
      <c r="O764" s="36" t="str">
        <f>FIXED(Tabla1[[#This Row],[ISR RET]],0)</f>
        <v>0</v>
      </c>
      <c r="P764" s="36" t="str">
        <f>FIXED(Tabla1[[#This Row],[IVA RET]],0)</f>
        <v>0</v>
      </c>
      <c r="R764" s="68">
        <f>Tabla1[[#This Row],[TASA 16]]*16%</f>
        <v>0</v>
      </c>
    </row>
    <row r="765" spans="2:18" x14ac:dyDescent="0.25">
      <c r="B765" t="str">
        <f>'[1]210 Y RFC'!A765</f>
        <v>MOC051020MT8</v>
      </c>
      <c r="C765" t="s">
        <v>797</v>
      </c>
      <c r="D765" t="str">
        <f>'[1]210 Y RFC'!C765</f>
        <v>MAVI DE OCCIDENTE SA DE CV</v>
      </c>
      <c r="E765" s="35">
        <f>SUMIFS(Tabla16[TASA 16],Tabla16[NUM],Tabla1[[#This Row],[CODIGO]])</f>
        <v>0</v>
      </c>
      <c r="F765" s="35">
        <f>SUMIFS(Tabla16[TASA 0%],Tabla16[NUM],Tabla1[[#This Row],[CODIGO]])</f>
        <v>0</v>
      </c>
      <c r="G765" s="35">
        <f>SUMIFS(Tabla16[[EXENTO ]],Tabla16[NUM],Tabla1[[#This Row],[CODIGO]])</f>
        <v>0</v>
      </c>
      <c r="H765" s="35">
        <f>SUMIFS(Tabla16[IVA],Tabla16[NUM],Tabla1[[#This Row],[CODIGO]])</f>
        <v>0</v>
      </c>
      <c r="I765" s="35">
        <f>SUMIFS(Tabla16[ISR RET.],Tabla16[NUM],Tabla1[[#This Row],[CODIGO]])</f>
        <v>0</v>
      </c>
      <c r="J765" s="35">
        <f>SUMIFS(Tabla16[IVA RET.],Tabla16[NUM],Tabla1[[#This Row],[CODIGO]])</f>
        <v>0</v>
      </c>
      <c r="K765" t="str">
        <f>FIXED(Tabla1[[#This Row],[TASA 16%]],0)</f>
        <v>0</v>
      </c>
      <c r="L765" t="str">
        <f>FIXED(Tabla1[[#This Row],[TASA 0%]],0)</f>
        <v>0</v>
      </c>
      <c r="M765" t="str">
        <f>FIXED(Tabla1[[#This Row],[TASA EXE.]],0)</f>
        <v>0</v>
      </c>
      <c r="N765" t="str">
        <f>FIXED(Tabla1[[#This Row],[IVA]],0)</f>
        <v>0</v>
      </c>
      <c r="O765" t="str">
        <f>FIXED(Tabla1[[#This Row],[ISR RET]],0)</f>
        <v>0</v>
      </c>
      <c r="P765" t="str">
        <f>FIXED(Tabla1[[#This Row],[IVA RET]],0)</f>
        <v>0</v>
      </c>
      <c r="R765" s="68">
        <f>Tabla1[[#This Row],[TASA 16]]*16%</f>
        <v>0</v>
      </c>
    </row>
    <row r="766" spans="2:18" x14ac:dyDescent="0.25">
      <c r="B766" t="str">
        <f>'[1]210 Y RFC'!A766</f>
        <v>LUTM9403126N5</v>
      </c>
      <c r="C766" t="s">
        <v>798</v>
      </c>
      <c r="D766" t="str">
        <f>'[1]210 Y RFC'!C766</f>
        <v>LUPERCIO DE LA TORRE MIGUEL ANGEL</v>
      </c>
      <c r="E766" s="35">
        <f>SUMIFS(Tabla16[TASA 16],Tabla16[NUM],Tabla1[[#This Row],[CODIGO]])</f>
        <v>7482.8125</v>
      </c>
      <c r="F766" s="35">
        <f>SUMIFS(Tabla16[TASA 0%],Tabla16[NUM],Tabla1[[#This Row],[CODIGO]])</f>
        <v>-6.25E-2</v>
      </c>
      <c r="G766" s="35">
        <f>SUMIFS(Tabla16[[EXENTO ]],Tabla16[NUM],Tabla1[[#This Row],[CODIGO]])</f>
        <v>0</v>
      </c>
      <c r="H766" s="35">
        <f>SUMIFS(Tabla16[IVA],Tabla16[NUM],Tabla1[[#This Row],[CODIGO]])</f>
        <v>1197.25</v>
      </c>
      <c r="I766" s="35">
        <f>SUMIFS(Tabla16[ISR RET.],Tabla16[NUM],Tabla1[[#This Row],[CODIGO]])</f>
        <v>0</v>
      </c>
      <c r="J766" s="35">
        <f>SUMIFS(Tabla16[IVA RET.],Tabla16[NUM],Tabla1[[#This Row],[CODIGO]])</f>
        <v>0</v>
      </c>
      <c r="K766" t="str">
        <f>FIXED(Tabla1[[#This Row],[TASA 16%]],0)</f>
        <v>7,483</v>
      </c>
      <c r="L766" t="str">
        <f>FIXED(Tabla1[[#This Row],[TASA 0%]],0)</f>
        <v>0</v>
      </c>
      <c r="M766" t="str">
        <f>FIXED(Tabla1[[#This Row],[TASA EXE.]],0)</f>
        <v>0</v>
      </c>
      <c r="N766" s="36" t="str">
        <f>FIXED(Tabla1[[#This Row],[IVA]],0)</f>
        <v>1,197</v>
      </c>
      <c r="O766" s="36" t="str">
        <f>FIXED(Tabla1[[#This Row],[ISR RET]],0)</f>
        <v>0</v>
      </c>
      <c r="P766" s="36" t="str">
        <f>FIXED(Tabla1[[#This Row],[IVA RET]],0)</f>
        <v>0</v>
      </c>
      <c r="R766" s="68">
        <f>Tabla1[[#This Row],[TASA 16]]*16%</f>
        <v>1197.28</v>
      </c>
    </row>
    <row r="767" spans="2:18" x14ac:dyDescent="0.25">
      <c r="B767" t="str">
        <f>'[1]210 Y RFC'!A767</f>
        <v>AAGL460818PT3</v>
      </c>
      <c r="C767" t="s">
        <v>799</v>
      </c>
      <c r="D767" t="str">
        <f>'[1]210 Y RFC'!C767</f>
        <v>ALVAREZ GONZALEZ JOSE LUIS</v>
      </c>
      <c r="E767" s="35">
        <f>SUMIFS(Tabla16[TASA 16],Tabla16[NUM],Tabla1[[#This Row],[CODIGO]])</f>
        <v>0</v>
      </c>
      <c r="F767" s="35">
        <f>SUMIFS(Tabla16[TASA 0%],Tabla16[NUM],Tabla1[[#This Row],[CODIGO]])</f>
        <v>0</v>
      </c>
      <c r="G767" s="35">
        <f>SUMIFS(Tabla16[[EXENTO ]],Tabla16[NUM],Tabla1[[#This Row],[CODIGO]])</f>
        <v>0</v>
      </c>
      <c r="H767" s="35">
        <f>SUMIFS(Tabla16[IVA],Tabla16[NUM],Tabla1[[#This Row],[CODIGO]])</f>
        <v>0</v>
      </c>
      <c r="I767" s="35">
        <f>SUMIFS(Tabla16[ISR RET.],Tabla16[NUM],Tabla1[[#This Row],[CODIGO]])</f>
        <v>0</v>
      </c>
      <c r="J767" s="35">
        <f>SUMIFS(Tabla16[IVA RET.],Tabla16[NUM],Tabla1[[#This Row],[CODIGO]])</f>
        <v>0</v>
      </c>
      <c r="K767" t="str">
        <f>FIXED(Tabla1[[#This Row],[TASA 16%]],0)</f>
        <v>0</v>
      </c>
      <c r="L767" t="str">
        <f>FIXED(Tabla1[[#This Row],[TASA 0%]],0)</f>
        <v>0</v>
      </c>
      <c r="M767" t="str">
        <f>FIXED(Tabla1[[#This Row],[TASA EXE.]],0)</f>
        <v>0</v>
      </c>
      <c r="N767" t="str">
        <f>FIXED(Tabla1[[#This Row],[IVA]],0)</f>
        <v>0</v>
      </c>
      <c r="O767" t="str">
        <f>FIXED(Tabla1[[#This Row],[ISR RET]],0)</f>
        <v>0</v>
      </c>
      <c r="P767" t="str">
        <f>FIXED(Tabla1[[#This Row],[IVA RET]],0)</f>
        <v>0</v>
      </c>
      <c r="R767" s="68">
        <f>Tabla1[[#This Row],[TASA 16]]*16%</f>
        <v>0</v>
      </c>
    </row>
    <row r="768" spans="2:18" x14ac:dyDescent="0.25">
      <c r="B768" t="str">
        <f>'[1]210 Y RFC'!A768</f>
        <v>CPT131204VC9</v>
      </c>
      <c r="C768" t="s">
        <v>800</v>
      </c>
      <c r="D768" t="str">
        <f>'[1]210 Y RFC'!C768</f>
        <v>CONTENEDORES PLASTICOS TANGAMANGA SA DE CV</v>
      </c>
      <c r="E768" s="35">
        <f>SUMIFS(Tabla16[TASA 16],Tabla16[NUM],Tabla1[[#This Row],[CODIGO]])</f>
        <v>0</v>
      </c>
      <c r="F768" s="35">
        <f>SUMIFS(Tabla16[TASA 0%],Tabla16[NUM],Tabla1[[#This Row],[CODIGO]])</f>
        <v>0</v>
      </c>
      <c r="G768" s="35">
        <f>SUMIFS(Tabla16[[EXENTO ]],Tabla16[NUM],Tabla1[[#This Row],[CODIGO]])</f>
        <v>0</v>
      </c>
      <c r="H768" s="35">
        <f>SUMIFS(Tabla16[IVA],Tabla16[NUM],Tabla1[[#This Row],[CODIGO]])</f>
        <v>0</v>
      </c>
      <c r="I768" s="35">
        <f>SUMIFS(Tabla16[ISR RET.],Tabla16[NUM],Tabla1[[#This Row],[CODIGO]])</f>
        <v>0</v>
      </c>
      <c r="J768" s="35">
        <f>SUMIFS(Tabla16[IVA RET.],Tabla16[NUM],Tabla1[[#This Row],[CODIGO]])</f>
        <v>0</v>
      </c>
      <c r="K768" t="str">
        <f>FIXED(Tabla1[[#This Row],[TASA 16%]],0)</f>
        <v>0</v>
      </c>
      <c r="L768" t="str">
        <f>FIXED(Tabla1[[#This Row],[TASA 0%]],0)</f>
        <v>0</v>
      </c>
      <c r="M768" t="str">
        <f>FIXED(Tabla1[[#This Row],[TASA EXE.]],0)</f>
        <v>0</v>
      </c>
      <c r="N768" s="36" t="str">
        <f>FIXED(Tabla1[[#This Row],[IVA]],0)</f>
        <v>0</v>
      </c>
      <c r="O768" s="36" t="str">
        <f>FIXED(Tabla1[[#This Row],[ISR RET]],0)</f>
        <v>0</v>
      </c>
      <c r="P768" s="36" t="str">
        <f>FIXED(Tabla1[[#This Row],[IVA RET]],0)</f>
        <v>0</v>
      </c>
      <c r="R768" s="68">
        <f>Tabla1[[#This Row],[TASA 16]]*16%</f>
        <v>0</v>
      </c>
    </row>
    <row r="769" spans="2:18" x14ac:dyDescent="0.25">
      <c r="B769" t="str">
        <f>'[1]210 Y RFC'!A769</f>
        <v>CLU160205E28</v>
      </c>
      <c r="C769" t="s">
        <v>801</v>
      </c>
      <c r="D769" t="str">
        <f>'[1]210 Y RFC'!C769</f>
        <v>CAJETA LUCIO SA DE CV</v>
      </c>
      <c r="E769" s="35">
        <f>SUMIFS(Tabla16[TASA 16],Tabla16[NUM],Tabla1[[#This Row],[CODIGO]])</f>
        <v>0</v>
      </c>
      <c r="F769" s="35">
        <f>SUMIFS(Tabla16[TASA 0%],Tabla16[NUM],Tabla1[[#This Row],[CODIGO]])</f>
        <v>0</v>
      </c>
      <c r="G769" s="35">
        <f>SUMIFS(Tabla16[[EXENTO ]],Tabla16[NUM],Tabla1[[#This Row],[CODIGO]])</f>
        <v>0</v>
      </c>
      <c r="H769" s="35">
        <f>SUMIFS(Tabla16[IVA],Tabla16[NUM],Tabla1[[#This Row],[CODIGO]])</f>
        <v>0</v>
      </c>
      <c r="I769" s="35">
        <f>SUMIFS(Tabla16[ISR RET.],Tabla16[NUM],Tabla1[[#This Row],[CODIGO]])</f>
        <v>0</v>
      </c>
      <c r="J769" s="35">
        <f>SUMIFS(Tabla16[IVA RET.],Tabla16[NUM],Tabla1[[#This Row],[CODIGO]])</f>
        <v>0</v>
      </c>
      <c r="K769" t="str">
        <f>FIXED(Tabla1[[#This Row],[TASA 16%]],0)</f>
        <v>0</v>
      </c>
      <c r="L769" t="str">
        <f>FIXED(Tabla1[[#This Row],[TASA 0%]],0)</f>
        <v>0</v>
      </c>
      <c r="M769" t="str">
        <f>FIXED(Tabla1[[#This Row],[TASA EXE.]],0)</f>
        <v>0</v>
      </c>
      <c r="N769" t="str">
        <f>FIXED(Tabla1[[#This Row],[IVA]],0)</f>
        <v>0</v>
      </c>
      <c r="O769" t="str">
        <f>FIXED(Tabla1[[#This Row],[ISR RET]],0)</f>
        <v>0</v>
      </c>
      <c r="P769" t="str">
        <f>FIXED(Tabla1[[#This Row],[IVA RET]],0)</f>
        <v>0</v>
      </c>
      <c r="R769" s="68">
        <f>Tabla1[[#This Row],[TASA 16]]*16%</f>
        <v>0</v>
      </c>
    </row>
    <row r="770" spans="2:18" x14ac:dyDescent="0.25">
      <c r="B770" t="str">
        <f>'[1]210 Y RFC'!A770</f>
        <v>COVG790910GP3</v>
      </c>
      <c r="C770" t="s">
        <v>802</v>
      </c>
      <c r="D770" t="str">
        <f>'[1]210 Y RFC'!C770</f>
        <v>CORTES VENEGAS GUADALUPE NATALIA</v>
      </c>
      <c r="E770" s="35">
        <f>SUMIFS(Tabla16[TASA 16],Tabla16[NUM],Tabla1[[#This Row],[CODIGO]])</f>
        <v>0</v>
      </c>
      <c r="F770" s="35">
        <f>SUMIFS(Tabla16[TASA 0%],Tabla16[NUM],Tabla1[[#This Row],[CODIGO]])</f>
        <v>0</v>
      </c>
      <c r="G770" s="35">
        <f>SUMIFS(Tabla16[[EXENTO ]],Tabla16[NUM],Tabla1[[#This Row],[CODIGO]])</f>
        <v>0</v>
      </c>
      <c r="H770" s="35">
        <f>SUMIFS(Tabla16[IVA],Tabla16[NUM],Tabla1[[#This Row],[CODIGO]])</f>
        <v>0</v>
      </c>
      <c r="I770" s="35">
        <f>SUMIFS(Tabla16[ISR RET.],Tabla16[NUM],Tabla1[[#This Row],[CODIGO]])</f>
        <v>0</v>
      </c>
      <c r="J770" s="35">
        <f>SUMIFS(Tabla16[IVA RET.],Tabla16[NUM],Tabla1[[#This Row],[CODIGO]])</f>
        <v>0</v>
      </c>
      <c r="K770" t="str">
        <f>FIXED(Tabla1[[#This Row],[TASA 16%]],0)</f>
        <v>0</v>
      </c>
      <c r="L770" t="str">
        <f>FIXED(Tabla1[[#This Row],[TASA 0%]],0)</f>
        <v>0</v>
      </c>
      <c r="M770" t="str">
        <f>FIXED(Tabla1[[#This Row],[TASA EXE.]],0)</f>
        <v>0</v>
      </c>
      <c r="N770" s="36" t="str">
        <f>FIXED(Tabla1[[#This Row],[IVA]],0)</f>
        <v>0</v>
      </c>
      <c r="O770" s="36" t="str">
        <f>FIXED(Tabla1[[#This Row],[ISR RET]],0)</f>
        <v>0</v>
      </c>
      <c r="P770" s="36" t="str">
        <f>FIXED(Tabla1[[#This Row],[IVA RET]],0)</f>
        <v>0</v>
      </c>
      <c r="R770" s="68">
        <f>Tabla1[[#This Row],[TASA 16]]*16%</f>
        <v>0</v>
      </c>
    </row>
    <row r="771" spans="2:18" x14ac:dyDescent="0.25">
      <c r="B771" t="str">
        <f>'[1]210 Y RFC'!A771</f>
        <v>AELL690812B17</v>
      </c>
      <c r="C771" t="s">
        <v>803</v>
      </c>
      <c r="D771" t="str">
        <f>'[1]210 Y RFC'!C771</f>
        <v>ASCENCIO LOPEZ MARIA LORENA</v>
      </c>
      <c r="E771" s="35">
        <f>SUMIFS(Tabla16[TASA 16],Tabla16[NUM],Tabla1[[#This Row],[CODIGO]])</f>
        <v>0</v>
      </c>
      <c r="F771" s="35">
        <f>SUMIFS(Tabla16[TASA 0%],Tabla16[NUM],Tabla1[[#This Row],[CODIGO]])</f>
        <v>0</v>
      </c>
      <c r="G771" s="35">
        <f>SUMIFS(Tabla16[[EXENTO ]],Tabla16[NUM],Tabla1[[#This Row],[CODIGO]])</f>
        <v>0</v>
      </c>
      <c r="H771" s="35">
        <f>SUMIFS(Tabla16[IVA],Tabla16[NUM],Tabla1[[#This Row],[CODIGO]])</f>
        <v>0</v>
      </c>
      <c r="I771" s="35">
        <f>SUMIFS(Tabla16[ISR RET.],Tabla16[NUM],Tabla1[[#This Row],[CODIGO]])</f>
        <v>0</v>
      </c>
      <c r="J771" s="35">
        <f>SUMIFS(Tabla16[IVA RET.],Tabla16[NUM],Tabla1[[#This Row],[CODIGO]])</f>
        <v>0</v>
      </c>
      <c r="K771" t="str">
        <f>FIXED(Tabla1[[#This Row],[TASA 16%]],0)</f>
        <v>0</v>
      </c>
      <c r="L771" t="str">
        <f>FIXED(Tabla1[[#This Row],[TASA 0%]],0)</f>
        <v>0</v>
      </c>
      <c r="M771" t="str">
        <f>FIXED(Tabla1[[#This Row],[TASA EXE.]],0)</f>
        <v>0</v>
      </c>
      <c r="N771" t="str">
        <f>FIXED(Tabla1[[#This Row],[IVA]],0)</f>
        <v>0</v>
      </c>
      <c r="O771" t="str">
        <f>FIXED(Tabla1[[#This Row],[ISR RET]],0)</f>
        <v>0</v>
      </c>
      <c r="P771" t="str">
        <f>FIXED(Tabla1[[#This Row],[IVA RET]],0)</f>
        <v>0</v>
      </c>
      <c r="R771" s="68">
        <f>Tabla1[[#This Row],[TASA 16]]*16%</f>
        <v>0</v>
      </c>
    </row>
    <row r="772" spans="2:18" x14ac:dyDescent="0.25">
      <c r="B772" t="str">
        <f>'[1]210 Y RFC'!A772</f>
        <v>NACL651224GQA</v>
      </c>
      <c r="C772" t="s">
        <v>804</v>
      </c>
      <c r="D772" t="str">
        <f>'[1]210 Y RFC'!C772</f>
        <v>NAVARRO CASTELLANOS LILIA MARGARITA</v>
      </c>
      <c r="E772" s="35">
        <f>SUMIFS(Tabla16[TASA 16],Tabla16[NUM],Tabla1[[#This Row],[CODIGO]])</f>
        <v>0</v>
      </c>
      <c r="F772" s="35">
        <f>SUMIFS(Tabla16[TASA 0%],Tabla16[NUM],Tabla1[[#This Row],[CODIGO]])</f>
        <v>0</v>
      </c>
      <c r="G772" s="35">
        <f>SUMIFS(Tabla16[[EXENTO ]],Tabla16[NUM],Tabla1[[#This Row],[CODIGO]])</f>
        <v>0</v>
      </c>
      <c r="H772" s="35">
        <f>SUMIFS(Tabla16[IVA],Tabla16[NUM],Tabla1[[#This Row],[CODIGO]])</f>
        <v>0</v>
      </c>
      <c r="I772" s="35">
        <f>SUMIFS(Tabla16[ISR RET.],Tabla16[NUM],Tabla1[[#This Row],[CODIGO]])</f>
        <v>0</v>
      </c>
      <c r="J772" s="35">
        <f>SUMIFS(Tabla16[IVA RET.],Tabla16[NUM],Tabla1[[#This Row],[CODIGO]])</f>
        <v>0</v>
      </c>
      <c r="K772" t="str">
        <f>FIXED(Tabla1[[#This Row],[TASA 16%]],0)</f>
        <v>0</v>
      </c>
      <c r="L772" t="str">
        <f>FIXED(Tabla1[[#This Row],[TASA 0%]],0)</f>
        <v>0</v>
      </c>
      <c r="M772" t="str">
        <f>FIXED(Tabla1[[#This Row],[TASA EXE.]],0)</f>
        <v>0</v>
      </c>
      <c r="N772" s="36" t="str">
        <f>FIXED(Tabla1[[#This Row],[IVA]],0)</f>
        <v>0</v>
      </c>
      <c r="O772" s="36" t="str">
        <f>FIXED(Tabla1[[#This Row],[ISR RET]],0)</f>
        <v>0</v>
      </c>
      <c r="P772" s="36" t="str">
        <f>FIXED(Tabla1[[#This Row],[IVA RET]],0)</f>
        <v>0</v>
      </c>
      <c r="R772" s="68">
        <f>Tabla1[[#This Row],[TASA 16]]*16%</f>
        <v>0</v>
      </c>
    </row>
    <row r="773" spans="2:18" x14ac:dyDescent="0.25">
      <c r="B773" t="str">
        <f>'[1]210 Y RFC'!A773</f>
        <v>EINV561129TN6</v>
      </c>
      <c r="C773" t="s">
        <v>805</v>
      </c>
      <c r="D773" t="str">
        <f>'[1]210 Y RFC'!C773</f>
        <v>ESPINOZA NIÑO VICTOR DAVID</v>
      </c>
      <c r="E773" s="35">
        <f>SUMIFS(Tabla16[TASA 16],Tabla16[NUM],Tabla1[[#This Row],[CODIGO]])</f>
        <v>0</v>
      </c>
      <c r="F773" s="35">
        <f>SUMIFS(Tabla16[TASA 0%],Tabla16[NUM],Tabla1[[#This Row],[CODIGO]])</f>
        <v>0</v>
      </c>
      <c r="G773" s="35">
        <f>SUMIFS(Tabla16[[EXENTO ]],Tabla16[NUM],Tabla1[[#This Row],[CODIGO]])</f>
        <v>0</v>
      </c>
      <c r="H773" s="35">
        <f>SUMIFS(Tabla16[IVA],Tabla16[NUM],Tabla1[[#This Row],[CODIGO]])</f>
        <v>0</v>
      </c>
      <c r="I773" s="35">
        <f>SUMIFS(Tabla16[ISR RET.],Tabla16[NUM],Tabla1[[#This Row],[CODIGO]])</f>
        <v>0</v>
      </c>
      <c r="J773" s="35">
        <f>SUMIFS(Tabla16[IVA RET.],Tabla16[NUM],Tabla1[[#This Row],[CODIGO]])</f>
        <v>0</v>
      </c>
      <c r="K773" t="str">
        <f>FIXED(Tabla1[[#This Row],[TASA 16%]],0)</f>
        <v>0</v>
      </c>
      <c r="L773" t="str">
        <f>FIXED(Tabla1[[#This Row],[TASA 0%]],0)</f>
        <v>0</v>
      </c>
      <c r="M773" t="str">
        <f>FIXED(Tabla1[[#This Row],[TASA EXE.]],0)</f>
        <v>0</v>
      </c>
      <c r="N773" t="str">
        <f>FIXED(Tabla1[[#This Row],[IVA]],0)</f>
        <v>0</v>
      </c>
      <c r="O773" t="str">
        <f>FIXED(Tabla1[[#This Row],[ISR RET]],0)</f>
        <v>0</v>
      </c>
      <c r="P773" t="str">
        <f>FIXED(Tabla1[[#This Row],[IVA RET]],0)</f>
        <v>0</v>
      </c>
      <c r="R773" s="68">
        <f>Tabla1[[#This Row],[TASA 16]]*16%</f>
        <v>0</v>
      </c>
    </row>
    <row r="774" spans="2:18" x14ac:dyDescent="0.25">
      <c r="B774" t="str">
        <f>'[1]210 Y RFC'!A774</f>
        <v>CAAA880115N39</v>
      </c>
      <c r="C774" t="s">
        <v>806</v>
      </c>
      <c r="D774" t="str">
        <f>'[1]210 Y RFC'!C774</f>
        <v>CARRILLO ACEVES ALBERTO</v>
      </c>
      <c r="E774" s="35">
        <f>SUMIFS(Tabla16[TASA 16],Tabla16[NUM],Tabla1[[#This Row],[CODIGO]])</f>
        <v>0</v>
      </c>
      <c r="F774" s="35">
        <f>SUMIFS(Tabla16[TASA 0%],Tabla16[NUM],Tabla1[[#This Row],[CODIGO]])</f>
        <v>0</v>
      </c>
      <c r="G774" s="35">
        <f>SUMIFS(Tabla16[[EXENTO ]],Tabla16[NUM],Tabla1[[#This Row],[CODIGO]])</f>
        <v>0</v>
      </c>
      <c r="H774" s="35">
        <f>SUMIFS(Tabla16[IVA],Tabla16[NUM],Tabla1[[#This Row],[CODIGO]])</f>
        <v>0</v>
      </c>
      <c r="I774" s="35">
        <f>SUMIFS(Tabla16[ISR RET.],Tabla16[NUM],Tabla1[[#This Row],[CODIGO]])</f>
        <v>0</v>
      </c>
      <c r="J774" s="35">
        <f>SUMIFS(Tabla16[IVA RET.],Tabla16[NUM],Tabla1[[#This Row],[CODIGO]])</f>
        <v>0</v>
      </c>
      <c r="K774" t="str">
        <f>FIXED(Tabla1[[#This Row],[TASA 16%]],0)</f>
        <v>0</v>
      </c>
      <c r="L774" t="str">
        <f>FIXED(Tabla1[[#This Row],[TASA 0%]],0)</f>
        <v>0</v>
      </c>
      <c r="M774" t="str">
        <f>FIXED(Tabla1[[#This Row],[TASA EXE.]],0)</f>
        <v>0</v>
      </c>
      <c r="N774" s="36" t="str">
        <f>FIXED(Tabla1[[#This Row],[IVA]],0)</f>
        <v>0</v>
      </c>
      <c r="O774" s="36" t="str">
        <f>FIXED(Tabla1[[#This Row],[ISR RET]],0)</f>
        <v>0</v>
      </c>
      <c r="P774" s="36" t="str">
        <f>FIXED(Tabla1[[#This Row],[IVA RET]],0)</f>
        <v>0</v>
      </c>
      <c r="R774" s="68">
        <f>Tabla1[[#This Row],[TASA 16]]*16%</f>
        <v>0</v>
      </c>
    </row>
    <row r="775" spans="2:18" x14ac:dyDescent="0.25">
      <c r="B775" t="str">
        <f>'[1]210 Y RFC'!A775</f>
        <v>MAVM851111QB6</v>
      </c>
      <c r="C775" t="s">
        <v>807</v>
      </c>
      <c r="D775" t="str">
        <f>'[1]210 Y RFC'!C775</f>
        <v>MACIEL VERDUZCO MIGUEL</v>
      </c>
      <c r="E775" s="35">
        <f>SUMIFS(Tabla16[TASA 16],Tabla16[NUM],Tabla1[[#This Row],[CODIGO]])</f>
        <v>0</v>
      </c>
      <c r="F775" s="35">
        <f>SUMIFS(Tabla16[TASA 0%],Tabla16[NUM],Tabla1[[#This Row],[CODIGO]])</f>
        <v>0</v>
      </c>
      <c r="G775" s="35">
        <f>SUMIFS(Tabla16[[EXENTO ]],Tabla16[NUM],Tabla1[[#This Row],[CODIGO]])</f>
        <v>0</v>
      </c>
      <c r="H775" s="35">
        <f>SUMIFS(Tabla16[IVA],Tabla16[NUM],Tabla1[[#This Row],[CODIGO]])</f>
        <v>0</v>
      </c>
      <c r="I775" s="35">
        <f>SUMIFS(Tabla16[ISR RET.],Tabla16[NUM],Tabla1[[#This Row],[CODIGO]])</f>
        <v>0</v>
      </c>
      <c r="J775" s="35">
        <f>SUMIFS(Tabla16[IVA RET.],Tabla16[NUM],Tabla1[[#This Row],[CODIGO]])</f>
        <v>0</v>
      </c>
      <c r="K775" t="str">
        <f>FIXED(Tabla1[[#This Row],[TASA 16%]],0)</f>
        <v>0</v>
      </c>
      <c r="L775" t="str">
        <f>FIXED(Tabla1[[#This Row],[TASA 0%]],0)</f>
        <v>0</v>
      </c>
      <c r="M775" t="str">
        <f>FIXED(Tabla1[[#This Row],[TASA EXE.]],0)</f>
        <v>0</v>
      </c>
      <c r="N775" t="str">
        <f>FIXED(Tabla1[[#This Row],[IVA]],0)</f>
        <v>0</v>
      </c>
      <c r="O775" t="str">
        <f>FIXED(Tabla1[[#This Row],[ISR RET]],0)</f>
        <v>0</v>
      </c>
      <c r="P775" t="str">
        <f>FIXED(Tabla1[[#This Row],[IVA RET]],0)</f>
        <v>0</v>
      </c>
      <c r="R775" s="68">
        <f>Tabla1[[#This Row],[TASA 16]]*16%</f>
        <v>0</v>
      </c>
    </row>
    <row r="776" spans="2:18" x14ac:dyDescent="0.25">
      <c r="B776" t="str">
        <f>'[1]210 Y RFC'!A776</f>
        <v>CAPJ4302081K3</v>
      </c>
      <c r="C776" t="s">
        <v>808</v>
      </c>
      <c r="D776" t="str">
        <f>'[1]210 Y RFC'!C776</f>
        <v>CARRILLO PONCE JUAN</v>
      </c>
      <c r="E776" s="35">
        <f>SUMIFS(Tabla16[TASA 16],Tabla16[NUM],Tabla1[[#This Row],[CODIGO]])</f>
        <v>0</v>
      </c>
      <c r="F776" s="35">
        <f>SUMIFS(Tabla16[TASA 0%],Tabla16[NUM],Tabla1[[#This Row],[CODIGO]])</f>
        <v>0</v>
      </c>
      <c r="G776" s="35">
        <f>SUMIFS(Tabla16[[EXENTO ]],Tabla16[NUM],Tabla1[[#This Row],[CODIGO]])</f>
        <v>0</v>
      </c>
      <c r="H776" s="35">
        <f>SUMIFS(Tabla16[IVA],Tabla16[NUM],Tabla1[[#This Row],[CODIGO]])</f>
        <v>0</v>
      </c>
      <c r="I776" s="35">
        <f>SUMIFS(Tabla16[ISR RET.],Tabla16[NUM],Tabla1[[#This Row],[CODIGO]])</f>
        <v>0</v>
      </c>
      <c r="J776" s="35">
        <f>SUMIFS(Tabla16[IVA RET.],Tabla16[NUM],Tabla1[[#This Row],[CODIGO]])</f>
        <v>0</v>
      </c>
      <c r="K776" t="str">
        <f>FIXED(Tabla1[[#This Row],[TASA 16%]],0)</f>
        <v>0</v>
      </c>
      <c r="L776" t="str">
        <f>FIXED(Tabla1[[#This Row],[TASA 0%]],0)</f>
        <v>0</v>
      </c>
      <c r="M776" t="str">
        <f>FIXED(Tabla1[[#This Row],[TASA EXE.]],0)</f>
        <v>0</v>
      </c>
      <c r="N776" s="36" t="str">
        <f>FIXED(Tabla1[[#This Row],[IVA]],0)</f>
        <v>0</v>
      </c>
      <c r="O776" s="36" t="str">
        <f>FIXED(Tabla1[[#This Row],[ISR RET]],0)</f>
        <v>0</v>
      </c>
      <c r="P776" s="36" t="str">
        <f>FIXED(Tabla1[[#This Row],[IVA RET]],0)</f>
        <v>0</v>
      </c>
      <c r="R776" s="68">
        <f>Tabla1[[#This Row],[TASA 16]]*16%</f>
        <v>0</v>
      </c>
    </row>
    <row r="777" spans="2:18" x14ac:dyDescent="0.25">
      <c r="B777" t="str">
        <f>'[1]210 Y RFC'!A777</f>
        <v>PAL090403N75</v>
      </c>
      <c r="C777" t="s">
        <v>809</v>
      </c>
      <c r="D777" t="str">
        <f>'[1]210 Y RFC'!C777</f>
        <v>PAQUETERIA ALTEÑA S DE RL DE CV</v>
      </c>
      <c r="E777" s="35">
        <f>SUMIFS(Tabla16[TASA 16],Tabla16[NUM],Tabla1[[#This Row],[CODIGO]])</f>
        <v>0</v>
      </c>
      <c r="F777" s="35">
        <f>SUMIFS(Tabla16[TASA 0%],Tabla16[NUM],Tabla1[[#This Row],[CODIGO]])</f>
        <v>0</v>
      </c>
      <c r="G777" s="35">
        <f>SUMIFS(Tabla16[[EXENTO ]],Tabla16[NUM],Tabla1[[#This Row],[CODIGO]])</f>
        <v>0</v>
      </c>
      <c r="H777" s="35">
        <f>SUMIFS(Tabla16[IVA],Tabla16[NUM],Tabla1[[#This Row],[CODIGO]])</f>
        <v>0</v>
      </c>
      <c r="I777" s="35">
        <f>SUMIFS(Tabla16[ISR RET.],Tabla16[NUM],Tabla1[[#This Row],[CODIGO]])</f>
        <v>0</v>
      </c>
      <c r="J777" s="35">
        <f>SUMIFS(Tabla16[IVA RET.],Tabla16[NUM],Tabla1[[#This Row],[CODIGO]])</f>
        <v>0</v>
      </c>
      <c r="K777" t="str">
        <f>FIXED(Tabla1[[#This Row],[TASA 16%]],0)</f>
        <v>0</v>
      </c>
      <c r="L777" t="str">
        <f>FIXED(Tabla1[[#This Row],[TASA 0%]],0)</f>
        <v>0</v>
      </c>
      <c r="M777" t="str">
        <f>FIXED(Tabla1[[#This Row],[TASA EXE.]],0)</f>
        <v>0</v>
      </c>
      <c r="N777" t="str">
        <f>FIXED(Tabla1[[#This Row],[IVA]],0)</f>
        <v>0</v>
      </c>
      <c r="O777" t="str">
        <f>FIXED(Tabla1[[#This Row],[ISR RET]],0)</f>
        <v>0</v>
      </c>
      <c r="P777" t="str">
        <f>FIXED(Tabla1[[#This Row],[IVA RET]],0)</f>
        <v>0</v>
      </c>
      <c r="R777" s="68">
        <f>Tabla1[[#This Row],[TASA 16]]*16%</f>
        <v>0</v>
      </c>
    </row>
    <row r="778" spans="2:18" x14ac:dyDescent="0.25">
      <c r="B778" t="str">
        <f>'[1]210 Y RFC'!A778</f>
        <v>DCO99072237A</v>
      </c>
      <c r="C778" t="s">
        <v>810</v>
      </c>
      <c r="D778" t="str">
        <f>'[1]210 Y RFC'!C778</f>
        <v>DISTRIBUIDORA CORZAMI SA DE CV</v>
      </c>
      <c r="E778" s="35">
        <f>SUMIFS(Tabla16[TASA 16],Tabla16[NUM],Tabla1[[#This Row],[CODIGO]])</f>
        <v>0</v>
      </c>
      <c r="F778" s="35">
        <f>SUMIFS(Tabla16[TASA 0%],Tabla16[NUM],Tabla1[[#This Row],[CODIGO]])</f>
        <v>0</v>
      </c>
      <c r="G778" s="35">
        <f>SUMIFS(Tabla16[[EXENTO ]],Tabla16[NUM],Tabla1[[#This Row],[CODIGO]])</f>
        <v>0</v>
      </c>
      <c r="H778" s="35">
        <f>SUMIFS(Tabla16[IVA],Tabla16[NUM],Tabla1[[#This Row],[CODIGO]])</f>
        <v>0</v>
      </c>
      <c r="I778" s="35">
        <f>SUMIFS(Tabla16[ISR RET.],Tabla16[NUM],Tabla1[[#This Row],[CODIGO]])</f>
        <v>0</v>
      </c>
      <c r="J778" s="35">
        <f>SUMIFS(Tabla16[IVA RET.],Tabla16[NUM],Tabla1[[#This Row],[CODIGO]])</f>
        <v>0</v>
      </c>
      <c r="K778" t="str">
        <f>FIXED(Tabla1[[#This Row],[TASA 16%]],0)</f>
        <v>0</v>
      </c>
      <c r="L778" t="str">
        <f>FIXED(Tabla1[[#This Row],[TASA 0%]],0)</f>
        <v>0</v>
      </c>
      <c r="M778" t="str">
        <f>FIXED(Tabla1[[#This Row],[TASA EXE.]],0)</f>
        <v>0</v>
      </c>
      <c r="N778" s="36" t="str">
        <f>FIXED(Tabla1[[#This Row],[IVA]],0)</f>
        <v>0</v>
      </c>
      <c r="O778" s="36" t="str">
        <f>FIXED(Tabla1[[#This Row],[ISR RET]],0)</f>
        <v>0</v>
      </c>
      <c r="P778" s="36" t="str">
        <f>FIXED(Tabla1[[#This Row],[IVA RET]],0)</f>
        <v>0</v>
      </c>
      <c r="R778" s="68">
        <f>Tabla1[[#This Row],[TASA 16]]*16%</f>
        <v>0</v>
      </c>
    </row>
    <row r="779" spans="2:18" x14ac:dyDescent="0.25">
      <c r="B779" t="str">
        <f>'[1]210 Y RFC'!A779</f>
        <v>MAFA710212V22</v>
      </c>
      <c r="C779" t="s">
        <v>811</v>
      </c>
      <c r="D779" t="str">
        <f>'[1]210 Y RFC'!C779</f>
        <v>MARTINEZ FLORES ALICIA</v>
      </c>
      <c r="E779" s="35">
        <f>SUMIFS(Tabla16[TASA 16],Tabla16[NUM],Tabla1[[#This Row],[CODIGO]])</f>
        <v>0</v>
      </c>
      <c r="F779" s="35">
        <f>SUMIFS(Tabla16[TASA 0%],Tabla16[NUM],Tabla1[[#This Row],[CODIGO]])</f>
        <v>0</v>
      </c>
      <c r="G779" s="35">
        <f>SUMIFS(Tabla16[[EXENTO ]],Tabla16[NUM],Tabla1[[#This Row],[CODIGO]])</f>
        <v>0</v>
      </c>
      <c r="H779" s="35">
        <f>SUMIFS(Tabla16[IVA],Tabla16[NUM],Tabla1[[#This Row],[CODIGO]])</f>
        <v>0</v>
      </c>
      <c r="I779" s="35">
        <f>SUMIFS(Tabla16[ISR RET.],Tabla16[NUM],Tabla1[[#This Row],[CODIGO]])</f>
        <v>0</v>
      </c>
      <c r="J779" s="35">
        <f>SUMIFS(Tabla16[IVA RET.],Tabla16[NUM],Tabla1[[#This Row],[CODIGO]])</f>
        <v>0</v>
      </c>
      <c r="K779" t="str">
        <f>FIXED(Tabla1[[#This Row],[TASA 16%]],0)</f>
        <v>0</v>
      </c>
      <c r="L779" t="str">
        <f>FIXED(Tabla1[[#This Row],[TASA 0%]],0)</f>
        <v>0</v>
      </c>
      <c r="M779" t="str">
        <f>FIXED(Tabla1[[#This Row],[TASA EXE.]],0)</f>
        <v>0</v>
      </c>
      <c r="N779" t="str">
        <f>FIXED(Tabla1[[#This Row],[IVA]],0)</f>
        <v>0</v>
      </c>
      <c r="O779" t="str">
        <f>FIXED(Tabla1[[#This Row],[ISR RET]],0)</f>
        <v>0</v>
      </c>
      <c r="P779" t="str">
        <f>FIXED(Tabla1[[#This Row],[IVA RET]],0)</f>
        <v>0</v>
      </c>
      <c r="R779" s="68">
        <f>Tabla1[[#This Row],[TASA 16]]*16%</f>
        <v>0</v>
      </c>
    </row>
    <row r="780" spans="2:18" x14ac:dyDescent="0.25">
      <c r="B780" t="str">
        <f>'[1]210 Y RFC'!A780</f>
        <v>PGA9801154S5</v>
      </c>
      <c r="C780" t="s">
        <v>812</v>
      </c>
      <c r="D780" t="str">
        <f>'[1]210 Y RFC'!C780</f>
        <v>PERFUMERIA GAL</v>
      </c>
      <c r="E780" s="35">
        <f>SUMIFS(Tabla16[TASA 16],Tabla16[NUM],Tabla1[[#This Row],[CODIGO]])</f>
        <v>0</v>
      </c>
      <c r="F780" s="35">
        <f>SUMIFS(Tabla16[TASA 0%],Tabla16[NUM],Tabla1[[#This Row],[CODIGO]])</f>
        <v>0</v>
      </c>
      <c r="G780" s="35">
        <f>SUMIFS(Tabla16[[EXENTO ]],Tabla16[NUM],Tabla1[[#This Row],[CODIGO]])</f>
        <v>0</v>
      </c>
      <c r="H780" s="35">
        <f>SUMIFS(Tabla16[IVA],Tabla16[NUM],Tabla1[[#This Row],[CODIGO]])</f>
        <v>0</v>
      </c>
      <c r="I780" s="35">
        <f>SUMIFS(Tabla16[ISR RET.],Tabla16[NUM],Tabla1[[#This Row],[CODIGO]])</f>
        <v>0</v>
      </c>
      <c r="J780" s="35">
        <f>SUMIFS(Tabla16[IVA RET.],Tabla16[NUM],Tabla1[[#This Row],[CODIGO]])</f>
        <v>0</v>
      </c>
      <c r="K780" t="str">
        <f>FIXED(Tabla1[[#This Row],[TASA 16%]],0)</f>
        <v>0</v>
      </c>
      <c r="L780" t="str">
        <f>FIXED(Tabla1[[#This Row],[TASA 0%]],0)</f>
        <v>0</v>
      </c>
      <c r="M780" t="str">
        <f>FIXED(Tabla1[[#This Row],[TASA EXE.]],0)</f>
        <v>0</v>
      </c>
      <c r="N780" s="36" t="str">
        <f>FIXED(Tabla1[[#This Row],[IVA]],0)</f>
        <v>0</v>
      </c>
      <c r="O780" s="36" t="str">
        <f>FIXED(Tabla1[[#This Row],[ISR RET]],0)</f>
        <v>0</v>
      </c>
      <c r="P780" s="36" t="str">
        <f>FIXED(Tabla1[[#This Row],[IVA RET]],0)</f>
        <v>0</v>
      </c>
      <c r="R780" s="68">
        <f>Tabla1[[#This Row],[TASA 16]]*16%</f>
        <v>0</v>
      </c>
    </row>
    <row r="781" spans="2:18" x14ac:dyDescent="0.25">
      <c r="B781" t="str">
        <f>'[1]210 Y RFC'!A781</f>
        <v>GOAA901224976</v>
      </c>
      <c r="C781" t="s">
        <v>813</v>
      </c>
      <c r="D781" t="str">
        <f>'[1]210 Y RFC'!C781</f>
        <v>GOMEZ ALCANTAR ALEJANDRA</v>
      </c>
      <c r="E781" s="35">
        <f>SUMIFS(Tabla16[TASA 16],Tabla16[NUM],Tabla1[[#This Row],[CODIGO]])</f>
        <v>0</v>
      </c>
      <c r="F781" s="35">
        <f>SUMIFS(Tabla16[TASA 0%],Tabla16[NUM],Tabla1[[#This Row],[CODIGO]])</f>
        <v>0</v>
      </c>
      <c r="G781" s="35">
        <f>SUMIFS(Tabla16[[EXENTO ]],Tabla16[NUM],Tabla1[[#This Row],[CODIGO]])</f>
        <v>0</v>
      </c>
      <c r="H781" s="35">
        <f>SUMIFS(Tabla16[IVA],Tabla16[NUM],Tabla1[[#This Row],[CODIGO]])</f>
        <v>0</v>
      </c>
      <c r="I781" s="35">
        <f>SUMIFS(Tabla16[ISR RET.],Tabla16[NUM],Tabla1[[#This Row],[CODIGO]])</f>
        <v>0</v>
      </c>
      <c r="J781" s="35">
        <f>SUMIFS(Tabla16[IVA RET.],Tabla16[NUM],Tabla1[[#This Row],[CODIGO]])</f>
        <v>0</v>
      </c>
      <c r="K781" t="str">
        <f>FIXED(Tabla1[[#This Row],[TASA 16%]],0)</f>
        <v>0</v>
      </c>
      <c r="L781" t="str">
        <f>FIXED(Tabla1[[#This Row],[TASA 0%]],0)</f>
        <v>0</v>
      </c>
      <c r="M781" t="str">
        <f>FIXED(Tabla1[[#This Row],[TASA EXE.]],0)</f>
        <v>0</v>
      </c>
      <c r="N781" t="str">
        <f>FIXED(Tabla1[[#This Row],[IVA]],0)</f>
        <v>0</v>
      </c>
      <c r="O781" t="str">
        <f>FIXED(Tabla1[[#This Row],[ISR RET]],0)</f>
        <v>0</v>
      </c>
      <c r="P781" t="str">
        <f>FIXED(Tabla1[[#This Row],[IVA RET]],0)</f>
        <v>0</v>
      </c>
      <c r="R781" s="68">
        <f>Tabla1[[#This Row],[TASA 16]]*16%</f>
        <v>0</v>
      </c>
    </row>
    <row r="782" spans="2:18" x14ac:dyDescent="0.25">
      <c r="B782" t="str">
        <f>'[1]210 Y RFC'!A782</f>
        <v>IAHA641025N70</v>
      </c>
      <c r="C782" t="s">
        <v>814</v>
      </c>
      <c r="D782" t="str">
        <f>'[1]210 Y RFC'!C782</f>
        <v>IBARRA HERNANDEZ JOSE ALFREDO</v>
      </c>
      <c r="E782" s="35">
        <f>SUMIFS(Tabla16[TASA 16],Tabla16[NUM],Tabla1[[#This Row],[CODIGO]])</f>
        <v>0</v>
      </c>
      <c r="F782" s="35">
        <f>SUMIFS(Tabla16[TASA 0%],Tabla16[NUM],Tabla1[[#This Row],[CODIGO]])</f>
        <v>0</v>
      </c>
      <c r="G782" s="35">
        <f>SUMIFS(Tabla16[[EXENTO ]],Tabla16[NUM],Tabla1[[#This Row],[CODIGO]])</f>
        <v>0</v>
      </c>
      <c r="H782" s="35">
        <f>SUMIFS(Tabla16[IVA],Tabla16[NUM],Tabla1[[#This Row],[CODIGO]])</f>
        <v>0</v>
      </c>
      <c r="I782" s="35">
        <f>SUMIFS(Tabla16[ISR RET.],Tabla16[NUM],Tabla1[[#This Row],[CODIGO]])</f>
        <v>0</v>
      </c>
      <c r="J782" s="35">
        <f>SUMIFS(Tabla16[IVA RET.],Tabla16[NUM],Tabla1[[#This Row],[CODIGO]])</f>
        <v>0</v>
      </c>
      <c r="K782" t="str">
        <f>FIXED(Tabla1[[#This Row],[TASA 16%]],0)</f>
        <v>0</v>
      </c>
      <c r="L782" t="str">
        <f>FIXED(Tabla1[[#This Row],[TASA 0%]],0)</f>
        <v>0</v>
      </c>
      <c r="M782" t="str">
        <f>FIXED(Tabla1[[#This Row],[TASA EXE.]],0)</f>
        <v>0</v>
      </c>
      <c r="N782" s="36" t="str">
        <f>FIXED(Tabla1[[#This Row],[IVA]],0)</f>
        <v>0</v>
      </c>
      <c r="O782" s="36" t="str">
        <f>FIXED(Tabla1[[#This Row],[ISR RET]],0)</f>
        <v>0</v>
      </c>
      <c r="P782" s="36" t="str">
        <f>FIXED(Tabla1[[#This Row],[IVA RET]],0)</f>
        <v>0</v>
      </c>
      <c r="R782" s="68">
        <f>Tabla1[[#This Row],[TASA 16]]*16%</f>
        <v>0</v>
      </c>
    </row>
    <row r="783" spans="2:18" x14ac:dyDescent="0.25">
      <c r="B783" t="str">
        <f>'[1]210 Y RFC'!A783</f>
        <v>IIGJ341223GS1</v>
      </c>
      <c r="C783" t="s">
        <v>815</v>
      </c>
      <c r="D783" t="str">
        <f>'[1]210 Y RFC'!C783</f>
        <v>IÑIGUEZ GALINDO J JESUS</v>
      </c>
      <c r="E783" s="35">
        <f>SUMIFS(Tabla16[TASA 16],Tabla16[NUM],Tabla1[[#This Row],[CODIGO]])</f>
        <v>0</v>
      </c>
      <c r="F783" s="35">
        <f>SUMIFS(Tabla16[TASA 0%],Tabla16[NUM],Tabla1[[#This Row],[CODIGO]])</f>
        <v>0</v>
      </c>
      <c r="G783" s="35">
        <f>SUMIFS(Tabla16[[EXENTO ]],Tabla16[NUM],Tabla1[[#This Row],[CODIGO]])</f>
        <v>0</v>
      </c>
      <c r="H783" s="35">
        <f>SUMIFS(Tabla16[IVA],Tabla16[NUM],Tabla1[[#This Row],[CODIGO]])</f>
        <v>0</v>
      </c>
      <c r="I783" s="35">
        <f>SUMIFS(Tabla16[ISR RET.],Tabla16[NUM],Tabla1[[#This Row],[CODIGO]])</f>
        <v>0</v>
      </c>
      <c r="J783" s="35">
        <f>SUMIFS(Tabla16[IVA RET.],Tabla16[NUM],Tabla1[[#This Row],[CODIGO]])</f>
        <v>0</v>
      </c>
      <c r="K783" t="str">
        <f>FIXED(Tabla1[[#This Row],[TASA 16%]],0)</f>
        <v>0</v>
      </c>
      <c r="L783" t="str">
        <f>FIXED(Tabla1[[#This Row],[TASA 0%]],0)</f>
        <v>0</v>
      </c>
      <c r="M783" t="str">
        <f>FIXED(Tabla1[[#This Row],[TASA EXE.]],0)</f>
        <v>0</v>
      </c>
      <c r="N783" t="str">
        <f>FIXED(Tabla1[[#This Row],[IVA]],0)</f>
        <v>0</v>
      </c>
      <c r="O783" t="str">
        <f>FIXED(Tabla1[[#This Row],[ISR RET]],0)</f>
        <v>0</v>
      </c>
      <c r="P783" t="str">
        <f>FIXED(Tabla1[[#This Row],[IVA RET]],0)</f>
        <v>0</v>
      </c>
      <c r="R783" s="68">
        <f>Tabla1[[#This Row],[TASA 16]]*16%</f>
        <v>0</v>
      </c>
    </row>
    <row r="784" spans="2:18" x14ac:dyDescent="0.25">
      <c r="B784" t="str">
        <f>'[1]210 Y RFC'!A784</f>
        <v>NARJ920615M89</v>
      </c>
      <c r="C784" t="s">
        <v>816</v>
      </c>
      <c r="D784" t="str">
        <f>'[1]210 Y RFC'!C784</f>
        <v>NAVARRO ROSAS JUAN MANUEL DE JESUS</v>
      </c>
      <c r="E784" s="35">
        <f>SUMIFS(Tabla16[TASA 16],Tabla16[NUM],Tabla1[[#This Row],[CODIGO]])</f>
        <v>0</v>
      </c>
      <c r="F784" s="35">
        <f>SUMIFS(Tabla16[TASA 0%],Tabla16[NUM],Tabla1[[#This Row],[CODIGO]])</f>
        <v>0</v>
      </c>
      <c r="G784" s="35">
        <f>SUMIFS(Tabla16[[EXENTO ]],Tabla16[NUM],Tabla1[[#This Row],[CODIGO]])</f>
        <v>0</v>
      </c>
      <c r="H784" s="35">
        <f>SUMIFS(Tabla16[IVA],Tabla16[NUM],Tabla1[[#This Row],[CODIGO]])</f>
        <v>0</v>
      </c>
      <c r="I784" s="35">
        <f>SUMIFS(Tabla16[ISR RET.],Tabla16[NUM],Tabla1[[#This Row],[CODIGO]])</f>
        <v>0</v>
      </c>
      <c r="J784" s="35">
        <f>SUMIFS(Tabla16[IVA RET.],Tabla16[NUM],Tabla1[[#This Row],[CODIGO]])</f>
        <v>0</v>
      </c>
      <c r="K784" t="str">
        <f>FIXED(Tabla1[[#This Row],[TASA 16%]],0)</f>
        <v>0</v>
      </c>
      <c r="L784" t="str">
        <f>FIXED(Tabla1[[#This Row],[TASA 0%]],0)</f>
        <v>0</v>
      </c>
      <c r="M784" t="str">
        <f>FIXED(Tabla1[[#This Row],[TASA EXE.]],0)</f>
        <v>0</v>
      </c>
      <c r="N784" s="36" t="str">
        <f>FIXED(Tabla1[[#This Row],[IVA]],0)</f>
        <v>0</v>
      </c>
      <c r="O784" s="36" t="str">
        <f>FIXED(Tabla1[[#This Row],[ISR RET]],0)</f>
        <v>0</v>
      </c>
      <c r="P784" s="36" t="str">
        <f>FIXED(Tabla1[[#This Row],[IVA RET]],0)</f>
        <v>0</v>
      </c>
      <c r="R784" s="68">
        <f>Tabla1[[#This Row],[TASA 16]]*16%</f>
        <v>0</v>
      </c>
    </row>
    <row r="785" spans="2:18" x14ac:dyDescent="0.25">
      <c r="B785" t="str">
        <f>'[1]210 Y RFC'!A785</f>
        <v>DNU170811H88</v>
      </c>
      <c r="C785" t="s">
        <v>817</v>
      </c>
      <c r="D785" t="str">
        <f>'[1]210 Y RFC'!C785</f>
        <v>DISTRIBUCIONES NUTRICIONALES S DE RL DE CV</v>
      </c>
      <c r="E785" s="35">
        <f>SUMIFS(Tabla16[TASA 16],Tabla16[NUM],Tabla1[[#This Row],[CODIGO]])</f>
        <v>93652.3125</v>
      </c>
      <c r="F785" s="35">
        <f>SUMIFS(Tabla16[TASA 0%],Tabla16[NUM],Tabla1[[#This Row],[CODIGO]])</f>
        <v>2.749999999650754E-2</v>
      </c>
      <c r="G785" s="35">
        <f>SUMIFS(Tabla16[[EXENTO ]],Tabla16[NUM],Tabla1[[#This Row],[CODIGO]])</f>
        <v>0</v>
      </c>
      <c r="H785" s="35">
        <f>SUMIFS(Tabla16[IVA],Tabla16[NUM],Tabla1[[#This Row],[CODIGO]])</f>
        <v>14984.369999999999</v>
      </c>
      <c r="I785" s="35">
        <f>SUMIFS(Tabla16[ISR RET.],Tabla16[NUM],Tabla1[[#This Row],[CODIGO]])</f>
        <v>0</v>
      </c>
      <c r="J785" s="35">
        <f>SUMIFS(Tabla16[IVA RET.],Tabla16[NUM],Tabla1[[#This Row],[CODIGO]])</f>
        <v>0</v>
      </c>
      <c r="K785" t="str">
        <f>FIXED(Tabla1[[#This Row],[TASA 16%]],0)</f>
        <v>93,652</v>
      </c>
      <c r="L785" t="str">
        <f>FIXED(Tabla1[[#This Row],[TASA 0%]],0)</f>
        <v>0</v>
      </c>
      <c r="M785" t="str">
        <f>FIXED(Tabla1[[#This Row],[TASA EXE.]],0)</f>
        <v>0</v>
      </c>
      <c r="N785" t="str">
        <f>FIXED(Tabla1[[#This Row],[IVA]],0)</f>
        <v>14,984</v>
      </c>
      <c r="O785" t="str">
        <f>FIXED(Tabla1[[#This Row],[ISR RET]],0)</f>
        <v>0</v>
      </c>
      <c r="P785" t="str">
        <f>FIXED(Tabla1[[#This Row],[IVA RET]],0)</f>
        <v>0</v>
      </c>
      <c r="R785" s="68">
        <f>Tabla1[[#This Row],[TASA 16]]*16%</f>
        <v>14984.32</v>
      </c>
    </row>
    <row r="786" spans="2:18" x14ac:dyDescent="0.25">
      <c r="B786" t="str">
        <f>'[1]210 Y RFC'!A786</f>
        <v>GBU7109148V4</v>
      </c>
      <c r="C786" t="s">
        <v>818</v>
      </c>
      <c r="D786" t="str">
        <f>'[1]210 Y RFC'!C786</f>
        <v>GAS BUTEP SA</v>
      </c>
      <c r="E786" s="35">
        <f>SUMIFS(Tabla16[TASA 16],Tabla16[NUM],Tabla1[[#This Row],[CODIGO]])</f>
        <v>9534.4375</v>
      </c>
      <c r="F786" s="35">
        <f>SUMIFS(Tabla16[TASA 0%],Tabla16[NUM],Tabla1[[#This Row],[CODIGO]])</f>
        <v>5.2500000000236469E-2</v>
      </c>
      <c r="G786" s="35">
        <f>SUMIFS(Tabla16[[EXENTO ]],Tabla16[NUM],Tabla1[[#This Row],[CODIGO]])</f>
        <v>0</v>
      </c>
      <c r="H786" s="35">
        <f>SUMIFS(Tabla16[IVA],Tabla16[NUM],Tabla1[[#This Row],[CODIGO]])</f>
        <v>1525.5100000000002</v>
      </c>
      <c r="I786" s="35">
        <f>SUMIFS(Tabla16[ISR RET.],Tabla16[NUM],Tabla1[[#This Row],[CODIGO]])</f>
        <v>0</v>
      </c>
      <c r="J786" s="35">
        <f>SUMIFS(Tabla16[IVA RET.],Tabla16[NUM],Tabla1[[#This Row],[CODIGO]])</f>
        <v>0</v>
      </c>
      <c r="K786" t="str">
        <f>FIXED(Tabla1[[#This Row],[TASA 16%]],0)</f>
        <v>9,534</v>
      </c>
      <c r="L786" t="str">
        <f>FIXED(Tabla1[[#This Row],[TASA 0%]],0)</f>
        <v>0</v>
      </c>
      <c r="M786" t="str">
        <f>FIXED(Tabla1[[#This Row],[TASA EXE.]],0)</f>
        <v>0</v>
      </c>
      <c r="N786" s="36" t="str">
        <f>FIXED(Tabla1[[#This Row],[IVA]],0)</f>
        <v>1,526</v>
      </c>
      <c r="O786" s="36" t="str">
        <f>FIXED(Tabla1[[#This Row],[ISR RET]],0)</f>
        <v>0</v>
      </c>
      <c r="P786" s="36" t="str">
        <f>FIXED(Tabla1[[#This Row],[IVA RET]],0)</f>
        <v>0</v>
      </c>
      <c r="R786" s="68">
        <f>Tabla1[[#This Row],[TASA 16]]*16%</f>
        <v>1525.44</v>
      </c>
    </row>
    <row r="787" spans="2:18" x14ac:dyDescent="0.25">
      <c r="B787" t="str">
        <f>'[1]210 Y RFC'!A787</f>
        <v>CEN990413732</v>
      </c>
      <c r="C787" t="s">
        <v>819</v>
      </c>
      <c r="D787" t="str">
        <f>'[1]210 Y RFC'!C787</f>
        <v>CENTENNIAL SA DE CV</v>
      </c>
      <c r="E787" s="35">
        <f>SUMIFS(Tabla16[TASA 16],Tabla16[NUM],Tabla1[[#This Row],[CODIGO]])</f>
        <v>0</v>
      </c>
      <c r="F787" s="35">
        <f>SUMIFS(Tabla16[TASA 0%],Tabla16[NUM],Tabla1[[#This Row],[CODIGO]])</f>
        <v>0</v>
      </c>
      <c r="G787" s="35">
        <f>SUMIFS(Tabla16[[EXENTO ]],Tabla16[NUM],Tabla1[[#This Row],[CODIGO]])</f>
        <v>0</v>
      </c>
      <c r="H787" s="35">
        <f>SUMIFS(Tabla16[IVA],Tabla16[NUM],Tabla1[[#This Row],[CODIGO]])</f>
        <v>0</v>
      </c>
      <c r="I787" s="35">
        <f>SUMIFS(Tabla16[ISR RET.],Tabla16[NUM],Tabla1[[#This Row],[CODIGO]])</f>
        <v>0</v>
      </c>
      <c r="J787" s="35">
        <f>SUMIFS(Tabla16[IVA RET.],Tabla16[NUM],Tabla1[[#This Row],[CODIGO]])</f>
        <v>0</v>
      </c>
      <c r="K787" t="str">
        <f>FIXED(Tabla1[[#This Row],[TASA 16%]],0)</f>
        <v>0</v>
      </c>
      <c r="L787" t="str">
        <f>FIXED(Tabla1[[#This Row],[TASA 0%]],0)</f>
        <v>0</v>
      </c>
      <c r="M787" t="str">
        <f>FIXED(Tabla1[[#This Row],[TASA EXE.]],0)</f>
        <v>0</v>
      </c>
      <c r="N787" t="str">
        <f>FIXED(Tabla1[[#This Row],[IVA]],0)</f>
        <v>0</v>
      </c>
      <c r="O787" t="str">
        <f>FIXED(Tabla1[[#This Row],[ISR RET]],0)</f>
        <v>0</v>
      </c>
      <c r="P787" t="str">
        <f>FIXED(Tabla1[[#This Row],[IVA RET]],0)</f>
        <v>0</v>
      </c>
      <c r="R787" s="68">
        <f>Tabla1[[#This Row],[TASA 16]]*16%</f>
        <v>0</v>
      </c>
    </row>
    <row r="788" spans="2:18" x14ac:dyDescent="0.25">
      <c r="B788" t="str">
        <f>'[1]210 Y RFC'!A788</f>
        <v>PET170821TX8</v>
      </c>
      <c r="C788" t="s">
        <v>820</v>
      </c>
      <c r="D788" t="str">
        <f>'[1]210 Y RFC'!C788</f>
        <v>PETROTEP SA DE CV</v>
      </c>
      <c r="E788" s="35">
        <f>SUMIFS(Tabla16[TASA 16],Tabla16[NUM],Tabla1[[#This Row],[CODIGO]])</f>
        <v>62461.375</v>
      </c>
      <c r="F788" s="35">
        <f>SUMIFS(Tabla16[TASA 0%],Tabla16[NUM],Tabla1[[#This Row],[CODIGO]])</f>
        <v>4.9999999969259079E-3</v>
      </c>
      <c r="G788" s="35">
        <f>SUMIFS(Tabla16[[EXENTO ]],Tabla16[NUM],Tabla1[[#This Row],[CODIGO]])</f>
        <v>1713.73</v>
      </c>
      <c r="H788" s="35">
        <f>SUMIFS(Tabla16[IVA],Tabla16[NUM],Tabla1[[#This Row],[CODIGO]])</f>
        <v>9993.8200000000015</v>
      </c>
      <c r="I788" s="35">
        <f>SUMIFS(Tabla16[ISR RET.],Tabla16[NUM],Tabla1[[#This Row],[CODIGO]])</f>
        <v>0</v>
      </c>
      <c r="J788" s="35">
        <f>SUMIFS(Tabla16[IVA RET.],Tabla16[NUM],Tabla1[[#This Row],[CODIGO]])</f>
        <v>0</v>
      </c>
      <c r="K788" t="str">
        <f>FIXED(Tabla1[[#This Row],[TASA 16%]],0)</f>
        <v>62,461</v>
      </c>
      <c r="L788" t="str">
        <f>FIXED(Tabla1[[#This Row],[TASA 0%]],0)</f>
        <v>0</v>
      </c>
      <c r="M788" t="str">
        <f>FIXED(Tabla1[[#This Row],[TASA EXE.]],0)</f>
        <v>1,714</v>
      </c>
      <c r="N788" t="str">
        <f>FIXED(Tabla1[[#This Row],[IVA]],0)</f>
        <v>9,994</v>
      </c>
      <c r="O788" t="str">
        <f>FIXED(Tabla1[[#This Row],[ISR RET]],0)</f>
        <v>0</v>
      </c>
      <c r="P788" t="str">
        <f>FIXED(Tabla1[[#This Row],[IVA RET]],0)</f>
        <v>0</v>
      </c>
      <c r="R788" s="68">
        <f>Tabla1[[#This Row],[TASA 16]]*16%</f>
        <v>9993.76</v>
      </c>
    </row>
    <row r="789" spans="2:18" x14ac:dyDescent="0.25">
      <c r="B789" t="str">
        <f>'[1]210 Y RFC'!A789</f>
        <v>GAMR620330C36</v>
      </c>
      <c r="C789" t="s">
        <v>821</v>
      </c>
      <c r="D789" t="str">
        <f>'[1]210 Y RFC'!C789</f>
        <v>GALVAN MARTINEZ REGINALDO</v>
      </c>
      <c r="E789" s="35">
        <f>SUMIFS(Tabla16[TASA 16],Tabla16[NUM],Tabla1[[#This Row],[CODIGO]])</f>
        <v>18000</v>
      </c>
      <c r="F789" s="35">
        <f>SUMIFS(Tabla16[TASA 0%],Tabla16[NUM],Tabla1[[#This Row],[CODIGO]])</f>
        <v>0</v>
      </c>
      <c r="G789" s="35">
        <f>SUMIFS(Tabla16[[EXENTO ]],Tabla16[NUM],Tabla1[[#This Row],[CODIGO]])</f>
        <v>0</v>
      </c>
      <c r="H789" s="35">
        <f>SUMIFS(Tabla16[IVA],Tabla16[NUM],Tabla1[[#This Row],[CODIGO]])</f>
        <v>2880</v>
      </c>
      <c r="I789" s="35">
        <f>SUMIFS(Tabla16[ISR RET.],Tabla16[NUM],Tabla1[[#This Row],[CODIGO]])</f>
        <v>0</v>
      </c>
      <c r="J789" s="35">
        <f>SUMIFS(Tabla16[IVA RET.],Tabla16[NUM],Tabla1[[#This Row],[CODIGO]])</f>
        <v>0</v>
      </c>
      <c r="K789" t="str">
        <f>FIXED(Tabla1[[#This Row],[TASA 16%]],0)</f>
        <v>18,000</v>
      </c>
      <c r="L789" t="str">
        <f>FIXED(Tabla1[[#This Row],[TASA 0%]],0)</f>
        <v>0</v>
      </c>
      <c r="M789" t="str">
        <f>FIXED(Tabla1[[#This Row],[TASA EXE.]],0)</f>
        <v>0</v>
      </c>
      <c r="N789" s="36" t="str">
        <f>FIXED(Tabla1[[#This Row],[IVA]],0)</f>
        <v>2,880</v>
      </c>
      <c r="O789" s="36" t="str">
        <f>FIXED(Tabla1[[#This Row],[ISR RET]],0)</f>
        <v>0</v>
      </c>
      <c r="P789" s="36" t="str">
        <f>FIXED(Tabla1[[#This Row],[IVA RET]],0)</f>
        <v>0</v>
      </c>
      <c r="R789" s="68">
        <f>Tabla1[[#This Row],[TASA 16]]*16%</f>
        <v>2880</v>
      </c>
    </row>
    <row r="790" spans="2:18" x14ac:dyDescent="0.25">
      <c r="B790" t="str">
        <f>'[1]210 Y RFC'!A790</f>
        <v>HOR140116UZ4</v>
      </c>
      <c r="C790" t="s">
        <v>822</v>
      </c>
      <c r="D790" t="str">
        <f>'[1]210 Y RFC'!C790</f>
        <v>HORNIPAN SA DE CV</v>
      </c>
      <c r="E790" s="35">
        <f>SUMIFS(Tabla16[TASA 16],Tabla16[NUM],Tabla1[[#This Row],[CODIGO]])</f>
        <v>0</v>
      </c>
      <c r="F790" s="35">
        <f>SUMIFS(Tabla16[TASA 0%],Tabla16[NUM],Tabla1[[#This Row],[CODIGO]])</f>
        <v>0</v>
      </c>
      <c r="G790" s="35">
        <f>SUMIFS(Tabla16[[EXENTO ]],Tabla16[NUM],Tabla1[[#This Row],[CODIGO]])</f>
        <v>0</v>
      </c>
      <c r="H790" s="35">
        <f>SUMIFS(Tabla16[IVA],Tabla16[NUM],Tabla1[[#This Row],[CODIGO]])</f>
        <v>0</v>
      </c>
      <c r="I790" s="35">
        <f>SUMIFS(Tabla16[ISR RET.],Tabla16[NUM],Tabla1[[#This Row],[CODIGO]])</f>
        <v>0</v>
      </c>
      <c r="J790" s="35">
        <f>SUMIFS(Tabla16[IVA RET.],Tabla16[NUM],Tabla1[[#This Row],[CODIGO]])</f>
        <v>0</v>
      </c>
      <c r="K790" t="str">
        <f>FIXED(Tabla1[[#This Row],[TASA 16%]],0)</f>
        <v>0</v>
      </c>
      <c r="L790" t="str">
        <f>FIXED(Tabla1[[#This Row],[TASA 0%]],0)</f>
        <v>0</v>
      </c>
      <c r="M790" t="str">
        <f>FIXED(Tabla1[[#This Row],[TASA EXE.]],0)</f>
        <v>0</v>
      </c>
      <c r="N790" s="36" t="str">
        <f>FIXED(Tabla1[[#This Row],[IVA]],0)</f>
        <v>0</v>
      </c>
      <c r="O790" s="36" t="str">
        <f>FIXED(Tabla1[[#This Row],[ISR RET]],0)</f>
        <v>0</v>
      </c>
      <c r="P790" s="36" t="str">
        <f>FIXED(Tabla1[[#This Row],[IVA RET]],0)</f>
        <v>0</v>
      </c>
      <c r="R790" s="68">
        <f>Tabla1[[#This Row],[TASA 16]]*16%</f>
        <v>0</v>
      </c>
    </row>
    <row r="791" spans="2:18" x14ac:dyDescent="0.25">
      <c r="B791" t="str">
        <f>'[1]210 Y RFC'!A791</f>
        <v>RALR611231RL0</v>
      </c>
      <c r="C791" t="s">
        <v>823</v>
      </c>
      <c r="D791" t="str">
        <f>'[1]210 Y RFC'!C791</f>
        <v>RAMOS LOMELI MA REBECA</v>
      </c>
      <c r="E791" s="35">
        <f>SUMIFS(Tabla16[TASA 16],Tabla16[NUM],Tabla1[[#This Row],[CODIGO]])</f>
        <v>0</v>
      </c>
      <c r="F791" s="35">
        <f>SUMIFS(Tabla16[TASA 0%],Tabla16[NUM],Tabla1[[#This Row],[CODIGO]])</f>
        <v>0</v>
      </c>
      <c r="G791" s="35">
        <f>SUMIFS(Tabla16[[EXENTO ]],Tabla16[NUM],Tabla1[[#This Row],[CODIGO]])</f>
        <v>0</v>
      </c>
      <c r="H791" s="35">
        <f>SUMIFS(Tabla16[IVA],Tabla16[NUM],Tabla1[[#This Row],[CODIGO]])</f>
        <v>0</v>
      </c>
      <c r="I791" s="35">
        <f>SUMIFS(Tabla16[ISR RET.],Tabla16[NUM],Tabla1[[#This Row],[CODIGO]])</f>
        <v>0</v>
      </c>
      <c r="J791" s="35">
        <f>SUMIFS(Tabla16[IVA RET.],Tabla16[NUM],Tabla1[[#This Row],[CODIGO]])</f>
        <v>0</v>
      </c>
      <c r="K791" t="str">
        <f>FIXED(Tabla1[[#This Row],[TASA 16%]],0)</f>
        <v>0</v>
      </c>
      <c r="L791" t="str">
        <f>FIXED(Tabla1[[#This Row],[TASA 0%]],0)</f>
        <v>0</v>
      </c>
      <c r="M791" t="str">
        <f>FIXED(Tabla1[[#This Row],[TASA EXE.]],0)</f>
        <v>0</v>
      </c>
      <c r="N791" t="str">
        <f>FIXED(Tabla1[[#This Row],[IVA]],0)</f>
        <v>0</v>
      </c>
      <c r="O791" t="str">
        <f>FIXED(Tabla1[[#This Row],[ISR RET]],0)</f>
        <v>0</v>
      </c>
      <c r="P791" t="str">
        <f>FIXED(Tabla1[[#This Row],[IVA RET]],0)</f>
        <v>0</v>
      </c>
      <c r="R791" s="68">
        <f>Tabla1[[#This Row],[TASA 16]]*16%</f>
        <v>0</v>
      </c>
    </row>
    <row r="792" spans="2:18" x14ac:dyDescent="0.25">
      <c r="B792" t="str">
        <f>'[1]210 Y RFC'!A792</f>
        <v>OCA160924455</v>
      </c>
      <c r="C792" t="s">
        <v>824</v>
      </c>
      <c r="D792" t="str">
        <f>'[1]210 Y RFC'!C792</f>
        <v>OPERADORA COMERCIAL ANJOMA S DE RL DE CV</v>
      </c>
      <c r="E792" s="35">
        <f>SUMIFS(Tabla16[TASA 16],Tabla16[NUM],Tabla1[[#This Row],[CODIGO]])</f>
        <v>0</v>
      </c>
      <c r="F792" s="35">
        <f>SUMIFS(Tabla16[TASA 0%],Tabla16[NUM],Tabla1[[#This Row],[CODIGO]])</f>
        <v>0</v>
      </c>
      <c r="G792" s="35">
        <f>SUMIFS(Tabla16[[EXENTO ]],Tabla16[NUM],Tabla1[[#This Row],[CODIGO]])</f>
        <v>0</v>
      </c>
      <c r="H792" s="35">
        <f>SUMIFS(Tabla16[IVA],Tabla16[NUM],Tabla1[[#This Row],[CODIGO]])</f>
        <v>0</v>
      </c>
      <c r="I792" s="35">
        <f>SUMIFS(Tabla16[ISR RET.],Tabla16[NUM],Tabla1[[#This Row],[CODIGO]])</f>
        <v>0</v>
      </c>
      <c r="J792" s="35">
        <f>SUMIFS(Tabla16[IVA RET.],Tabla16[NUM],Tabla1[[#This Row],[CODIGO]])</f>
        <v>0</v>
      </c>
      <c r="K792" t="str">
        <f>FIXED(Tabla1[[#This Row],[TASA 16%]],0)</f>
        <v>0</v>
      </c>
      <c r="L792" t="str">
        <f>FIXED(Tabla1[[#This Row],[TASA 0%]],0)</f>
        <v>0</v>
      </c>
      <c r="M792" t="str">
        <f>FIXED(Tabla1[[#This Row],[TASA EXE.]],0)</f>
        <v>0</v>
      </c>
      <c r="N792" s="36" t="str">
        <f>FIXED(Tabla1[[#This Row],[IVA]],0)</f>
        <v>0</v>
      </c>
      <c r="O792" s="36" t="str">
        <f>FIXED(Tabla1[[#This Row],[ISR RET]],0)</f>
        <v>0</v>
      </c>
      <c r="P792" s="36" t="str">
        <f>FIXED(Tabla1[[#This Row],[IVA RET]],0)</f>
        <v>0</v>
      </c>
      <c r="R792" s="68">
        <f>Tabla1[[#This Row],[TASA 16]]*16%</f>
        <v>0</v>
      </c>
    </row>
    <row r="793" spans="2:18" x14ac:dyDescent="0.25">
      <c r="B793" t="str">
        <f>'[1]210 Y RFC'!A793</f>
        <v>OCO980903D14</v>
      </c>
      <c r="C793" t="s">
        <v>825</v>
      </c>
      <c r="D793" t="str">
        <f>'[1]210 Y RFC'!C793</f>
        <v>OLEOQUIMICA COMERCIAL SA DE CV</v>
      </c>
      <c r="E793" s="35">
        <f>SUMIFS(Tabla16[TASA 16],Tabla16[NUM],Tabla1[[#This Row],[CODIGO]])</f>
        <v>0</v>
      </c>
      <c r="F793" s="35">
        <f>SUMIFS(Tabla16[TASA 0%],Tabla16[NUM],Tabla1[[#This Row],[CODIGO]])</f>
        <v>0</v>
      </c>
      <c r="G793" s="35">
        <f>SUMIFS(Tabla16[[EXENTO ]],Tabla16[NUM],Tabla1[[#This Row],[CODIGO]])</f>
        <v>0</v>
      </c>
      <c r="H793" s="35">
        <f>SUMIFS(Tabla16[IVA],Tabla16[NUM],Tabla1[[#This Row],[CODIGO]])</f>
        <v>0</v>
      </c>
      <c r="I793" s="35">
        <f>SUMIFS(Tabla16[ISR RET.],Tabla16[NUM],Tabla1[[#This Row],[CODIGO]])</f>
        <v>0</v>
      </c>
      <c r="J793" s="35">
        <f>SUMIFS(Tabla16[IVA RET.],Tabla16[NUM],Tabla1[[#This Row],[CODIGO]])</f>
        <v>0</v>
      </c>
      <c r="K793" t="str">
        <f>FIXED(Tabla1[[#This Row],[TASA 16%]],0)</f>
        <v>0</v>
      </c>
      <c r="L793" t="str">
        <f>FIXED(Tabla1[[#This Row],[TASA 0%]],0)</f>
        <v>0</v>
      </c>
      <c r="M793" t="str">
        <f>FIXED(Tabla1[[#This Row],[TASA EXE.]],0)</f>
        <v>0</v>
      </c>
      <c r="N793" t="str">
        <f>FIXED(Tabla1[[#This Row],[IVA]],0)</f>
        <v>0</v>
      </c>
      <c r="O793" t="str">
        <f>FIXED(Tabla1[[#This Row],[ISR RET]],0)</f>
        <v>0</v>
      </c>
      <c r="P793" t="str">
        <f>FIXED(Tabla1[[#This Row],[IVA RET]],0)</f>
        <v>0</v>
      </c>
      <c r="R793" s="68">
        <f>Tabla1[[#This Row],[TASA 16]]*16%</f>
        <v>0</v>
      </c>
    </row>
    <row r="794" spans="2:18" x14ac:dyDescent="0.25">
      <c r="B794" t="str">
        <f>'[1]210 Y RFC'!A794</f>
        <v>VAPJ6001269D7</v>
      </c>
      <c r="C794" t="s">
        <v>826</v>
      </c>
      <c r="D794" t="str">
        <f>'[1]210 Y RFC'!C794</f>
        <v>VALDOVINOS PICHARDO MARIA DE JESUS</v>
      </c>
      <c r="E794" s="35">
        <f>SUMIFS(Tabla16[TASA 16],Tabla16[NUM],Tabla1[[#This Row],[CODIGO]])</f>
        <v>0</v>
      </c>
      <c r="F794" s="35">
        <f>SUMIFS(Tabla16[TASA 0%],Tabla16[NUM],Tabla1[[#This Row],[CODIGO]])</f>
        <v>0</v>
      </c>
      <c r="G794" s="35">
        <f>SUMIFS(Tabla16[[EXENTO ]],Tabla16[NUM],Tabla1[[#This Row],[CODIGO]])</f>
        <v>0</v>
      </c>
      <c r="H794" s="35">
        <f>SUMIFS(Tabla16[IVA],Tabla16[NUM],Tabla1[[#This Row],[CODIGO]])</f>
        <v>0</v>
      </c>
      <c r="I794" s="35">
        <f>SUMIFS(Tabla16[ISR RET.],Tabla16[NUM],Tabla1[[#This Row],[CODIGO]])</f>
        <v>0</v>
      </c>
      <c r="J794" s="35">
        <f>SUMIFS(Tabla16[IVA RET.],Tabla16[NUM],Tabla1[[#This Row],[CODIGO]])</f>
        <v>0</v>
      </c>
      <c r="K794" t="str">
        <f>FIXED(Tabla1[[#This Row],[TASA 16%]],0)</f>
        <v>0</v>
      </c>
      <c r="L794" t="str">
        <f>FIXED(Tabla1[[#This Row],[TASA 0%]],0)</f>
        <v>0</v>
      </c>
      <c r="M794" t="str">
        <f>FIXED(Tabla1[[#This Row],[TASA EXE.]],0)</f>
        <v>0</v>
      </c>
      <c r="N794" s="36" t="str">
        <f>FIXED(Tabla1[[#This Row],[IVA]],0)</f>
        <v>0</v>
      </c>
      <c r="O794" s="36" t="str">
        <f>FIXED(Tabla1[[#This Row],[ISR RET]],0)</f>
        <v>0</v>
      </c>
      <c r="P794" s="36" t="str">
        <f>FIXED(Tabla1[[#This Row],[IVA RET]],0)</f>
        <v>0</v>
      </c>
      <c r="R794" s="68">
        <f>Tabla1[[#This Row],[TASA 16]]*16%</f>
        <v>0</v>
      </c>
    </row>
    <row r="795" spans="2:18" x14ac:dyDescent="0.25">
      <c r="B795" t="str">
        <f>'[1]210 Y RFC'!A795</f>
        <v>CCH130128LC5</v>
      </c>
      <c r="C795" t="s">
        <v>827</v>
      </c>
      <c r="D795" t="str">
        <f>'[1]210 Y RFC'!C795</f>
        <v>COMERCIALIZADORA CLINICA HOSPITALARIA S DE RL DE CV</v>
      </c>
      <c r="E795" s="35">
        <f>SUMIFS(Tabla16[TASA 16],Tabla16[NUM],Tabla1[[#This Row],[CODIGO]])</f>
        <v>0</v>
      </c>
      <c r="F795" s="35">
        <f>SUMIFS(Tabla16[TASA 0%],Tabla16[NUM],Tabla1[[#This Row],[CODIGO]])</f>
        <v>0</v>
      </c>
      <c r="G795" s="35">
        <f>SUMIFS(Tabla16[[EXENTO ]],Tabla16[NUM],Tabla1[[#This Row],[CODIGO]])</f>
        <v>0</v>
      </c>
      <c r="H795" s="35">
        <f>SUMIFS(Tabla16[IVA],Tabla16[NUM],Tabla1[[#This Row],[CODIGO]])</f>
        <v>0</v>
      </c>
      <c r="I795" s="35">
        <f>SUMIFS(Tabla16[ISR RET.],Tabla16[NUM],Tabla1[[#This Row],[CODIGO]])</f>
        <v>0</v>
      </c>
      <c r="J795" s="35">
        <f>SUMIFS(Tabla16[IVA RET.],Tabla16[NUM],Tabla1[[#This Row],[CODIGO]])</f>
        <v>0</v>
      </c>
      <c r="K795" t="str">
        <f>FIXED(Tabla1[[#This Row],[TASA 16%]],0)</f>
        <v>0</v>
      </c>
      <c r="L795" t="str">
        <f>FIXED(Tabla1[[#This Row],[TASA 0%]],0)</f>
        <v>0</v>
      </c>
      <c r="M795" t="str">
        <f>FIXED(Tabla1[[#This Row],[TASA EXE.]],0)</f>
        <v>0</v>
      </c>
      <c r="N795" t="str">
        <f>FIXED(Tabla1[[#This Row],[IVA]],0)</f>
        <v>0</v>
      </c>
      <c r="O795" t="str">
        <f>FIXED(Tabla1[[#This Row],[ISR RET]],0)</f>
        <v>0</v>
      </c>
      <c r="P795" t="str">
        <f>FIXED(Tabla1[[#This Row],[IVA RET]],0)</f>
        <v>0</v>
      </c>
      <c r="R795" s="68">
        <f>Tabla1[[#This Row],[TASA 16]]*16%</f>
        <v>0</v>
      </c>
    </row>
    <row r="796" spans="2:18" x14ac:dyDescent="0.25">
      <c r="B796" t="str">
        <f>'[1]210 Y RFC'!A796</f>
        <v>JIJA6712272T7</v>
      </c>
      <c r="C796" t="s">
        <v>828</v>
      </c>
      <c r="D796" t="str">
        <f>'[1]210 Y RFC'!C796</f>
        <v>JIMENEZ JIMENEZ ARMANDO</v>
      </c>
      <c r="E796" s="35">
        <f>SUMIFS(Tabla16[TASA 16],Tabla16[NUM],Tabla1[[#This Row],[CODIGO]])</f>
        <v>0</v>
      </c>
      <c r="F796" s="35">
        <f>SUMIFS(Tabla16[TASA 0%],Tabla16[NUM],Tabla1[[#This Row],[CODIGO]])</f>
        <v>28158.42</v>
      </c>
      <c r="G796" s="35">
        <f>SUMIFS(Tabla16[[EXENTO ]],Tabla16[NUM],Tabla1[[#This Row],[CODIGO]])</f>
        <v>0</v>
      </c>
      <c r="H796" s="35">
        <f>SUMIFS(Tabla16[IVA],Tabla16[NUM],Tabla1[[#This Row],[CODIGO]])</f>
        <v>0</v>
      </c>
      <c r="I796" s="35">
        <f>SUMIFS(Tabla16[ISR RET.],Tabla16[NUM],Tabla1[[#This Row],[CODIGO]])</f>
        <v>0</v>
      </c>
      <c r="J796" s="35">
        <f>SUMIFS(Tabla16[IVA RET.],Tabla16[NUM],Tabla1[[#This Row],[CODIGO]])</f>
        <v>0</v>
      </c>
      <c r="K796" t="str">
        <f>FIXED(Tabla1[[#This Row],[TASA 16%]],0)</f>
        <v>0</v>
      </c>
      <c r="L796" t="str">
        <f>FIXED(Tabla1[[#This Row],[TASA 0%]],0)</f>
        <v>28,158</v>
      </c>
      <c r="M796" t="str">
        <f>FIXED(Tabla1[[#This Row],[TASA EXE.]],0)</f>
        <v>0</v>
      </c>
      <c r="N796" s="36" t="str">
        <f>FIXED(Tabla1[[#This Row],[IVA]],0)</f>
        <v>0</v>
      </c>
      <c r="O796" s="36" t="str">
        <f>FIXED(Tabla1[[#This Row],[ISR RET]],0)</f>
        <v>0</v>
      </c>
      <c r="P796" s="36" t="str">
        <f>FIXED(Tabla1[[#This Row],[IVA RET]],0)</f>
        <v>0</v>
      </c>
      <c r="R796" s="68">
        <f>Tabla1[[#This Row],[TASA 16]]*16%</f>
        <v>0</v>
      </c>
    </row>
    <row r="797" spans="2:18" x14ac:dyDescent="0.25">
      <c r="B797" t="str">
        <f>'[1]210 Y RFC'!A797</f>
        <v>RME090324EY3</v>
      </c>
      <c r="C797" t="s">
        <v>829</v>
      </c>
      <c r="D797" t="str">
        <f>'[1]210 Y RFC'!C797</f>
        <v>MEDICAL WAY SA DE CV</v>
      </c>
      <c r="E797" s="35">
        <f>SUMIFS(Tabla16[TASA 16],Tabla16[NUM],Tabla1[[#This Row],[CODIGO]])</f>
        <v>0</v>
      </c>
      <c r="F797" s="35">
        <f>SUMIFS(Tabla16[TASA 0%],Tabla16[NUM],Tabla1[[#This Row],[CODIGO]])</f>
        <v>0</v>
      </c>
      <c r="G797" s="35">
        <f>SUMIFS(Tabla16[[EXENTO ]],Tabla16[NUM],Tabla1[[#This Row],[CODIGO]])</f>
        <v>0</v>
      </c>
      <c r="H797" s="35">
        <f>SUMIFS(Tabla16[IVA],Tabla16[NUM],Tabla1[[#This Row],[CODIGO]])</f>
        <v>0</v>
      </c>
      <c r="I797" s="35">
        <f>SUMIFS(Tabla16[ISR RET.],Tabla16[NUM],Tabla1[[#This Row],[CODIGO]])</f>
        <v>0</v>
      </c>
      <c r="J797" s="35">
        <f>SUMIFS(Tabla16[IVA RET.],Tabla16[NUM],Tabla1[[#This Row],[CODIGO]])</f>
        <v>0</v>
      </c>
      <c r="K797" t="str">
        <f>FIXED(Tabla1[[#This Row],[TASA 16%]],0)</f>
        <v>0</v>
      </c>
      <c r="L797" t="str">
        <f>FIXED(Tabla1[[#This Row],[TASA 0%]],0)</f>
        <v>0</v>
      </c>
      <c r="M797" t="str">
        <f>FIXED(Tabla1[[#This Row],[TASA EXE.]],0)</f>
        <v>0</v>
      </c>
      <c r="N797" t="str">
        <f>FIXED(Tabla1[[#This Row],[IVA]],0)</f>
        <v>0</v>
      </c>
      <c r="O797" t="str">
        <f>FIXED(Tabla1[[#This Row],[ISR RET]],0)</f>
        <v>0</v>
      </c>
      <c r="P797" t="str">
        <f>FIXED(Tabla1[[#This Row],[IVA RET]],0)</f>
        <v>0</v>
      </c>
      <c r="R797" s="68">
        <f>Tabla1[[#This Row],[TASA 16]]*16%</f>
        <v>0</v>
      </c>
    </row>
    <row r="798" spans="2:18" x14ac:dyDescent="0.25">
      <c r="B798" t="str">
        <f>'[1]210 Y RFC'!A798</f>
        <v>ACO830915237</v>
      </c>
      <c r="C798" t="s">
        <v>830</v>
      </c>
      <c r="D798" t="str">
        <f>'[1]210 Y RFC'!C798</f>
        <v>AUTOINGENIERIA COVAL</v>
      </c>
      <c r="E798" s="35">
        <f>SUMIFS(Tabla16[TASA 16],Tabla16[NUM],Tabla1[[#This Row],[CODIGO]])</f>
        <v>0</v>
      </c>
      <c r="F798" s="35">
        <f>SUMIFS(Tabla16[TASA 0%],Tabla16[NUM],Tabla1[[#This Row],[CODIGO]])</f>
        <v>0</v>
      </c>
      <c r="G798" s="35">
        <f>SUMIFS(Tabla16[[EXENTO ]],Tabla16[NUM],Tabla1[[#This Row],[CODIGO]])</f>
        <v>0</v>
      </c>
      <c r="H798" s="35">
        <f>SUMIFS(Tabla16[IVA],Tabla16[NUM],Tabla1[[#This Row],[CODIGO]])</f>
        <v>0</v>
      </c>
      <c r="I798" s="35">
        <f>SUMIFS(Tabla16[ISR RET.],Tabla16[NUM],Tabla1[[#This Row],[CODIGO]])</f>
        <v>0</v>
      </c>
      <c r="J798" s="35">
        <f>SUMIFS(Tabla16[IVA RET.],Tabla16[NUM],Tabla1[[#This Row],[CODIGO]])</f>
        <v>0</v>
      </c>
      <c r="K798" t="str">
        <f>FIXED(Tabla1[[#This Row],[TASA 16%]],0)</f>
        <v>0</v>
      </c>
      <c r="L798" t="str">
        <f>FIXED(Tabla1[[#This Row],[TASA 0%]],0)</f>
        <v>0</v>
      </c>
      <c r="M798" t="str">
        <f>FIXED(Tabla1[[#This Row],[TASA EXE.]],0)</f>
        <v>0</v>
      </c>
      <c r="N798" s="36" t="str">
        <f>FIXED(Tabla1[[#This Row],[IVA]],0)</f>
        <v>0</v>
      </c>
      <c r="O798" s="36" t="str">
        <f>FIXED(Tabla1[[#This Row],[ISR RET]],0)</f>
        <v>0</v>
      </c>
      <c r="P798" s="36" t="str">
        <f>FIXED(Tabla1[[#This Row],[IVA RET]],0)</f>
        <v>0</v>
      </c>
      <c r="R798" s="68">
        <f>Tabla1[[#This Row],[TASA 16]]*16%</f>
        <v>0</v>
      </c>
    </row>
    <row r="799" spans="2:18" x14ac:dyDescent="0.25">
      <c r="B799" t="str">
        <f>'[1]210 Y RFC'!A799</f>
        <v>RAMJ691206314</v>
      </c>
      <c r="C799" t="s">
        <v>831</v>
      </c>
      <c r="D799" t="str">
        <f>'[1]210 Y RFC'!C799</f>
        <v>RAMIREZ MORALES JORGE ANSELMO</v>
      </c>
      <c r="E799" s="35">
        <f>SUMIFS(Tabla16[TASA 16],Tabla16[NUM],Tabla1[[#This Row],[CODIGO]])</f>
        <v>0</v>
      </c>
      <c r="F799" s="35">
        <f>SUMIFS(Tabla16[TASA 0%],Tabla16[NUM],Tabla1[[#This Row],[CODIGO]])</f>
        <v>0</v>
      </c>
      <c r="G799" s="35">
        <f>SUMIFS(Tabla16[[EXENTO ]],Tabla16[NUM],Tabla1[[#This Row],[CODIGO]])</f>
        <v>0</v>
      </c>
      <c r="H799" s="35">
        <f>SUMIFS(Tabla16[IVA],Tabla16[NUM],Tabla1[[#This Row],[CODIGO]])</f>
        <v>0</v>
      </c>
      <c r="I799" s="35">
        <f>SUMIFS(Tabla16[ISR RET.],Tabla16[NUM],Tabla1[[#This Row],[CODIGO]])</f>
        <v>0</v>
      </c>
      <c r="J799" s="35">
        <f>SUMIFS(Tabla16[IVA RET.],Tabla16[NUM],Tabla1[[#This Row],[CODIGO]])</f>
        <v>0</v>
      </c>
      <c r="K799" t="str">
        <f>FIXED(Tabla1[[#This Row],[TASA 16%]],0)</f>
        <v>0</v>
      </c>
      <c r="L799" t="str">
        <f>FIXED(Tabla1[[#This Row],[TASA 0%]],0)</f>
        <v>0</v>
      </c>
      <c r="M799" t="str">
        <f>FIXED(Tabla1[[#This Row],[TASA EXE.]],0)</f>
        <v>0</v>
      </c>
      <c r="N799" t="str">
        <f>FIXED(Tabla1[[#This Row],[IVA]],0)</f>
        <v>0</v>
      </c>
      <c r="O799" t="str">
        <f>FIXED(Tabla1[[#This Row],[ISR RET]],0)</f>
        <v>0</v>
      </c>
      <c r="P799" t="str">
        <f>FIXED(Tabla1[[#This Row],[IVA RET]],0)</f>
        <v>0</v>
      </c>
      <c r="R799" s="68">
        <f>Tabla1[[#This Row],[TASA 16]]*16%</f>
        <v>0</v>
      </c>
    </row>
    <row r="800" spans="2:18" x14ac:dyDescent="0.25">
      <c r="B800" t="str">
        <f>'[1]210 Y RFC'!A800</f>
        <v>RMA1403196A1</v>
      </c>
      <c r="C800" t="s">
        <v>832</v>
      </c>
      <c r="D800" t="str">
        <f>'[1]210 Y RFC'!C800</f>
        <v>RADIAN MAG SA DE CV</v>
      </c>
      <c r="E800" s="35">
        <f>SUMIFS(Tabla16[TASA 16],Tabla16[NUM],Tabla1[[#This Row],[CODIGO]])</f>
        <v>0</v>
      </c>
      <c r="F800" s="35">
        <f>SUMIFS(Tabla16[TASA 0%],Tabla16[NUM],Tabla1[[#This Row],[CODIGO]])</f>
        <v>0</v>
      </c>
      <c r="G800" s="35">
        <f>SUMIFS(Tabla16[[EXENTO ]],Tabla16[NUM],Tabla1[[#This Row],[CODIGO]])</f>
        <v>0</v>
      </c>
      <c r="H800" s="35">
        <f>SUMIFS(Tabla16[IVA],Tabla16[NUM],Tabla1[[#This Row],[CODIGO]])</f>
        <v>0</v>
      </c>
      <c r="I800" s="35">
        <f>SUMIFS(Tabla16[ISR RET.],Tabla16[NUM],Tabla1[[#This Row],[CODIGO]])</f>
        <v>0</v>
      </c>
      <c r="J800" s="35">
        <f>SUMIFS(Tabla16[IVA RET.],Tabla16[NUM],Tabla1[[#This Row],[CODIGO]])</f>
        <v>0</v>
      </c>
      <c r="K800" t="str">
        <f>FIXED(Tabla1[[#This Row],[TASA 16%]],0)</f>
        <v>0</v>
      </c>
      <c r="L800" t="str">
        <f>FIXED(Tabla1[[#This Row],[TASA 0%]],0)</f>
        <v>0</v>
      </c>
      <c r="M800" t="str">
        <f>FIXED(Tabla1[[#This Row],[TASA EXE.]],0)</f>
        <v>0</v>
      </c>
      <c r="N800" s="36" t="str">
        <f>FIXED(Tabla1[[#This Row],[IVA]],0)</f>
        <v>0</v>
      </c>
      <c r="O800" s="36" t="str">
        <f>FIXED(Tabla1[[#This Row],[ISR RET]],0)</f>
        <v>0</v>
      </c>
      <c r="P800" s="36" t="str">
        <f>FIXED(Tabla1[[#This Row],[IVA RET]],0)</f>
        <v>0</v>
      </c>
      <c r="R800" s="68">
        <f>Tabla1[[#This Row],[TASA 16]]*16%</f>
        <v>0</v>
      </c>
    </row>
    <row r="801" spans="2:18" x14ac:dyDescent="0.25">
      <c r="B801" t="str">
        <f>'[1]210 Y RFC'!A801</f>
        <v>MAMM680726FY0</v>
      </c>
      <c r="C801" t="s">
        <v>833</v>
      </c>
      <c r="D801" t="str">
        <f>'[1]210 Y RFC'!C801</f>
        <v>MARTIN MARQUEZ MARTIN</v>
      </c>
      <c r="E801" s="35">
        <f>SUMIFS(Tabla16[TASA 16],Tabla16[NUM],Tabla1[[#This Row],[CODIGO]])</f>
        <v>0</v>
      </c>
      <c r="F801" s="35">
        <f>SUMIFS(Tabla16[TASA 0%],Tabla16[NUM],Tabla1[[#This Row],[CODIGO]])</f>
        <v>0</v>
      </c>
      <c r="G801" s="35">
        <f>SUMIFS(Tabla16[[EXENTO ]],Tabla16[NUM],Tabla1[[#This Row],[CODIGO]])</f>
        <v>0</v>
      </c>
      <c r="H801" s="35">
        <f>SUMIFS(Tabla16[IVA],Tabla16[NUM],Tabla1[[#This Row],[CODIGO]])</f>
        <v>0</v>
      </c>
      <c r="I801" s="35">
        <f>SUMIFS(Tabla16[ISR RET.],Tabla16[NUM],Tabla1[[#This Row],[CODIGO]])</f>
        <v>0</v>
      </c>
      <c r="J801" s="35">
        <f>SUMIFS(Tabla16[IVA RET.],Tabla16[NUM],Tabla1[[#This Row],[CODIGO]])</f>
        <v>0</v>
      </c>
      <c r="K801" t="str">
        <f>FIXED(Tabla1[[#This Row],[TASA 16%]],0)</f>
        <v>0</v>
      </c>
      <c r="L801" t="str">
        <f>FIXED(Tabla1[[#This Row],[TASA 0%]],0)</f>
        <v>0</v>
      </c>
      <c r="M801" t="str">
        <f>FIXED(Tabla1[[#This Row],[TASA EXE.]],0)</f>
        <v>0</v>
      </c>
      <c r="N801" t="str">
        <f>FIXED(Tabla1[[#This Row],[IVA]],0)</f>
        <v>0</v>
      </c>
      <c r="O801" t="str">
        <f>FIXED(Tabla1[[#This Row],[ISR RET]],0)</f>
        <v>0</v>
      </c>
      <c r="P801" t="str">
        <f>FIXED(Tabla1[[#This Row],[IVA RET]],0)</f>
        <v>0</v>
      </c>
      <c r="R801" s="68">
        <f>Tabla1[[#This Row],[TASA 16]]*16%</f>
        <v>0</v>
      </c>
    </row>
    <row r="802" spans="2:18" x14ac:dyDescent="0.25">
      <c r="B802" t="str">
        <f>'[1]210 Y RFC'!A802</f>
        <v>CAVF720611FMA</v>
      </c>
      <c r="C802" t="s">
        <v>834</v>
      </c>
      <c r="D802" t="str">
        <f>'[1]210 Y RFC'!C802</f>
        <v>CABRERA VELAZQUEZ FLAVIO</v>
      </c>
      <c r="E802" s="35">
        <f>SUMIFS(Tabla16[TASA 16],Tabla16[NUM],Tabla1[[#This Row],[CODIGO]])</f>
        <v>0</v>
      </c>
      <c r="F802" s="35">
        <f>SUMIFS(Tabla16[TASA 0%],Tabla16[NUM],Tabla1[[#This Row],[CODIGO]])</f>
        <v>0</v>
      </c>
      <c r="G802" s="35">
        <f>SUMIFS(Tabla16[[EXENTO ]],Tabla16[NUM],Tabla1[[#This Row],[CODIGO]])</f>
        <v>0</v>
      </c>
      <c r="H802" s="35">
        <f>SUMIFS(Tabla16[IVA],Tabla16[NUM],Tabla1[[#This Row],[CODIGO]])</f>
        <v>0</v>
      </c>
      <c r="I802" s="35">
        <f>SUMIFS(Tabla16[ISR RET.],Tabla16[NUM],Tabla1[[#This Row],[CODIGO]])</f>
        <v>0</v>
      </c>
      <c r="J802" s="35">
        <f>SUMIFS(Tabla16[IVA RET.],Tabla16[NUM],Tabla1[[#This Row],[CODIGO]])</f>
        <v>0</v>
      </c>
      <c r="K802" t="str">
        <f>FIXED(Tabla1[[#This Row],[TASA 16%]],0)</f>
        <v>0</v>
      </c>
      <c r="L802" t="str">
        <f>FIXED(Tabla1[[#This Row],[TASA 0%]],0)</f>
        <v>0</v>
      </c>
      <c r="M802" t="str">
        <f>FIXED(Tabla1[[#This Row],[TASA EXE.]],0)</f>
        <v>0</v>
      </c>
      <c r="N802" s="36" t="str">
        <f>FIXED(Tabla1[[#This Row],[IVA]],0)</f>
        <v>0</v>
      </c>
      <c r="O802" s="36" t="str">
        <f>FIXED(Tabla1[[#This Row],[ISR RET]],0)</f>
        <v>0</v>
      </c>
      <c r="P802" s="36" t="str">
        <f>FIXED(Tabla1[[#This Row],[IVA RET]],0)</f>
        <v>0</v>
      </c>
      <c r="R802" s="68">
        <f>Tabla1[[#This Row],[TASA 16]]*16%</f>
        <v>0</v>
      </c>
    </row>
    <row r="803" spans="2:18" x14ac:dyDescent="0.25">
      <c r="B803" t="str">
        <f>'[1]210 Y RFC'!A803</f>
        <v>LIGJ841129GS9</v>
      </c>
      <c r="C803" t="s">
        <v>835</v>
      </c>
      <c r="D803" t="str">
        <f>'[1]210 Y RFC'!C803</f>
        <v>LINARES GONZALEZ JORGE ADAN</v>
      </c>
      <c r="E803" s="35">
        <f>SUMIFS(Tabla16[TASA 16],Tabla16[NUM],Tabla1[[#This Row],[CODIGO]])</f>
        <v>0</v>
      </c>
      <c r="F803" s="35">
        <f>SUMIFS(Tabla16[TASA 0%],Tabla16[NUM],Tabla1[[#This Row],[CODIGO]])</f>
        <v>0</v>
      </c>
      <c r="G803" s="35">
        <f>SUMIFS(Tabla16[[EXENTO ]],Tabla16[NUM],Tabla1[[#This Row],[CODIGO]])</f>
        <v>0</v>
      </c>
      <c r="H803" s="35">
        <f>SUMIFS(Tabla16[IVA],Tabla16[NUM],Tabla1[[#This Row],[CODIGO]])</f>
        <v>0</v>
      </c>
      <c r="I803" s="35">
        <f>SUMIFS(Tabla16[ISR RET.],Tabla16[NUM],Tabla1[[#This Row],[CODIGO]])</f>
        <v>0</v>
      </c>
      <c r="J803" s="35">
        <f>SUMIFS(Tabla16[IVA RET.],Tabla16[NUM],Tabla1[[#This Row],[CODIGO]])</f>
        <v>0</v>
      </c>
      <c r="K803" t="str">
        <f>FIXED(Tabla1[[#This Row],[TASA 16%]],0)</f>
        <v>0</v>
      </c>
      <c r="L803" t="str">
        <f>FIXED(Tabla1[[#This Row],[TASA 0%]],0)</f>
        <v>0</v>
      </c>
      <c r="M803" t="str">
        <f>FIXED(Tabla1[[#This Row],[TASA EXE.]],0)</f>
        <v>0</v>
      </c>
      <c r="N803" t="str">
        <f>FIXED(Tabla1[[#This Row],[IVA]],0)</f>
        <v>0</v>
      </c>
      <c r="O803" t="str">
        <f>FIXED(Tabla1[[#This Row],[ISR RET]],0)</f>
        <v>0</v>
      </c>
      <c r="P803" t="str">
        <f>FIXED(Tabla1[[#This Row],[IVA RET]],0)</f>
        <v>0</v>
      </c>
      <c r="R803" s="68">
        <f>Tabla1[[#This Row],[TASA 16]]*16%</f>
        <v>0</v>
      </c>
    </row>
    <row r="804" spans="2:18" x14ac:dyDescent="0.25">
      <c r="B804" t="str">
        <f>'[1]210 Y RFC'!A804</f>
        <v>NBI171208CS8</v>
      </c>
      <c r="C804" t="s">
        <v>836</v>
      </c>
      <c r="D804" t="str">
        <f>'[1]210 Y RFC'!C804</f>
        <v>NATURAL BIOFICO SA DE CV</v>
      </c>
      <c r="E804" s="35">
        <f>SUMIFS(Tabla16[TASA 16],Tabla16[NUM],Tabla1[[#This Row],[CODIGO]])</f>
        <v>13728.75</v>
      </c>
      <c r="F804" s="35">
        <f>SUMIFS(Tabla16[TASA 0%],Tabla16[NUM],Tabla1[[#This Row],[CODIGO]])</f>
        <v>0</v>
      </c>
      <c r="G804" s="35">
        <f>SUMIFS(Tabla16[[EXENTO ]],Tabla16[NUM],Tabla1[[#This Row],[CODIGO]])</f>
        <v>0</v>
      </c>
      <c r="H804" s="35">
        <f>SUMIFS(Tabla16[IVA],Tabla16[NUM],Tabla1[[#This Row],[CODIGO]])</f>
        <v>2196.6</v>
      </c>
      <c r="I804" s="35">
        <f>SUMIFS(Tabla16[ISR RET.],Tabla16[NUM],Tabla1[[#This Row],[CODIGO]])</f>
        <v>0</v>
      </c>
      <c r="J804" s="35">
        <f>SUMIFS(Tabla16[IVA RET.],Tabla16[NUM],Tabla1[[#This Row],[CODIGO]])</f>
        <v>0</v>
      </c>
      <c r="K804" t="str">
        <f>FIXED(Tabla1[[#This Row],[TASA 16%]],0)</f>
        <v>13,729</v>
      </c>
      <c r="L804" t="str">
        <f>FIXED(Tabla1[[#This Row],[TASA 0%]],0)</f>
        <v>0</v>
      </c>
      <c r="M804" t="str">
        <f>FIXED(Tabla1[[#This Row],[TASA EXE.]],0)</f>
        <v>0</v>
      </c>
      <c r="N804" t="str">
        <f>FIXED(Tabla1[[#This Row],[IVA]],0)</f>
        <v>2,197</v>
      </c>
      <c r="O804" t="str">
        <f>FIXED(Tabla1[[#This Row],[ISR RET]],0)</f>
        <v>0</v>
      </c>
      <c r="P804" t="str">
        <f>FIXED(Tabla1[[#This Row],[IVA RET]],0)</f>
        <v>0</v>
      </c>
      <c r="R804" s="68">
        <f>Tabla1[[#This Row],[TASA 16]]*16%</f>
        <v>2196.64</v>
      </c>
    </row>
    <row r="805" spans="2:18" x14ac:dyDescent="0.25">
      <c r="B805" t="str">
        <f>'[1]210 Y RFC'!A805</f>
        <v>TOHY8810222G4</v>
      </c>
      <c r="C805" t="s">
        <v>837</v>
      </c>
      <c r="D805" t="str">
        <f>'[1]210 Y RFC'!C805</f>
        <v>TOSTADO HERNANDEZ YAIR</v>
      </c>
      <c r="E805" s="35">
        <f>SUMIFS(Tabla16[TASA 16],Tabla16[NUM],Tabla1[[#This Row],[CODIGO]])</f>
        <v>4500</v>
      </c>
      <c r="F805" s="35">
        <f>SUMIFS(Tabla16[TASA 0%],Tabla16[NUM],Tabla1[[#This Row],[CODIGO]])</f>
        <v>0</v>
      </c>
      <c r="G805" s="35">
        <f>SUMIFS(Tabla16[[EXENTO ]],Tabla16[NUM],Tabla1[[#This Row],[CODIGO]])</f>
        <v>0</v>
      </c>
      <c r="H805" s="35">
        <f>SUMIFS(Tabla16[IVA],Tabla16[NUM],Tabla1[[#This Row],[CODIGO]])</f>
        <v>720</v>
      </c>
      <c r="I805" s="35">
        <f>SUMIFS(Tabla16[ISR RET.],Tabla16[NUM],Tabla1[[#This Row],[CODIGO]])</f>
        <v>0</v>
      </c>
      <c r="J805" s="35">
        <f>SUMIFS(Tabla16[IVA RET.],Tabla16[NUM],Tabla1[[#This Row],[CODIGO]])</f>
        <v>0</v>
      </c>
      <c r="K805" t="str">
        <f>FIXED(Tabla1[[#This Row],[TASA 16%]],0)</f>
        <v>4,500</v>
      </c>
      <c r="L805" t="str">
        <f>FIXED(Tabla1[[#This Row],[TASA 0%]],0)</f>
        <v>0</v>
      </c>
      <c r="M805" t="str">
        <f>FIXED(Tabla1[[#This Row],[TASA EXE.]],0)</f>
        <v>0</v>
      </c>
      <c r="N805" t="str">
        <f>FIXED(Tabla1[[#This Row],[IVA]],0)</f>
        <v>720</v>
      </c>
      <c r="O805" t="str">
        <f>FIXED(Tabla1[[#This Row],[ISR RET]],0)</f>
        <v>0</v>
      </c>
      <c r="P805" t="str">
        <f>FIXED(Tabla1[[#This Row],[IVA RET]],0)</f>
        <v>0</v>
      </c>
      <c r="R805" s="68">
        <f>Tabla1[[#This Row],[TASA 16]]*16%</f>
        <v>720</v>
      </c>
    </row>
    <row r="806" spans="2:18" x14ac:dyDescent="0.25">
      <c r="B806" t="str">
        <f>'[1]210 Y RFC'!A806</f>
        <v>CABF880603J98</v>
      </c>
      <c r="C806" t="s">
        <v>838</v>
      </c>
      <c r="D806" t="str">
        <f>'[1]210 Y RFC'!C806</f>
        <v>CASTELLANOS BARBA FRANCISCO JAVIER</v>
      </c>
      <c r="E806" s="35">
        <f>SUMIFS(Tabla16[TASA 16],Tabla16[NUM],Tabla1[[#This Row],[CODIGO]])</f>
        <v>0</v>
      </c>
      <c r="F806" s="35">
        <f>SUMIFS(Tabla16[TASA 0%],Tabla16[NUM],Tabla1[[#This Row],[CODIGO]])</f>
        <v>0</v>
      </c>
      <c r="G806" s="35">
        <f>SUMIFS(Tabla16[[EXENTO ]],Tabla16[NUM],Tabla1[[#This Row],[CODIGO]])</f>
        <v>0</v>
      </c>
      <c r="H806" s="35">
        <f>SUMIFS(Tabla16[IVA],Tabla16[NUM],Tabla1[[#This Row],[CODIGO]])</f>
        <v>0</v>
      </c>
      <c r="I806" s="35">
        <f>SUMIFS(Tabla16[ISR RET.],Tabla16[NUM],Tabla1[[#This Row],[CODIGO]])</f>
        <v>0</v>
      </c>
      <c r="J806" s="35">
        <f>SUMIFS(Tabla16[IVA RET.],Tabla16[NUM],Tabla1[[#This Row],[CODIGO]])</f>
        <v>0</v>
      </c>
      <c r="K806" t="str">
        <f>FIXED(Tabla1[[#This Row],[TASA 16%]],0)</f>
        <v>0</v>
      </c>
      <c r="L806" t="str">
        <f>FIXED(Tabla1[[#This Row],[TASA 0%]],0)</f>
        <v>0</v>
      </c>
      <c r="M806" t="str">
        <f>FIXED(Tabla1[[#This Row],[TASA EXE.]],0)</f>
        <v>0</v>
      </c>
      <c r="N806" s="36" t="str">
        <f>FIXED(Tabla1[[#This Row],[IVA]],0)</f>
        <v>0</v>
      </c>
      <c r="O806" s="36" t="str">
        <f>FIXED(Tabla1[[#This Row],[ISR RET]],0)</f>
        <v>0</v>
      </c>
      <c r="P806" s="36" t="str">
        <f>FIXED(Tabla1[[#This Row],[IVA RET]],0)</f>
        <v>0</v>
      </c>
      <c r="R806" s="68">
        <f>Tabla1[[#This Row],[TASA 16]]*16%</f>
        <v>0</v>
      </c>
    </row>
    <row r="807" spans="2:18" x14ac:dyDescent="0.25">
      <c r="B807" t="str">
        <f>'[1]210 Y RFC'!A807</f>
        <v>AUGE780407PF6</v>
      </c>
      <c r="C807" t="s">
        <v>839</v>
      </c>
      <c r="D807" t="str">
        <f>'[1]210 Y RFC'!C807</f>
        <v>ANGULO GONZALEZ ELIZABETH</v>
      </c>
      <c r="E807" s="35">
        <f>SUMIFS(Tabla16[TASA 16],Tabla16[NUM],Tabla1[[#This Row],[CODIGO]])</f>
        <v>0</v>
      </c>
      <c r="F807" s="35">
        <f>SUMIFS(Tabla16[TASA 0%],Tabla16[NUM],Tabla1[[#This Row],[CODIGO]])</f>
        <v>0</v>
      </c>
      <c r="G807" s="35">
        <f>SUMIFS(Tabla16[[EXENTO ]],Tabla16[NUM],Tabla1[[#This Row],[CODIGO]])</f>
        <v>0</v>
      </c>
      <c r="H807" s="35">
        <f>SUMIFS(Tabla16[IVA],Tabla16[NUM],Tabla1[[#This Row],[CODIGO]])</f>
        <v>0</v>
      </c>
      <c r="I807" s="35">
        <f>SUMIFS(Tabla16[ISR RET.],Tabla16[NUM],Tabla1[[#This Row],[CODIGO]])</f>
        <v>0</v>
      </c>
      <c r="J807" s="35">
        <f>SUMIFS(Tabla16[IVA RET.],Tabla16[NUM],Tabla1[[#This Row],[CODIGO]])</f>
        <v>0</v>
      </c>
      <c r="K807" t="str">
        <f>FIXED(Tabla1[[#This Row],[TASA 16%]],0)</f>
        <v>0</v>
      </c>
      <c r="L807" t="str">
        <f>FIXED(Tabla1[[#This Row],[TASA 0%]],0)</f>
        <v>0</v>
      </c>
      <c r="M807" t="str">
        <f>FIXED(Tabla1[[#This Row],[TASA EXE.]],0)</f>
        <v>0</v>
      </c>
      <c r="N807" t="str">
        <f>FIXED(Tabla1[[#This Row],[IVA]],0)</f>
        <v>0</v>
      </c>
      <c r="O807" t="str">
        <f>FIXED(Tabla1[[#This Row],[ISR RET]],0)</f>
        <v>0</v>
      </c>
      <c r="P807" t="str">
        <f>FIXED(Tabla1[[#This Row],[IVA RET]],0)</f>
        <v>0</v>
      </c>
      <c r="R807" s="68">
        <f>Tabla1[[#This Row],[TASA 16]]*16%</f>
        <v>0</v>
      </c>
    </row>
    <row r="808" spans="2:18" x14ac:dyDescent="0.25">
      <c r="B808" t="str">
        <f>'[1]210 Y RFC'!A808</f>
        <v>CPH1803017W2</v>
      </c>
      <c r="C808" t="s">
        <v>840</v>
      </c>
      <c r="D808" t="str">
        <f>'[1]210 Y RFC'!C808</f>
        <v>CAB PHARMA SA DE CV</v>
      </c>
      <c r="E808" s="35">
        <f>SUMIFS(Tabla16[TASA 16],Tabla16[NUM],Tabla1[[#This Row],[CODIGO]])</f>
        <v>0</v>
      </c>
      <c r="F808" s="35">
        <f>SUMIFS(Tabla16[TASA 0%],Tabla16[NUM],Tabla1[[#This Row],[CODIGO]])</f>
        <v>0</v>
      </c>
      <c r="G808" s="35">
        <f>SUMIFS(Tabla16[[EXENTO ]],Tabla16[NUM],Tabla1[[#This Row],[CODIGO]])</f>
        <v>0</v>
      </c>
      <c r="H808" s="35">
        <f>SUMIFS(Tabla16[IVA],Tabla16[NUM],Tabla1[[#This Row],[CODIGO]])</f>
        <v>0</v>
      </c>
      <c r="I808" s="35">
        <f>SUMIFS(Tabla16[ISR RET.],Tabla16[NUM],Tabla1[[#This Row],[CODIGO]])</f>
        <v>0</v>
      </c>
      <c r="J808" s="35">
        <f>SUMIFS(Tabla16[IVA RET.],Tabla16[NUM],Tabla1[[#This Row],[CODIGO]])</f>
        <v>0</v>
      </c>
      <c r="K808" t="str">
        <f>FIXED(Tabla1[[#This Row],[TASA 16%]],0)</f>
        <v>0</v>
      </c>
      <c r="L808" t="str">
        <f>FIXED(Tabla1[[#This Row],[TASA 0%]],0)</f>
        <v>0</v>
      </c>
      <c r="M808" t="str">
        <f>FIXED(Tabla1[[#This Row],[TASA EXE.]],0)</f>
        <v>0</v>
      </c>
      <c r="N808" s="36" t="str">
        <f>FIXED(Tabla1[[#This Row],[IVA]],0)</f>
        <v>0</v>
      </c>
      <c r="O808" s="36" t="str">
        <f>FIXED(Tabla1[[#This Row],[ISR RET]],0)</f>
        <v>0</v>
      </c>
      <c r="P808" s="36" t="str">
        <f>FIXED(Tabla1[[#This Row],[IVA RET]],0)</f>
        <v>0</v>
      </c>
      <c r="R808" s="68">
        <f>Tabla1[[#This Row],[TASA 16]]*16%</f>
        <v>0</v>
      </c>
    </row>
    <row r="809" spans="2:18" x14ac:dyDescent="0.25">
      <c r="B809" t="str">
        <f>'[1]210 Y RFC'!A809</f>
        <v>PARI681002RS0</v>
      </c>
      <c r="C809" t="s">
        <v>841</v>
      </c>
      <c r="D809" t="str">
        <f>'[1]210 Y RFC'!C809</f>
        <v>PADILLA RIOS MARIA IRMA ANGELICA</v>
      </c>
      <c r="E809" s="35">
        <f>SUMIFS(Tabla16[TASA 16],Tabla16[NUM],Tabla1[[#This Row],[CODIGO]])</f>
        <v>0</v>
      </c>
      <c r="F809" s="35">
        <f>SUMIFS(Tabla16[TASA 0%],Tabla16[NUM],Tabla1[[#This Row],[CODIGO]])</f>
        <v>5286.4</v>
      </c>
      <c r="G809" s="35">
        <f>SUMIFS(Tabla16[[EXENTO ]],Tabla16[NUM],Tabla1[[#This Row],[CODIGO]])</f>
        <v>0</v>
      </c>
      <c r="H809" s="35">
        <f>SUMIFS(Tabla16[IVA],Tabla16[NUM],Tabla1[[#This Row],[CODIGO]])</f>
        <v>0</v>
      </c>
      <c r="I809" s="35">
        <f>SUMIFS(Tabla16[ISR RET.],Tabla16[NUM],Tabla1[[#This Row],[CODIGO]])</f>
        <v>0</v>
      </c>
      <c r="J809" s="35">
        <f>SUMIFS(Tabla16[IVA RET.],Tabla16[NUM],Tabla1[[#This Row],[CODIGO]])</f>
        <v>0</v>
      </c>
      <c r="K809" t="str">
        <f>FIXED(Tabla1[[#This Row],[TASA 16%]],0)</f>
        <v>0</v>
      </c>
      <c r="L809" t="str">
        <f>FIXED(Tabla1[[#This Row],[TASA 0%]],0)</f>
        <v>5,286</v>
      </c>
      <c r="M809" t="str">
        <f>FIXED(Tabla1[[#This Row],[TASA EXE.]],0)</f>
        <v>0</v>
      </c>
      <c r="N809" t="str">
        <f>FIXED(Tabla1[[#This Row],[IVA]],0)</f>
        <v>0</v>
      </c>
      <c r="O809" t="str">
        <f>FIXED(Tabla1[[#This Row],[ISR RET]],0)</f>
        <v>0</v>
      </c>
      <c r="P809" t="str">
        <f>FIXED(Tabla1[[#This Row],[IVA RET]],0)</f>
        <v>0</v>
      </c>
      <c r="R809" s="68">
        <f>Tabla1[[#This Row],[TASA 16]]*16%</f>
        <v>0</v>
      </c>
    </row>
    <row r="810" spans="2:18" x14ac:dyDescent="0.25">
      <c r="B810" t="str">
        <f>'[1]210 Y RFC'!A810</f>
        <v>EGL160502SC2</v>
      </c>
      <c r="C810" t="s">
        <v>842</v>
      </c>
      <c r="D810" t="str">
        <f>'[1]210 Y RFC'!C810</f>
        <v>4E GLOBAL SAPI DE CV</v>
      </c>
      <c r="E810" s="35">
        <f>SUMIFS(Tabla16[TASA 16],Tabla16[NUM],Tabla1[[#This Row],[CODIGO]])</f>
        <v>0</v>
      </c>
      <c r="F810" s="35">
        <f>SUMIFS(Tabla16[TASA 0%],Tabla16[NUM],Tabla1[[#This Row],[CODIGO]])</f>
        <v>0</v>
      </c>
      <c r="G810" s="35">
        <f>SUMIFS(Tabla16[[EXENTO ]],Tabla16[NUM],Tabla1[[#This Row],[CODIGO]])</f>
        <v>0</v>
      </c>
      <c r="H810" s="35">
        <f>SUMIFS(Tabla16[IVA],Tabla16[NUM],Tabla1[[#This Row],[CODIGO]])</f>
        <v>0</v>
      </c>
      <c r="I810" s="35">
        <f>SUMIFS(Tabla16[ISR RET.],Tabla16[NUM],Tabla1[[#This Row],[CODIGO]])</f>
        <v>0</v>
      </c>
      <c r="J810" s="35">
        <f>SUMIFS(Tabla16[IVA RET.],Tabla16[NUM],Tabla1[[#This Row],[CODIGO]])</f>
        <v>0</v>
      </c>
      <c r="K810" t="str">
        <f>FIXED(Tabla1[[#This Row],[TASA 16%]],0)</f>
        <v>0</v>
      </c>
      <c r="L810" t="str">
        <f>FIXED(Tabla1[[#This Row],[TASA 0%]],0)</f>
        <v>0</v>
      </c>
      <c r="M810" t="str">
        <f>FIXED(Tabla1[[#This Row],[TASA EXE.]],0)</f>
        <v>0</v>
      </c>
      <c r="N810" s="36" t="str">
        <f>FIXED(Tabla1[[#This Row],[IVA]],0)</f>
        <v>0</v>
      </c>
      <c r="O810" s="36" t="str">
        <f>FIXED(Tabla1[[#This Row],[ISR RET]],0)</f>
        <v>0</v>
      </c>
      <c r="P810" s="36" t="str">
        <f>FIXED(Tabla1[[#This Row],[IVA RET]],0)</f>
        <v>0</v>
      </c>
      <c r="R810" s="68">
        <f>Tabla1[[#This Row],[TASA 16]]*16%</f>
        <v>0</v>
      </c>
    </row>
    <row r="811" spans="2:18" x14ac:dyDescent="0.25">
      <c r="B811" t="str">
        <f>'[1]210 Y RFC'!A811</f>
        <v>LORG851117ADA</v>
      </c>
      <c r="C811" t="s">
        <v>843</v>
      </c>
      <c r="D811" t="str">
        <f>'[1]210 Y RFC'!C811</f>
        <v>LOPERENA RUVALCABA GRETEL</v>
      </c>
      <c r="E811" s="35">
        <f>SUMIFS(Tabla16[TASA 16],Tabla16[NUM],Tabla1[[#This Row],[CODIGO]])</f>
        <v>0</v>
      </c>
      <c r="F811" s="35">
        <f>SUMIFS(Tabla16[TASA 0%],Tabla16[NUM],Tabla1[[#This Row],[CODIGO]])</f>
        <v>0</v>
      </c>
      <c r="G811" s="35">
        <f>SUMIFS(Tabla16[[EXENTO ]],Tabla16[NUM],Tabla1[[#This Row],[CODIGO]])</f>
        <v>0</v>
      </c>
      <c r="H811" s="35">
        <f>SUMIFS(Tabla16[IVA],Tabla16[NUM],Tabla1[[#This Row],[CODIGO]])</f>
        <v>0</v>
      </c>
      <c r="I811" s="35">
        <f>SUMIFS(Tabla16[ISR RET.],Tabla16[NUM],Tabla1[[#This Row],[CODIGO]])</f>
        <v>0</v>
      </c>
      <c r="J811" s="35">
        <f>SUMIFS(Tabla16[IVA RET.],Tabla16[NUM],Tabla1[[#This Row],[CODIGO]])</f>
        <v>0</v>
      </c>
      <c r="K811" t="str">
        <f>FIXED(Tabla1[[#This Row],[TASA 16%]],0)</f>
        <v>0</v>
      </c>
      <c r="L811" t="str">
        <f>FIXED(Tabla1[[#This Row],[TASA 0%]],0)</f>
        <v>0</v>
      </c>
      <c r="M811" t="str">
        <f>FIXED(Tabla1[[#This Row],[TASA EXE.]],0)</f>
        <v>0</v>
      </c>
      <c r="N811" t="str">
        <f>FIXED(Tabla1[[#This Row],[IVA]],0)</f>
        <v>0</v>
      </c>
      <c r="O811" t="str">
        <f>FIXED(Tabla1[[#This Row],[ISR RET]],0)</f>
        <v>0</v>
      </c>
      <c r="P811" t="str">
        <f>FIXED(Tabla1[[#This Row],[IVA RET]],0)</f>
        <v>0</v>
      </c>
      <c r="R811" s="68">
        <f>Tabla1[[#This Row],[TASA 16]]*16%</f>
        <v>0</v>
      </c>
    </row>
    <row r="812" spans="2:18" x14ac:dyDescent="0.25">
      <c r="B812" t="str">
        <f>'[1]210 Y RFC'!A812</f>
        <v>GAGE7209102U8</v>
      </c>
      <c r="C812" t="s">
        <v>844</v>
      </c>
      <c r="D812" t="str">
        <f>'[1]210 Y RFC'!C812</f>
        <v>GALVAN GALLARDO MARIA EDWIGES</v>
      </c>
      <c r="E812" s="35">
        <f>SUMIFS(Tabla16[TASA 16],Tabla16[NUM],Tabla1[[#This Row],[CODIGO]])</f>
        <v>0</v>
      </c>
      <c r="F812" s="35">
        <f>SUMIFS(Tabla16[TASA 0%],Tabla16[NUM],Tabla1[[#This Row],[CODIGO]])</f>
        <v>0</v>
      </c>
      <c r="G812" s="35">
        <f>SUMIFS(Tabla16[[EXENTO ]],Tabla16[NUM],Tabla1[[#This Row],[CODIGO]])</f>
        <v>0</v>
      </c>
      <c r="H812" s="35">
        <f>SUMIFS(Tabla16[IVA],Tabla16[NUM],Tabla1[[#This Row],[CODIGO]])</f>
        <v>0</v>
      </c>
      <c r="I812" s="35">
        <f>SUMIFS(Tabla16[ISR RET.],Tabla16[NUM],Tabla1[[#This Row],[CODIGO]])</f>
        <v>0</v>
      </c>
      <c r="J812" s="35">
        <f>SUMIFS(Tabla16[IVA RET.],Tabla16[NUM],Tabla1[[#This Row],[CODIGO]])</f>
        <v>0</v>
      </c>
      <c r="K812" t="str">
        <f>FIXED(Tabla1[[#This Row],[TASA 16%]],0)</f>
        <v>0</v>
      </c>
      <c r="L812" t="str">
        <f>FIXED(Tabla1[[#This Row],[TASA 0%]],0)</f>
        <v>0</v>
      </c>
      <c r="M812" t="str">
        <f>FIXED(Tabla1[[#This Row],[TASA EXE.]],0)</f>
        <v>0</v>
      </c>
      <c r="N812" s="36" t="str">
        <f>FIXED(Tabla1[[#This Row],[IVA]],0)</f>
        <v>0</v>
      </c>
      <c r="O812" s="36" t="str">
        <f>FIXED(Tabla1[[#This Row],[ISR RET]],0)</f>
        <v>0</v>
      </c>
      <c r="P812" s="36" t="str">
        <f>FIXED(Tabla1[[#This Row],[IVA RET]],0)</f>
        <v>0</v>
      </c>
      <c r="R812" s="68">
        <f>Tabla1[[#This Row],[TASA 16]]*16%</f>
        <v>0</v>
      </c>
    </row>
    <row r="813" spans="2:18" x14ac:dyDescent="0.25">
      <c r="B813" t="str">
        <f>'[1]210 Y RFC'!A813</f>
        <v>MAL9705199Y5</v>
      </c>
      <c r="C813" t="s">
        <v>845</v>
      </c>
      <c r="D813" t="str">
        <f>'[1]210 Y RFC'!C813</f>
        <v>MULTIFERRE DE LOS ALTOS</v>
      </c>
      <c r="E813" s="35">
        <f>SUMIFS(Tabla16[TASA 16],Tabla16[NUM],Tabla1[[#This Row],[CODIGO]])</f>
        <v>0</v>
      </c>
      <c r="F813" s="35">
        <f>SUMIFS(Tabla16[TASA 0%],Tabla16[NUM],Tabla1[[#This Row],[CODIGO]])</f>
        <v>0</v>
      </c>
      <c r="G813" s="35">
        <f>SUMIFS(Tabla16[[EXENTO ]],Tabla16[NUM],Tabla1[[#This Row],[CODIGO]])</f>
        <v>0</v>
      </c>
      <c r="H813" s="35">
        <f>SUMIFS(Tabla16[IVA],Tabla16[NUM],Tabla1[[#This Row],[CODIGO]])</f>
        <v>0</v>
      </c>
      <c r="I813" s="35">
        <f>SUMIFS(Tabla16[ISR RET.],Tabla16[NUM],Tabla1[[#This Row],[CODIGO]])</f>
        <v>0</v>
      </c>
      <c r="J813" s="35">
        <f>SUMIFS(Tabla16[IVA RET.],Tabla16[NUM],Tabla1[[#This Row],[CODIGO]])</f>
        <v>0</v>
      </c>
      <c r="K813" t="str">
        <f>FIXED(Tabla1[[#This Row],[TASA 16%]],0)</f>
        <v>0</v>
      </c>
      <c r="L813" t="str">
        <f>FIXED(Tabla1[[#This Row],[TASA 0%]],0)</f>
        <v>0</v>
      </c>
      <c r="M813" t="str">
        <f>FIXED(Tabla1[[#This Row],[TASA EXE.]],0)</f>
        <v>0</v>
      </c>
      <c r="N813" t="str">
        <f>FIXED(Tabla1[[#This Row],[IVA]],0)</f>
        <v>0</v>
      </c>
      <c r="O813" t="str">
        <f>FIXED(Tabla1[[#This Row],[ISR RET]],0)</f>
        <v>0</v>
      </c>
      <c r="P813" t="str">
        <f>FIXED(Tabla1[[#This Row],[IVA RET]],0)</f>
        <v>0</v>
      </c>
      <c r="R813" s="68">
        <f>Tabla1[[#This Row],[TASA 16]]*16%</f>
        <v>0</v>
      </c>
    </row>
    <row r="814" spans="2:18" x14ac:dyDescent="0.25">
      <c r="B814" t="str">
        <f>'[1]210 Y RFC'!A814</f>
        <v>PAM781201CW0</v>
      </c>
      <c r="C814" t="s">
        <v>846</v>
      </c>
      <c r="D814" t="str">
        <f>'[1]210 Y RFC'!C814</f>
        <v>PRODUCTOS ALIMENTICIOS LA MODERNA SA DE CV</v>
      </c>
      <c r="E814" s="35">
        <f>SUMIFS(Tabla16[TASA 16],Tabla16[NUM],Tabla1[[#This Row],[CODIGO]])</f>
        <v>0</v>
      </c>
      <c r="F814" s="35">
        <f>SUMIFS(Tabla16[TASA 0%],Tabla16[NUM],Tabla1[[#This Row],[CODIGO]])</f>
        <v>372677.23</v>
      </c>
      <c r="G814" s="35">
        <f>SUMIFS(Tabla16[[EXENTO ]],Tabla16[NUM],Tabla1[[#This Row],[CODIGO]])</f>
        <v>9256.619999999999</v>
      </c>
      <c r="H814" s="35">
        <f>SUMIFS(Tabla16[IVA],Tabla16[NUM],Tabla1[[#This Row],[CODIGO]])</f>
        <v>0</v>
      </c>
      <c r="I814" s="35">
        <f>SUMIFS(Tabla16[ISR RET.],Tabla16[NUM],Tabla1[[#This Row],[CODIGO]])</f>
        <v>0</v>
      </c>
      <c r="J814" s="35">
        <f>SUMIFS(Tabla16[IVA RET.],Tabla16[NUM],Tabla1[[#This Row],[CODIGO]])</f>
        <v>0</v>
      </c>
      <c r="K814" t="str">
        <f>FIXED(Tabla1[[#This Row],[TASA 16%]],0)</f>
        <v>0</v>
      </c>
      <c r="L814" t="str">
        <f>FIXED(Tabla1[[#This Row],[TASA 0%]],0)</f>
        <v>372,677</v>
      </c>
      <c r="M814" t="str">
        <f>FIXED(Tabla1[[#This Row],[TASA EXE.]],0)</f>
        <v>9,257</v>
      </c>
      <c r="N814" s="36" t="str">
        <f>FIXED(Tabla1[[#This Row],[IVA]],0)</f>
        <v>0</v>
      </c>
      <c r="O814" s="36" t="str">
        <f>FIXED(Tabla1[[#This Row],[ISR RET]],0)</f>
        <v>0</v>
      </c>
      <c r="P814" s="36" t="str">
        <f>FIXED(Tabla1[[#This Row],[IVA RET]],0)</f>
        <v>0</v>
      </c>
      <c r="R814" s="68">
        <f>Tabla1[[#This Row],[TASA 16]]*16%</f>
        <v>0</v>
      </c>
    </row>
    <row r="815" spans="2:18" x14ac:dyDescent="0.25">
      <c r="B815" t="str">
        <f>'[1]210 Y RFC'!A815</f>
        <v>BSM970519APA</v>
      </c>
      <c r="C815" t="s">
        <v>847</v>
      </c>
      <c r="D815" t="str">
        <f>'[1]210 Y RFC'!C815</f>
        <v>BANCO SANTANDER MEXICANO SA INSTITUCION DE BANCA MULTIPLE GRUPO FINANCIERO SANTANDER SERFIN</v>
      </c>
      <c r="E815" s="35">
        <f>SUMIFS(Tabla16[TASA 16],Tabla16[NUM],Tabla1[[#This Row],[CODIGO]])</f>
        <v>0</v>
      </c>
      <c r="F815" s="35">
        <f>SUMIFS(Tabla16[TASA 0%],Tabla16[NUM],Tabla1[[#This Row],[CODIGO]])</f>
        <v>0</v>
      </c>
      <c r="G815" s="35">
        <f>SUMIFS(Tabla16[[EXENTO ]],Tabla16[NUM],Tabla1[[#This Row],[CODIGO]])</f>
        <v>0</v>
      </c>
      <c r="H815" s="35">
        <f>SUMIFS(Tabla16[IVA],Tabla16[NUM],Tabla1[[#This Row],[CODIGO]])</f>
        <v>0</v>
      </c>
      <c r="I815" s="35">
        <f>SUMIFS(Tabla16[ISR RET.],Tabla16[NUM],Tabla1[[#This Row],[CODIGO]])</f>
        <v>0</v>
      </c>
      <c r="J815" s="35">
        <f>SUMIFS(Tabla16[IVA RET.],Tabla16[NUM],Tabla1[[#This Row],[CODIGO]])</f>
        <v>0</v>
      </c>
      <c r="K815" t="str">
        <f>FIXED(Tabla1[[#This Row],[TASA 16%]],0)</f>
        <v>0</v>
      </c>
      <c r="L815" t="str">
        <f>FIXED(Tabla1[[#This Row],[TASA 0%]],0)</f>
        <v>0</v>
      </c>
      <c r="M815" t="str">
        <f>FIXED(Tabla1[[#This Row],[TASA EXE.]],0)</f>
        <v>0</v>
      </c>
      <c r="N815" t="str">
        <f>FIXED(Tabla1[[#This Row],[IVA]],0)</f>
        <v>0</v>
      </c>
      <c r="O815" t="str">
        <f>FIXED(Tabla1[[#This Row],[ISR RET]],0)</f>
        <v>0</v>
      </c>
      <c r="P815" t="str">
        <f>FIXED(Tabla1[[#This Row],[IVA RET]],0)</f>
        <v>0</v>
      </c>
      <c r="R815" s="68">
        <f>Tabla1[[#This Row],[TASA 16]]*16%</f>
        <v>0</v>
      </c>
    </row>
    <row r="816" spans="2:18" x14ac:dyDescent="0.25">
      <c r="B816" t="str">
        <f>'[1]210 Y RFC'!A816</f>
        <v>DRC160708A9A</v>
      </c>
      <c r="C816" t="s">
        <v>848</v>
      </c>
      <c r="D816" t="str">
        <f>'[1]210 Y RFC'!C816</f>
        <v>DISTRIBUIDORES REALES CANTALUZ SA DE CV</v>
      </c>
      <c r="E816" s="35">
        <f>SUMIFS(Tabla16[TASA 16],Tabla16[NUM],Tabla1[[#This Row],[CODIGO]])</f>
        <v>0</v>
      </c>
      <c r="F816" s="35">
        <f>SUMIFS(Tabla16[TASA 0%],Tabla16[NUM],Tabla1[[#This Row],[CODIGO]])</f>
        <v>0</v>
      </c>
      <c r="G816" s="35">
        <f>SUMIFS(Tabla16[[EXENTO ]],Tabla16[NUM],Tabla1[[#This Row],[CODIGO]])</f>
        <v>0</v>
      </c>
      <c r="H816" s="35">
        <f>SUMIFS(Tabla16[IVA],Tabla16[NUM],Tabla1[[#This Row],[CODIGO]])</f>
        <v>0</v>
      </c>
      <c r="I816" s="35">
        <f>SUMIFS(Tabla16[ISR RET.],Tabla16[NUM],Tabla1[[#This Row],[CODIGO]])</f>
        <v>0</v>
      </c>
      <c r="J816" s="35">
        <f>SUMIFS(Tabla16[IVA RET.],Tabla16[NUM],Tabla1[[#This Row],[CODIGO]])</f>
        <v>0</v>
      </c>
      <c r="K816" t="str">
        <f>FIXED(Tabla1[[#This Row],[TASA 16%]],0)</f>
        <v>0</v>
      </c>
      <c r="L816" t="str">
        <f>FIXED(Tabla1[[#This Row],[TASA 0%]],0)</f>
        <v>0</v>
      </c>
      <c r="M816" t="str">
        <f>FIXED(Tabla1[[#This Row],[TASA EXE.]],0)</f>
        <v>0</v>
      </c>
      <c r="N816" s="36" t="str">
        <f>FIXED(Tabla1[[#This Row],[IVA]],0)</f>
        <v>0</v>
      </c>
      <c r="O816" s="36" t="str">
        <f>FIXED(Tabla1[[#This Row],[ISR RET]],0)</f>
        <v>0</v>
      </c>
      <c r="P816" s="36" t="str">
        <f>FIXED(Tabla1[[#This Row],[IVA RET]],0)</f>
        <v>0</v>
      </c>
      <c r="R816" s="68">
        <f>Tabla1[[#This Row],[TASA 16]]*16%</f>
        <v>0</v>
      </c>
    </row>
    <row r="817" spans="2:18" x14ac:dyDescent="0.25">
      <c r="B817" t="str">
        <f>'[1]210 Y RFC'!A817</f>
        <v>POMJ900419T89</v>
      </c>
      <c r="C817" t="s">
        <v>849</v>
      </c>
      <c r="D817" t="str">
        <f>'[1]210 Y RFC'!C817</f>
        <v>POZOS MELANO JOSE DE JESUS</v>
      </c>
      <c r="E817" s="35">
        <f>SUMIFS(Tabla16[TASA 16],Tabla16[NUM],Tabla1[[#This Row],[CODIGO]])</f>
        <v>0</v>
      </c>
      <c r="F817" s="35">
        <f>SUMIFS(Tabla16[TASA 0%],Tabla16[NUM],Tabla1[[#This Row],[CODIGO]])</f>
        <v>0</v>
      </c>
      <c r="G817" s="35">
        <f>SUMIFS(Tabla16[[EXENTO ]],Tabla16[NUM],Tabla1[[#This Row],[CODIGO]])</f>
        <v>0</v>
      </c>
      <c r="H817" s="35">
        <f>SUMIFS(Tabla16[IVA],Tabla16[NUM],Tabla1[[#This Row],[CODIGO]])</f>
        <v>0</v>
      </c>
      <c r="I817" s="35">
        <f>SUMIFS(Tabla16[ISR RET.],Tabla16[NUM],Tabla1[[#This Row],[CODIGO]])</f>
        <v>0</v>
      </c>
      <c r="J817" s="35">
        <f>SUMIFS(Tabla16[IVA RET.],Tabla16[NUM],Tabla1[[#This Row],[CODIGO]])</f>
        <v>0</v>
      </c>
      <c r="K817" t="str">
        <f>FIXED(Tabla1[[#This Row],[TASA 16%]],0)</f>
        <v>0</v>
      </c>
      <c r="L817" t="str">
        <f>FIXED(Tabla1[[#This Row],[TASA 0%]],0)</f>
        <v>0</v>
      </c>
      <c r="M817" t="str">
        <f>FIXED(Tabla1[[#This Row],[TASA EXE.]],0)</f>
        <v>0</v>
      </c>
      <c r="N817" t="str">
        <f>FIXED(Tabla1[[#This Row],[IVA]],0)</f>
        <v>0</v>
      </c>
      <c r="O817" t="str">
        <f>FIXED(Tabla1[[#This Row],[ISR RET]],0)</f>
        <v>0</v>
      </c>
      <c r="P817" t="str">
        <f>FIXED(Tabla1[[#This Row],[IVA RET]],0)</f>
        <v>0</v>
      </c>
      <c r="R817" s="68">
        <f>Tabla1[[#This Row],[TASA 16]]*16%</f>
        <v>0</v>
      </c>
    </row>
    <row r="818" spans="2:18" x14ac:dyDescent="0.25">
      <c r="B818" t="str">
        <f>'[1]210 Y RFC'!A818</f>
        <v>SAC991222G1A</v>
      </c>
      <c r="C818" t="s">
        <v>850</v>
      </c>
      <c r="D818" t="str">
        <f>'[1]210 Y RFC'!C818</f>
        <v>SIGMA ALIMENTOS COMERCIAL SA DE CV</v>
      </c>
      <c r="E818" s="35">
        <f>SUMIFS(Tabla16[TASA 16],Tabla16[NUM],Tabla1[[#This Row],[CODIGO]])</f>
        <v>0</v>
      </c>
      <c r="F818" s="35">
        <f>SUMIFS(Tabla16[TASA 0%],Tabla16[NUM],Tabla1[[#This Row],[CODIGO]])</f>
        <v>789306.33</v>
      </c>
      <c r="G818" s="35">
        <f>SUMIFS(Tabla16[[EXENTO ]],Tabla16[NUM],Tabla1[[#This Row],[CODIGO]])</f>
        <v>0</v>
      </c>
      <c r="H818" s="35">
        <f>SUMIFS(Tabla16[IVA],Tabla16[NUM],Tabla1[[#This Row],[CODIGO]])</f>
        <v>0</v>
      </c>
      <c r="I818" s="35">
        <f>SUMIFS(Tabla16[ISR RET.],Tabla16[NUM],Tabla1[[#This Row],[CODIGO]])</f>
        <v>0</v>
      </c>
      <c r="J818" s="35">
        <f>SUMIFS(Tabla16[IVA RET.],Tabla16[NUM],Tabla1[[#This Row],[CODIGO]])</f>
        <v>0</v>
      </c>
      <c r="K818" t="str">
        <f>FIXED(Tabla1[[#This Row],[TASA 16%]],0)</f>
        <v>0</v>
      </c>
      <c r="L818" t="str">
        <f>FIXED(Tabla1[[#This Row],[TASA 0%]],0)</f>
        <v>789,306</v>
      </c>
      <c r="M818" t="str">
        <f>FIXED(Tabla1[[#This Row],[TASA EXE.]],0)</f>
        <v>0</v>
      </c>
      <c r="N818" s="36" t="str">
        <f>FIXED(Tabla1[[#This Row],[IVA]],0)</f>
        <v>0</v>
      </c>
      <c r="O818" s="36" t="str">
        <f>FIXED(Tabla1[[#This Row],[ISR RET]],0)</f>
        <v>0</v>
      </c>
      <c r="P818" s="36" t="str">
        <f>FIXED(Tabla1[[#This Row],[IVA RET]],0)</f>
        <v>0</v>
      </c>
      <c r="R818" s="68">
        <f>Tabla1[[#This Row],[TASA 16]]*16%</f>
        <v>0</v>
      </c>
    </row>
    <row r="819" spans="2:18" x14ac:dyDescent="0.25">
      <c r="B819" t="str">
        <f>'[1]210 Y RFC'!A819</f>
        <v>CAM1403277N3</v>
      </c>
      <c r="C819" t="s">
        <v>851</v>
      </c>
      <c r="D819" t="str">
        <f>'[1]210 Y RFC'!C819</f>
        <v>CAMPOS &amp; MORAS SA DE CV</v>
      </c>
      <c r="E819" s="35">
        <f>SUMIFS(Tabla16[TASA 16],Tabla16[NUM],Tabla1[[#This Row],[CODIGO]])</f>
        <v>0</v>
      </c>
      <c r="F819" s="35">
        <f>SUMIFS(Tabla16[TASA 0%],Tabla16[NUM],Tabla1[[#This Row],[CODIGO]])</f>
        <v>0</v>
      </c>
      <c r="G819" s="35">
        <f>SUMIFS(Tabla16[[EXENTO ]],Tabla16[NUM],Tabla1[[#This Row],[CODIGO]])</f>
        <v>0</v>
      </c>
      <c r="H819" s="35">
        <f>SUMIFS(Tabla16[IVA],Tabla16[NUM],Tabla1[[#This Row],[CODIGO]])</f>
        <v>0</v>
      </c>
      <c r="I819" s="35">
        <f>SUMIFS(Tabla16[ISR RET.],Tabla16[NUM],Tabla1[[#This Row],[CODIGO]])</f>
        <v>0</v>
      </c>
      <c r="J819" s="35">
        <f>SUMIFS(Tabla16[IVA RET.],Tabla16[NUM],Tabla1[[#This Row],[CODIGO]])</f>
        <v>0</v>
      </c>
      <c r="K819" t="str">
        <f>FIXED(Tabla1[[#This Row],[TASA 16%]],0)</f>
        <v>0</v>
      </c>
      <c r="L819" t="str">
        <f>FIXED(Tabla1[[#This Row],[TASA 0%]],0)</f>
        <v>0</v>
      </c>
      <c r="M819" t="str">
        <f>FIXED(Tabla1[[#This Row],[TASA EXE.]],0)</f>
        <v>0</v>
      </c>
      <c r="N819" t="str">
        <f>FIXED(Tabla1[[#This Row],[IVA]],0)</f>
        <v>0</v>
      </c>
      <c r="O819" t="str">
        <f>FIXED(Tabla1[[#This Row],[ISR RET]],0)</f>
        <v>0</v>
      </c>
      <c r="P819" t="str">
        <f>FIXED(Tabla1[[#This Row],[IVA RET]],0)</f>
        <v>0</v>
      </c>
      <c r="R819" s="68">
        <f>Tabla1[[#This Row],[TASA 16]]*16%</f>
        <v>0</v>
      </c>
    </row>
    <row r="820" spans="2:18" x14ac:dyDescent="0.25">
      <c r="B820" t="str">
        <f>'[1]210 Y RFC'!A820</f>
        <v>CCA030306LA6</v>
      </c>
      <c r="C820" t="s">
        <v>852</v>
      </c>
      <c r="D820" t="str">
        <f>'[1]210 Y RFC'!C820</f>
        <v>CONCESIONARIA DE CARRETERAS AUTOPISTAS Y LIBRAMIENTOS DE LA REPUBLICA MEXICANA SA DE CV</v>
      </c>
      <c r="E820" s="35">
        <f>SUMIFS(Tabla16[TASA 16],Tabla16[NUM],Tabla1[[#This Row],[CODIGO]])</f>
        <v>0</v>
      </c>
      <c r="F820" s="35">
        <f>SUMIFS(Tabla16[TASA 0%],Tabla16[NUM],Tabla1[[#This Row],[CODIGO]])</f>
        <v>0</v>
      </c>
      <c r="G820" s="35">
        <f>SUMIFS(Tabla16[[EXENTO ]],Tabla16[NUM],Tabla1[[#This Row],[CODIGO]])</f>
        <v>0</v>
      </c>
      <c r="H820" s="35">
        <f>SUMIFS(Tabla16[IVA],Tabla16[NUM],Tabla1[[#This Row],[CODIGO]])</f>
        <v>0</v>
      </c>
      <c r="I820" s="35">
        <f>SUMIFS(Tabla16[ISR RET.],Tabla16[NUM],Tabla1[[#This Row],[CODIGO]])</f>
        <v>0</v>
      </c>
      <c r="J820" s="35">
        <f>SUMIFS(Tabla16[IVA RET.],Tabla16[NUM],Tabla1[[#This Row],[CODIGO]])</f>
        <v>0</v>
      </c>
      <c r="K820" t="str">
        <f>FIXED(Tabla1[[#This Row],[TASA 16%]],0)</f>
        <v>0</v>
      </c>
      <c r="L820" t="str">
        <f>FIXED(Tabla1[[#This Row],[TASA 0%]],0)</f>
        <v>0</v>
      </c>
      <c r="M820" t="str">
        <f>FIXED(Tabla1[[#This Row],[TASA EXE.]],0)</f>
        <v>0</v>
      </c>
      <c r="N820" s="36" t="str">
        <f>FIXED(Tabla1[[#This Row],[IVA]],0)</f>
        <v>0</v>
      </c>
      <c r="O820" s="36" t="str">
        <f>FIXED(Tabla1[[#This Row],[ISR RET]],0)</f>
        <v>0</v>
      </c>
      <c r="P820" s="36" t="str">
        <f>FIXED(Tabla1[[#This Row],[IVA RET]],0)</f>
        <v>0</v>
      </c>
      <c r="R820" s="68">
        <f>Tabla1[[#This Row],[TASA 16]]*16%</f>
        <v>0</v>
      </c>
    </row>
    <row r="821" spans="2:18" x14ac:dyDescent="0.25">
      <c r="B821" t="str">
        <f>'[1]210 Y RFC'!A821</f>
        <v>ROVG670107HZ9</v>
      </c>
      <c r="C821" t="s">
        <v>853</v>
      </c>
      <c r="D821" t="str">
        <f>'[1]210 Y RFC'!C821</f>
        <v>RODRIGUEZ VILLALVAZO GUILLERMO</v>
      </c>
      <c r="E821" s="35">
        <f>SUMIFS(Tabla16[TASA 16],Tabla16[NUM],Tabla1[[#This Row],[CODIGO]])</f>
        <v>59819</v>
      </c>
      <c r="F821" s="35">
        <f>SUMIFS(Tabla16[TASA 0%],Tabla16[NUM],Tabla1[[#This Row],[CODIGO]])</f>
        <v>0</v>
      </c>
      <c r="G821" s="35">
        <f>SUMIFS(Tabla16[[EXENTO ]],Tabla16[NUM],Tabla1[[#This Row],[CODIGO]])</f>
        <v>0</v>
      </c>
      <c r="H821" s="35">
        <f>SUMIFS(Tabla16[IVA],Tabla16[NUM],Tabla1[[#This Row],[CODIGO]])</f>
        <v>9571.0400000000009</v>
      </c>
      <c r="I821" s="35">
        <f>SUMIFS(Tabla16[ISR RET.],Tabla16[NUM],Tabla1[[#This Row],[CODIGO]])</f>
        <v>0</v>
      </c>
      <c r="J821" s="35">
        <f>SUMIFS(Tabla16[IVA RET.],Tabla16[NUM],Tabla1[[#This Row],[CODIGO]])</f>
        <v>0</v>
      </c>
      <c r="K821" t="str">
        <f>FIXED(Tabla1[[#This Row],[TASA 16%]],0)</f>
        <v>59,819</v>
      </c>
      <c r="L821" t="str">
        <f>FIXED(Tabla1[[#This Row],[TASA 0%]],0)</f>
        <v>0</v>
      </c>
      <c r="M821" t="str">
        <f>FIXED(Tabla1[[#This Row],[TASA EXE.]],0)</f>
        <v>0</v>
      </c>
      <c r="N821" t="str">
        <f>FIXED(Tabla1[[#This Row],[IVA]],0)</f>
        <v>9,571</v>
      </c>
      <c r="O821" t="str">
        <f>FIXED(Tabla1[[#This Row],[ISR RET]],0)</f>
        <v>0</v>
      </c>
      <c r="P821" t="str">
        <f>FIXED(Tabla1[[#This Row],[IVA RET]],0)</f>
        <v>0</v>
      </c>
      <c r="R821" s="68">
        <f>Tabla1[[#This Row],[TASA 16]]*16%</f>
        <v>9571.0400000000009</v>
      </c>
    </row>
    <row r="822" spans="2:18" x14ac:dyDescent="0.25">
      <c r="B822" t="str">
        <f>'[1]210 Y RFC'!A822</f>
        <v>AME750531UL6</v>
      </c>
      <c r="C822" t="s">
        <v>854</v>
      </c>
      <c r="D822" t="str">
        <f>'[1]210 Y RFC'!C822</f>
        <v>AUTOTRANSPORTES MEZCALA SA DE CV</v>
      </c>
      <c r="E822" s="35">
        <f>SUMIFS(Tabla16[TASA 16],Tabla16[NUM],Tabla1[[#This Row],[CODIGO]])</f>
        <v>0</v>
      </c>
      <c r="F822" s="35">
        <f>SUMIFS(Tabla16[TASA 0%],Tabla16[NUM],Tabla1[[#This Row],[CODIGO]])</f>
        <v>0</v>
      </c>
      <c r="G822" s="35">
        <f>SUMIFS(Tabla16[[EXENTO ]],Tabla16[NUM],Tabla1[[#This Row],[CODIGO]])</f>
        <v>0</v>
      </c>
      <c r="H822" s="35">
        <f>SUMIFS(Tabla16[IVA],Tabla16[NUM],Tabla1[[#This Row],[CODIGO]])</f>
        <v>0</v>
      </c>
      <c r="I822" s="35">
        <f>SUMIFS(Tabla16[ISR RET.],Tabla16[NUM],Tabla1[[#This Row],[CODIGO]])</f>
        <v>0</v>
      </c>
      <c r="J822" s="35">
        <f>SUMIFS(Tabla16[IVA RET.],Tabla16[NUM],Tabla1[[#This Row],[CODIGO]])</f>
        <v>0</v>
      </c>
      <c r="K822" t="str">
        <f>FIXED(Tabla1[[#This Row],[TASA 16%]],0)</f>
        <v>0</v>
      </c>
      <c r="L822" t="str">
        <f>FIXED(Tabla1[[#This Row],[TASA 0%]],0)</f>
        <v>0</v>
      </c>
      <c r="M822" t="str">
        <f>FIXED(Tabla1[[#This Row],[TASA EXE.]],0)</f>
        <v>0</v>
      </c>
      <c r="N822" s="36" t="str">
        <f>FIXED(Tabla1[[#This Row],[IVA]],0)</f>
        <v>0</v>
      </c>
      <c r="O822" s="36" t="str">
        <f>FIXED(Tabla1[[#This Row],[ISR RET]],0)</f>
        <v>0</v>
      </c>
      <c r="P822" s="36" t="str">
        <f>FIXED(Tabla1[[#This Row],[IVA RET]],0)</f>
        <v>0</v>
      </c>
      <c r="R822" s="68">
        <f>Tabla1[[#This Row],[TASA 16]]*16%</f>
        <v>0</v>
      </c>
    </row>
    <row r="823" spans="2:18" x14ac:dyDescent="0.25">
      <c r="B823" t="str">
        <f>'[1]210 Y RFC'!A823</f>
        <v>BAMR6602202A0</v>
      </c>
      <c r="C823" t="s">
        <v>855</v>
      </c>
      <c r="D823" t="str">
        <f>'[1]210 Y RFC'!C823</f>
        <v>BAEZ MEDINA RAMIRO</v>
      </c>
      <c r="E823" s="35">
        <f>SUMIFS(Tabla16[TASA 16],Tabla16[NUM],Tabla1[[#This Row],[CODIGO]])</f>
        <v>0</v>
      </c>
      <c r="F823" s="35">
        <f>SUMIFS(Tabla16[TASA 0%],Tabla16[NUM],Tabla1[[#This Row],[CODIGO]])</f>
        <v>0</v>
      </c>
      <c r="G823" s="35">
        <f>SUMIFS(Tabla16[[EXENTO ]],Tabla16[NUM],Tabla1[[#This Row],[CODIGO]])</f>
        <v>0</v>
      </c>
      <c r="H823" s="35">
        <f>SUMIFS(Tabla16[IVA],Tabla16[NUM],Tabla1[[#This Row],[CODIGO]])</f>
        <v>0</v>
      </c>
      <c r="I823" s="35">
        <f>SUMIFS(Tabla16[ISR RET.],Tabla16[NUM],Tabla1[[#This Row],[CODIGO]])</f>
        <v>0</v>
      </c>
      <c r="J823" s="35">
        <f>SUMIFS(Tabla16[IVA RET.],Tabla16[NUM],Tabla1[[#This Row],[CODIGO]])</f>
        <v>0</v>
      </c>
      <c r="K823" t="str">
        <f>FIXED(Tabla1[[#This Row],[TASA 16%]],0)</f>
        <v>0</v>
      </c>
      <c r="L823" t="str">
        <f>FIXED(Tabla1[[#This Row],[TASA 0%]],0)</f>
        <v>0</v>
      </c>
      <c r="M823" t="str">
        <f>FIXED(Tabla1[[#This Row],[TASA EXE.]],0)</f>
        <v>0</v>
      </c>
      <c r="N823" t="str">
        <f>FIXED(Tabla1[[#This Row],[IVA]],0)</f>
        <v>0</v>
      </c>
      <c r="O823" t="str">
        <f>FIXED(Tabla1[[#This Row],[ISR RET]],0)</f>
        <v>0</v>
      </c>
      <c r="P823" t="str">
        <f>FIXED(Tabla1[[#This Row],[IVA RET]],0)</f>
        <v>0</v>
      </c>
      <c r="R823" s="68">
        <f>Tabla1[[#This Row],[TASA 16]]*16%</f>
        <v>0</v>
      </c>
    </row>
    <row r="824" spans="2:18" x14ac:dyDescent="0.25">
      <c r="B824" t="str">
        <f>'[1]210 Y RFC'!A824</f>
        <v>BEGR8209181Q9</v>
      </c>
      <c r="C824" t="s">
        <v>856</v>
      </c>
      <c r="D824" t="str">
        <f>'[1]210 Y RFC'!C824</f>
        <v>BECERRA GONZALEZ RAFAEL</v>
      </c>
      <c r="E824" s="35">
        <f>SUMIFS(Tabla16[TASA 16],Tabla16[NUM],Tabla1[[#This Row],[CODIGO]])</f>
        <v>0</v>
      </c>
      <c r="F824" s="35">
        <f>SUMIFS(Tabla16[TASA 0%],Tabla16[NUM],Tabla1[[#This Row],[CODIGO]])</f>
        <v>0</v>
      </c>
      <c r="G824" s="35">
        <f>SUMIFS(Tabla16[[EXENTO ]],Tabla16[NUM],Tabla1[[#This Row],[CODIGO]])</f>
        <v>0</v>
      </c>
      <c r="H824" s="35">
        <f>SUMIFS(Tabla16[IVA],Tabla16[NUM],Tabla1[[#This Row],[CODIGO]])</f>
        <v>0</v>
      </c>
      <c r="I824" s="35">
        <f>SUMIFS(Tabla16[ISR RET.],Tabla16[NUM],Tabla1[[#This Row],[CODIGO]])</f>
        <v>0</v>
      </c>
      <c r="J824" s="35">
        <f>SUMIFS(Tabla16[IVA RET.],Tabla16[NUM],Tabla1[[#This Row],[CODIGO]])</f>
        <v>0</v>
      </c>
      <c r="K824" t="str">
        <f>FIXED(Tabla1[[#This Row],[TASA 16%]],0)</f>
        <v>0</v>
      </c>
      <c r="L824" t="str">
        <f>FIXED(Tabla1[[#This Row],[TASA 0%]],0)</f>
        <v>0</v>
      </c>
      <c r="M824" t="str">
        <f>FIXED(Tabla1[[#This Row],[TASA EXE.]],0)</f>
        <v>0</v>
      </c>
      <c r="N824" s="36" t="str">
        <f>FIXED(Tabla1[[#This Row],[IVA]],0)</f>
        <v>0</v>
      </c>
      <c r="O824" s="36" t="str">
        <f>FIXED(Tabla1[[#This Row],[ISR RET]],0)</f>
        <v>0</v>
      </c>
      <c r="P824" s="36" t="str">
        <f>FIXED(Tabla1[[#This Row],[IVA RET]],0)</f>
        <v>0</v>
      </c>
      <c r="R824" s="68">
        <f>Tabla1[[#This Row],[TASA 16]]*16%</f>
        <v>0</v>
      </c>
    </row>
    <row r="825" spans="2:18" x14ac:dyDescent="0.25">
      <c r="B825" t="str">
        <f>'[1]210 Y RFC'!A825</f>
        <v>MAL970403E66</v>
      </c>
      <c r="C825" t="s">
        <v>857</v>
      </c>
      <c r="D825" t="str">
        <f>'[1]210 Y RFC'!C825</f>
        <v>MALIQ SA DE CV</v>
      </c>
      <c r="E825" s="35">
        <f>SUMIFS(Tabla16[TASA 16],Tabla16[NUM],Tabla1[[#This Row],[CODIGO]])</f>
        <v>0</v>
      </c>
      <c r="F825" s="35">
        <f>SUMIFS(Tabla16[TASA 0%],Tabla16[NUM],Tabla1[[#This Row],[CODIGO]])</f>
        <v>0</v>
      </c>
      <c r="G825" s="35">
        <f>SUMIFS(Tabla16[[EXENTO ]],Tabla16[NUM],Tabla1[[#This Row],[CODIGO]])</f>
        <v>0</v>
      </c>
      <c r="H825" s="35">
        <f>SUMIFS(Tabla16[IVA],Tabla16[NUM],Tabla1[[#This Row],[CODIGO]])</f>
        <v>0</v>
      </c>
      <c r="I825" s="35">
        <f>SUMIFS(Tabla16[ISR RET.],Tabla16[NUM],Tabla1[[#This Row],[CODIGO]])</f>
        <v>0</v>
      </c>
      <c r="J825" s="35">
        <f>SUMIFS(Tabla16[IVA RET.],Tabla16[NUM],Tabla1[[#This Row],[CODIGO]])</f>
        <v>0</v>
      </c>
      <c r="K825" t="str">
        <f>FIXED(Tabla1[[#This Row],[TASA 16%]],0)</f>
        <v>0</v>
      </c>
      <c r="L825" t="str">
        <f>FIXED(Tabla1[[#This Row],[TASA 0%]],0)</f>
        <v>0</v>
      </c>
      <c r="M825" t="str">
        <f>FIXED(Tabla1[[#This Row],[TASA EXE.]],0)</f>
        <v>0</v>
      </c>
      <c r="N825" t="str">
        <f>FIXED(Tabla1[[#This Row],[IVA]],0)</f>
        <v>0</v>
      </c>
      <c r="O825" t="str">
        <f>FIXED(Tabla1[[#This Row],[ISR RET]],0)</f>
        <v>0</v>
      </c>
      <c r="P825" t="str">
        <f>FIXED(Tabla1[[#This Row],[IVA RET]],0)</f>
        <v>0</v>
      </c>
      <c r="R825" s="68">
        <f>Tabla1[[#This Row],[TASA 16]]*16%</f>
        <v>0</v>
      </c>
    </row>
    <row r="826" spans="2:18" x14ac:dyDescent="0.25">
      <c r="B826" t="str">
        <f>'[1]210 Y RFC'!A826</f>
        <v>GOCJ410220NL5</v>
      </c>
      <c r="C826" t="s">
        <v>858</v>
      </c>
      <c r="D826" t="str">
        <f>'[1]210 Y RFC'!C826</f>
        <v>GONZALEZ CUEVAS JOSE LUIS</v>
      </c>
      <c r="E826" s="35">
        <f>SUMIFS(Tabla16[TASA 16],Tabla16[NUM],Tabla1[[#This Row],[CODIGO]])</f>
        <v>0</v>
      </c>
      <c r="F826" s="35">
        <f>SUMIFS(Tabla16[TASA 0%],Tabla16[NUM],Tabla1[[#This Row],[CODIGO]])</f>
        <v>0</v>
      </c>
      <c r="G826" s="35">
        <f>SUMIFS(Tabla16[[EXENTO ]],Tabla16[NUM],Tabla1[[#This Row],[CODIGO]])</f>
        <v>0</v>
      </c>
      <c r="H826" s="35">
        <f>SUMIFS(Tabla16[IVA],Tabla16[NUM],Tabla1[[#This Row],[CODIGO]])</f>
        <v>0</v>
      </c>
      <c r="I826" s="35">
        <f>SUMIFS(Tabla16[ISR RET.],Tabla16[NUM],Tabla1[[#This Row],[CODIGO]])</f>
        <v>0</v>
      </c>
      <c r="J826" s="35">
        <f>SUMIFS(Tabla16[IVA RET.],Tabla16[NUM],Tabla1[[#This Row],[CODIGO]])</f>
        <v>0</v>
      </c>
      <c r="K826" t="str">
        <f>FIXED(Tabla1[[#This Row],[TASA 16%]],0)</f>
        <v>0</v>
      </c>
      <c r="L826" t="str">
        <f>FIXED(Tabla1[[#This Row],[TASA 0%]],0)</f>
        <v>0</v>
      </c>
      <c r="M826" t="str">
        <f>FIXED(Tabla1[[#This Row],[TASA EXE.]],0)</f>
        <v>0</v>
      </c>
      <c r="N826" s="36" t="str">
        <f>FIXED(Tabla1[[#This Row],[IVA]],0)</f>
        <v>0</v>
      </c>
      <c r="O826" s="36" t="str">
        <f>FIXED(Tabla1[[#This Row],[ISR RET]],0)</f>
        <v>0</v>
      </c>
      <c r="P826" s="36" t="str">
        <f>FIXED(Tabla1[[#This Row],[IVA RET]],0)</f>
        <v>0</v>
      </c>
      <c r="R826" s="68">
        <f>Tabla1[[#This Row],[TASA 16]]*16%</f>
        <v>0</v>
      </c>
    </row>
    <row r="827" spans="2:18" x14ac:dyDescent="0.25">
      <c r="B827" t="str">
        <f>'[1]210 Y RFC'!A827</f>
        <v>OOHD910630295</v>
      </c>
      <c r="C827" t="s">
        <v>859</v>
      </c>
      <c r="D827" t="str">
        <f>'[1]210 Y RFC'!C827</f>
        <v>OROZCO HERNANDEZ DIEGO VALENTIN</v>
      </c>
      <c r="E827" s="35">
        <f>SUMIFS(Tabla16[TASA 16],Tabla16[NUM],Tabla1[[#This Row],[CODIGO]])</f>
        <v>0</v>
      </c>
      <c r="F827" s="35">
        <f>SUMIFS(Tabla16[TASA 0%],Tabla16[NUM],Tabla1[[#This Row],[CODIGO]])</f>
        <v>0</v>
      </c>
      <c r="G827" s="35">
        <f>SUMIFS(Tabla16[[EXENTO ]],Tabla16[NUM],Tabla1[[#This Row],[CODIGO]])</f>
        <v>0</v>
      </c>
      <c r="H827" s="35">
        <f>SUMIFS(Tabla16[IVA],Tabla16[NUM],Tabla1[[#This Row],[CODIGO]])</f>
        <v>0</v>
      </c>
      <c r="I827" s="35">
        <f>SUMIFS(Tabla16[ISR RET.],Tabla16[NUM],Tabla1[[#This Row],[CODIGO]])</f>
        <v>0</v>
      </c>
      <c r="J827" s="35">
        <f>SUMIFS(Tabla16[IVA RET.],Tabla16[NUM],Tabla1[[#This Row],[CODIGO]])</f>
        <v>0</v>
      </c>
      <c r="K827" t="str">
        <f>FIXED(Tabla1[[#This Row],[TASA 16%]],0)</f>
        <v>0</v>
      </c>
      <c r="L827" t="str">
        <f>FIXED(Tabla1[[#This Row],[TASA 0%]],0)</f>
        <v>0</v>
      </c>
      <c r="M827" t="str">
        <f>FIXED(Tabla1[[#This Row],[TASA EXE.]],0)</f>
        <v>0</v>
      </c>
      <c r="N827" t="str">
        <f>FIXED(Tabla1[[#This Row],[IVA]],0)</f>
        <v>0</v>
      </c>
      <c r="O827" t="str">
        <f>FIXED(Tabla1[[#This Row],[ISR RET]],0)</f>
        <v>0</v>
      </c>
      <c r="P827" t="str">
        <f>FIXED(Tabla1[[#This Row],[IVA RET]],0)</f>
        <v>0</v>
      </c>
      <c r="R827" s="68">
        <f>Tabla1[[#This Row],[TASA 16]]*16%</f>
        <v>0</v>
      </c>
    </row>
    <row r="828" spans="2:18" x14ac:dyDescent="0.25">
      <c r="B828" t="str">
        <f>'[1]210 Y RFC'!A828</f>
        <v>OOSP950629K58</v>
      </c>
      <c r="C828" t="s">
        <v>860</v>
      </c>
      <c r="D828" t="str">
        <f>'[1]210 Y RFC'!C828</f>
        <v>OROZCO SANCHEZ PAOLA</v>
      </c>
      <c r="E828" s="35">
        <f>SUMIFS(Tabla16[TASA 16],Tabla16[NUM],Tabla1[[#This Row],[CODIGO]])</f>
        <v>0</v>
      </c>
      <c r="F828" s="35">
        <f>SUMIFS(Tabla16[TASA 0%],Tabla16[NUM],Tabla1[[#This Row],[CODIGO]])</f>
        <v>0</v>
      </c>
      <c r="G828" s="35">
        <f>SUMIFS(Tabla16[[EXENTO ]],Tabla16[NUM],Tabla1[[#This Row],[CODIGO]])</f>
        <v>0</v>
      </c>
      <c r="H828" s="35">
        <f>SUMIFS(Tabla16[IVA],Tabla16[NUM],Tabla1[[#This Row],[CODIGO]])</f>
        <v>0</v>
      </c>
      <c r="I828" s="35">
        <f>SUMIFS(Tabla16[ISR RET.],Tabla16[NUM],Tabla1[[#This Row],[CODIGO]])</f>
        <v>0</v>
      </c>
      <c r="J828" s="35">
        <f>SUMIFS(Tabla16[IVA RET.],Tabla16[NUM],Tabla1[[#This Row],[CODIGO]])</f>
        <v>0</v>
      </c>
      <c r="K828" t="str">
        <f>FIXED(Tabla1[[#This Row],[TASA 16%]],0)</f>
        <v>0</v>
      </c>
      <c r="L828" t="str">
        <f>FIXED(Tabla1[[#This Row],[TASA 0%]],0)</f>
        <v>0</v>
      </c>
      <c r="M828" t="str">
        <f>FIXED(Tabla1[[#This Row],[TASA EXE.]],0)</f>
        <v>0</v>
      </c>
      <c r="N828" s="36" t="str">
        <f>FIXED(Tabla1[[#This Row],[IVA]],0)</f>
        <v>0</v>
      </c>
      <c r="O828" s="36" t="str">
        <f>FIXED(Tabla1[[#This Row],[ISR RET]],0)</f>
        <v>0</v>
      </c>
      <c r="P828" s="36" t="str">
        <f>FIXED(Tabla1[[#This Row],[IVA RET]],0)</f>
        <v>0</v>
      </c>
      <c r="R828" s="68">
        <f>Tabla1[[#This Row],[TASA 16]]*16%</f>
        <v>0</v>
      </c>
    </row>
    <row r="829" spans="2:18" x14ac:dyDescent="0.25">
      <c r="B829" t="str">
        <f>'[1]210 Y RFC'!A829</f>
        <v>GOMM720302R15</v>
      </c>
      <c r="C829" t="s">
        <v>861</v>
      </c>
      <c r="D829" t="str">
        <f>'[1]210 Y RFC'!C829</f>
        <v>GOMEZ MARTIN MARIO ALBERTO</v>
      </c>
      <c r="E829" s="35">
        <f>SUMIFS(Tabla16[TASA 16],Tabla16[NUM],Tabla1[[#This Row],[CODIGO]])</f>
        <v>0</v>
      </c>
      <c r="F829" s="35">
        <f>SUMIFS(Tabla16[TASA 0%],Tabla16[NUM],Tabla1[[#This Row],[CODIGO]])</f>
        <v>0</v>
      </c>
      <c r="G829" s="35">
        <f>SUMIFS(Tabla16[[EXENTO ]],Tabla16[NUM],Tabla1[[#This Row],[CODIGO]])</f>
        <v>0</v>
      </c>
      <c r="H829" s="35">
        <f>SUMIFS(Tabla16[IVA],Tabla16[NUM],Tabla1[[#This Row],[CODIGO]])</f>
        <v>0</v>
      </c>
      <c r="I829" s="35">
        <f>SUMIFS(Tabla16[ISR RET.],Tabla16[NUM],Tabla1[[#This Row],[CODIGO]])</f>
        <v>0</v>
      </c>
      <c r="J829" s="35">
        <f>SUMIFS(Tabla16[IVA RET.],Tabla16[NUM],Tabla1[[#This Row],[CODIGO]])</f>
        <v>0</v>
      </c>
      <c r="K829" t="str">
        <f>FIXED(Tabla1[[#This Row],[TASA 16%]],0)</f>
        <v>0</v>
      </c>
      <c r="L829" t="str">
        <f>FIXED(Tabla1[[#This Row],[TASA 0%]],0)</f>
        <v>0</v>
      </c>
      <c r="M829" t="str">
        <f>FIXED(Tabla1[[#This Row],[TASA EXE.]],0)</f>
        <v>0</v>
      </c>
      <c r="N829" t="str">
        <f>FIXED(Tabla1[[#This Row],[IVA]],0)</f>
        <v>0</v>
      </c>
      <c r="O829" t="str">
        <f>FIXED(Tabla1[[#This Row],[ISR RET]],0)</f>
        <v>0</v>
      </c>
      <c r="P829" t="str">
        <f>FIXED(Tabla1[[#This Row],[IVA RET]],0)</f>
        <v>0</v>
      </c>
      <c r="R829" s="68">
        <f>Tabla1[[#This Row],[TASA 16]]*16%</f>
        <v>0</v>
      </c>
    </row>
    <row r="830" spans="2:18" x14ac:dyDescent="0.25">
      <c r="B830" t="str">
        <f>'[1]210 Y RFC'!A830</f>
        <v>RICR750110NY9</v>
      </c>
      <c r="C830" t="s">
        <v>862</v>
      </c>
      <c r="D830" t="str">
        <f>'[1]210 Y RFC'!C830</f>
        <v>RIOS CORNEJO RAMON ALEJANDRO</v>
      </c>
      <c r="E830" s="35">
        <f>SUMIFS(Tabla16[TASA 16],Tabla16[NUM],Tabla1[[#This Row],[CODIGO]])</f>
        <v>0</v>
      </c>
      <c r="F830" s="35">
        <f>SUMIFS(Tabla16[TASA 0%],Tabla16[NUM],Tabla1[[#This Row],[CODIGO]])</f>
        <v>0</v>
      </c>
      <c r="G830" s="35">
        <f>SUMIFS(Tabla16[[EXENTO ]],Tabla16[NUM],Tabla1[[#This Row],[CODIGO]])</f>
        <v>0</v>
      </c>
      <c r="H830" s="35">
        <f>SUMIFS(Tabla16[IVA],Tabla16[NUM],Tabla1[[#This Row],[CODIGO]])</f>
        <v>0</v>
      </c>
      <c r="I830" s="35">
        <f>SUMIFS(Tabla16[ISR RET.],Tabla16[NUM],Tabla1[[#This Row],[CODIGO]])</f>
        <v>0</v>
      </c>
      <c r="J830" s="35">
        <f>SUMIFS(Tabla16[IVA RET.],Tabla16[NUM],Tabla1[[#This Row],[CODIGO]])</f>
        <v>0</v>
      </c>
      <c r="K830" t="str">
        <f>FIXED(Tabla1[[#This Row],[TASA 16%]],0)</f>
        <v>0</v>
      </c>
      <c r="L830" t="str">
        <f>FIXED(Tabla1[[#This Row],[TASA 0%]],0)</f>
        <v>0</v>
      </c>
      <c r="M830" t="str">
        <f>FIXED(Tabla1[[#This Row],[TASA EXE.]],0)</f>
        <v>0</v>
      </c>
      <c r="N830" s="36" t="str">
        <f>FIXED(Tabla1[[#This Row],[IVA]],0)</f>
        <v>0</v>
      </c>
      <c r="O830" s="36" t="str">
        <f>FIXED(Tabla1[[#This Row],[ISR RET]],0)</f>
        <v>0</v>
      </c>
      <c r="P830" s="36" t="str">
        <f>FIXED(Tabla1[[#This Row],[IVA RET]],0)</f>
        <v>0</v>
      </c>
      <c r="R830" s="68">
        <f>Tabla1[[#This Row],[TASA 16]]*16%</f>
        <v>0</v>
      </c>
    </row>
    <row r="831" spans="2:18" x14ac:dyDescent="0.25">
      <c r="B831" t="str">
        <f>'[1]210 Y RFC'!A831</f>
        <v>DIMG801212P26</v>
      </c>
      <c r="C831" t="s">
        <v>863</v>
      </c>
      <c r="D831" t="str">
        <f>'[1]210 Y RFC'!C831</f>
        <v>DIAZ MEZA MARIA GUADALUPE</v>
      </c>
      <c r="E831" s="35">
        <f>SUMIFS(Tabla16[TASA 16],Tabla16[NUM],Tabla1[[#This Row],[CODIGO]])</f>
        <v>0</v>
      </c>
      <c r="F831" s="35">
        <f>SUMIFS(Tabla16[TASA 0%],Tabla16[NUM],Tabla1[[#This Row],[CODIGO]])</f>
        <v>19336.86</v>
      </c>
      <c r="G831" s="35">
        <f>SUMIFS(Tabla16[[EXENTO ]],Tabla16[NUM],Tabla1[[#This Row],[CODIGO]])</f>
        <v>0</v>
      </c>
      <c r="H831" s="35">
        <f>SUMIFS(Tabla16[IVA],Tabla16[NUM],Tabla1[[#This Row],[CODIGO]])</f>
        <v>0</v>
      </c>
      <c r="I831" s="35">
        <f>SUMIFS(Tabla16[ISR RET.],Tabla16[NUM],Tabla1[[#This Row],[CODIGO]])</f>
        <v>0</v>
      </c>
      <c r="J831" s="35">
        <f>SUMIFS(Tabla16[IVA RET.],Tabla16[NUM],Tabla1[[#This Row],[CODIGO]])</f>
        <v>0</v>
      </c>
      <c r="K831" t="str">
        <f>FIXED(Tabla1[[#This Row],[TASA 16%]],0)</f>
        <v>0</v>
      </c>
      <c r="L831" t="str">
        <f>FIXED(Tabla1[[#This Row],[TASA 0%]],0)</f>
        <v>19,337</v>
      </c>
      <c r="M831" t="str">
        <f>FIXED(Tabla1[[#This Row],[TASA EXE.]],0)</f>
        <v>0</v>
      </c>
      <c r="N831" t="str">
        <f>FIXED(Tabla1[[#This Row],[IVA]],0)</f>
        <v>0</v>
      </c>
      <c r="O831" t="str">
        <f>FIXED(Tabla1[[#This Row],[ISR RET]],0)</f>
        <v>0</v>
      </c>
      <c r="P831" t="str">
        <f>FIXED(Tabla1[[#This Row],[IVA RET]],0)</f>
        <v>0</v>
      </c>
      <c r="R831" s="68">
        <f>Tabla1[[#This Row],[TASA 16]]*16%</f>
        <v>0</v>
      </c>
    </row>
    <row r="832" spans="2:18" x14ac:dyDescent="0.25">
      <c r="B832" t="str">
        <f>'[1]210 Y RFC'!A832</f>
        <v>ZESM841010AG0</v>
      </c>
      <c r="C832" t="s">
        <v>864</v>
      </c>
      <c r="D832" t="str">
        <f>'[1]210 Y RFC'!C832</f>
        <v>ZEPEDA SANCHEZ MARIANA</v>
      </c>
      <c r="E832" s="35">
        <f>SUMIFS(Tabla16[TASA 16],Tabla16[NUM],Tabla1[[#This Row],[CODIGO]])</f>
        <v>0</v>
      </c>
      <c r="F832" s="35">
        <f>SUMIFS(Tabla16[TASA 0%],Tabla16[NUM],Tabla1[[#This Row],[CODIGO]])</f>
        <v>0</v>
      </c>
      <c r="G832" s="35">
        <f>SUMIFS(Tabla16[[EXENTO ]],Tabla16[NUM],Tabla1[[#This Row],[CODIGO]])</f>
        <v>0</v>
      </c>
      <c r="H832" s="35">
        <f>SUMIFS(Tabla16[IVA],Tabla16[NUM],Tabla1[[#This Row],[CODIGO]])</f>
        <v>0</v>
      </c>
      <c r="I832" s="35">
        <f>SUMIFS(Tabla16[ISR RET.],Tabla16[NUM],Tabla1[[#This Row],[CODIGO]])</f>
        <v>0</v>
      </c>
      <c r="J832" s="35">
        <f>SUMIFS(Tabla16[IVA RET.],Tabla16[NUM],Tabla1[[#This Row],[CODIGO]])</f>
        <v>0</v>
      </c>
      <c r="K832" t="str">
        <f>FIXED(Tabla1[[#This Row],[TASA 16%]],0)</f>
        <v>0</v>
      </c>
      <c r="L832" t="str">
        <f>FIXED(Tabla1[[#This Row],[TASA 0%]],0)</f>
        <v>0</v>
      </c>
      <c r="M832" t="str">
        <f>FIXED(Tabla1[[#This Row],[TASA EXE.]],0)</f>
        <v>0</v>
      </c>
      <c r="N832" s="36" t="str">
        <f>FIXED(Tabla1[[#This Row],[IVA]],0)</f>
        <v>0</v>
      </c>
      <c r="O832" s="36" t="str">
        <f>FIXED(Tabla1[[#This Row],[ISR RET]],0)</f>
        <v>0</v>
      </c>
      <c r="P832" s="36" t="str">
        <f>FIXED(Tabla1[[#This Row],[IVA RET]],0)</f>
        <v>0</v>
      </c>
      <c r="R832" s="68">
        <f>Tabla1[[#This Row],[TASA 16]]*16%</f>
        <v>0</v>
      </c>
    </row>
    <row r="833" spans="2:18" x14ac:dyDescent="0.25">
      <c r="B833" t="str">
        <f>'[1]210 Y RFC'!A833</f>
        <v>IEL131030QM2</v>
      </c>
      <c r="C833" t="s">
        <v>865</v>
      </c>
      <c r="D833" t="str">
        <f>'[1]210 Y RFC'!C833</f>
        <v>IS ELECTROCONTROLES SA DE CV</v>
      </c>
      <c r="E833" s="35">
        <f>SUMIFS(Tabla16[TASA 16],Tabla16[NUM],Tabla1[[#This Row],[CODIGO]])</f>
        <v>0</v>
      </c>
      <c r="F833" s="35">
        <f>SUMIFS(Tabla16[TASA 0%],Tabla16[NUM],Tabla1[[#This Row],[CODIGO]])</f>
        <v>0</v>
      </c>
      <c r="G833" s="35">
        <f>SUMIFS(Tabla16[[EXENTO ]],Tabla16[NUM],Tabla1[[#This Row],[CODIGO]])</f>
        <v>0</v>
      </c>
      <c r="H833" s="35">
        <f>SUMIFS(Tabla16[IVA],Tabla16[NUM],Tabla1[[#This Row],[CODIGO]])</f>
        <v>0</v>
      </c>
      <c r="I833" s="35">
        <f>SUMIFS(Tabla16[ISR RET.],Tabla16[NUM],Tabla1[[#This Row],[CODIGO]])</f>
        <v>0</v>
      </c>
      <c r="J833" s="35">
        <f>SUMIFS(Tabla16[IVA RET.],Tabla16[NUM],Tabla1[[#This Row],[CODIGO]])</f>
        <v>0</v>
      </c>
      <c r="K833" t="str">
        <f>FIXED(Tabla1[[#This Row],[TASA 16%]],0)</f>
        <v>0</v>
      </c>
      <c r="L833" t="str">
        <f>FIXED(Tabla1[[#This Row],[TASA 0%]],0)</f>
        <v>0</v>
      </c>
      <c r="M833" t="str">
        <f>FIXED(Tabla1[[#This Row],[TASA EXE.]],0)</f>
        <v>0</v>
      </c>
      <c r="N833" t="str">
        <f>FIXED(Tabla1[[#This Row],[IVA]],0)</f>
        <v>0</v>
      </c>
      <c r="O833" t="str">
        <f>FIXED(Tabla1[[#This Row],[ISR RET]],0)</f>
        <v>0</v>
      </c>
      <c r="P833" t="str">
        <f>FIXED(Tabla1[[#This Row],[IVA RET]],0)</f>
        <v>0</v>
      </c>
      <c r="R833" s="68">
        <f>Tabla1[[#This Row],[TASA 16]]*16%</f>
        <v>0</v>
      </c>
    </row>
    <row r="834" spans="2:18" x14ac:dyDescent="0.25">
      <c r="B834" t="str">
        <f>'[1]210 Y RFC'!A834</f>
        <v>ROLJ841222CU7</v>
      </c>
      <c r="C834" t="s">
        <v>866</v>
      </c>
      <c r="D834" t="str">
        <f>'[1]210 Y RFC'!C834</f>
        <v>ROMERO LOPEZ JUAN CARLOS</v>
      </c>
      <c r="E834" s="35">
        <f>SUMIFS(Tabla16[TASA 16],Tabla16[NUM],Tabla1[[#This Row],[CODIGO]])</f>
        <v>159708.4375</v>
      </c>
      <c r="F834" s="35">
        <f>SUMIFS(Tabla16[TASA 0%],Tabla16[NUM],Tabla1[[#This Row],[CODIGO]])</f>
        <v>0.21250000000509317</v>
      </c>
      <c r="G834" s="35">
        <f>SUMIFS(Tabla16[[EXENTO ]],Tabla16[NUM],Tabla1[[#This Row],[CODIGO]])</f>
        <v>0</v>
      </c>
      <c r="H834" s="35">
        <f>SUMIFS(Tabla16[IVA],Tabla16[NUM],Tabla1[[#This Row],[CODIGO]])</f>
        <v>25553.350000000002</v>
      </c>
      <c r="I834" s="35">
        <f>SUMIFS(Tabla16[ISR RET.],Tabla16[NUM],Tabla1[[#This Row],[CODIGO]])</f>
        <v>0</v>
      </c>
      <c r="J834" s="35">
        <f>SUMIFS(Tabla16[IVA RET.],Tabla16[NUM],Tabla1[[#This Row],[CODIGO]])</f>
        <v>0</v>
      </c>
      <c r="K834" t="str">
        <f>FIXED(Tabla1[[#This Row],[TASA 16%]],0)</f>
        <v>159,708</v>
      </c>
      <c r="L834" t="str">
        <f>FIXED(Tabla1[[#This Row],[TASA 0%]],0)</f>
        <v>0</v>
      </c>
      <c r="M834" t="str">
        <f>FIXED(Tabla1[[#This Row],[TASA EXE.]],0)</f>
        <v>0</v>
      </c>
      <c r="N834" t="str">
        <f>FIXED(Tabla1[[#This Row],[IVA]],0)</f>
        <v>25,553</v>
      </c>
      <c r="O834" t="str">
        <f>FIXED(Tabla1[[#This Row],[ISR RET]],0)</f>
        <v>0</v>
      </c>
      <c r="P834" t="str">
        <f>FIXED(Tabla1[[#This Row],[IVA RET]],0)</f>
        <v>0</v>
      </c>
      <c r="R834" s="68">
        <f>Tabla1[[#This Row],[TASA 16]]*16%</f>
        <v>25553.279999999999</v>
      </c>
    </row>
    <row r="835" spans="2:18" x14ac:dyDescent="0.25">
      <c r="B835" t="str">
        <f>'[1]210 Y RFC'!A835</f>
        <v>MET950522BH6</v>
      </c>
      <c r="C835" t="s">
        <v>867</v>
      </c>
      <c r="D835" t="str">
        <f>'[1]210 Y RFC'!C835</f>
        <v>METCO SA DE CV</v>
      </c>
      <c r="E835" s="35">
        <f>SUMIFS(Tabla16[TASA 16],Tabla16[NUM],Tabla1[[#This Row],[CODIGO]])</f>
        <v>0</v>
      </c>
      <c r="F835" s="35">
        <f>SUMIFS(Tabla16[TASA 0%],Tabla16[NUM],Tabla1[[#This Row],[CODIGO]])</f>
        <v>77645.67</v>
      </c>
      <c r="G835" s="35">
        <f>SUMIFS(Tabla16[[EXENTO ]],Tabla16[NUM],Tabla1[[#This Row],[CODIGO]])</f>
        <v>0</v>
      </c>
      <c r="H835" s="35">
        <f>SUMIFS(Tabla16[IVA],Tabla16[NUM],Tabla1[[#This Row],[CODIGO]])</f>
        <v>0</v>
      </c>
      <c r="I835" s="35">
        <f>SUMIFS(Tabla16[ISR RET.],Tabla16[NUM],Tabla1[[#This Row],[CODIGO]])</f>
        <v>0</v>
      </c>
      <c r="J835" s="35">
        <f>SUMIFS(Tabla16[IVA RET.],Tabla16[NUM],Tabla1[[#This Row],[CODIGO]])</f>
        <v>0</v>
      </c>
      <c r="K835" t="str">
        <f>FIXED(Tabla1[[#This Row],[TASA 16%]],0)</f>
        <v>0</v>
      </c>
      <c r="L835" t="str">
        <f>FIXED(Tabla1[[#This Row],[TASA 0%]],0)</f>
        <v>77,646</v>
      </c>
      <c r="M835" t="str">
        <f>FIXED(Tabla1[[#This Row],[TASA EXE.]],0)</f>
        <v>0</v>
      </c>
      <c r="N835" t="str">
        <f>FIXED(Tabla1[[#This Row],[IVA]],0)</f>
        <v>0</v>
      </c>
      <c r="O835" t="str">
        <f>FIXED(Tabla1[[#This Row],[ISR RET]],0)</f>
        <v>0</v>
      </c>
      <c r="P835" t="str">
        <f>FIXED(Tabla1[[#This Row],[IVA RET]],0)</f>
        <v>0</v>
      </c>
      <c r="R835" s="68">
        <f>Tabla1[[#This Row],[TASA 16]]*16%</f>
        <v>0</v>
      </c>
    </row>
    <row r="836" spans="2:18" x14ac:dyDescent="0.25">
      <c r="B836" t="str">
        <f>'[1]210 Y RFC'!A836</f>
        <v>TRA160420K40</v>
      </c>
      <c r="C836" t="s">
        <v>868</v>
      </c>
      <c r="D836" t="str">
        <f>'[1]210 Y RFC'!C836</f>
        <v>TRACTOSOL SA DE CV</v>
      </c>
      <c r="E836" s="35">
        <f>SUMIFS(Tabla16[TASA 16],Tabla16[NUM],Tabla1[[#This Row],[CODIGO]])</f>
        <v>0</v>
      </c>
      <c r="F836" s="35">
        <f>SUMIFS(Tabla16[TASA 0%],Tabla16[NUM],Tabla1[[#This Row],[CODIGO]])</f>
        <v>0</v>
      </c>
      <c r="G836" s="35">
        <f>SUMIFS(Tabla16[[EXENTO ]],Tabla16[NUM],Tabla1[[#This Row],[CODIGO]])</f>
        <v>0</v>
      </c>
      <c r="H836" s="35">
        <f>SUMIFS(Tabla16[IVA],Tabla16[NUM],Tabla1[[#This Row],[CODIGO]])</f>
        <v>0</v>
      </c>
      <c r="I836" s="35">
        <f>SUMIFS(Tabla16[ISR RET.],Tabla16[NUM],Tabla1[[#This Row],[CODIGO]])</f>
        <v>0</v>
      </c>
      <c r="J836" s="35">
        <f>SUMIFS(Tabla16[IVA RET.],Tabla16[NUM],Tabla1[[#This Row],[CODIGO]])</f>
        <v>0</v>
      </c>
      <c r="K836" t="str">
        <f>FIXED(Tabla1[[#This Row],[TASA 16%]],0)</f>
        <v>0</v>
      </c>
      <c r="L836" t="str">
        <f>FIXED(Tabla1[[#This Row],[TASA 0%]],0)</f>
        <v>0</v>
      </c>
      <c r="M836" t="str">
        <f>FIXED(Tabla1[[#This Row],[TASA EXE.]],0)</f>
        <v>0</v>
      </c>
      <c r="N836" s="36" t="str">
        <f>FIXED(Tabla1[[#This Row],[IVA]],0)</f>
        <v>0</v>
      </c>
      <c r="O836" s="36" t="str">
        <f>FIXED(Tabla1[[#This Row],[ISR RET]],0)</f>
        <v>0</v>
      </c>
      <c r="P836" s="36" t="str">
        <f>FIXED(Tabla1[[#This Row],[IVA RET]],0)</f>
        <v>0</v>
      </c>
      <c r="R836" s="68">
        <f>Tabla1[[#This Row],[TASA 16]]*16%</f>
        <v>0</v>
      </c>
    </row>
    <row r="837" spans="2:18" x14ac:dyDescent="0.25">
      <c r="B837" t="str">
        <f>'[1]210 Y RFC'!A837</f>
        <v>BSO110930T30</v>
      </c>
      <c r="C837" t="s">
        <v>869</v>
      </c>
      <c r="D837" t="str">
        <f>'[1]210 Y RFC'!C837</f>
        <v>BILDDEN SOLUCIONES S DE RL DE CV</v>
      </c>
      <c r="E837" s="35">
        <f>SUMIFS(Tabla16[TASA 16],Tabla16[NUM],Tabla1[[#This Row],[CODIGO]])</f>
        <v>0</v>
      </c>
      <c r="F837" s="35">
        <f>SUMIFS(Tabla16[TASA 0%],Tabla16[NUM],Tabla1[[#This Row],[CODIGO]])</f>
        <v>0</v>
      </c>
      <c r="G837" s="35">
        <f>SUMIFS(Tabla16[[EXENTO ]],Tabla16[NUM],Tabla1[[#This Row],[CODIGO]])</f>
        <v>0</v>
      </c>
      <c r="H837" s="35">
        <f>SUMIFS(Tabla16[IVA],Tabla16[NUM],Tabla1[[#This Row],[CODIGO]])</f>
        <v>0</v>
      </c>
      <c r="I837" s="35">
        <f>SUMIFS(Tabla16[ISR RET.],Tabla16[NUM],Tabla1[[#This Row],[CODIGO]])</f>
        <v>0</v>
      </c>
      <c r="J837" s="35">
        <f>SUMIFS(Tabla16[IVA RET.],Tabla16[NUM],Tabla1[[#This Row],[CODIGO]])</f>
        <v>0</v>
      </c>
      <c r="K837" t="str">
        <f>FIXED(Tabla1[[#This Row],[TASA 16%]],0)</f>
        <v>0</v>
      </c>
      <c r="L837" t="str">
        <f>FIXED(Tabla1[[#This Row],[TASA 0%]],0)</f>
        <v>0</v>
      </c>
      <c r="M837" t="str">
        <f>FIXED(Tabla1[[#This Row],[TASA EXE.]],0)</f>
        <v>0</v>
      </c>
      <c r="N837" t="str">
        <f>FIXED(Tabla1[[#This Row],[IVA]],0)</f>
        <v>0</v>
      </c>
      <c r="O837" t="str">
        <f>FIXED(Tabla1[[#This Row],[ISR RET]],0)</f>
        <v>0</v>
      </c>
      <c r="P837" t="str">
        <f>FIXED(Tabla1[[#This Row],[IVA RET]],0)</f>
        <v>0</v>
      </c>
      <c r="R837" s="68">
        <f>Tabla1[[#This Row],[TASA 16]]*16%</f>
        <v>0</v>
      </c>
    </row>
    <row r="838" spans="2:18" x14ac:dyDescent="0.25">
      <c r="B838" t="str">
        <f>'[1]210 Y RFC'!A838</f>
        <v>OELM631106865</v>
      </c>
      <c r="C838" t="s">
        <v>870</v>
      </c>
      <c r="D838" t="str">
        <f>'[1]210 Y RFC'!C838</f>
        <v>ORTEGA LLANAS JOSE MANUEL</v>
      </c>
      <c r="E838" s="35">
        <f>SUMIFS(Tabla16[TASA 16],Tabla16[NUM],Tabla1[[#This Row],[CODIGO]])</f>
        <v>0</v>
      </c>
      <c r="F838" s="35">
        <f>SUMIFS(Tabla16[TASA 0%],Tabla16[NUM],Tabla1[[#This Row],[CODIGO]])</f>
        <v>380405.2</v>
      </c>
      <c r="G838" s="35">
        <f>SUMIFS(Tabla16[[EXENTO ]],Tabla16[NUM],Tabla1[[#This Row],[CODIGO]])</f>
        <v>0</v>
      </c>
      <c r="H838" s="35">
        <f>SUMIFS(Tabla16[IVA],Tabla16[NUM],Tabla1[[#This Row],[CODIGO]])</f>
        <v>0</v>
      </c>
      <c r="I838" s="35">
        <f>SUMIFS(Tabla16[ISR RET.],Tabla16[NUM],Tabla1[[#This Row],[CODIGO]])</f>
        <v>0</v>
      </c>
      <c r="J838" s="35">
        <f>SUMIFS(Tabla16[IVA RET.],Tabla16[NUM],Tabla1[[#This Row],[CODIGO]])</f>
        <v>0</v>
      </c>
      <c r="K838" t="str">
        <f>FIXED(Tabla1[[#This Row],[TASA 16%]],0)</f>
        <v>0</v>
      </c>
      <c r="L838" t="str">
        <f>FIXED(Tabla1[[#This Row],[TASA 0%]],0)</f>
        <v>380,405</v>
      </c>
      <c r="M838" t="str">
        <f>FIXED(Tabla1[[#This Row],[TASA EXE.]],0)</f>
        <v>0</v>
      </c>
      <c r="N838" t="str">
        <f>FIXED(Tabla1[[#This Row],[IVA]],0)</f>
        <v>0</v>
      </c>
      <c r="O838" t="str">
        <f>FIXED(Tabla1[[#This Row],[ISR RET]],0)</f>
        <v>0</v>
      </c>
      <c r="P838" t="str">
        <f>FIXED(Tabla1[[#This Row],[IVA RET]],0)</f>
        <v>0</v>
      </c>
      <c r="R838" s="68">
        <f>Tabla1[[#This Row],[TASA 16]]*16%</f>
        <v>0</v>
      </c>
    </row>
    <row r="839" spans="2:18" x14ac:dyDescent="0.25">
      <c r="B839" t="str">
        <f>'[1]210 Y RFC'!A839</f>
        <v>GNP9211244P0</v>
      </c>
      <c r="C839" t="s">
        <v>871</v>
      </c>
      <c r="D839" t="str">
        <f>'[1]210 Y RFC'!C839</f>
        <v>GRUPO NACIONAL PROVINCIAL SAB</v>
      </c>
      <c r="E839" s="35">
        <f>SUMIFS(Tabla16[TASA 16],Tabla16[NUM],Tabla1[[#This Row],[CODIGO]])</f>
        <v>0</v>
      </c>
      <c r="F839" s="35">
        <f>SUMIFS(Tabla16[TASA 0%],Tabla16[NUM],Tabla1[[#This Row],[CODIGO]])</f>
        <v>0</v>
      </c>
      <c r="G839" s="35">
        <f>SUMIFS(Tabla16[[EXENTO ]],Tabla16[NUM],Tabla1[[#This Row],[CODIGO]])</f>
        <v>0</v>
      </c>
      <c r="H839" s="35">
        <f>SUMIFS(Tabla16[IVA],Tabla16[NUM],Tabla1[[#This Row],[CODIGO]])</f>
        <v>0</v>
      </c>
      <c r="I839" s="35">
        <f>SUMIFS(Tabla16[ISR RET.],Tabla16[NUM],Tabla1[[#This Row],[CODIGO]])</f>
        <v>0</v>
      </c>
      <c r="J839" s="35">
        <f>SUMIFS(Tabla16[IVA RET.],Tabla16[NUM],Tabla1[[#This Row],[CODIGO]])</f>
        <v>0</v>
      </c>
      <c r="K839" t="str">
        <f>FIXED(Tabla1[[#This Row],[TASA 16%]],0)</f>
        <v>0</v>
      </c>
      <c r="L839" t="str">
        <f>FIXED(Tabla1[[#This Row],[TASA 0%]],0)</f>
        <v>0</v>
      </c>
      <c r="M839" t="str">
        <f>FIXED(Tabla1[[#This Row],[TASA EXE.]],0)</f>
        <v>0</v>
      </c>
      <c r="N839" t="str">
        <f>FIXED(Tabla1[[#This Row],[IVA]],0)</f>
        <v>0</v>
      </c>
      <c r="O839" t="str">
        <f>FIXED(Tabla1[[#This Row],[ISR RET]],0)</f>
        <v>0</v>
      </c>
      <c r="P839" t="str">
        <f>FIXED(Tabla1[[#This Row],[IVA RET]],0)</f>
        <v>0</v>
      </c>
      <c r="R839" s="68">
        <f>Tabla1[[#This Row],[TASA 16]]*16%</f>
        <v>0</v>
      </c>
    </row>
    <row r="840" spans="2:18" x14ac:dyDescent="0.25">
      <c r="B840" t="str">
        <f>'[1]210 Y RFC'!A840</f>
        <v>VLE060918B86</v>
      </c>
      <c r="C840" t="s">
        <v>872</v>
      </c>
      <c r="D840" t="str">
        <f>'[1]210 Y RFC'!C840</f>
        <v>VOLKSWAGEN LEASING SA DE CV</v>
      </c>
      <c r="E840" s="35">
        <f>SUMIFS(Tabla16[TASA 16],Tabla16[NUM],Tabla1[[#This Row],[CODIGO]])</f>
        <v>0</v>
      </c>
      <c r="F840" s="35">
        <f>SUMIFS(Tabla16[TASA 0%],Tabla16[NUM],Tabla1[[#This Row],[CODIGO]])</f>
        <v>0</v>
      </c>
      <c r="G840" s="35">
        <f>SUMIFS(Tabla16[[EXENTO ]],Tabla16[NUM],Tabla1[[#This Row],[CODIGO]])</f>
        <v>0</v>
      </c>
      <c r="H840" s="35">
        <f>SUMIFS(Tabla16[IVA],Tabla16[NUM],Tabla1[[#This Row],[CODIGO]])</f>
        <v>0</v>
      </c>
      <c r="I840" s="35">
        <f>SUMIFS(Tabla16[ISR RET.],Tabla16[NUM],Tabla1[[#This Row],[CODIGO]])</f>
        <v>0</v>
      </c>
      <c r="J840" s="35">
        <f>SUMIFS(Tabla16[IVA RET.],Tabla16[NUM],Tabla1[[#This Row],[CODIGO]])</f>
        <v>0</v>
      </c>
      <c r="K840" t="str">
        <f>FIXED(Tabla1[[#This Row],[TASA 16%]],0)</f>
        <v>0</v>
      </c>
      <c r="L840" t="str">
        <f>FIXED(Tabla1[[#This Row],[TASA 0%]],0)</f>
        <v>0</v>
      </c>
      <c r="M840" t="str">
        <f>FIXED(Tabla1[[#This Row],[TASA EXE.]],0)</f>
        <v>0</v>
      </c>
      <c r="N840" s="36" t="str">
        <f>FIXED(Tabla1[[#This Row],[IVA]],0)</f>
        <v>0</v>
      </c>
      <c r="O840" s="36" t="str">
        <f>FIXED(Tabla1[[#This Row],[ISR RET]],0)</f>
        <v>0</v>
      </c>
      <c r="P840" s="36" t="str">
        <f>FIXED(Tabla1[[#This Row],[IVA RET]],0)</f>
        <v>0</v>
      </c>
      <c r="R840" s="68">
        <f>Tabla1[[#This Row],[TASA 16]]*16%</f>
        <v>0</v>
      </c>
    </row>
    <row r="841" spans="2:18" x14ac:dyDescent="0.25">
      <c r="B841" t="str">
        <f>'[1]210 Y RFC'!A841</f>
        <v>CARL841010K68</v>
      </c>
      <c r="C841" t="s">
        <v>873</v>
      </c>
      <c r="D841" t="str">
        <f>'[1]210 Y RFC'!C841</f>
        <v>CASILLAS RAMIREZ LORENZO</v>
      </c>
      <c r="E841" s="35">
        <f>SUMIFS(Tabla16[TASA 16],Tabla16[NUM],Tabla1[[#This Row],[CODIGO]])</f>
        <v>0</v>
      </c>
      <c r="F841" s="35">
        <f>SUMIFS(Tabla16[TASA 0%],Tabla16[NUM],Tabla1[[#This Row],[CODIGO]])</f>
        <v>0</v>
      </c>
      <c r="G841" s="35">
        <f>SUMIFS(Tabla16[[EXENTO ]],Tabla16[NUM],Tabla1[[#This Row],[CODIGO]])</f>
        <v>0</v>
      </c>
      <c r="H841" s="35">
        <f>SUMIFS(Tabla16[IVA],Tabla16[NUM],Tabla1[[#This Row],[CODIGO]])</f>
        <v>0</v>
      </c>
      <c r="I841" s="35">
        <f>SUMIFS(Tabla16[ISR RET.],Tabla16[NUM],Tabla1[[#This Row],[CODIGO]])</f>
        <v>0</v>
      </c>
      <c r="J841" s="35">
        <f>SUMIFS(Tabla16[IVA RET.],Tabla16[NUM],Tabla1[[#This Row],[CODIGO]])</f>
        <v>0</v>
      </c>
      <c r="K841" t="str">
        <f>FIXED(Tabla1[[#This Row],[TASA 16%]],0)</f>
        <v>0</v>
      </c>
      <c r="L841" t="str">
        <f>FIXED(Tabla1[[#This Row],[TASA 0%]],0)</f>
        <v>0</v>
      </c>
      <c r="M841" t="str">
        <f>FIXED(Tabla1[[#This Row],[TASA EXE.]],0)</f>
        <v>0</v>
      </c>
      <c r="N841" t="str">
        <f>FIXED(Tabla1[[#This Row],[IVA]],0)</f>
        <v>0</v>
      </c>
      <c r="O841" t="str">
        <f>FIXED(Tabla1[[#This Row],[ISR RET]],0)</f>
        <v>0</v>
      </c>
      <c r="P841" t="str">
        <f>FIXED(Tabla1[[#This Row],[IVA RET]],0)</f>
        <v>0</v>
      </c>
      <c r="R841" s="68">
        <f>Tabla1[[#This Row],[TASA 16]]*16%</f>
        <v>0</v>
      </c>
    </row>
    <row r="842" spans="2:18" x14ac:dyDescent="0.25">
      <c r="B842" t="str">
        <f>'[1]210 Y RFC'!A842</f>
        <v>GSM180424KH1</v>
      </c>
      <c r="C842" t="s">
        <v>874</v>
      </c>
      <c r="D842" t="str">
        <f>'[1]210 Y RFC'!C842</f>
        <v>GOLOSINAS SAN MATEO SA DE CV</v>
      </c>
      <c r="E842" s="35">
        <f>SUMIFS(Tabla16[TASA 16],Tabla16[NUM],Tabla1[[#This Row],[CODIGO]])</f>
        <v>0</v>
      </c>
      <c r="F842" s="35">
        <f>SUMIFS(Tabla16[TASA 0%],Tabla16[NUM],Tabla1[[#This Row],[CODIGO]])</f>
        <v>0</v>
      </c>
      <c r="G842" s="35">
        <f>SUMIFS(Tabla16[[EXENTO ]],Tabla16[NUM],Tabla1[[#This Row],[CODIGO]])</f>
        <v>0</v>
      </c>
      <c r="H842" s="35">
        <f>SUMIFS(Tabla16[IVA],Tabla16[NUM],Tabla1[[#This Row],[CODIGO]])</f>
        <v>0</v>
      </c>
      <c r="I842" s="35">
        <f>SUMIFS(Tabla16[ISR RET.],Tabla16[NUM],Tabla1[[#This Row],[CODIGO]])</f>
        <v>0</v>
      </c>
      <c r="J842" s="35">
        <f>SUMIFS(Tabla16[IVA RET.],Tabla16[NUM],Tabla1[[#This Row],[CODIGO]])</f>
        <v>0</v>
      </c>
      <c r="K842" t="str">
        <f>FIXED(Tabla1[[#This Row],[TASA 16%]],0)</f>
        <v>0</v>
      </c>
      <c r="L842" t="str">
        <f>FIXED(Tabla1[[#This Row],[TASA 0%]],0)</f>
        <v>0</v>
      </c>
      <c r="M842" t="str">
        <f>FIXED(Tabla1[[#This Row],[TASA EXE.]],0)</f>
        <v>0</v>
      </c>
      <c r="N842" s="36" t="str">
        <f>FIXED(Tabla1[[#This Row],[IVA]],0)</f>
        <v>0</v>
      </c>
      <c r="O842" s="36" t="str">
        <f>FIXED(Tabla1[[#This Row],[ISR RET]],0)</f>
        <v>0</v>
      </c>
      <c r="P842" s="36" t="str">
        <f>FIXED(Tabla1[[#This Row],[IVA RET]],0)</f>
        <v>0</v>
      </c>
      <c r="R842" s="68">
        <f>Tabla1[[#This Row],[TASA 16]]*16%</f>
        <v>0</v>
      </c>
    </row>
    <row r="843" spans="2:18" x14ac:dyDescent="0.25">
      <c r="B843" t="str">
        <f>'[1]210 Y RFC'!A843</f>
        <v>ROOD660415265</v>
      </c>
      <c r="C843" t="s">
        <v>875</v>
      </c>
      <c r="D843" t="str">
        <f>'[1]210 Y RFC'!C843</f>
        <v>RODRIGUEZ OCHOA DAVID</v>
      </c>
      <c r="E843" s="35">
        <f>SUMIFS(Tabla16[TASA 16],Tabla16[NUM],Tabla1[[#This Row],[CODIGO]])</f>
        <v>0</v>
      </c>
      <c r="F843" s="35">
        <f>SUMIFS(Tabla16[TASA 0%],Tabla16[NUM],Tabla1[[#This Row],[CODIGO]])</f>
        <v>0</v>
      </c>
      <c r="G843" s="35">
        <f>SUMIFS(Tabla16[[EXENTO ]],Tabla16[NUM],Tabla1[[#This Row],[CODIGO]])</f>
        <v>0</v>
      </c>
      <c r="H843" s="35">
        <f>SUMIFS(Tabla16[IVA],Tabla16[NUM],Tabla1[[#This Row],[CODIGO]])</f>
        <v>0</v>
      </c>
      <c r="I843" s="35">
        <f>SUMIFS(Tabla16[ISR RET.],Tabla16[NUM],Tabla1[[#This Row],[CODIGO]])</f>
        <v>0</v>
      </c>
      <c r="J843" s="35">
        <f>SUMIFS(Tabla16[IVA RET.],Tabla16[NUM],Tabla1[[#This Row],[CODIGO]])</f>
        <v>0</v>
      </c>
      <c r="K843" t="str">
        <f>FIXED(Tabla1[[#This Row],[TASA 16%]],0)</f>
        <v>0</v>
      </c>
      <c r="L843" t="str">
        <f>FIXED(Tabla1[[#This Row],[TASA 0%]],0)</f>
        <v>0</v>
      </c>
      <c r="M843" t="str">
        <f>FIXED(Tabla1[[#This Row],[TASA EXE.]],0)</f>
        <v>0</v>
      </c>
      <c r="N843" t="str">
        <f>FIXED(Tabla1[[#This Row],[IVA]],0)</f>
        <v>0</v>
      </c>
      <c r="O843" t="str">
        <f>FIXED(Tabla1[[#This Row],[ISR RET]],0)</f>
        <v>0</v>
      </c>
      <c r="P843" t="str">
        <f>FIXED(Tabla1[[#This Row],[IVA RET]],0)</f>
        <v>0</v>
      </c>
      <c r="R843" s="68">
        <f>Tabla1[[#This Row],[TASA 16]]*16%</f>
        <v>0</v>
      </c>
    </row>
    <row r="844" spans="2:18" x14ac:dyDescent="0.25">
      <c r="B844" t="str">
        <f>'[1]210 Y RFC'!A844</f>
        <v>DAR990312CM7</v>
      </c>
      <c r="C844" t="s">
        <v>876</v>
      </c>
      <c r="D844" t="str">
        <f>'[1]210 Y RFC'!C844</f>
        <v>DISTRIBUIDORA EL ARTE SA DE CV</v>
      </c>
      <c r="E844" s="35">
        <f>SUMIFS(Tabla16[TASA 16],Tabla16[NUM],Tabla1[[#This Row],[CODIGO]])</f>
        <v>0</v>
      </c>
      <c r="F844" s="35">
        <f>SUMIFS(Tabla16[TASA 0%],Tabla16[NUM],Tabla1[[#This Row],[CODIGO]])</f>
        <v>0</v>
      </c>
      <c r="G844" s="35">
        <f>SUMIFS(Tabla16[[EXENTO ]],Tabla16[NUM],Tabla1[[#This Row],[CODIGO]])</f>
        <v>0</v>
      </c>
      <c r="H844" s="35">
        <f>SUMIFS(Tabla16[IVA],Tabla16[NUM],Tabla1[[#This Row],[CODIGO]])</f>
        <v>0</v>
      </c>
      <c r="I844" s="35">
        <f>SUMIFS(Tabla16[ISR RET.],Tabla16[NUM],Tabla1[[#This Row],[CODIGO]])</f>
        <v>0</v>
      </c>
      <c r="J844" s="35">
        <f>SUMIFS(Tabla16[IVA RET.],Tabla16[NUM],Tabla1[[#This Row],[CODIGO]])</f>
        <v>0</v>
      </c>
      <c r="K844" t="str">
        <f>FIXED(Tabla1[[#This Row],[TASA 16%]],0)</f>
        <v>0</v>
      </c>
      <c r="L844" t="str">
        <f>FIXED(Tabla1[[#This Row],[TASA 0%]],0)</f>
        <v>0</v>
      </c>
      <c r="M844" t="str">
        <f>FIXED(Tabla1[[#This Row],[TASA EXE.]],0)</f>
        <v>0</v>
      </c>
      <c r="N844" s="36" t="str">
        <f>FIXED(Tabla1[[#This Row],[IVA]],0)</f>
        <v>0</v>
      </c>
      <c r="O844" s="36" t="str">
        <f>FIXED(Tabla1[[#This Row],[ISR RET]],0)</f>
        <v>0</v>
      </c>
      <c r="P844" s="36" t="str">
        <f>FIXED(Tabla1[[#This Row],[IVA RET]],0)</f>
        <v>0</v>
      </c>
      <c r="R844" s="68">
        <f>Tabla1[[#This Row],[TASA 16]]*16%</f>
        <v>0</v>
      </c>
    </row>
    <row r="845" spans="2:18" x14ac:dyDescent="0.25">
      <c r="B845" t="str">
        <f>'[1]210 Y RFC'!A845</f>
        <v>BIOR650309L24</v>
      </c>
      <c r="C845" t="s">
        <v>877</v>
      </c>
      <c r="D845" t="str">
        <f>'[1]210 Y RFC'!C845</f>
        <v>BRITO OCAMPO RAMIRO</v>
      </c>
      <c r="E845" s="35">
        <f>SUMIFS(Tabla16[TASA 16],Tabla16[NUM],Tabla1[[#This Row],[CODIGO]])</f>
        <v>7543.0625</v>
      </c>
      <c r="F845" s="35">
        <f>SUMIFS(Tabla16[TASA 0%],Tabla16[NUM],Tabla1[[#This Row],[CODIGO]])</f>
        <v>4.750000000029786E-2</v>
      </c>
      <c r="G845" s="35">
        <f>SUMIFS(Tabla16[[EXENTO ]],Tabla16[NUM],Tabla1[[#This Row],[CODIGO]])</f>
        <v>0</v>
      </c>
      <c r="H845" s="35">
        <f>SUMIFS(Tabla16[IVA],Tabla16[NUM],Tabla1[[#This Row],[CODIGO]])</f>
        <v>1206.8900000000001</v>
      </c>
      <c r="I845" s="35">
        <f>SUMIFS(Tabla16[ISR RET.],Tabla16[NUM],Tabla1[[#This Row],[CODIGO]])</f>
        <v>0</v>
      </c>
      <c r="J845" s="35">
        <f>SUMIFS(Tabla16[IVA RET.],Tabla16[NUM],Tabla1[[#This Row],[CODIGO]])</f>
        <v>0</v>
      </c>
      <c r="K845" t="str">
        <f>FIXED(Tabla1[[#This Row],[TASA 16%]],0)</f>
        <v>7,543</v>
      </c>
      <c r="L845" t="str">
        <f>FIXED(Tabla1[[#This Row],[TASA 0%]],0)</f>
        <v>0</v>
      </c>
      <c r="M845" t="str">
        <f>FIXED(Tabla1[[#This Row],[TASA EXE.]],0)</f>
        <v>0</v>
      </c>
      <c r="N845" s="36" t="str">
        <f>FIXED(Tabla1[[#This Row],[IVA]],0)</f>
        <v>1,207</v>
      </c>
      <c r="O845" s="36" t="str">
        <f>FIXED(Tabla1[[#This Row],[ISR RET]],0)</f>
        <v>0</v>
      </c>
      <c r="P845" s="36" t="str">
        <f>FIXED(Tabla1[[#This Row],[IVA RET]],0)</f>
        <v>0</v>
      </c>
      <c r="R845" s="68">
        <f>Tabla1[[#This Row],[TASA 16]]*16%</f>
        <v>1206.8800000000001</v>
      </c>
    </row>
    <row r="846" spans="2:18" x14ac:dyDescent="0.25">
      <c r="B846" t="str">
        <f>'[1]210 Y RFC'!A846</f>
        <v>GGJ180706QQ7</v>
      </c>
      <c r="C846" t="s">
        <v>878</v>
      </c>
      <c r="D846" t="str">
        <f>'[1]210 Y RFC'!C846</f>
        <v>GRUPO GI JALISCO SA DE CV</v>
      </c>
      <c r="E846" s="35">
        <f>SUMIFS(Tabla16[TASA 16],Tabla16[NUM],Tabla1[[#This Row],[CODIGO]])</f>
        <v>0</v>
      </c>
      <c r="F846" s="35">
        <f>SUMIFS(Tabla16[TASA 0%],Tabla16[NUM],Tabla1[[#This Row],[CODIGO]])</f>
        <v>0</v>
      </c>
      <c r="G846" s="35">
        <f>SUMIFS(Tabla16[[EXENTO ]],Tabla16[NUM],Tabla1[[#This Row],[CODIGO]])</f>
        <v>0</v>
      </c>
      <c r="H846" s="35">
        <f>SUMIFS(Tabla16[IVA],Tabla16[NUM],Tabla1[[#This Row],[CODIGO]])</f>
        <v>0</v>
      </c>
      <c r="I846" s="35">
        <f>SUMIFS(Tabla16[ISR RET.],Tabla16[NUM],Tabla1[[#This Row],[CODIGO]])</f>
        <v>0</v>
      </c>
      <c r="J846" s="35">
        <f>SUMIFS(Tabla16[IVA RET.],Tabla16[NUM],Tabla1[[#This Row],[CODIGO]])</f>
        <v>0</v>
      </c>
      <c r="K846" t="str">
        <f>FIXED(Tabla1[[#This Row],[TASA 16%]],0)</f>
        <v>0</v>
      </c>
      <c r="L846" t="str">
        <f>FIXED(Tabla1[[#This Row],[TASA 0%]],0)</f>
        <v>0</v>
      </c>
      <c r="M846" t="str">
        <f>FIXED(Tabla1[[#This Row],[TASA EXE.]],0)</f>
        <v>0</v>
      </c>
      <c r="N846" s="36" t="str">
        <f>FIXED(Tabla1[[#This Row],[IVA]],0)</f>
        <v>0</v>
      </c>
      <c r="O846" s="36" t="str">
        <f>FIXED(Tabla1[[#This Row],[ISR RET]],0)</f>
        <v>0</v>
      </c>
      <c r="P846" s="36" t="str">
        <f>FIXED(Tabla1[[#This Row],[IVA RET]],0)</f>
        <v>0</v>
      </c>
      <c r="R846" s="68">
        <f>Tabla1[[#This Row],[TASA 16]]*16%</f>
        <v>0</v>
      </c>
    </row>
    <row r="847" spans="2:18" x14ac:dyDescent="0.25">
      <c r="B847" t="str">
        <f>'[1]210 Y RFC'!A847</f>
        <v>BAGH7212091P5</v>
      </c>
      <c r="C847" t="s">
        <v>879</v>
      </c>
      <c r="D847" t="str">
        <f>'[1]210 Y RFC'!C847</f>
        <v>BARBA GONZALEZ HORACIO</v>
      </c>
      <c r="E847" s="35">
        <f>SUMIFS(Tabla16[TASA 16],Tabla16[NUM],Tabla1[[#This Row],[CODIGO]])</f>
        <v>0</v>
      </c>
      <c r="F847" s="35">
        <f>SUMIFS(Tabla16[TASA 0%],Tabla16[NUM],Tabla1[[#This Row],[CODIGO]])</f>
        <v>0</v>
      </c>
      <c r="G847" s="35">
        <f>SUMIFS(Tabla16[[EXENTO ]],Tabla16[NUM],Tabla1[[#This Row],[CODIGO]])</f>
        <v>0</v>
      </c>
      <c r="H847" s="35">
        <f>SUMIFS(Tabla16[IVA],Tabla16[NUM],Tabla1[[#This Row],[CODIGO]])</f>
        <v>0</v>
      </c>
      <c r="I847" s="35">
        <f>SUMIFS(Tabla16[ISR RET.],Tabla16[NUM],Tabla1[[#This Row],[CODIGO]])</f>
        <v>0</v>
      </c>
      <c r="J847" s="35">
        <f>SUMIFS(Tabla16[IVA RET.],Tabla16[NUM],Tabla1[[#This Row],[CODIGO]])</f>
        <v>0</v>
      </c>
      <c r="K847" t="str">
        <f>FIXED(Tabla1[[#This Row],[TASA 16%]],0)</f>
        <v>0</v>
      </c>
      <c r="L847" t="str">
        <f>FIXED(Tabla1[[#This Row],[TASA 0%]],0)</f>
        <v>0</v>
      </c>
      <c r="M847" t="str">
        <f>FIXED(Tabla1[[#This Row],[TASA EXE.]],0)</f>
        <v>0</v>
      </c>
      <c r="N847" t="str">
        <f>FIXED(Tabla1[[#This Row],[IVA]],0)</f>
        <v>0</v>
      </c>
      <c r="O847" t="str">
        <f>FIXED(Tabla1[[#This Row],[ISR RET]],0)</f>
        <v>0</v>
      </c>
      <c r="P847" t="str">
        <f>FIXED(Tabla1[[#This Row],[IVA RET]],0)</f>
        <v>0</v>
      </c>
      <c r="R847" s="68">
        <f>Tabla1[[#This Row],[TASA 16]]*16%</f>
        <v>0</v>
      </c>
    </row>
    <row r="848" spans="2:18" x14ac:dyDescent="0.25">
      <c r="B848" t="str">
        <f>'[1]210 Y RFC'!A848</f>
        <v>FDE750605377</v>
      </c>
      <c r="C848" t="s">
        <v>880</v>
      </c>
      <c r="D848" t="str">
        <f>'[1]210 Y RFC'!C848</f>
        <v>FARMACIA DERMATOLOGICA SA DE CV</v>
      </c>
      <c r="E848" s="35">
        <f>SUMIFS(Tabla16[TASA 16],Tabla16[NUM],Tabla1[[#This Row],[CODIGO]])</f>
        <v>0</v>
      </c>
      <c r="F848" s="35">
        <f>SUMIFS(Tabla16[TASA 0%],Tabla16[NUM],Tabla1[[#This Row],[CODIGO]])</f>
        <v>0</v>
      </c>
      <c r="G848" s="35">
        <f>SUMIFS(Tabla16[[EXENTO ]],Tabla16[NUM],Tabla1[[#This Row],[CODIGO]])</f>
        <v>0</v>
      </c>
      <c r="H848" s="35">
        <f>SUMIFS(Tabla16[IVA],Tabla16[NUM],Tabla1[[#This Row],[CODIGO]])</f>
        <v>0</v>
      </c>
      <c r="I848" s="35">
        <f>SUMIFS(Tabla16[ISR RET.],Tabla16[NUM],Tabla1[[#This Row],[CODIGO]])</f>
        <v>0</v>
      </c>
      <c r="J848" s="35">
        <f>SUMIFS(Tabla16[IVA RET.],Tabla16[NUM],Tabla1[[#This Row],[CODIGO]])</f>
        <v>0</v>
      </c>
      <c r="K848" t="str">
        <f>FIXED(Tabla1[[#This Row],[TASA 16%]],0)</f>
        <v>0</v>
      </c>
      <c r="L848" t="str">
        <f>FIXED(Tabla1[[#This Row],[TASA 0%]],0)</f>
        <v>0</v>
      </c>
      <c r="M848" t="str">
        <f>FIXED(Tabla1[[#This Row],[TASA EXE.]],0)</f>
        <v>0</v>
      </c>
      <c r="N848" s="36" t="str">
        <f>FIXED(Tabla1[[#This Row],[IVA]],0)</f>
        <v>0</v>
      </c>
      <c r="O848" s="36" t="str">
        <f>FIXED(Tabla1[[#This Row],[ISR RET]],0)</f>
        <v>0</v>
      </c>
      <c r="P848" s="36" t="str">
        <f>FIXED(Tabla1[[#This Row],[IVA RET]],0)</f>
        <v>0</v>
      </c>
      <c r="R848" s="68">
        <f>Tabla1[[#This Row],[TASA 16]]*16%</f>
        <v>0</v>
      </c>
    </row>
    <row r="849" spans="2:18" x14ac:dyDescent="0.25">
      <c r="B849" t="str">
        <f>'[1]210 Y RFC'!A849</f>
        <v>JIP120330MI4</v>
      </c>
      <c r="C849" t="s">
        <v>881</v>
      </c>
      <c r="D849" t="str">
        <f>'[1]210 Y RFC'!C849</f>
        <v>JMG INTERNATIONAL PRODUCTS SA DE CV</v>
      </c>
      <c r="E849" s="35">
        <f>SUMIFS(Tabla16[TASA 16],Tabla16[NUM],Tabla1[[#This Row],[CODIGO]])</f>
        <v>0</v>
      </c>
      <c r="F849" s="35">
        <f>SUMIFS(Tabla16[TASA 0%],Tabla16[NUM],Tabla1[[#This Row],[CODIGO]])</f>
        <v>0</v>
      </c>
      <c r="G849" s="35">
        <f>SUMIFS(Tabla16[[EXENTO ]],Tabla16[NUM],Tabla1[[#This Row],[CODIGO]])</f>
        <v>0</v>
      </c>
      <c r="H849" s="35">
        <f>SUMIFS(Tabla16[IVA],Tabla16[NUM],Tabla1[[#This Row],[CODIGO]])</f>
        <v>0</v>
      </c>
      <c r="I849" s="35">
        <f>SUMIFS(Tabla16[ISR RET.],Tabla16[NUM],Tabla1[[#This Row],[CODIGO]])</f>
        <v>0</v>
      </c>
      <c r="J849" s="35">
        <f>SUMIFS(Tabla16[IVA RET.],Tabla16[NUM],Tabla1[[#This Row],[CODIGO]])</f>
        <v>0</v>
      </c>
      <c r="K849" t="str">
        <f>FIXED(Tabla1[[#This Row],[TASA 16%]],0)</f>
        <v>0</v>
      </c>
      <c r="L849" t="str">
        <f>FIXED(Tabla1[[#This Row],[TASA 0%]],0)</f>
        <v>0</v>
      </c>
      <c r="M849" t="str">
        <f>FIXED(Tabla1[[#This Row],[TASA EXE.]],0)</f>
        <v>0</v>
      </c>
      <c r="N849" t="str">
        <f>FIXED(Tabla1[[#This Row],[IVA]],0)</f>
        <v>0</v>
      </c>
      <c r="O849" t="str">
        <f>FIXED(Tabla1[[#This Row],[ISR RET]],0)</f>
        <v>0</v>
      </c>
      <c r="P849" t="str">
        <f>FIXED(Tabla1[[#This Row],[IVA RET]],0)</f>
        <v>0</v>
      </c>
      <c r="R849" s="68">
        <f>Tabla1[[#This Row],[TASA 16]]*16%</f>
        <v>0</v>
      </c>
    </row>
    <row r="850" spans="2:18" x14ac:dyDescent="0.25">
      <c r="B850" t="str">
        <f>'[1]210 Y RFC'!A850</f>
        <v>ACO941018225</v>
      </c>
      <c r="C850" t="s">
        <v>882</v>
      </c>
      <c r="D850" t="str">
        <f>'[1]210 Y RFC'!C850</f>
        <v>ALIMENTOS LA CONCORDIA SA DE CV</v>
      </c>
      <c r="E850" s="35">
        <f>SUMIFS(Tabla16[TASA 16],Tabla16[NUM],Tabla1[[#This Row],[CODIGO]])</f>
        <v>0</v>
      </c>
      <c r="F850" s="35">
        <f>SUMIFS(Tabla16[TASA 0%],Tabla16[NUM],Tabla1[[#This Row],[CODIGO]])</f>
        <v>0</v>
      </c>
      <c r="G850" s="35">
        <f>SUMIFS(Tabla16[[EXENTO ]],Tabla16[NUM],Tabla1[[#This Row],[CODIGO]])</f>
        <v>0</v>
      </c>
      <c r="H850" s="35">
        <f>SUMIFS(Tabla16[IVA],Tabla16[NUM],Tabla1[[#This Row],[CODIGO]])</f>
        <v>0</v>
      </c>
      <c r="I850" s="35">
        <f>SUMIFS(Tabla16[ISR RET.],Tabla16[NUM],Tabla1[[#This Row],[CODIGO]])</f>
        <v>0</v>
      </c>
      <c r="J850" s="35">
        <f>SUMIFS(Tabla16[IVA RET.],Tabla16[NUM],Tabla1[[#This Row],[CODIGO]])</f>
        <v>0</v>
      </c>
      <c r="K850" t="str">
        <f>FIXED(Tabla1[[#This Row],[TASA 16%]],0)</f>
        <v>0</v>
      </c>
      <c r="L850" t="str">
        <f>FIXED(Tabla1[[#This Row],[TASA 0%]],0)</f>
        <v>0</v>
      </c>
      <c r="M850" t="str">
        <f>FIXED(Tabla1[[#This Row],[TASA EXE.]],0)</f>
        <v>0</v>
      </c>
      <c r="N850" s="36" t="str">
        <f>FIXED(Tabla1[[#This Row],[IVA]],0)</f>
        <v>0</v>
      </c>
      <c r="O850" s="36" t="str">
        <f>FIXED(Tabla1[[#This Row],[ISR RET]],0)</f>
        <v>0</v>
      </c>
      <c r="P850" s="36" t="str">
        <f>FIXED(Tabla1[[#This Row],[IVA RET]],0)</f>
        <v>0</v>
      </c>
      <c r="R850" s="68">
        <f>Tabla1[[#This Row],[TASA 16]]*16%</f>
        <v>0</v>
      </c>
    </row>
    <row r="851" spans="2:18" x14ac:dyDescent="0.25">
      <c r="B851" t="str">
        <f>'[1]210 Y RFC'!A851</f>
        <v>PSA1010271I4</v>
      </c>
      <c r="C851" t="s">
        <v>883</v>
      </c>
      <c r="D851" t="str">
        <f>'[1]210 Y RFC'!C851</f>
        <v>PROCESADORA SALVIC SA DE CV</v>
      </c>
      <c r="E851" s="35">
        <f>SUMIFS(Tabla16[TASA 16],Tabla16[NUM],Tabla1[[#This Row],[CODIGO]])</f>
        <v>0</v>
      </c>
      <c r="F851" s="35">
        <f>SUMIFS(Tabla16[TASA 0%],Tabla16[NUM],Tabla1[[#This Row],[CODIGO]])</f>
        <v>0</v>
      </c>
      <c r="G851" s="35">
        <f>SUMIFS(Tabla16[[EXENTO ]],Tabla16[NUM],Tabla1[[#This Row],[CODIGO]])</f>
        <v>0</v>
      </c>
      <c r="H851" s="35">
        <f>SUMIFS(Tabla16[IVA],Tabla16[NUM],Tabla1[[#This Row],[CODIGO]])</f>
        <v>0</v>
      </c>
      <c r="I851" s="35">
        <f>SUMIFS(Tabla16[ISR RET.],Tabla16[NUM],Tabla1[[#This Row],[CODIGO]])</f>
        <v>0</v>
      </c>
      <c r="J851" s="35">
        <f>SUMIFS(Tabla16[IVA RET.],Tabla16[NUM],Tabla1[[#This Row],[CODIGO]])</f>
        <v>0</v>
      </c>
      <c r="K851" t="str">
        <f>FIXED(Tabla1[[#This Row],[TASA 16%]],0)</f>
        <v>0</v>
      </c>
      <c r="L851" t="str">
        <f>FIXED(Tabla1[[#This Row],[TASA 0%]],0)</f>
        <v>0</v>
      </c>
      <c r="M851" t="str">
        <f>FIXED(Tabla1[[#This Row],[TASA EXE.]],0)</f>
        <v>0</v>
      </c>
      <c r="N851" t="str">
        <f>FIXED(Tabla1[[#This Row],[IVA]],0)</f>
        <v>0</v>
      </c>
      <c r="O851" t="str">
        <f>FIXED(Tabla1[[#This Row],[ISR RET]],0)</f>
        <v>0</v>
      </c>
      <c r="P851" t="str">
        <f>FIXED(Tabla1[[#This Row],[IVA RET]],0)</f>
        <v>0</v>
      </c>
      <c r="R851" s="68">
        <f>Tabla1[[#This Row],[TASA 16]]*16%</f>
        <v>0</v>
      </c>
    </row>
    <row r="852" spans="2:18" x14ac:dyDescent="0.25">
      <c r="B852" t="str">
        <f>'[1]210 Y RFC'!A852</f>
        <v>PAC180423U91</v>
      </c>
      <c r="C852" t="s">
        <v>884</v>
      </c>
      <c r="D852" t="str">
        <f>'[1]210 Y RFC'!C852</f>
        <v>PACILAT SAPI DE CV</v>
      </c>
      <c r="E852" s="35">
        <f>SUMIFS(Tabla16[TASA 16],Tabla16[NUM],Tabla1[[#This Row],[CODIGO]])</f>
        <v>178771.1875</v>
      </c>
      <c r="F852" s="35">
        <f>SUMIFS(Tabla16[TASA 0%],Tabla16[NUM],Tabla1[[#This Row],[CODIGO]])</f>
        <v>0.26250000000436557</v>
      </c>
      <c r="G852" s="35">
        <f>SUMIFS(Tabla16[[EXENTO ]],Tabla16[NUM],Tabla1[[#This Row],[CODIGO]])</f>
        <v>0</v>
      </c>
      <c r="H852" s="35">
        <f>SUMIFS(Tabla16[IVA],Tabla16[NUM],Tabla1[[#This Row],[CODIGO]])</f>
        <v>28603.390000000003</v>
      </c>
      <c r="I852" s="35">
        <f>SUMIFS(Tabla16[ISR RET.],Tabla16[NUM],Tabla1[[#This Row],[CODIGO]])</f>
        <v>0</v>
      </c>
      <c r="J852" s="35">
        <f>SUMIFS(Tabla16[IVA RET.],Tabla16[NUM],Tabla1[[#This Row],[CODIGO]])</f>
        <v>0</v>
      </c>
      <c r="K852" t="str">
        <f>FIXED(Tabla1[[#This Row],[TASA 16%]],0)</f>
        <v>178,771</v>
      </c>
      <c r="L852" t="str">
        <f>FIXED(Tabla1[[#This Row],[TASA 0%]],0)</f>
        <v>0</v>
      </c>
      <c r="M852" t="str">
        <f>FIXED(Tabla1[[#This Row],[TASA EXE.]],0)</f>
        <v>0</v>
      </c>
      <c r="N852" s="36" t="str">
        <f>FIXED(Tabla1[[#This Row],[IVA]],0)</f>
        <v>28,603</v>
      </c>
      <c r="O852" s="36" t="str">
        <f>FIXED(Tabla1[[#This Row],[ISR RET]],0)</f>
        <v>0</v>
      </c>
      <c r="P852" s="36" t="str">
        <f>FIXED(Tabla1[[#This Row],[IVA RET]],0)</f>
        <v>0</v>
      </c>
      <c r="R852" s="68">
        <f>Tabla1[[#This Row],[TASA 16]]*16%</f>
        <v>28603.360000000001</v>
      </c>
    </row>
    <row r="853" spans="2:18" x14ac:dyDescent="0.25">
      <c r="B853" t="str">
        <f>'[1]210 Y RFC'!A853</f>
        <v>FATH691124DH3</v>
      </c>
      <c r="C853" t="s">
        <v>885</v>
      </c>
      <c r="D853" t="str">
        <f>'[1]210 Y RFC'!C853</f>
        <v>FRANCO TORRES HUMBERTO</v>
      </c>
      <c r="E853" s="35">
        <f>SUMIFS(Tabla16[TASA 16],Tabla16[NUM],Tabla1[[#This Row],[CODIGO]])</f>
        <v>0</v>
      </c>
      <c r="F853" s="35">
        <f>SUMIFS(Tabla16[TASA 0%],Tabla16[NUM],Tabla1[[#This Row],[CODIGO]])</f>
        <v>0</v>
      </c>
      <c r="G853" s="35">
        <f>SUMIFS(Tabla16[[EXENTO ]],Tabla16[NUM],Tabla1[[#This Row],[CODIGO]])</f>
        <v>0</v>
      </c>
      <c r="H853" s="35">
        <f>SUMIFS(Tabla16[IVA],Tabla16[NUM],Tabla1[[#This Row],[CODIGO]])</f>
        <v>0</v>
      </c>
      <c r="I853" s="35">
        <f>SUMIFS(Tabla16[ISR RET.],Tabla16[NUM],Tabla1[[#This Row],[CODIGO]])</f>
        <v>0</v>
      </c>
      <c r="J853" s="35">
        <f>SUMIFS(Tabla16[IVA RET.],Tabla16[NUM],Tabla1[[#This Row],[CODIGO]])</f>
        <v>0</v>
      </c>
      <c r="K853" t="str">
        <f>FIXED(Tabla1[[#This Row],[TASA 16%]],0)</f>
        <v>0</v>
      </c>
      <c r="L853" t="str">
        <f>FIXED(Tabla1[[#This Row],[TASA 0%]],0)</f>
        <v>0</v>
      </c>
      <c r="M853" t="str">
        <f>FIXED(Tabla1[[#This Row],[TASA EXE.]],0)</f>
        <v>0</v>
      </c>
      <c r="N853" t="str">
        <f>FIXED(Tabla1[[#This Row],[IVA]],0)</f>
        <v>0</v>
      </c>
      <c r="O853" t="str">
        <f>FIXED(Tabla1[[#This Row],[ISR RET]],0)</f>
        <v>0</v>
      </c>
      <c r="P853" t="str">
        <f>FIXED(Tabla1[[#This Row],[IVA RET]],0)</f>
        <v>0</v>
      </c>
      <c r="R853" s="68">
        <f>Tabla1[[#This Row],[TASA 16]]*16%</f>
        <v>0</v>
      </c>
    </row>
    <row r="854" spans="2:18" x14ac:dyDescent="0.25">
      <c r="B854" t="str">
        <f>'[1]210 Y RFC'!A854</f>
        <v>MSC1610217X2</v>
      </c>
      <c r="C854" t="s">
        <v>886</v>
      </c>
      <c r="D854" t="str">
        <f>'[1]210 Y RFC'!C854</f>
        <v>MAHEBUS SOLUCIONES COMERCIALES DE OCCIDENTE SA DE CV</v>
      </c>
      <c r="E854" s="35">
        <f>SUMIFS(Tabla16[TASA 16],Tabla16[NUM],Tabla1[[#This Row],[CODIGO]])</f>
        <v>0</v>
      </c>
      <c r="F854" s="35">
        <f>SUMIFS(Tabla16[TASA 0%],Tabla16[NUM],Tabla1[[#This Row],[CODIGO]])</f>
        <v>0</v>
      </c>
      <c r="G854" s="35">
        <f>SUMIFS(Tabla16[[EXENTO ]],Tabla16[NUM],Tabla1[[#This Row],[CODIGO]])</f>
        <v>0</v>
      </c>
      <c r="H854" s="35">
        <f>SUMIFS(Tabla16[IVA],Tabla16[NUM],Tabla1[[#This Row],[CODIGO]])</f>
        <v>0</v>
      </c>
      <c r="I854" s="35">
        <f>SUMIFS(Tabla16[ISR RET.],Tabla16[NUM],Tabla1[[#This Row],[CODIGO]])</f>
        <v>0</v>
      </c>
      <c r="J854" s="35">
        <f>SUMIFS(Tabla16[IVA RET.],Tabla16[NUM],Tabla1[[#This Row],[CODIGO]])</f>
        <v>0</v>
      </c>
      <c r="K854" t="str">
        <f>FIXED(Tabla1[[#This Row],[TASA 16%]],0)</f>
        <v>0</v>
      </c>
      <c r="L854" t="str">
        <f>FIXED(Tabla1[[#This Row],[TASA 0%]],0)</f>
        <v>0</v>
      </c>
      <c r="M854" t="str">
        <f>FIXED(Tabla1[[#This Row],[TASA EXE.]],0)</f>
        <v>0</v>
      </c>
      <c r="N854" s="36" t="str">
        <f>FIXED(Tabla1[[#This Row],[IVA]],0)</f>
        <v>0</v>
      </c>
      <c r="O854" s="36" t="str">
        <f>FIXED(Tabla1[[#This Row],[ISR RET]],0)</f>
        <v>0</v>
      </c>
      <c r="P854" s="36" t="str">
        <f>FIXED(Tabla1[[#This Row],[IVA RET]],0)</f>
        <v>0</v>
      </c>
      <c r="R854" s="68">
        <f>Tabla1[[#This Row],[TASA 16]]*16%</f>
        <v>0</v>
      </c>
    </row>
    <row r="855" spans="2:18" x14ac:dyDescent="0.25">
      <c r="B855" t="str">
        <f>'[1]210 Y RFC'!A855</f>
        <v>PAM050603HK7</v>
      </c>
      <c r="C855" t="s">
        <v>887</v>
      </c>
      <c r="D855" t="str">
        <f>'[1]210 Y RFC'!C855</f>
        <v>PHARMA AMIGO SA DE CV</v>
      </c>
      <c r="E855" s="35">
        <f>SUMIFS(Tabla16[TASA 16],Tabla16[NUM],Tabla1[[#This Row],[CODIGO]])</f>
        <v>10254</v>
      </c>
      <c r="F855" s="35">
        <f>SUMIFS(Tabla16[TASA 0%],Tabla16[NUM],Tabla1[[#This Row],[CODIGO]])</f>
        <v>585731.34</v>
      </c>
      <c r="G855" s="35">
        <f>SUMIFS(Tabla16[[EXENTO ]],Tabla16[NUM],Tabla1[[#This Row],[CODIGO]])</f>
        <v>0</v>
      </c>
      <c r="H855" s="35">
        <f>SUMIFS(Tabla16[IVA],Tabla16[NUM],Tabla1[[#This Row],[CODIGO]])</f>
        <v>1640.6399999999999</v>
      </c>
      <c r="I855" s="35">
        <f>SUMIFS(Tabla16[ISR RET.],Tabla16[NUM],Tabla1[[#This Row],[CODIGO]])</f>
        <v>0</v>
      </c>
      <c r="J855" s="35">
        <f>SUMIFS(Tabla16[IVA RET.],Tabla16[NUM],Tabla1[[#This Row],[CODIGO]])</f>
        <v>0</v>
      </c>
      <c r="K855" t="str">
        <f>FIXED(Tabla1[[#This Row],[TASA 16%]],0)</f>
        <v>10,254</v>
      </c>
      <c r="L855" t="str">
        <f>FIXED(Tabla1[[#This Row],[TASA 0%]],0)</f>
        <v>585,731</v>
      </c>
      <c r="M855" t="str">
        <f>FIXED(Tabla1[[#This Row],[TASA EXE.]],0)</f>
        <v>0</v>
      </c>
      <c r="N855" t="str">
        <f>FIXED(Tabla1[[#This Row],[IVA]],0)</f>
        <v>1,641</v>
      </c>
      <c r="O855" t="str">
        <f>FIXED(Tabla1[[#This Row],[ISR RET]],0)</f>
        <v>0</v>
      </c>
      <c r="P855" t="str">
        <f>FIXED(Tabla1[[#This Row],[IVA RET]],0)</f>
        <v>0</v>
      </c>
      <c r="R855" s="68">
        <f>Tabla1[[#This Row],[TASA 16]]*16%</f>
        <v>1640.64</v>
      </c>
    </row>
    <row r="856" spans="2:18" x14ac:dyDescent="0.25">
      <c r="B856" t="str">
        <f>'[1]210 Y RFC'!A856</f>
        <v>HENM780224AE4</v>
      </c>
      <c r="C856" t="s">
        <v>888</v>
      </c>
      <c r="D856" t="str">
        <f>'[1]210 Y RFC'!C856</f>
        <v>HERNANDEZ NAVARRO M SOCORRO</v>
      </c>
      <c r="E856" s="35">
        <f>SUMIFS(Tabla16[TASA 16],Tabla16[NUM],Tabla1[[#This Row],[CODIGO]])</f>
        <v>0</v>
      </c>
      <c r="F856" s="35">
        <f>SUMIFS(Tabla16[TASA 0%],Tabla16[NUM],Tabla1[[#This Row],[CODIGO]])</f>
        <v>2405</v>
      </c>
      <c r="G856" s="35">
        <f>SUMIFS(Tabla16[[EXENTO ]],Tabla16[NUM],Tabla1[[#This Row],[CODIGO]])</f>
        <v>0</v>
      </c>
      <c r="H856" s="35">
        <f>SUMIFS(Tabla16[IVA],Tabla16[NUM],Tabla1[[#This Row],[CODIGO]])</f>
        <v>0</v>
      </c>
      <c r="I856" s="35">
        <f>SUMIFS(Tabla16[ISR RET.],Tabla16[NUM],Tabla1[[#This Row],[CODIGO]])</f>
        <v>0</v>
      </c>
      <c r="J856" s="35">
        <f>SUMIFS(Tabla16[IVA RET.],Tabla16[NUM],Tabla1[[#This Row],[CODIGO]])</f>
        <v>0</v>
      </c>
      <c r="K856" t="str">
        <f>FIXED(Tabla1[[#This Row],[TASA 16%]],0)</f>
        <v>0</v>
      </c>
      <c r="L856" t="str">
        <f>FIXED(Tabla1[[#This Row],[TASA 0%]],0)</f>
        <v>2,405</v>
      </c>
      <c r="M856" t="str">
        <f>FIXED(Tabla1[[#This Row],[TASA EXE.]],0)</f>
        <v>0</v>
      </c>
      <c r="N856" s="36" t="str">
        <f>FIXED(Tabla1[[#This Row],[IVA]],0)</f>
        <v>0</v>
      </c>
      <c r="O856" s="36" t="str">
        <f>FIXED(Tabla1[[#This Row],[ISR RET]],0)</f>
        <v>0</v>
      </c>
      <c r="P856" s="36" t="str">
        <f>FIXED(Tabla1[[#This Row],[IVA RET]],0)</f>
        <v>0</v>
      </c>
      <c r="R856" s="68">
        <f>Tabla1[[#This Row],[TASA 16]]*16%</f>
        <v>0</v>
      </c>
    </row>
    <row r="857" spans="2:18" x14ac:dyDescent="0.25">
      <c r="B857" t="str">
        <f>'[1]210 Y RFC'!A857</f>
        <v>HMO140324AS3</v>
      </c>
      <c r="C857" t="s">
        <v>889</v>
      </c>
      <c r="D857" t="str">
        <f>'[1]210 Y RFC'!C857</f>
        <v>HI-TEC MEDICAL DE OCCIDENTE SA DE CV</v>
      </c>
      <c r="E857" s="35">
        <f>SUMIFS(Tabla16[TASA 16],Tabla16[NUM],Tabla1[[#This Row],[CODIGO]])</f>
        <v>0</v>
      </c>
      <c r="F857" s="35">
        <f>SUMIFS(Tabla16[TASA 0%],Tabla16[NUM],Tabla1[[#This Row],[CODIGO]])</f>
        <v>0</v>
      </c>
      <c r="G857" s="35">
        <f>SUMIFS(Tabla16[[EXENTO ]],Tabla16[NUM],Tabla1[[#This Row],[CODIGO]])</f>
        <v>0</v>
      </c>
      <c r="H857" s="35">
        <f>SUMIFS(Tabla16[IVA],Tabla16[NUM],Tabla1[[#This Row],[CODIGO]])</f>
        <v>0</v>
      </c>
      <c r="I857" s="35">
        <f>SUMIFS(Tabla16[ISR RET.],Tabla16[NUM],Tabla1[[#This Row],[CODIGO]])</f>
        <v>0</v>
      </c>
      <c r="J857" s="35">
        <f>SUMIFS(Tabla16[IVA RET.],Tabla16[NUM],Tabla1[[#This Row],[CODIGO]])</f>
        <v>0</v>
      </c>
      <c r="K857" t="str">
        <f>FIXED(Tabla1[[#This Row],[TASA 16%]],0)</f>
        <v>0</v>
      </c>
      <c r="L857" t="str">
        <f>FIXED(Tabla1[[#This Row],[TASA 0%]],0)</f>
        <v>0</v>
      </c>
      <c r="M857" t="str">
        <f>FIXED(Tabla1[[#This Row],[TASA EXE.]],0)</f>
        <v>0</v>
      </c>
      <c r="N857" t="str">
        <f>FIXED(Tabla1[[#This Row],[IVA]],0)</f>
        <v>0</v>
      </c>
      <c r="O857" t="str">
        <f>FIXED(Tabla1[[#This Row],[ISR RET]],0)</f>
        <v>0</v>
      </c>
      <c r="P857" t="str">
        <f>FIXED(Tabla1[[#This Row],[IVA RET]],0)</f>
        <v>0</v>
      </c>
      <c r="R857" s="68">
        <f>Tabla1[[#This Row],[TASA 16]]*16%</f>
        <v>0</v>
      </c>
    </row>
    <row r="858" spans="2:18" x14ac:dyDescent="0.25">
      <c r="B858" t="str">
        <f>'[1]210 Y RFC'!A858</f>
        <v>RARJ640123519</v>
      </c>
      <c r="C858" t="s">
        <v>890</v>
      </c>
      <c r="D858" t="str">
        <f>'[1]210 Y RFC'!C858</f>
        <v>RAMOS RIVAS J. SANTOS</v>
      </c>
      <c r="E858" s="35">
        <f>SUMIFS(Tabla16[TASA 16],Tabla16[NUM],Tabla1[[#This Row],[CODIGO]])</f>
        <v>5624.125</v>
      </c>
      <c r="F858" s="35">
        <f>SUMIFS(Tabla16[TASA 0%],Tabla16[NUM],Tabla1[[#This Row],[CODIGO]])</f>
        <v>18144.974999999999</v>
      </c>
      <c r="G858" s="35">
        <f>SUMIFS(Tabla16[[EXENTO ]],Tabla16[NUM],Tabla1[[#This Row],[CODIGO]])</f>
        <v>0</v>
      </c>
      <c r="H858" s="35">
        <f>SUMIFS(Tabla16[IVA],Tabla16[NUM],Tabla1[[#This Row],[CODIGO]])</f>
        <v>899.86</v>
      </c>
      <c r="I858" s="35">
        <f>SUMIFS(Tabla16[ISR RET.],Tabla16[NUM],Tabla1[[#This Row],[CODIGO]])</f>
        <v>0</v>
      </c>
      <c r="J858" s="35">
        <f>SUMIFS(Tabla16[IVA RET.],Tabla16[NUM],Tabla1[[#This Row],[CODIGO]])</f>
        <v>0</v>
      </c>
      <c r="K858" t="str">
        <f>FIXED(Tabla1[[#This Row],[TASA 16%]],0)</f>
        <v>5,624</v>
      </c>
      <c r="L858" t="str">
        <f>FIXED(Tabla1[[#This Row],[TASA 0%]],0)</f>
        <v>18,145</v>
      </c>
      <c r="M858" t="str">
        <f>FIXED(Tabla1[[#This Row],[TASA EXE.]],0)</f>
        <v>0</v>
      </c>
      <c r="N858" s="36" t="str">
        <f>FIXED(Tabla1[[#This Row],[IVA]],0)</f>
        <v>900</v>
      </c>
      <c r="O858" s="36" t="str">
        <f>FIXED(Tabla1[[#This Row],[ISR RET]],0)</f>
        <v>0</v>
      </c>
      <c r="P858" s="36" t="str">
        <f>FIXED(Tabla1[[#This Row],[IVA RET]],0)</f>
        <v>0</v>
      </c>
      <c r="R858" s="68">
        <f>Tabla1[[#This Row],[TASA 16]]*16%</f>
        <v>899.84</v>
      </c>
    </row>
    <row r="859" spans="2:18" x14ac:dyDescent="0.25">
      <c r="B859" t="str">
        <f>'[1]210 Y RFC'!A859</f>
        <v>DAL960529DA0</v>
      </c>
      <c r="C859" t="s">
        <v>891</v>
      </c>
      <c r="D859" t="str">
        <f>'[1]210 Y RFC'!C859</f>
        <v>DALUX SA DE CV</v>
      </c>
      <c r="E859" s="35">
        <f>SUMIFS(Tabla16[TASA 16],Tabla16[NUM],Tabla1[[#This Row],[CODIGO]])</f>
        <v>0</v>
      </c>
      <c r="F859" s="35">
        <f>SUMIFS(Tabla16[TASA 0%],Tabla16[NUM],Tabla1[[#This Row],[CODIGO]])</f>
        <v>0</v>
      </c>
      <c r="G859" s="35">
        <f>SUMIFS(Tabla16[[EXENTO ]],Tabla16[NUM],Tabla1[[#This Row],[CODIGO]])</f>
        <v>0</v>
      </c>
      <c r="H859" s="35">
        <f>SUMIFS(Tabla16[IVA],Tabla16[NUM],Tabla1[[#This Row],[CODIGO]])</f>
        <v>0</v>
      </c>
      <c r="I859" s="35">
        <f>SUMIFS(Tabla16[ISR RET.],Tabla16[NUM],Tabla1[[#This Row],[CODIGO]])</f>
        <v>0</v>
      </c>
      <c r="J859" s="35">
        <f>SUMIFS(Tabla16[IVA RET.],Tabla16[NUM],Tabla1[[#This Row],[CODIGO]])</f>
        <v>0</v>
      </c>
      <c r="K859" t="str">
        <f>FIXED(Tabla1[[#This Row],[TASA 16%]],0)</f>
        <v>0</v>
      </c>
      <c r="L859" t="str">
        <f>FIXED(Tabla1[[#This Row],[TASA 0%]],0)</f>
        <v>0</v>
      </c>
      <c r="M859" t="str">
        <f>FIXED(Tabla1[[#This Row],[TASA EXE.]],0)</f>
        <v>0</v>
      </c>
      <c r="N859" t="str">
        <f>FIXED(Tabla1[[#This Row],[IVA]],0)</f>
        <v>0</v>
      </c>
      <c r="O859" t="str">
        <f>FIXED(Tabla1[[#This Row],[ISR RET]],0)</f>
        <v>0</v>
      </c>
      <c r="P859" t="str">
        <f>FIXED(Tabla1[[#This Row],[IVA RET]],0)</f>
        <v>0</v>
      </c>
      <c r="R859" s="68">
        <f>Tabla1[[#This Row],[TASA 16]]*16%</f>
        <v>0</v>
      </c>
    </row>
    <row r="860" spans="2:18" x14ac:dyDescent="0.25">
      <c r="B860" t="str">
        <f>'[1]210 Y RFC'!A860</f>
        <v>RAFT861001C9A</v>
      </c>
      <c r="C860" t="s">
        <v>892</v>
      </c>
      <c r="D860" t="str">
        <f>'[1]210 Y RFC'!C860</f>
        <v>RAMIREZ FONSECA TERESITA DE JESUS</v>
      </c>
      <c r="E860" s="35">
        <f>SUMIFS(Tabla16[TASA 16],Tabla16[NUM],Tabla1[[#This Row],[CODIGO]])</f>
        <v>0</v>
      </c>
      <c r="F860" s="35">
        <f>SUMIFS(Tabla16[TASA 0%],Tabla16[NUM],Tabla1[[#This Row],[CODIGO]])</f>
        <v>0</v>
      </c>
      <c r="G860" s="35">
        <f>SUMIFS(Tabla16[[EXENTO ]],Tabla16[NUM],Tabla1[[#This Row],[CODIGO]])</f>
        <v>0</v>
      </c>
      <c r="H860" s="35">
        <f>SUMIFS(Tabla16[IVA],Tabla16[NUM],Tabla1[[#This Row],[CODIGO]])</f>
        <v>0</v>
      </c>
      <c r="I860" s="35">
        <f>SUMIFS(Tabla16[ISR RET.],Tabla16[NUM],Tabla1[[#This Row],[CODIGO]])</f>
        <v>0</v>
      </c>
      <c r="J860" s="35">
        <f>SUMIFS(Tabla16[IVA RET.],Tabla16[NUM],Tabla1[[#This Row],[CODIGO]])</f>
        <v>0</v>
      </c>
      <c r="K860" t="str">
        <f>FIXED(Tabla1[[#This Row],[TASA 16%]],0)</f>
        <v>0</v>
      </c>
      <c r="L860" t="str">
        <f>FIXED(Tabla1[[#This Row],[TASA 0%]],0)</f>
        <v>0</v>
      </c>
      <c r="M860" t="str">
        <f>FIXED(Tabla1[[#This Row],[TASA EXE.]],0)</f>
        <v>0</v>
      </c>
      <c r="N860" s="36" t="str">
        <f>FIXED(Tabla1[[#This Row],[IVA]],0)</f>
        <v>0</v>
      </c>
      <c r="O860" s="36" t="str">
        <f>FIXED(Tabla1[[#This Row],[ISR RET]],0)</f>
        <v>0</v>
      </c>
      <c r="P860" s="36" t="str">
        <f>FIXED(Tabla1[[#This Row],[IVA RET]],0)</f>
        <v>0</v>
      </c>
      <c r="R860" s="68">
        <f>Tabla1[[#This Row],[TASA 16]]*16%</f>
        <v>0</v>
      </c>
    </row>
    <row r="861" spans="2:18" x14ac:dyDescent="0.25">
      <c r="B861" t="str">
        <f>'[1]210 Y RFC'!A861</f>
        <v>RCO180131EZ8</v>
      </c>
      <c r="C861" t="s">
        <v>893</v>
      </c>
      <c r="D861" t="str">
        <f>'[1]210 Y RFC'!C861</f>
        <v>RT COSMETICOS SA DE CV</v>
      </c>
      <c r="E861" s="35">
        <f>SUMIFS(Tabla16[TASA 16],Tabla16[NUM],Tabla1[[#This Row],[CODIGO]])</f>
        <v>0</v>
      </c>
      <c r="F861" s="35">
        <f>SUMIFS(Tabla16[TASA 0%],Tabla16[NUM],Tabla1[[#This Row],[CODIGO]])</f>
        <v>0</v>
      </c>
      <c r="G861" s="35">
        <f>SUMIFS(Tabla16[[EXENTO ]],Tabla16[NUM],Tabla1[[#This Row],[CODIGO]])</f>
        <v>0</v>
      </c>
      <c r="H861" s="35">
        <f>SUMIFS(Tabla16[IVA],Tabla16[NUM],Tabla1[[#This Row],[CODIGO]])</f>
        <v>0</v>
      </c>
      <c r="I861" s="35">
        <f>SUMIFS(Tabla16[ISR RET.],Tabla16[NUM],Tabla1[[#This Row],[CODIGO]])</f>
        <v>0</v>
      </c>
      <c r="J861" s="35">
        <f>SUMIFS(Tabla16[IVA RET.],Tabla16[NUM],Tabla1[[#This Row],[CODIGO]])</f>
        <v>0</v>
      </c>
      <c r="K861" t="str">
        <f>FIXED(Tabla1[[#This Row],[TASA 16%]],0)</f>
        <v>0</v>
      </c>
      <c r="L861" t="str">
        <f>FIXED(Tabla1[[#This Row],[TASA 0%]],0)</f>
        <v>0</v>
      </c>
      <c r="M861" t="str">
        <f>FIXED(Tabla1[[#This Row],[TASA EXE.]],0)</f>
        <v>0</v>
      </c>
      <c r="N861" t="str">
        <f>FIXED(Tabla1[[#This Row],[IVA]],0)</f>
        <v>0</v>
      </c>
      <c r="O861" t="str">
        <f>FIXED(Tabla1[[#This Row],[ISR RET]],0)</f>
        <v>0</v>
      </c>
      <c r="P861" t="str">
        <f>FIXED(Tabla1[[#This Row],[IVA RET]],0)</f>
        <v>0</v>
      </c>
      <c r="R861" s="68">
        <f>Tabla1[[#This Row],[TASA 16]]*16%</f>
        <v>0</v>
      </c>
    </row>
    <row r="862" spans="2:18" x14ac:dyDescent="0.25">
      <c r="B862" t="str">
        <f>'[1]210 Y RFC'!A862</f>
        <v>BECJ450506M31</v>
      </c>
      <c r="C862" t="s">
        <v>894</v>
      </c>
      <c r="D862" t="str">
        <f>'[1]210 Y RFC'!C862</f>
        <v>BECERRA CAMPOS JOSE DE JESUS</v>
      </c>
      <c r="E862" s="35">
        <f>SUMIFS(Tabla16[TASA 16],Tabla16[NUM],Tabla1[[#This Row],[CODIGO]])</f>
        <v>0</v>
      </c>
      <c r="F862" s="35">
        <f>SUMIFS(Tabla16[TASA 0%],Tabla16[NUM],Tabla1[[#This Row],[CODIGO]])</f>
        <v>0</v>
      </c>
      <c r="G862" s="35">
        <f>SUMIFS(Tabla16[[EXENTO ]],Tabla16[NUM],Tabla1[[#This Row],[CODIGO]])</f>
        <v>0</v>
      </c>
      <c r="H862" s="35">
        <f>SUMIFS(Tabla16[IVA],Tabla16[NUM],Tabla1[[#This Row],[CODIGO]])</f>
        <v>0</v>
      </c>
      <c r="I862" s="35">
        <f>SUMIFS(Tabla16[ISR RET.],Tabla16[NUM],Tabla1[[#This Row],[CODIGO]])</f>
        <v>0</v>
      </c>
      <c r="J862" s="35">
        <f>SUMIFS(Tabla16[IVA RET.],Tabla16[NUM],Tabla1[[#This Row],[CODIGO]])</f>
        <v>0</v>
      </c>
      <c r="K862" t="str">
        <f>FIXED(Tabla1[[#This Row],[TASA 16%]],0)</f>
        <v>0</v>
      </c>
      <c r="L862" t="str">
        <f>FIXED(Tabla1[[#This Row],[TASA 0%]],0)</f>
        <v>0</v>
      </c>
      <c r="M862" t="str">
        <f>FIXED(Tabla1[[#This Row],[TASA EXE.]],0)</f>
        <v>0</v>
      </c>
      <c r="N862" s="36" t="str">
        <f>FIXED(Tabla1[[#This Row],[IVA]],0)</f>
        <v>0</v>
      </c>
      <c r="O862" s="36" t="str">
        <f>FIXED(Tabla1[[#This Row],[ISR RET]],0)</f>
        <v>0</v>
      </c>
      <c r="P862" s="36" t="str">
        <f>FIXED(Tabla1[[#This Row],[IVA RET]],0)</f>
        <v>0</v>
      </c>
      <c r="R862" s="68">
        <f>Tabla1[[#This Row],[TASA 16]]*16%</f>
        <v>0</v>
      </c>
    </row>
    <row r="863" spans="2:18" x14ac:dyDescent="0.25">
      <c r="B863" t="str">
        <f>'[1]210 Y RFC'!A863</f>
        <v>PDE141106LN2</v>
      </c>
      <c r="C863" t="s">
        <v>895</v>
      </c>
      <c r="D863" t="str">
        <f>'[1]210 Y RFC'!C863</f>
        <v>PLASTICOS DENYS SA DE CV</v>
      </c>
      <c r="E863" s="35">
        <f>SUMIFS(Tabla16[TASA 16],Tabla16[NUM],Tabla1[[#This Row],[CODIGO]])</f>
        <v>31129.375</v>
      </c>
      <c r="F863" s="35">
        <f>SUMIFS(Tabla16[TASA 0%],Tabla16[NUM],Tabla1[[#This Row],[CODIGO]])</f>
        <v>-7.4999999998908606E-2</v>
      </c>
      <c r="G863" s="35">
        <f>SUMIFS(Tabla16[[EXENTO ]],Tabla16[NUM],Tabla1[[#This Row],[CODIGO]])</f>
        <v>0</v>
      </c>
      <c r="H863" s="35">
        <f>SUMIFS(Tabla16[IVA],Tabla16[NUM],Tabla1[[#This Row],[CODIGO]])</f>
        <v>4980.7</v>
      </c>
      <c r="I863" s="35">
        <f>SUMIFS(Tabla16[ISR RET.],Tabla16[NUM],Tabla1[[#This Row],[CODIGO]])</f>
        <v>0</v>
      </c>
      <c r="J863" s="35">
        <f>SUMIFS(Tabla16[IVA RET.],Tabla16[NUM],Tabla1[[#This Row],[CODIGO]])</f>
        <v>0</v>
      </c>
      <c r="K863" t="str">
        <f>FIXED(Tabla1[[#This Row],[TASA 16%]],0)</f>
        <v>31,129</v>
      </c>
      <c r="L863" t="str">
        <f>FIXED(Tabla1[[#This Row],[TASA 0%]],0)</f>
        <v>0</v>
      </c>
      <c r="M863" t="str">
        <f>FIXED(Tabla1[[#This Row],[TASA EXE.]],0)</f>
        <v>0</v>
      </c>
      <c r="N863" t="str">
        <f>FIXED(Tabla1[[#This Row],[IVA]],0)</f>
        <v>4,981</v>
      </c>
      <c r="O863" t="str">
        <f>FIXED(Tabla1[[#This Row],[ISR RET]],0)</f>
        <v>0</v>
      </c>
      <c r="P863" t="str">
        <f>FIXED(Tabla1[[#This Row],[IVA RET]],0)</f>
        <v>0</v>
      </c>
      <c r="R863" s="68">
        <f>Tabla1[[#This Row],[TASA 16]]*16%</f>
        <v>4980.6400000000003</v>
      </c>
    </row>
    <row r="864" spans="2:18" x14ac:dyDescent="0.25">
      <c r="B864" t="str">
        <f>'[1]210 Y RFC'!A864</f>
        <v>TOSA910508242</v>
      </c>
      <c r="C864" t="s">
        <v>896</v>
      </c>
      <c r="D864" t="str">
        <f>'[1]210 Y RFC'!C864</f>
        <v>TOLEDO SANCHEZ ARMANDO OTHONIEL</v>
      </c>
      <c r="E864" s="35">
        <f>SUMIFS(Tabla16[TASA 16],Tabla16[NUM],Tabla1[[#This Row],[CODIGO]])</f>
        <v>0</v>
      </c>
      <c r="F864" s="35">
        <f>SUMIFS(Tabla16[TASA 0%],Tabla16[NUM],Tabla1[[#This Row],[CODIGO]])</f>
        <v>0</v>
      </c>
      <c r="G864" s="35">
        <f>SUMIFS(Tabla16[[EXENTO ]],Tabla16[NUM],Tabla1[[#This Row],[CODIGO]])</f>
        <v>0</v>
      </c>
      <c r="H864" s="35">
        <f>SUMIFS(Tabla16[IVA],Tabla16[NUM],Tabla1[[#This Row],[CODIGO]])</f>
        <v>0</v>
      </c>
      <c r="I864" s="35">
        <f>SUMIFS(Tabla16[ISR RET.],Tabla16[NUM],Tabla1[[#This Row],[CODIGO]])</f>
        <v>0</v>
      </c>
      <c r="J864" s="35">
        <f>SUMIFS(Tabla16[IVA RET.],Tabla16[NUM],Tabla1[[#This Row],[CODIGO]])</f>
        <v>0</v>
      </c>
      <c r="K864" t="str">
        <f>FIXED(Tabla1[[#This Row],[TASA 16%]],0)</f>
        <v>0</v>
      </c>
      <c r="L864" t="str">
        <f>FIXED(Tabla1[[#This Row],[TASA 0%]],0)</f>
        <v>0</v>
      </c>
      <c r="M864" t="str">
        <f>FIXED(Tabla1[[#This Row],[TASA EXE.]],0)</f>
        <v>0</v>
      </c>
      <c r="N864" s="36" t="str">
        <f>FIXED(Tabla1[[#This Row],[IVA]],0)</f>
        <v>0</v>
      </c>
      <c r="O864" s="36" t="str">
        <f>FIXED(Tabla1[[#This Row],[ISR RET]],0)</f>
        <v>0</v>
      </c>
      <c r="P864" s="36" t="str">
        <f>FIXED(Tabla1[[#This Row],[IVA RET]],0)</f>
        <v>0</v>
      </c>
      <c r="R864" s="68">
        <f>Tabla1[[#This Row],[TASA 16]]*16%</f>
        <v>0</v>
      </c>
    </row>
    <row r="865" spans="2:18" x14ac:dyDescent="0.25">
      <c r="B865" t="str">
        <f>'[1]210 Y RFC'!A865</f>
        <v>DGR05031773A</v>
      </c>
      <c r="C865" t="s">
        <v>897</v>
      </c>
      <c r="D865" t="str">
        <f>'[1]210 Y RFC'!C865</f>
        <v>DISTRIBUIDORA GRUBERSA SA DE CV</v>
      </c>
      <c r="E865" s="35">
        <f>SUMIFS(Tabla16[TASA 16],Tabla16[NUM],Tabla1[[#This Row],[CODIGO]])</f>
        <v>0</v>
      </c>
      <c r="F865" s="35">
        <f>SUMIFS(Tabla16[TASA 0%],Tabla16[NUM],Tabla1[[#This Row],[CODIGO]])</f>
        <v>0</v>
      </c>
      <c r="G865" s="35">
        <f>SUMIFS(Tabla16[[EXENTO ]],Tabla16[NUM],Tabla1[[#This Row],[CODIGO]])</f>
        <v>0</v>
      </c>
      <c r="H865" s="35">
        <f>SUMIFS(Tabla16[IVA],Tabla16[NUM],Tabla1[[#This Row],[CODIGO]])</f>
        <v>0</v>
      </c>
      <c r="I865" s="35">
        <f>SUMIFS(Tabla16[ISR RET.],Tabla16[NUM],Tabla1[[#This Row],[CODIGO]])</f>
        <v>0</v>
      </c>
      <c r="J865" s="35">
        <f>SUMIFS(Tabla16[IVA RET.],Tabla16[NUM],Tabla1[[#This Row],[CODIGO]])</f>
        <v>0</v>
      </c>
      <c r="K865" t="str">
        <f>FIXED(Tabla1[[#This Row],[TASA 16%]],0)</f>
        <v>0</v>
      </c>
      <c r="L865" t="str">
        <f>FIXED(Tabla1[[#This Row],[TASA 0%]],0)</f>
        <v>0</v>
      </c>
      <c r="M865" t="str">
        <f>FIXED(Tabla1[[#This Row],[TASA EXE.]],0)</f>
        <v>0</v>
      </c>
      <c r="N865" t="str">
        <f>FIXED(Tabla1[[#This Row],[IVA]],0)</f>
        <v>0</v>
      </c>
      <c r="O865" t="str">
        <f>FIXED(Tabla1[[#This Row],[ISR RET]],0)</f>
        <v>0</v>
      </c>
      <c r="P865" t="str">
        <f>FIXED(Tabla1[[#This Row],[IVA RET]],0)</f>
        <v>0</v>
      </c>
      <c r="R865" s="68">
        <f>Tabla1[[#This Row],[TASA 16]]*16%</f>
        <v>0</v>
      </c>
    </row>
    <row r="866" spans="2:18" x14ac:dyDescent="0.25">
      <c r="B866" t="str">
        <f>'[1]210 Y RFC'!A866</f>
        <v>ILM861201R86</v>
      </c>
      <c r="C866" t="s">
        <v>898</v>
      </c>
      <c r="D866" t="str">
        <f>'[1]210 Y RFC'!C866</f>
        <v>INDUSTRIAS LAVIN DE MEXICO</v>
      </c>
      <c r="E866" s="35">
        <f>SUMIFS(Tabla16[TASA 16],Tabla16[NUM],Tabla1[[#This Row],[CODIGO]])</f>
        <v>0</v>
      </c>
      <c r="F866" s="35">
        <f>SUMIFS(Tabla16[TASA 0%],Tabla16[NUM],Tabla1[[#This Row],[CODIGO]])</f>
        <v>0</v>
      </c>
      <c r="G866" s="35">
        <f>SUMIFS(Tabla16[[EXENTO ]],Tabla16[NUM],Tabla1[[#This Row],[CODIGO]])</f>
        <v>0</v>
      </c>
      <c r="H866" s="35">
        <f>SUMIFS(Tabla16[IVA],Tabla16[NUM],Tabla1[[#This Row],[CODIGO]])</f>
        <v>0</v>
      </c>
      <c r="I866" s="35">
        <f>SUMIFS(Tabla16[ISR RET.],Tabla16[NUM],Tabla1[[#This Row],[CODIGO]])</f>
        <v>0</v>
      </c>
      <c r="J866" s="35">
        <f>SUMIFS(Tabla16[IVA RET.],Tabla16[NUM],Tabla1[[#This Row],[CODIGO]])</f>
        <v>0</v>
      </c>
      <c r="K866" t="str">
        <f>FIXED(Tabla1[[#This Row],[TASA 16%]],0)</f>
        <v>0</v>
      </c>
      <c r="L866" t="str">
        <f>FIXED(Tabla1[[#This Row],[TASA 0%]],0)</f>
        <v>0</v>
      </c>
      <c r="M866" t="str">
        <f>FIXED(Tabla1[[#This Row],[TASA EXE.]],0)</f>
        <v>0</v>
      </c>
      <c r="N866" s="36" t="str">
        <f>FIXED(Tabla1[[#This Row],[IVA]],0)</f>
        <v>0</v>
      </c>
      <c r="O866" s="36" t="str">
        <f>FIXED(Tabla1[[#This Row],[ISR RET]],0)</f>
        <v>0</v>
      </c>
      <c r="P866" s="36" t="str">
        <f>FIXED(Tabla1[[#This Row],[IVA RET]],0)</f>
        <v>0</v>
      </c>
      <c r="R866" s="68">
        <f>Tabla1[[#This Row],[TASA 16]]*16%</f>
        <v>0</v>
      </c>
    </row>
    <row r="867" spans="2:18" x14ac:dyDescent="0.25">
      <c r="B867" t="str">
        <f>'[1]210 Y RFC'!A867</f>
        <v>GEG850101FQ2</v>
      </c>
      <c r="C867" t="s">
        <v>899</v>
      </c>
      <c r="D867" t="str">
        <f>'[1]210 Y RFC'!C867</f>
        <v>GOBIERNO DEL ESTADO DE GUANAJUATO</v>
      </c>
      <c r="E867" s="35">
        <f>SUMIFS(Tabla16[TASA 16],Tabla16[NUM],Tabla1[[#This Row],[CODIGO]])</f>
        <v>0</v>
      </c>
      <c r="F867" s="35">
        <f>SUMIFS(Tabla16[TASA 0%],Tabla16[NUM],Tabla1[[#This Row],[CODIGO]])</f>
        <v>0</v>
      </c>
      <c r="G867" s="35">
        <f>SUMIFS(Tabla16[[EXENTO ]],Tabla16[NUM],Tabla1[[#This Row],[CODIGO]])</f>
        <v>0</v>
      </c>
      <c r="H867" s="35">
        <f>SUMIFS(Tabla16[IVA],Tabla16[NUM],Tabla1[[#This Row],[CODIGO]])</f>
        <v>0</v>
      </c>
      <c r="I867" s="35">
        <f>SUMIFS(Tabla16[ISR RET.],Tabla16[NUM],Tabla1[[#This Row],[CODIGO]])</f>
        <v>0</v>
      </c>
      <c r="J867" s="35">
        <f>SUMIFS(Tabla16[IVA RET.],Tabla16[NUM],Tabla1[[#This Row],[CODIGO]])</f>
        <v>0</v>
      </c>
      <c r="K867" t="str">
        <f>FIXED(Tabla1[[#This Row],[TASA 16%]],0)</f>
        <v>0</v>
      </c>
      <c r="L867" t="str">
        <f>FIXED(Tabla1[[#This Row],[TASA 0%]],0)</f>
        <v>0</v>
      </c>
      <c r="M867" t="str">
        <f>FIXED(Tabla1[[#This Row],[TASA EXE.]],0)</f>
        <v>0</v>
      </c>
      <c r="N867" t="str">
        <f>FIXED(Tabla1[[#This Row],[IVA]],0)</f>
        <v>0</v>
      </c>
      <c r="O867" t="str">
        <f>FIXED(Tabla1[[#This Row],[ISR RET]],0)</f>
        <v>0</v>
      </c>
      <c r="P867" t="str">
        <f>FIXED(Tabla1[[#This Row],[IVA RET]],0)</f>
        <v>0</v>
      </c>
      <c r="R867" s="68">
        <f>Tabla1[[#This Row],[TASA 16]]*16%</f>
        <v>0</v>
      </c>
    </row>
    <row r="868" spans="2:18" x14ac:dyDescent="0.25">
      <c r="B868" t="str">
        <f>'[1]210 Y RFC'!A868</f>
        <v>MAPA711118FMA</v>
      </c>
      <c r="C868" t="s">
        <v>900</v>
      </c>
      <c r="D868" t="str">
        <f>'[1]210 Y RFC'!C868</f>
        <v>MARTIN PAREDES ADRIANA</v>
      </c>
      <c r="E868" s="35">
        <f>SUMIFS(Tabla16[TASA 16],Tabla16[NUM],Tabla1[[#This Row],[CODIGO]])</f>
        <v>17503.25</v>
      </c>
      <c r="F868" s="35">
        <f>SUMIFS(Tabla16[TASA 0%],Tabla16[NUM],Tabla1[[#This Row],[CODIGO]])</f>
        <v>0.18000000000029104</v>
      </c>
      <c r="G868" s="35">
        <f>SUMIFS(Tabla16[[EXENTO ]],Tabla16[NUM],Tabla1[[#This Row],[CODIGO]])</f>
        <v>0</v>
      </c>
      <c r="H868" s="35">
        <f>SUMIFS(Tabla16[IVA],Tabla16[NUM],Tabla1[[#This Row],[CODIGO]])</f>
        <v>2800.52</v>
      </c>
      <c r="I868" s="35">
        <f>SUMIFS(Tabla16[ISR RET.],Tabla16[NUM],Tabla1[[#This Row],[CODIGO]])</f>
        <v>0</v>
      </c>
      <c r="J868" s="35">
        <f>SUMIFS(Tabla16[IVA RET.],Tabla16[NUM],Tabla1[[#This Row],[CODIGO]])</f>
        <v>0</v>
      </c>
      <c r="K868" t="str">
        <f>FIXED(Tabla1[[#This Row],[TASA 16%]],0)</f>
        <v>17,503</v>
      </c>
      <c r="L868" t="str">
        <f>FIXED(Tabla1[[#This Row],[TASA 0%]],0)</f>
        <v>0</v>
      </c>
      <c r="M868" t="str">
        <f>FIXED(Tabla1[[#This Row],[TASA EXE.]],0)</f>
        <v>0</v>
      </c>
      <c r="N868" t="str">
        <f>FIXED(Tabla1[[#This Row],[IVA]],0)</f>
        <v>2,801</v>
      </c>
      <c r="O868" t="str">
        <f>FIXED(Tabla1[[#This Row],[ISR RET]],0)</f>
        <v>0</v>
      </c>
      <c r="P868" t="str">
        <f>FIXED(Tabla1[[#This Row],[IVA RET]],0)</f>
        <v>0</v>
      </c>
      <c r="R868" s="68">
        <f>Tabla1[[#This Row],[TASA 16]]*16%</f>
        <v>2800.48</v>
      </c>
    </row>
    <row r="869" spans="2:18" x14ac:dyDescent="0.25">
      <c r="B869" t="str">
        <f>'[1]210 Y RFC'!A869</f>
        <v>ABM000406T33</v>
      </c>
      <c r="C869" t="s">
        <v>901</v>
      </c>
      <c r="D869" t="str">
        <f>'[1]210 Y RFC'!C869</f>
        <v>ALIMENTOS BASICOS MEXICANOS SA DE CV</v>
      </c>
      <c r="E869" s="35">
        <f>SUMIFS(Tabla16[TASA 16],Tabla16[NUM],Tabla1[[#This Row],[CODIGO]])</f>
        <v>0</v>
      </c>
      <c r="F869" s="35">
        <f>SUMIFS(Tabla16[TASA 0%],Tabla16[NUM],Tabla1[[#This Row],[CODIGO]])</f>
        <v>0</v>
      </c>
      <c r="G869" s="35">
        <f>SUMIFS(Tabla16[[EXENTO ]],Tabla16[NUM],Tabla1[[#This Row],[CODIGO]])</f>
        <v>0</v>
      </c>
      <c r="H869" s="35">
        <f>SUMIFS(Tabla16[IVA],Tabla16[NUM],Tabla1[[#This Row],[CODIGO]])</f>
        <v>0</v>
      </c>
      <c r="I869" s="35">
        <f>SUMIFS(Tabla16[ISR RET.],Tabla16[NUM],Tabla1[[#This Row],[CODIGO]])</f>
        <v>0</v>
      </c>
      <c r="J869" s="35">
        <f>SUMIFS(Tabla16[IVA RET.],Tabla16[NUM],Tabla1[[#This Row],[CODIGO]])</f>
        <v>0</v>
      </c>
      <c r="K869" t="str">
        <f>FIXED(Tabla1[[#This Row],[TASA 16%]],0)</f>
        <v>0</v>
      </c>
      <c r="L869" t="str">
        <f>FIXED(Tabla1[[#This Row],[TASA 0%]],0)</f>
        <v>0</v>
      </c>
      <c r="M869" t="str">
        <f>FIXED(Tabla1[[#This Row],[TASA EXE.]],0)</f>
        <v>0</v>
      </c>
      <c r="N869" t="str">
        <f>FIXED(Tabla1[[#This Row],[IVA]],0)</f>
        <v>0</v>
      </c>
      <c r="O869" t="str">
        <f>FIXED(Tabla1[[#This Row],[ISR RET]],0)</f>
        <v>0</v>
      </c>
      <c r="P869" t="str">
        <f>FIXED(Tabla1[[#This Row],[IVA RET]],0)</f>
        <v>0</v>
      </c>
      <c r="R869" s="68">
        <f>Tabla1[[#This Row],[TASA 16]]*16%</f>
        <v>0</v>
      </c>
    </row>
    <row r="870" spans="2:18" x14ac:dyDescent="0.25">
      <c r="B870" t="str">
        <f>'[1]210 Y RFC'!A870</f>
        <v>PRO8204139J6</v>
      </c>
      <c r="C870" t="s">
        <v>902</v>
      </c>
      <c r="D870" t="str">
        <f>'[1]210 Y RFC'!C870</f>
        <v>PROFINA SA DE CV</v>
      </c>
      <c r="E870" s="35">
        <f>SUMIFS(Tabla16[TASA 16],Tabla16[NUM],Tabla1[[#This Row],[CODIGO]])</f>
        <v>51819.1875</v>
      </c>
      <c r="F870" s="35">
        <f>SUMIFS(Tabla16[TASA 0%],Tabla16[NUM],Tabla1[[#This Row],[CODIGO]])</f>
        <v>-1.750000000174623E-2</v>
      </c>
      <c r="G870" s="35">
        <f>SUMIFS(Tabla16[[EXENTO ]],Tabla16[NUM],Tabla1[[#This Row],[CODIGO]])</f>
        <v>0</v>
      </c>
      <c r="H870" s="35">
        <f>SUMIFS(Tabla16[IVA],Tabla16[NUM],Tabla1[[#This Row],[CODIGO]])</f>
        <v>8291.07</v>
      </c>
      <c r="I870" s="35">
        <f>SUMIFS(Tabla16[ISR RET.],Tabla16[NUM],Tabla1[[#This Row],[CODIGO]])</f>
        <v>0</v>
      </c>
      <c r="J870" s="35">
        <f>SUMIFS(Tabla16[IVA RET.],Tabla16[NUM],Tabla1[[#This Row],[CODIGO]])</f>
        <v>0</v>
      </c>
      <c r="K870" t="str">
        <f>FIXED(Tabla1[[#This Row],[TASA 16%]],0)</f>
        <v>51,819</v>
      </c>
      <c r="L870" t="str">
        <f>FIXED(Tabla1[[#This Row],[TASA 0%]],0)</f>
        <v>0</v>
      </c>
      <c r="M870" t="str">
        <f>FIXED(Tabla1[[#This Row],[TASA EXE.]],0)</f>
        <v>0</v>
      </c>
      <c r="N870" s="36" t="str">
        <f>FIXED(Tabla1[[#This Row],[IVA]],0)</f>
        <v>8,291</v>
      </c>
      <c r="O870" s="36" t="str">
        <f>FIXED(Tabla1[[#This Row],[ISR RET]],0)</f>
        <v>0</v>
      </c>
      <c r="P870" s="36" t="str">
        <f>FIXED(Tabla1[[#This Row],[IVA RET]],0)</f>
        <v>0</v>
      </c>
      <c r="R870" s="68">
        <f>Tabla1[[#This Row],[TASA 16]]*16%</f>
        <v>8291.0400000000009</v>
      </c>
    </row>
    <row r="871" spans="2:18" x14ac:dyDescent="0.25">
      <c r="B871" t="str">
        <f>'[1]210 Y RFC'!A871</f>
        <v>NAGF861014149</v>
      </c>
      <c r="C871" t="s">
        <v>903</v>
      </c>
      <c r="D871" t="str">
        <f>'[1]210 Y RFC'!C871</f>
        <v>NAVARRO GONZALEZ FAUSTINO</v>
      </c>
      <c r="E871" s="35">
        <f>SUMIFS(Tabla16[TASA 16],Tabla16[NUM],Tabla1[[#This Row],[CODIGO]])</f>
        <v>0</v>
      </c>
      <c r="F871" s="35">
        <f>SUMIFS(Tabla16[TASA 0%],Tabla16[NUM],Tabla1[[#This Row],[CODIGO]])</f>
        <v>0</v>
      </c>
      <c r="G871" s="35">
        <f>SUMIFS(Tabla16[[EXENTO ]],Tabla16[NUM],Tabla1[[#This Row],[CODIGO]])</f>
        <v>0</v>
      </c>
      <c r="H871" s="35">
        <f>SUMIFS(Tabla16[IVA],Tabla16[NUM],Tabla1[[#This Row],[CODIGO]])</f>
        <v>0</v>
      </c>
      <c r="I871" s="35">
        <f>SUMIFS(Tabla16[ISR RET.],Tabla16[NUM],Tabla1[[#This Row],[CODIGO]])</f>
        <v>0</v>
      </c>
      <c r="J871" s="35">
        <f>SUMIFS(Tabla16[IVA RET.],Tabla16[NUM],Tabla1[[#This Row],[CODIGO]])</f>
        <v>0</v>
      </c>
      <c r="K871" t="str">
        <f>FIXED(Tabla1[[#This Row],[TASA 16%]],0)</f>
        <v>0</v>
      </c>
      <c r="L871" t="str">
        <f>FIXED(Tabla1[[#This Row],[TASA 0%]],0)</f>
        <v>0</v>
      </c>
      <c r="M871" t="str">
        <f>FIXED(Tabla1[[#This Row],[TASA EXE.]],0)</f>
        <v>0</v>
      </c>
      <c r="N871" t="str">
        <f>FIXED(Tabla1[[#This Row],[IVA]],0)</f>
        <v>0</v>
      </c>
      <c r="O871" t="str">
        <f>FIXED(Tabla1[[#This Row],[ISR RET]],0)</f>
        <v>0</v>
      </c>
      <c r="P871" t="str">
        <f>FIXED(Tabla1[[#This Row],[IVA RET]],0)</f>
        <v>0</v>
      </c>
      <c r="R871" s="68">
        <f>Tabla1[[#This Row],[TASA 16]]*16%</f>
        <v>0</v>
      </c>
    </row>
    <row r="872" spans="2:18" x14ac:dyDescent="0.25">
      <c r="B872" t="str">
        <f>'[1]210 Y RFC'!A872</f>
        <v>EACA550908AR1</v>
      </c>
      <c r="C872" t="s">
        <v>904</v>
      </c>
      <c r="D872" t="str">
        <f>'[1]210 Y RFC'!C872</f>
        <v>ESCALANTE CHAVEZ ARMANDO</v>
      </c>
      <c r="E872" s="35">
        <f>SUMIFS(Tabla16[TASA 16],Tabla16[NUM],Tabla1[[#This Row],[CODIGO]])</f>
        <v>0</v>
      </c>
      <c r="F872" s="35">
        <f>SUMIFS(Tabla16[TASA 0%],Tabla16[NUM],Tabla1[[#This Row],[CODIGO]])</f>
        <v>0</v>
      </c>
      <c r="G872" s="35">
        <f>SUMIFS(Tabla16[[EXENTO ]],Tabla16[NUM],Tabla1[[#This Row],[CODIGO]])</f>
        <v>0</v>
      </c>
      <c r="H872" s="35">
        <f>SUMIFS(Tabla16[IVA],Tabla16[NUM],Tabla1[[#This Row],[CODIGO]])</f>
        <v>0</v>
      </c>
      <c r="I872" s="35">
        <f>SUMIFS(Tabla16[ISR RET.],Tabla16[NUM],Tabla1[[#This Row],[CODIGO]])</f>
        <v>0</v>
      </c>
      <c r="J872" s="35">
        <f>SUMIFS(Tabla16[IVA RET.],Tabla16[NUM],Tabla1[[#This Row],[CODIGO]])</f>
        <v>0</v>
      </c>
      <c r="K872" t="str">
        <f>FIXED(Tabla1[[#This Row],[TASA 16%]],0)</f>
        <v>0</v>
      </c>
      <c r="L872" t="str">
        <f>FIXED(Tabla1[[#This Row],[TASA 0%]],0)</f>
        <v>0</v>
      </c>
      <c r="M872" t="str">
        <f>FIXED(Tabla1[[#This Row],[TASA EXE.]],0)</f>
        <v>0</v>
      </c>
      <c r="N872" s="36" t="str">
        <f>FIXED(Tabla1[[#This Row],[IVA]],0)</f>
        <v>0</v>
      </c>
      <c r="O872" s="36" t="str">
        <f>FIXED(Tabla1[[#This Row],[ISR RET]],0)</f>
        <v>0</v>
      </c>
      <c r="P872" s="36" t="str">
        <f>FIXED(Tabla1[[#This Row],[IVA RET]],0)</f>
        <v>0</v>
      </c>
      <c r="R872" s="68">
        <f>Tabla1[[#This Row],[TASA 16]]*16%</f>
        <v>0</v>
      </c>
    </row>
    <row r="873" spans="2:18" x14ac:dyDescent="0.25">
      <c r="B873" t="str">
        <f>'[1]210 Y RFC'!A873</f>
        <v>MELS780711RX4</v>
      </c>
      <c r="C873" t="s">
        <v>905</v>
      </c>
      <c r="D873" t="str">
        <f>'[1]210 Y RFC'!C873</f>
        <v>MELANO LOPEZ SAMUEL</v>
      </c>
      <c r="E873" s="35">
        <f>SUMIFS(Tabla16[TASA 16],Tabla16[NUM],Tabla1[[#This Row],[CODIGO]])</f>
        <v>0</v>
      </c>
      <c r="F873" s="35">
        <f>SUMIFS(Tabla16[TASA 0%],Tabla16[NUM],Tabla1[[#This Row],[CODIGO]])</f>
        <v>0</v>
      </c>
      <c r="G873" s="35">
        <f>SUMIFS(Tabla16[[EXENTO ]],Tabla16[NUM],Tabla1[[#This Row],[CODIGO]])</f>
        <v>0</v>
      </c>
      <c r="H873" s="35">
        <f>SUMIFS(Tabla16[IVA],Tabla16[NUM],Tabla1[[#This Row],[CODIGO]])</f>
        <v>0</v>
      </c>
      <c r="I873" s="35">
        <f>SUMIFS(Tabla16[ISR RET.],Tabla16[NUM],Tabla1[[#This Row],[CODIGO]])</f>
        <v>0</v>
      </c>
      <c r="J873" s="35">
        <f>SUMIFS(Tabla16[IVA RET.],Tabla16[NUM],Tabla1[[#This Row],[CODIGO]])</f>
        <v>0</v>
      </c>
      <c r="K873" t="str">
        <f>FIXED(Tabla1[[#This Row],[TASA 16%]],0)</f>
        <v>0</v>
      </c>
      <c r="L873" t="str">
        <f>FIXED(Tabla1[[#This Row],[TASA 0%]],0)</f>
        <v>0</v>
      </c>
      <c r="M873" t="str">
        <f>FIXED(Tabla1[[#This Row],[TASA EXE.]],0)</f>
        <v>0</v>
      </c>
      <c r="N873" t="str">
        <f>FIXED(Tabla1[[#This Row],[IVA]],0)</f>
        <v>0</v>
      </c>
      <c r="O873" t="str">
        <f>FIXED(Tabla1[[#This Row],[ISR RET]],0)</f>
        <v>0</v>
      </c>
      <c r="P873" t="str">
        <f>FIXED(Tabla1[[#This Row],[IVA RET]],0)</f>
        <v>0</v>
      </c>
      <c r="R873" s="68">
        <f>Tabla1[[#This Row],[TASA 16]]*16%</f>
        <v>0</v>
      </c>
    </row>
    <row r="874" spans="2:18" x14ac:dyDescent="0.25">
      <c r="B874" t="str">
        <f>'[1]210 Y RFC'!A874</f>
        <v>MTM901210D10</v>
      </c>
      <c r="C874" t="s">
        <v>906</v>
      </c>
      <c r="D874" t="str">
        <f>'[1]210 Y RFC'!C874</f>
        <v>MALTA TEXO DE MEXICO SA DE CV</v>
      </c>
      <c r="E874" s="35">
        <f>SUMIFS(Tabla16[TASA 16],Tabla16[NUM],Tabla1[[#This Row],[CODIGO]])</f>
        <v>0</v>
      </c>
      <c r="F874" s="35">
        <f>SUMIFS(Tabla16[TASA 0%],Tabla16[NUM],Tabla1[[#This Row],[CODIGO]])</f>
        <v>0</v>
      </c>
      <c r="G874" s="35">
        <f>SUMIFS(Tabla16[[EXENTO ]],Tabla16[NUM],Tabla1[[#This Row],[CODIGO]])</f>
        <v>0</v>
      </c>
      <c r="H874" s="35">
        <f>SUMIFS(Tabla16[IVA],Tabla16[NUM],Tabla1[[#This Row],[CODIGO]])</f>
        <v>0</v>
      </c>
      <c r="I874" s="35">
        <f>SUMIFS(Tabla16[ISR RET.],Tabla16[NUM],Tabla1[[#This Row],[CODIGO]])</f>
        <v>0</v>
      </c>
      <c r="J874" s="35">
        <f>SUMIFS(Tabla16[IVA RET.],Tabla16[NUM],Tabla1[[#This Row],[CODIGO]])</f>
        <v>0</v>
      </c>
      <c r="K874" t="str">
        <f>FIXED(Tabla1[[#This Row],[TASA 16%]],0)</f>
        <v>0</v>
      </c>
      <c r="L874" t="str">
        <f>FIXED(Tabla1[[#This Row],[TASA 0%]],0)</f>
        <v>0</v>
      </c>
      <c r="M874" t="str">
        <f>FIXED(Tabla1[[#This Row],[TASA EXE.]],0)</f>
        <v>0</v>
      </c>
      <c r="N874" s="36" t="str">
        <f>FIXED(Tabla1[[#This Row],[IVA]],0)</f>
        <v>0</v>
      </c>
      <c r="O874" s="36" t="str">
        <f>FIXED(Tabla1[[#This Row],[ISR RET]],0)</f>
        <v>0</v>
      </c>
      <c r="P874" s="36" t="str">
        <f>FIXED(Tabla1[[#This Row],[IVA RET]],0)</f>
        <v>0</v>
      </c>
      <c r="R874" s="68">
        <f>Tabla1[[#This Row],[TASA 16]]*16%</f>
        <v>0</v>
      </c>
    </row>
    <row r="875" spans="2:18" x14ac:dyDescent="0.25">
      <c r="B875" t="str">
        <f>'[1]210 Y RFC'!A875</f>
        <v>DIC101130CW6</v>
      </c>
      <c r="C875" t="s">
        <v>907</v>
      </c>
      <c r="D875" t="str">
        <f>'[1]210 Y RFC'!C875</f>
        <v>DICOMEDIC SA DE CV</v>
      </c>
      <c r="E875" s="35">
        <f>SUMIFS(Tabla16[TASA 16],Tabla16[NUM],Tabla1[[#This Row],[CODIGO]])</f>
        <v>0</v>
      </c>
      <c r="F875" s="35">
        <f>SUMIFS(Tabla16[TASA 0%],Tabla16[NUM],Tabla1[[#This Row],[CODIGO]])</f>
        <v>0</v>
      </c>
      <c r="G875" s="35">
        <f>SUMIFS(Tabla16[[EXENTO ]],Tabla16[NUM],Tabla1[[#This Row],[CODIGO]])</f>
        <v>0</v>
      </c>
      <c r="H875" s="35">
        <f>SUMIFS(Tabla16[IVA],Tabla16[NUM],Tabla1[[#This Row],[CODIGO]])</f>
        <v>0</v>
      </c>
      <c r="I875" s="35">
        <f>SUMIFS(Tabla16[ISR RET.],Tabla16[NUM],Tabla1[[#This Row],[CODIGO]])</f>
        <v>0</v>
      </c>
      <c r="J875" s="35">
        <f>SUMIFS(Tabla16[IVA RET.],Tabla16[NUM],Tabla1[[#This Row],[CODIGO]])</f>
        <v>0</v>
      </c>
      <c r="K875" t="str">
        <f>FIXED(Tabla1[[#This Row],[TASA 16%]],0)</f>
        <v>0</v>
      </c>
      <c r="L875" t="str">
        <f>FIXED(Tabla1[[#This Row],[TASA 0%]],0)</f>
        <v>0</v>
      </c>
      <c r="M875" t="str">
        <f>FIXED(Tabla1[[#This Row],[TASA EXE.]],0)</f>
        <v>0</v>
      </c>
      <c r="N875" t="str">
        <f>FIXED(Tabla1[[#This Row],[IVA]],0)</f>
        <v>0</v>
      </c>
      <c r="O875" t="str">
        <f>FIXED(Tabla1[[#This Row],[ISR RET]],0)</f>
        <v>0</v>
      </c>
      <c r="P875" t="str">
        <f>FIXED(Tabla1[[#This Row],[IVA RET]],0)</f>
        <v>0</v>
      </c>
      <c r="R875" s="68">
        <f>Tabla1[[#This Row],[TASA 16]]*16%</f>
        <v>0</v>
      </c>
    </row>
    <row r="876" spans="2:18" x14ac:dyDescent="0.25">
      <c r="B876" t="str">
        <f>'[1]210 Y RFC'!A876</f>
        <v>RULJ461020DCA</v>
      </c>
      <c r="C876" t="s">
        <v>908</v>
      </c>
      <c r="D876" t="str">
        <f>'[1]210 Y RFC'!C876</f>
        <v>RUBALCABA LOZANO JOSE DE JESUS</v>
      </c>
      <c r="E876" s="35">
        <f>SUMIFS(Tabla16[TASA 16],Tabla16[NUM],Tabla1[[#This Row],[CODIGO]])</f>
        <v>0</v>
      </c>
      <c r="F876" s="35">
        <f>SUMIFS(Tabla16[TASA 0%],Tabla16[NUM],Tabla1[[#This Row],[CODIGO]])</f>
        <v>0</v>
      </c>
      <c r="G876" s="35">
        <f>SUMIFS(Tabla16[[EXENTO ]],Tabla16[NUM],Tabla1[[#This Row],[CODIGO]])</f>
        <v>0</v>
      </c>
      <c r="H876" s="35">
        <f>SUMIFS(Tabla16[IVA],Tabla16[NUM],Tabla1[[#This Row],[CODIGO]])</f>
        <v>0</v>
      </c>
      <c r="I876" s="35">
        <f>SUMIFS(Tabla16[ISR RET.],Tabla16[NUM],Tabla1[[#This Row],[CODIGO]])</f>
        <v>0</v>
      </c>
      <c r="J876" s="35">
        <f>SUMIFS(Tabla16[IVA RET.],Tabla16[NUM],Tabla1[[#This Row],[CODIGO]])</f>
        <v>0</v>
      </c>
      <c r="K876" t="str">
        <f>FIXED(Tabla1[[#This Row],[TASA 16%]],0)</f>
        <v>0</v>
      </c>
      <c r="L876" t="str">
        <f>FIXED(Tabla1[[#This Row],[TASA 0%]],0)</f>
        <v>0</v>
      </c>
      <c r="M876" t="str">
        <f>FIXED(Tabla1[[#This Row],[TASA EXE.]],0)</f>
        <v>0</v>
      </c>
      <c r="N876" s="36" t="str">
        <f>FIXED(Tabla1[[#This Row],[IVA]],0)</f>
        <v>0</v>
      </c>
      <c r="O876" s="36" t="str">
        <f>FIXED(Tabla1[[#This Row],[ISR RET]],0)</f>
        <v>0</v>
      </c>
      <c r="P876" s="36" t="str">
        <f>FIXED(Tabla1[[#This Row],[IVA RET]],0)</f>
        <v>0</v>
      </c>
      <c r="R876" s="68">
        <f>Tabla1[[#This Row],[TASA 16]]*16%</f>
        <v>0</v>
      </c>
    </row>
    <row r="877" spans="2:18" x14ac:dyDescent="0.25">
      <c r="B877" t="str">
        <f>'[1]210 Y RFC'!A877</f>
        <v>ROAM480917252</v>
      </c>
      <c r="C877" t="s">
        <v>909</v>
      </c>
      <c r="D877" t="str">
        <f>'[1]210 Y RFC'!C877</f>
        <v>RODRIGUEZ ALCALA MIGUEL</v>
      </c>
      <c r="E877" s="35">
        <f>SUMIFS(Tabla16[TASA 16],Tabla16[NUM],Tabla1[[#This Row],[CODIGO]])</f>
        <v>0</v>
      </c>
      <c r="F877" s="35">
        <f>SUMIFS(Tabla16[TASA 0%],Tabla16[NUM],Tabla1[[#This Row],[CODIGO]])</f>
        <v>0</v>
      </c>
      <c r="G877" s="35">
        <f>SUMIFS(Tabla16[[EXENTO ]],Tabla16[NUM],Tabla1[[#This Row],[CODIGO]])</f>
        <v>0</v>
      </c>
      <c r="H877" s="35">
        <f>SUMIFS(Tabla16[IVA],Tabla16[NUM],Tabla1[[#This Row],[CODIGO]])</f>
        <v>0</v>
      </c>
      <c r="I877" s="35">
        <f>SUMIFS(Tabla16[ISR RET.],Tabla16[NUM],Tabla1[[#This Row],[CODIGO]])</f>
        <v>0</v>
      </c>
      <c r="J877" s="35">
        <f>SUMIFS(Tabla16[IVA RET.],Tabla16[NUM],Tabla1[[#This Row],[CODIGO]])</f>
        <v>0</v>
      </c>
      <c r="K877" t="str">
        <f>FIXED(Tabla1[[#This Row],[TASA 16%]],0)</f>
        <v>0</v>
      </c>
      <c r="L877" t="str">
        <f>FIXED(Tabla1[[#This Row],[TASA 0%]],0)</f>
        <v>0</v>
      </c>
      <c r="M877" t="str">
        <f>FIXED(Tabla1[[#This Row],[TASA EXE.]],0)</f>
        <v>0</v>
      </c>
      <c r="N877" t="str">
        <f>FIXED(Tabla1[[#This Row],[IVA]],0)</f>
        <v>0</v>
      </c>
      <c r="O877" t="str">
        <f>FIXED(Tabla1[[#This Row],[ISR RET]],0)</f>
        <v>0</v>
      </c>
      <c r="P877" t="str">
        <f>FIXED(Tabla1[[#This Row],[IVA RET]],0)</f>
        <v>0</v>
      </c>
      <c r="R877" s="68">
        <f>Tabla1[[#This Row],[TASA 16]]*16%</f>
        <v>0</v>
      </c>
    </row>
    <row r="878" spans="2:18" x14ac:dyDescent="0.25">
      <c r="B878" t="str">
        <f>'[1]210 Y RFC'!A878</f>
        <v>LOLA730212FQ7</v>
      </c>
      <c r="C878" t="s">
        <v>910</v>
      </c>
      <c r="D878" t="str">
        <f>'[1]210 Y RFC'!C878</f>
        <v>DE LOZA LOPEZ ALFREDO</v>
      </c>
      <c r="E878" s="35">
        <f>SUMIFS(Tabla16[TASA 16],Tabla16[NUM],Tabla1[[#This Row],[CODIGO]])</f>
        <v>0</v>
      </c>
      <c r="F878" s="35">
        <f>SUMIFS(Tabla16[TASA 0%],Tabla16[NUM],Tabla1[[#This Row],[CODIGO]])</f>
        <v>0</v>
      </c>
      <c r="G878" s="35">
        <f>SUMIFS(Tabla16[[EXENTO ]],Tabla16[NUM],Tabla1[[#This Row],[CODIGO]])</f>
        <v>0</v>
      </c>
      <c r="H878" s="35">
        <f>SUMIFS(Tabla16[IVA],Tabla16[NUM],Tabla1[[#This Row],[CODIGO]])</f>
        <v>0</v>
      </c>
      <c r="I878" s="35">
        <f>SUMIFS(Tabla16[ISR RET.],Tabla16[NUM],Tabla1[[#This Row],[CODIGO]])</f>
        <v>0</v>
      </c>
      <c r="J878" s="35">
        <f>SUMIFS(Tabla16[IVA RET.],Tabla16[NUM],Tabla1[[#This Row],[CODIGO]])</f>
        <v>0</v>
      </c>
      <c r="K878" t="str">
        <f>FIXED(Tabla1[[#This Row],[TASA 16%]],0)</f>
        <v>0</v>
      </c>
      <c r="L878" t="str">
        <f>FIXED(Tabla1[[#This Row],[TASA 0%]],0)</f>
        <v>0</v>
      </c>
      <c r="M878" t="str">
        <f>FIXED(Tabla1[[#This Row],[TASA EXE.]],0)</f>
        <v>0</v>
      </c>
      <c r="N878" s="36" t="str">
        <f>FIXED(Tabla1[[#This Row],[IVA]],0)</f>
        <v>0</v>
      </c>
      <c r="O878" s="36" t="str">
        <f>FIXED(Tabla1[[#This Row],[ISR RET]],0)</f>
        <v>0</v>
      </c>
      <c r="P878" s="36" t="str">
        <f>FIXED(Tabla1[[#This Row],[IVA RET]],0)</f>
        <v>0</v>
      </c>
      <c r="R878" s="68">
        <f>Tabla1[[#This Row],[TASA 16]]*16%</f>
        <v>0</v>
      </c>
    </row>
    <row r="879" spans="2:18" x14ac:dyDescent="0.25">
      <c r="B879" t="str">
        <f>'[1]210 Y RFC'!A879</f>
        <v>BEVP8404074K2</v>
      </c>
      <c r="C879" t="s">
        <v>911</v>
      </c>
      <c r="D879" t="str">
        <f>'[1]210 Y RFC'!C879</f>
        <v>BERNAL VIZCARRA PEDRO</v>
      </c>
      <c r="E879" s="35">
        <f>SUMIFS(Tabla16[TASA 16],Tabla16[NUM],Tabla1[[#This Row],[CODIGO]])</f>
        <v>0</v>
      </c>
      <c r="F879" s="35">
        <f>SUMIFS(Tabla16[TASA 0%],Tabla16[NUM],Tabla1[[#This Row],[CODIGO]])</f>
        <v>102844.5</v>
      </c>
      <c r="G879" s="35">
        <f>SUMIFS(Tabla16[[EXENTO ]],Tabla16[NUM],Tabla1[[#This Row],[CODIGO]])</f>
        <v>0</v>
      </c>
      <c r="H879" s="35">
        <f>SUMIFS(Tabla16[IVA],Tabla16[NUM],Tabla1[[#This Row],[CODIGO]])</f>
        <v>0</v>
      </c>
      <c r="I879" s="35">
        <f>SUMIFS(Tabla16[ISR RET.],Tabla16[NUM],Tabla1[[#This Row],[CODIGO]])</f>
        <v>0</v>
      </c>
      <c r="J879" s="35">
        <f>SUMIFS(Tabla16[IVA RET.],Tabla16[NUM],Tabla1[[#This Row],[CODIGO]])</f>
        <v>0</v>
      </c>
      <c r="K879" t="str">
        <f>FIXED(Tabla1[[#This Row],[TASA 16%]],0)</f>
        <v>0</v>
      </c>
      <c r="L879" t="str">
        <f>FIXED(Tabla1[[#This Row],[TASA 0%]],0)</f>
        <v>102,845</v>
      </c>
      <c r="M879" t="str">
        <f>FIXED(Tabla1[[#This Row],[TASA EXE.]],0)</f>
        <v>0</v>
      </c>
      <c r="N879" t="str">
        <f>FIXED(Tabla1[[#This Row],[IVA]],0)</f>
        <v>0</v>
      </c>
      <c r="O879" t="str">
        <f>FIXED(Tabla1[[#This Row],[ISR RET]],0)</f>
        <v>0</v>
      </c>
      <c r="P879" t="str">
        <f>FIXED(Tabla1[[#This Row],[IVA RET]],0)</f>
        <v>0</v>
      </c>
      <c r="R879" s="68">
        <f>Tabla1[[#This Row],[TASA 16]]*16%</f>
        <v>0</v>
      </c>
    </row>
    <row r="880" spans="2:18" x14ac:dyDescent="0.25">
      <c r="B880" t="str">
        <f>'[1]210 Y RFC'!A880</f>
        <v>MALO621122M29</v>
      </c>
      <c r="C880" t="s">
        <v>912</v>
      </c>
      <c r="D880" t="str">
        <f>'[1]210 Y RFC'!C880</f>
        <v>MARTIN DEL CAMPO LOZA OLIVIA</v>
      </c>
      <c r="E880" s="35">
        <f>SUMIFS(Tabla16[TASA 16],Tabla16[NUM],Tabla1[[#This Row],[CODIGO]])</f>
        <v>0</v>
      </c>
      <c r="F880" s="35">
        <f>SUMIFS(Tabla16[TASA 0%],Tabla16[NUM],Tabla1[[#This Row],[CODIGO]])</f>
        <v>0</v>
      </c>
      <c r="G880" s="35">
        <f>SUMIFS(Tabla16[[EXENTO ]],Tabla16[NUM],Tabla1[[#This Row],[CODIGO]])</f>
        <v>0</v>
      </c>
      <c r="H880" s="35">
        <f>SUMIFS(Tabla16[IVA],Tabla16[NUM],Tabla1[[#This Row],[CODIGO]])</f>
        <v>0</v>
      </c>
      <c r="I880" s="35">
        <f>SUMIFS(Tabla16[ISR RET.],Tabla16[NUM],Tabla1[[#This Row],[CODIGO]])</f>
        <v>0</v>
      </c>
      <c r="J880" s="35">
        <f>SUMIFS(Tabla16[IVA RET.],Tabla16[NUM],Tabla1[[#This Row],[CODIGO]])</f>
        <v>0</v>
      </c>
      <c r="K880" t="str">
        <f>FIXED(Tabla1[[#This Row],[TASA 16%]],0)</f>
        <v>0</v>
      </c>
      <c r="L880" t="str">
        <f>FIXED(Tabla1[[#This Row],[TASA 0%]],0)</f>
        <v>0</v>
      </c>
      <c r="M880" t="str">
        <f>FIXED(Tabla1[[#This Row],[TASA EXE.]],0)</f>
        <v>0</v>
      </c>
      <c r="N880" s="36" t="str">
        <f>FIXED(Tabla1[[#This Row],[IVA]],0)</f>
        <v>0</v>
      </c>
      <c r="O880" s="36" t="str">
        <f>FIXED(Tabla1[[#This Row],[ISR RET]],0)</f>
        <v>0</v>
      </c>
      <c r="P880" s="36" t="str">
        <f>FIXED(Tabla1[[#This Row],[IVA RET]],0)</f>
        <v>0</v>
      </c>
      <c r="R880" s="68">
        <f>Tabla1[[#This Row],[TASA 16]]*16%</f>
        <v>0</v>
      </c>
    </row>
    <row r="881" spans="2:18" x14ac:dyDescent="0.25">
      <c r="B881" t="str">
        <f>'[1]210 Y RFC'!A881</f>
        <v>CIC791214JX0</v>
      </c>
      <c r="C881" t="s">
        <v>913</v>
      </c>
      <c r="D881" t="str">
        <f>'[1]210 Y RFC'!C881</f>
        <v>CAFE INTERNACIONAL DE CORDOVA SA DE CV</v>
      </c>
      <c r="E881" s="35">
        <f>SUMIFS(Tabla16[TASA 16],Tabla16[NUM],Tabla1[[#This Row],[CODIGO]])</f>
        <v>0</v>
      </c>
      <c r="F881" s="35">
        <f>SUMIFS(Tabla16[TASA 0%],Tabla16[NUM],Tabla1[[#This Row],[CODIGO]])</f>
        <v>0</v>
      </c>
      <c r="G881" s="35">
        <f>SUMIFS(Tabla16[[EXENTO ]],Tabla16[NUM],Tabla1[[#This Row],[CODIGO]])</f>
        <v>0</v>
      </c>
      <c r="H881" s="35">
        <f>SUMIFS(Tabla16[IVA],Tabla16[NUM],Tabla1[[#This Row],[CODIGO]])</f>
        <v>0</v>
      </c>
      <c r="I881" s="35">
        <f>SUMIFS(Tabla16[ISR RET.],Tabla16[NUM],Tabla1[[#This Row],[CODIGO]])</f>
        <v>0</v>
      </c>
      <c r="J881" s="35">
        <f>SUMIFS(Tabla16[IVA RET.],Tabla16[NUM],Tabla1[[#This Row],[CODIGO]])</f>
        <v>0</v>
      </c>
      <c r="K881" t="str">
        <f>FIXED(Tabla1[[#This Row],[TASA 16%]],0)</f>
        <v>0</v>
      </c>
      <c r="L881" t="str">
        <f>FIXED(Tabla1[[#This Row],[TASA 0%]],0)</f>
        <v>0</v>
      </c>
      <c r="M881" t="str">
        <f>FIXED(Tabla1[[#This Row],[TASA EXE.]],0)</f>
        <v>0</v>
      </c>
      <c r="N881" t="str">
        <f>FIXED(Tabla1[[#This Row],[IVA]],0)</f>
        <v>0</v>
      </c>
      <c r="O881" t="str">
        <f>FIXED(Tabla1[[#This Row],[ISR RET]],0)</f>
        <v>0</v>
      </c>
      <c r="P881" t="str">
        <f>FIXED(Tabla1[[#This Row],[IVA RET]],0)</f>
        <v>0</v>
      </c>
      <c r="R881" s="68">
        <f>Tabla1[[#This Row],[TASA 16]]*16%</f>
        <v>0</v>
      </c>
    </row>
    <row r="882" spans="2:18" x14ac:dyDescent="0.25">
      <c r="B882" t="str">
        <f>'[1]210 Y RFC'!A882</f>
        <v>OOSG580822LA2</v>
      </c>
      <c r="C882" t="s">
        <v>914</v>
      </c>
      <c r="D882" t="str">
        <f>'[1]210 Y RFC'!C882</f>
        <v>OROZCO SANCHEZ GILBERTO</v>
      </c>
      <c r="E882" s="35">
        <f>SUMIFS(Tabla16[TASA 16],Tabla16[NUM],Tabla1[[#This Row],[CODIGO]])</f>
        <v>0</v>
      </c>
      <c r="F882" s="35">
        <f>SUMIFS(Tabla16[TASA 0%],Tabla16[NUM],Tabla1[[#This Row],[CODIGO]])</f>
        <v>0</v>
      </c>
      <c r="G882" s="35">
        <f>SUMIFS(Tabla16[[EXENTO ]],Tabla16[NUM],Tabla1[[#This Row],[CODIGO]])</f>
        <v>0</v>
      </c>
      <c r="H882" s="35">
        <f>SUMIFS(Tabla16[IVA],Tabla16[NUM],Tabla1[[#This Row],[CODIGO]])</f>
        <v>0</v>
      </c>
      <c r="I882" s="35">
        <f>SUMIFS(Tabla16[ISR RET.],Tabla16[NUM],Tabla1[[#This Row],[CODIGO]])</f>
        <v>0</v>
      </c>
      <c r="J882" s="35">
        <f>SUMIFS(Tabla16[IVA RET.],Tabla16[NUM],Tabla1[[#This Row],[CODIGO]])</f>
        <v>0</v>
      </c>
      <c r="K882" t="str">
        <f>FIXED(Tabla1[[#This Row],[TASA 16%]],0)</f>
        <v>0</v>
      </c>
      <c r="L882" t="str">
        <f>FIXED(Tabla1[[#This Row],[TASA 0%]],0)</f>
        <v>0</v>
      </c>
      <c r="M882" t="str">
        <f>FIXED(Tabla1[[#This Row],[TASA EXE.]],0)</f>
        <v>0</v>
      </c>
      <c r="N882" s="36" t="str">
        <f>FIXED(Tabla1[[#This Row],[IVA]],0)</f>
        <v>0</v>
      </c>
      <c r="O882" s="36" t="str">
        <f>FIXED(Tabla1[[#This Row],[ISR RET]],0)</f>
        <v>0</v>
      </c>
      <c r="P882" s="36" t="str">
        <f>FIXED(Tabla1[[#This Row],[IVA RET]],0)</f>
        <v>0</v>
      </c>
      <c r="R882" s="68">
        <f>Tabla1[[#This Row],[TASA 16]]*16%</f>
        <v>0</v>
      </c>
    </row>
    <row r="883" spans="2:18" x14ac:dyDescent="0.25">
      <c r="B883" t="str">
        <f>'[1]210 Y RFC'!A883</f>
        <v>GAPJ721031NT7</v>
      </c>
      <c r="C883" t="s">
        <v>915</v>
      </c>
      <c r="D883" t="str">
        <f>'[1]210 Y RFC'!C883</f>
        <v>GARCIA PLASCENCIA JOEL</v>
      </c>
      <c r="E883" s="35">
        <f>SUMIFS(Tabla16[TASA 16],Tabla16[NUM],Tabla1[[#This Row],[CODIGO]])</f>
        <v>0</v>
      </c>
      <c r="F883" s="35">
        <f>SUMIFS(Tabla16[TASA 0%],Tabla16[NUM],Tabla1[[#This Row],[CODIGO]])</f>
        <v>0</v>
      </c>
      <c r="G883" s="35">
        <f>SUMIFS(Tabla16[[EXENTO ]],Tabla16[NUM],Tabla1[[#This Row],[CODIGO]])</f>
        <v>0</v>
      </c>
      <c r="H883" s="35">
        <f>SUMIFS(Tabla16[IVA],Tabla16[NUM],Tabla1[[#This Row],[CODIGO]])</f>
        <v>0</v>
      </c>
      <c r="I883" s="35">
        <f>SUMIFS(Tabla16[ISR RET.],Tabla16[NUM],Tabla1[[#This Row],[CODIGO]])</f>
        <v>0</v>
      </c>
      <c r="J883" s="35">
        <f>SUMIFS(Tabla16[IVA RET.],Tabla16[NUM],Tabla1[[#This Row],[CODIGO]])</f>
        <v>0</v>
      </c>
      <c r="K883" t="str">
        <f>FIXED(Tabla1[[#This Row],[TASA 16%]],0)</f>
        <v>0</v>
      </c>
      <c r="L883" t="str">
        <f>FIXED(Tabla1[[#This Row],[TASA 0%]],0)</f>
        <v>0</v>
      </c>
      <c r="M883" t="str">
        <f>FIXED(Tabla1[[#This Row],[TASA EXE.]],0)</f>
        <v>0</v>
      </c>
      <c r="N883" t="str">
        <f>FIXED(Tabla1[[#This Row],[IVA]],0)</f>
        <v>0</v>
      </c>
      <c r="O883" t="str">
        <f>FIXED(Tabla1[[#This Row],[ISR RET]],0)</f>
        <v>0</v>
      </c>
      <c r="P883" t="str">
        <f>FIXED(Tabla1[[#This Row],[IVA RET]],0)</f>
        <v>0</v>
      </c>
      <c r="R883" s="68">
        <f>Tabla1[[#This Row],[TASA 16]]*16%</f>
        <v>0</v>
      </c>
    </row>
    <row r="884" spans="2:18" x14ac:dyDescent="0.25">
      <c r="B884" t="str">
        <f>'[1]210 Y RFC'!A884</f>
        <v>MOHI470519DV2</v>
      </c>
      <c r="C884" t="s">
        <v>916</v>
      </c>
      <c r="D884" t="str">
        <f>'[1]210 Y RFC'!C884</f>
        <v>MORENO HERNANDEZ IRENE</v>
      </c>
      <c r="E884" s="35">
        <f>SUMIFS(Tabla16[TASA 16],Tabla16[NUM],Tabla1[[#This Row],[CODIGO]])</f>
        <v>0</v>
      </c>
      <c r="F884" s="35">
        <f>SUMIFS(Tabla16[TASA 0%],Tabla16[NUM],Tabla1[[#This Row],[CODIGO]])</f>
        <v>0</v>
      </c>
      <c r="G884" s="35">
        <f>SUMIFS(Tabla16[[EXENTO ]],Tabla16[NUM],Tabla1[[#This Row],[CODIGO]])</f>
        <v>0</v>
      </c>
      <c r="H884" s="35">
        <f>SUMIFS(Tabla16[IVA],Tabla16[NUM],Tabla1[[#This Row],[CODIGO]])</f>
        <v>0</v>
      </c>
      <c r="I884" s="35">
        <f>SUMIFS(Tabla16[ISR RET.],Tabla16[NUM],Tabla1[[#This Row],[CODIGO]])</f>
        <v>0</v>
      </c>
      <c r="J884" s="35">
        <f>SUMIFS(Tabla16[IVA RET.],Tabla16[NUM],Tabla1[[#This Row],[CODIGO]])</f>
        <v>0</v>
      </c>
      <c r="K884" t="str">
        <f>FIXED(Tabla1[[#This Row],[TASA 16%]],0)</f>
        <v>0</v>
      </c>
      <c r="L884" t="str">
        <f>FIXED(Tabla1[[#This Row],[TASA 0%]],0)</f>
        <v>0</v>
      </c>
      <c r="M884" t="str">
        <f>FIXED(Tabla1[[#This Row],[TASA EXE.]],0)</f>
        <v>0</v>
      </c>
      <c r="N884" s="36" t="str">
        <f>FIXED(Tabla1[[#This Row],[IVA]],0)</f>
        <v>0</v>
      </c>
      <c r="O884" s="36" t="str">
        <f>FIXED(Tabla1[[#This Row],[ISR RET]],0)</f>
        <v>0</v>
      </c>
      <c r="P884" s="36" t="str">
        <f>FIXED(Tabla1[[#This Row],[IVA RET]],0)</f>
        <v>0</v>
      </c>
      <c r="R884" s="68">
        <f>Tabla1[[#This Row],[TASA 16]]*16%</f>
        <v>0</v>
      </c>
    </row>
    <row r="885" spans="2:18" x14ac:dyDescent="0.25">
      <c r="B885" t="str">
        <f>'[1]210 Y RFC'!A885</f>
        <v>GOGG660312A99</v>
      </c>
      <c r="C885" t="s">
        <v>917</v>
      </c>
      <c r="D885" t="str">
        <f>'[1]210 Y RFC'!C885</f>
        <v>GONZALEZ GONZALEZ GERARDO</v>
      </c>
      <c r="E885" s="35">
        <f>SUMIFS(Tabla16[TASA 16],Tabla16[NUM],Tabla1[[#This Row],[CODIGO]])</f>
        <v>0</v>
      </c>
      <c r="F885" s="35">
        <f>SUMIFS(Tabla16[TASA 0%],Tabla16[NUM],Tabla1[[#This Row],[CODIGO]])</f>
        <v>0</v>
      </c>
      <c r="G885" s="35">
        <f>SUMIFS(Tabla16[[EXENTO ]],Tabla16[NUM],Tabla1[[#This Row],[CODIGO]])</f>
        <v>0</v>
      </c>
      <c r="H885" s="35">
        <f>SUMIFS(Tabla16[IVA],Tabla16[NUM],Tabla1[[#This Row],[CODIGO]])</f>
        <v>0</v>
      </c>
      <c r="I885" s="35">
        <f>SUMIFS(Tabla16[ISR RET.],Tabla16[NUM],Tabla1[[#This Row],[CODIGO]])</f>
        <v>0</v>
      </c>
      <c r="J885" s="35">
        <f>SUMIFS(Tabla16[IVA RET.],Tabla16[NUM],Tabla1[[#This Row],[CODIGO]])</f>
        <v>0</v>
      </c>
      <c r="K885" t="str">
        <f>FIXED(Tabla1[[#This Row],[TASA 16%]],0)</f>
        <v>0</v>
      </c>
      <c r="L885" t="str">
        <f>FIXED(Tabla1[[#This Row],[TASA 0%]],0)</f>
        <v>0</v>
      </c>
      <c r="M885" t="str">
        <f>FIXED(Tabla1[[#This Row],[TASA EXE.]],0)</f>
        <v>0</v>
      </c>
      <c r="N885" t="str">
        <f>FIXED(Tabla1[[#This Row],[IVA]],0)</f>
        <v>0</v>
      </c>
      <c r="O885" t="str">
        <f>FIXED(Tabla1[[#This Row],[ISR RET]],0)</f>
        <v>0</v>
      </c>
      <c r="P885" t="str">
        <f>FIXED(Tabla1[[#This Row],[IVA RET]],0)</f>
        <v>0</v>
      </c>
      <c r="R885" s="68">
        <f>Tabla1[[#This Row],[TASA 16]]*16%</f>
        <v>0</v>
      </c>
    </row>
    <row r="886" spans="2:18" x14ac:dyDescent="0.25">
      <c r="B886" t="str">
        <f>'[1]210 Y RFC'!A886</f>
        <v>BWI180604PU9</v>
      </c>
      <c r="C886" t="s">
        <v>918</v>
      </c>
      <c r="D886" t="str">
        <f>'[1]210 Y RFC'!C886</f>
        <v>BOSS WIPES SAS DE CV</v>
      </c>
      <c r="E886" s="35">
        <f>SUMIFS(Tabla16[TASA 16],Tabla16[NUM],Tabla1[[#This Row],[CODIGO]])</f>
        <v>0</v>
      </c>
      <c r="F886" s="35">
        <f>SUMIFS(Tabla16[TASA 0%],Tabla16[NUM],Tabla1[[#This Row],[CODIGO]])</f>
        <v>0</v>
      </c>
      <c r="G886" s="35">
        <f>SUMIFS(Tabla16[[EXENTO ]],Tabla16[NUM],Tabla1[[#This Row],[CODIGO]])</f>
        <v>0</v>
      </c>
      <c r="H886" s="35">
        <f>SUMIFS(Tabla16[IVA],Tabla16[NUM],Tabla1[[#This Row],[CODIGO]])</f>
        <v>0</v>
      </c>
      <c r="I886" s="35">
        <f>SUMIFS(Tabla16[ISR RET.],Tabla16[NUM],Tabla1[[#This Row],[CODIGO]])</f>
        <v>0</v>
      </c>
      <c r="J886" s="35">
        <f>SUMIFS(Tabla16[IVA RET.],Tabla16[NUM],Tabla1[[#This Row],[CODIGO]])</f>
        <v>0</v>
      </c>
      <c r="K886" t="str">
        <f>FIXED(Tabla1[[#This Row],[TASA 16%]],0)</f>
        <v>0</v>
      </c>
      <c r="L886" t="str">
        <f>FIXED(Tabla1[[#This Row],[TASA 0%]],0)</f>
        <v>0</v>
      </c>
      <c r="M886" t="str">
        <f>FIXED(Tabla1[[#This Row],[TASA EXE.]],0)</f>
        <v>0</v>
      </c>
      <c r="N886" s="36" t="str">
        <f>FIXED(Tabla1[[#This Row],[IVA]],0)</f>
        <v>0</v>
      </c>
      <c r="O886" s="36" t="str">
        <f>FIXED(Tabla1[[#This Row],[ISR RET]],0)</f>
        <v>0</v>
      </c>
      <c r="P886" s="36" t="str">
        <f>FIXED(Tabla1[[#This Row],[IVA RET]],0)</f>
        <v>0</v>
      </c>
      <c r="R886" s="68">
        <f>Tabla1[[#This Row],[TASA 16]]*16%</f>
        <v>0</v>
      </c>
    </row>
    <row r="887" spans="2:18" x14ac:dyDescent="0.25">
      <c r="B887" t="str">
        <f>'[1]210 Y RFC'!A887</f>
        <v>MAR9308174P1</v>
      </c>
      <c r="C887" t="s">
        <v>919</v>
      </c>
      <c r="D887" t="str">
        <f>'[1]210 Y RFC'!C887</f>
        <v>MARINDUSTRIAS SA DE CV</v>
      </c>
      <c r="E887" s="35">
        <f>SUMIFS(Tabla16[TASA 16],Tabla16[NUM],Tabla1[[#This Row],[CODIGO]])</f>
        <v>0</v>
      </c>
      <c r="F887" s="35">
        <f>SUMIFS(Tabla16[TASA 0%],Tabla16[NUM],Tabla1[[#This Row],[CODIGO]])</f>
        <v>0</v>
      </c>
      <c r="G887" s="35">
        <f>SUMIFS(Tabla16[[EXENTO ]],Tabla16[NUM],Tabla1[[#This Row],[CODIGO]])</f>
        <v>0</v>
      </c>
      <c r="H887" s="35">
        <f>SUMIFS(Tabla16[IVA],Tabla16[NUM],Tabla1[[#This Row],[CODIGO]])</f>
        <v>0</v>
      </c>
      <c r="I887" s="35">
        <f>SUMIFS(Tabla16[ISR RET.],Tabla16[NUM],Tabla1[[#This Row],[CODIGO]])</f>
        <v>0</v>
      </c>
      <c r="J887" s="35">
        <f>SUMIFS(Tabla16[IVA RET.],Tabla16[NUM],Tabla1[[#This Row],[CODIGO]])</f>
        <v>0</v>
      </c>
      <c r="K887" t="str">
        <f>FIXED(Tabla1[[#This Row],[TASA 16%]],0)</f>
        <v>0</v>
      </c>
      <c r="L887" t="str">
        <f>FIXED(Tabla1[[#This Row],[TASA 0%]],0)</f>
        <v>0</v>
      </c>
      <c r="M887" t="str">
        <f>FIXED(Tabla1[[#This Row],[TASA EXE.]],0)</f>
        <v>0</v>
      </c>
      <c r="N887" t="str">
        <f>FIXED(Tabla1[[#This Row],[IVA]],0)</f>
        <v>0</v>
      </c>
      <c r="O887" t="str">
        <f>FIXED(Tabla1[[#This Row],[ISR RET]],0)</f>
        <v>0</v>
      </c>
      <c r="P887" t="str">
        <f>FIXED(Tabla1[[#This Row],[IVA RET]],0)</f>
        <v>0</v>
      </c>
      <c r="R887" s="68">
        <f>Tabla1[[#This Row],[TASA 16]]*16%</f>
        <v>0</v>
      </c>
    </row>
    <row r="888" spans="2:18" x14ac:dyDescent="0.25">
      <c r="B888" t="str">
        <f>'[1]210 Y RFC'!A888</f>
        <v>GASV520116PN1</v>
      </c>
      <c r="C888" t="s">
        <v>920</v>
      </c>
      <c r="D888" t="str">
        <f>'[1]210 Y RFC'!C888</f>
        <v>GARCIA SANCHEZ VIDAL</v>
      </c>
      <c r="E888" s="35">
        <f>SUMIFS(Tabla16[TASA 16],Tabla16[NUM],Tabla1[[#This Row],[CODIGO]])</f>
        <v>10472</v>
      </c>
      <c r="F888" s="35">
        <f>SUMIFS(Tabla16[TASA 0%],Tabla16[NUM],Tabla1[[#This Row],[CODIGO]])</f>
        <v>0</v>
      </c>
      <c r="G888" s="35">
        <f>SUMIFS(Tabla16[[EXENTO ]],Tabla16[NUM],Tabla1[[#This Row],[CODIGO]])</f>
        <v>0</v>
      </c>
      <c r="H888" s="35">
        <f>SUMIFS(Tabla16[IVA],Tabla16[NUM],Tabla1[[#This Row],[CODIGO]])</f>
        <v>1675.52</v>
      </c>
      <c r="I888" s="35">
        <f>SUMIFS(Tabla16[ISR RET.],Tabla16[NUM],Tabla1[[#This Row],[CODIGO]])</f>
        <v>0</v>
      </c>
      <c r="J888" s="35">
        <f>SUMIFS(Tabla16[IVA RET.],Tabla16[NUM],Tabla1[[#This Row],[CODIGO]])</f>
        <v>0</v>
      </c>
      <c r="K888" t="str">
        <f>FIXED(Tabla1[[#This Row],[TASA 16%]],0)</f>
        <v>10,472</v>
      </c>
      <c r="L888" t="str">
        <f>FIXED(Tabla1[[#This Row],[TASA 0%]],0)</f>
        <v>0</v>
      </c>
      <c r="M888" t="str">
        <f>FIXED(Tabla1[[#This Row],[TASA EXE.]],0)</f>
        <v>0</v>
      </c>
      <c r="N888" s="36" t="str">
        <f>FIXED(Tabla1[[#This Row],[IVA]],0)</f>
        <v>1,676</v>
      </c>
      <c r="O888" s="36" t="str">
        <f>FIXED(Tabla1[[#This Row],[ISR RET]],0)</f>
        <v>0</v>
      </c>
      <c r="P888" s="36" t="str">
        <f>FIXED(Tabla1[[#This Row],[IVA RET]],0)</f>
        <v>0</v>
      </c>
      <c r="R888" s="68">
        <f>Tabla1[[#This Row],[TASA 16]]*16%</f>
        <v>1675.52</v>
      </c>
    </row>
    <row r="889" spans="2:18" x14ac:dyDescent="0.25">
      <c r="B889" t="str">
        <f>'[1]210 Y RFC'!A889</f>
        <v>FAFR680408S88</v>
      </c>
      <c r="C889" t="s">
        <v>921</v>
      </c>
      <c r="D889" t="str">
        <f>'[1]210 Y RFC'!C889</f>
        <v>FRANCO FRANCO RAFAEL</v>
      </c>
      <c r="E889" s="35">
        <f>SUMIFS(Tabla16[TASA 16],Tabla16[NUM],Tabla1[[#This Row],[CODIGO]])</f>
        <v>1414.6875</v>
      </c>
      <c r="F889" s="35">
        <f>SUMIFS(Tabla16[TASA 0%],Tabla16[NUM],Tabla1[[#This Row],[CODIGO]])</f>
        <v>-3.7500000000022737E-2</v>
      </c>
      <c r="G889" s="35">
        <f>SUMIFS(Tabla16[[EXENTO ]],Tabla16[NUM],Tabla1[[#This Row],[CODIGO]])</f>
        <v>0</v>
      </c>
      <c r="H889" s="35">
        <f>SUMIFS(Tabla16[IVA],Tabla16[NUM],Tabla1[[#This Row],[CODIGO]])</f>
        <v>226.35</v>
      </c>
      <c r="I889" s="35">
        <f>SUMIFS(Tabla16[ISR RET.],Tabla16[NUM],Tabla1[[#This Row],[CODIGO]])</f>
        <v>0</v>
      </c>
      <c r="J889" s="35">
        <f>SUMIFS(Tabla16[IVA RET.],Tabla16[NUM],Tabla1[[#This Row],[CODIGO]])</f>
        <v>0</v>
      </c>
      <c r="K889" t="str">
        <f>FIXED(Tabla1[[#This Row],[TASA 16%]],0)</f>
        <v>1,415</v>
      </c>
      <c r="L889" t="str">
        <f>FIXED(Tabla1[[#This Row],[TASA 0%]],0)</f>
        <v>0</v>
      </c>
      <c r="M889" t="str">
        <f>FIXED(Tabla1[[#This Row],[TASA EXE.]],0)</f>
        <v>0</v>
      </c>
      <c r="N889" t="str">
        <f>FIXED(Tabla1[[#This Row],[IVA]],0)</f>
        <v>226</v>
      </c>
      <c r="O889" t="str">
        <f>FIXED(Tabla1[[#This Row],[ISR RET]],0)</f>
        <v>0</v>
      </c>
      <c r="P889" t="str">
        <f>FIXED(Tabla1[[#This Row],[IVA RET]],0)</f>
        <v>0</v>
      </c>
      <c r="R889" s="68">
        <f>Tabla1[[#This Row],[TASA 16]]*16%</f>
        <v>226.4</v>
      </c>
    </row>
    <row r="890" spans="2:18" x14ac:dyDescent="0.25">
      <c r="B890" t="str">
        <f>'[1]210 Y RFC'!A890</f>
        <v>AEB611030SN7</v>
      </c>
      <c r="C890" t="s">
        <v>922</v>
      </c>
      <c r="D890" t="str">
        <f>'[1]210 Y RFC'!C890</f>
        <v>AUTOBUSES ESTRELLA BLANCA SA DE CV</v>
      </c>
      <c r="E890" s="35">
        <f>SUMIFS(Tabla16[TASA 16],Tabla16[NUM],Tabla1[[#This Row],[CODIGO]])</f>
        <v>0</v>
      </c>
      <c r="F890" s="35">
        <f>SUMIFS(Tabla16[TASA 0%],Tabla16[NUM],Tabla1[[#This Row],[CODIGO]])</f>
        <v>0</v>
      </c>
      <c r="G890" s="35">
        <f>SUMIFS(Tabla16[[EXENTO ]],Tabla16[NUM],Tabla1[[#This Row],[CODIGO]])</f>
        <v>0</v>
      </c>
      <c r="H890" s="35">
        <f>SUMIFS(Tabla16[IVA],Tabla16[NUM],Tabla1[[#This Row],[CODIGO]])</f>
        <v>0</v>
      </c>
      <c r="I890" s="35">
        <f>SUMIFS(Tabla16[ISR RET.],Tabla16[NUM],Tabla1[[#This Row],[CODIGO]])</f>
        <v>0</v>
      </c>
      <c r="J890" s="35">
        <f>SUMIFS(Tabla16[IVA RET.],Tabla16[NUM],Tabla1[[#This Row],[CODIGO]])</f>
        <v>0</v>
      </c>
      <c r="K890" t="str">
        <f>FIXED(Tabla1[[#This Row],[TASA 16%]],0)</f>
        <v>0</v>
      </c>
      <c r="L890" t="str">
        <f>FIXED(Tabla1[[#This Row],[TASA 0%]],0)</f>
        <v>0</v>
      </c>
      <c r="M890" t="str">
        <f>FIXED(Tabla1[[#This Row],[TASA EXE.]],0)</f>
        <v>0</v>
      </c>
      <c r="N890" s="36" t="str">
        <f>FIXED(Tabla1[[#This Row],[IVA]],0)</f>
        <v>0</v>
      </c>
      <c r="O890" s="36" t="str">
        <f>FIXED(Tabla1[[#This Row],[ISR RET]],0)</f>
        <v>0</v>
      </c>
      <c r="P890" s="36" t="str">
        <f>FIXED(Tabla1[[#This Row],[IVA RET]],0)</f>
        <v>0</v>
      </c>
      <c r="R890" s="68">
        <f>Tabla1[[#This Row],[TASA 16]]*16%</f>
        <v>0</v>
      </c>
    </row>
    <row r="891" spans="2:18" x14ac:dyDescent="0.25">
      <c r="B891" t="str">
        <f>'[1]210 Y RFC'!A891</f>
        <v>ROSM560521E55</v>
      </c>
      <c r="C891" t="s">
        <v>923</v>
      </c>
      <c r="D891" t="str">
        <f>'[1]210 Y RFC'!C891</f>
        <v>ROBLES SABAS MARIO</v>
      </c>
      <c r="E891" s="35">
        <f>SUMIFS(Tabla16[TASA 16],Tabla16[NUM],Tabla1[[#This Row],[CODIGO]])</f>
        <v>0</v>
      </c>
      <c r="F891" s="35">
        <f>SUMIFS(Tabla16[TASA 0%],Tabla16[NUM],Tabla1[[#This Row],[CODIGO]])</f>
        <v>0</v>
      </c>
      <c r="G891" s="35">
        <f>SUMIFS(Tabla16[[EXENTO ]],Tabla16[NUM],Tabla1[[#This Row],[CODIGO]])</f>
        <v>0</v>
      </c>
      <c r="H891" s="35">
        <f>SUMIFS(Tabla16[IVA],Tabla16[NUM],Tabla1[[#This Row],[CODIGO]])</f>
        <v>0</v>
      </c>
      <c r="I891" s="35">
        <f>SUMIFS(Tabla16[ISR RET.],Tabla16[NUM],Tabla1[[#This Row],[CODIGO]])</f>
        <v>0</v>
      </c>
      <c r="J891" s="35">
        <f>SUMIFS(Tabla16[IVA RET.],Tabla16[NUM],Tabla1[[#This Row],[CODIGO]])</f>
        <v>0</v>
      </c>
      <c r="K891" t="str">
        <f>FIXED(Tabla1[[#This Row],[TASA 16%]],0)</f>
        <v>0</v>
      </c>
      <c r="L891" t="str">
        <f>FIXED(Tabla1[[#This Row],[TASA 0%]],0)</f>
        <v>0</v>
      </c>
      <c r="M891" t="str">
        <f>FIXED(Tabla1[[#This Row],[TASA EXE.]],0)</f>
        <v>0</v>
      </c>
      <c r="N891" t="str">
        <f>FIXED(Tabla1[[#This Row],[IVA]],0)</f>
        <v>0</v>
      </c>
      <c r="O891" t="str">
        <f>FIXED(Tabla1[[#This Row],[ISR RET]],0)</f>
        <v>0</v>
      </c>
      <c r="P891" t="str">
        <f>FIXED(Tabla1[[#This Row],[IVA RET]],0)</f>
        <v>0</v>
      </c>
      <c r="R891" s="68">
        <f>Tabla1[[#This Row],[TASA 16]]*16%</f>
        <v>0</v>
      </c>
    </row>
    <row r="892" spans="2:18" x14ac:dyDescent="0.25">
      <c r="B892" t="str">
        <f>'[1]210 Y RFC'!A892</f>
        <v>DCM100224AV3</v>
      </c>
      <c r="C892" t="s">
        <v>924</v>
      </c>
      <c r="D892" t="str">
        <f>'[1]210 Y RFC'!C892</f>
        <v>DISTRIBUIDORA DE CONSUMIBLES MEDICOS CR SA DE CV</v>
      </c>
      <c r="E892" s="35">
        <f>SUMIFS(Tabla16[TASA 16],Tabla16[NUM],Tabla1[[#This Row],[CODIGO]])</f>
        <v>0</v>
      </c>
      <c r="F892" s="35">
        <f>SUMIFS(Tabla16[TASA 0%],Tabla16[NUM],Tabla1[[#This Row],[CODIGO]])</f>
        <v>0</v>
      </c>
      <c r="G892" s="35">
        <f>SUMIFS(Tabla16[[EXENTO ]],Tabla16[NUM],Tabla1[[#This Row],[CODIGO]])</f>
        <v>0</v>
      </c>
      <c r="H892" s="35">
        <f>SUMIFS(Tabla16[IVA],Tabla16[NUM],Tabla1[[#This Row],[CODIGO]])</f>
        <v>0</v>
      </c>
      <c r="I892" s="35">
        <f>SUMIFS(Tabla16[ISR RET.],Tabla16[NUM],Tabla1[[#This Row],[CODIGO]])</f>
        <v>0</v>
      </c>
      <c r="J892" s="35">
        <f>SUMIFS(Tabla16[IVA RET.],Tabla16[NUM],Tabla1[[#This Row],[CODIGO]])</f>
        <v>0</v>
      </c>
      <c r="K892" t="str">
        <f>FIXED(Tabla1[[#This Row],[TASA 16%]],0)</f>
        <v>0</v>
      </c>
      <c r="L892" t="str">
        <f>FIXED(Tabla1[[#This Row],[TASA 0%]],0)</f>
        <v>0</v>
      </c>
      <c r="M892" t="str">
        <f>FIXED(Tabla1[[#This Row],[TASA EXE.]],0)</f>
        <v>0</v>
      </c>
      <c r="N892" s="36" t="str">
        <f>FIXED(Tabla1[[#This Row],[IVA]],0)</f>
        <v>0</v>
      </c>
      <c r="O892" s="36" t="str">
        <f>FIXED(Tabla1[[#This Row],[ISR RET]],0)</f>
        <v>0</v>
      </c>
      <c r="P892" s="36" t="str">
        <f>FIXED(Tabla1[[#This Row],[IVA RET]],0)</f>
        <v>0</v>
      </c>
      <c r="R892" s="68">
        <f>Tabla1[[#This Row],[TASA 16]]*16%</f>
        <v>0</v>
      </c>
    </row>
    <row r="893" spans="2:18" x14ac:dyDescent="0.25">
      <c r="B893" t="str">
        <f>'[1]210 Y RFC'!A893</f>
        <v>GCR091105HR1</v>
      </c>
      <c r="C893" t="s">
        <v>925</v>
      </c>
      <c r="D893" t="str">
        <f>'[1]210 Y RFC'!C893</f>
        <v>GRUPO CRENEG SA DE CV</v>
      </c>
      <c r="E893" s="35">
        <f>SUMIFS(Tabla16[TASA 16],Tabla16[NUM],Tabla1[[#This Row],[CODIGO]])</f>
        <v>0</v>
      </c>
      <c r="F893" s="35">
        <f>SUMIFS(Tabla16[TASA 0%],Tabla16[NUM],Tabla1[[#This Row],[CODIGO]])</f>
        <v>0</v>
      </c>
      <c r="G893" s="35">
        <f>SUMIFS(Tabla16[[EXENTO ]],Tabla16[NUM],Tabla1[[#This Row],[CODIGO]])</f>
        <v>0</v>
      </c>
      <c r="H893" s="35">
        <f>SUMIFS(Tabla16[IVA],Tabla16[NUM],Tabla1[[#This Row],[CODIGO]])</f>
        <v>0</v>
      </c>
      <c r="I893" s="35">
        <f>SUMIFS(Tabla16[ISR RET.],Tabla16[NUM],Tabla1[[#This Row],[CODIGO]])</f>
        <v>0</v>
      </c>
      <c r="J893" s="35">
        <f>SUMIFS(Tabla16[IVA RET.],Tabla16[NUM],Tabla1[[#This Row],[CODIGO]])</f>
        <v>0</v>
      </c>
      <c r="K893" t="str">
        <f>FIXED(Tabla1[[#This Row],[TASA 16%]],0)</f>
        <v>0</v>
      </c>
      <c r="L893" t="str">
        <f>FIXED(Tabla1[[#This Row],[TASA 0%]],0)</f>
        <v>0</v>
      </c>
      <c r="M893" t="str">
        <f>FIXED(Tabla1[[#This Row],[TASA EXE.]],0)</f>
        <v>0</v>
      </c>
      <c r="N893" t="str">
        <f>FIXED(Tabla1[[#This Row],[IVA]],0)</f>
        <v>0</v>
      </c>
      <c r="O893" t="str">
        <f>FIXED(Tabla1[[#This Row],[ISR RET]],0)</f>
        <v>0</v>
      </c>
      <c r="P893" t="str">
        <f>FIXED(Tabla1[[#This Row],[IVA RET]],0)</f>
        <v>0</v>
      </c>
      <c r="R893" s="68">
        <f>Tabla1[[#This Row],[TASA 16]]*16%</f>
        <v>0</v>
      </c>
    </row>
    <row r="894" spans="2:18" x14ac:dyDescent="0.25">
      <c r="B894" t="str">
        <f>'[1]210 Y RFC'!A894</f>
        <v>DAO140331E21</v>
      </c>
      <c r="C894" t="s">
        <v>926</v>
      </c>
      <c r="D894" t="str">
        <f>'[1]210 Y RFC'!C894</f>
        <v>DIBALL ASESORES OPERATIVOS SC</v>
      </c>
      <c r="E894" s="35">
        <f>SUMIFS(Tabla16[TASA 16],Tabla16[NUM],Tabla1[[#This Row],[CODIGO]])</f>
        <v>0</v>
      </c>
      <c r="F894" s="35">
        <f>SUMIFS(Tabla16[TASA 0%],Tabla16[NUM],Tabla1[[#This Row],[CODIGO]])</f>
        <v>0</v>
      </c>
      <c r="G894" s="35">
        <f>SUMIFS(Tabla16[[EXENTO ]],Tabla16[NUM],Tabla1[[#This Row],[CODIGO]])</f>
        <v>0</v>
      </c>
      <c r="H894" s="35">
        <f>SUMIFS(Tabla16[IVA],Tabla16[NUM],Tabla1[[#This Row],[CODIGO]])</f>
        <v>0</v>
      </c>
      <c r="I894" s="35">
        <f>SUMIFS(Tabla16[ISR RET.],Tabla16[NUM],Tabla1[[#This Row],[CODIGO]])</f>
        <v>0</v>
      </c>
      <c r="J894" s="35">
        <f>SUMIFS(Tabla16[IVA RET.],Tabla16[NUM],Tabla1[[#This Row],[CODIGO]])</f>
        <v>0</v>
      </c>
      <c r="K894" t="str">
        <f>FIXED(Tabla1[[#This Row],[TASA 16%]],0)</f>
        <v>0</v>
      </c>
      <c r="L894" t="str">
        <f>FIXED(Tabla1[[#This Row],[TASA 0%]],0)</f>
        <v>0</v>
      </c>
      <c r="M894" t="str">
        <f>FIXED(Tabla1[[#This Row],[TASA EXE.]],0)</f>
        <v>0</v>
      </c>
      <c r="N894" s="36" t="str">
        <f>FIXED(Tabla1[[#This Row],[IVA]],0)</f>
        <v>0</v>
      </c>
      <c r="O894" s="36" t="str">
        <f>FIXED(Tabla1[[#This Row],[ISR RET]],0)</f>
        <v>0</v>
      </c>
      <c r="P894" s="36" t="str">
        <f>FIXED(Tabla1[[#This Row],[IVA RET]],0)</f>
        <v>0</v>
      </c>
      <c r="R894" s="68">
        <f>Tabla1[[#This Row],[TASA 16]]*16%</f>
        <v>0</v>
      </c>
    </row>
    <row r="895" spans="2:18" x14ac:dyDescent="0.25">
      <c r="B895" t="str">
        <f>'[1]210 Y RFC'!A895</f>
        <v>PUV851124LZ9</v>
      </c>
      <c r="C895" t="s">
        <v>927</v>
      </c>
      <c r="D895" t="str">
        <f>'[1]210 Y RFC'!C895</f>
        <v>PRODUCTOS UVAVIÑA SA DE CV</v>
      </c>
      <c r="E895" s="35">
        <f>SUMIFS(Tabla16[TASA 16],Tabla16[NUM],Tabla1[[#This Row],[CODIGO]])</f>
        <v>13368.625</v>
      </c>
      <c r="F895" s="35">
        <f>SUMIFS(Tabla16[TASA 0%],Tabla16[NUM],Tabla1[[#This Row],[CODIGO]])</f>
        <v>3923.9750000000022</v>
      </c>
      <c r="G895" s="35">
        <f>SUMIFS(Tabla16[[EXENTO ]],Tabla16[NUM],Tabla1[[#This Row],[CODIGO]])</f>
        <v>0</v>
      </c>
      <c r="H895" s="35">
        <f>SUMIFS(Tabla16[IVA],Tabla16[NUM],Tabla1[[#This Row],[CODIGO]])</f>
        <v>2138.98</v>
      </c>
      <c r="I895" s="35">
        <f>SUMIFS(Tabla16[ISR RET.],Tabla16[NUM],Tabla1[[#This Row],[CODIGO]])</f>
        <v>0</v>
      </c>
      <c r="J895" s="35">
        <f>SUMIFS(Tabla16[IVA RET.],Tabla16[NUM],Tabla1[[#This Row],[CODIGO]])</f>
        <v>0</v>
      </c>
      <c r="K895" t="str">
        <f>FIXED(Tabla1[[#This Row],[TASA 16%]],0)</f>
        <v>13,369</v>
      </c>
      <c r="L895" t="str">
        <f>FIXED(Tabla1[[#This Row],[TASA 0%]],0)</f>
        <v>3,924</v>
      </c>
      <c r="M895" t="str">
        <f>FIXED(Tabla1[[#This Row],[TASA EXE.]],0)</f>
        <v>0</v>
      </c>
      <c r="N895" t="str">
        <f>FIXED(Tabla1[[#This Row],[IVA]],0)</f>
        <v>2,139</v>
      </c>
      <c r="O895" t="str">
        <f>FIXED(Tabla1[[#This Row],[ISR RET]],0)</f>
        <v>0</v>
      </c>
      <c r="P895" t="str">
        <f>FIXED(Tabla1[[#This Row],[IVA RET]],0)</f>
        <v>0</v>
      </c>
      <c r="R895" s="68">
        <f>Tabla1[[#This Row],[TASA 16]]*16%</f>
        <v>2139.04</v>
      </c>
    </row>
    <row r="896" spans="2:18" x14ac:dyDescent="0.25">
      <c r="B896" t="str">
        <f>'[1]210 Y RFC'!A896</f>
        <v>EHN050823C84</v>
      </c>
      <c r="C896" t="s">
        <v>928</v>
      </c>
      <c r="D896" t="str">
        <f>'[1]210 Y RFC'!C896</f>
        <v>ESENCIAS HERBALES NATURALES SA DE CV</v>
      </c>
      <c r="E896" s="35">
        <f>SUMIFS(Tabla16[TASA 16],Tabla16[NUM],Tabla1[[#This Row],[CODIGO]])</f>
        <v>0</v>
      </c>
      <c r="F896" s="35">
        <f>SUMIFS(Tabla16[TASA 0%],Tabla16[NUM],Tabla1[[#This Row],[CODIGO]])</f>
        <v>0</v>
      </c>
      <c r="G896" s="35">
        <f>SUMIFS(Tabla16[[EXENTO ]],Tabla16[NUM],Tabla1[[#This Row],[CODIGO]])</f>
        <v>0</v>
      </c>
      <c r="H896" s="35">
        <f>SUMIFS(Tabla16[IVA],Tabla16[NUM],Tabla1[[#This Row],[CODIGO]])</f>
        <v>0</v>
      </c>
      <c r="I896" s="35">
        <f>SUMIFS(Tabla16[ISR RET.],Tabla16[NUM],Tabla1[[#This Row],[CODIGO]])</f>
        <v>0</v>
      </c>
      <c r="J896" s="35">
        <f>SUMIFS(Tabla16[IVA RET.],Tabla16[NUM],Tabla1[[#This Row],[CODIGO]])</f>
        <v>0</v>
      </c>
      <c r="K896" t="str">
        <f>FIXED(Tabla1[[#This Row],[TASA 16%]],0)</f>
        <v>0</v>
      </c>
      <c r="L896" t="str">
        <f>FIXED(Tabla1[[#This Row],[TASA 0%]],0)</f>
        <v>0</v>
      </c>
      <c r="M896" t="str">
        <f>FIXED(Tabla1[[#This Row],[TASA EXE.]],0)</f>
        <v>0</v>
      </c>
      <c r="N896" s="36" t="str">
        <f>FIXED(Tabla1[[#This Row],[IVA]],0)</f>
        <v>0</v>
      </c>
      <c r="O896" s="36" t="str">
        <f>FIXED(Tabla1[[#This Row],[ISR RET]],0)</f>
        <v>0</v>
      </c>
      <c r="P896" s="36" t="str">
        <f>FIXED(Tabla1[[#This Row],[IVA RET]],0)</f>
        <v>0</v>
      </c>
      <c r="R896" s="68">
        <f>Tabla1[[#This Row],[TASA 16]]*16%</f>
        <v>0</v>
      </c>
    </row>
    <row r="897" spans="2:18" x14ac:dyDescent="0.25">
      <c r="B897" t="str">
        <f>'[1]210 Y RFC'!A897</f>
        <v>DPB1402055A3</v>
      </c>
      <c r="C897" t="s">
        <v>929</v>
      </c>
      <c r="D897" t="str">
        <f>'[1]210 Y RFC'!C897</f>
        <v>2 PHARMA BUSINESS PARTNER SA DE CV</v>
      </c>
      <c r="E897" s="35">
        <f>SUMIFS(Tabla16[TASA 16],Tabla16[NUM],Tabla1[[#This Row],[CODIGO]])</f>
        <v>0</v>
      </c>
      <c r="F897" s="35">
        <f>SUMIFS(Tabla16[TASA 0%],Tabla16[NUM],Tabla1[[#This Row],[CODIGO]])</f>
        <v>0</v>
      </c>
      <c r="G897" s="35">
        <f>SUMIFS(Tabla16[[EXENTO ]],Tabla16[NUM],Tabla1[[#This Row],[CODIGO]])</f>
        <v>0</v>
      </c>
      <c r="H897" s="35">
        <f>SUMIFS(Tabla16[IVA],Tabla16[NUM],Tabla1[[#This Row],[CODIGO]])</f>
        <v>0</v>
      </c>
      <c r="I897" s="35">
        <f>SUMIFS(Tabla16[ISR RET.],Tabla16[NUM],Tabla1[[#This Row],[CODIGO]])</f>
        <v>0</v>
      </c>
      <c r="J897" s="35">
        <f>SUMIFS(Tabla16[IVA RET.],Tabla16[NUM],Tabla1[[#This Row],[CODIGO]])</f>
        <v>0</v>
      </c>
      <c r="K897" t="str">
        <f>FIXED(Tabla1[[#This Row],[TASA 16%]],0)</f>
        <v>0</v>
      </c>
      <c r="L897" t="str">
        <f>FIXED(Tabla1[[#This Row],[TASA 0%]],0)</f>
        <v>0</v>
      </c>
      <c r="M897" t="str">
        <f>FIXED(Tabla1[[#This Row],[TASA EXE.]],0)</f>
        <v>0</v>
      </c>
      <c r="N897" t="str">
        <f>FIXED(Tabla1[[#This Row],[IVA]],0)</f>
        <v>0</v>
      </c>
      <c r="O897" t="str">
        <f>FIXED(Tabla1[[#This Row],[ISR RET]],0)</f>
        <v>0</v>
      </c>
      <c r="P897" t="str">
        <f>FIXED(Tabla1[[#This Row],[IVA RET]],0)</f>
        <v>0</v>
      </c>
      <c r="R897" s="68">
        <f>Tabla1[[#This Row],[TASA 16]]*16%</f>
        <v>0</v>
      </c>
    </row>
    <row r="898" spans="2:18" x14ac:dyDescent="0.25">
      <c r="B898" t="str">
        <f>'[1]210 Y RFC'!A898</f>
        <v>RUIE600327UA1</v>
      </c>
      <c r="C898" t="s">
        <v>930</v>
      </c>
      <c r="D898" t="str">
        <f>'[1]210 Y RFC'!C898</f>
        <v>RUBIO IBARRA ESTELA GUILLERMINA DEL CARMEN</v>
      </c>
      <c r="E898" s="35">
        <f>SUMIFS(Tabla16[TASA 16],Tabla16[NUM],Tabla1[[#This Row],[CODIGO]])</f>
        <v>0</v>
      </c>
      <c r="F898" s="35">
        <f>SUMIFS(Tabla16[TASA 0%],Tabla16[NUM],Tabla1[[#This Row],[CODIGO]])</f>
        <v>0</v>
      </c>
      <c r="G898" s="35">
        <f>SUMIFS(Tabla16[[EXENTO ]],Tabla16[NUM],Tabla1[[#This Row],[CODIGO]])</f>
        <v>0</v>
      </c>
      <c r="H898" s="35">
        <f>SUMIFS(Tabla16[IVA],Tabla16[NUM],Tabla1[[#This Row],[CODIGO]])</f>
        <v>0</v>
      </c>
      <c r="I898" s="35">
        <f>SUMIFS(Tabla16[ISR RET.],Tabla16[NUM],Tabla1[[#This Row],[CODIGO]])</f>
        <v>0</v>
      </c>
      <c r="J898" s="35">
        <f>SUMIFS(Tabla16[IVA RET.],Tabla16[NUM],Tabla1[[#This Row],[CODIGO]])</f>
        <v>0</v>
      </c>
      <c r="K898" t="str">
        <f>FIXED(Tabla1[[#This Row],[TASA 16%]],0)</f>
        <v>0</v>
      </c>
      <c r="L898" t="str">
        <f>FIXED(Tabla1[[#This Row],[TASA 0%]],0)</f>
        <v>0</v>
      </c>
      <c r="M898" t="str">
        <f>FIXED(Tabla1[[#This Row],[TASA EXE.]],0)</f>
        <v>0</v>
      </c>
      <c r="N898" s="36" t="str">
        <f>FIXED(Tabla1[[#This Row],[IVA]],0)</f>
        <v>0</v>
      </c>
      <c r="O898" s="36" t="str">
        <f>FIXED(Tabla1[[#This Row],[ISR RET]],0)</f>
        <v>0</v>
      </c>
      <c r="P898" s="36" t="str">
        <f>FIXED(Tabla1[[#This Row],[IVA RET]],0)</f>
        <v>0</v>
      </c>
      <c r="R898" s="68">
        <f>Tabla1[[#This Row],[TASA 16]]*16%</f>
        <v>0</v>
      </c>
    </row>
    <row r="899" spans="2:18" x14ac:dyDescent="0.25">
      <c r="B899" t="str">
        <f>'[1]210 Y RFC'!A899</f>
        <v>MNO010613V38</v>
      </c>
      <c r="C899" t="s">
        <v>931</v>
      </c>
      <c r="D899" t="str">
        <f>'[1]210 Y RFC'!C899</f>
        <v>MULTIMATERIALES NOCHISTLAN SA DE CV</v>
      </c>
      <c r="E899" s="35">
        <f>SUMIFS(Tabla16[TASA 16],Tabla16[NUM],Tabla1[[#This Row],[CODIGO]])</f>
        <v>0</v>
      </c>
      <c r="F899" s="35">
        <f>SUMIFS(Tabla16[TASA 0%],Tabla16[NUM],Tabla1[[#This Row],[CODIGO]])</f>
        <v>0</v>
      </c>
      <c r="G899" s="35">
        <f>SUMIFS(Tabla16[[EXENTO ]],Tabla16[NUM],Tabla1[[#This Row],[CODIGO]])</f>
        <v>0</v>
      </c>
      <c r="H899" s="35">
        <f>SUMIFS(Tabla16[IVA],Tabla16[NUM],Tabla1[[#This Row],[CODIGO]])</f>
        <v>0</v>
      </c>
      <c r="I899" s="35">
        <f>SUMIFS(Tabla16[ISR RET.],Tabla16[NUM],Tabla1[[#This Row],[CODIGO]])</f>
        <v>0</v>
      </c>
      <c r="J899" s="35">
        <f>SUMIFS(Tabla16[IVA RET.],Tabla16[NUM],Tabla1[[#This Row],[CODIGO]])</f>
        <v>0</v>
      </c>
      <c r="K899" t="str">
        <f>FIXED(Tabla1[[#This Row],[TASA 16%]],0)</f>
        <v>0</v>
      </c>
      <c r="L899" t="str">
        <f>FIXED(Tabla1[[#This Row],[TASA 0%]],0)</f>
        <v>0</v>
      </c>
      <c r="M899" t="str">
        <f>FIXED(Tabla1[[#This Row],[TASA EXE.]],0)</f>
        <v>0</v>
      </c>
      <c r="N899" t="str">
        <f>FIXED(Tabla1[[#This Row],[IVA]],0)</f>
        <v>0</v>
      </c>
      <c r="O899" t="str">
        <f>FIXED(Tabla1[[#This Row],[ISR RET]],0)</f>
        <v>0</v>
      </c>
      <c r="P899" t="str">
        <f>FIXED(Tabla1[[#This Row],[IVA RET]],0)</f>
        <v>0</v>
      </c>
      <c r="R899" s="68">
        <f>Tabla1[[#This Row],[TASA 16]]*16%</f>
        <v>0</v>
      </c>
    </row>
    <row r="900" spans="2:18" x14ac:dyDescent="0.25">
      <c r="B900" t="str">
        <f>'[1]210 Y RFC'!A900</f>
        <v>DJI171012SE6</v>
      </c>
      <c r="C900" t="s">
        <v>932</v>
      </c>
      <c r="D900" t="str">
        <f>'[1]210 Y RFC'!C900</f>
        <v>JUEGA IMAGINA Y APRENDE SA DE CV</v>
      </c>
      <c r="E900" s="35">
        <f>SUMIFS(Tabla16[TASA 16],Tabla16[NUM],Tabla1[[#This Row],[CODIGO]])</f>
        <v>0</v>
      </c>
      <c r="F900" s="35">
        <f>SUMIFS(Tabla16[TASA 0%],Tabla16[NUM],Tabla1[[#This Row],[CODIGO]])</f>
        <v>0</v>
      </c>
      <c r="G900" s="35">
        <f>SUMIFS(Tabla16[[EXENTO ]],Tabla16[NUM],Tabla1[[#This Row],[CODIGO]])</f>
        <v>0</v>
      </c>
      <c r="H900" s="35">
        <f>SUMIFS(Tabla16[IVA],Tabla16[NUM],Tabla1[[#This Row],[CODIGO]])</f>
        <v>0</v>
      </c>
      <c r="I900" s="35">
        <f>SUMIFS(Tabla16[ISR RET.],Tabla16[NUM],Tabla1[[#This Row],[CODIGO]])</f>
        <v>0</v>
      </c>
      <c r="J900" s="35">
        <f>SUMIFS(Tabla16[IVA RET.],Tabla16[NUM],Tabla1[[#This Row],[CODIGO]])</f>
        <v>0</v>
      </c>
      <c r="K900" t="str">
        <f>FIXED(Tabla1[[#This Row],[TASA 16%]],0)</f>
        <v>0</v>
      </c>
      <c r="L900" t="str">
        <f>FIXED(Tabla1[[#This Row],[TASA 0%]],0)</f>
        <v>0</v>
      </c>
      <c r="M900" t="str">
        <f>FIXED(Tabla1[[#This Row],[TASA EXE.]],0)</f>
        <v>0</v>
      </c>
      <c r="N900" s="36" t="str">
        <f>FIXED(Tabla1[[#This Row],[IVA]],0)</f>
        <v>0</v>
      </c>
      <c r="O900" s="36" t="str">
        <f>FIXED(Tabla1[[#This Row],[ISR RET]],0)</f>
        <v>0</v>
      </c>
      <c r="P900" s="36" t="str">
        <f>FIXED(Tabla1[[#This Row],[IVA RET]],0)</f>
        <v>0</v>
      </c>
      <c r="R900" s="68">
        <f>Tabla1[[#This Row],[TASA 16]]*16%</f>
        <v>0</v>
      </c>
    </row>
    <row r="901" spans="2:18" x14ac:dyDescent="0.25">
      <c r="B901" t="str">
        <f>'[1]210 Y RFC'!A901</f>
        <v>CAGD970709CS0</v>
      </c>
      <c r="C901" t="s">
        <v>933</v>
      </c>
      <c r="D901" t="str">
        <f>'[1]210 Y RFC'!C901</f>
        <v>CASILLAS GONZALEZ DAYANA ELIZABETH</v>
      </c>
      <c r="E901" s="35">
        <f>SUMIFS(Tabla16[TASA 16],Tabla16[NUM],Tabla1[[#This Row],[CODIGO]])</f>
        <v>0</v>
      </c>
      <c r="F901" s="35">
        <f>SUMIFS(Tabla16[TASA 0%],Tabla16[NUM],Tabla1[[#This Row],[CODIGO]])</f>
        <v>5327.89</v>
      </c>
      <c r="G901" s="35">
        <f>SUMIFS(Tabla16[[EXENTO ]],Tabla16[NUM],Tabla1[[#This Row],[CODIGO]])</f>
        <v>426.23</v>
      </c>
      <c r="H901" s="35">
        <f>SUMIFS(Tabla16[IVA],Tabla16[NUM],Tabla1[[#This Row],[CODIGO]])</f>
        <v>0</v>
      </c>
      <c r="I901" s="35">
        <f>SUMIFS(Tabla16[ISR RET.],Tabla16[NUM],Tabla1[[#This Row],[CODIGO]])</f>
        <v>0</v>
      </c>
      <c r="J901" s="35">
        <f>SUMIFS(Tabla16[IVA RET.],Tabla16[NUM],Tabla1[[#This Row],[CODIGO]])</f>
        <v>0</v>
      </c>
      <c r="K901" t="str">
        <f>FIXED(Tabla1[[#This Row],[TASA 16%]],0)</f>
        <v>0</v>
      </c>
      <c r="L901" t="str">
        <f>FIXED(Tabla1[[#This Row],[TASA 0%]],0)</f>
        <v>5,328</v>
      </c>
      <c r="M901" t="str">
        <f>FIXED(Tabla1[[#This Row],[TASA EXE.]],0)</f>
        <v>426</v>
      </c>
      <c r="N901" t="str">
        <f>FIXED(Tabla1[[#This Row],[IVA]],0)</f>
        <v>0</v>
      </c>
      <c r="O901" t="str">
        <f>FIXED(Tabla1[[#This Row],[ISR RET]],0)</f>
        <v>0</v>
      </c>
      <c r="P901" t="str">
        <f>FIXED(Tabla1[[#This Row],[IVA RET]],0)</f>
        <v>0</v>
      </c>
      <c r="R901" s="68">
        <f>Tabla1[[#This Row],[TASA 16]]*16%</f>
        <v>0</v>
      </c>
    </row>
    <row r="902" spans="2:18" x14ac:dyDescent="0.25">
      <c r="B902" t="str">
        <f>'[1]210 Y RFC'!A902</f>
        <v>EALR711129GF2</v>
      </c>
      <c r="C902" t="s">
        <v>934</v>
      </c>
      <c r="D902" t="str">
        <f>'[1]210 Y RFC'!C902</f>
        <v>ESPARZA LOPEZ ROSA ALICIA</v>
      </c>
      <c r="E902" s="35">
        <f>SUMIFS(Tabla16[TASA 16],Tabla16[NUM],Tabla1[[#This Row],[CODIGO]])</f>
        <v>0</v>
      </c>
      <c r="F902" s="35">
        <f>SUMIFS(Tabla16[TASA 0%],Tabla16[NUM],Tabla1[[#This Row],[CODIGO]])</f>
        <v>0</v>
      </c>
      <c r="G902" s="35">
        <f>SUMIFS(Tabla16[[EXENTO ]],Tabla16[NUM],Tabla1[[#This Row],[CODIGO]])</f>
        <v>0</v>
      </c>
      <c r="H902" s="35">
        <f>SUMIFS(Tabla16[IVA],Tabla16[NUM],Tabla1[[#This Row],[CODIGO]])</f>
        <v>0</v>
      </c>
      <c r="I902" s="35">
        <f>SUMIFS(Tabla16[ISR RET.],Tabla16[NUM],Tabla1[[#This Row],[CODIGO]])</f>
        <v>0</v>
      </c>
      <c r="J902" s="35">
        <f>SUMIFS(Tabla16[IVA RET.],Tabla16[NUM],Tabla1[[#This Row],[CODIGO]])</f>
        <v>0</v>
      </c>
      <c r="K902" t="str">
        <f>FIXED(Tabla1[[#This Row],[TASA 16%]],0)</f>
        <v>0</v>
      </c>
      <c r="L902" t="str">
        <f>FIXED(Tabla1[[#This Row],[TASA 0%]],0)</f>
        <v>0</v>
      </c>
      <c r="M902" t="str">
        <f>FIXED(Tabla1[[#This Row],[TASA EXE.]],0)</f>
        <v>0</v>
      </c>
      <c r="N902" s="36" t="str">
        <f>FIXED(Tabla1[[#This Row],[IVA]],0)</f>
        <v>0</v>
      </c>
      <c r="O902" s="36" t="str">
        <f>FIXED(Tabla1[[#This Row],[ISR RET]],0)</f>
        <v>0</v>
      </c>
      <c r="P902" s="36" t="str">
        <f>FIXED(Tabla1[[#This Row],[IVA RET]],0)</f>
        <v>0</v>
      </c>
      <c r="R902" s="68">
        <f>Tabla1[[#This Row],[TASA 16]]*16%</f>
        <v>0</v>
      </c>
    </row>
    <row r="903" spans="2:18" x14ac:dyDescent="0.25">
      <c r="B903" t="str">
        <f>'[1]210 Y RFC'!A903</f>
        <v>GOCG880531K86</v>
      </c>
      <c r="C903" t="s">
        <v>935</v>
      </c>
      <c r="D903" t="str">
        <f>'[1]210 Y RFC'!C903</f>
        <v>GONZALEZ CASTELLANOS MARIA GUADALUPE</v>
      </c>
      <c r="E903" s="35">
        <f>SUMIFS(Tabla16[TASA 16],Tabla16[NUM],Tabla1[[#This Row],[CODIGO]])</f>
        <v>0</v>
      </c>
      <c r="F903" s="35">
        <f>SUMIFS(Tabla16[TASA 0%],Tabla16[NUM],Tabla1[[#This Row],[CODIGO]])</f>
        <v>0</v>
      </c>
      <c r="G903" s="35">
        <f>SUMIFS(Tabla16[[EXENTO ]],Tabla16[NUM],Tabla1[[#This Row],[CODIGO]])</f>
        <v>0</v>
      </c>
      <c r="H903" s="35">
        <f>SUMIFS(Tabla16[IVA],Tabla16[NUM],Tabla1[[#This Row],[CODIGO]])</f>
        <v>0</v>
      </c>
      <c r="I903" s="35">
        <f>SUMIFS(Tabla16[ISR RET.],Tabla16[NUM],Tabla1[[#This Row],[CODIGO]])</f>
        <v>0</v>
      </c>
      <c r="J903" s="35">
        <f>SUMIFS(Tabla16[IVA RET.],Tabla16[NUM],Tabla1[[#This Row],[CODIGO]])</f>
        <v>0</v>
      </c>
      <c r="K903" t="str">
        <f>FIXED(Tabla1[[#This Row],[TASA 16%]],0)</f>
        <v>0</v>
      </c>
      <c r="L903" t="str">
        <f>FIXED(Tabla1[[#This Row],[TASA 0%]],0)</f>
        <v>0</v>
      </c>
      <c r="M903" t="str">
        <f>FIXED(Tabla1[[#This Row],[TASA EXE.]],0)</f>
        <v>0</v>
      </c>
      <c r="N903" t="str">
        <f>FIXED(Tabla1[[#This Row],[IVA]],0)</f>
        <v>0</v>
      </c>
      <c r="O903" t="str">
        <f>FIXED(Tabla1[[#This Row],[ISR RET]],0)</f>
        <v>0</v>
      </c>
      <c r="P903" t="str">
        <f>FIXED(Tabla1[[#This Row],[IVA RET]],0)</f>
        <v>0</v>
      </c>
      <c r="R903" s="68">
        <f>Tabla1[[#This Row],[TASA 16]]*16%</f>
        <v>0</v>
      </c>
    </row>
    <row r="904" spans="2:18" x14ac:dyDescent="0.25">
      <c r="B904" t="str">
        <f>'[1]210 Y RFC'!A904</f>
        <v>NFP000531S45</v>
      </c>
      <c r="C904" t="s">
        <v>936</v>
      </c>
      <c r="D904" t="str">
        <f>'[1]210 Y RFC'!C904</f>
        <v>NISSIN FOOD PRODUCTS CO. LTD. SUCURSAL</v>
      </c>
      <c r="E904" s="35">
        <f>SUMIFS(Tabla16[TASA 16],Tabla16[NUM],Tabla1[[#This Row],[CODIGO]])</f>
        <v>0</v>
      </c>
      <c r="F904" s="35">
        <f>SUMIFS(Tabla16[TASA 0%],Tabla16[NUM],Tabla1[[#This Row],[CODIGO]])</f>
        <v>0</v>
      </c>
      <c r="G904" s="35">
        <f>SUMIFS(Tabla16[[EXENTO ]],Tabla16[NUM],Tabla1[[#This Row],[CODIGO]])</f>
        <v>0</v>
      </c>
      <c r="H904" s="35">
        <f>SUMIFS(Tabla16[IVA],Tabla16[NUM],Tabla1[[#This Row],[CODIGO]])</f>
        <v>0</v>
      </c>
      <c r="I904" s="35">
        <f>SUMIFS(Tabla16[ISR RET.],Tabla16[NUM],Tabla1[[#This Row],[CODIGO]])</f>
        <v>0</v>
      </c>
      <c r="J904" s="35">
        <f>SUMIFS(Tabla16[IVA RET.],Tabla16[NUM],Tabla1[[#This Row],[CODIGO]])</f>
        <v>0</v>
      </c>
      <c r="K904" t="str">
        <f>FIXED(Tabla1[[#This Row],[TASA 16%]],0)</f>
        <v>0</v>
      </c>
      <c r="L904" t="str">
        <f>FIXED(Tabla1[[#This Row],[TASA 0%]],0)</f>
        <v>0</v>
      </c>
      <c r="M904" t="str">
        <f>FIXED(Tabla1[[#This Row],[TASA EXE.]],0)</f>
        <v>0</v>
      </c>
      <c r="N904" s="36" t="str">
        <f>FIXED(Tabla1[[#This Row],[IVA]],0)</f>
        <v>0</v>
      </c>
      <c r="O904" s="36" t="str">
        <f>FIXED(Tabla1[[#This Row],[ISR RET]],0)</f>
        <v>0</v>
      </c>
      <c r="P904" s="36" t="str">
        <f>FIXED(Tabla1[[#This Row],[IVA RET]],0)</f>
        <v>0</v>
      </c>
      <c r="R904" s="68">
        <f>Tabla1[[#This Row],[TASA 16]]*16%</f>
        <v>0</v>
      </c>
    </row>
    <row r="905" spans="2:18" x14ac:dyDescent="0.25">
      <c r="B905" t="str">
        <f>'[1]210 Y RFC'!A905</f>
        <v>CAK170710IE4</v>
      </c>
      <c r="C905" t="s">
        <v>937</v>
      </c>
      <c r="D905" t="str">
        <f>'[1]210 Y RFC'!C905</f>
        <v>COMERCIAL DE ALUMINIO KENIZA SA DE CV</v>
      </c>
      <c r="E905" s="35">
        <f>SUMIFS(Tabla16[TASA 16],Tabla16[NUM],Tabla1[[#This Row],[CODIGO]])</f>
        <v>0</v>
      </c>
      <c r="F905" s="35">
        <f>SUMIFS(Tabla16[TASA 0%],Tabla16[NUM],Tabla1[[#This Row],[CODIGO]])</f>
        <v>0</v>
      </c>
      <c r="G905" s="35">
        <f>SUMIFS(Tabla16[[EXENTO ]],Tabla16[NUM],Tabla1[[#This Row],[CODIGO]])</f>
        <v>0</v>
      </c>
      <c r="H905" s="35">
        <f>SUMIFS(Tabla16[IVA],Tabla16[NUM],Tabla1[[#This Row],[CODIGO]])</f>
        <v>0</v>
      </c>
      <c r="I905" s="35">
        <f>SUMIFS(Tabla16[ISR RET.],Tabla16[NUM],Tabla1[[#This Row],[CODIGO]])</f>
        <v>0</v>
      </c>
      <c r="J905" s="35">
        <f>SUMIFS(Tabla16[IVA RET.],Tabla16[NUM],Tabla1[[#This Row],[CODIGO]])</f>
        <v>0</v>
      </c>
      <c r="K905" t="str">
        <f>FIXED(Tabla1[[#This Row],[TASA 16%]],0)</f>
        <v>0</v>
      </c>
      <c r="L905" t="str">
        <f>FIXED(Tabla1[[#This Row],[TASA 0%]],0)</f>
        <v>0</v>
      </c>
      <c r="M905" t="str">
        <f>FIXED(Tabla1[[#This Row],[TASA EXE.]],0)</f>
        <v>0</v>
      </c>
      <c r="N905" t="str">
        <f>FIXED(Tabla1[[#This Row],[IVA]],0)</f>
        <v>0</v>
      </c>
      <c r="O905" t="str">
        <f>FIXED(Tabla1[[#This Row],[ISR RET]],0)</f>
        <v>0</v>
      </c>
      <c r="P905" t="str">
        <f>FIXED(Tabla1[[#This Row],[IVA RET]],0)</f>
        <v>0</v>
      </c>
      <c r="R905" s="68">
        <f>Tabla1[[#This Row],[TASA 16]]*16%</f>
        <v>0</v>
      </c>
    </row>
    <row r="906" spans="2:18" x14ac:dyDescent="0.25">
      <c r="B906" t="str">
        <f>'[1]210 Y RFC'!A906</f>
        <v>FASM7708052B9</v>
      </c>
      <c r="C906" t="s">
        <v>938</v>
      </c>
      <c r="D906" t="str">
        <f>'[1]210 Y RFC'!C906</f>
        <v>FRAUSTO SALCEDO MONICA</v>
      </c>
      <c r="E906" s="35">
        <f>SUMIFS(Tabla16[TASA 16],Tabla16[NUM],Tabla1[[#This Row],[CODIGO]])</f>
        <v>61850.3125</v>
      </c>
      <c r="F906" s="35">
        <f>SUMIFS(Tabla16[TASA 0%],Tabla16[NUM],Tabla1[[#This Row],[CODIGO]])</f>
        <v>6387.5075000000015</v>
      </c>
      <c r="G906" s="35">
        <f>SUMIFS(Tabla16[[EXENTO ]],Tabla16[NUM],Tabla1[[#This Row],[CODIGO]])</f>
        <v>0</v>
      </c>
      <c r="H906" s="35">
        <f>SUMIFS(Tabla16[IVA],Tabla16[NUM],Tabla1[[#This Row],[CODIGO]])</f>
        <v>9896.0499999999993</v>
      </c>
      <c r="I906" s="35">
        <f>SUMIFS(Tabla16[ISR RET.],Tabla16[NUM],Tabla1[[#This Row],[CODIGO]])</f>
        <v>0</v>
      </c>
      <c r="J906" s="35">
        <f>SUMIFS(Tabla16[IVA RET.],Tabla16[NUM],Tabla1[[#This Row],[CODIGO]])</f>
        <v>0</v>
      </c>
      <c r="K906" t="str">
        <f>FIXED(Tabla1[[#This Row],[TASA 16%]],0)</f>
        <v>61,850</v>
      </c>
      <c r="L906" t="str">
        <f>FIXED(Tabla1[[#This Row],[TASA 0%]],0)</f>
        <v>6,388</v>
      </c>
      <c r="M906" t="str">
        <f>FIXED(Tabla1[[#This Row],[TASA EXE.]],0)</f>
        <v>0</v>
      </c>
      <c r="N906" s="36" t="str">
        <f>FIXED(Tabla1[[#This Row],[IVA]],0)</f>
        <v>9,896</v>
      </c>
      <c r="O906" s="36" t="str">
        <f>FIXED(Tabla1[[#This Row],[ISR RET]],0)</f>
        <v>0</v>
      </c>
      <c r="P906" s="36" t="str">
        <f>FIXED(Tabla1[[#This Row],[IVA RET]],0)</f>
        <v>0</v>
      </c>
      <c r="R906" s="68">
        <f>Tabla1[[#This Row],[TASA 16]]*16%</f>
        <v>9896</v>
      </c>
    </row>
    <row r="907" spans="2:18" x14ac:dyDescent="0.25">
      <c r="B907" t="str">
        <f>'[1]210 Y RFC'!A907</f>
        <v>JAU000120468</v>
      </c>
      <c r="C907" t="s">
        <v>939</v>
      </c>
      <c r="D907" t="str">
        <f>'[1]210 Y RFC'!C907</f>
        <v>JIMENEZ AUTOCAMIONES SA DE CV</v>
      </c>
      <c r="E907" s="35">
        <f>SUMIFS(Tabla16[TASA 16],Tabla16[NUM],Tabla1[[#This Row],[CODIGO]])</f>
        <v>0</v>
      </c>
      <c r="F907" s="35">
        <f>SUMIFS(Tabla16[TASA 0%],Tabla16[NUM],Tabla1[[#This Row],[CODIGO]])</f>
        <v>0</v>
      </c>
      <c r="G907" s="35">
        <f>SUMIFS(Tabla16[[EXENTO ]],Tabla16[NUM],Tabla1[[#This Row],[CODIGO]])</f>
        <v>0</v>
      </c>
      <c r="H907" s="35">
        <f>SUMIFS(Tabla16[IVA],Tabla16[NUM],Tabla1[[#This Row],[CODIGO]])</f>
        <v>0</v>
      </c>
      <c r="I907" s="35">
        <f>SUMIFS(Tabla16[ISR RET.],Tabla16[NUM],Tabla1[[#This Row],[CODIGO]])</f>
        <v>0</v>
      </c>
      <c r="J907" s="35">
        <f>SUMIFS(Tabla16[IVA RET.],Tabla16[NUM],Tabla1[[#This Row],[CODIGO]])</f>
        <v>0</v>
      </c>
      <c r="K907" t="str">
        <f>FIXED(Tabla1[[#This Row],[TASA 16%]],0)</f>
        <v>0</v>
      </c>
      <c r="L907" t="str">
        <f>FIXED(Tabla1[[#This Row],[TASA 0%]],0)</f>
        <v>0</v>
      </c>
      <c r="M907" t="str">
        <f>FIXED(Tabla1[[#This Row],[TASA EXE.]],0)</f>
        <v>0</v>
      </c>
      <c r="N907" t="str">
        <f>FIXED(Tabla1[[#This Row],[IVA]],0)</f>
        <v>0</v>
      </c>
      <c r="O907" t="str">
        <f>FIXED(Tabla1[[#This Row],[ISR RET]],0)</f>
        <v>0</v>
      </c>
      <c r="P907" t="str">
        <f>FIXED(Tabla1[[#This Row],[IVA RET]],0)</f>
        <v>0</v>
      </c>
      <c r="R907" s="68">
        <f>Tabla1[[#This Row],[TASA 16]]*16%</f>
        <v>0</v>
      </c>
    </row>
    <row r="908" spans="2:18" x14ac:dyDescent="0.25">
      <c r="B908" t="str">
        <f>'[1]210 Y RFC'!A908</f>
        <v>BMA1804231Y8</v>
      </c>
      <c r="C908" t="s">
        <v>940</v>
      </c>
      <c r="D908" t="str">
        <f>'[1]210 Y RFC'!C908</f>
        <v>BONANZA MANUFACTURA SA DE CV</v>
      </c>
      <c r="E908" s="35">
        <f>SUMIFS(Tabla16[TASA 16],Tabla16[NUM],Tabla1[[#This Row],[CODIGO]])</f>
        <v>0</v>
      </c>
      <c r="F908" s="35">
        <f>SUMIFS(Tabla16[TASA 0%],Tabla16[NUM],Tabla1[[#This Row],[CODIGO]])</f>
        <v>0</v>
      </c>
      <c r="G908" s="35">
        <f>SUMIFS(Tabla16[[EXENTO ]],Tabla16[NUM],Tabla1[[#This Row],[CODIGO]])</f>
        <v>0</v>
      </c>
      <c r="H908" s="35">
        <f>SUMIFS(Tabla16[IVA],Tabla16[NUM],Tabla1[[#This Row],[CODIGO]])</f>
        <v>0</v>
      </c>
      <c r="I908" s="35">
        <f>SUMIFS(Tabla16[ISR RET.],Tabla16[NUM],Tabla1[[#This Row],[CODIGO]])</f>
        <v>0</v>
      </c>
      <c r="J908" s="35">
        <f>SUMIFS(Tabla16[IVA RET.],Tabla16[NUM],Tabla1[[#This Row],[CODIGO]])</f>
        <v>0</v>
      </c>
      <c r="K908" t="str">
        <f>FIXED(Tabla1[[#This Row],[TASA 16%]],0)</f>
        <v>0</v>
      </c>
      <c r="L908" t="str">
        <f>FIXED(Tabla1[[#This Row],[TASA 0%]],0)</f>
        <v>0</v>
      </c>
      <c r="M908" t="str">
        <f>FIXED(Tabla1[[#This Row],[TASA EXE.]],0)</f>
        <v>0</v>
      </c>
      <c r="N908" s="36" t="str">
        <f>FIXED(Tabla1[[#This Row],[IVA]],0)</f>
        <v>0</v>
      </c>
      <c r="O908" s="36" t="str">
        <f>FIXED(Tabla1[[#This Row],[ISR RET]],0)</f>
        <v>0</v>
      </c>
      <c r="P908" s="36" t="str">
        <f>FIXED(Tabla1[[#This Row],[IVA RET]],0)</f>
        <v>0</v>
      </c>
      <c r="R908" s="68">
        <f>Tabla1[[#This Row],[TASA 16]]*16%</f>
        <v>0</v>
      </c>
    </row>
    <row r="909" spans="2:18" x14ac:dyDescent="0.25">
      <c r="B909" t="str">
        <f>'[1]210 Y RFC'!A909</f>
        <v>ADP140917PV2</v>
      </c>
      <c r="C909" t="s">
        <v>941</v>
      </c>
      <c r="D909" t="str">
        <f>'[1]210 Y RFC'!C909</f>
        <v>ASESORIA Y DESARROLLO DE PRODUCTOS NATURISTAS SA DE CV</v>
      </c>
      <c r="E909" s="35">
        <f>SUMIFS(Tabla16[TASA 16],Tabla16[NUM],Tabla1[[#This Row],[CODIGO]])</f>
        <v>0</v>
      </c>
      <c r="F909" s="35">
        <f>SUMIFS(Tabla16[TASA 0%],Tabla16[NUM],Tabla1[[#This Row],[CODIGO]])</f>
        <v>0</v>
      </c>
      <c r="G909" s="35">
        <f>SUMIFS(Tabla16[[EXENTO ]],Tabla16[NUM],Tabla1[[#This Row],[CODIGO]])</f>
        <v>0</v>
      </c>
      <c r="H909" s="35">
        <f>SUMIFS(Tabla16[IVA],Tabla16[NUM],Tabla1[[#This Row],[CODIGO]])</f>
        <v>0</v>
      </c>
      <c r="I909" s="35">
        <f>SUMIFS(Tabla16[ISR RET.],Tabla16[NUM],Tabla1[[#This Row],[CODIGO]])</f>
        <v>0</v>
      </c>
      <c r="J909" s="35">
        <f>SUMIFS(Tabla16[IVA RET.],Tabla16[NUM],Tabla1[[#This Row],[CODIGO]])</f>
        <v>0</v>
      </c>
      <c r="K909" t="str">
        <f>FIXED(Tabla1[[#This Row],[TASA 16%]],0)</f>
        <v>0</v>
      </c>
      <c r="L909" t="str">
        <f>FIXED(Tabla1[[#This Row],[TASA 0%]],0)</f>
        <v>0</v>
      </c>
      <c r="M909" t="str">
        <f>FIXED(Tabla1[[#This Row],[TASA EXE.]],0)</f>
        <v>0</v>
      </c>
      <c r="N909" t="str">
        <f>FIXED(Tabla1[[#This Row],[IVA]],0)</f>
        <v>0</v>
      </c>
      <c r="O909" t="str">
        <f>FIXED(Tabla1[[#This Row],[ISR RET]],0)</f>
        <v>0</v>
      </c>
      <c r="P909" t="str">
        <f>FIXED(Tabla1[[#This Row],[IVA RET]],0)</f>
        <v>0</v>
      </c>
      <c r="R909" s="68">
        <f>Tabla1[[#This Row],[TASA 16]]*16%</f>
        <v>0</v>
      </c>
    </row>
    <row r="910" spans="2:18" x14ac:dyDescent="0.25">
      <c r="B910" t="str">
        <f>'[1]210 Y RFC'!A910</f>
        <v>CORR770222NV5</v>
      </c>
      <c r="C910" t="s">
        <v>942</v>
      </c>
      <c r="D910" t="str">
        <f>'[1]210 Y RFC'!C910</f>
        <v>CORONADO RAMIREZ RENE CRISTOBAL</v>
      </c>
      <c r="E910" s="35">
        <f>SUMIFS(Tabla16[TASA 16],Tabla16[NUM],Tabla1[[#This Row],[CODIGO]])</f>
        <v>0</v>
      </c>
      <c r="F910" s="35">
        <f>SUMIFS(Tabla16[TASA 0%],Tabla16[NUM],Tabla1[[#This Row],[CODIGO]])</f>
        <v>0</v>
      </c>
      <c r="G910" s="35">
        <f>SUMIFS(Tabla16[[EXENTO ]],Tabla16[NUM],Tabla1[[#This Row],[CODIGO]])</f>
        <v>0</v>
      </c>
      <c r="H910" s="35">
        <f>SUMIFS(Tabla16[IVA],Tabla16[NUM],Tabla1[[#This Row],[CODIGO]])</f>
        <v>0</v>
      </c>
      <c r="I910" s="35">
        <f>SUMIFS(Tabla16[ISR RET.],Tabla16[NUM],Tabla1[[#This Row],[CODIGO]])</f>
        <v>0</v>
      </c>
      <c r="J910" s="35">
        <f>SUMIFS(Tabla16[IVA RET.],Tabla16[NUM],Tabla1[[#This Row],[CODIGO]])</f>
        <v>0</v>
      </c>
      <c r="K910" t="str">
        <f>FIXED(Tabla1[[#This Row],[TASA 16%]],0)</f>
        <v>0</v>
      </c>
      <c r="L910" t="str">
        <f>FIXED(Tabla1[[#This Row],[TASA 0%]],0)</f>
        <v>0</v>
      </c>
      <c r="M910" t="str">
        <f>FIXED(Tabla1[[#This Row],[TASA EXE.]],0)</f>
        <v>0</v>
      </c>
      <c r="N910" s="36" t="str">
        <f>FIXED(Tabla1[[#This Row],[IVA]],0)</f>
        <v>0</v>
      </c>
      <c r="O910" s="36" t="str">
        <f>FIXED(Tabla1[[#This Row],[ISR RET]],0)</f>
        <v>0</v>
      </c>
      <c r="P910" s="36" t="str">
        <f>FIXED(Tabla1[[#This Row],[IVA RET]],0)</f>
        <v>0</v>
      </c>
      <c r="R910" s="68">
        <f>Tabla1[[#This Row],[TASA 16]]*16%</f>
        <v>0</v>
      </c>
    </row>
    <row r="911" spans="2:18" x14ac:dyDescent="0.25">
      <c r="B911" t="str">
        <f>'[1]210 Y RFC'!A911</f>
        <v>GUGR920225CD6</v>
      </c>
      <c r="C911" t="s">
        <v>943</v>
      </c>
      <c r="D911" t="str">
        <f>'[1]210 Y RFC'!C911</f>
        <v>GUTIERREZ GONZALEZ RODRIGO</v>
      </c>
      <c r="E911" s="35">
        <f>SUMIFS(Tabla16[TASA 16],Tabla16[NUM],Tabla1[[#This Row],[CODIGO]])</f>
        <v>0</v>
      </c>
      <c r="F911" s="35">
        <f>SUMIFS(Tabla16[TASA 0%],Tabla16[NUM],Tabla1[[#This Row],[CODIGO]])</f>
        <v>0</v>
      </c>
      <c r="G911" s="35">
        <f>SUMIFS(Tabla16[[EXENTO ]],Tabla16[NUM],Tabla1[[#This Row],[CODIGO]])</f>
        <v>0</v>
      </c>
      <c r="H911" s="35">
        <f>SUMIFS(Tabla16[IVA],Tabla16[NUM],Tabla1[[#This Row],[CODIGO]])</f>
        <v>0</v>
      </c>
      <c r="I911" s="35">
        <f>SUMIFS(Tabla16[ISR RET.],Tabla16[NUM],Tabla1[[#This Row],[CODIGO]])</f>
        <v>0</v>
      </c>
      <c r="J911" s="35">
        <f>SUMIFS(Tabla16[IVA RET.],Tabla16[NUM],Tabla1[[#This Row],[CODIGO]])</f>
        <v>0</v>
      </c>
      <c r="K911" t="str">
        <f>FIXED(Tabla1[[#This Row],[TASA 16%]],0)</f>
        <v>0</v>
      </c>
      <c r="L911" t="str">
        <f>FIXED(Tabla1[[#This Row],[TASA 0%]],0)</f>
        <v>0</v>
      </c>
      <c r="M911" t="str">
        <f>FIXED(Tabla1[[#This Row],[TASA EXE.]],0)</f>
        <v>0</v>
      </c>
      <c r="N911" t="str">
        <f>FIXED(Tabla1[[#This Row],[IVA]],0)</f>
        <v>0</v>
      </c>
      <c r="O911" t="str">
        <f>FIXED(Tabla1[[#This Row],[ISR RET]],0)</f>
        <v>0</v>
      </c>
      <c r="P911" t="str">
        <f>FIXED(Tabla1[[#This Row],[IVA RET]],0)</f>
        <v>0</v>
      </c>
      <c r="R911" s="68">
        <f>Tabla1[[#This Row],[TASA 16]]*16%</f>
        <v>0</v>
      </c>
    </row>
    <row r="912" spans="2:18" x14ac:dyDescent="0.25">
      <c r="B912" t="str">
        <f>'[1]210 Y RFC'!A912</f>
        <v>EIL160125DP2</v>
      </c>
      <c r="C912" t="s">
        <v>944</v>
      </c>
      <c r="D912" t="str">
        <f>'[1]210 Y RFC'!C912</f>
        <v>ESTRATEGIAS IP LATINOAMERICA S DE RL DE CV</v>
      </c>
      <c r="E912" s="35">
        <f>SUMIFS(Tabla16[TASA 16],Tabla16[NUM],Tabla1[[#This Row],[CODIGO]])</f>
        <v>0</v>
      </c>
      <c r="F912" s="35">
        <f>SUMIFS(Tabla16[TASA 0%],Tabla16[NUM],Tabla1[[#This Row],[CODIGO]])</f>
        <v>0</v>
      </c>
      <c r="G912" s="35">
        <f>SUMIFS(Tabla16[[EXENTO ]],Tabla16[NUM],Tabla1[[#This Row],[CODIGO]])</f>
        <v>0</v>
      </c>
      <c r="H912" s="35">
        <f>SUMIFS(Tabla16[IVA],Tabla16[NUM],Tabla1[[#This Row],[CODIGO]])</f>
        <v>0</v>
      </c>
      <c r="I912" s="35">
        <f>SUMIFS(Tabla16[ISR RET.],Tabla16[NUM],Tabla1[[#This Row],[CODIGO]])</f>
        <v>0</v>
      </c>
      <c r="J912" s="35">
        <f>SUMIFS(Tabla16[IVA RET.],Tabla16[NUM],Tabla1[[#This Row],[CODIGO]])</f>
        <v>0</v>
      </c>
      <c r="K912" t="str">
        <f>FIXED(Tabla1[[#This Row],[TASA 16%]],0)</f>
        <v>0</v>
      </c>
      <c r="L912" t="str">
        <f>FIXED(Tabla1[[#This Row],[TASA 0%]],0)</f>
        <v>0</v>
      </c>
      <c r="M912" t="str">
        <f>FIXED(Tabla1[[#This Row],[TASA EXE.]],0)</f>
        <v>0</v>
      </c>
      <c r="N912" s="36" t="str">
        <f>FIXED(Tabla1[[#This Row],[IVA]],0)</f>
        <v>0</v>
      </c>
      <c r="O912" s="36" t="str">
        <f>FIXED(Tabla1[[#This Row],[ISR RET]],0)</f>
        <v>0</v>
      </c>
      <c r="P912" s="36" t="str">
        <f>FIXED(Tabla1[[#This Row],[IVA RET]],0)</f>
        <v>0</v>
      </c>
      <c r="R912" s="68">
        <f>Tabla1[[#This Row],[TASA 16]]*16%</f>
        <v>0</v>
      </c>
    </row>
    <row r="913" spans="2:18" x14ac:dyDescent="0.25">
      <c r="B913" t="str">
        <f>'[1]210 Y RFC'!A913</f>
        <v>HEGG9902221R1</v>
      </c>
      <c r="C913" t="s">
        <v>945</v>
      </c>
      <c r="D913" t="str">
        <f>'[1]210 Y RFC'!C913</f>
        <v>HERNANDEZ GUTIERREZ GABRIELA JOSELINE</v>
      </c>
      <c r="E913" s="35">
        <f>SUMIFS(Tabla16[TASA 16],Tabla16[NUM],Tabla1[[#This Row],[CODIGO]])</f>
        <v>3633.625</v>
      </c>
      <c r="F913" s="35">
        <f>SUMIFS(Tabla16[TASA 0%],Tabla16[NUM],Tabla1[[#This Row],[CODIGO]])</f>
        <v>-2.5000000000545697E-2</v>
      </c>
      <c r="G913" s="35">
        <f>SUMIFS(Tabla16[[EXENTO ]],Tabla16[NUM],Tabla1[[#This Row],[CODIGO]])</f>
        <v>0</v>
      </c>
      <c r="H913" s="35">
        <f>SUMIFS(Tabla16[IVA],Tabla16[NUM],Tabla1[[#This Row],[CODIGO]])</f>
        <v>581.38</v>
      </c>
      <c r="I913" s="35">
        <f>SUMIFS(Tabla16[ISR RET.],Tabla16[NUM],Tabla1[[#This Row],[CODIGO]])</f>
        <v>0</v>
      </c>
      <c r="J913" s="35">
        <f>SUMIFS(Tabla16[IVA RET.],Tabla16[NUM],Tabla1[[#This Row],[CODIGO]])</f>
        <v>0</v>
      </c>
      <c r="K913" t="str">
        <f>FIXED(Tabla1[[#This Row],[TASA 16%]],0)</f>
        <v>3,634</v>
      </c>
      <c r="L913" t="str">
        <f>FIXED(Tabla1[[#This Row],[TASA 0%]],0)</f>
        <v>0</v>
      </c>
      <c r="M913" t="str">
        <f>FIXED(Tabla1[[#This Row],[TASA EXE.]],0)</f>
        <v>0</v>
      </c>
      <c r="N913" t="str">
        <f>FIXED(Tabla1[[#This Row],[IVA]],0)</f>
        <v>581</v>
      </c>
      <c r="O913" t="str">
        <f>FIXED(Tabla1[[#This Row],[ISR RET]],0)</f>
        <v>0</v>
      </c>
      <c r="P913" t="str">
        <f>FIXED(Tabla1[[#This Row],[IVA RET]],0)</f>
        <v>0</v>
      </c>
      <c r="R913" s="68">
        <f>Tabla1[[#This Row],[TASA 16]]*16%</f>
        <v>581.44000000000005</v>
      </c>
    </row>
    <row r="914" spans="2:18" x14ac:dyDescent="0.25">
      <c r="B914" t="str">
        <f>'[1]210 Y RFC'!A914</f>
        <v>DTN180615RE9</v>
      </c>
      <c r="C914" t="s">
        <v>946</v>
      </c>
      <c r="D914" t="str">
        <f>'[1]210 Y RFC'!C914</f>
        <v>DISTRIBUIDORA 39 SA DE CV</v>
      </c>
      <c r="E914" s="35">
        <f>SUMIFS(Tabla16[TASA 16],Tabla16[NUM],Tabla1[[#This Row],[CODIGO]])</f>
        <v>0</v>
      </c>
      <c r="F914" s="35">
        <f>SUMIFS(Tabla16[TASA 0%],Tabla16[NUM],Tabla1[[#This Row],[CODIGO]])</f>
        <v>0</v>
      </c>
      <c r="G914" s="35">
        <f>SUMIFS(Tabla16[[EXENTO ]],Tabla16[NUM],Tabla1[[#This Row],[CODIGO]])</f>
        <v>0</v>
      </c>
      <c r="H914" s="35">
        <f>SUMIFS(Tabla16[IVA],Tabla16[NUM],Tabla1[[#This Row],[CODIGO]])</f>
        <v>0</v>
      </c>
      <c r="I914" s="35">
        <f>SUMIFS(Tabla16[ISR RET.],Tabla16[NUM],Tabla1[[#This Row],[CODIGO]])</f>
        <v>0</v>
      </c>
      <c r="J914" s="35">
        <f>SUMIFS(Tabla16[IVA RET.],Tabla16[NUM],Tabla1[[#This Row],[CODIGO]])</f>
        <v>0</v>
      </c>
      <c r="K914" t="str">
        <f>FIXED(Tabla1[[#This Row],[TASA 16%]],0)</f>
        <v>0</v>
      </c>
      <c r="L914" t="str">
        <f>FIXED(Tabla1[[#This Row],[TASA 0%]],0)</f>
        <v>0</v>
      </c>
      <c r="M914" t="str">
        <f>FIXED(Tabla1[[#This Row],[TASA EXE.]],0)</f>
        <v>0</v>
      </c>
      <c r="N914" s="36" t="str">
        <f>FIXED(Tabla1[[#This Row],[IVA]],0)</f>
        <v>0</v>
      </c>
      <c r="O914" s="36" t="str">
        <f>FIXED(Tabla1[[#This Row],[ISR RET]],0)</f>
        <v>0</v>
      </c>
      <c r="P914" s="36" t="str">
        <f>FIXED(Tabla1[[#This Row],[IVA RET]],0)</f>
        <v>0</v>
      </c>
      <c r="R914" s="68">
        <f>Tabla1[[#This Row],[TASA 16]]*16%</f>
        <v>0</v>
      </c>
    </row>
    <row r="915" spans="2:18" x14ac:dyDescent="0.25">
      <c r="B915" t="str">
        <f>'[1]210 Y RFC'!A915</f>
        <v>CSA980102UV4</v>
      </c>
      <c r="C915" t="s">
        <v>947</v>
      </c>
      <c r="D915" t="str">
        <f>'[1]210 Y RFC'!C915</f>
        <v>CASA SABA SA DE CV</v>
      </c>
      <c r="E915" s="35">
        <f>SUMIFS(Tabla16[TASA 16],Tabla16[NUM],Tabla1[[#This Row],[CODIGO]])</f>
        <v>0</v>
      </c>
      <c r="F915" s="35">
        <f>SUMIFS(Tabla16[TASA 0%],Tabla16[NUM],Tabla1[[#This Row],[CODIGO]])</f>
        <v>0</v>
      </c>
      <c r="G915" s="35">
        <f>SUMIFS(Tabla16[[EXENTO ]],Tabla16[NUM],Tabla1[[#This Row],[CODIGO]])</f>
        <v>0</v>
      </c>
      <c r="H915" s="35">
        <f>SUMIFS(Tabla16[IVA],Tabla16[NUM],Tabla1[[#This Row],[CODIGO]])</f>
        <v>0</v>
      </c>
      <c r="I915" s="35">
        <f>SUMIFS(Tabla16[ISR RET.],Tabla16[NUM],Tabla1[[#This Row],[CODIGO]])</f>
        <v>0</v>
      </c>
      <c r="J915" s="35">
        <f>SUMIFS(Tabla16[IVA RET.],Tabla16[NUM],Tabla1[[#This Row],[CODIGO]])</f>
        <v>0</v>
      </c>
      <c r="K915" t="str">
        <f>FIXED(Tabla1[[#This Row],[TASA 16%]],0)</f>
        <v>0</v>
      </c>
      <c r="L915" t="str">
        <f>FIXED(Tabla1[[#This Row],[TASA 0%]],0)</f>
        <v>0</v>
      </c>
      <c r="M915" t="str">
        <f>FIXED(Tabla1[[#This Row],[TASA EXE.]],0)</f>
        <v>0</v>
      </c>
      <c r="N915" t="str">
        <f>FIXED(Tabla1[[#This Row],[IVA]],0)</f>
        <v>0</v>
      </c>
      <c r="O915" t="str">
        <f>FIXED(Tabla1[[#This Row],[ISR RET]],0)</f>
        <v>0</v>
      </c>
      <c r="P915" t="str">
        <f>FIXED(Tabla1[[#This Row],[IVA RET]],0)</f>
        <v>0</v>
      </c>
      <c r="R915" s="68">
        <f>Tabla1[[#This Row],[TASA 16]]*16%</f>
        <v>0</v>
      </c>
    </row>
    <row r="916" spans="2:18" x14ac:dyDescent="0.25">
      <c r="B916" t="str">
        <f>'[1]210 Y RFC'!A916</f>
        <v>DFA190220HW0</v>
      </c>
      <c r="C916" t="s">
        <v>948</v>
      </c>
      <c r="D916" t="str">
        <f>'[1]210 Y RFC'!C916</f>
        <v>DIMCE FARMACEUTICA SA DE CV</v>
      </c>
      <c r="E916" s="35">
        <f>SUMIFS(Tabla16[TASA 16],Tabla16[NUM],Tabla1[[#This Row],[CODIGO]])</f>
        <v>375</v>
      </c>
      <c r="F916" s="35">
        <f>SUMIFS(Tabla16[TASA 0%],Tabla16[NUM],Tabla1[[#This Row],[CODIGO]])</f>
        <v>535080</v>
      </c>
      <c r="G916" s="35">
        <f>SUMIFS(Tabla16[[EXENTO ]],Tabla16[NUM],Tabla1[[#This Row],[CODIGO]])</f>
        <v>0</v>
      </c>
      <c r="H916" s="35">
        <f>SUMIFS(Tabla16[IVA],Tabla16[NUM],Tabla1[[#This Row],[CODIGO]])</f>
        <v>60</v>
      </c>
      <c r="I916" s="35">
        <f>SUMIFS(Tabla16[ISR RET.],Tabla16[NUM],Tabla1[[#This Row],[CODIGO]])</f>
        <v>0</v>
      </c>
      <c r="J916" s="35">
        <f>SUMIFS(Tabla16[IVA RET.],Tabla16[NUM],Tabla1[[#This Row],[CODIGO]])</f>
        <v>0</v>
      </c>
      <c r="K916" t="str">
        <f>FIXED(Tabla1[[#This Row],[TASA 16%]],0)</f>
        <v>375</v>
      </c>
      <c r="L916" t="str">
        <f>FIXED(Tabla1[[#This Row],[TASA 0%]],0)</f>
        <v>535,080</v>
      </c>
      <c r="M916" t="str">
        <f>FIXED(Tabla1[[#This Row],[TASA EXE.]],0)</f>
        <v>0</v>
      </c>
      <c r="N916" s="36" t="str">
        <f>FIXED(Tabla1[[#This Row],[IVA]],0)</f>
        <v>60</v>
      </c>
      <c r="O916" s="36" t="str">
        <f>FIXED(Tabla1[[#This Row],[ISR RET]],0)</f>
        <v>0</v>
      </c>
      <c r="P916" s="36" t="str">
        <f>FIXED(Tabla1[[#This Row],[IVA RET]],0)</f>
        <v>0</v>
      </c>
      <c r="R916" s="68">
        <f>Tabla1[[#This Row],[TASA 16]]*16%</f>
        <v>60</v>
      </c>
    </row>
    <row r="917" spans="2:18" x14ac:dyDescent="0.25">
      <c r="B917" t="str">
        <f>'[1]210 Y RFC'!A917</f>
        <v>CARM630111BN3</v>
      </c>
      <c r="C917" t="s">
        <v>949</v>
      </c>
      <c r="D917" t="str">
        <f>'[1]210 Y RFC'!C917</f>
        <v>CALDERON RODRIGUEZ MARTIN ALFONSO</v>
      </c>
      <c r="E917" s="35">
        <f>SUMIFS(Tabla16[TASA 16],Tabla16[NUM],Tabla1[[#This Row],[CODIGO]])</f>
        <v>0</v>
      </c>
      <c r="F917" s="35">
        <f>SUMIFS(Tabla16[TASA 0%],Tabla16[NUM],Tabla1[[#This Row],[CODIGO]])</f>
        <v>0</v>
      </c>
      <c r="G917" s="35">
        <f>SUMIFS(Tabla16[[EXENTO ]],Tabla16[NUM],Tabla1[[#This Row],[CODIGO]])</f>
        <v>0</v>
      </c>
      <c r="H917" s="35">
        <f>SUMIFS(Tabla16[IVA],Tabla16[NUM],Tabla1[[#This Row],[CODIGO]])</f>
        <v>0</v>
      </c>
      <c r="I917" s="35">
        <f>SUMIFS(Tabla16[ISR RET.],Tabla16[NUM],Tabla1[[#This Row],[CODIGO]])</f>
        <v>0</v>
      </c>
      <c r="J917" s="35">
        <f>SUMIFS(Tabla16[IVA RET.],Tabla16[NUM],Tabla1[[#This Row],[CODIGO]])</f>
        <v>0</v>
      </c>
      <c r="K917" t="str">
        <f>FIXED(Tabla1[[#This Row],[TASA 16%]],0)</f>
        <v>0</v>
      </c>
      <c r="L917" t="str">
        <f>FIXED(Tabla1[[#This Row],[TASA 0%]],0)</f>
        <v>0</v>
      </c>
      <c r="M917" t="str">
        <f>FIXED(Tabla1[[#This Row],[TASA EXE.]],0)</f>
        <v>0</v>
      </c>
      <c r="N917" t="str">
        <f>FIXED(Tabla1[[#This Row],[IVA]],0)</f>
        <v>0</v>
      </c>
      <c r="O917" t="str">
        <f>FIXED(Tabla1[[#This Row],[ISR RET]],0)</f>
        <v>0</v>
      </c>
      <c r="P917" t="str">
        <f>FIXED(Tabla1[[#This Row],[IVA RET]],0)</f>
        <v>0</v>
      </c>
      <c r="R917" s="68">
        <f>Tabla1[[#This Row],[TASA 16]]*16%</f>
        <v>0</v>
      </c>
    </row>
    <row r="918" spans="2:18" x14ac:dyDescent="0.25">
      <c r="B918" t="str">
        <f>'[1]210 Y RFC'!A918</f>
        <v>CNC7510024C3</v>
      </c>
      <c r="C918" t="s">
        <v>950</v>
      </c>
      <c r="D918" t="str">
        <f>'[1]210 Y RFC'!C918</f>
        <v>CAMARA NACIONAL DE COMERCIO SERVICIOS Y TURISMO DE TEPATITLAN DE MORELOS JALISCO</v>
      </c>
      <c r="E918" s="35">
        <f>SUMIFS(Tabla16[TASA 16],Tabla16[NUM],Tabla1[[#This Row],[CODIGO]])</f>
        <v>0</v>
      </c>
      <c r="F918" s="35">
        <f>SUMIFS(Tabla16[TASA 0%],Tabla16[NUM],Tabla1[[#This Row],[CODIGO]])</f>
        <v>0</v>
      </c>
      <c r="G918" s="35">
        <f>SUMIFS(Tabla16[[EXENTO ]],Tabla16[NUM],Tabla1[[#This Row],[CODIGO]])</f>
        <v>0</v>
      </c>
      <c r="H918" s="35">
        <f>SUMIFS(Tabla16[IVA],Tabla16[NUM],Tabla1[[#This Row],[CODIGO]])</f>
        <v>0</v>
      </c>
      <c r="I918" s="35">
        <f>SUMIFS(Tabla16[ISR RET.],Tabla16[NUM],Tabla1[[#This Row],[CODIGO]])</f>
        <v>0</v>
      </c>
      <c r="J918" s="35">
        <f>SUMIFS(Tabla16[IVA RET.],Tabla16[NUM],Tabla1[[#This Row],[CODIGO]])</f>
        <v>0</v>
      </c>
      <c r="K918" t="str">
        <f>FIXED(Tabla1[[#This Row],[TASA 16%]],0)</f>
        <v>0</v>
      </c>
      <c r="L918" t="str">
        <f>FIXED(Tabla1[[#This Row],[TASA 0%]],0)</f>
        <v>0</v>
      </c>
      <c r="M918" t="str">
        <f>FIXED(Tabla1[[#This Row],[TASA EXE.]],0)</f>
        <v>0</v>
      </c>
      <c r="N918" s="36" t="str">
        <f>FIXED(Tabla1[[#This Row],[IVA]],0)</f>
        <v>0</v>
      </c>
      <c r="O918" s="36" t="str">
        <f>FIXED(Tabla1[[#This Row],[ISR RET]],0)</f>
        <v>0</v>
      </c>
      <c r="P918" s="36" t="str">
        <f>FIXED(Tabla1[[#This Row],[IVA RET]],0)</f>
        <v>0</v>
      </c>
      <c r="R918" s="68">
        <f>Tabla1[[#This Row],[TASA 16]]*16%</f>
        <v>0</v>
      </c>
    </row>
    <row r="919" spans="2:18" x14ac:dyDescent="0.25">
      <c r="B919" t="str">
        <f>'[1]210 Y RFC'!A919</f>
        <v>MIIR880415E89</v>
      </c>
      <c r="C919" t="s">
        <v>951</v>
      </c>
      <c r="D919" t="str">
        <f>'[1]210 Y RFC'!C919</f>
        <v>MIRANDA IÑIGUEZ RICARDO</v>
      </c>
      <c r="E919" s="35">
        <f>SUMIFS(Tabla16[TASA 16],Tabla16[NUM],Tabla1[[#This Row],[CODIGO]])</f>
        <v>0</v>
      </c>
      <c r="F919" s="35">
        <f>SUMIFS(Tabla16[TASA 0%],Tabla16[NUM],Tabla1[[#This Row],[CODIGO]])</f>
        <v>0</v>
      </c>
      <c r="G919" s="35">
        <f>SUMIFS(Tabla16[[EXENTO ]],Tabla16[NUM],Tabla1[[#This Row],[CODIGO]])</f>
        <v>0</v>
      </c>
      <c r="H919" s="35">
        <f>SUMIFS(Tabla16[IVA],Tabla16[NUM],Tabla1[[#This Row],[CODIGO]])</f>
        <v>0</v>
      </c>
      <c r="I919" s="35">
        <f>SUMIFS(Tabla16[ISR RET.],Tabla16[NUM],Tabla1[[#This Row],[CODIGO]])</f>
        <v>0</v>
      </c>
      <c r="J919" s="35">
        <f>SUMIFS(Tabla16[IVA RET.],Tabla16[NUM],Tabla1[[#This Row],[CODIGO]])</f>
        <v>0</v>
      </c>
      <c r="K919" t="str">
        <f>FIXED(Tabla1[[#This Row],[TASA 16%]],0)</f>
        <v>0</v>
      </c>
      <c r="L919" t="str">
        <f>FIXED(Tabla1[[#This Row],[TASA 0%]],0)</f>
        <v>0</v>
      </c>
      <c r="M919" t="str">
        <f>FIXED(Tabla1[[#This Row],[TASA EXE.]],0)</f>
        <v>0</v>
      </c>
      <c r="N919" t="str">
        <f>FIXED(Tabla1[[#This Row],[IVA]],0)</f>
        <v>0</v>
      </c>
      <c r="O919" t="str">
        <f>FIXED(Tabla1[[#This Row],[ISR RET]],0)</f>
        <v>0</v>
      </c>
      <c r="P919" t="str">
        <f>FIXED(Tabla1[[#This Row],[IVA RET]],0)</f>
        <v>0</v>
      </c>
      <c r="R919" s="68">
        <f>Tabla1[[#This Row],[TASA 16]]*16%</f>
        <v>0</v>
      </c>
    </row>
    <row r="920" spans="2:18" x14ac:dyDescent="0.25">
      <c r="B920" t="str">
        <f>'[1]210 Y RFC'!A920</f>
        <v>TOGR4807016E4</v>
      </c>
      <c r="C920" t="s">
        <v>952</v>
      </c>
      <c r="D920" t="str">
        <f>'[1]210 Y RFC'!C920</f>
        <v>TORRES GONZALEZ ROGELIO</v>
      </c>
      <c r="E920" s="35">
        <f>SUMIFS(Tabla16[TASA 16],Tabla16[NUM],Tabla1[[#This Row],[CODIGO]])</f>
        <v>0</v>
      </c>
      <c r="F920" s="35">
        <f>SUMIFS(Tabla16[TASA 0%],Tabla16[NUM],Tabla1[[#This Row],[CODIGO]])</f>
        <v>0</v>
      </c>
      <c r="G920" s="35">
        <f>SUMIFS(Tabla16[[EXENTO ]],Tabla16[NUM],Tabla1[[#This Row],[CODIGO]])</f>
        <v>0</v>
      </c>
      <c r="H920" s="35">
        <f>SUMIFS(Tabla16[IVA],Tabla16[NUM],Tabla1[[#This Row],[CODIGO]])</f>
        <v>0</v>
      </c>
      <c r="I920" s="35">
        <f>SUMIFS(Tabla16[ISR RET.],Tabla16[NUM],Tabla1[[#This Row],[CODIGO]])</f>
        <v>0</v>
      </c>
      <c r="J920" s="35">
        <f>SUMIFS(Tabla16[IVA RET.],Tabla16[NUM],Tabla1[[#This Row],[CODIGO]])</f>
        <v>0</v>
      </c>
      <c r="K920" t="str">
        <f>FIXED(Tabla1[[#This Row],[TASA 16%]],0)</f>
        <v>0</v>
      </c>
      <c r="L920" t="str">
        <f>FIXED(Tabla1[[#This Row],[TASA 0%]],0)</f>
        <v>0</v>
      </c>
      <c r="M920" t="str">
        <f>FIXED(Tabla1[[#This Row],[TASA EXE.]],0)</f>
        <v>0</v>
      </c>
      <c r="N920" s="36" t="str">
        <f>FIXED(Tabla1[[#This Row],[IVA]],0)</f>
        <v>0</v>
      </c>
      <c r="O920" s="36" t="str">
        <f>FIXED(Tabla1[[#This Row],[ISR RET]],0)</f>
        <v>0</v>
      </c>
      <c r="P920" s="36" t="str">
        <f>FIXED(Tabla1[[#This Row],[IVA RET]],0)</f>
        <v>0</v>
      </c>
      <c r="R920" s="68">
        <f>Tabla1[[#This Row],[TASA 16]]*16%</f>
        <v>0</v>
      </c>
    </row>
    <row r="921" spans="2:18" x14ac:dyDescent="0.25">
      <c r="B921" t="str">
        <f>'[1]210 Y RFC'!A921</f>
        <v>VAMC8211062P8</v>
      </c>
      <c r="C921" t="s">
        <v>953</v>
      </c>
      <c r="D921" t="str">
        <f>'[1]210 Y RFC'!C921</f>
        <v>VAZQUEZ MALDONADO CHRISTIAN MICHEL</v>
      </c>
      <c r="E921" s="35">
        <f>SUMIFS(Tabla16[TASA 16],Tabla16[NUM],Tabla1[[#This Row],[CODIGO]])</f>
        <v>0</v>
      </c>
      <c r="F921" s="35">
        <f>SUMIFS(Tabla16[TASA 0%],Tabla16[NUM],Tabla1[[#This Row],[CODIGO]])</f>
        <v>0</v>
      </c>
      <c r="G921" s="35">
        <f>SUMIFS(Tabla16[[EXENTO ]],Tabla16[NUM],Tabla1[[#This Row],[CODIGO]])</f>
        <v>0</v>
      </c>
      <c r="H921" s="35">
        <f>SUMIFS(Tabla16[IVA],Tabla16[NUM],Tabla1[[#This Row],[CODIGO]])</f>
        <v>0</v>
      </c>
      <c r="I921" s="35">
        <f>SUMIFS(Tabla16[ISR RET.],Tabla16[NUM],Tabla1[[#This Row],[CODIGO]])</f>
        <v>0</v>
      </c>
      <c r="J921" s="35">
        <f>SUMIFS(Tabla16[IVA RET.],Tabla16[NUM],Tabla1[[#This Row],[CODIGO]])</f>
        <v>0</v>
      </c>
      <c r="K921" t="str">
        <f>FIXED(Tabla1[[#This Row],[TASA 16%]],0)</f>
        <v>0</v>
      </c>
      <c r="L921" t="str">
        <f>FIXED(Tabla1[[#This Row],[TASA 0%]],0)</f>
        <v>0</v>
      </c>
      <c r="M921" t="str">
        <f>FIXED(Tabla1[[#This Row],[TASA EXE.]],0)</f>
        <v>0</v>
      </c>
      <c r="N921" t="str">
        <f>FIXED(Tabla1[[#This Row],[IVA]],0)</f>
        <v>0</v>
      </c>
      <c r="O921" t="str">
        <f>FIXED(Tabla1[[#This Row],[ISR RET]],0)</f>
        <v>0</v>
      </c>
      <c r="P921" t="str">
        <f>FIXED(Tabla1[[#This Row],[IVA RET]],0)</f>
        <v>0</v>
      </c>
      <c r="R921" s="68">
        <f>Tabla1[[#This Row],[TASA 16]]*16%</f>
        <v>0</v>
      </c>
    </row>
    <row r="922" spans="2:18" x14ac:dyDescent="0.25">
      <c r="B922" t="str">
        <f>'[1]210 Y RFC'!A922</f>
        <v>JMO821210U96</v>
      </c>
      <c r="C922" t="s">
        <v>954</v>
      </c>
      <c r="D922" t="str">
        <f>'[1]210 Y RFC'!C922</f>
        <v>JALISCO MOTORS SA</v>
      </c>
      <c r="E922" s="35">
        <f>SUMIFS(Tabla16[TASA 16],Tabla16[NUM],Tabla1[[#This Row],[CODIGO]])</f>
        <v>9154.375</v>
      </c>
      <c r="F922" s="35">
        <f>SUMIFS(Tabla16[TASA 0%],Tabla16[NUM],Tabla1[[#This Row],[CODIGO]])</f>
        <v>-5.5000000000291038E-2</v>
      </c>
      <c r="G922" s="35">
        <f>SUMIFS(Tabla16[[EXENTO ]],Tabla16[NUM],Tabla1[[#This Row],[CODIGO]])</f>
        <v>0</v>
      </c>
      <c r="H922" s="35">
        <f>SUMIFS(Tabla16[IVA],Tabla16[NUM],Tabla1[[#This Row],[CODIGO]])</f>
        <v>1464.7</v>
      </c>
      <c r="I922" s="35">
        <f>SUMIFS(Tabla16[ISR RET.],Tabla16[NUM],Tabla1[[#This Row],[CODIGO]])</f>
        <v>0</v>
      </c>
      <c r="J922" s="35">
        <f>SUMIFS(Tabla16[IVA RET.],Tabla16[NUM],Tabla1[[#This Row],[CODIGO]])</f>
        <v>0</v>
      </c>
      <c r="K922" t="str">
        <f>FIXED(Tabla1[[#This Row],[TASA 16%]],0)</f>
        <v>9,154</v>
      </c>
      <c r="L922" t="str">
        <f>FIXED(Tabla1[[#This Row],[TASA 0%]],0)</f>
        <v>0</v>
      </c>
      <c r="M922" t="str">
        <f>FIXED(Tabla1[[#This Row],[TASA EXE.]],0)</f>
        <v>0</v>
      </c>
      <c r="N922" t="str">
        <f>FIXED(Tabla1[[#This Row],[IVA]],0)</f>
        <v>1,465</v>
      </c>
      <c r="O922" t="str">
        <f>FIXED(Tabla1[[#This Row],[ISR RET]],0)</f>
        <v>0</v>
      </c>
      <c r="P922" t="str">
        <f>FIXED(Tabla1[[#This Row],[IVA RET]],0)</f>
        <v>0</v>
      </c>
      <c r="R922" s="68">
        <f>Tabla1[[#This Row],[TASA 16]]*16%</f>
        <v>1464.64</v>
      </c>
    </row>
    <row r="923" spans="2:18" x14ac:dyDescent="0.25">
      <c r="B923" t="str">
        <f>'[1]210 Y RFC'!A923</f>
        <v>GUAF831021RTA</v>
      </c>
      <c r="C923" t="s">
        <v>955</v>
      </c>
      <c r="D923" t="str">
        <f>'[1]210 Y RFC'!C923</f>
        <v>GUTIERREZ ANAYA FRANCISCO JAVIER</v>
      </c>
      <c r="E923" s="35">
        <f>SUMIFS(Tabla16[TASA 16],Tabla16[NUM],Tabla1[[#This Row],[CODIGO]])</f>
        <v>0</v>
      </c>
      <c r="F923" s="35">
        <f>SUMIFS(Tabla16[TASA 0%],Tabla16[NUM],Tabla1[[#This Row],[CODIGO]])</f>
        <v>0</v>
      </c>
      <c r="G923" s="35">
        <f>SUMIFS(Tabla16[[EXENTO ]],Tabla16[NUM],Tabla1[[#This Row],[CODIGO]])</f>
        <v>0</v>
      </c>
      <c r="H923" s="35">
        <f>SUMIFS(Tabla16[IVA],Tabla16[NUM],Tabla1[[#This Row],[CODIGO]])</f>
        <v>0</v>
      </c>
      <c r="I923" s="35">
        <f>SUMIFS(Tabla16[ISR RET.],Tabla16[NUM],Tabla1[[#This Row],[CODIGO]])</f>
        <v>0</v>
      </c>
      <c r="J923" s="35">
        <f>SUMIFS(Tabla16[IVA RET.],Tabla16[NUM],Tabla1[[#This Row],[CODIGO]])</f>
        <v>0</v>
      </c>
      <c r="K923" t="str">
        <f>FIXED(Tabla1[[#This Row],[TASA 16%]],0)</f>
        <v>0</v>
      </c>
      <c r="L923" t="str">
        <f>FIXED(Tabla1[[#This Row],[TASA 0%]],0)</f>
        <v>0</v>
      </c>
      <c r="M923" t="str">
        <f>FIXED(Tabla1[[#This Row],[TASA EXE.]],0)</f>
        <v>0</v>
      </c>
      <c r="N923" t="str">
        <f>FIXED(Tabla1[[#This Row],[IVA]],0)</f>
        <v>0</v>
      </c>
      <c r="O923" t="str">
        <f>FIXED(Tabla1[[#This Row],[ISR RET]],0)</f>
        <v>0</v>
      </c>
      <c r="P923" t="str">
        <f>FIXED(Tabla1[[#This Row],[IVA RET]],0)</f>
        <v>0</v>
      </c>
      <c r="R923" s="68">
        <f>Tabla1[[#This Row],[TASA 16]]*16%</f>
        <v>0</v>
      </c>
    </row>
    <row r="924" spans="2:18" x14ac:dyDescent="0.25">
      <c r="B924" t="str">
        <f>'[1]210 Y RFC'!A924</f>
        <v>HEJJ9109105W6</v>
      </c>
      <c r="C924" t="s">
        <v>956</v>
      </c>
      <c r="D924" t="str">
        <f>'[1]210 Y RFC'!C924</f>
        <v>HERNANDEZ JIMENEZ JOSUE</v>
      </c>
      <c r="E924" s="35">
        <f>SUMIFS(Tabla16[TASA 16],Tabla16[NUM],Tabla1[[#This Row],[CODIGO]])</f>
        <v>8172</v>
      </c>
      <c r="F924" s="35">
        <f>SUMIFS(Tabla16[TASA 0%],Tabla16[NUM],Tabla1[[#This Row],[CODIGO]])</f>
        <v>18388</v>
      </c>
      <c r="G924" s="35">
        <f>SUMIFS(Tabla16[[EXENTO ]],Tabla16[NUM],Tabla1[[#This Row],[CODIGO]])</f>
        <v>0</v>
      </c>
      <c r="H924" s="35">
        <f>SUMIFS(Tabla16[IVA],Tabla16[NUM],Tabla1[[#This Row],[CODIGO]])</f>
        <v>1307.52</v>
      </c>
      <c r="I924" s="35">
        <f>SUMIFS(Tabla16[ISR RET.],Tabla16[NUM],Tabla1[[#This Row],[CODIGO]])</f>
        <v>0</v>
      </c>
      <c r="J924" s="35">
        <f>SUMIFS(Tabla16[IVA RET.],Tabla16[NUM],Tabla1[[#This Row],[CODIGO]])</f>
        <v>0</v>
      </c>
      <c r="K924" t="str">
        <f>FIXED(Tabla1[[#This Row],[TASA 16%]],0)</f>
        <v>8,172</v>
      </c>
      <c r="L924" t="str">
        <f>FIXED(Tabla1[[#This Row],[TASA 0%]],0)</f>
        <v>18,388</v>
      </c>
      <c r="M924" t="str">
        <f>FIXED(Tabla1[[#This Row],[TASA EXE.]],0)</f>
        <v>0</v>
      </c>
      <c r="N924" t="str">
        <f>FIXED(Tabla1[[#This Row],[IVA]],0)</f>
        <v>1,308</v>
      </c>
      <c r="O924" t="str">
        <f>FIXED(Tabla1[[#This Row],[ISR RET]],0)</f>
        <v>0</v>
      </c>
      <c r="P924" t="str">
        <f>FIXED(Tabla1[[#This Row],[IVA RET]],0)</f>
        <v>0</v>
      </c>
      <c r="R924" s="68">
        <f>Tabla1[[#This Row],[TASA 16]]*16%</f>
        <v>1307.52</v>
      </c>
    </row>
    <row r="925" spans="2:18" x14ac:dyDescent="0.25">
      <c r="B925" t="str">
        <f>'[1]210 Y RFC'!A925</f>
        <v>AMU8305034M6</v>
      </c>
      <c r="C925" t="s">
        <v>957</v>
      </c>
      <c r="D925" t="str">
        <f>'[1]210 Y RFC'!C925</f>
        <v>ACEROS MURILLO SA DE CV</v>
      </c>
      <c r="E925" s="35">
        <f>SUMIFS(Tabla16[TASA 16],Tabla16[NUM],Tabla1[[#This Row],[CODIGO]])</f>
        <v>0</v>
      </c>
      <c r="F925" s="35">
        <f>SUMIFS(Tabla16[TASA 0%],Tabla16[NUM],Tabla1[[#This Row],[CODIGO]])</f>
        <v>0</v>
      </c>
      <c r="G925" s="35">
        <f>SUMIFS(Tabla16[[EXENTO ]],Tabla16[NUM],Tabla1[[#This Row],[CODIGO]])</f>
        <v>0</v>
      </c>
      <c r="H925" s="35">
        <f>SUMIFS(Tabla16[IVA],Tabla16[NUM],Tabla1[[#This Row],[CODIGO]])</f>
        <v>0</v>
      </c>
      <c r="I925" s="35">
        <f>SUMIFS(Tabla16[ISR RET.],Tabla16[NUM],Tabla1[[#This Row],[CODIGO]])</f>
        <v>0</v>
      </c>
      <c r="J925" s="35">
        <f>SUMIFS(Tabla16[IVA RET.],Tabla16[NUM],Tabla1[[#This Row],[CODIGO]])</f>
        <v>0</v>
      </c>
      <c r="K925" t="str">
        <f>FIXED(Tabla1[[#This Row],[TASA 16%]],0)</f>
        <v>0</v>
      </c>
      <c r="L925" t="str">
        <f>FIXED(Tabla1[[#This Row],[TASA 0%]],0)</f>
        <v>0</v>
      </c>
      <c r="M925" t="str">
        <f>FIXED(Tabla1[[#This Row],[TASA EXE.]],0)</f>
        <v>0</v>
      </c>
      <c r="N925" t="str">
        <f>FIXED(Tabla1[[#This Row],[IVA]],0)</f>
        <v>0</v>
      </c>
      <c r="O925" t="str">
        <f>FIXED(Tabla1[[#This Row],[ISR RET]],0)</f>
        <v>0</v>
      </c>
      <c r="P925" t="str">
        <f>FIXED(Tabla1[[#This Row],[IVA RET]],0)</f>
        <v>0</v>
      </c>
      <c r="R925" s="68">
        <f>Tabla1[[#This Row],[TASA 16]]*16%</f>
        <v>0</v>
      </c>
    </row>
    <row r="926" spans="2:18" x14ac:dyDescent="0.25">
      <c r="B926" t="str">
        <f>'[1]210 Y RFC'!A926</f>
        <v>GUCM600514GL6</v>
      </c>
      <c r="C926" t="s">
        <v>958</v>
      </c>
      <c r="D926" t="str">
        <f>'[1]210 Y RFC'!C926</f>
        <v>GUTIERREZ CHAVEZ MIGUEL ANGEL</v>
      </c>
      <c r="E926" s="35">
        <f>SUMIFS(Tabla16[TASA 16],Tabla16[NUM],Tabla1[[#This Row],[CODIGO]])</f>
        <v>0</v>
      </c>
      <c r="F926" s="35">
        <f>SUMIFS(Tabla16[TASA 0%],Tabla16[NUM],Tabla1[[#This Row],[CODIGO]])</f>
        <v>0</v>
      </c>
      <c r="G926" s="35">
        <f>SUMIFS(Tabla16[[EXENTO ]],Tabla16[NUM],Tabla1[[#This Row],[CODIGO]])</f>
        <v>0</v>
      </c>
      <c r="H926" s="35">
        <f>SUMIFS(Tabla16[IVA],Tabla16[NUM],Tabla1[[#This Row],[CODIGO]])</f>
        <v>0</v>
      </c>
      <c r="I926" s="35">
        <f>SUMIFS(Tabla16[ISR RET.],Tabla16[NUM],Tabla1[[#This Row],[CODIGO]])</f>
        <v>0</v>
      </c>
      <c r="J926" s="35">
        <f>SUMIFS(Tabla16[IVA RET.],Tabla16[NUM],Tabla1[[#This Row],[CODIGO]])</f>
        <v>0</v>
      </c>
      <c r="K926" t="str">
        <f>FIXED(Tabla1[[#This Row],[TASA 16%]],0)</f>
        <v>0</v>
      </c>
      <c r="L926" t="str">
        <f>FIXED(Tabla1[[#This Row],[TASA 0%]],0)</f>
        <v>0</v>
      </c>
      <c r="M926" t="str">
        <f>FIXED(Tabla1[[#This Row],[TASA EXE.]],0)</f>
        <v>0</v>
      </c>
      <c r="N926" s="36" t="str">
        <f>FIXED(Tabla1[[#This Row],[IVA]],0)</f>
        <v>0</v>
      </c>
      <c r="O926" s="36" t="str">
        <f>FIXED(Tabla1[[#This Row],[ISR RET]],0)</f>
        <v>0</v>
      </c>
      <c r="P926" s="36" t="str">
        <f>FIXED(Tabla1[[#This Row],[IVA RET]],0)</f>
        <v>0</v>
      </c>
      <c r="R926" s="68">
        <f>Tabla1[[#This Row],[TASA 16]]*16%</f>
        <v>0</v>
      </c>
    </row>
    <row r="927" spans="2:18" x14ac:dyDescent="0.25">
      <c r="B927" t="str">
        <f>'[1]210 Y RFC'!A927</f>
        <v>HMA980720GC2</v>
      </c>
      <c r="C927" t="s">
        <v>959</v>
      </c>
      <c r="D927" t="str">
        <f>'[1]210 Y RFC'!C927</f>
        <v>HOSPITAL MEXICO AMERICANO SC</v>
      </c>
      <c r="E927" s="35">
        <f>SUMIFS(Tabla16[TASA 16],Tabla16[NUM],Tabla1[[#This Row],[CODIGO]])</f>
        <v>0</v>
      </c>
      <c r="F927" s="35">
        <f>SUMIFS(Tabla16[TASA 0%],Tabla16[NUM],Tabla1[[#This Row],[CODIGO]])</f>
        <v>0</v>
      </c>
      <c r="G927" s="35">
        <f>SUMIFS(Tabla16[[EXENTO ]],Tabla16[NUM],Tabla1[[#This Row],[CODIGO]])</f>
        <v>0</v>
      </c>
      <c r="H927" s="35">
        <f>SUMIFS(Tabla16[IVA],Tabla16[NUM],Tabla1[[#This Row],[CODIGO]])</f>
        <v>0</v>
      </c>
      <c r="I927" s="35">
        <f>SUMIFS(Tabla16[ISR RET.],Tabla16[NUM],Tabla1[[#This Row],[CODIGO]])</f>
        <v>0</v>
      </c>
      <c r="J927" s="35">
        <f>SUMIFS(Tabla16[IVA RET.],Tabla16[NUM],Tabla1[[#This Row],[CODIGO]])</f>
        <v>0</v>
      </c>
      <c r="K927" t="str">
        <f>FIXED(Tabla1[[#This Row],[TASA 16%]],0)</f>
        <v>0</v>
      </c>
      <c r="L927" t="str">
        <f>FIXED(Tabla1[[#This Row],[TASA 0%]],0)</f>
        <v>0</v>
      </c>
      <c r="M927" t="str">
        <f>FIXED(Tabla1[[#This Row],[TASA EXE.]],0)</f>
        <v>0</v>
      </c>
      <c r="N927" t="str">
        <f>FIXED(Tabla1[[#This Row],[IVA]],0)</f>
        <v>0</v>
      </c>
      <c r="O927" t="str">
        <f>FIXED(Tabla1[[#This Row],[ISR RET]],0)</f>
        <v>0</v>
      </c>
      <c r="P927" t="str">
        <f>FIXED(Tabla1[[#This Row],[IVA RET]],0)</f>
        <v>0</v>
      </c>
      <c r="R927" s="68">
        <f>Tabla1[[#This Row],[TASA 16]]*16%</f>
        <v>0</v>
      </c>
    </row>
    <row r="928" spans="2:18" x14ac:dyDescent="0.25">
      <c r="B928" t="str">
        <f>'[1]210 Y RFC'!A928</f>
        <v>OGL000117497</v>
      </c>
      <c r="C928" t="s">
        <v>960</v>
      </c>
      <c r="D928" t="str">
        <f>'[1]210 Y RFC'!C928</f>
        <v>ORTIZ GLOBAL SA DE CV</v>
      </c>
      <c r="E928" s="35">
        <f>SUMIFS(Tabla16[TASA 16],Tabla16[NUM],Tabla1[[#This Row],[CODIGO]])</f>
        <v>0</v>
      </c>
      <c r="F928" s="35">
        <f>SUMIFS(Tabla16[TASA 0%],Tabla16[NUM],Tabla1[[#This Row],[CODIGO]])</f>
        <v>0</v>
      </c>
      <c r="G928" s="35">
        <f>SUMIFS(Tabla16[[EXENTO ]],Tabla16[NUM],Tabla1[[#This Row],[CODIGO]])</f>
        <v>0</v>
      </c>
      <c r="H928" s="35">
        <f>SUMIFS(Tabla16[IVA],Tabla16[NUM],Tabla1[[#This Row],[CODIGO]])</f>
        <v>0</v>
      </c>
      <c r="I928" s="35">
        <f>SUMIFS(Tabla16[ISR RET.],Tabla16[NUM],Tabla1[[#This Row],[CODIGO]])</f>
        <v>0</v>
      </c>
      <c r="J928" s="35">
        <f>SUMIFS(Tabla16[IVA RET.],Tabla16[NUM],Tabla1[[#This Row],[CODIGO]])</f>
        <v>0</v>
      </c>
      <c r="K928" t="str">
        <f>FIXED(Tabla1[[#This Row],[TASA 16%]],0)</f>
        <v>0</v>
      </c>
      <c r="L928" t="str">
        <f>FIXED(Tabla1[[#This Row],[TASA 0%]],0)</f>
        <v>0</v>
      </c>
      <c r="M928" t="str">
        <f>FIXED(Tabla1[[#This Row],[TASA EXE.]],0)</f>
        <v>0</v>
      </c>
      <c r="N928" s="36" t="str">
        <f>FIXED(Tabla1[[#This Row],[IVA]],0)</f>
        <v>0</v>
      </c>
      <c r="O928" s="36" t="str">
        <f>FIXED(Tabla1[[#This Row],[ISR RET]],0)</f>
        <v>0</v>
      </c>
      <c r="P928" s="36" t="str">
        <f>FIXED(Tabla1[[#This Row],[IVA RET]],0)</f>
        <v>0</v>
      </c>
      <c r="R928" s="68">
        <f>Tabla1[[#This Row],[TASA 16]]*16%</f>
        <v>0</v>
      </c>
    </row>
    <row r="929" spans="2:18" x14ac:dyDescent="0.25">
      <c r="B929" t="str">
        <f>'[1]210 Y RFC'!A929</f>
        <v>LOV930708AB3</v>
      </c>
      <c r="C929" t="s">
        <v>961</v>
      </c>
      <c r="D929" t="str">
        <f>'[1]210 Y RFC'!C929</f>
        <v>LOVIMEDIC SA DE CV</v>
      </c>
      <c r="E929" s="35">
        <f>SUMIFS(Tabla16[TASA 16],Tabla16[NUM],Tabla1[[#This Row],[CODIGO]])</f>
        <v>0</v>
      </c>
      <c r="F929" s="35">
        <f>SUMIFS(Tabla16[TASA 0%],Tabla16[NUM],Tabla1[[#This Row],[CODIGO]])</f>
        <v>0</v>
      </c>
      <c r="G929" s="35">
        <f>SUMIFS(Tabla16[[EXENTO ]],Tabla16[NUM],Tabla1[[#This Row],[CODIGO]])</f>
        <v>0</v>
      </c>
      <c r="H929" s="35">
        <f>SUMIFS(Tabla16[IVA],Tabla16[NUM],Tabla1[[#This Row],[CODIGO]])</f>
        <v>0</v>
      </c>
      <c r="I929" s="35">
        <f>SUMIFS(Tabla16[ISR RET.],Tabla16[NUM],Tabla1[[#This Row],[CODIGO]])</f>
        <v>0</v>
      </c>
      <c r="J929" s="35">
        <f>SUMIFS(Tabla16[IVA RET.],Tabla16[NUM],Tabla1[[#This Row],[CODIGO]])</f>
        <v>0</v>
      </c>
      <c r="K929" t="str">
        <f>FIXED(Tabla1[[#This Row],[TASA 16%]],0)</f>
        <v>0</v>
      </c>
      <c r="L929" t="str">
        <f>FIXED(Tabla1[[#This Row],[TASA 0%]],0)</f>
        <v>0</v>
      </c>
      <c r="M929" t="str">
        <f>FIXED(Tabla1[[#This Row],[TASA EXE.]],0)</f>
        <v>0</v>
      </c>
      <c r="N929" t="str">
        <f>FIXED(Tabla1[[#This Row],[IVA]],0)</f>
        <v>0</v>
      </c>
      <c r="O929" t="str">
        <f>FIXED(Tabla1[[#This Row],[ISR RET]],0)</f>
        <v>0</v>
      </c>
      <c r="P929" t="str">
        <f>FIXED(Tabla1[[#This Row],[IVA RET]],0)</f>
        <v>0</v>
      </c>
      <c r="R929" s="68">
        <f>Tabla1[[#This Row],[TASA 16]]*16%</f>
        <v>0</v>
      </c>
    </row>
    <row r="930" spans="2:18" x14ac:dyDescent="0.25">
      <c r="B930" t="str">
        <f>'[1]210 Y RFC'!A930</f>
        <v>NUVJ800624CW3</v>
      </c>
      <c r="C930" t="s">
        <v>962</v>
      </c>
      <c r="D930" t="str">
        <f>'[1]210 Y RFC'!C930</f>
        <v>NUNGARAY VALERIO JUAN RAMON</v>
      </c>
      <c r="E930" s="35">
        <f>SUMIFS(Tabla16[TASA 16],Tabla16[NUM],Tabla1[[#This Row],[CODIGO]])</f>
        <v>0</v>
      </c>
      <c r="F930" s="35">
        <f>SUMIFS(Tabla16[TASA 0%],Tabla16[NUM],Tabla1[[#This Row],[CODIGO]])</f>
        <v>0</v>
      </c>
      <c r="G930" s="35">
        <f>SUMIFS(Tabla16[[EXENTO ]],Tabla16[NUM],Tabla1[[#This Row],[CODIGO]])</f>
        <v>0</v>
      </c>
      <c r="H930" s="35">
        <f>SUMIFS(Tabla16[IVA],Tabla16[NUM],Tabla1[[#This Row],[CODIGO]])</f>
        <v>0</v>
      </c>
      <c r="I930" s="35">
        <f>SUMIFS(Tabla16[ISR RET.],Tabla16[NUM],Tabla1[[#This Row],[CODIGO]])</f>
        <v>0</v>
      </c>
      <c r="J930" s="35">
        <f>SUMIFS(Tabla16[IVA RET.],Tabla16[NUM],Tabla1[[#This Row],[CODIGO]])</f>
        <v>0</v>
      </c>
      <c r="K930" t="str">
        <f>FIXED(Tabla1[[#This Row],[TASA 16%]],0)</f>
        <v>0</v>
      </c>
      <c r="L930" t="str">
        <f>FIXED(Tabla1[[#This Row],[TASA 0%]],0)</f>
        <v>0</v>
      </c>
      <c r="M930" t="str">
        <f>FIXED(Tabla1[[#This Row],[TASA EXE.]],0)</f>
        <v>0</v>
      </c>
      <c r="N930" s="36" t="str">
        <f>FIXED(Tabla1[[#This Row],[IVA]],0)</f>
        <v>0</v>
      </c>
      <c r="O930" s="36" t="str">
        <f>FIXED(Tabla1[[#This Row],[ISR RET]],0)</f>
        <v>0</v>
      </c>
      <c r="P930" s="36" t="str">
        <f>FIXED(Tabla1[[#This Row],[IVA RET]],0)</f>
        <v>0</v>
      </c>
      <c r="R930" s="68">
        <f>Tabla1[[#This Row],[TASA 16]]*16%</f>
        <v>0</v>
      </c>
    </row>
    <row r="931" spans="2:18" x14ac:dyDescent="0.25">
      <c r="B931" t="str">
        <f>'[1]210 Y RFC'!A931</f>
        <v>PVT830418JR1</v>
      </c>
      <c r="C931" t="s">
        <v>963</v>
      </c>
      <c r="D931" t="str">
        <f>'[1]210 Y RFC'!C931</f>
        <v>PREMEZCLAS Y VITAMINAS TEPA SA DE CV</v>
      </c>
      <c r="E931" s="35">
        <f>SUMIFS(Tabla16[TASA 16],Tabla16[NUM],Tabla1[[#This Row],[CODIGO]])</f>
        <v>0</v>
      </c>
      <c r="F931" s="35">
        <f>SUMIFS(Tabla16[TASA 0%],Tabla16[NUM],Tabla1[[#This Row],[CODIGO]])</f>
        <v>0</v>
      </c>
      <c r="G931" s="35">
        <f>SUMIFS(Tabla16[[EXENTO ]],Tabla16[NUM],Tabla1[[#This Row],[CODIGO]])</f>
        <v>0</v>
      </c>
      <c r="H931" s="35">
        <f>SUMIFS(Tabla16[IVA],Tabla16[NUM],Tabla1[[#This Row],[CODIGO]])</f>
        <v>0</v>
      </c>
      <c r="I931" s="35">
        <f>SUMIFS(Tabla16[ISR RET.],Tabla16[NUM],Tabla1[[#This Row],[CODIGO]])</f>
        <v>0</v>
      </c>
      <c r="J931" s="35">
        <f>SUMIFS(Tabla16[IVA RET.],Tabla16[NUM],Tabla1[[#This Row],[CODIGO]])</f>
        <v>0</v>
      </c>
      <c r="K931" t="str">
        <f>FIXED(Tabla1[[#This Row],[TASA 16%]],0)</f>
        <v>0</v>
      </c>
      <c r="L931" t="str">
        <f>FIXED(Tabla1[[#This Row],[TASA 0%]],0)</f>
        <v>0</v>
      </c>
      <c r="M931" t="str">
        <f>FIXED(Tabla1[[#This Row],[TASA EXE.]],0)</f>
        <v>0</v>
      </c>
      <c r="N931" t="str">
        <f>FIXED(Tabla1[[#This Row],[IVA]],0)</f>
        <v>0</v>
      </c>
      <c r="O931" t="str">
        <f>FIXED(Tabla1[[#This Row],[ISR RET]],0)</f>
        <v>0</v>
      </c>
      <c r="P931" t="str">
        <f>FIXED(Tabla1[[#This Row],[IVA RET]],0)</f>
        <v>0</v>
      </c>
      <c r="R931" s="68">
        <f>Tabla1[[#This Row],[TASA 16]]*16%</f>
        <v>0</v>
      </c>
    </row>
    <row r="932" spans="2:18" x14ac:dyDescent="0.25">
      <c r="B932" t="str">
        <f>'[1]210 Y RFC'!A932</f>
        <v>SCG9107054W3</v>
      </c>
      <c r="C932" t="s">
        <v>964</v>
      </c>
      <c r="D932" t="str">
        <f>'[1]210 Y RFC'!C932</f>
        <v>SUPER COMERCIAL GONZALEZ SA DE CV</v>
      </c>
      <c r="E932" s="35">
        <f>SUMIFS(Tabla16[TASA 16],Tabla16[NUM],Tabla1[[#This Row],[CODIGO]])</f>
        <v>0</v>
      </c>
      <c r="F932" s="35">
        <f>SUMIFS(Tabla16[TASA 0%],Tabla16[NUM],Tabla1[[#This Row],[CODIGO]])</f>
        <v>0</v>
      </c>
      <c r="G932" s="35">
        <f>SUMIFS(Tabla16[[EXENTO ]],Tabla16[NUM],Tabla1[[#This Row],[CODIGO]])</f>
        <v>0</v>
      </c>
      <c r="H932" s="35">
        <f>SUMIFS(Tabla16[IVA],Tabla16[NUM],Tabla1[[#This Row],[CODIGO]])</f>
        <v>0</v>
      </c>
      <c r="I932" s="35">
        <f>SUMIFS(Tabla16[ISR RET.],Tabla16[NUM],Tabla1[[#This Row],[CODIGO]])</f>
        <v>0</v>
      </c>
      <c r="J932" s="35">
        <f>SUMIFS(Tabla16[IVA RET.],Tabla16[NUM],Tabla1[[#This Row],[CODIGO]])</f>
        <v>0</v>
      </c>
      <c r="K932" t="str">
        <f>FIXED(Tabla1[[#This Row],[TASA 16%]],0)</f>
        <v>0</v>
      </c>
      <c r="L932" t="str">
        <f>FIXED(Tabla1[[#This Row],[TASA 0%]],0)</f>
        <v>0</v>
      </c>
      <c r="M932" t="str">
        <f>FIXED(Tabla1[[#This Row],[TASA EXE.]],0)</f>
        <v>0</v>
      </c>
      <c r="N932" s="36" t="str">
        <f>FIXED(Tabla1[[#This Row],[IVA]],0)</f>
        <v>0</v>
      </c>
      <c r="O932" s="36" t="str">
        <f>FIXED(Tabla1[[#This Row],[ISR RET]],0)</f>
        <v>0</v>
      </c>
      <c r="P932" s="36" t="str">
        <f>FIXED(Tabla1[[#This Row],[IVA RET]],0)</f>
        <v>0</v>
      </c>
      <c r="R932" s="68">
        <f>Tabla1[[#This Row],[TASA 16]]*16%</f>
        <v>0</v>
      </c>
    </row>
    <row r="933" spans="2:18" x14ac:dyDescent="0.25">
      <c r="B933" t="str">
        <f>'[1]210 Y RFC'!A933</f>
        <v>CCC160729826</v>
      </c>
      <c r="C933" t="s">
        <v>965</v>
      </c>
      <c r="D933" t="str">
        <f>'[1]210 Y RFC'!C933</f>
        <v>CENTRO COSMETICO CEEC SA DE CV</v>
      </c>
      <c r="E933" s="35">
        <f>SUMIFS(Tabla16[TASA 16],Tabla16[NUM],Tabla1[[#This Row],[CODIGO]])</f>
        <v>0</v>
      </c>
      <c r="F933" s="35">
        <f>SUMIFS(Tabla16[TASA 0%],Tabla16[NUM],Tabla1[[#This Row],[CODIGO]])</f>
        <v>0</v>
      </c>
      <c r="G933" s="35">
        <f>SUMIFS(Tabla16[[EXENTO ]],Tabla16[NUM],Tabla1[[#This Row],[CODIGO]])</f>
        <v>0</v>
      </c>
      <c r="H933" s="35">
        <f>SUMIFS(Tabla16[IVA],Tabla16[NUM],Tabla1[[#This Row],[CODIGO]])</f>
        <v>0</v>
      </c>
      <c r="I933" s="35">
        <f>SUMIFS(Tabla16[ISR RET.],Tabla16[NUM],Tabla1[[#This Row],[CODIGO]])</f>
        <v>0</v>
      </c>
      <c r="J933" s="35">
        <f>SUMIFS(Tabla16[IVA RET.],Tabla16[NUM],Tabla1[[#This Row],[CODIGO]])</f>
        <v>0</v>
      </c>
      <c r="K933" t="str">
        <f>FIXED(Tabla1[[#This Row],[TASA 16%]],0)</f>
        <v>0</v>
      </c>
      <c r="L933" t="str">
        <f>FIXED(Tabla1[[#This Row],[TASA 0%]],0)</f>
        <v>0</v>
      </c>
      <c r="M933" t="str">
        <f>FIXED(Tabla1[[#This Row],[TASA EXE.]],0)</f>
        <v>0</v>
      </c>
      <c r="N933" t="str">
        <f>FIXED(Tabla1[[#This Row],[IVA]],0)</f>
        <v>0</v>
      </c>
      <c r="O933" t="str">
        <f>FIXED(Tabla1[[#This Row],[ISR RET]],0)</f>
        <v>0</v>
      </c>
      <c r="P933" t="str">
        <f>FIXED(Tabla1[[#This Row],[IVA RET]],0)</f>
        <v>0</v>
      </c>
      <c r="R933" s="68">
        <f>Tabla1[[#This Row],[TASA 16]]*16%</f>
        <v>0</v>
      </c>
    </row>
    <row r="934" spans="2:18" x14ac:dyDescent="0.25">
      <c r="B934" t="str">
        <f>'[1]210 Y RFC'!A934</f>
        <v>BEVC510225PY8</v>
      </c>
      <c r="C934" t="s">
        <v>966</v>
      </c>
      <c r="D934" t="str">
        <f>'[1]210 Y RFC'!C934</f>
        <v>BECERRA VILLARREAL MARIA CONCEPCION</v>
      </c>
      <c r="E934" s="35">
        <f>SUMIFS(Tabla16[TASA 16],Tabla16[NUM],Tabla1[[#This Row],[CODIGO]])</f>
        <v>0</v>
      </c>
      <c r="F934" s="35">
        <f>SUMIFS(Tabla16[TASA 0%],Tabla16[NUM],Tabla1[[#This Row],[CODIGO]])</f>
        <v>0</v>
      </c>
      <c r="G934" s="35">
        <f>SUMIFS(Tabla16[[EXENTO ]],Tabla16[NUM],Tabla1[[#This Row],[CODIGO]])</f>
        <v>0</v>
      </c>
      <c r="H934" s="35">
        <f>SUMIFS(Tabla16[IVA],Tabla16[NUM],Tabla1[[#This Row],[CODIGO]])</f>
        <v>0</v>
      </c>
      <c r="I934" s="35">
        <f>SUMIFS(Tabla16[ISR RET.],Tabla16[NUM],Tabla1[[#This Row],[CODIGO]])</f>
        <v>0</v>
      </c>
      <c r="J934" s="35">
        <f>SUMIFS(Tabla16[IVA RET.],Tabla16[NUM],Tabla1[[#This Row],[CODIGO]])</f>
        <v>0</v>
      </c>
      <c r="K934" t="str">
        <f>FIXED(Tabla1[[#This Row],[TASA 16%]],0)</f>
        <v>0</v>
      </c>
      <c r="L934" t="str">
        <f>FIXED(Tabla1[[#This Row],[TASA 0%]],0)</f>
        <v>0</v>
      </c>
      <c r="M934" t="str">
        <f>FIXED(Tabla1[[#This Row],[TASA EXE.]],0)</f>
        <v>0</v>
      </c>
      <c r="N934" s="36" t="str">
        <f>FIXED(Tabla1[[#This Row],[IVA]],0)</f>
        <v>0</v>
      </c>
      <c r="O934" s="36" t="str">
        <f>FIXED(Tabla1[[#This Row],[ISR RET]],0)</f>
        <v>0</v>
      </c>
      <c r="P934" s="36" t="str">
        <f>FIXED(Tabla1[[#This Row],[IVA RET]],0)</f>
        <v>0</v>
      </c>
      <c r="R934" s="68">
        <f>Tabla1[[#This Row],[TASA 16]]*16%</f>
        <v>0</v>
      </c>
    </row>
    <row r="935" spans="2:18" x14ac:dyDescent="0.25">
      <c r="B935" t="str">
        <f>'[1]210 Y RFC'!A935</f>
        <v>IITG6512134J2</v>
      </c>
      <c r="C935" t="s">
        <v>967</v>
      </c>
      <c r="D935" t="str">
        <f>'[1]210 Y RFC'!C935</f>
        <v>IÑIGUEZ TORRES JOSE GUADALUPE</v>
      </c>
      <c r="E935" s="35">
        <f>SUMIFS(Tabla16[TASA 16],Tabla16[NUM],Tabla1[[#This Row],[CODIGO]])</f>
        <v>0</v>
      </c>
      <c r="F935" s="35">
        <f>SUMIFS(Tabla16[TASA 0%],Tabla16[NUM],Tabla1[[#This Row],[CODIGO]])</f>
        <v>0</v>
      </c>
      <c r="G935" s="35">
        <f>SUMIFS(Tabla16[[EXENTO ]],Tabla16[NUM],Tabla1[[#This Row],[CODIGO]])</f>
        <v>0</v>
      </c>
      <c r="H935" s="35">
        <f>SUMIFS(Tabla16[IVA],Tabla16[NUM],Tabla1[[#This Row],[CODIGO]])</f>
        <v>0</v>
      </c>
      <c r="I935" s="35">
        <f>SUMIFS(Tabla16[ISR RET.],Tabla16[NUM],Tabla1[[#This Row],[CODIGO]])</f>
        <v>0</v>
      </c>
      <c r="J935" s="35">
        <f>SUMIFS(Tabla16[IVA RET.],Tabla16[NUM],Tabla1[[#This Row],[CODIGO]])</f>
        <v>0</v>
      </c>
      <c r="K935" t="str">
        <f>FIXED(Tabla1[[#This Row],[TASA 16%]],0)</f>
        <v>0</v>
      </c>
      <c r="L935" t="str">
        <f>FIXED(Tabla1[[#This Row],[TASA 0%]],0)</f>
        <v>0</v>
      </c>
      <c r="M935" t="str">
        <f>FIXED(Tabla1[[#This Row],[TASA EXE.]],0)</f>
        <v>0</v>
      </c>
      <c r="N935" t="str">
        <f>FIXED(Tabla1[[#This Row],[IVA]],0)</f>
        <v>0</v>
      </c>
      <c r="O935" t="str">
        <f>FIXED(Tabla1[[#This Row],[ISR RET]],0)</f>
        <v>0</v>
      </c>
      <c r="P935" t="str">
        <f>FIXED(Tabla1[[#This Row],[IVA RET]],0)</f>
        <v>0</v>
      </c>
      <c r="R935" s="68">
        <f>Tabla1[[#This Row],[TASA 16]]*16%</f>
        <v>0</v>
      </c>
    </row>
    <row r="936" spans="2:18" x14ac:dyDescent="0.25">
      <c r="B936" t="str">
        <f>'[1]210 Y RFC'!A936</f>
        <v>CONJ610627B93</v>
      </c>
      <c r="C936" t="s">
        <v>968</v>
      </c>
      <c r="D936" t="str">
        <f>'[1]210 Y RFC'!C936</f>
        <v>CORTES NAVARRO JOSE DE JESUS</v>
      </c>
      <c r="E936" s="35">
        <f>SUMIFS(Tabla16[TASA 16],Tabla16[NUM],Tabla1[[#This Row],[CODIGO]])</f>
        <v>0</v>
      </c>
      <c r="F936" s="35">
        <f>SUMIFS(Tabla16[TASA 0%],Tabla16[NUM],Tabla1[[#This Row],[CODIGO]])</f>
        <v>0</v>
      </c>
      <c r="G936" s="35">
        <f>SUMIFS(Tabla16[[EXENTO ]],Tabla16[NUM],Tabla1[[#This Row],[CODIGO]])</f>
        <v>0</v>
      </c>
      <c r="H936" s="35">
        <f>SUMIFS(Tabla16[IVA],Tabla16[NUM],Tabla1[[#This Row],[CODIGO]])</f>
        <v>0</v>
      </c>
      <c r="I936" s="35">
        <f>SUMIFS(Tabla16[ISR RET.],Tabla16[NUM],Tabla1[[#This Row],[CODIGO]])</f>
        <v>0</v>
      </c>
      <c r="J936" s="35">
        <f>SUMIFS(Tabla16[IVA RET.],Tabla16[NUM],Tabla1[[#This Row],[CODIGO]])</f>
        <v>0</v>
      </c>
      <c r="K936" t="str">
        <f>FIXED(Tabla1[[#This Row],[TASA 16%]],0)</f>
        <v>0</v>
      </c>
      <c r="L936" t="str">
        <f>FIXED(Tabla1[[#This Row],[TASA 0%]],0)</f>
        <v>0</v>
      </c>
      <c r="M936" t="str">
        <f>FIXED(Tabla1[[#This Row],[TASA EXE.]],0)</f>
        <v>0</v>
      </c>
      <c r="N936" s="36" t="str">
        <f>FIXED(Tabla1[[#This Row],[IVA]],0)</f>
        <v>0</v>
      </c>
      <c r="O936" s="36" t="str">
        <f>FIXED(Tabla1[[#This Row],[ISR RET]],0)</f>
        <v>0</v>
      </c>
      <c r="P936" s="36" t="str">
        <f>FIXED(Tabla1[[#This Row],[IVA RET]],0)</f>
        <v>0</v>
      </c>
      <c r="R936" s="68">
        <f>Tabla1[[#This Row],[TASA 16]]*16%</f>
        <v>0</v>
      </c>
    </row>
    <row r="937" spans="2:18" x14ac:dyDescent="0.25">
      <c r="B937" t="str">
        <f>'[1]210 Y RFC'!A937</f>
        <v>GUGE701112BK9</v>
      </c>
      <c r="C937" t="s">
        <v>969</v>
      </c>
      <c r="D937" t="str">
        <f>'[1]210 Y RFC'!C937</f>
        <v>GUZMAN GUZMAN ERNESTO</v>
      </c>
      <c r="E937" s="35">
        <f>SUMIFS(Tabla16[TASA 16],Tabla16[NUM],Tabla1[[#This Row],[CODIGO]])</f>
        <v>0</v>
      </c>
      <c r="F937" s="35">
        <f>SUMIFS(Tabla16[TASA 0%],Tabla16[NUM],Tabla1[[#This Row],[CODIGO]])</f>
        <v>0</v>
      </c>
      <c r="G937" s="35">
        <f>SUMIFS(Tabla16[[EXENTO ]],Tabla16[NUM],Tabla1[[#This Row],[CODIGO]])</f>
        <v>0</v>
      </c>
      <c r="H937" s="35">
        <f>SUMIFS(Tabla16[IVA],Tabla16[NUM],Tabla1[[#This Row],[CODIGO]])</f>
        <v>0</v>
      </c>
      <c r="I937" s="35">
        <f>SUMIFS(Tabla16[ISR RET.],Tabla16[NUM],Tabla1[[#This Row],[CODIGO]])</f>
        <v>0</v>
      </c>
      <c r="J937" s="35">
        <f>SUMIFS(Tabla16[IVA RET.],Tabla16[NUM],Tabla1[[#This Row],[CODIGO]])</f>
        <v>0</v>
      </c>
      <c r="K937" t="str">
        <f>FIXED(Tabla1[[#This Row],[TASA 16%]],0)</f>
        <v>0</v>
      </c>
      <c r="L937" t="str">
        <f>FIXED(Tabla1[[#This Row],[TASA 0%]],0)</f>
        <v>0</v>
      </c>
      <c r="M937" t="str">
        <f>FIXED(Tabla1[[#This Row],[TASA EXE.]],0)</f>
        <v>0</v>
      </c>
      <c r="N937" t="str">
        <f>FIXED(Tabla1[[#This Row],[IVA]],0)</f>
        <v>0</v>
      </c>
      <c r="O937" t="str">
        <f>FIXED(Tabla1[[#This Row],[ISR RET]],0)</f>
        <v>0</v>
      </c>
      <c r="P937" t="str">
        <f>FIXED(Tabla1[[#This Row],[IVA RET]],0)</f>
        <v>0</v>
      </c>
      <c r="R937" s="68">
        <f>Tabla1[[#This Row],[TASA 16]]*16%</f>
        <v>0</v>
      </c>
    </row>
    <row r="938" spans="2:18" x14ac:dyDescent="0.25">
      <c r="B938" t="str">
        <f>'[1]210 Y RFC'!A938</f>
        <v>VAGF820913LT0</v>
      </c>
      <c r="C938" t="s">
        <v>970</v>
      </c>
      <c r="D938" t="str">
        <f>'[1]210 Y RFC'!C938</f>
        <v>VAZQUEZ GONZALEZ FRANCISCO JAVIER</v>
      </c>
      <c r="E938" s="35">
        <f>SUMIFS(Tabla16[TASA 16],Tabla16[NUM],Tabla1[[#This Row],[CODIGO]])</f>
        <v>738.625</v>
      </c>
      <c r="F938" s="35">
        <f>SUMIFS(Tabla16[TASA 0%],Tabla16[NUM],Tabla1[[#This Row],[CODIGO]])</f>
        <v>7.5000000000017053E-2</v>
      </c>
      <c r="G938" s="35">
        <f>SUMIFS(Tabla16[[EXENTO ]],Tabla16[NUM],Tabla1[[#This Row],[CODIGO]])</f>
        <v>0</v>
      </c>
      <c r="H938" s="35">
        <f>SUMIFS(Tabla16[IVA],Tabla16[NUM],Tabla1[[#This Row],[CODIGO]])</f>
        <v>118.17999999999999</v>
      </c>
      <c r="I938" s="35">
        <f>SUMIFS(Tabla16[ISR RET.],Tabla16[NUM],Tabla1[[#This Row],[CODIGO]])</f>
        <v>0</v>
      </c>
      <c r="J938" s="35">
        <f>SUMIFS(Tabla16[IVA RET.],Tabla16[NUM],Tabla1[[#This Row],[CODIGO]])</f>
        <v>0</v>
      </c>
      <c r="K938" t="str">
        <f>FIXED(Tabla1[[#This Row],[TASA 16%]],0)</f>
        <v>739</v>
      </c>
      <c r="L938" t="str">
        <f>FIXED(Tabla1[[#This Row],[TASA 0%]],0)</f>
        <v>0</v>
      </c>
      <c r="M938" t="str">
        <f>FIXED(Tabla1[[#This Row],[TASA EXE.]],0)</f>
        <v>0</v>
      </c>
      <c r="N938" s="36" t="str">
        <f>FIXED(Tabla1[[#This Row],[IVA]],0)</f>
        <v>118</v>
      </c>
      <c r="O938" s="36" t="str">
        <f>FIXED(Tabla1[[#This Row],[ISR RET]],0)</f>
        <v>0</v>
      </c>
      <c r="P938" s="36" t="str">
        <f>FIXED(Tabla1[[#This Row],[IVA RET]],0)</f>
        <v>0</v>
      </c>
      <c r="R938" s="68">
        <f>Tabla1[[#This Row],[TASA 16]]*16%</f>
        <v>118.24000000000001</v>
      </c>
    </row>
    <row r="939" spans="2:18" x14ac:dyDescent="0.25">
      <c r="B939" t="str">
        <f>'[1]210 Y RFC'!A939</f>
        <v>EURI720530QY3</v>
      </c>
      <c r="C939" t="s">
        <v>971</v>
      </c>
      <c r="D939" t="str">
        <f>'[1]210 Y RFC'!C939</f>
        <v>EZQUIVEL RENTERAL MA IDALIA</v>
      </c>
      <c r="E939" s="35">
        <f>SUMIFS(Tabla16[TASA 16],Tabla16[NUM],Tabla1[[#This Row],[CODIGO]])</f>
        <v>0</v>
      </c>
      <c r="F939" s="35">
        <f>SUMIFS(Tabla16[TASA 0%],Tabla16[NUM],Tabla1[[#This Row],[CODIGO]])</f>
        <v>0</v>
      </c>
      <c r="G939" s="35">
        <f>SUMIFS(Tabla16[[EXENTO ]],Tabla16[NUM],Tabla1[[#This Row],[CODIGO]])</f>
        <v>0</v>
      </c>
      <c r="H939" s="35">
        <f>SUMIFS(Tabla16[IVA],Tabla16[NUM],Tabla1[[#This Row],[CODIGO]])</f>
        <v>0</v>
      </c>
      <c r="I939" s="35">
        <f>SUMIFS(Tabla16[ISR RET.],Tabla16[NUM],Tabla1[[#This Row],[CODIGO]])</f>
        <v>0</v>
      </c>
      <c r="J939" s="35">
        <f>SUMIFS(Tabla16[IVA RET.],Tabla16[NUM],Tabla1[[#This Row],[CODIGO]])</f>
        <v>0</v>
      </c>
      <c r="K939" t="str">
        <f>FIXED(Tabla1[[#This Row],[TASA 16%]],0)</f>
        <v>0</v>
      </c>
      <c r="L939" t="str">
        <f>FIXED(Tabla1[[#This Row],[TASA 0%]],0)</f>
        <v>0</v>
      </c>
      <c r="M939" t="str">
        <f>FIXED(Tabla1[[#This Row],[TASA EXE.]],0)</f>
        <v>0</v>
      </c>
      <c r="N939" t="str">
        <f>FIXED(Tabla1[[#This Row],[IVA]],0)</f>
        <v>0</v>
      </c>
      <c r="O939" t="str">
        <f>FIXED(Tabla1[[#This Row],[ISR RET]],0)</f>
        <v>0</v>
      </c>
      <c r="P939" t="str">
        <f>FIXED(Tabla1[[#This Row],[IVA RET]],0)</f>
        <v>0</v>
      </c>
      <c r="R939" s="68">
        <f>Tabla1[[#This Row],[TASA 16]]*16%</f>
        <v>0</v>
      </c>
    </row>
    <row r="940" spans="2:18" x14ac:dyDescent="0.25">
      <c r="B940" t="str">
        <f>'[1]210 Y RFC'!A940</f>
        <v>GBA001004DI9</v>
      </c>
      <c r="C940" t="s">
        <v>972</v>
      </c>
      <c r="D940" t="str">
        <f>'[1]210 Y RFC'!C940</f>
        <v>GRUPO BOTANERO ALTEÑO SA DE CV</v>
      </c>
      <c r="E940" s="35">
        <f>SUMIFS(Tabla16[TASA 16],Tabla16[NUM],Tabla1[[#This Row],[CODIGO]])</f>
        <v>0</v>
      </c>
      <c r="F940" s="35">
        <f>SUMIFS(Tabla16[TASA 0%],Tabla16[NUM],Tabla1[[#This Row],[CODIGO]])</f>
        <v>20443.25</v>
      </c>
      <c r="G940" s="35">
        <f>SUMIFS(Tabla16[[EXENTO ]],Tabla16[NUM],Tabla1[[#This Row],[CODIGO]])</f>
        <v>1059.8800000000001</v>
      </c>
      <c r="H940" s="35">
        <f>SUMIFS(Tabla16[IVA],Tabla16[NUM],Tabla1[[#This Row],[CODIGO]])</f>
        <v>0</v>
      </c>
      <c r="I940" s="35">
        <f>SUMIFS(Tabla16[ISR RET.],Tabla16[NUM],Tabla1[[#This Row],[CODIGO]])</f>
        <v>0</v>
      </c>
      <c r="J940" s="35">
        <f>SUMIFS(Tabla16[IVA RET.],Tabla16[NUM],Tabla1[[#This Row],[CODIGO]])</f>
        <v>0</v>
      </c>
      <c r="K940" t="str">
        <f>FIXED(Tabla1[[#This Row],[TASA 16%]],0)</f>
        <v>0</v>
      </c>
      <c r="L940" t="str">
        <f>FIXED(Tabla1[[#This Row],[TASA 0%]],0)</f>
        <v>20,443</v>
      </c>
      <c r="M940" t="str">
        <f>FIXED(Tabla1[[#This Row],[TASA EXE.]],0)</f>
        <v>1,060</v>
      </c>
      <c r="N940" s="36" t="str">
        <f>FIXED(Tabla1[[#This Row],[IVA]],0)</f>
        <v>0</v>
      </c>
      <c r="O940" s="36" t="str">
        <f>FIXED(Tabla1[[#This Row],[ISR RET]],0)</f>
        <v>0</v>
      </c>
      <c r="P940" s="36" t="str">
        <f>FIXED(Tabla1[[#This Row],[IVA RET]],0)</f>
        <v>0</v>
      </c>
      <c r="R940" s="68">
        <f>Tabla1[[#This Row],[TASA 16]]*16%</f>
        <v>0</v>
      </c>
    </row>
    <row r="941" spans="2:18" x14ac:dyDescent="0.25">
      <c r="B941" t="str">
        <f>'[1]210 Y RFC'!A941</f>
        <v>DAE100108HL7</v>
      </c>
      <c r="C941" t="s">
        <v>973</v>
      </c>
      <c r="D941" t="str">
        <f>'[1]210 Y RFC'!C941</f>
        <v>DISTRIBUIDORA A5 EXPRESS SA DE CV</v>
      </c>
      <c r="E941" s="35">
        <f>SUMIFS(Tabla16[TASA 16],Tabla16[NUM],Tabla1[[#This Row],[CODIGO]])</f>
        <v>0</v>
      </c>
      <c r="F941" s="35">
        <f>SUMIFS(Tabla16[TASA 0%],Tabla16[NUM],Tabla1[[#This Row],[CODIGO]])</f>
        <v>0</v>
      </c>
      <c r="G941" s="35">
        <f>SUMIFS(Tabla16[[EXENTO ]],Tabla16[NUM],Tabla1[[#This Row],[CODIGO]])</f>
        <v>0</v>
      </c>
      <c r="H941" s="35">
        <f>SUMIFS(Tabla16[IVA],Tabla16[NUM],Tabla1[[#This Row],[CODIGO]])</f>
        <v>0</v>
      </c>
      <c r="I941" s="35">
        <f>SUMIFS(Tabla16[ISR RET.],Tabla16[NUM],Tabla1[[#This Row],[CODIGO]])</f>
        <v>0</v>
      </c>
      <c r="J941" s="35">
        <f>SUMIFS(Tabla16[IVA RET.],Tabla16[NUM],Tabla1[[#This Row],[CODIGO]])</f>
        <v>0</v>
      </c>
      <c r="K941" t="str">
        <f>FIXED(Tabla1[[#This Row],[TASA 16%]],0)</f>
        <v>0</v>
      </c>
      <c r="L941" t="str">
        <f>FIXED(Tabla1[[#This Row],[TASA 0%]],0)</f>
        <v>0</v>
      </c>
      <c r="M941" t="str">
        <f>FIXED(Tabla1[[#This Row],[TASA EXE.]],0)</f>
        <v>0</v>
      </c>
      <c r="N941" t="str">
        <f>FIXED(Tabla1[[#This Row],[IVA]],0)</f>
        <v>0</v>
      </c>
      <c r="O941" t="str">
        <f>FIXED(Tabla1[[#This Row],[ISR RET]],0)</f>
        <v>0</v>
      </c>
      <c r="P941" t="str">
        <f>FIXED(Tabla1[[#This Row],[IVA RET]],0)</f>
        <v>0</v>
      </c>
      <c r="R941" s="68">
        <f>Tabla1[[#This Row],[TASA 16]]*16%</f>
        <v>0</v>
      </c>
    </row>
    <row r="942" spans="2:18" x14ac:dyDescent="0.25">
      <c r="B942" t="str">
        <f>'[1]210 Y RFC'!A942</f>
        <v>LONG481226GJ7</v>
      </c>
      <c r="C942" t="s">
        <v>974</v>
      </c>
      <c r="D942" t="str">
        <f>'[1]210 Y RFC'!C942</f>
        <v>LOPEZ NAVARRO GILBERTO</v>
      </c>
      <c r="E942" s="35">
        <f>SUMIFS(Tabla16[TASA 16],Tabla16[NUM],Tabla1[[#This Row],[CODIGO]])</f>
        <v>0</v>
      </c>
      <c r="F942" s="35">
        <f>SUMIFS(Tabla16[TASA 0%],Tabla16[NUM],Tabla1[[#This Row],[CODIGO]])</f>
        <v>0</v>
      </c>
      <c r="G942" s="35">
        <f>SUMIFS(Tabla16[[EXENTO ]],Tabla16[NUM],Tabla1[[#This Row],[CODIGO]])</f>
        <v>0</v>
      </c>
      <c r="H942" s="35">
        <f>SUMIFS(Tabla16[IVA],Tabla16[NUM],Tabla1[[#This Row],[CODIGO]])</f>
        <v>0</v>
      </c>
      <c r="I942" s="35">
        <f>SUMIFS(Tabla16[ISR RET.],Tabla16[NUM],Tabla1[[#This Row],[CODIGO]])</f>
        <v>0</v>
      </c>
      <c r="J942" s="35">
        <f>SUMIFS(Tabla16[IVA RET.],Tabla16[NUM],Tabla1[[#This Row],[CODIGO]])</f>
        <v>0</v>
      </c>
      <c r="K942" t="str">
        <f>FIXED(Tabla1[[#This Row],[TASA 16%]],0)</f>
        <v>0</v>
      </c>
      <c r="L942" t="str">
        <f>FIXED(Tabla1[[#This Row],[TASA 0%]],0)</f>
        <v>0</v>
      </c>
      <c r="M942" t="str">
        <f>FIXED(Tabla1[[#This Row],[TASA EXE.]],0)</f>
        <v>0</v>
      </c>
      <c r="N942" t="str">
        <f>FIXED(Tabla1[[#This Row],[IVA]],0)</f>
        <v>0</v>
      </c>
      <c r="O942" t="str">
        <f>FIXED(Tabla1[[#This Row],[ISR RET]],0)</f>
        <v>0</v>
      </c>
      <c r="P942" t="str">
        <f>FIXED(Tabla1[[#This Row],[IVA RET]],0)</f>
        <v>0</v>
      </c>
      <c r="R942" s="68">
        <f>Tabla1[[#This Row],[TASA 16]]*16%</f>
        <v>0</v>
      </c>
    </row>
    <row r="943" spans="2:18" x14ac:dyDescent="0.25">
      <c r="B943" t="str">
        <f>'[1]210 Y RFC'!A943</f>
        <v>MYJ850101L61</v>
      </c>
      <c r="C943" t="s">
        <v>975</v>
      </c>
      <c r="D943" t="str">
        <f>'[1]210 Y RFC'!C943</f>
        <v>MUNICIPIO DE YAHUALICA DE GONZALEZ GALLO</v>
      </c>
      <c r="E943" s="35">
        <f>SUMIFS(Tabla16[TASA 16],Tabla16[NUM],Tabla1[[#This Row],[CODIGO]])</f>
        <v>0</v>
      </c>
      <c r="F943" s="35">
        <f>SUMIFS(Tabla16[TASA 0%],Tabla16[NUM],Tabla1[[#This Row],[CODIGO]])</f>
        <v>0</v>
      </c>
      <c r="G943" s="35">
        <f>SUMIFS(Tabla16[[EXENTO ]],Tabla16[NUM],Tabla1[[#This Row],[CODIGO]])</f>
        <v>0</v>
      </c>
      <c r="H943" s="35">
        <f>SUMIFS(Tabla16[IVA],Tabla16[NUM],Tabla1[[#This Row],[CODIGO]])</f>
        <v>0</v>
      </c>
      <c r="I943" s="35">
        <f>SUMIFS(Tabla16[ISR RET.],Tabla16[NUM],Tabla1[[#This Row],[CODIGO]])</f>
        <v>0</v>
      </c>
      <c r="J943" s="35">
        <f>SUMIFS(Tabla16[IVA RET.],Tabla16[NUM],Tabla1[[#This Row],[CODIGO]])</f>
        <v>0</v>
      </c>
      <c r="K943" t="str">
        <f>FIXED(Tabla1[[#This Row],[TASA 16%]],0)</f>
        <v>0</v>
      </c>
      <c r="L943" t="str">
        <f>FIXED(Tabla1[[#This Row],[TASA 0%]],0)</f>
        <v>0</v>
      </c>
      <c r="M943" t="str">
        <f>FIXED(Tabla1[[#This Row],[TASA EXE.]],0)</f>
        <v>0</v>
      </c>
      <c r="N943" t="str">
        <f>FIXED(Tabla1[[#This Row],[IVA]],0)</f>
        <v>0</v>
      </c>
      <c r="O943" t="str">
        <f>FIXED(Tabla1[[#This Row],[ISR RET]],0)</f>
        <v>0</v>
      </c>
      <c r="P943" t="str">
        <f>FIXED(Tabla1[[#This Row],[IVA RET]],0)</f>
        <v>0</v>
      </c>
      <c r="R943" s="68">
        <f>Tabla1[[#This Row],[TASA 16]]*16%</f>
        <v>0</v>
      </c>
    </row>
    <row r="944" spans="2:18" x14ac:dyDescent="0.25">
      <c r="B944" t="str">
        <f>'[1]210 Y RFC'!A944</f>
        <v>RERM940715P45</v>
      </c>
      <c r="C944" t="s">
        <v>976</v>
      </c>
      <c r="D944" t="str">
        <f>'[1]210 Y RFC'!C944</f>
        <v>REA REYES MONSERRAT ALEJANDRA</v>
      </c>
      <c r="E944" s="35">
        <f>SUMIFS(Tabla16[TASA 16],Tabla16[NUM],Tabla1[[#This Row],[CODIGO]])</f>
        <v>0</v>
      </c>
      <c r="F944" s="35">
        <f>SUMIFS(Tabla16[TASA 0%],Tabla16[NUM],Tabla1[[#This Row],[CODIGO]])</f>
        <v>0</v>
      </c>
      <c r="G944" s="35">
        <f>SUMIFS(Tabla16[[EXENTO ]],Tabla16[NUM],Tabla1[[#This Row],[CODIGO]])</f>
        <v>0</v>
      </c>
      <c r="H944" s="35">
        <f>SUMIFS(Tabla16[IVA],Tabla16[NUM],Tabla1[[#This Row],[CODIGO]])</f>
        <v>0</v>
      </c>
      <c r="I944" s="35">
        <f>SUMIFS(Tabla16[ISR RET.],Tabla16[NUM],Tabla1[[#This Row],[CODIGO]])</f>
        <v>0</v>
      </c>
      <c r="J944" s="35">
        <f>SUMIFS(Tabla16[IVA RET.],Tabla16[NUM],Tabla1[[#This Row],[CODIGO]])</f>
        <v>0</v>
      </c>
      <c r="K944" t="str">
        <f>FIXED(Tabla1[[#This Row],[TASA 16%]],0)</f>
        <v>0</v>
      </c>
      <c r="L944" t="str">
        <f>FIXED(Tabla1[[#This Row],[TASA 0%]],0)</f>
        <v>0</v>
      </c>
      <c r="M944" t="str">
        <f>FIXED(Tabla1[[#This Row],[TASA EXE.]],0)</f>
        <v>0</v>
      </c>
      <c r="N944" s="36" t="str">
        <f>FIXED(Tabla1[[#This Row],[IVA]],0)</f>
        <v>0</v>
      </c>
      <c r="O944" s="36" t="str">
        <f>FIXED(Tabla1[[#This Row],[ISR RET]],0)</f>
        <v>0</v>
      </c>
      <c r="P944" s="36" t="str">
        <f>FIXED(Tabla1[[#This Row],[IVA RET]],0)</f>
        <v>0</v>
      </c>
      <c r="R944" s="68">
        <f>Tabla1[[#This Row],[TASA 16]]*16%</f>
        <v>0</v>
      </c>
    </row>
    <row r="945" spans="2:18" x14ac:dyDescent="0.25">
      <c r="B945" t="str">
        <f>'[1]210 Y RFC'!A945</f>
        <v>MAJO911002HE8</v>
      </c>
      <c r="C945" t="s">
        <v>977</v>
      </c>
      <c r="D945" t="str">
        <f>'[1]210 Y RFC'!C945</f>
        <v>MARTIN JOVANNI</v>
      </c>
      <c r="E945" s="35">
        <f>SUMIFS(Tabla16[TASA 16],Tabla16[NUM],Tabla1[[#This Row],[CODIGO]])</f>
        <v>0</v>
      </c>
      <c r="F945" s="35">
        <f>SUMIFS(Tabla16[TASA 0%],Tabla16[NUM],Tabla1[[#This Row],[CODIGO]])</f>
        <v>0</v>
      </c>
      <c r="G945" s="35">
        <f>SUMIFS(Tabla16[[EXENTO ]],Tabla16[NUM],Tabla1[[#This Row],[CODIGO]])</f>
        <v>0</v>
      </c>
      <c r="H945" s="35">
        <f>SUMIFS(Tabla16[IVA],Tabla16[NUM],Tabla1[[#This Row],[CODIGO]])</f>
        <v>0</v>
      </c>
      <c r="I945" s="35">
        <f>SUMIFS(Tabla16[ISR RET.],Tabla16[NUM],Tabla1[[#This Row],[CODIGO]])</f>
        <v>0</v>
      </c>
      <c r="J945" s="35">
        <f>SUMIFS(Tabla16[IVA RET.],Tabla16[NUM],Tabla1[[#This Row],[CODIGO]])</f>
        <v>0</v>
      </c>
      <c r="K945" t="str">
        <f>FIXED(Tabla1[[#This Row],[TASA 16%]],0)</f>
        <v>0</v>
      </c>
      <c r="L945" t="str">
        <f>FIXED(Tabla1[[#This Row],[TASA 0%]],0)</f>
        <v>0</v>
      </c>
      <c r="M945" t="str">
        <f>FIXED(Tabla1[[#This Row],[TASA EXE.]],0)</f>
        <v>0</v>
      </c>
      <c r="N945" t="str">
        <f>FIXED(Tabla1[[#This Row],[IVA]],0)</f>
        <v>0</v>
      </c>
      <c r="O945" t="str">
        <f>FIXED(Tabla1[[#This Row],[ISR RET]],0)</f>
        <v>0</v>
      </c>
      <c r="P945" t="str">
        <f>FIXED(Tabla1[[#This Row],[IVA RET]],0)</f>
        <v>0</v>
      </c>
      <c r="R945" s="68">
        <f>Tabla1[[#This Row],[TASA 16]]*16%</f>
        <v>0</v>
      </c>
    </row>
    <row r="946" spans="2:18" x14ac:dyDescent="0.25">
      <c r="B946" t="str">
        <f>'[1]210 Y RFC'!A946</f>
        <v>DIE180409526</v>
      </c>
      <c r="C946" t="s">
        <v>978</v>
      </c>
      <c r="D946" t="str">
        <f>'[1]210 Y RFC'!C946</f>
        <v>DIESMAFG SA DE CV</v>
      </c>
      <c r="E946" s="35">
        <f>SUMIFS(Tabla16[TASA 16],Tabla16[NUM],Tabla1[[#This Row],[CODIGO]])</f>
        <v>86206.25</v>
      </c>
      <c r="F946" s="35">
        <f>SUMIFS(Tabla16[TASA 0%],Tabla16[NUM],Tabla1[[#This Row],[CODIGO]])</f>
        <v>0.75</v>
      </c>
      <c r="G946" s="35">
        <f>SUMIFS(Tabla16[[EXENTO ]],Tabla16[NUM],Tabla1[[#This Row],[CODIGO]])</f>
        <v>0</v>
      </c>
      <c r="H946" s="35">
        <f>SUMIFS(Tabla16[IVA],Tabla16[NUM],Tabla1[[#This Row],[CODIGO]])</f>
        <v>13793</v>
      </c>
      <c r="I946" s="35">
        <f>SUMIFS(Tabla16[ISR RET.],Tabla16[NUM],Tabla1[[#This Row],[CODIGO]])</f>
        <v>0</v>
      </c>
      <c r="J946" s="35">
        <f>SUMIFS(Tabla16[IVA RET.],Tabla16[NUM],Tabla1[[#This Row],[CODIGO]])</f>
        <v>0</v>
      </c>
      <c r="K946" t="str">
        <f>FIXED(Tabla1[[#This Row],[TASA 16%]],0)</f>
        <v>86,206</v>
      </c>
      <c r="L946" t="str">
        <f>FIXED(Tabla1[[#This Row],[TASA 0%]],0)</f>
        <v>1</v>
      </c>
      <c r="M946" t="str">
        <f>FIXED(Tabla1[[#This Row],[TASA EXE.]],0)</f>
        <v>0</v>
      </c>
      <c r="N946" s="36" t="str">
        <f>FIXED(Tabla1[[#This Row],[IVA]],0)</f>
        <v>13,793</v>
      </c>
      <c r="O946" s="36" t="str">
        <f>FIXED(Tabla1[[#This Row],[ISR RET]],0)</f>
        <v>0</v>
      </c>
      <c r="P946" s="36" t="str">
        <f>FIXED(Tabla1[[#This Row],[IVA RET]],0)</f>
        <v>0</v>
      </c>
      <c r="R946" s="68">
        <f>Tabla1[[#This Row],[TASA 16]]*16%</f>
        <v>13792.960000000001</v>
      </c>
    </row>
    <row r="947" spans="2:18" x14ac:dyDescent="0.25">
      <c r="B947" t="str">
        <f>'[1]210 Y RFC'!A947</f>
        <v>CLE0808121C7</v>
      </c>
      <c r="C947" t="s">
        <v>979</v>
      </c>
      <c r="D947" t="str">
        <f>'[1]210 Y RFC'!C947</f>
        <v>CONCRETO LANZADO ESTRUCTURAL SA DE CV</v>
      </c>
      <c r="E947" s="35">
        <f>SUMIFS(Tabla16[TASA 16],Tabla16[NUM],Tabla1[[#This Row],[CODIGO]])</f>
        <v>0</v>
      </c>
      <c r="F947" s="35">
        <f>SUMIFS(Tabla16[TASA 0%],Tabla16[NUM],Tabla1[[#This Row],[CODIGO]])</f>
        <v>0</v>
      </c>
      <c r="G947" s="35">
        <f>SUMIFS(Tabla16[[EXENTO ]],Tabla16[NUM],Tabla1[[#This Row],[CODIGO]])</f>
        <v>0</v>
      </c>
      <c r="H947" s="35">
        <f>SUMIFS(Tabla16[IVA],Tabla16[NUM],Tabla1[[#This Row],[CODIGO]])</f>
        <v>0</v>
      </c>
      <c r="I947" s="35">
        <f>SUMIFS(Tabla16[ISR RET.],Tabla16[NUM],Tabla1[[#This Row],[CODIGO]])</f>
        <v>0</v>
      </c>
      <c r="J947" s="35">
        <f>SUMIFS(Tabla16[IVA RET.],Tabla16[NUM],Tabla1[[#This Row],[CODIGO]])</f>
        <v>0</v>
      </c>
      <c r="K947" t="str">
        <f>FIXED(Tabla1[[#This Row],[TASA 16%]],0)</f>
        <v>0</v>
      </c>
      <c r="L947" t="str">
        <f>FIXED(Tabla1[[#This Row],[TASA 0%]],0)</f>
        <v>0</v>
      </c>
      <c r="M947" t="str">
        <f>FIXED(Tabla1[[#This Row],[TASA EXE.]],0)</f>
        <v>0</v>
      </c>
      <c r="N947" t="str">
        <f>FIXED(Tabla1[[#This Row],[IVA]],0)</f>
        <v>0</v>
      </c>
      <c r="O947" t="str">
        <f>FIXED(Tabla1[[#This Row],[ISR RET]],0)</f>
        <v>0</v>
      </c>
      <c r="P947" t="str">
        <f>FIXED(Tabla1[[#This Row],[IVA RET]],0)</f>
        <v>0</v>
      </c>
      <c r="R947" s="68">
        <f>Tabla1[[#This Row],[TASA 16]]*16%</f>
        <v>0</v>
      </c>
    </row>
    <row r="948" spans="2:18" x14ac:dyDescent="0.25">
      <c r="B948" t="str">
        <f>'[1]210 Y RFC'!A948</f>
        <v>RUAC820610323</v>
      </c>
      <c r="C948" t="s">
        <v>980</v>
      </c>
      <c r="D948" t="str">
        <f>'[1]210 Y RFC'!C948</f>
        <v>RUIZ AVALOS CLAUDIA CELINA</v>
      </c>
      <c r="E948" s="35">
        <f>SUMIFS(Tabla16[TASA 16],Tabla16[NUM],Tabla1[[#This Row],[CODIGO]])</f>
        <v>0</v>
      </c>
      <c r="F948" s="35">
        <f>SUMIFS(Tabla16[TASA 0%],Tabla16[NUM],Tabla1[[#This Row],[CODIGO]])</f>
        <v>0</v>
      </c>
      <c r="G948" s="35">
        <f>SUMIFS(Tabla16[[EXENTO ]],Tabla16[NUM],Tabla1[[#This Row],[CODIGO]])</f>
        <v>0</v>
      </c>
      <c r="H948" s="35">
        <f>SUMIFS(Tabla16[IVA],Tabla16[NUM],Tabla1[[#This Row],[CODIGO]])</f>
        <v>0</v>
      </c>
      <c r="I948" s="35">
        <f>SUMIFS(Tabla16[ISR RET.],Tabla16[NUM],Tabla1[[#This Row],[CODIGO]])</f>
        <v>0</v>
      </c>
      <c r="J948" s="35">
        <f>SUMIFS(Tabla16[IVA RET.],Tabla16[NUM],Tabla1[[#This Row],[CODIGO]])</f>
        <v>0</v>
      </c>
      <c r="K948" t="str">
        <f>FIXED(Tabla1[[#This Row],[TASA 16%]],0)</f>
        <v>0</v>
      </c>
      <c r="L948" t="str">
        <f>FIXED(Tabla1[[#This Row],[TASA 0%]],0)</f>
        <v>0</v>
      </c>
      <c r="M948" t="str">
        <f>FIXED(Tabla1[[#This Row],[TASA EXE.]],0)</f>
        <v>0</v>
      </c>
      <c r="N948" s="36" t="str">
        <f>FIXED(Tabla1[[#This Row],[IVA]],0)</f>
        <v>0</v>
      </c>
      <c r="O948" s="36" t="str">
        <f>FIXED(Tabla1[[#This Row],[ISR RET]],0)</f>
        <v>0</v>
      </c>
      <c r="P948" s="36" t="str">
        <f>FIXED(Tabla1[[#This Row],[IVA RET]],0)</f>
        <v>0</v>
      </c>
      <c r="R948" s="68">
        <f>Tabla1[[#This Row],[TASA 16]]*16%</f>
        <v>0</v>
      </c>
    </row>
    <row r="949" spans="2:18" x14ac:dyDescent="0.25">
      <c r="B949" t="str">
        <f>'[1]210 Y RFC'!A949</f>
        <v>GORS620603D88</v>
      </c>
      <c r="C949" t="s">
        <v>981</v>
      </c>
      <c r="D949" t="str">
        <f>'[1]210 Y RFC'!C949</f>
        <v>GONZALEZ ROMERO SAMUEL</v>
      </c>
      <c r="E949" s="35">
        <f>SUMIFS(Tabla16[TASA 16],Tabla16[NUM],Tabla1[[#This Row],[CODIGO]])</f>
        <v>0</v>
      </c>
      <c r="F949" s="35">
        <f>SUMIFS(Tabla16[TASA 0%],Tabla16[NUM],Tabla1[[#This Row],[CODIGO]])</f>
        <v>0</v>
      </c>
      <c r="G949" s="35">
        <f>SUMIFS(Tabla16[[EXENTO ]],Tabla16[NUM],Tabla1[[#This Row],[CODIGO]])</f>
        <v>0</v>
      </c>
      <c r="H949" s="35">
        <f>SUMIFS(Tabla16[IVA],Tabla16[NUM],Tabla1[[#This Row],[CODIGO]])</f>
        <v>0</v>
      </c>
      <c r="I949" s="35">
        <f>SUMIFS(Tabla16[ISR RET.],Tabla16[NUM],Tabla1[[#This Row],[CODIGO]])</f>
        <v>0</v>
      </c>
      <c r="J949" s="35">
        <f>SUMIFS(Tabla16[IVA RET.],Tabla16[NUM],Tabla1[[#This Row],[CODIGO]])</f>
        <v>0</v>
      </c>
      <c r="K949" t="str">
        <f>FIXED(Tabla1[[#This Row],[TASA 16%]],0)</f>
        <v>0</v>
      </c>
      <c r="L949" t="str">
        <f>FIXED(Tabla1[[#This Row],[TASA 0%]],0)</f>
        <v>0</v>
      </c>
      <c r="M949" t="str">
        <f>FIXED(Tabla1[[#This Row],[TASA EXE.]],0)</f>
        <v>0</v>
      </c>
      <c r="N949" t="str">
        <f>FIXED(Tabla1[[#This Row],[IVA]],0)</f>
        <v>0</v>
      </c>
      <c r="O949" t="str">
        <f>FIXED(Tabla1[[#This Row],[ISR RET]],0)</f>
        <v>0</v>
      </c>
      <c r="P949" t="str">
        <f>FIXED(Tabla1[[#This Row],[IVA RET]],0)</f>
        <v>0</v>
      </c>
      <c r="R949" s="68">
        <f>Tabla1[[#This Row],[TASA 16]]*16%</f>
        <v>0</v>
      </c>
    </row>
    <row r="950" spans="2:18" x14ac:dyDescent="0.25">
      <c r="B950" t="str">
        <f>'[1]210 Y RFC'!A950</f>
        <v>GTS0605293R3</v>
      </c>
      <c r="C950" t="s">
        <v>982</v>
      </c>
      <c r="D950" t="str">
        <f>'[1]210 Y RFC'!C950</f>
        <v>GRUPO TAIFELDS SA DE CV</v>
      </c>
      <c r="E950" s="35">
        <f>SUMIFS(Tabla16[TASA 16],Tabla16[NUM],Tabla1[[#This Row],[CODIGO]])</f>
        <v>0</v>
      </c>
      <c r="F950" s="35">
        <f>SUMIFS(Tabla16[TASA 0%],Tabla16[NUM],Tabla1[[#This Row],[CODIGO]])</f>
        <v>0</v>
      </c>
      <c r="G950" s="35">
        <f>SUMIFS(Tabla16[[EXENTO ]],Tabla16[NUM],Tabla1[[#This Row],[CODIGO]])</f>
        <v>0</v>
      </c>
      <c r="H950" s="35">
        <f>SUMIFS(Tabla16[IVA],Tabla16[NUM],Tabla1[[#This Row],[CODIGO]])</f>
        <v>0</v>
      </c>
      <c r="I950" s="35">
        <f>SUMIFS(Tabla16[ISR RET.],Tabla16[NUM],Tabla1[[#This Row],[CODIGO]])</f>
        <v>0</v>
      </c>
      <c r="J950" s="35">
        <f>SUMIFS(Tabla16[IVA RET.],Tabla16[NUM],Tabla1[[#This Row],[CODIGO]])</f>
        <v>0</v>
      </c>
      <c r="K950" t="str">
        <f>FIXED(Tabla1[[#This Row],[TASA 16%]],0)</f>
        <v>0</v>
      </c>
      <c r="L950" t="str">
        <f>FIXED(Tabla1[[#This Row],[TASA 0%]],0)</f>
        <v>0</v>
      </c>
      <c r="M950" t="str">
        <f>FIXED(Tabla1[[#This Row],[TASA EXE.]],0)</f>
        <v>0</v>
      </c>
      <c r="N950" s="36" t="str">
        <f>FIXED(Tabla1[[#This Row],[IVA]],0)</f>
        <v>0</v>
      </c>
      <c r="O950" s="36" t="str">
        <f>FIXED(Tabla1[[#This Row],[ISR RET]],0)</f>
        <v>0</v>
      </c>
      <c r="P950" s="36" t="str">
        <f>FIXED(Tabla1[[#This Row],[IVA RET]],0)</f>
        <v>0</v>
      </c>
      <c r="R950" s="68">
        <f>Tabla1[[#This Row],[TASA 16]]*16%</f>
        <v>0</v>
      </c>
    </row>
    <row r="951" spans="2:18" x14ac:dyDescent="0.25">
      <c r="B951" t="str">
        <f>'[1]210 Y RFC'!A951</f>
        <v>FLE000810PB3</v>
      </c>
      <c r="C951" t="s">
        <v>983</v>
      </c>
      <c r="D951" t="str">
        <f>'[1]210 Y RFC'!C951</f>
        <v>FLECHAPRINT SA DE CV</v>
      </c>
      <c r="E951" s="35">
        <f>SUMIFS(Tabla16[TASA 16],Tabla16[NUM],Tabla1[[#This Row],[CODIGO]])</f>
        <v>0</v>
      </c>
      <c r="F951" s="35">
        <f>SUMIFS(Tabla16[TASA 0%],Tabla16[NUM],Tabla1[[#This Row],[CODIGO]])</f>
        <v>0</v>
      </c>
      <c r="G951" s="35">
        <f>SUMIFS(Tabla16[[EXENTO ]],Tabla16[NUM],Tabla1[[#This Row],[CODIGO]])</f>
        <v>0</v>
      </c>
      <c r="H951" s="35">
        <f>SUMIFS(Tabla16[IVA],Tabla16[NUM],Tabla1[[#This Row],[CODIGO]])</f>
        <v>0</v>
      </c>
      <c r="I951" s="35">
        <f>SUMIFS(Tabla16[ISR RET.],Tabla16[NUM],Tabla1[[#This Row],[CODIGO]])</f>
        <v>0</v>
      </c>
      <c r="J951" s="35">
        <f>SUMIFS(Tabla16[IVA RET.],Tabla16[NUM],Tabla1[[#This Row],[CODIGO]])</f>
        <v>0</v>
      </c>
      <c r="K951" t="str">
        <f>FIXED(Tabla1[[#This Row],[TASA 16%]],0)</f>
        <v>0</v>
      </c>
      <c r="L951" t="str">
        <f>FIXED(Tabla1[[#This Row],[TASA 0%]],0)</f>
        <v>0</v>
      </c>
      <c r="M951" t="str">
        <f>FIXED(Tabla1[[#This Row],[TASA EXE.]],0)</f>
        <v>0</v>
      </c>
      <c r="N951" s="36" t="str">
        <f>FIXED(Tabla1[[#This Row],[IVA]],0)</f>
        <v>0</v>
      </c>
      <c r="O951" s="36" t="str">
        <f>FIXED(Tabla1[[#This Row],[ISR RET]],0)</f>
        <v>0</v>
      </c>
      <c r="P951" s="36" t="str">
        <f>FIXED(Tabla1[[#This Row],[IVA RET]],0)</f>
        <v>0</v>
      </c>
      <c r="R951" s="68">
        <f>Tabla1[[#This Row],[TASA 16]]*16%</f>
        <v>0</v>
      </c>
    </row>
    <row r="952" spans="2:18" x14ac:dyDescent="0.25">
      <c r="B952" t="str">
        <f>'[1]210 Y RFC'!A952</f>
        <v>SCJ690102LE4</v>
      </c>
      <c r="C952" t="s">
        <v>984</v>
      </c>
      <c r="D952" t="str">
        <f>'[1]210 Y RFC'!C952</f>
        <v>SC JOHNSON AND SON SA DE CV</v>
      </c>
      <c r="E952" s="35">
        <f>SUMIFS(Tabla16[TASA 16],Tabla16[NUM],Tabla1[[#This Row],[CODIGO]])</f>
        <v>0</v>
      </c>
      <c r="F952" s="35">
        <f>SUMIFS(Tabla16[TASA 0%],Tabla16[NUM],Tabla1[[#This Row],[CODIGO]])</f>
        <v>0</v>
      </c>
      <c r="G952" s="35">
        <f>SUMIFS(Tabla16[[EXENTO ]],Tabla16[NUM],Tabla1[[#This Row],[CODIGO]])</f>
        <v>0</v>
      </c>
      <c r="H952" s="35">
        <f>SUMIFS(Tabla16[IVA],Tabla16[NUM],Tabla1[[#This Row],[CODIGO]])</f>
        <v>0</v>
      </c>
      <c r="I952" s="35">
        <f>SUMIFS(Tabla16[ISR RET.],Tabla16[NUM],Tabla1[[#This Row],[CODIGO]])</f>
        <v>0</v>
      </c>
      <c r="J952" s="35">
        <f>SUMIFS(Tabla16[IVA RET.],Tabla16[NUM],Tabla1[[#This Row],[CODIGO]])</f>
        <v>0</v>
      </c>
      <c r="K952" t="str">
        <f>FIXED(Tabla1[[#This Row],[TASA 16%]],0)</f>
        <v>0</v>
      </c>
      <c r="L952" t="str">
        <f>FIXED(Tabla1[[#This Row],[TASA 0%]],0)</f>
        <v>0</v>
      </c>
      <c r="M952" t="str">
        <f>FIXED(Tabla1[[#This Row],[TASA EXE.]],0)</f>
        <v>0</v>
      </c>
      <c r="N952" s="36" t="str">
        <f>FIXED(Tabla1[[#This Row],[IVA]],0)</f>
        <v>0</v>
      </c>
      <c r="O952" s="36" t="str">
        <f>FIXED(Tabla1[[#This Row],[ISR RET]],0)</f>
        <v>0</v>
      </c>
      <c r="P952" s="36" t="str">
        <f>FIXED(Tabla1[[#This Row],[IVA RET]],0)</f>
        <v>0</v>
      </c>
      <c r="R952" s="68">
        <f>Tabla1[[#This Row],[TASA 16]]*16%</f>
        <v>0</v>
      </c>
    </row>
    <row r="953" spans="2:18" x14ac:dyDescent="0.25">
      <c r="B953" t="str">
        <f>'[1]210 Y RFC'!A953</f>
        <v>ZAPA6610136M4</v>
      </c>
      <c r="C953" t="s">
        <v>985</v>
      </c>
      <c r="D953" t="str">
        <f>'[1]210 Y RFC'!C953</f>
        <v>ZAMORA PINEDA JOSE ALEJANDRO</v>
      </c>
      <c r="E953" s="35">
        <f>SUMIFS(Tabla16[TASA 16],Tabla16[NUM],Tabla1[[#This Row],[CODIGO]])</f>
        <v>0</v>
      </c>
      <c r="F953" s="35">
        <f>SUMIFS(Tabla16[TASA 0%],Tabla16[NUM],Tabla1[[#This Row],[CODIGO]])</f>
        <v>0</v>
      </c>
      <c r="G953" s="35">
        <f>SUMIFS(Tabla16[[EXENTO ]],Tabla16[NUM],Tabla1[[#This Row],[CODIGO]])</f>
        <v>0</v>
      </c>
      <c r="H953" s="35">
        <f>SUMIFS(Tabla16[IVA],Tabla16[NUM],Tabla1[[#This Row],[CODIGO]])</f>
        <v>0</v>
      </c>
      <c r="I953" s="35">
        <f>SUMIFS(Tabla16[ISR RET.],Tabla16[NUM],Tabla1[[#This Row],[CODIGO]])</f>
        <v>0</v>
      </c>
      <c r="J953" s="35">
        <f>SUMIFS(Tabla16[IVA RET.],Tabla16[NUM],Tabla1[[#This Row],[CODIGO]])</f>
        <v>0</v>
      </c>
      <c r="K953" t="str">
        <f>FIXED(Tabla1[[#This Row],[TASA 16%]],0)</f>
        <v>0</v>
      </c>
      <c r="L953" t="str">
        <f>FIXED(Tabla1[[#This Row],[TASA 0%]],0)</f>
        <v>0</v>
      </c>
      <c r="M953" t="str">
        <f>FIXED(Tabla1[[#This Row],[TASA EXE.]],0)</f>
        <v>0</v>
      </c>
      <c r="N953" t="str">
        <f>FIXED(Tabla1[[#This Row],[IVA]],0)</f>
        <v>0</v>
      </c>
      <c r="O953" t="str">
        <f>FIXED(Tabla1[[#This Row],[ISR RET]],0)</f>
        <v>0</v>
      </c>
      <c r="P953" t="str">
        <f>FIXED(Tabla1[[#This Row],[IVA RET]],0)</f>
        <v>0</v>
      </c>
      <c r="R953" s="68">
        <f>Tabla1[[#This Row],[TASA 16]]*16%</f>
        <v>0</v>
      </c>
    </row>
    <row r="954" spans="2:18" x14ac:dyDescent="0.25">
      <c r="B954" t="str">
        <f>'[1]210 Y RFC'!A954</f>
        <v>CLC030701NX5</v>
      </c>
      <c r="C954" t="s">
        <v>986</v>
      </c>
      <c r="D954" t="str">
        <f>'[1]210 Y RFC'!C954</f>
        <v>CONCRETOS LANZADOS CONSTRUCCIONES SA DE CV</v>
      </c>
      <c r="E954" s="35">
        <f>SUMIFS(Tabla16[TASA 16],Tabla16[NUM],Tabla1[[#This Row],[CODIGO]])</f>
        <v>59353.25</v>
      </c>
      <c r="F954" s="35">
        <f>SUMIFS(Tabla16[TASA 0%],Tabla16[NUM],Tabla1[[#This Row],[CODIGO]])</f>
        <v>3.9999999993597157E-2</v>
      </c>
      <c r="G954" s="35">
        <f>SUMIFS(Tabla16[[EXENTO ]],Tabla16[NUM],Tabla1[[#This Row],[CODIGO]])</f>
        <v>0</v>
      </c>
      <c r="H954" s="35">
        <f>SUMIFS(Tabla16[IVA],Tabla16[NUM],Tabla1[[#This Row],[CODIGO]])</f>
        <v>9496.52</v>
      </c>
      <c r="I954" s="35">
        <f>SUMIFS(Tabla16[ISR RET.],Tabla16[NUM],Tabla1[[#This Row],[CODIGO]])</f>
        <v>0</v>
      </c>
      <c r="J954" s="35">
        <f>SUMIFS(Tabla16[IVA RET.],Tabla16[NUM],Tabla1[[#This Row],[CODIGO]])</f>
        <v>0</v>
      </c>
      <c r="K954" t="str">
        <f>FIXED(Tabla1[[#This Row],[TASA 16%]],0)</f>
        <v>59,353</v>
      </c>
      <c r="L954" t="str">
        <f>FIXED(Tabla1[[#This Row],[TASA 0%]],0)</f>
        <v>0</v>
      </c>
      <c r="M954" t="str">
        <f>FIXED(Tabla1[[#This Row],[TASA EXE.]],0)</f>
        <v>0</v>
      </c>
      <c r="N954" s="36" t="str">
        <f>FIXED(Tabla1[[#This Row],[IVA]],0)</f>
        <v>9,497</v>
      </c>
      <c r="O954" s="36" t="str">
        <f>FIXED(Tabla1[[#This Row],[ISR RET]],0)</f>
        <v>0</v>
      </c>
      <c r="P954" s="36" t="str">
        <f>FIXED(Tabla1[[#This Row],[IVA RET]],0)</f>
        <v>0</v>
      </c>
      <c r="R954" s="68">
        <f>Tabla1[[#This Row],[TASA 16]]*16%</f>
        <v>9496.48</v>
      </c>
    </row>
    <row r="955" spans="2:18" x14ac:dyDescent="0.25">
      <c r="B955" t="str">
        <f>'[1]210 Y RFC'!A955</f>
        <v>SSO1503035D0</v>
      </c>
      <c r="C955" t="s">
        <v>987</v>
      </c>
      <c r="D955" t="str">
        <f>'[1]210 Y RFC'!C955</f>
        <v>SMARTDI SOLUCIONES SA DE CV</v>
      </c>
      <c r="E955" s="35">
        <f>SUMIFS(Tabla16[TASA 16],Tabla16[NUM],Tabla1[[#This Row],[CODIGO]])</f>
        <v>0</v>
      </c>
      <c r="F955" s="35">
        <f>SUMIFS(Tabla16[TASA 0%],Tabla16[NUM],Tabla1[[#This Row],[CODIGO]])</f>
        <v>0</v>
      </c>
      <c r="G955" s="35">
        <f>SUMIFS(Tabla16[[EXENTO ]],Tabla16[NUM],Tabla1[[#This Row],[CODIGO]])</f>
        <v>0</v>
      </c>
      <c r="H955" s="35">
        <f>SUMIFS(Tabla16[IVA],Tabla16[NUM],Tabla1[[#This Row],[CODIGO]])</f>
        <v>0</v>
      </c>
      <c r="I955" s="35">
        <f>SUMIFS(Tabla16[ISR RET.],Tabla16[NUM],Tabla1[[#This Row],[CODIGO]])</f>
        <v>0</v>
      </c>
      <c r="J955" s="35">
        <f>SUMIFS(Tabla16[IVA RET.],Tabla16[NUM],Tabla1[[#This Row],[CODIGO]])</f>
        <v>0</v>
      </c>
      <c r="K955" t="str">
        <f>FIXED(Tabla1[[#This Row],[TASA 16%]],0)</f>
        <v>0</v>
      </c>
      <c r="L955" t="str">
        <f>FIXED(Tabla1[[#This Row],[TASA 0%]],0)</f>
        <v>0</v>
      </c>
      <c r="M955" t="str">
        <f>FIXED(Tabla1[[#This Row],[TASA EXE.]],0)</f>
        <v>0</v>
      </c>
      <c r="N955" t="str">
        <f>FIXED(Tabla1[[#This Row],[IVA]],0)</f>
        <v>0</v>
      </c>
      <c r="O955" t="str">
        <f>FIXED(Tabla1[[#This Row],[ISR RET]],0)</f>
        <v>0</v>
      </c>
      <c r="P955" t="str">
        <f>FIXED(Tabla1[[#This Row],[IVA RET]],0)</f>
        <v>0</v>
      </c>
      <c r="R955" s="68">
        <f>Tabla1[[#This Row],[TASA 16]]*16%</f>
        <v>0</v>
      </c>
    </row>
    <row r="956" spans="2:18" x14ac:dyDescent="0.25">
      <c r="B956">
        <f>'[1]210 Y RFC'!A956</f>
        <v>0</v>
      </c>
      <c r="C956" t="s">
        <v>988</v>
      </c>
      <c r="D956" t="str">
        <f>'[1]210 Y RFC'!C956</f>
        <v>GONZALEZ FRANCO LIVIER</v>
      </c>
      <c r="E956" s="35">
        <f>SUMIFS(Tabla16[TASA 16],Tabla16[NUM],Tabla1[[#This Row],[CODIGO]])</f>
        <v>0</v>
      </c>
      <c r="F956" s="35">
        <f>SUMIFS(Tabla16[TASA 0%],Tabla16[NUM],Tabla1[[#This Row],[CODIGO]])</f>
        <v>0</v>
      </c>
      <c r="G956" s="35">
        <f>SUMIFS(Tabla16[[EXENTO ]],Tabla16[NUM],Tabla1[[#This Row],[CODIGO]])</f>
        <v>0</v>
      </c>
      <c r="H956" s="35">
        <f>SUMIFS(Tabla16[IVA],Tabla16[NUM],Tabla1[[#This Row],[CODIGO]])</f>
        <v>0</v>
      </c>
      <c r="I956" s="35">
        <f>SUMIFS(Tabla16[ISR RET.],Tabla16[NUM],Tabla1[[#This Row],[CODIGO]])</f>
        <v>0</v>
      </c>
      <c r="J956" s="35">
        <f>SUMIFS(Tabla16[IVA RET.],Tabla16[NUM],Tabla1[[#This Row],[CODIGO]])</f>
        <v>0</v>
      </c>
      <c r="K956" t="str">
        <f>FIXED(Tabla1[[#This Row],[TASA 16%]],0)</f>
        <v>0</v>
      </c>
      <c r="L956" t="str">
        <f>FIXED(Tabla1[[#This Row],[TASA 0%]],0)</f>
        <v>0</v>
      </c>
      <c r="M956" t="str">
        <f>FIXED(Tabla1[[#This Row],[TASA EXE.]],0)</f>
        <v>0</v>
      </c>
      <c r="N956" s="36" t="str">
        <f>FIXED(Tabla1[[#This Row],[IVA]],0)</f>
        <v>0</v>
      </c>
      <c r="O956" s="36" t="str">
        <f>FIXED(Tabla1[[#This Row],[ISR RET]],0)</f>
        <v>0</v>
      </c>
      <c r="P956" s="36" t="str">
        <f>FIXED(Tabla1[[#This Row],[IVA RET]],0)</f>
        <v>0</v>
      </c>
      <c r="R956" s="68">
        <f>Tabla1[[#This Row],[TASA 16]]*16%</f>
        <v>0</v>
      </c>
    </row>
    <row r="957" spans="2:18" x14ac:dyDescent="0.25">
      <c r="B957" t="str">
        <f>'[1]210 Y RFC'!A957</f>
        <v>FCO1708158L7</v>
      </c>
      <c r="C957" t="s">
        <v>989</v>
      </c>
      <c r="D957" t="str">
        <f>'[1]210 Y RFC'!C957</f>
        <v>FELICIA COMERCIALIZADORA SA DE CV</v>
      </c>
      <c r="E957" s="35">
        <f>SUMIFS(Tabla16[TASA 16],Tabla16[NUM],Tabla1[[#This Row],[CODIGO]])</f>
        <v>0</v>
      </c>
      <c r="F957" s="35">
        <f>SUMIFS(Tabla16[TASA 0%],Tabla16[NUM],Tabla1[[#This Row],[CODIGO]])</f>
        <v>1795.1999999999998</v>
      </c>
      <c r="G957" s="35">
        <f>SUMIFS(Tabla16[[EXENTO ]],Tabla16[NUM],Tabla1[[#This Row],[CODIGO]])</f>
        <v>143.61000000000001</v>
      </c>
      <c r="H957" s="35">
        <f>SUMIFS(Tabla16[IVA],Tabla16[NUM],Tabla1[[#This Row],[CODIGO]])</f>
        <v>0</v>
      </c>
      <c r="I957" s="35">
        <f>SUMIFS(Tabla16[ISR RET.],Tabla16[NUM],Tabla1[[#This Row],[CODIGO]])</f>
        <v>0</v>
      </c>
      <c r="J957" s="35">
        <f>SUMIFS(Tabla16[IVA RET.],Tabla16[NUM],Tabla1[[#This Row],[CODIGO]])</f>
        <v>0</v>
      </c>
      <c r="K957" t="str">
        <f>FIXED(Tabla1[[#This Row],[TASA 16%]],0)</f>
        <v>0</v>
      </c>
      <c r="L957" t="str">
        <f>FIXED(Tabla1[[#This Row],[TASA 0%]],0)</f>
        <v>1,795</v>
      </c>
      <c r="M957" t="str">
        <f>FIXED(Tabla1[[#This Row],[TASA EXE.]],0)</f>
        <v>144</v>
      </c>
      <c r="N957" t="str">
        <f>FIXED(Tabla1[[#This Row],[IVA]],0)</f>
        <v>0</v>
      </c>
      <c r="O957" t="str">
        <f>FIXED(Tabla1[[#This Row],[ISR RET]],0)</f>
        <v>0</v>
      </c>
      <c r="P957" t="str">
        <f>FIXED(Tabla1[[#This Row],[IVA RET]],0)</f>
        <v>0</v>
      </c>
      <c r="R957" s="68">
        <f>Tabla1[[#This Row],[TASA 16]]*16%</f>
        <v>0</v>
      </c>
    </row>
    <row r="958" spans="2:18" x14ac:dyDescent="0.25">
      <c r="B958" t="str">
        <f>'[1]210 Y RFC'!A958</f>
        <v>BAMJ880803MK4</v>
      </c>
      <c r="C958" t="s">
        <v>990</v>
      </c>
      <c r="D958" t="str">
        <f>'[1]210 Y RFC'!C958</f>
        <v>BARRAGAN MENDOZA JUAN FRANCISCO</v>
      </c>
      <c r="E958" s="35">
        <f>SUMIFS(Tabla16[TASA 16],Tabla16[NUM],Tabla1[[#This Row],[CODIGO]])</f>
        <v>0</v>
      </c>
      <c r="F958" s="35">
        <f>SUMIFS(Tabla16[TASA 0%],Tabla16[NUM],Tabla1[[#This Row],[CODIGO]])</f>
        <v>0</v>
      </c>
      <c r="G958" s="35">
        <f>SUMIFS(Tabla16[[EXENTO ]],Tabla16[NUM],Tabla1[[#This Row],[CODIGO]])</f>
        <v>0</v>
      </c>
      <c r="H958" s="35">
        <f>SUMIFS(Tabla16[IVA],Tabla16[NUM],Tabla1[[#This Row],[CODIGO]])</f>
        <v>0</v>
      </c>
      <c r="I958" s="35">
        <f>SUMIFS(Tabla16[ISR RET.],Tabla16[NUM],Tabla1[[#This Row],[CODIGO]])</f>
        <v>0</v>
      </c>
      <c r="J958" s="35">
        <f>SUMIFS(Tabla16[IVA RET.],Tabla16[NUM],Tabla1[[#This Row],[CODIGO]])</f>
        <v>0</v>
      </c>
      <c r="K958" t="str">
        <f>FIXED(Tabla1[[#This Row],[TASA 16%]],0)</f>
        <v>0</v>
      </c>
      <c r="L958" t="str">
        <f>FIXED(Tabla1[[#This Row],[TASA 0%]],0)</f>
        <v>0</v>
      </c>
      <c r="M958" t="str">
        <f>FIXED(Tabla1[[#This Row],[TASA EXE.]],0)</f>
        <v>0</v>
      </c>
      <c r="N958" s="36" t="str">
        <f>FIXED(Tabla1[[#This Row],[IVA]],0)</f>
        <v>0</v>
      </c>
      <c r="O958" s="36" t="str">
        <f>FIXED(Tabla1[[#This Row],[ISR RET]],0)</f>
        <v>0</v>
      </c>
      <c r="P958" s="36" t="str">
        <f>FIXED(Tabla1[[#This Row],[IVA RET]],0)</f>
        <v>0</v>
      </c>
      <c r="R958" s="68">
        <f>Tabla1[[#This Row],[TASA 16]]*16%</f>
        <v>0</v>
      </c>
    </row>
    <row r="959" spans="2:18" x14ac:dyDescent="0.25">
      <c r="B959" t="str">
        <f>'[1]210 Y RFC'!A959</f>
        <v>ICA981126SX0</v>
      </c>
      <c r="C959" t="s">
        <v>991</v>
      </c>
      <c r="D959" t="str">
        <f>'[1]210 Y RFC'!C959</f>
        <v>INTEGRACION COMERCIAL ALTEÑA SA DE CV</v>
      </c>
      <c r="E959" s="35">
        <f>SUMIFS(Tabla16[TASA 16],Tabla16[NUM],Tabla1[[#This Row],[CODIGO]])</f>
        <v>0</v>
      </c>
      <c r="F959" s="35">
        <f>SUMIFS(Tabla16[TASA 0%],Tabla16[NUM],Tabla1[[#This Row],[CODIGO]])</f>
        <v>0</v>
      </c>
      <c r="G959" s="35">
        <f>SUMIFS(Tabla16[[EXENTO ]],Tabla16[NUM],Tabla1[[#This Row],[CODIGO]])</f>
        <v>0</v>
      </c>
      <c r="H959" s="35">
        <f>SUMIFS(Tabla16[IVA],Tabla16[NUM],Tabla1[[#This Row],[CODIGO]])</f>
        <v>0</v>
      </c>
      <c r="I959" s="35">
        <f>SUMIFS(Tabla16[ISR RET.],Tabla16[NUM],Tabla1[[#This Row],[CODIGO]])</f>
        <v>0</v>
      </c>
      <c r="J959" s="35">
        <f>SUMIFS(Tabla16[IVA RET.],Tabla16[NUM],Tabla1[[#This Row],[CODIGO]])</f>
        <v>0</v>
      </c>
      <c r="K959" t="str">
        <f>FIXED(Tabla1[[#This Row],[TASA 16%]],0)</f>
        <v>0</v>
      </c>
      <c r="L959" t="str">
        <f>FIXED(Tabla1[[#This Row],[TASA 0%]],0)</f>
        <v>0</v>
      </c>
      <c r="M959" t="str">
        <f>FIXED(Tabla1[[#This Row],[TASA EXE.]],0)</f>
        <v>0</v>
      </c>
      <c r="N959" t="str">
        <f>FIXED(Tabla1[[#This Row],[IVA]],0)</f>
        <v>0</v>
      </c>
      <c r="O959" t="str">
        <f>FIXED(Tabla1[[#This Row],[ISR RET]],0)</f>
        <v>0</v>
      </c>
      <c r="P959" t="str">
        <f>FIXED(Tabla1[[#This Row],[IVA RET]],0)</f>
        <v>0</v>
      </c>
      <c r="R959" s="68">
        <f>Tabla1[[#This Row],[TASA 16]]*16%</f>
        <v>0</v>
      </c>
    </row>
    <row r="960" spans="2:18" x14ac:dyDescent="0.25">
      <c r="B960" t="str">
        <f>'[1]210 Y RFC'!A960</f>
        <v>CCO7409189M1</v>
      </c>
      <c r="C960" t="s">
        <v>992</v>
      </c>
      <c r="D960" t="str">
        <f>'[1]210 Y RFC'!C960</f>
        <v>CEMEX CONCRETOS SA DE CV</v>
      </c>
      <c r="E960" s="35">
        <f>SUMIFS(Tabla16[TASA 16],Tabla16[NUM],Tabla1[[#This Row],[CODIGO]])</f>
        <v>0</v>
      </c>
      <c r="F960" s="35">
        <f>SUMIFS(Tabla16[TASA 0%],Tabla16[NUM],Tabla1[[#This Row],[CODIGO]])</f>
        <v>0</v>
      </c>
      <c r="G960" s="35">
        <f>SUMIFS(Tabla16[[EXENTO ]],Tabla16[NUM],Tabla1[[#This Row],[CODIGO]])</f>
        <v>0</v>
      </c>
      <c r="H960" s="35">
        <f>SUMIFS(Tabla16[IVA],Tabla16[NUM],Tabla1[[#This Row],[CODIGO]])</f>
        <v>0</v>
      </c>
      <c r="I960" s="35">
        <f>SUMIFS(Tabla16[ISR RET.],Tabla16[NUM],Tabla1[[#This Row],[CODIGO]])</f>
        <v>0</v>
      </c>
      <c r="J960" s="35">
        <f>SUMIFS(Tabla16[IVA RET.],Tabla16[NUM],Tabla1[[#This Row],[CODIGO]])</f>
        <v>0</v>
      </c>
      <c r="K960" t="str">
        <f>FIXED(Tabla1[[#This Row],[TASA 16%]],0)</f>
        <v>0</v>
      </c>
      <c r="L960" t="str">
        <f>FIXED(Tabla1[[#This Row],[TASA 0%]],0)</f>
        <v>0</v>
      </c>
      <c r="M960" t="str">
        <f>FIXED(Tabla1[[#This Row],[TASA EXE.]],0)</f>
        <v>0</v>
      </c>
      <c r="N960" s="36" t="str">
        <f>FIXED(Tabla1[[#This Row],[IVA]],0)</f>
        <v>0</v>
      </c>
      <c r="O960" s="36" t="str">
        <f>FIXED(Tabla1[[#This Row],[ISR RET]],0)</f>
        <v>0</v>
      </c>
      <c r="P960" s="36" t="str">
        <f>FIXED(Tabla1[[#This Row],[IVA RET]],0)</f>
        <v>0</v>
      </c>
      <c r="R960" s="68">
        <f>Tabla1[[#This Row],[TASA 16]]*16%</f>
        <v>0</v>
      </c>
    </row>
    <row r="961" spans="2:18" x14ac:dyDescent="0.25">
      <c r="B961" t="str">
        <f>'[1]210 Y RFC'!A961</f>
        <v>OCA170201HZ4</v>
      </c>
      <c r="C961" t="s">
        <v>993</v>
      </c>
      <c r="D961" t="str">
        <f>'[1]210 Y RFC'!C961</f>
        <v>OZ CARGO S DE RL DE CV</v>
      </c>
      <c r="E961" s="35">
        <f>SUMIFS(Tabla16[TASA 16],Tabla16[NUM],Tabla1[[#This Row],[CODIGO]])</f>
        <v>0</v>
      </c>
      <c r="F961" s="35">
        <f>SUMIFS(Tabla16[TASA 0%],Tabla16[NUM],Tabla1[[#This Row],[CODIGO]])</f>
        <v>0</v>
      </c>
      <c r="G961" s="35">
        <f>SUMIFS(Tabla16[[EXENTO ]],Tabla16[NUM],Tabla1[[#This Row],[CODIGO]])</f>
        <v>0</v>
      </c>
      <c r="H961" s="35">
        <f>SUMIFS(Tabla16[IVA],Tabla16[NUM],Tabla1[[#This Row],[CODIGO]])</f>
        <v>0</v>
      </c>
      <c r="I961" s="35">
        <f>SUMIFS(Tabla16[ISR RET.],Tabla16[NUM],Tabla1[[#This Row],[CODIGO]])</f>
        <v>0</v>
      </c>
      <c r="J961" s="35">
        <f>SUMIFS(Tabla16[IVA RET.],Tabla16[NUM],Tabla1[[#This Row],[CODIGO]])</f>
        <v>0</v>
      </c>
      <c r="K961" t="str">
        <f>FIXED(Tabla1[[#This Row],[TASA 16%]],0)</f>
        <v>0</v>
      </c>
      <c r="L961" t="str">
        <f>FIXED(Tabla1[[#This Row],[TASA 0%]],0)</f>
        <v>0</v>
      </c>
      <c r="M961" t="str">
        <f>FIXED(Tabla1[[#This Row],[TASA EXE.]],0)</f>
        <v>0</v>
      </c>
      <c r="N961" t="str">
        <f>FIXED(Tabla1[[#This Row],[IVA]],0)</f>
        <v>0</v>
      </c>
      <c r="O961" t="str">
        <f>FIXED(Tabla1[[#This Row],[ISR RET]],0)</f>
        <v>0</v>
      </c>
      <c r="P961" t="str">
        <f>FIXED(Tabla1[[#This Row],[IVA RET]],0)</f>
        <v>0</v>
      </c>
      <c r="R961" s="68">
        <f>Tabla1[[#This Row],[TASA 16]]*16%</f>
        <v>0</v>
      </c>
    </row>
    <row r="962" spans="2:18" x14ac:dyDescent="0.25">
      <c r="B962" t="str">
        <f>'[1]210 Y RFC'!A962</f>
        <v>CAS040226AI8</v>
      </c>
      <c r="C962" t="s">
        <v>994</v>
      </c>
      <c r="D962" t="str">
        <f>'[1]210 Y RFC'!C962</f>
        <v>CAPACITACION Y ASESORIA EN SERVICIOS DE TRANSPORTES SA DE CV</v>
      </c>
      <c r="E962" s="35">
        <f>SUMIFS(Tabla16[TASA 16],Tabla16[NUM],Tabla1[[#This Row],[CODIGO]])</f>
        <v>0</v>
      </c>
      <c r="F962" s="35">
        <f>SUMIFS(Tabla16[TASA 0%],Tabla16[NUM],Tabla1[[#This Row],[CODIGO]])</f>
        <v>0</v>
      </c>
      <c r="G962" s="35">
        <f>SUMIFS(Tabla16[[EXENTO ]],Tabla16[NUM],Tabla1[[#This Row],[CODIGO]])</f>
        <v>0</v>
      </c>
      <c r="H962" s="35">
        <f>SUMIFS(Tabla16[IVA],Tabla16[NUM],Tabla1[[#This Row],[CODIGO]])</f>
        <v>0</v>
      </c>
      <c r="I962" s="35">
        <f>SUMIFS(Tabla16[ISR RET.],Tabla16[NUM],Tabla1[[#This Row],[CODIGO]])</f>
        <v>0</v>
      </c>
      <c r="J962" s="35">
        <f>SUMIFS(Tabla16[IVA RET.],Tabla16[NUM],Tabla1[[#This Row],[CODIGO]])</f>
        <v>0</v>
      </c>
      <c r="K962" t="str">
        <f>FIXED(Tabla1[[#This Row],[TASA 16%]],0)</f>
        <v>0</v>
      </c>
      <c r="L962" t="str">
        <f>FIXED(Tabla1[[#This Row],[TASA 0%]],0)</f>
        <v>0</v>
      </c>
      <c r="M962" t="str">
        <f>FIXED(Tabla1[[#This Row],[TASA EXE.]],0)</f>
        <v>0</v>
      </c>
      <c r="N962" s="36" t="str">
        <f>FIXED(Tabla1[[#This Row],[IVA]],0)</f>
        <v>0</v>
      </c>
      <c r="O962" s="36" t="str">
        <f>FIXED(Tabla1[[#This Row],[ISR RET]],0)</f>
        <v>0</v>
      </c>
      <c r="P962" s="36" t="str">
        <f>FIXED(Tabla1[[#This Row],[IVA RET]],0)</f>
        <v>0</v>
      </c>
      <c r="R962" s="68">
        <f>Tabla1[[#This Row],[TASA 16]]*16%</f>
        <v>0</v>
      </c>
    </row>
    <row r="963" spans="2:18" x14ac:dyDescent="0.25">
      <c r="B963" t="str">
        <f>'[1]210 Y RFC'!A963</f>
        <v>FASF480109DYA</v>
      </c>
      <c r="C963" t="s">
        <v>995</v>
      </c>
      <c r="D963" t="str">
        <f>'[1]210 Y RFC'!C963</f>
        <v>FRANCO SANDOVAL FERNANDA</v>
      </c>
      <c r="E963" s="35">
        <f>SUMIFS(Tabla16[TASA 16],Tabla16[NUM],Tabla1[[#This Row],[CODIGO]])</f>
        <v>0</v>
      </c>
      <c r="F963" s="35">
        <f>SUMIFS(Tabla16[TASA 0%],Tabla16[NUM],Tabla1[[#This Row],[CODIGO]])</f>
        <v>0</v>
      </c>
      <c r="G963" s="35">
        <f>SUMIFS(Tabla16[[EXENTO ]],Tabla16[NUM],Tabla1[[#This Row],[CODIGO]])</f>
        <v>0</v>
      </c>
      <c r="H963" s="35">
        <f>SUMIFS(Tabla16[IVA],Tabla16[NUM],Tabla1[[#This Row],[CODIGO]])</f>
        <v>0</v>
      </c>
      <c r="I963" s="35">
        <f>SUMIFS(Tabla16[ISR RET.],Tabla16[NUM],Tabla1[[#This Row],[CODIGO]])</f>
        <v>0</v>
      </c>
      <c r="J963" s="35">
        <f>SUMIFS(Tabla16[IVA RET.],Tabla16[NUM],Tabla1[[#This Row],[CODIGO]])</f>
        <v>0</v>
      </c>
      <c r="K963" t="str">
        <f>FIXED(Tabla1[[#This Row],[TASA 16%]],0)</f>
        <v>0</v>
      </c>
      <c r="L963" t="str">
        <f>FIXED(Tabla1[[#This Row],[TASA 0%]],0)</f>
        <v>0</v>
      </c>
      <c r="M963" t="str">
        <f>FIXED(Tabla1[[#This Row],[TASA EXE.]],0)</f>
        <v>0</v>
      </c>
      <c r="N963" t="str">
        <f>FIXED(Tabla1[[#This Row],[IVA]],0)</f>
        <v>0</v>
      </c>
      <c r="O963" t="str">
        <f>FIXED(Tabla1[[#This Row],[ISR RET]],0)</f>
        <v>0</v>
      </c>
      <c r="P963" t="str">
        <f>FIXED(Tabla1[[#This Row],[IVA RET]],0)</f>
        <v>0</v>
      </c>
      <c r="R963" s="68">
        <f>Tabla1[[#This Row],[TASA 16]]*16%</f>
        <v>0</v>
      </c>
    </row>
    <row r="964" spans="2:18" x14ac:dyDescent="0.25">
      <c r="B964" t="str">
        <f>'[1]210 Y RFC'!A964</f>
        <v>AIC170922L97</v>
      </c>
      <c r="C964" t="s">
        <v>996</v>
      </c>
      <c r="D964" t="str">
        <f>'[1]210 Y RFC'!C964</f>
        <v>ALTA INGENIERIA DE CONCRETO S Y S SA DE CV</v>
      </c>
      <c r="E964" s="35">
        <f>SUMIFS(Tabla16[TASA 16],Tabla16[NUM],Tabla1[[#This Row],[CODIGO]])</f>
        <v>0</v>
      </c>
      <c r="F964" s="35">
        <f>SUMIFS(Tabla16[TASA 0%],Tabla16[NUM],Tabla1[[#This Row],[CODIGO]])</f>
        <v>0</v>
      </c>
      <c r="G964" s="35">
        <f>SUMIFS(Tabla16[[EXENTO ]],Tabla16[NUM],Tabla1[[#This Row],[CODIGO]])</f>
        <v>0</v>
      </c>
      <c r="H964" s="35">
        <f>SUMIFS(Tabla16[IVA],Tabla16[NUM],Tabla1[[#This Row],[CODIGO]])</f>
        <v>0</v>
      </c>
      <c r="I964" s="35">
        <f>SUMIFS(Tabla16[ISR RET.],Tabla16[NUM],Tabla1[[#This Row],[CODIGO]])</f>
        <v>0</v>
      </c>
      <c r="J964" s="35">
        <f>SUMIFS(Tabla16[IVA RET.],Tabla16[NUM],Tabla1[[#This Row],[CODIGO]])</f>
        <v>0</v>
      </c>
      <c r="K964" t="str">
        <f>FIXED(Tabla1[[#This Row],[TASA 16%]],0)</f>
        <v>0</v>
      </c>
      <c r="L964" t="str">
        <f>FIXED(Tabla1[[#This Row],[TASA 0%]],0)</f>
        <v>0</v>
      </c>
      <c r="M964" t="str">
        <f>FIXED(Tabla1[[#This Row],[TASA EXE.]],0)</f>
        <v>0</v>
      </c>
      <c r="N964" s="36" t="str">
        <f>FIXED(Tabla1[[#This Row],[IVA]],0)</f>
        <v>0</v>
      </c>
      <c r="O964" s="36" t="str">
        <f>FIXED(Tabla1[[#This Row],[ISR RET]],0)</f>
        <v>0</v>
      </c>
      <c r="P964" s="36" t="str">
        <f>FIXED(Tabla1[[#This Row],[IVA RET]],0)</f>
        <v>0</v>
      </c>
      <c r="R964" s="68">
        <f>Tabla1[[#This Row],[TASA 16]]*16%</f>
        <v>0</v>
      </c>
    </row>
    <row r="965" spans="2:18" x14ac:dyDescent="0.25">
      <c r="B965" t="str">
        <f>'[1]210 Y RFC'!A965</f>
        <v>MAIF840205SM2</v>
      </c>
      <c r="C965" t="s">
        <v>997</v>
      </c>
      <c r="D965" t="str">
        <f>'[1]210 Y RFC'!C965</f>
        <v>MARTINEZ IÑIGUEZ FELIPE DE JESUS</v>
      </c>
      <c r="E965" s="35">
        <f>SUMIFS(Tabla16[TASA 16],Tabla16[NUM],Tabla1[[#This Row],[CODIGO]])</f>
        <v>0</v>
      </c>
      <c r="F965" s="35">
        <f>SUMIFS(Tabla16[TASA 0%],Tabla16[NUM],Tabla1[[#This Row],[CODIGO]])</f>
        <v>18344</v>
      </c>
      <c r="G965" s="35">
        <f>SUMIFS(Tabla16[[EXENTO ]],Tabla16[NUM],Tabla1[[#This Row],[CODIGO]])</f>
        <v>0</v>
      </c>
      <c r="H965" s="35">
        <f>SUMIFS(Tabla16[IVA],Tabla16[NUM],Tabla1[[#This Row],[CODIGO]])</f>
        <v>0</v>
      </c>
      <c r="I965" s="35">
        <f>SUMIFS(Tabla16[ISR RET.],Tabla16[NUM],Tabla1[[#This Row],[CODIGO]])</f>
        <v>0</v>
      </c>
      <c r="J965" s="35">
        <f>SUMIFS(Tabla16[IVA RET.],Tabla16[NUM],Tabla1[[#This Row],[CODIGO]])</f>
        <v>0</v>
      </c>
      <c r="K965" t="str">
        <f>FIXED(Tabla1[[#This Row],[TASA 16%]],0)</f>
        <v>0</v>
      </c>
      <c r="L965" t="str">
        <f>FIXED(Tabla1[[#This Row],[TASA 0%]],0)</f>
        <v>18,344</v>
      </c>
      <c r="M965" t="str">
        <f>FIXED(Tabla1[[#This Row],[TASA EXE.]],0)</f>
        <v>0</v>
      </c>
      <c r="N965" t="str">
        <f>FIXED(Tabla1[[#This Row],[IVA]],0)</f>
        <v>0</v>
      </c>
      <c r="O965" t="str">
        <f>FIXED(Tabla1[[#This Row],[ISR RET]],0)</f>
        <v>0</v>
      </c>
      <c r="P965" t="str">
        <f>FIXED(Tabla1[[#This Row],[IVA RET]],0)</f>
        <v>0</v>
      </c>
      <c r="R965" s="68">
        <f>Tabla1[[#This Row],[TASA 16]]*16%</f>
        <v>0</v>
      </c>
    </row>
    <row r="966" spans="2:18" x14ac:dyDescent="0.25">
      <c r="B966" t="str">
        <f>'[1]210 Y RFC'!A966</f>
        <v>HOCJ780508G84</v>
      </c>
      <c r="C966" t="s">
        <v>998</v>
      </c>
      <c r="D966" t="str">
        <f>'[1]210 Y RFC'!C966</f>
        <v>HORVATH CALDERON JUAN CARLOS</v>
      </c>
      <c r="E966" s="35">
        <f>SUMIFS(Tabla16[TASA 16],Tabla16[NUM],Tabla1[[#This Row],[CODIGO]])</f>
        <v>283892.8125</v>
      </c>
      <c r="F966" s="35">
        <f>SUMIFS(Tabla16[TASA 0%],Tabla16[NUM],Tabla1[[#This Row],[CODIGO]])</f>
        <v>0.21750000001156877</v>
      </c>
      <c r="G966" s="35">
        <f>SUMIFS(Tabla16[[EXENTO ]],Tabla16[NUM],Tabla1[[#This Row],[CODIGO]])</f>
        <v>0</v>
      </c>
      <c r="H966" s="35">
        <f>SUMIFS(Tabla16[IVA],Tabla16[NUM],Tabla1[[#This Row],[CODIGO]])</f>
        <v>45422.850000000006</v>
      </c>
      <c r="I966" s="35">
        <f>SUMIFS(Tabla16[ISR RET.],Tabla16[NUM],Tabla1[[#This Row],[CODIGO]])</f>
        <v>0</v>
      </c>
      <c r="J966" s="35">
        <f>SUMIFS(Tabla16[IVA RET.],Tabla16[NUM],Tabla1[[#This Row],[CODIGO]])</f>
        <v>0</v>
      </c>
      <c r="K966" t="str">
        <f>FIXED(Tabla1[[#This Row],[TASA 16%]],0)</f>
        <v>283,893</v>
      </c>
      <c r="L966" t="str">
        <f>FIXED(Tabla1[[#This Row],[TASA 0%]],0)</f>
        <v>0</v>
      </c>
      <c r="M966" t="str">
        <f>FIXED(Tabla1[[#This Row],[TASA EXE.]],0)</f>
        <v>0</v>
      </c>
      <c r="N966" t="str">
        <f>FIXED(Tabla1[[#This Row],[IVA]],0)</f>
        <v>45,423</v>
      </c>
      <c r="O966" t="str">
        <f>FIXED(Tabla1[[#This Row],[ISR RET]],0)</f>
        <v>0</v>
      </c>
      <c r="P966" t="str">
        <f>FIXED(Tabla1[[#This Row],[IVA RET]],0)</f>
        <v>0</v>
      </c>
      <c r="R966" s="68">
        <f>Tabla1[[#This Row],[TASA 16]]*16%</f>
        <v>45422.879999999997</v>
      </c>
    </row>
    <row r="967" spans="2:18" x14ac:dyDescent="0.25">
      <c r="B967" t="str">
        <f>'[1]210 Y RFC'!A967</f>
        <v>OME561118AA8</v>
      </c>
      <c r="C967" t="s">
        <v>999</v>
      </c>
      <c r="D967" t="str">
        <f>'[1]210 Y RFC'!C967</f>
        <v>OMNIBUS DE MEXICO SA DE CV</v>
      </c>
      <c r="E967" s="35">
        <f>SUMIFS(Tabla16[TASA 16],Tabla16[NUM],Tabla1[[#This Row],[CODIGO]])</f>
        <v>0</v>
      </c>
      <c r="F967" s="35">
        <f>SUMIFS(Tabla16[TASA 0%],Tabla16[NUM],Tabla1[[#This Row],[CODIGO]])</f>
        <v>0</v>
      </c>
      <c r="G967" s="35">
        <f>SUMIFS(Tabla16[[EXENTO ]],Tabla16[NUM],Tabla1[[#This Row],[CODIGO]])</f>
        <v>0</v>
      </c>
      <c r="H967" s="35">
        <f>SUMIFS(Tabla16[IVA],Tabla16[NUM],Tabla1[[#This Row],[CODIGO]])</f>
        <v>0</v>
      </c>
      <c r="I967" s="35">
        <f>SUMIFS(Tabla16[ISR RET.],Tabla16[NUM],Tabla1[[#This Row],[CODIGO]])</f>
        <v>0</v>
      </c>
      <c r="J967" s="35">
        <f>SUMIFS(Tabla16[IVA RET.],Tabla16[NUM],Tabla1[[#This Row],[CODIGO]])</f>
        <v>0</v>
      </c>
      <c r="K967" t="str">
        <f>FIXED(Tabla1[[#This Row],[TASA 16%]],0)</f>
        <v>0</v>
      </c>
      <c r="L967" t="str">
        <f>FIXED(Tabla1[[#This Row],[TASA 0%]],0)</f>
        <v>0</v>
      </c>
      <c r="M967" t="str">
        <f>FIXED(Tabla1[[#This Row],[TASA EXE.]],0)</f>
        <v>0</v>
      </c>
      <c r="N967" t="str">
        <f>FIXED(Tabla1[[#This Row],[IVA]],0)</f>
        <v>0</v>
      </c>
      <c r="O967" t="str">
        <f>FIXED(Tabla1[[#This Row],[ISR RET]],0)</f>
        <v>0</v>
      </c>
      <c r="P967" t="str">
        <f>FIXED(Tabla1[[#This Row],[IVA RET]],0)</f>
        <v>0</v>
      </c>
      <c r="R967" s="68">
        <f>Tabla1[[#This Row],[TASA 16]]*16%</f>
        <v>0</v>
      </c>
    </row>
    <row r="968" spans="2:18" x14ac:dyDescent="0.25">
      <c r="B968" t="str">
        <f>'[1]210 Y RFC'!A968</f>
        <v>PEGH470726T44</v>
      </c>
      <c r="C968" t="s">
        <v>1000</v>
      </c>
      <c r="D968" t="str">
        <f>'[1]210 Y RFC'!C968</f>
        <v>DE LA PEÑA GARIBALDI HECTOR ROBERTO</v>
      </c>
      <c r="E968" s="35">
        <f>SUMIFS(Tabla16[TASA 16],Tabla16[NUM],Tabla1[[#This Row],[CODIGO]])</f>
        <v>87360.75</v>
      </c>
      <c r="F968" s="35">
        <f>SUMIFS(Tabla16[TASA 0%],Tabla16[NUM],Tabla1[[#This Row],[CODIGO]])</f>
        <v>3.9999999993597157E-2</v>
      </c>
      <c r="G968" s="35">
        <f>SUMIFS(Tabla16[[EXENTO ]],Tabla16[NUM],Tabla1[[#This Row],[CODIGO]])</f>
        <v>0</v>
      </c>
      <c r="H968" s="35">
        <f>SUMIFS(Tabla16[IVA],Tabla16[NUM],Tabla1[[#This Row],[CODIGO]])</f>
        <v>13977.72</v>
      </c>
      <c r="I968" s="35">
        <f>SUMIFS(Tabla16[ISR RET.],Tabla16[NUM],Tabla1[[#This Row],[CODIGO]])</f>
        <v>0</v>
      </c>
      <c r="J968" s="35">
        <f>SUMIFS(Tabla16[IVA RET.],Tabla16[NUM],Tabla1[[#This Row],[CODIGO]])</f>
        <v>0</v>
      </c>
      <c r="K968" t="str">
        <f>FIXED(Tabla1[[#This Row],[TASA 16%]],0)</f>
        <v>87,361</v>
      </c>
      <c r="L968" t="str">
        <f>FIXED(Tabla1[[#This Row],[TASA 0%]],0)</f>
        <v>0</v>
      </c>
      <c r="M968" t="str">
        <f>FIXED(Tabla1[[#This Row],[TASA EXE.]],0)</f>
        <v>0</v>
      </c>
      <c r="N968" s="36" t="str">
        <f>FIXED(Tabla1[[#This Row],[IVA]],0)</f>
        <v>13,978</v>
      </c>
      <c r="O968" s="36" t="str">
        <f>FIXED(Tabla1[[#This Row],[ISR RET]],0)</f>
        <v>0</v>
      </c>
      <c r="P968" s="36" t="str">
        <f>FIXED(Tabla1[[#This Row],[IVA RET]],0)</f>
        <v>0</v>
      </c>
      <c r="R968" s="68">
        <f>Tabla1[[#This Row],[TASA 16]]*16%</f>
        <v>13977.76</v>
      </c>
    </row>
    <row r="969" spans="2:18" x14ac:dyDescent="0.25">
      <c r="B969" t="str">
        <f>'[1]210 Y RFC'!A969</f>
        <v>VAVF900530QR8</v>
      </c>
      <c r="C969" t="s">
        <v>1001</v>
      </c>
      <c r="D969" t="str">
        <f>'[1]210 Y RFC'!C969</f>
        <v>VARGAS VILLEGAS FRANCISCO JAVIER</v>
      </c>
      <c r="E969" s="35">
        <f>SUMIFS(Tabla16[TASA 16],Tabla16[NUM],Tabla1[[#This Row],[CODIGO]])</f>
        <v>0</v>
      </c>
      <c r="F969" s="35">
        <f>SUMIFS(Tabla16[TASA 0%],Tabla16[NUM],Tabla1[[#This Row],[CODIGO]])</f>
        <v>6076</v>
      </c>
      <c r="G969" s="35">
        <f>SUMIFS(Tabla16[[EXENTO ]],Tabla16[NUM],Tabla1[[#This Row],[CODIGO]])</f>
        <v>0</v>
      </c>
      <c r="H969" s="35">
        <f>SUMIFS(Tabla16[IVA],Tabla16[NUM],Tabla1[[#This Row],[CODIGO]])</f>
        <v>0</v>
      </c>
      <c r="I969" s="35">
        <f>SUMIFS(Tabla16[ISR RET.],Tabla16[NUM],Tabla1[[#This Row],[CODIGO]])</f>
        <v>0</v>
      </c>
      <c r="J969" s="35">
        <f>SUMIFS(Tabla16[IVA RET.],Tabla16[NUM],Tabla1[[#This Row],[CODIGO]])</f>
        <v>0</v>
      </c>
      <c r="K969" t="str">
        <f>FIXED(Tabla1[[#This Row],[TASA 16%]],0)</f>
        <v>0</v>
      </c>
      <c r="L969" t="str">
        <f>FIXED(Tabla1[[#This Row],[TASA 0%]],0)</f>
        <v>6,076</v>
      </c>
      <c r="M969" t="str">
        <f>FIXED(Tabla1[[#This Row],[TASA EXE.]],0)</f>
        <v>0</v>
      </c>
      <c r="N969" t="str">
        <f>FIXED(Tabla1[[#This Row],[IVA]],0)</f>
        <v>0</v>
      </c>
      <c r="O969" t="str">
        <f>FIXED(Tabla1[[#This Row],[ISR RET]],0)</f>
        <v>0</v>
      </c>
      <c r="P969" t="str">
        <f>FIXED(Tabla1[[#This Row],[IVA RET]],0)</f>
        <v>0</v>
      </c>
      <c r="R969" s="68">
        <f>Tabla1[[#This Row],[TASA 16]]*16%</f>
        <v>0</v>
      </c>
    </row>
    <row r="970" spans="2:18" x14ac:dyDescent="0.25">
      <c r="B970" t="str">
        <f>'[1]210 Y RFC'!A970</f>
        <v>GUMM810212HD8</v>
      </c>
      <c r="C970" t="s">
        <v>1002</v>
      </c>
      <c r="D970" t="str">
        <f>'[1]210 Y RFC'!C970</f>
        <v>GUERRA MARISCAL MIGUEL ANGEL</v>
      </c>
      <c r="E970" s="35">
        <f>SUMIFS(Tabla16[TASA 16],Tabla16[NUM],Tabla1[[#This Row],[CODIGO]])</f>
        <v>0</v>
      </c>
      <c r="F970" s="35">
        <f>SUMIFS(Tabla16[TASA 0%],Tabla16[NUM],Tabla1[[#This Row],[CODIGO]])</f>
        <v>76396.94</v>
      </c>
      <c r="G970" s="35">
        <f>SUMIFS(Tabla16[[EXENTO ]],Tabla16[NUM],Tabla1[[#This Row],[CODIGO]])</f>
        <v>0</v>
      </c>
      <c r="H970" s="35">
        <f>SUMIFS(Tabla16[IVA],Tabla16[NUM],Tabla1[[#This Row],[CODIGO]])</f>
        <v>0</v>
      </c>
      <c r="I970" s="35">
        <f>SUMIFS(Tabla16[ISR RET.],Tabla16[NUM],Tabla1[[#This Row],[CODIGO]])</f>
        <v>0</v>
      </c>
      <c r="J970" s="35">
        <f>SUMIFS(Tabla16[IVA RET.],Tabla16[NUM],Tabla1[[#This Row],[CODIGO]])</f>
        <v>0</v>
      </c>
      <c r="K970" t="str">
        <f>FIXED(Tabla1[[#This Row],[TASA 16%]],0)</f>
        <v>0</v>
      </c>
      <c r="L970" t="str">
        <f>FIXED(Tabla1[[#This Row],[TASA 0%]],0)</f>
        <v>76,397</v>
      </c>
      <c r="M970" t="str">
        <f>FIXED(Tabla1[[#This Row],[TASA EXE.]],0)</f>
        <v>0</v>
      </c>
      <c r="N970" s="36" t="str">
        <f>FIXED(Tabla1[[#This Row],[IVA]],0)</f>
        <v>0</v>
      </c>
      <c r="O970" s="36" t="str">
        <f>FIXED(Tabla1[[#This Row],[ISR RET]],0)</f>
        <v>0</v>
      </c>
      <c r="P970" s="36" t="str">
        <f>FIXED(Tabla1[[#This Row],[IVA RET]],0)</f>
        <v>0</v>
      </c>
      <c r="R970" s="68">
        <f>Tabla1[[#This Row],[TASA 16]]*16%</f>
        <v>0</v>
      </c>
    </row>
    <row r="971" spans="2:18" x14ac:dyDescent="0.25">
      <c r="B971" t="str">
        <f>'[1]210 Y RFC'!A971</f>
        <v>EST130214C64</v>
      </c>
      <c r="C971" t="s">
        <v>1003</v>
      </c>
      <c r="D971" t="str">
        <f>'[1]210 Y RFC'!C971</f>
        <v>ESTACION DE SERVICIO LOS 3 ENCINOS SA DE CV</v>
      </c>
      <c r="E971" s="35">
        <f>SUMIFS(Tabla16[TASA 16],Tabla16[NUM],Tabla1[[#This Row],[CODIGO]])</f>
        <v>0</v>
      </c>
      <c r="F971" s="35">
        <f>SUMIFS(Tabla16[TASA 0%],Tabla16[NUM],Tabla1[[#This Row],[CODIGO]])</f>
        <v>0</v>
      </c>
      <c r="G971" s="35">
        <f>SUMIFS(Tabla16[[EXENTO ]],Tabla16[NUM],Tabla1[[#This Row],[CODIGO]])</f>
        <v>0</v>
      </c>
      <c r="H971" s="35">
        <f>SUMIFS(Tabla16[IVA],Tabla16[NUM],Tabla1[[#This Row],[CODIGO]])</f>
        <v>0</v>
      </c>
      <c r="I971" s="35">
        <f>SUMIFS(Tabla16[ISR RET.],Tabla16[NUM],Tabla1[[#This Row],[CODIGO]])</f>
        <v>0</v>
      </c>
      <c r="J971" s="35">
        <f>SUMIFS(Tabla16[IVA RET.],Tabla16[NUM],Tabla1[[#This Row],[CODIGO]])</f>
        <v>0</v>
      </c>
      <c r="K971" t="str">
        <f>FIXED(Tabla1[[#This Row],[TASA 16%]],0)</f>
        <v>0</v>
      </c>
      <c r="L971" t="str">
        <f>FIXED(Tabla1[[#This Row],[TASA 0%]],0)</f>
        <v>0</v>
      </c>
      <c r="M971" t="str">
        <f>FIXED(Tabla1[[#This Row],[TASA EXE.]],0)</f>
        <v>0</v>
      </c>
      <c r="N971" s="36" t="str">
        <f>FIXED(Tabla1[[#This Row],[IVA]],0)</f>
        <v>0</v>
      </c>
      <c r="O971" s="36" t="str">
        <f>FIXED(Tabla1[[#This Row],[ISR RET]],0)</f>
        <v>0</v>
      </c>
      <c r="P971" s="36" t="str">
        <f>FIXED(Tabla1[[#This Row],[IVA RET]],0)</f>
        <v>0</v>
      </c>
      <c r="R971" s="68">
        <f>Tabla1[[#This Row],[TASA 16]]*16%</f>
        <v>0</v>
      </c>
    </row>
    <row r="972" spans="2:18" x14ac:dyDescent="0.25">
      <c r="B972" t="str">
        <f>'[1]210 Y RFC'!A972</f>
        <v>MSI0701019X3</v>
      </c>
      <c r="C972" t="s">
        <v>1004</v>
      </c>
      <c r="D972" t="str">
        <f>'[1]210 Y RFC'!C972</f>
        <v>MUNICIPIO DE SAN IGNACIO CERRO GORDO</v>
      </c>
      <c r="E972" s="35">
        <f>SUMIFS(Tabla16[TASA 16],Tabla16[NUM],Tabla1[[#This Row],[CODIGO]])</f>
        <v>0</v>
      </c>
      <c r="F972" s="35">
        <f>SUMIFS(Tabla16[TASA 0%],Tabla16[NUM],Tabla1[[#This Row],[CODIGO]])</f>
        <v>0</v>
      </c>
      <c r="G972" s="35">
        <f>SUMIFS(Tabla16[[EXENTO ]],Tabla16[NUM],Tabla1[[#This Row],[CODIGO]])</f>
        <v>0</v>
      </c>
      <c r="H972" s="35">
        <f>SUMIFS(Tabla16[IVA],Tabla16[NUM],Tabla1[[#This Row],[CODIGO]])</f>
        <v>0</v>
      </c>
      <c r="I972" s="35">
        <f>SUMIFS(Tabla16[ISR RET.],Tabla16[NUM],Tabla1[[#This Row],[CODIGO]])</f>
        <v>0</v>
      </c>
      <c r="J972" s="35">
        <f>SUMIFS(Tabla16[IVA RET.],Tabla16[NUM],Tabla1[[#This Row],[CODIGO]])</f>
        <v>0</v>
      </c>
      <c r="K972" t="str">
        <f>FIXED(Tabla1[[#This Row],[TASA 16%]],0)</f>
        <v>0</v>
      </c>
      <c r="L972" t="str">
        <f>FIXED(Tabla1[[#This Row],[TASA 0%]],0)</f>
        <v>0</v>
      </c>
      <c r="M972" t="str">
        <f>FIXED(Tabla1[[#This Row],[TASA EXE.]],0)</f>
        <v>0</v>
      </c>
      <c r="N972" s="36" t="str">
        <f>FIXED(Tabla1[[#This Row],[IVA]],0)</f>
        <v>0</v>
      </c>
      <c r="O972" s="36" t="str">
        <f>FIXED(Tabla1[[#This Row],[ISR RET]],0)</f>
        <v>0</v>
      </c>
      <c r="P972" s="36" t="str">
        <f>FIXED(Tabla1[[#This Row],[IVA RET]],0)</f>
        <v>0</v>
      </c>
      <c r="R972" s="68">
        <f>Tabla1[[#This Row],[TASA 16]]*16%</f>
        <v>0</v>
      </c>
    </row>
    <row r="973" spans="2:18" x14ac:dyDescent="0.25">
      <c r="B973" t="str">
        <f>'[1]210 Y RFC'!A973</f>
        <v>CFA920214T87</v>
      </c>
      <c r="C973" t="s">
        <v>1005</v>
      </c>
      <c r="D973" t="str">
        <f>'[1]210 Y RFC'!C973</f>
        <v>CARGA FACIL SA DE CV</v>
      </c>
      <c r="E973" s="35">
        <f>SUMIFS(Tabla16[TASA 16],Tabla16[NUM],Tabla1[[#This Row],[CODIGO]])</f>
        <v>0</v>
      </c>
      <c r="F973" s="35">
        <f>SUMIFS(Tabla16[TASA 0%],Tabla16[NUM],Tabla1[[#This Row],[CODIGO]])</f>
        <v>0</v>
      </c>
      <c r="G973" s="35">
        <f>SUMIFS(Tabla16[[EXENTO ]],Tabla16[NUM],Tabla1[[#This Row],[CODIGO]])</f>
        <v>0</v>
      </c>
      <c r="H973" s="35">
        <f>SUMIFS(Tabla16[IVA],Tabla16[NUM],Tabla1[[#This Row],[CODIGO]])</f>
        <v>0</v>
      </c>
      <c r="I973" s="35">
        <f>SUMIFS(Tabla16[ISR RET.],Tabla16[NUM],Tabla1[[#This Row],[CODIGO]])</f>
        <v>0</v>
      </c>
      <c r="J973" s="35">
        <f>SUMIFS(Tabla16[IVA RET.],Tabla16[NUM],Tabla1[[#This Row],[CODIGO]])</f>
        <v>0</v>
      </c>
      <c r="K973" t="str">
        <f>FIXED(Tabla1[[#This Row],[TASA 16%]],0)</f>
        <v>0</v>
      </c>
      <c r="L973" t="str">
        <f>FIXED(Tabla1[[#This Row],[TASA 0%]],0)</f>
        <v>0</v>
      </c>
      <c r="M973" t="str">
        <f>FIXED(Tabla1[[#This Row],[TASA EXE.]],0)</f>
        <v>0</v>
      </c>
      <c r="N973" t="str">
        <f>FIXED(Tabla1[[#This Row],[IVA]],0)</f>
        <v>0</v>
      </c>
      <c r="O973" t="str">
        <f>FIXED(Tabla1[[#This Row],[ISR RET]],0)</f>
        <v>0</v>
      </c>
      <c r="P973" t="str">
        <f>FIXED(Tabla1[[#This Row],[IVA RET]],0)</f>
        <v>0</v>
      </c>
      <c r="R973" s="68">
        <f>Tabla1[[#This Row],[TASA 16]]*16%</f>
        <v>0</v>
      </c>
    </row>
    <row r="974" spans="2:18" x14ac:dyDescent="0.25">
      <c r="B974" t="str">
        <f>'[1]210 Y RFC'!A974</f>
        <v>DKG150723UA0</v>
      </c>
      <c r="C974" t="s">
        <v>1006</v>
      </c>
      <c r="D974" t="str">
        <f>'[1]210 Y RFC'!C974</f>
        <v>DISTRIBUIDORA KG S DE RL DE CV</v>
      </c>
      <c r="E974" s="35">
        <f>SUMIFS(Tabla16[TASA 16],Tabla16[NUM],Tabla1[[#This Row],[CODIGO]])</f>
        <v>0</v>
      </c>
      <c r="F974" s="35">
        <f>SUMIFS(Tabla16[TASA 0%],Tabla16[NUM],Tabla1[[#This Row],[CODIGO]])</f>
        <v>0</v>
      </c>
      <c r="G974" s="35">
        <f>SUMIFS(Tabla16[[EXENTO ]],Tabla16[NUM],Tabla1[[#This Row],[CODIGO]])</f>
        <v>0</v>
      </c>
      <c r="H974" s="35">
        <f>SUMIFS(Tabla16[IVA],Tabla16[NUM],Tabla1[[#This Row],[CODIGO]])</f>
        <v>0</v>
      </c>
      <c r="I974" s="35">
        <f>SUMIFS(Tabla16[ISR RET.],Tabla16[NUM],Tabla1[[#This Row],[CODIGO]])</f>
        <v>0</v>
      </c>
      <c r="J974" s="35">
        <f>SUMIFS(Tabla16[IVA RET.],Tabla16[NUM],Tabla1[[#This Row],[CODIGO]])</f>
        <v>0</v>
      </c>
      <c r="K974" t="str">
        <f>FIXED(Tabla1[[#This Row],[TASA 16%]],0)</f>
        <v>0</v>
      </c>
      <c r="L974" t="str">
        <f>FIXED(Tabla1[[#This Row],[TASA 0%]],0)</f>
        <v>0</v>
      </c>
      <c r="M974" t="str">
        <f>FIXED(Tabla1[[#This Row],[TASA EXE.]],0)</f>
        <v>0</v>
      </c>
      <c r="N974" s="36" t="str">
        <f>FIXED(Tabla1[[#This Row],[IVA]],0)</f>
        <v>0</v>
      </c>
      <c r="O974" s="36" t="str">
        <f>FIXED(Tabla1[[#This Row],[ISR RET]],0)</f>
        <v>0</v>
      </c>
      <c r="P974" s="36" t="str">
        <f>FIXED(Tabla1[[#This Row],[IVA RET]],0)</f>
        <v>0</v>
      </c>
      <c r="R974" s="68">
        <f>Tabla1[[#This Row],[TASA 16]]*16%</f>
        <v>0</v>
      </c>
    </row>
    <row r="975" spans="2:18" x14ac:dyDescent="0.25">
      <c r="B975" t="str">
        <f>'[1]210 Y RFC'!A975</f>
        <v>RONG681118N73</v>
      </c>
      <c r="C975" t="s">
        <v>1007</v>
      </c>
      <c r="D975" t="str">
        <f>'[1]210 Y RFC'!C975</f>
        <v>ROMERO NAVARRO GUSTAVO ALBERTO</v>
      </c>
      <c r="E975" s="35">
        <f>SUMIFS(Tabla16[TASA 16],Tabla16[NUM],Tabla1[[#This Row],[CODIGO]])</f>
        <v>0</v>
      </c>
      <c r="F975" s="35">
        <f>SUMIFS(Tabla16[TASA 0%],Tabla16[NUM],Tabla1[[#This Row],[CODIGO]])</f>
        <v>0</v>
      </c>
      <c r="G975" s="35">
        <f>SUMIFS(Tabla16[[EXENTO ]],Tabla16[NUM],Tabla1[[#This Row],[CODIGO]])</f>
        <v>0</v>
      </c>
      <c r="H975" s="35">
        <f>SUMIFS(Tabla16[IVA],Tabla16[NUM],Tabla1[[#This Row],[CODIGO]])</f>
        <v>0</v>
      </c>
      <c r="I975" s="35">
        <f>SUMIFS(Tabla16[ISR RET.],Tabla16[NUM],Tabla1[[#This Row],[CODIGO]])</f>
        <v>0</v>
      </c>
      <c r="J975" s="35">
        <f>SUMIFS(Tabla16[IVA RET.],Tabla16[NUM],Tabla1[[#This Row],[CODIGO]])</f>
        <v>0</v>
      </c>
      <c r="K975" t="str">
        <f>FIXED(Tabla1[[#This Row],[TASA 16%]],0)</f>
        <v>0</v>
      </c>
      <c r="L975" t="str">
        <f>FIXED(Tabla1[[#This Row],[TASA 0%]],0)</f>
        <v>0</v>
      </c>
      <c r="M975" t="str">
        <f>FIXED(Tabla1[[#This Row],[TASA EXE.]],0)</f>
        <v>0</v>
      </c>
      <c r="N975" t="str">
        <f>FIXED(Tabla1[[#This Row],[IVA]],0)</f>
        <v>0</v>
      </c>
      <c r="O975" t="str">
        <f>FIXED(Tabla1[[#This Row],[ISR RET]],0)</f>
        <v>0</v>
      </c>
      <c r="P975" t="str">
        <f>FIXED(Tabla1[[#This Row],[IVA RET]],0)</f>
        <v>0</v>
      </c>
      <c r="R975" s="68">
        <f>Tabla1[[#This Row],[TASA 16]]*16%</f>
        <v>0</v>
      </c>
    </row>
    <row r="976" spans="2:18" x14ac:dyDescent="0.25">
      <c r="B976" t="str">
        <f>'[1]210 Y RFC'!A976</f>
        <v>CBR970415DL5</v>
      </c>
      <c r="C976" t="s">
        <v>1008</v>
      </c>
      <c r="D976" t="str">
        <f>'[1]210 Y RFC'!C976</f>
        <v>COMERCIAL BRIHER SA DE CV</v>
      </c>
      <c r="E976" s="35">
        <f>SUMIFS(Tabla16[TASA 16],Tabla16[NUM],Tabla1[[#This Row],[CODIGO]])</f>
        <v>0</v>
      </c>
      <c r="F976" s="35">
        <f>SUMIFS(Tabla16[TASA 0%],Tabla16[NUM],Tabla1[[#This Row],[CODIGO]])</f>
        <v>0</v>
      </c>
      <c r="G976" s="35">
        <f>SUMIFS(Tabla16[[EXENTO ]],Tabla16[NUM],Tabla1[[#This Row],[CODIGO]])</f>
        <v>0</v>
      </c>
      <c r="H976" s="35">
        <f>SUMIFS(Tabla16[IVA],Tabla16[NUM],Tabla1[[#This Row],[CODIGO]])</f>
        <v>0</v>
      </c>
      <c r="I976" s="35">
        <f>SUMIFS(Tabla16[ISR RET.],Tabla16[NUM],Tabla1[[#This Row],[CODIGO]])</f>
        <v>0</v>
      </c>
      <c r="J976" s="35">
        <f>SUMIFS(Tabla16[IVA RET.],Tabla16[NUM],Tabla1[[#This Row],[CODIGO]])</f>
        <v>0</v>
      </c>
      <c r="K976" t="str">
        <f>FIXED(Tabla1[[#This Row],[TASA 16%]],0)</f>
        <v>0</v>
      </c>
      <c r="L976" t="str">
        <f>FIXED(Tabla1[[#This Row],[TASA 0%]],0)</f>
        <v>0</v>
      </c>
      <c r="M976" t="str">
        <f>FIXED(Tabla1[[#This Row],[TASA EXE.]],0)</f>
        <v>0</v>
      </c>
      <c r="N976" s="36" t="str">
        <f>FIXED(Tabla1[[#This Row],[IVA]],0)</f>
        <v>0</v>
      </c>
      <c r="O976" s="36" t="str">
        <f>FIXED(Tabla1[[#This Row],[ISR RET]],0)</f>
        <v>0</v>
      </c>
      <c r="P976" s="36" t="str">
        <f>FIXED(Tabla1[[#This Row],[IVA RET]],0)</f>
        <v>0</v>
      </c>
      <c r="R976" s="68">
        <f>Tabla1[[#This Row],[TASA 16]]*16%</f>
        <v>0</v>
      </c>
    </row>
    <row r="977" spans="2:18" x14ac:dyDescent="0.25">
      <c r="B977" t="str">
        <f>'[1]210 Y RFC'!A977</f>
        <v>RDI841003QJ4</v>
      </c>
      <c r="C977" t="s">
        <v>1009</v>
      </c>
      <c r="D977" t="str">
        <f>'[1]210 Y RFC'!C977</f>
        <v>RADIOMOVIL DIPSA SA DE CV</v>
      </c>
      <c r="E977" s="35">
        <f>SUMIFS(Tabla16[TASA 16],Tabla16[NUM],Tabla1[[#This Row],[CODIGO]])</f>
        <v>29163.75</v>
      </c>
      <c r="F977" s="35">
        <f>SUMIFS(Tabla16[TASA 0%],Tabla16[NUM],Tabla1[[#This Row],[CODIGO]])</f>
        <v>5.0000000001091394E-2</v>
      </c>
      <c r="G977" s="35">
        <f>SUMIFS(Tabla16[[EXENTO ]],Tabla16[NUM],Tabla1[[#This Row],[CODIGO]])</f>
        <v>0</v>
      </c>
      <c r="H977" s="35">
        <f>SUMIFS(Tabla16[IVA],Tabla16[NUM],Tabla1[[#This Row],[CODIGO]])</f>
        <v>4666.2</v>
      </c>
      <c r="I977" s="35">
        <f>SUMIFS(Tabla16[ISR RET.],Tabla16[NUM],Tabla1[[#This Row],[CODIGO]])</f>
        <v>0</v>
      </c>
      <c r="J977" s="35">
        <f>SUMIFS(Tabla16[IVA RET.],Tabla16[NUM],Tabla1[[#This Row],[CODIGO]])</f>
        <v>0</v>
      </c>
      <c r="K977" t="str">
        <f>FIXED(Tabla1[[#This Row],[TASA 16%]],0)</f>
        <v>29,164</v>
      </c>
      <c r="L977" t="str">
        <f>FIXED(Tabla1[[#This Row],[TASA 0%]],0)</f>
        <v>0</v>
      </c>
      <c r="M977" t="str">
        <f>FIXED(Tabla1[[#This Row],[TASA EXE.]],0)</f>
        <v>0</v>
      </c>
      <c r="N977" t="str">
        <f>FIXED(Tabla1[[#This Row],[IVA]],0)</f>
        <v>4,666</v>
      </c>
      <c r="O977" t="str">
        <f>FIXED(Tabla1[[#This Row],[ISR RET]],0)</f>
        <v>0</v>
      </c>
      <c r="P977" t="str">
        <f>FIXED(Tabla1[[#This Row],[IVA RET]],0)</f>
        <v>0</v>
      </c>
      <c r="R977" s="68">
        <f>Tabla1[[#This Row],[TASA 16]]*16%</f>
        <v>4666.24</v>
      </c>
    </row>
    <row r="978" spans="2:18" x14ac:dyDescent="0.25">
      <c r="B978" t="str">
        <f>'[1]210 Y RFC'!A978</f>
        <v>CPS98051955A</v>
      </c>
      <c r="C978" t="s">
        <v>1010</v>
      </c>
      <c r="D978" t="str">
        <f>'[1]210 Y RFC'!C978</f>
        <v>CORPORATIVO PAPELERO Y DE SUMINISTROS BASICOS</v>
      </c>
      <c r="E978" s="35">
        <f>SUMIFS(Tabla16[TASA 16],Tabla16[NUM],Tabla1[[#This Row],[CODIGO]])</f>
        <v>0</v>
      </c>
      <c r="F978" s="35">
        <f>SUMIFS(Tabla16[TASA 0%],Tabla16[NUM],Tabla1[[#This Row],[CODIGO]])</f>
        <v>0</v>
      </c>
      <c r="G978" s="35">
        <f>SUMIFS(Tabla16[[EXENTO ]],Tabla16[NUM],Tabla1[[#This Row],[CODIGO]])</f>
        <v>0</v>
      </c>
      <c r="H978" s="35">
        <f>SUMIFS(Tabla16[IVA],Tabla16[NUM],Tabla1[[#This Row],[CODIGO]])</f>
        <v>0</v>
      </c>
      <c r="I978" s="35">
        <f>SUMIFS(Tabla16[ISR RET.],Tabla16[NUM],Tabla1[[#This Row],[CODIGO]])</f>
        <v>0</v>
      </c>
      <c r="J978" s="35">
        <f>SUMIFS(Tabla16[IVA RET.],Tabla16[NUM],Tabla1[[#This Row],[CODIGO]])</f>
        <v>0</v>
      </c>
      <c r="K978" t="str">
        <f>FIXED(Tabla1[[#This Row],[TASA 16%]],0)</f>
        <v>0</v>
      </c>
      <c r="L978" t="str">
        <f>FIXED(Tabla1[[#This Row],[TASA 0%]],0)</f>
        <v>0</v>
      </c>
      <c r="M978" t="str">
        <f>FIXED(Tabla1[[#This Row],[TASA EXE.]],0)</f>
        <v>0</v>
      </c>
      <c r="N978" s="36" t="str">
        <f>FIXED(Tabla1[[#This Row],[IVA]],0)</f>
        <v>0</v>
      </c>
      <c r="O978" s="36" t="str">
        <f>FIXED(Tabla1[[#This Row],[ISR RET]],0)</f>
        <v>0</v>
      </c>
      <c r="P978" s="36" t="str">
        <f>FIXED(Tabla1[[#This Row],[IVA RET]],0)</f>
        <v>0</v>
      </c>
      <c r="R978" s="68">
        <f>Tabla1[[#This Row],[TASA 16]]*16%</f>
        <v>0</v>
      </c>
    </row>
    <row r="979" spans="2:18" x14ac:dyDescent="0.25">
      <c r="B979" t="str">
        <f>'[1]210 Y RFC'!A979</f>
        <v>TOCC730718AA8</v>
      </c>
      <c r="C979" t="s">
        <v>1011</v>
      </c>
      <c r="D979" t="str">
        <f>'[1]210 Y RFC'!C979</f>
        <v>TORRES CARRANZA CARLOS</v>
      </c>
      <c r="E979" s="35">
        <f>SUMIFS(Tabla16[TASA 16],Tabla16[NUM],Tabla1[[#This Row],[CODIGO]])</f>
        <v>0</v>
      </c>
      <c r="F979" s="35">
        <f>SUMIFS(Tabla16[TASA 0%],Tabla16[NUM],Tabla1[[#This Row],[CODIGO]])</f>
        <v>0</v>
      </c>
      <c r="G979" s="35">
        <f>SUMIFS(Tabla16[[EXENTO ]],Tabla16[NUM],Tabla1[[#This Row],[CODIGO]])</f>
        <v>0</v>
      </c>
      <c r="H979" s="35">
        <f>SUMIFS(Tabla16[IVA],Tabla16[NUM],Tabla1[[#This Row],[CODIGO]])</f>
        <v>0</v>
      </c>
      <c r="I979" s="35">
        <f>SUMIFS(Tabla16[ISR RET.],Tabla16[NUM],Tabla1[[#This Row],[CODIGO]])</f>
        <v>0</v>
      </c>
      <c r="J979" s="35">
        <f>SUMIFS(Tabla16[IVA RET.],Tabla16[NUM],Tabla1[[#This Row],[CODIGO]])</f>
        <v>0</v>
      </c>
      <c r="K979" t="str">
        <f>FIXED(Tabla1[[#This Row],[TASA 16%]],0)</f>
        <v>0</v>
      </c>
      <c r="L979" t="str">
        <f>FIXED(Tabla1[[#This Row],[TASA 0%]],0)</f>
        <v>0</v>
      </c>
      <c r="M979" t="str">
        <f>FIXED(Tabla1[[#This Row],[TASA EXE.]],0)</f>
        <v>0</v>
      </c>
      <c r="N979" s="36" t="str">
        <f>FIXED(Tabla1[[#This Row],[IVA]],0)</f>
        <v>0</v>
      </c>
      <c r="O979" s="36" t="str">
        <f>FIXED(Tabla1[[#This Row],[ISR RET]],0)</f>
        <v>0</v>
      </c>
      <c r="P979" s="36" t="str">
        <f>FIXED(Tabla1[[#This Row],[IVA RET]],0)</f>
        <v>0</v>
      </c>
      <c r="R979" s="68">
        <f>Tabla1[[#This Row],[TASA 16]]*16%</f>
        <v>0</v>
      </c>
    </row>
    <row r="980" spans="2:18" x14ac:dyDescent="0.25">
      <c r="B980" t="str">
        <f>'[1]210 Y RFC'!A980</f>
        <v>CIN180222DTA</v>
      </c>
      <c r="C980" t="s">
        <v>1012</v>
      </c>
      <c r="D980" t="str">
        <f>'[1]210 Y RFC'!C980</f>
        <v>COMERCIALIZADORA INOVAFORM SA DE CV</v>
      </c>
      <c r="E980" s="35">
        <f>SUMIFS(Tabla16[TASA 16],Tabla16[NUM],Tabla1[[#This Row],[CODIGO]])</f>
        <v>0</v>
      </c>
      <c r="F980" s="35">
        <f>SUMIFS(Tabla16[TASA 0%],Tabla16[NUM],Tabla1[[#This Row],[CODIGO]])</f>
        <v>0</v>
      </c>
      <c r="G980" s="35">
        <f>SUMIFS(Tabla16[[EXENTO ]],Tabla16[NUM],Tabla1[[#This Row],[CODIGO]])</f>
        <v>0</v>
      </c>
      <c r="H980" s="35">
        <f>SUMIFS(Tabla16[IVA],Tabla16[NUM],Tabla1[[#This Row],[CODIGO]])</f>
        <v>0</v>
      </c>
      <c r="I980" s="35">
        <f>SUMIFS(Tabla16[ISR RET.],Tabla16[NUM],Tabla1[[#This Row],[CODIGO]])</f>
        <v>0</v>
      </c>
      <c r="J980" s="35">
        <f>SUMIFS(Tabla16[IVA RET.],Tabla16[NUM],Tabla1[[#This Row],[CODIGO]])</f>
        <v>0</v>
      </c>
      <c r="K980" t="str">
        <f>FIXED(Tabla1[[#This Row],[TASA 16%]],0)</f>
        <v>0</v>
      </c>
      <c r="L980" t="str">
        <f>FIXED(Tabla1[[#This Row],[TASA 0%]],0)</f>
        <v>0</v>
      </c>
      <c r="M980" t="str">
        <f>FIXED(Tabla1[[#This Row],[TASA EXE.]],0)</f>
        <v>0</v>
      </c>
      <c r="N980" t="str">
        <f>FIXED(Tabla1[[#This Row],[IVA]],0)</f>
        <v>0</v>
      </c>
      <c r="O980" t="str">
        <f>FIXED(Tabla1[[#This Row],[ISR RET]],0)</f>
        <v>0</v>
      </c>
      <c r="P980" t="str">
        <f>FIXED(Tabla1[[#This Row],[IVA RET]],0)</f>
        <v>0</v>
      </c>
      <c r="R980" s="68">
        <f>Tabla1[[#This Row],[TASA 16]]*16%</f>
        <v>0</v>
      </c>
    </row>
    <row r="981" spans="2:18" x14ac:dyDescent="0.25">
      <c r="B981" t="str">
        <f>'[1]210 Y RFC'!A981</f>
        <v>AAPE7310132C8</v>
      </c>
      <c r="C981" t="s">
        <v>1013</v>
      </c>
      <c r="D981" t="str">
        <f>'[1]210 Y RFC'!C981</f>
        <v>DE ANDA PEREZ EDUARDO</v>
      </c>
      <c r="E981" s="35">
        <f>SUMIFS(Tabla16[TASA 16],Tabla16[NUM],Tabla1[[#This Row],[CODIGO]])</f>
        <v>0</v>
      </c>
      <c r="F981" s="35">
        <f>SUMIFS(Tabla16[TASA 0%],Tabla16[NUM],Tabla1[[#This Row],[CODIGO]])</f>
        <v>0</v>
      </c>
      <c r="G981" s="35">
        <f>SUMIFS(Tabla16[[EXENTO ]],Tabla16[NUM],Tabla1[[#This Row],[CODIGO]])</f>
        <v>0</v>
      </c>
      <c r="H981" s="35">
        <f>SUMIFS(Tabla16[IVA],Tabla16[NUM],Tabla1[[#This Row],[CODIGO]])</f>
        <v>0</v>
      </c>
      <c r="I981" s="35">
        <f>SUMIFS(Tabla16[ISR RET.],Tabla16[NUM],Tabla1[[#This Row],[CODIGO]])</f>
        <v>0</v>
      </c>
      <c r="J981" s="35">
        <f>SUMIFS(Tabla16[IVA RET.],Tabla16[NUM],Tabla1[[#This Row],[CODIGO]])</f>
        <v>0</v>
      </c>
      <c r="K981" t="str">
        <f>FIXED(Tabla1[[#This Row],[TASA 16%]],0)</f>
        <v>0</v>
      </c>
      <c r="L981" t="str">
        <f>FIXED(Tabla1[[#This Row],[TASA 0%]],0)</f>
        <v>0</v>
      </c>
      <c r="M981" t="str">
        <f>FIXED(Tabla1[[#This Row],[TASA EXE.]],0)</f>
        <v>0</v>
      </c>
      <c r="N981" t="str">
        <f>FIXED(Tabla1[[#This Row],[IVA]],0)</f>
        <v>0</v>
      </c>
      <c r="O981" t="str">
        <f>FIXED(Tabla1[[#This Row],[ISR RET]],0)</f>
        <v>0</v>
      </c>
      <c r="P981" t="str">
        <f>FIXED(Tabla1[[#This Row],[IVA RET]],0)</f>
        <v>0</v>
      </c>
      <c r="R981" s="68">
        <f>Tabla1[[#This Row],[TASA 16]]*16%</f>
        <v>0</v>
      </c>
    </row>
    <row r="982" spans="2:18" x14ac:dyDescent="0.25">
      <c r="B982" t="str">
        <f>'[1]210 Y RFC'!A982</f>
        <v>DCO170503FZ0</v>
      </c>
      <c r="C982" t="s">
        <v>1014</v>
      </c>
      <c r="D982" t="str">
        <f>'[1]210 Y RFC'!C982</f>
        <v>DESARROLLO CONSTRUALTEÑO SA DE CV</v>
      </c>
      <c r="E982" s="35">
        <f>SUMIFS(Tabla16[TASA 16],Tabla16[NUM],Tabla1[[#This Row],[CODIGO]])</f>
        <v>0</v>
      </c>
      <c r="F982" s="35">
        <f>SUMIFS(Tabla16[TASA 0%],Tabla16[NUM],Tabla1[[#This Row],[CODIGO]])</f>
        <v>0</v>
      </c>
      <c r="G982" s="35">
        <f>SUMIFS(Tabla16[[EXENTO ]],Tabla16[NUM],Tabla1[[#This Row],[CODIGO]])</f>
        <v>0</v>
      </c>
      <c r="H982" s="35">
        <f>SUMIFS(Tabla16[IVA],Tabla16[NUM],Tabla1[[#This Row],[CODIGO]])</f>
        <v>0</v>
      </c>
      <c r="I982" s="35">
        <f>SUMIFS(Tabla16[ISR RET.],Tabla16[NUM],Tabla1[[#This Row],[CODIGO]])</f>
        <v>0</v>
      </c>
      <c r="J982" s="35">
        <f>SUMIFS(Tabla16[IVA RET.],Tabla16[NUM],Tabla1[[#This Row],[CODIGO]])</f>
        <v>0</v>
      </c>
      <c r="K982" t="str">
        <f>FIXED(Tabla1[[#This Row],[TASA 16%]],0)</f>
        <v>0</v>
      </c>
      <c r="L982" t="str">
        <f>FIXED(Tabla1[[#This Row],[TASA 0%]],0)</f>
        <v>0</v>
      </c>
      <c r="M982" t="str">
        <f>FIXED(Tabla1[[#This Row],[TASA EXE.]],0)</f>
        <v>0</v>
      </c>
      <c r="N982" s="36" t="str">
        <f>FIXED(Tabla1[[#This Row],[IVA]],0)</f>
        <v>0</v>
      </c>
      <c r="O982" s="36" t="str">
        <f>FIXED(Tabla1[[#This Row],[ISR RET]],0)</f>
        <v>0</v>
      </c>
      <c r="P982" s="36" t="str">
        <f>FIXED(Tabla1[[#This Row],[IVA RET]],0)</f>
        <v>0</v>
      </c>
      <c r="R982" s="68">
        <f>Tabla1[[#This Row],[TASA 16]]*16%</f>
        <v>0</v>
      </c>
    </row>
    <row r="983" spans="2:18" x14ac:dyDescent="0.25">
      <c r="B983" t="str">
        <f>'[1]210 Y RFC'!A983</f>
        <v>PSA000630GI6</v>
      </c>
      <c r="C983" t="s">
        <v>1015</v>
      </c>
      <c r="D983" t="str">
        <f>'[1]210 Y RFC'!C983</f>
        <v>PISOS SELECTOS DE LOS ALTOS SA DE CV</v>
      </c>
      <c r="E983" s="35">
        <f>SUMIFS(Tabla16[TASA 16],Tabla16[NUM],Tabla1[[#This Row],[CODIGO]])</f>
        <v>0</v>
      </c>
      <c r="F983" s="35">
        <f>SUMIFS(Tabla16[TASA 0%],Tabla16[NUM],Tabla1[[#This Row],[CODIGO]])</f>
        <v>0</v>
      </c>
      <c r="G983" s="35">
        <f>SUMIFS(Tabla16[[EXENTO ]],Tabla16[NUM],Tabla1[[#This Row],[CODIGO]])</f>
        <v>0</v>
      </c>
      <c r="H983" s="35">
        <f>SUMIFS(Tabla16[IVA],Tabla16[NUM],Tabla1[[#This Row],[CODIGO]])</f>
        <v>0</v>
      </c>
      <c r="I983" s="35">
        <f>SUMIFS(Tabla16[ISR RET.],Tabla16[NUM],Tabla1[[#This Row],[CODIGO]])</f>
        <v>0</v>
      </c>
      <c r="J983" s="35">
        <f>SUMIFS(Tabla16[IVA RET.],Tabla16[NUM],Tabla1[[#This Row],[CODIGO]])</f>
        <v>0</v>
      </c>
      <c r="K983" t="str">
        <f>FIXED(Tabla1[[#This Row],[TASA 16%]],0)</f>
        <v>0</v>
      </c>
      <c r="L983" t="str">
        <f>FIXED(Tabla1[[#This Row],[TASA 0%]],0)</f>
        <v>0</v>
      </c>
      <c r="M983" t="str">
        <f>FIXED(Tabla1[[#This Row],[TASA EXE.]],0)</f>
        <v>0</v>
      </c>
      <c r="N983" t="str">
        <f>FIXED(Tabla1[[#This Row],[IVA]],0)</f>
        <v>0</v>
      </c>
      <c r="O983" t="str">
        <f>FIXED(Tabla1[[#This Row],[ISR RET]],0)</f>
        <v>0</v>
      </c>
      <c r="P983" t="str">
        <f>FIXED(Tabla1[[#This Row],[IVA RET]],0)</f>
        <v>0</v>
      </c>
      <c r="R983" s="68">
        <f>Tabla1[[#This Row],[TASA 16]]*16%</f>
        <v>0</v>
      </c>
    </row>
    <row r="984" spans="2:18" x14ac:dyDescent="0.25">
      <c r="B984" t="str">
        <f>'[1]210 Y RFC'!A984</f>
        <v>VAMC6504082Z7</v>
      </c>
      <c r="C984" t="s">
        <v>1016</v>
      </c>
      <c r="D984" t="str">
        <f>'[1]210 Y RFC'!C984</f>
        <v>VAZQUEZ MARTIN CESAR</v>
      </c>
      <c r="E984" s="35">
        <f>SUMIFS(Tabla16[TASA 16],Tabla16[NUM],Tabla1[[#This Row],[CODIGO]])</f>
        <v>0</v>
      </c>
      <c r="F984" s="35">
        <f>SUMIFS(Tabla16[TASA 0%],Tabla16[NUM],Tabla1[[#This Row],[CODIGO]])</f>
        <v>0</v>
      </c>
      <c r="G984" s="35">
        <f>SUMIFS(Tabla16[[EXENTO ]],Tabla16[NUM],Tabla1[[#This Row],[CODIGO]])</f>
        <v>0</v>
      </c>
      <c r="H984" s="35">
        <f>SUMIFS(Tabla16[IVA],Tabla16[NUM],Tabla1[[#This Row],[CODIGO]])</f>
        <v>0</v>
      </c>
      <c r="I984" s="35">
        <f>SUMIFS(Tabla16[ISR RET.],Tabla16[NUM],Tabla1[[#This Row],[CODIGO]])</f>
        <v>0</v>
      </c>
      <c r="J984" s="35">
        <f>SUMIFS(Tabla16[IVA RET.],Tabla16[NUM],Tabla1[[#This Row],[CODIGO]])</f>
        <v>0</v>
      </c>
      <c r="K984" t="str">
        <f>FIXED(Tabla1[[#This Row],[TASA 16%]],0)</f>
        <v>0</v>
      </c>
      <c r="L984" t="str">
        <f>FIXED(Tabla1[[#This Row],[TASA 0%]],0)</f>
        <v>0</v>
      </c>
      <c r="M984" t="str">
        <f>FIXED(Tabla1[[#This Row],[TASA EXE.]],0)</f>
        <v>0</v>
      </c>
      <c r="N984" s="36" t="str">
        <f>FIXED(Tabla1[[#This Row],[IVA]],0)</f>
        <v>0</v>
      </c>
      <c r="O984" s="36" t="str">
        <f>FIXED(Tabla1[[#This Row],[ISR RET]],0)</f>
        <v>0</v>
      </c>
      <c r="P984" s="36" t="str">
        <f>FIXED(Tabla1[[#This Row],[IVA RET]],0)</f>
        <v>0</v>
      </c>
      <c r="R984" s="68">
        <f>Tabla1[[#This Row],[TASA 16]]*16%</f>
        <v>0</v>
      </c>
    </row>
    <row r="985" spans="2:18" x14ac:dyDescent="0.25">
      <c r="B985" t="str">
        <f>'[1]210 Y RFC'!A985</f>
        <v>DIS9009266I5</v>
      </c>
      <c r="C985" t="s">
        <v>1017</v>
      </c>
      <c r="D985" t="str">
        <f>'[1]210 Y RFC'!C985</f>
        <v>DISVETSI SA DE CV</v>
      </c>
      <c r="E985" s="35">
        <f>SUMIFS(Tabla16[TASA 16],Tabla16[NUM],Tabla1[[#This Row],[CODIGO]])</f>
        <v>0</v>
      </c>
      <c r="F985" s="35">
        <f>SUMIFS(Tabla16[TASA 0%],Tabla16[NUM],Tabla1[[#This Row],[CODIGO]])</f>
        <v>0</v>
      </c>
      <c r="G985" s="35">
        <f>SUMIFS(Tabla16[[EXENTO ]],Tabla16[NUM],Tabla1[[#This Row],[CODIGO]])</f>
        <v>0</v>
      </c>
      <c r="H985" s="35">
        <f>SUMIFS(Tabla16[IVA],Tabla16[NUM],Tabla1[[#This Row],[CODIGO]])</f>
        <v>0</v>
      </c>
      <c r="I985" s="35">
        <f>SUMIFS(Tabla16[ISR RET.],Tabla16[NUM],Tabla1[[#This Row],[CODIGO]])</f>
        <v>0</v>
      </c>
      <c r="J985" s="35">
        <f>SUMIFS(Tabla16[IVA RET.],Tabla16[NUM],Tabla1[[#This Row],[CODIGO]])</f>
        <v>0</v>
      </c>
      <c r="K985" t="str">
        <f>FIXED(Tabla1[[#This Row],[TASA 16%]],0)</f>
        <v>0</v>
      </c>
      <c r="L985" t="str">
        <f>FIXED(Tabla1[[#This Row],[TASA 0%]],0)</f>
        <v>0</v>
      </c>
      <c r="M985" t="str">
        <f>FIXED(Tabla1[[#This Row],[TASA EXE.]],0)</f>
        <v>0</v>
      </c>
      <c r="N985" t="str">
        <f>FIXED(Tabla1[[#This Row],[IVA]],0)</f>
        <v>0</v>
      </c>
      <c r="O985" t="str">
        <f>FIXED(Tabla1[[#This Row],[ISR RET]],0)</f>
        <v>0</v>
      </c>
      <c r="P985" t="str">
        <f>FIXED(Tabla1[[#This Row],[IVA RET]],0)</f>
        <v>0</v>
      </c>
      <c r="R985" s="68">
        <f>Tabla1[[#This Row],[TASA 16]]*16%</f>
        <v>0</v>
      </c>
    </row>
    <row r="986" spans="2:18" x14ac:dyDescent="0.25">
      <c r="B986" t="str">
        <f>'[1]210 Y RFC'!A986</f>
        <v>PMP92080841A</v>
      </c>
      <c r="C986" t="s">
        <v>1018</v>
      </c>
      <c r="D986" t="str">
        <f>'[1]210 Y RFC'!C986</f>
        <v>PROVEEDORA DE MATERIALES PEÑA SA DE CV</v>
      </c>
      <c r="E986" s="35">
        <f>SUMIFS(Tabla16[TASA 16],Tabla16[NUM],Tabla1[[#This Row],[CODIGO]])</f>
        <v>32241.1875</v>
      </c>
      <c r="F986" s="35">
        <f>SUMIFS(Tabla16[TASA 0%],Tabla16[NUM],Tabla1[[#This Row],[CODIGO]])</f>
        <v>-2.7500000000145519E-2</v>
      </c>
      <c r="G986" s="35">
        <f>SUMIFS(Tabla16[[EXENTO ]],Tabla16[NUM],Tabla1[[#This Row],[CODIGO]])</f>
        <v>0</v>
      </c>
      <c r="H986" s="35">
        <f>SUMIFS(Tabla16[IVA],Tabla16[NUM],Tabla1[[#This Row],[CODIGO]])</f>
        <v>5158.59</v>
      </c>
      <c r="I986" s="35">
        <f>SUMIFS(Tabla16[ISR RET.],Tabla16[NUM],Tabla1[[#This Row],[CODIGO]])</f>
        <v>0</v>
      </c>
      <c r="J986" s="35">
        <f>SUMIFS(Tabla16[IVA RET.],Tabla16[NUM],Tabla1[[#This Row],[CODIGO]])</f>
        <v>0</v>
      </c>
      <c r="K986" t="str">
        <f>FIXED(Tabla1[[#This Row],[TASA 16%]],0)</f>
        <v>32,241</v>
      </c>
      <c r="L986" t="str">
        <f>FIXED(Tabla1[[#This Row],[TASA 0%]],0)</f>
        <v>0</v>
      </c>
      <c r="M986" t="str">
        <f>FIXED(Tabla1[[#This Row],[TASA EXE.]],0)</f>
        <v>0</v>
      </c>
      <c r="N986" s="36" t="str">
        <f>FIXED(Tabla1[[#This Row],[IVA]],0)</f>
        <v>5,159</v>
      </c>
      <c r="O986" s="36" t="str">
        <f>FIXED(Tabla1[[#This Row],[ISR RET]],0)</f>
        <v>0</v>
      </c>
      <c r="P986" s="36" t="str">
        <f>FIXED(Tabla1[[#This Row],[IVA RET]],0)</f>
        <v>0</v>
      </c>
      <c r="R986" s="68">
        <f>Tabla1[[#This Row],[TASA 16]]*16%</f>
        <v>5158.5600000000004</v>
      </c>
    </row>
    <row r="987" spans="2:18" x14ac:dyDescent="0.25">
      <c r="B987" t="str">
        <f>'[1]210 Y RFC'!A987</f>
        <v>ROBE8708038PA</v>
      </c>
      <c r="C987" t="s">
        <v>1019</v>
      </c>
      <c r="D987" t="str">
        <f>'[1]210 Y RFC'!C987</f>
        <v>ROMERO BAEZ ELOY</v>
      </c>
      <c r="E987" s="35">
        <f>SUMIFS(Tabla16[TASA 16],Tabla16[NUM],Tabla1[[#This Row],[CODIGO]])</f>
        <v>0</v>
      </c>
      <c r="F987" s="35">
        <f>SUMIFS(Tabla16[TASA 0%],Tabla16[NUM],Tabla1[[#This Row],[CODIGO]])</f>
        <v>0</v>
      </c>
      <c r="G987" s="35">
        <f>SUMIFS(Tabla16[[EXENTO ]],Tabla16[NUM],Tabla1[[#This Row],[CODIGO]])</f>
        <v>0</v>
      </c>
      <c r="H987" s="35">
        <f>SUMIFS(Tabla16[IVA],Tabla16[NUM],Tabla1[[#This Row],[CODIGO]])</f>
        <v>0</v>
      </c>
      <c r="I987" s="35">
        <f>SUMIFS(Tabla16[ISR RET.],Tabla16[NUM],Tabla1[[#This Row],[CODIGO]])</f>
        <v>0</v>
      </c>
      <c r="J987" s="35">
        <f>SUMIFS(Tabla16[IVA RET.],Tabla16[NUM],Tabla1[[#This Row],[CODIGO]])</f>
        <v>0</v>
      </c>
      <c r="K987" t="str">
        <f>FIXED(Tabla1[[#This Row],[TASA 16%]],0)</f>
        <v>0</v>
      </c>
      <c r="L987" t="str">
        <f>FIXED(Tabla1[[#This Row],[TASA 0%]],0)</f>
        <v>0</v>
      </c>
      <c r="M987" t="str">
        <f>FIXED(Tabla1[[#This Row],[TASA EXE.]],0)</f>
        <v>0</v>
      </c>
      <c r="N987" s="36" t="str">
        <f>FIXED(Tabla1[[#This Row],[IVA]],0)</f>
        <v>0</v>
      </c>
      <c r="O987" s="36" t="str">
        <f>FIXED(Tabla1[[#This Row],[ISR RET]],0)</f>
        <v>0</v>
      </c>
      <c r="P987" s="36" t="str">
        <f>FIXED(Tabla1[[#This Row],[IVA RET]],0)</f>
        <v>0</v>
      </c>
      <c r="R987" s="68">
        <f>Tabla1[[#This Row],[TASA 16]]*16%</f>
        <v>0</v>
      </c>
    </row>
    <row r="988" spans="2:18" x14ac:dyDescent="0.25">
      <c r="B988" t="str">
        <f>'[1]210 Y RFC'!A988</f>
        <v>ORE870528HRA</v>
      </c>
      <c r="C988" t="s">
        <v>1020</v>
      </c>
      <c r="D988" t="str">
        <f>'[1]210 Y RFC'!C988</f>
        <v>ORGANIZACIÓN REYNERA SA DE CV</v>
      </c>
      <c r="E988" s="35">
        <f>SUMIFS(Tabla16[TASA 16],Tabla16[NUM],Tabla1[[#This Row],[CODIGO]])</f>
        <v>0</v>
      </c>
      <c r="F988" s="35">
        <f>SUMIFS(Tabla16[TASA 0%],Tabla16[NUM],Tabla1[[#This Row],[CODIGO]])</f>
        <v>0</v>
      </c>
      <c r="G988" s="35">
        <f>SUMIFS(Tabla16[[EXENTO ]],Tabla16[NUM],Tabla1[[#This Row],[CODIGO]])</f>
        <v>0</v>
      </c>
      <c r="H988" s="35">
        <f>SUMIFS(Tabla16[IVA],Tabla16[NUM],Tabla1[[#This Row],[CODIGO]])</f>
        <v>0</v>
      </c>
      <c r="I988" s="35">
        <f>SUMIFS(Tabla16[ISR RET.],Tabla16[NUM],Tabla1[[#This Row],[CODIGO]])</f>
        <v>0</v>
      </c>
      <c r="J988" s="35">
        <f>SUMIFS(Tabla16[IVA RET.],Tabla16[NUM],Tabla1[[#This Row],[CODIGO]])</f>
        <v>0</v>
      </c>
      <c r="K988" t="str">
        <f>FIXED(Tabla1[[#This Row],[TASA 16%]],0)</f>
        <v>0</v>
      </c>
      <c r="L988" t="str">
        <f>FIXED(Tabla1[[#This Row],[TASA 0%]],0)</f>
        <v>0</v>
      </c>
      <c r="M988" t="str">
        <f>FIXED(Tabla1[[#This Row],[TASA EXE.]],0)</f>
        <v>0</v>
      </c>
      <c r="N988" s="36" t="str">
        <f>FIXED(Tabla1[[#This Row],[IVA]],0)</f>
        <v>0</v>
      </c>
      <c r="O988" s="36" t="str">
        <f>FIXED(Tabla1[[#This Row],[ISR RET]],0)</f>
        <v>0</v>
      </c>
      <c r="P988" s="36" t="str">
        <f>FIXED(Tabla1[[#This Row],[IVA RET]],0)</f>
        <v>0</v>
      </c>
      <c r="R988" s="68">
        <f>Tabla1[[#This Row],[TASA 16]]*16%</f>
        <v>0</v>
      </c>
    </row>
    <row r="989" spans="2:18" x14ac:dyDescent="0.25">
      <c r="B989" t="str">
        <f>'[1]210 Y RFC'!A989</f>
        <v>GIM020402UN9</v>
      </c>
      <c r="C989" t="s">
        <v>1021</v>
      </c>
      <c r="D989" t="str">
        <f>'[1]210 Y RFC'!C989</f>
        <v>GRUPO INDUSTRIAL MONT PRIE SA DE CV</v>
      </c>
      <c r="E989" s="35">
        <f>SUMIFS(Tabla16[TASA 16],Tabla16[NUM],Tabla1[[#This Row],[CODIGO]])</f>
        <v>0</v>
      </c>
      <c r="F989" s="35">
        <f>SUMIFS(Tabla16[TASA 0%],Tabla16[NUM],Tabla1[[#This Row],[CODIGO]])</f>
        <v>0</v>
      </c>
      <c r="G989" s="35">
        <f>SUMIFS(Tabla16[[EXENTO ]],Tabla16[NUM],Tabla1[[#This Row],[CODIGO]])</f>
        <v>0</v>
      </c>
      <c r="H989" s="35">
        <f>SUMIFS(Tabla16[IVA],Tabla16[NUM],Tabla1[[#This Row],[CODIGO]])</f>
        <v>0</v>
      </c>
      <c r="I989" s="35">
        <f>SUMIFS(Tabla16[ISR RET.],Tabla16[NUM],Tabla1[[#This Row],[CODIGO]])</f>
        <v>0</v>
      </c>
      <c r="J989" s="35">
        <f>SUMIFS(Tabla16[IVA RET.],Tabla16[NUM],Tabla1[[#This Row],[CODIGO]])</f>
        <v>0</v>
      </c>
      <c r="K989" t="str">
        <f>FIXED(Tabla1[[#This Row],[TASA 16%]],0)</f>
        <v>0</v>
      </c>
      <c r="L989" t="str">
        <f>FIXED(Tabla1[[#This Row],[TASA 0%]],0)</f>
        <v>0</v>
      </c>
      <c r="M989" t="str">
        <f>FIXED(Tabla1[[#This Row],[TASA EXE.]],0)</f>
        <v>0</v>
      </c>
      <c r="N989" t="str">
        <f>FIXED(Tabla1[[#This Row],[IVA]],0)</f>
        <v>0</v>
      </c>
      <c r="O989" t="str">
        <f>FIXED(Tabla1[[#This Row],[ISR RET]],0)</f>
        <v>0</v>
      </c>
      <c r="P989" t="str">
        <f>FIXED(Tabla1[[#This Row],[IVA RET]],0)</f>
        <v>0</v>
      </c>
      <c r="R989" s="68">
        <f>Tabla1[[#This Row],[TASA 16]]*16%</f>
        <v>0</v>
      </c>
    </row>
    <row r="990" spans="2:18" x14ac:dyDescent="0.25">
      <c r="B990" t="str">
        <f>'[1]210 Y RFC'!A990</f>
        <v>SMQ7706218D2</v>
      </c>
      <c r="C990" t="s">
        <v>1022</v>
      </c>
      <c r="D990" t="str">
        <f>'[1]210 Y RFC'!C990</f>
        <v>SANATORIO MEDICO QUIRURGICO DE LOS ALTOS SA DE CV</v>
      </c>
      <c r="E990" s="35">
        <f>SUMIFS(Tabla16[TASA 16],Tabla16[NUM],Tabla1[[#This Row],[CODIGO]])</f>
        <v>0</v>
      </c>
      <c r="F990" s="35">
        <f>SUMIFS(Tabla16[TASA 0%],Tabla16[NUM],Tabla1[[#This Row],[CODIGO]])</f>
        <v>0</v>
      </c>
      <c r="G990" s="35">
        <f>SUMIFS(Tabla16[[EXENTO ]],Tabla16[NUM],Tabla1[[#This Row],[CODIGO]])</f>
        <v>0</v>
      </c>
      <c r="H990" s="35">
        <f>SUMIFS(Tabla16[IVA],Tabla16[NUM],Tabla1[[#This Row],[CODIGO]])</f>
        <v>0</v>
      </c>
      <c r="I990" s="35">
        <f>SUMIFS(Tabla16[ISR RET.],Tabla16[NUM],Tabla1[[#This Row],[CODIGO]])</f>
        <v>0</v>
      </c>
      <c r="J990" s="35">
        <f>SUMIFS(Tabla16[IVA RET.],Tabla16[NUM],Tabla1[[#This Row],[CODIGO]])</f>
        <v>0</v>
      </c>
      <c r="K990" t="str">
        <f>FIXED(Tabla1[[#This Row],[TASA 16%]],0)</f>
        <v>0</v>
      </c>
      <c r="L990" t="str">
        <f>FIXED(Tabla1[[#This Row],[TASA 0%]],0)</f>
        <v>0</v>
      </c>
      <c r="M990" t="str">
        <f>FIXED(Tabla1[[#This Row],[TASA EXE.]],0)</f>
        <v>0</v>
      </c>
      <c r="N990" s="36" t="str">
        <f>FIXED(Tabla1[[#This Row],[IVA]],0)</f>
        <v>0</v>
      </c>
      <c r="O990" s="36" t="str">
        <f>FIXED(Tabla1[[#This Row],[ISR RET]],0)</f>
        <v>0</v>
      </c>
      <c r="P990" s="36" t="str">
        <f>FIXED(Tabla1[[#This Row],[IVA RET]],0)</f>
        <v>0</v>
      </c>
      <c r="R990" s="68">
        <f>Tabla1[[#This Row],[TASA 16]]*16%</f>
        <v>0</v>
      </c>
    </row>
    <row r="991" spans="2:18" x14ac:dyDescent="0.25">
      <c r="B991" t="str">
        <f>'[1]210 Y RFC'!A991</f>
        <v>GUCE600125GX9</v>
      </c>
      <c r="C991" t="s">
        <v>1023</v>
      </c>
      <c r="D991" t="str">
        <f>'[1]210 Y RFC'!C991</f>
        <v>GUEVARA CARRILLO ERNESTO</v>
      </c>
      <c r="E991" s="35">
        <f>SUMIFS(Tabla16[TASA 16],Tabla16[NUM],Tabla1[[#This Row],[CODIGO]])</f>
        <v>0</v>
      </c>
      <c r="F991" s="35">
        <f>SUMIFS(Tabla16[TASA 0%],Tabla16[NUM],Tabla1[[#This Row],[CODIGO]])</f>
        <v>0</v>
      </c>
      <c r="G991" s="35">
        <f>SUMIFS(Tabla16[[EXENTO ]],Tabla16[NUM],Tabla1[[#This Row],[CODIGO]])</f>
        <v>0</v>
      </c>
      <c r="H991" s="35">
        <f>SUMIFS(Tabla16[IVA],Tabla16[NUM],Tabla1[[#This Row],[CODIGO]])</f>
        <v>0</v>
      </c>
      <c r="I991" s="35">
        <f>SUMIFS(Tabla16[ISR RET.],Tabla16[NUM],Tabla1[[#This Row],[CODIGO]])</f>
        <v>0</v>
      </c>
      <c r="J991" s="35">
        <f>SUMIFS(Tabla16[IVA RET.],Tabla16[NUM],Tabla1[[#This Row],[CODIGO]])</f>
        <v>0</v>
      </c>
      <c r="K991" t="str">
        <f>FIXED(Tabla1[[#This Row],[TASA 16%]],0)</f>
        <v>0</v>
      </c>
      <c r="L991" t="str">
        <f>FIXED(Tabla1[[#This Row],[TASA 0%]],0)</f>
        <v>0</v>
      </c>
      <c r="M991" t="str">
        <f>FIXED(Tabla1[[#This Row],[TASA EXE.]],0)</f>
        <v>0</v>
      </c>
      <c r="N991" t="str">
        <f>FIXED(Tabla1[[#This Row],[IVA]],0)</f>
        <v>0</v>
      </c>
      <c r="O991" t="str">
        <f>FIXED(Tabla1[[#This Row],[ISR RET]],0)</f>
        <v>0</v>
      </c>
      <c r="P991" t="str">
        <f>FIXED(Tabla1[[#This Row],[IVA RET]],0)</f>
        <v>0</v>
      </c>
      <c r="R991" s="68">
        <f>Tabla1[[#This Row],[TASA 16]]*16%</f>
        <v>0</v>
      </c>
    </row>
    <row r="992" spans="2:18" x14ac:dyDescent="0.25">
      <c r="B992" t="str">
        <f>'[1]210 Y RFC'!A992</f>
        <v>AUAJ800503S33</v>
      </c>
      <c r="C992" t="s">
        <v>1024</v>
      </c>
      <c r="D992" t="str">
        <f>'[1]210 Y RFC'!C992</f>
        <v>ABURTO ACOSTA JORGE</v>
      </c>
      <c r="E992" s="35">
        <f>SUMIFS(Tabla16[TASA 16],Tabla16[NUM],Tabla1[[#This Row],[CODIGO]])</f>
        <v>0</v>
      </c>
      <c r="F992" s="35">
        <f>SUMIFS(Tabla16[TASA 0%],Tabla16[NUM],Tabla1[[#This Row],[CODIGO]])</f>
        <v>0</v>
      </c>
      <c r="G992" s="35">
        <f>SUMIFS(Tabla16[[EXENTO ]],Tabla16[NUM],Tabla1[[#This Row],[CODIGO]])</f>
        <v>0</v>
      </c>
      <c r="H992" s="35">
        <f>SUMIFS(Tabla16[IVA],Tabla16[NUM],Tabla1[[#This Row],[CODIGO]])</f>
        <v>0</v>
      </c>
      <c r="I992" s="35">
        <f>SUMIFS(Tabla16[ISR RET.],Tabla16[NUM],Tabla1[[#This Row],[CODIGO]])</f>
        <v>0</v>
      </c>
      <c r="J992" s="35">
        <f>SUMIFS(Tabla16[IVA RET.],Tabla16[NUM],Tabla1[[#This Row],[CODIGO]])</f>
        <v>0</v>
      </c>
      <c r="K992" t="str">
        <f>FIXED(Tabla1[[#This Row],[TASA 16%]],0)</f>
        <v>0</v>
      </c>
      <c r="L992" t="str">
        <f>FIXED(Tabla1[[#This Row],[TASA 0%]],0)</f>
        <v>0</v>
      </c>
      <c r="M992" t="str">
        <f>FIXED(Tabla1[[#This Row],[TASA EXE.]],0)</f>
        <v>0</v>
      </c>
      <c r="N992" t="str">
        <f>FIXED(Tabla1[[#This Row],[IVA]],0)</f>
        <v>0</v>
      </c>
      <c r="O992" t="str">
        <f>FIXED(Tabla1[[#This Row],[ISR RET]],0)</f>
        <v>0</v>
      </c>
      <c r="P992" t="str">
        <f>FIXED(Tabla1[[#This Row],[IVA RET]],0)</f>
        <v>0</v>
      </c>
      <c r="R992" s="68">
        <f>Tabla1[[#This Row],[TASA 16]]*16%</f>
        <v>0</v>
      </c>
    </row>
    <row r="993" spans="2:18" x14ac:dyDescent="0.25">
      <c r="B993" t="str">
        <f>'[1]210 Y RFC'!A993</f>
        <v>DBO160913V86</v>
      </c>
      <c r="C993" t="s">
        <v>1025</v>
      </c>
      <c r="D993" t="str">
        <f>'[1]210 Y RFC'!C993</f>
        <v>DESARROLLO DE BEBIDAS ONILI S DE RL DE CV</v>
      </c>
      <c r="E993" s="35">
        <f>SUMIFS(Tabla16[TASA 16],Tabla16[NUM],Tabla1[[#This Row],[CODIGO]])</f>
        <v>45296.4375</v>
      </c>
      <c r="F993" s="35">
        <f>SUMIFS(Tabla16[TASA 0%],Tabla16[NUM],Tabla1[[#This Row],[CODIGO]])</f>
        <v>-6.7499999997380655E-2</v>
      </c>
      <c r="G993" s="35">
        <f>SUMIFS(Tabla16[[EXENTO ]],Tabla16[NUM],Tabla1[[#This Row],[CODIGO]])</f>
        <v>0</v>
      </c>
      <c r="H993" s="35">
        <f>SUMIFS(Tabla16[IVA],Tabla16[NUM],Tabla1[[#This Row],[CODIGO]])</f>
        <v>7247.43</v>
      </c>
      <c r="I993" s="35">
        <f>SUMIFS(Tabla16[ISR RET.],Tabla16[NUM],Tabla1[[#This Row],[CODIGO]])</f>
        <v>0</v>
      </c>
      <c r="J993" s="35">
        <f>SUMIFS(Tabla16[IVA RET.],Tabla16[NUM],Tabla1[[#This Row],[CODIGO]])</f>
        <v>0</v>
      </c>
      <c r="K993" t="str">
        <f>FIXED(Tabla1[[#This Row],[TASA 16%]],0)</f>
        <v>45,296</v>
      </c>
      <c r="L993" t="str">
        <f>FIXED(Tabla1[[#This Row],[TASA 0%]],0)</f>
        <v>0</v>
      </c>
      <c r="M993" t="str">
        <f>FIXED(Tabla1[[#This Row],[TASA EXE.]],0)</f>
        <v>0</v>
      </c>
      <c r="N993" t="str">
        <f>FIXED(Tabla1[[#This Row],[IVA]],0)</f>
        <v>7,247</v>
      </c>
      <c r="O993" t="str">
        <f>FIXED(Tabla1[[#This Row],[ISR RET]],0)</f>
        <v>0</v>
      </c>
      <c r="P993" t="str">
        <f>FIXED(Tabla1[[#This Row],[IVA RET]],0)</f>
        <v>0</v>
      </c>
      <c r="R993" s="68">
        <f>Tabla1[[#This Row],[TASA 16]]*16%</f>
        <v>7247.3600000000006</v>
      </c>
    </row>
    <row r="994" spans="2:18" x14ac:dyDescent="0.25">
      <c r="B994" t="str">
        <f>'[1]210 Y RFC'!A994</f>
        <v>MOC830511893</v>
      </c>
      <c r="C994" t="s">
        <v>1026</v>
      </c>
      <c r="D994" t="str">
        <f>'[1]210 Y RFC'!C994</f>
        <v>MANUFACTURERA DE OCCIDENTE</v>
      </c>
      <c r="E994" s="35">
        <f>SUMIFS(Tabla16[TASA 16],Tabla16[NUM],Tabla1[[#This Row],[CODIGO]])</f>
        <v>0</v>
      </c>
      <c r="F994" s="35">
        <f>SUMIFS(Tabla16[TASA 0%],Tabla16[NUM],Tabla1[[#This Row],[CODIGO]])</f>
        <v>0</v>
      </c>
      <c r="G994" s="35">
        <f>SUMIFS(Tabla16[[EXENTO ]],Tabla16[NUM],Tabla1[[#This Row],[CODIGO]])</f>
        <v>0</v>
      </c>
      <c r="H994" s="35">
        <f>SUMIFS(Tabla16[IVA],Tabla16[NUM],Tabla1[[#This Row],[CODIGO]])</f>
        <v>0</v>
      </c>
      <c r="I994" s="35">
        <f>SUMIFS(Tabla16[ISR RET.],Tabla16[NUM],Tabla1[[#This Row],[CODIGO]])</f>
        <v>0</v>
      </c>
      <c r="J994" s="35">
        <f>SUMIFS(Tabla16[IVA RET.],Tabla16[NUM],Tabla1[[#This Row],[CODIGO]])</f>
        <v>0</v>
      </c>
      <c r="K994" t="str">
        <f>FIXED(Tabla1[[#This Row],[TASA 16%]],0)</f>
        <v>0</v>
      </c>
      <c r="L994" t="str">
        <f>FIXED(Tabla1[[#This Row],[TASA 0%]],0)</f>
        <v>0</v>
      </c>
      <c r="M994" t="str">
        <f>FIXED(Tabla1[[#This Row],[TASA EXE.]],0)</f>
        <v>0</v>
      </c>
      <c r="N994" s="36" t="str">
        <f>FIXED(Tabla1[[#This Row],[IVA]],0)</f>
        <v>0</v>
      </c>
      <c r="O994" s="36" t="str">
        <f>FIXED(Tabla1[[#This Row],[ISR RET]],0)</f>
        <v>0</v>
      </c>
      <c r="P994" s="36" t="str">
        <f>FIXED(Tabla1[[#This Row],[IVA RET]],0)</f>
        <v>0</v>
      </c>
      <c r="R994" s="68">
        <f>Tabla1[[#This Row],[TASA 16]]*16%</f>
        <v>0</v>
      </c>
    </row>
    <row r="995" spans="2:18" x14ac:dyDescent="0.25">
      <c r="B995" t="str">
        <f>'[1]210 Y RFC'!A995</f>
        <v>MAGK950119QN1</v>
      </c>
      <c r="C995" t="s">
        <v>1027</v>
      </c>
      <c r="D995" t="str">
        <f>'[1]210 Y RFC'!C995</f>
        <v>MARTIN GONZALEZ KATIA</v>
      </c>
      <c r="E995" s="35">
        <f>SUMIFS(Tabla16[TASA 16],Tabla16[NUM],Tabla1[[#This Row],[CODIGO]])</f>
        <v>50000</v>
      </c>
      <c r="F995" s="35">
        <f>SUMIFS(Tabla16[TASA 0%],Tabla16[NUM],Tabla1[[#This Row],[CODIGO]])</f>
        <v>0</v>
      </c>
      <c r="G995" s="35">
        <f>SUMIFS(Tabla16[[EXENTO ]],Tabla16[NUM],Tabla1[[#This Row],[CODIGO]])</f>
        <v>0</v>
      </c>
      <c r="H995" s="35">
        <f>SUMIFS(Tabla16[IVA],Tabla16[NUM],Tabla1[[#This Row],[CODIGO]])</f>
        <v>8000</v>
      </c>
      <c r="I995" s="35">
        <f>SUMIFS(Tabla16[ISR RET.],Tabla16[NUM],Tabla1[[#This Row],[CODIGO]])</f>
        <v>0</v>
      </c>
      <c r="J995" s="35">
        <f>SUMIFS(Tabla16[IVA RET.],Tabla16[NUM],Tabla1[[#This Row],[CODIGO]])</f>
        <v>0</v>
      </c>
      <c r="K995" t="str">
        <f>FIXED(Tabla1[[#This Row],[TASA 16%]],0)</f>
        <v>50,000</v>
      </c>
      <c r="L995" t="str">
        <f>FIXED(Tabla1[[#This Row],[TASA 0%]],0)</f>
        <v>0</v>
      </c>
      <c r="M995" t="str">
        <f>FIXED(Tabla1[[#This Row],[TASA EXE.]],0)</f>
        <v>0</v>
      </c>
      <c r="N995" t="str">
        <f>FIXED(Tabla1[[#This Row],[IVA]],0)</f>
        <v>8,000</v>
      </c>
      <c r="O995" t="str">
        <f>FIXED(Tabla1[[#This Row],[ISR RET]],0)</f>
        <v>0</v>
      </c>
      <c r="P995" t="str">
        <f>FIXED(Tabla1[[#This Row],[IVA RET]],0)</f>
        <v>0</v>
      </c>
      <c r="R995" s="68">
        <f>Tabla1[[#This Row],[TASA 16]]*16%</f>
        <v>8000</v>
      </c>
    </row>
    <row r="996" spans="2:18" x14ac:dyDescent="0.25">
      <c r="B996" t="str">
        <f>'[1]210 Y RFC'!A996</f>
        <v>PIN960219LE2</v>
      </c>
      <c r="C996" t="s">
        <v>1028</v>
      </c>
      <c r="D996" t="str">
        <f>'[1]210 Y RFC'!C996</f>
        <v>PROVEEDORA INSTITUCIONAL SA DE CV</v>
      </c>
      <c r="E996" s="35">
        <f>SUMIFS(Tabla16[TASA 16],Tabla16[NUM],Tabla1[[#This Row],[CODIGO]])</f>
        <v>0</v>
      </c>
      <c r="F996" s="35">
        <f>SUMIFS(Tabla16[TASA 0%],Tabla16[NUM],Tabla1[[#This Row],[CODIGO]])</f>
        <v>0</v>
      </c>
      <c r="G996" s="35">
        <f>SUMIFS(Tabla16[[EXENTO ]],Tabla16[NUM],Tabla1[[#This Row],[CODIGO]])</f>
        <v>0</v>
      </c>
      <c r="H996" s="35">
        <f>SUMIFS(Tabla16[IVA],Tabla16[NUM],Tabla1[[#This Row],[CODIGO]])</f>
        <v>0</v>
      </c>
      <c r="I996" s="35">
        <f>SUMIFS(Tabla16[ISR RET.],Tabla16[NUM],Tabla1[[#This Row],[CODIGO]])</f>
        <v>0</v>
      </c>
      <c r="J996" s="35">
        <f>SUMIFS(Tabla16[IVA RET.],Tabla16[NUM],Tabla1[[#This Row],[CODIGO]])</f>
        <v>0</v>
      </c>
      <c r="K996" t="str">
        <f>FIXED(Tabla1[[#This Row],[TASA 16%]],0)</f>
        <v>0</v>
      </c>
      <c r="L996" t="str">
        <f>FIXED(Tabla1[[#This Row],[TASA 0%]],0)</f>
        <v>0</v>
      </c>
      <c r="M996" t="str">
        <f>FIXED(Tabla1[[#This Row],[TASA EXE.]],0)</f>
        <v>0</v>
      </c>
      <c r="N996" s="36" t="str">
        <f>FIXED(Tabla1[[#This Row],[IVA]],0)</f>
        <v>0</v>
      </c>
      <c r="O996" s="36" t="str">
        <f>FIXED(Tabla1[[#This Row],[ISR RET]],0)</f>
        <v>0</v>
      </c>
      <c r="P996" s="36" t="str">
        <f>FIXED(Tabla1[[#This Row],[IVA RET]],0)</f>
        <v>0</v>
      </c>
      <c r="R996" s="68">
        <f>Tabla1[[#This Row],[TASA 16]]*16%</f>
        <v>0</v>
      </c>
    </row>
    <row r="997" spans="2:18" x14ac:dyDescent="0.25">
      <c r="B997" t="str">
        <f>'[1]210 Y RFC'!A997</f>
        <v>FNA951220DA9</v>
      </c>
      <c r="C997" t="s">
        <v>1029</v>
      </c>
      <c r="D997" t="str">
        <f>'[1]210 Y RFC'!C997</f>
        <v>FARMACOS NACIONALES SA DE CV</v>
      </c>
      <c r="E997" s="35">
        <f>SUMIFS(Tabla16[TASA 16],Tabla16[NUM],Tabla1[[#This Row],[CODIGO]])</f>
        <v>152896.5625</v>
      </c>
      <c r="F997" s="35">
        <f>SUMIFS(Tabla16[TASA 0%],Tabla16[NUM],Tabla1[[#This Row],[CODIGO]])</f>
        <v>1308912.0575000001</v>
      </c>
      <c r="G997" s="35">
        <f>SUMIFS(Tabla16[[EXENTO ]],Tabla16[NUM],Tabla1[[#This Row],[CODIGO]])</f>
        <v>0</v>
      </c>
      <c r="H997" s="35">
        <f>SUMIFS(Tabla16[IVA],Tabla16[NUM],Tabla1[[#This Row],[CODIGO]])</f>
        <v>24463.45</v>
      </c>
      <c r="I997" s="35">
        <f>SUMIFS(Tabla16[ISR RET.],Tabla16[NUM],Tabla1[[#This Row],[CODIGO]])</f>
        <v>0</v>
      </c>
      <c r="J997" s="35">
        <f>SUMIFS(Tabla16[IVA RET.],Tabla16[NUM],Tabla1[[#This Row],[CODIGO]])</f>
        <v>0</v>
      </c>
      <c r="K997" t="str">
        <f>FIXED(Tabla1[[#This Row],[TASA 16%]],0)</f>
        <v>152,897</v>
      </c>
      <c r="L997" t="str">
        <f>FIXED(Tabla1[[#This Row],[TASA 0%]],0)</f>
        <v>1,308,912</v>
      </c>
      <c r="M997" t="str">
        <f>FIXED(Tabla1[[#This Row],[TASA EXE.]],0)</f>
        <v>0</v>
      </c>
      <c r="N997" t="str">
        <f>FIXED(Tabla1[[#This Row],[IVA]],0)</f>
        <v>24,463</v>
      </c>
      <c r="O997" t="str">
        <f>FIXED(Tabla1[[#This Row],[ISR RET]],0)</f>
        <v>0</v>
      </c>
      <c r="P997" t="str">
        <f>FIXED(Tabla1[[#This Row],[IVA RET]],0)</f>
        <v>0</v>
      </c>
      <c r="R997" s="68">
        <f>Tabla1[[#This Row],[TASA 16]]*16%</f>
        <v>24463.52</v>
      </c>
    </row>
    <row r="998" spans="2:18" x14ac:dyDescent="0.25">
      <c r="B998" t="str">
        <f>'[1]210 Y RFC'!A998</f>
        <v>MAGC981011P80</v>
      </c>
      <c r="C998" t="s">
        <v>1030</v>
      </c>
      <c r="D998" t="str">
        <f>'[1]210 Y RFC'!C998</f>
        <v>MARTIN GONZALEZ CAROLINA</v>
      </c>
      <c r="E998" s="35">
        <f>SUMIFS(Tabla16[TASA 16],Tabla16[NUM],Tabla1[[#This Row],[CODIGO]])</f>
        <v>50000</v>
      </c>
      <c r="F998" s="35">
        <f>SUMIFS(Tabla16[TASA 0%],Tabla16[NUM],Tabla1[[#This Row],[CODIGO]])</f>
        <v>0</v>
      </c>
      <c r="G998" s="35">
        <f>SUMIFS(Tabla16[[EXENTO ]],Tabla16[NUM],Tabla1[[#This Row],[CODIGO]])</f>
        <v>0</v>
      </c>
      <c r="H998" s="35">
        <f>SUMIFS(Tabla16[IVA],Tabla16[NUM],Tabla1[[#This Row],[CODIGO]])</f>
        <v>8000</v>
      </c>
      <c r="I998" s="35">
        <f>SUMIFS(Tabla16[ISR RET.],Tabla16[NUM],Tabla1[[#This Row],[CODIGO]])</f>
        <v>0</v>
      </c>
      <c r="J998" s="35">
        <f>SUMIFS(Tabla16[IVA RET.],Tabla16[NUM],Tabla1[[#This Row],[CODIGO]])</f>
        <v>0</v>
      </c>
      <c r="K998" t="str">
        <f>FIXED(Tabla1[[#This Row],[TASA 16%]],0)</f>
        <v>50,000</v>
      </c>
      <c r="L998" t="str">
        <f>FIXED(Tabla1[[#This Row],[TASA 0%]],0)</f>
        <v>0</v>
      </c>
      <c r="M998" t="str">
        <f>FIXED(Tabla1[[#This Row],[TASA EXE.]],0)</f>
        <v>0</v>
      </c>
      <c r="N998" t="str">
        <f>FIXED(Tabla1[[#This Row],[IVA]],0)</f>
        <v>8,000</v>
      </c>
      <c r="O998" t="str">
        <f>FIXED(Tabla1[[#This Row],[ISR RET]],0)</f>
        <v>0</v>
      </c>
      <c r="P998" t="str">
        <f>FIXED(Tabla1[[#This Row],[IVA RET]],0)</f>
        <v>0</v>
      </c>
      <c r="R998" s="68">
        <f>Tabla1[[#This Row],[TASA 16]]*16%</f>
        <v>8000</v>
      </c>
    </row>
    <row r="999" spans="2:18" x14ac:dyDescent="0.25">
      <c r="B999" t="str">
        <f>'[1]210 Y RFC'!A999</f>
        <v>GUGD9407185Z1</v>
      </c>
      <c r="C999" t="s">
        <v>1031</v>
      </c>
      <c r="D999" t="str">
        <f>'[1]210 Y RFC'!C999</f>
        <v>GUTIERREZ GUTIERREZ DIANA CAROLINA</v>
      </c>
      <c r="E999" s="35">
        <f>SUMIFS(Tabla16[TASA 16],Tabla16[NUM],Tabla1[[#This Row],[CODIGO]])</f>
        <v>0</v>
      </c>
      <c r="F999" s="35">
        <f>SUMIFS(Tabla16[TASA 0%],Tabla16[NUM],Tabla1[[#This Row],[CODIGO]])</f>
        <v>0</v>
      </c>
      <c r="G999" s="35">
        <f>SUMIFS(Tabla16[[EXENTO ]],Tabla16[NUM],Tabla1[[#This Row],[CODIGO]])</f>
        <v>0</v>
      </c>
      <c r="H999" s="35">
        <f>SUMIFS(Tabla16[IVA],Tabla16[NUM],Tabla1[[#This Row],[CODIGO]])</f>
        <v>0</v>
      </c>
      <c r="I999" s="35">
        <f>SUMIFS(Tabla16[ISR RET.],Tabla16[NUM],Tabla1[[#This Row],[CODIGO]])</f>
        <v>0</v>
      </c>
      <c r="J999" s="35">
        <f>SUMIFS(Tabla16[IVA RET.],Tabla16[NUM],Tabla1[[#This Row],[CODIGO]])</f>
        <v>0</v>
      </c>
      <c r="K999" t="str">
        <f>FIXED(Tabla1[[#This Row],[TASA 16%]],0)</f>
        <v>0</v>
      </c>
      <c r="L999" t="str">
        <f>FIXED(Tabla1[[#This Row],[TASA 0%]],0)</f>
        <v>0</v>
      </c>
      <c r="M999" t="str">
        <f>FIXED(Tabla1[[#This Row],[TASA EXE.]],0)</f>
        <v>0</v>
      </c>
      <c r="N999" t="str">
        <f>FIXED(Tabla1[[#This Row],[IVA]],0)</f>
        <v>0</v>
      </c>
      <c r="O999" t="str">
        <f>FIXED(Tabla1[[#This Row],[ISR RET]],0)</f>
        <v>0</v>
      </c>
      <c r="P999" t="str">
        <f>FIXED(Tabla1[[#This Row],[IVA RET]],0)</f>
        <v>0</v>
      </c>
      <c r="R999" s="68">
        <f>Tabla1[[#This Row],[TASA 16]]*16%</f>
        <v>0</v>
      </c>
    </row>
    <row r="1000" spans="2:18" x14ac:dyDescent="0.25">
      <c r="B1000" t="str">
        <f>'[1]210 Y RFC'!A1000</f>
        <v>RORA761125D19</v>
      </c>
      <c r="C1000" t="s">
        <v>1032</v>
      </c>
      <c r="D1000" t="str">
        <f>'[1]210 Y RFC'!C1000</f>
        <v>ROSAS RABAGO JOSE ALONSO</v>
      </c>
      <c r="E1000" s="35">
        <f>SUMIFS(Tabla16[TASA 16],Tabla16[NUM],Tabla1[[#This Row],[CODIGO]])</f>
        <v>0</v>
      </c>
      <c r="F1000" s="35">
        <f>SUMIFS(Tabla16[TASA 0%],Tabla16[NUM],Tabla1[[#This Row],[CODIGO]])</f>
        <v>0</v>
      </c>
      <c r="G1000" s="35">
        <f>SUMIFS(Tabla16[[EXENTO ]],Tabla16[NUM],Tabla1[[#This Row],[CODIGO]])</f>
        <v>0</v>
      </c>
      <c r="H1000" s="35">
        <f>SUMIFS(Tabla16[IVA],Tabla16[NUM],Tabla1[[#This Row],[CODIGO]])</f>
        <v>0</v>
      </c>
      <c r="I1000" s="35">
        <f>SUMIFS(Tabla16[ISR RET.],Tabla16[NUM],Tabla1[[#This Row],[CODIGO]])</f>
        <v>0</v>
      </c>
      <c r="J1000" s="35">
        <f>SUMIFS(Tabla16[IVA RET.],Tabla16[NUM],Tabla1[[#This Row],[CODIGO]])</f>
        <v>0</v>
      </c>
      <c r="K1000" t="str">
        <f>FIXED(Tabla1[[#This Row],[TASA 16%]],0)</f>
        <v>0</v>
      </c>
      <c r="L1000" t="str">
        <f>FIXED(Tabla1[[#This Row],[TASA 0%]],0)</f>
        <v>0</v>
      </c>
      <c r="M1000" t="str">
        <f>FIXED(Tabla1[[#This Row],[TASA EXE.]],0)</f>
        <v>0</v>
      </c>
      <c r="N1000" s="36" t="str">
        <f>FIXED(Tabla1[[#This Row],[IVA]],0)</f>
        <v>0</v>
      </c>
      <c r="O1000" s="36" t="str">
        <f>FIXED(Tabla1[[#This Row],[ISR RET]],0)</f>
        <v>0</v>
      </c>
      <c r="P1000" s="36" t="str">
        <f>FIXED(Tabla1[[#This Row],[IVA RET]],0)</f>
        <v>0</v>
      </c>
      <c r="R1000" s="68">
        <f>Tabla1[[#This Row],[TASA 16]]*16%</f>
        <v>0</v>
      </c>
    </row>
    <row r="1001" spans="2:18" x14ac:dyDescent="0.25">
      <c r="B1001" t="str">
        <f>'[1]210 Y RFC'!A1001</f>
        <v>RUSC770502LN0</v>
      </c>
      <c r="C1001" t="s">
        <v>1033</v>
      </c>
      <c r="D1001" t="str">
        <f>'[1]210 Y RFC'!C1001</f>
        <v>RUIZ SANCHEZ CECILIA</v>
      </c>
      <c r="E1001" s="35">
        <f>SUMIFS(Tabla16[TASA 16],Tabla16[NUM],Tabla1[[#This Row],[CODIGO]])</f>
        <v>0</v>
      </c>
      <c r="F1001" s="35">
        <f>SUMIFS(Tabla16[TASA 0%],Tabla16[NUM],Tabla1[[#This Row],[CODIGO]])</f>
        <v>0</v>
      </c>
      <c r="G1001" s="35">
        <f>SUMIFS(Tabla16[[EXENTO ]],Tabla16[NUM],Tabla1[[#This Row],[CODIGO]])</f>
        <v>0</v>
      </c>
      <c r="H1001" s="35">
        <f>SUMIFS(Tabla16[IVA],Tabla16[NUM],Tabla1[[#This Row],[CODIGO]])</f>
        <v>0</v>
      </c>
      <c r="I1001" s="35">
        <f>SUMIFS(Tabla16[ISR RET.],Tabla16[NUM],Tabla1[[#This Row],[CODIGO]])</f>
        <v>0</v>
      </c>
      <c r="J1001" s="35">
        <f>SUMIFS(Tabla16[IVA RET.],Tabla16[NUM],Tabla1[[#This Row],[CODIGO]])</f>
        <v>0</v>
      </c>
      <c r="K1001" t="str">
        <f>FIXED(Tabla1[[#This Row],[TASA 16%]],0)</f>
        <v>0</v>
      </c>
      <c r="L1001" t="str">
        <f>FIXED(Tabla1[[#This Row],[TASA 0%]],0)</f>
        <v>0</v>
      </c>
      <c r="M1001" t="str">
        <f>FIXED(Tabla1[[#This Row],[TASA EXE.]],0)</f>
        <v>0</v>
      </c>
      <c r="N1001" t="str">
        <f>FIXED(Tabla1[[#This Row],[IVA]],0)</f>
        <v>0</v>
      </c>
      <c r="O1001" t="str">
        <f>FIXED(Tabla1[[#This Row],[ISR RET]],0)</f>
        <v>0</v>
      </c>
      <c r="P1001" t="str">
        <f>FIXED(Tabla1[[#This Row],[IVA RET]],0)</f>
        <v>0</v>
      </c>
      <c r="R1001" s="68">
        <f>Tabla1[[#This Row],[TASA 16]]*16%</f>
        <v>0</v>
      </c>
    </row>
    <row r="1002" spans="2:18" x14ac:dyDescent="0.25">
      <c r="B1002">
        <f>'[1]210 Y RFC'!A1002</f>
        <v>0</v>
      </c>
      <c r="C1002" t="s">
        <v>1034</v>
      </c>
      <c r="D1002" t="str">
        <f>'[1]210 Y RFC'!C1002</f>
        <v>IVA POR ACREDITAR</v>
      </c>
      <c r="E1002" s="35">
        <f>SUMIFS(Tabla16[TASA 16],Tabla16[NUM],Tabla1[[#This Row],[CODIGO]])</f>
        <v>0</v>
      </c>
      <c r="F1002" s="35">
        <f>SUMIFS(Tabla16[TASA 0%],Tabla16[NUM],Tabla1[[#This Row],[CODIGO]])</f>
        <v>0</v>
      </c>
      <c r="G1002" s="35">
        <f>SUMIFS(Tabla16[[EXENTO ]],Tabla16[NUM],Tabla1[[#This Row],[CODIGO]])</f>
        <v>0</v>
      </c>
      <c r="H1002" s="35">
        <f>SUMIFS(Tabla16[IVA],Tabla16[NUM],Tabla1[[#This Row],[CODIGO]])</f>
        <v>0</v>
      </c>
      <c r="I1002" s="35">
        <f>SUMIFS(Tabla16[ISR RET.],Tabla16[NUM],Tabla1[[#This Row],[CODIGO]])</f>
        <v>0</v>
      </c>
      <c r="J1002" s="35">
        <f>SUMIFS(Tabla16[IVA RET.],Tabla16[NUM],Tabla1[[#This Row],[CODIGO]])</f>
        <v>0</v>
      </c>
      <c r="K1002" t="str">
        <f>FIXED(Tabla1[[#This Row],[TASA 16%]],0)</f>
        <v>0</v>
      </c>
      <c r="L1002" t="str">
        <f>FIXED(Tabla1[[#This Row],[TASA 0%]],0)</f>
        <v>0</v>
      </c>
      <c r="M1002" t="str">
        <f>FIXED(Tabla1[[#This Row],[TASA EXE.]],0)</f>
        <v>0</v>
      </c>
      <c r="N1002" s="36" t="str">
        <f>FIXED(Tabla1[[#This Row],[IVA]],0)</f>
        <v>0</v>
      </c>
      <c r="O1002" s="36" t="str">
        <f>FIXED(Tabla1[[#This Row],[ISR RET]],0)</f>
        <v>0</v>
      </c>
      <c r="P1002" s="36" t="str">
        <f>FIXED(Tabla1[[#This Row],[IVA RET]],0)</f>
        <v>0</v>
      </c>
      <c r="R1002" s="68">
        <f>Tabla1[[#This Row],[TASA 16]]*16%</f>
        <v>0</v>
      </c>
    </row>
    <row r="1003" spans="2:18" x14ac:dyDescent="0.25">
      <c r="B1003" t="str">
        <f>'[1]210 Y RFC'!A1003</f>
        <v>SCI900920737</v>
      </c>
      <c r="C1003" t="s">
        <v>1035</v>
      </c>
      <c r="D1003" t="str">
        <f>'[1]210 Y RFC'!C1003</f>
        <v>SERVICIOS CIASA SA DE CV</v>
      </c>
      <c r="E1003" s="35">
        <f>SUMIFS(Tabla16[TASA 16],Tabla16[NUM],Tabla1[[#This Row],[CODIGO]])</f>
        <v>0</v>
      </c>
      <c r="F1003" s="35">
        <f>SUMIFS(Tabla16[TASA 0%],Tabla16[NUM],Tabla1[[#This Row],[CODIGO]])</f>
        <v>0</v>
      </c>
      <c r="G1003" s="35">
        <f>SUMIFS(Tabla16[[EXENTO ]],Tabla16[NUM],Tabla1[[#This Row],[CODIGO]])</f>
        <v>0</v>
      </c>
      <c r="H1003" s="35">
        <f>SUMIFS(Tabla16[IVA],Tabla16[NUM],Tabla1[[#This Row],[CODIGO]])</f>
        <v>0</v>
      </c>
      <c r="I1003" s="35">
        <f>SUMIFS(Tabla16[ISR RET.],Tabla16[NUM],Tabla1[[#This Row],[CODIGO]])</f>
        <v>0</v>
      </c>
      <c r="J1003" s="35">
        <f>SUMIFS(Tabla16[IVA RET.],Tabla16[NUM],Tabla1[[#This Row],[CODIGO]])</f>
        <v>0</v>
      </c>
      <c r="K1003" t="str">
        <f>FIXED(Tabla1[[#This Row],[TASA 16%]],0)</f>
        <v>0</v>
      </c>
      <c r="L1003" t="str">
        <f>FIXED(Tabla1[[#This Row],[TASA 0%]],0)</f>
        <v>0</v>
      </c>
      <c r="M1003" t="str">
        <f>FIXED(Tabla1[[#This Row],[TASA EXE.]],0)</f>
        <v>0</v>
      </c>
      <c r="N1003" t="str">
        <f>FIXED(Tabla1[[#This Row],[IVA]],0)</f>
        <v>0</v>
      </c>
      <c r="O1003" t="str">
        <f>FIXED(Tabla1[[#This Row],[ISR RET]],0)</f>
        <v>0</v>
      </c>
      <c r="P1003" t="str">
        <f>FIXED(Tabla1[[#This Row],[IVA RET]],0)</f>
        <v>0</v>
      </c>
      <c r="R1003" s="68">
        <f>Tabla1[[#This Row],[TASA 16]]*16%</f>
        <v>0</v>
      </c>
    </row>
    <row r="1004" spans="2:18" x14ac:dyDescent="0.25">
      <c r="B1004" t="str">
        <f>'[1]210 Y RFC'!A1004</f>
        <v>GOJU920509H61</v>
      </c>
      <c r="C1004" t="s">
        <v>1036</v>
      </c>
      <c r="D1004" t="str">
        <f>'[1]210 Y RFC'!C1004</f>
        <v>GONZALEZ JIMENEZ URIEL</v>
      </c>
      <c r="E1004" s="35">
        <f>SUMIFS(Tabla16[TASA 16],Tabla16[NUM],Tabla1[[#This Row],[CODIGO]])</f>
        <v>0</v>
      </c>
      <c r="F1004" s="35">
        <f>SUMIFS(Tabla16[TASA 0%],Tabla16[NUM],Tabla1[[#This Row],[CODIGO]])</f>
        <v>0</v>
      </c>
      <c r="G1004" s="35">
        <f>SUMIFS(Tabla16[[EXENTO ]],Tabla16[NUM],Tabla1[[#This Row],[CODIGO]])</f>
        <v>0</v>
      </c>
      <c r="H1004" s="35">
        <f>SUMIFS(Tabla16[IVA],Tabla16[NUM],Tabla1[[#This Row],[CODIGO]])</f>
        <v>0</v>
      </c>
      <c r="I1004" s="35">
        <f>SUMIFS(Tabla16[ISR RET.],Tabla16[NUM],Tabla1[[#This Row],[CODIGO]])</f>
        <v>0</v>
      </c>
      <c r="J1004" s="35">
        <f>SUMIFS(Tabla16[IVA RET.],Tabla16[NUM],Tabla1[[#This Row],[CODIGO]])</f>
        <v>0</v>
      </c>
      <c r="K1004" t="str">
        <f>FIXED(Tabla1[[#This Row],[TASA 16%]],0)</f>
        <v>0</v>
      </c>
      <c r="L1004" t="str">
        <f>FIXED(Tabla1[[#This Row],[TASA 0%]],0)</f>
        <v>0</v>
      </c>
      <c r="M1004" t="str">
        <f>FIXED(Tabla1[[#This Row],[TASA EXE.]],0)</f>
        <v>0</v>
      </c>
      <c r="N1004" s="36" t="str">
        <f>FIXED(Tabla1[[#This Row],[IVA]],0)</f>
        <v>0</v>
      </c>
      <c r="O1004" s="36" t="str">
        <f>FIXED(Tabla1[[#This Row],[ISR RET]],0)</f>
        <v>0</v>
      </c>
      <c r="P1004" s="36" t="str">
        <f>FIXED(Tabla1[[#This Row],[IVA RET]],0)</f>
        <v>0</v>
      </c>
      <c r="R1004" s="68">
        <f>Tabla1[[#This Row],[TASA 16]]*16%</f>
        <v>0</v>
      </c>
    </row>
    <row r="1005" spans="2:18" x14ac:dyDescent="0.25">
      <c r="B1005" t="str">
        <f>'[1]210 Y RFC'!A1005</f>
        <v>DIM010319S79</v>
      </c>
      <c r="C1005" t="s">
        <v>1037</v>
      </c>
      <c r="D1005" t="str">
        <f>'[1]210 Y RFC'!C1005</f>
        <v>DISTRIBUIDORA INTERNACIONAL DE MEDICAMENTOS Y EQUIPO MEDICO SA DE CV</v>
      </c>
      <c r="E1005" s="35">
        <f>SUMIFS(Tabla16[TASA 16],Tabla16[NUM],Tabla1[[#This Row],[CODIGO]])</f>
        <v>0</v>
      </c>
      <c r="F1005" s="35">
        <f>SUMIFS(Tabla16[TASA 0%],Tabla16[NUM],Tabla1[[#This Row],[CODIGO]])</f>
        <v>0</v>
      </c>
      <c r="G1005" s="35">
        <f>SUMIFS(Tabla16[[EXENTO ]],Tabla16[NUM],Tabla1[[#This Row],[CODIGO]])</f>
        <v>0</v>
      </c>
      <c r="H1005" s="35">
        <f>SUMIFS(Tabla16[IVA],Tabla16[NUM],Tabla1[[#This Row],[CODIGO]])</f>
        <v>0</v>
      </c>
      <c r="I1005" s="35">
        <f>SUMIFS(Tabla16[ISR RET.],Tabla16[NUM],Tabla1[[#This Row],[CODIGO]])</f>
        <v>0</v>
      </c>
      <c r="J1005" s="35">
        <f>SUMIFS(Tabla16[IVA RET.],Tabla16[NUM],Tabla1[[#This Row],[CODIGO]])</f>
        <v>0</v>
      </c>
      <c r="K1005" t="str">
        <f>FIXED(Tabla1[[#This Row],[TASA 16%]],0)</f>
        <v>0</v>
      </c>
      <c r="L1005" t="str">
        <f>FIXED(Tabla1[[#This Row],[TASA 0%]],0)</f>
        <v>0</v>
      </c>
      <c r="M1005" t="str">
        <f>FIXED(Tabla1[[#This Row],[TASA EXE.]],0)</f>
        <v>0</v>
      </c>
      <c r="N1005" t="str">
        <f>FIXED(Tabla1[[#This Row],[IVA]],0)</f>
        <v>0</v>
      </c>
      <c r="O1005" t="str">
        <f>FIXED(Tabla1[[#This Row],[ISR RET]],0)</f>
        <v>0</v>
      </c>
      <c r="P1005" t="str">
        <f>FIXED(Tabla1[[#This Row],[IVA RET]],0)</f>
        <v>0</v>
      </c>
      <c r="R1005" s="68">
        <f>Tabla1[[#This Row],[TASA 16]]*16%</f>
        <v>0</v>
      </c>
    </row>
    <row r="1006" spans="2:18" x14ac:dyDescent="0.25">
      <c r="B1006" t="str">
        <f>'[1]210 Y RFC'!A1006</f>
        <v>MGE890407IB9</v>
      </c>
      <c r="C1006" t="s">
        <v>1038</v>
      </c>
      <c r="D1006" t="str">
        <f>'[1]210 Y RFC'!C1006</f>
        <v>MONTACARGAS GRUAS Y EQUIPOS SA DE CV</v>
      </c>
      <c r="E1006" s="35">
        <f>SUMIFS(Tabla16[TASA 16],Tabla16[NUM],Tabla1[[#This Row],[CODIGO]])</f>
        <v>0</v>
      </c>
      <c r="F1006" s="35">
        <f>SUMIFS(Tabla16[TASA 0%],Tabla16[NUM],Tabla1[[#This Row],[CODIGO]])</f>
        <v>0</v>
      </c>
      <c r="G1006" s="35">
        <f>SUMIFS(Tabla16[[EXENTO ]],Tabla16[NUM],Tabla1[[#This Row],[CODIGO]])</f>
        <v>0</v>
      </c>
      <c r="H1006" s="35">
        <f>SUMIFS(Tabla16[IVA],Tabla16[NUM],Tabla1[[#This Row],[CODIGO]])</f>
        <v>0</v>
      </c>
      <c r="I1006" s="35">
        <f>SUMIFS(Tabla16[ISR RET.],Tabla16[NUM],Tabla1[[#This Row],[CODIGO]])</f>
        <v>0</v>
      </c>
      <c r="J1006" s="35">
        <f>SUMIFS(Tabla16[IVA RET.],Tabla16[NUM],Tabla1[[#This Row],[CODIGO]])</f>
        <v>0</v>
      </c>
      <c r="K1006" t="str">
        <f>FIXED(Tabla1[[#This Row],[TASA 16%]],0)</f>
        <v>0</v>
      </c>
      <c r="L1006" t="str">
        <f>FIXED(Tabla1[[#This Row],[TASA 0%]],0)</f>
        <v>0</v>
      </c>
      <c r="M1006" t="str">
        <f>FIXED(Tabla1[[#This Row],[TASA EXE.]],0)</f>
        <v>0</v>
      </c>
      <c r="N1006" s="36" t="str">
        <f>FIXED(Tabla1[[#This Row],[IVA]],0)</f>
        <v>0</v>
      </c>
      <c r="O1006" s="36" t="str">
        <f>FIXED(Tabla1[[#This Row],[ISR RET]],0)</f>
        <v>0</v>
      </c>
      <c r="P1006" s="36" t="str">
        <f>FIXED(Tabla1[[#This Row],[IVA RET]],0)</f>
        <v>0</v>
      </c>
      <c r="R1006" s="68">
        <f>Tabla1[[#This Row],[TASA 16]]*16%</f>
        <v>0</v>
      </c>
    </row>
    <row r="1007" spans="2:18" x14ac:dyDescent="0.25">
      <c r="B1007" t="str">
        <f>'[1]210 Y RFC'!A1007</f>
        <v>IFM960319ML8</v>
      </c>
      <c r="C1007" t="s">
        <v>1039</v>
      </c>
      <c r="D1007" t="str">
        <f>'[1]210 Y RFC'!C1007</f>
        <v>INDUSTRIAL FERRETERA MUÑOZ</v>
      </c>
      <c r="E1007" s="35">
        <f>SUMIFS(Tabla16[TASA 16],Tabla16[NUM],Tabla1[[#This Row],[CODIGO]])</f>
        <v>0</v>
      </c>
      <c r="F1007" s="35">
        <f>SUMIFS(Tabla16[TASA 0%],Tabla16[NUM],Tabla1[[#This Row],[CODIGO]])</f>
        <v>0</v>
      </c>
      <c r="G1007" s="35">
        <f>SUMIFS(Tabla16[[EXENTO ]],Tabla16[NUM],Tabla1[[#This Row],[CODIGO]])</f>
        <v>0</v>
      </c>
      <c r="H1007" s="35">
        <f>SUMIFS(Tabla16[IVA],Tabla16[NUM],Tabla1[[#This Row],[CODIGO]])</f>
        <v>0</v>
      </c>
      <c r="I1007" s="35">
        <f>SUMIFS(Tabla16[ISR RET.],Tabla16[NUM],Tabla1[[#This Row],[CODIGO]])</f>
        <v>0</v>
      </c>
      <c r="J1007" s="35">
        <f>SUMIFS(Tabla16[IVA RET.],Tabla16[NUM],Tabla1[[#This Row],[CODIGO]])</f>
        <v>0</v>
      </c>
      <c r="K1007" t="str">
        <f>FIXED(Tabla1[[#This Row],[TASA 16%]],0)</f>
        <v>0</v>
      </c>
      <c r="L1007" t="str">
        <f>FIXED(Tabla1[[#This Row],[TASA 0%]],0)</f>
        <v>0</v>
      </c>
      <c r="M1007" t="str">
        <f>FIXED(Tabla1[[#This Row],[TASA EXE.]],0)</f>
        <v>0</v>
      </c>
      <c r="N1007" t="str">
        <f>FIXED(Tabla1[[#This Row],[IVA]],0)</f>
        <v>0</v>
      </c>
      <c r="O1007" t="str">
        <f>FIXED(Tabla1[[#This Row],[ISR RET]],0)</f>
        <v>0</v>
      </c>
      <c r="P1007" t="str">
        <f>FIXED(Tabla1[[#This Row],[IVA RET]],0)</f>
        <v>0</v>
      </c>
      <c r="R1007" s="68">
        <f>Tabla1[[#This Row],[TASA 16]]*16%</f>
        <v>0</v>
      </c>
    </row>
    <row r="1008" spans="2:18" x14ac:dyDescent="0.25">
      <c r="B1008" t="str">
        <f>'[1]210 Y RFC'!A1008</f>
        <v>VANC8502148T6</v>
      </c>
      <c r="C1008" t="s">
        <v>1040</v>
      </c>
      <c r="D1008" t="str">
        <f>'[1]210 Y RFC'!C1008</f>
        <v>VALDIVIA NAVARRO CARLOS ALBERTO</v>
      </c>
      <c r="E1008" s="35">
        <f>SUMIFS(Tabla16[TASA 16],Tabla16[NUM],Tabla1[[#This Row],[CODIGO]])</f>
        <v>0</v>
      </c>
      <c r="F1008" s="35">
        <f>SUMIFS(Tabla16[TASA 0%],Tabla16[NUM],Tabla1[[#This Row],[CODIGO]])</f>
        <v>0</v>
      </c>
      <c r="G1008" s="35">
        <f>SUMIFS(Tabla16[[EXENTO ]],Tabla16[NUM],Tabla1[[#This Row],[CODIGO]])</f>
        <v>0</v>
      </c>
      <c r="H1008" s="35">
        <f>SUMIFS(Tabla16[IVA],Tabla16[NUM],Tabla1[[#This Row],[CODIGO]])</f>
        <v>0</v>
      </c>
      <c r="I1008" s="35">
        <f>SUMIFS(Tabla16[ISR RET.],Tabla16[NUM],Tabla1[[#This Row],[CODIGO]])</f>
        <v>0</v>
      </c>
      <c r="J1008" s="35">
        <f>SUMIFS(Tabla16[IVA RET.],Tabla16[NUM],Tabla1[[#This Row],[CODIGO]])</f>
        <v>0</v>
      </c>
      <c r="K1008" t="str">
        <f>FIXED(Tabla1[[#This Row],[TASA 16%]],0)</f>
        <v>0</v>
      </c>
      <c r="L1008" t="str">
        <f>FIXED(Tabla1[[#This Row],[TASA 0%]],0)</f>
        <v>0</v>
      </c>
      <c r="M1008" t="str">
        <f>FIXED(Tabla1[[#This Row],[TASA EXE.]],0)</f>
        <v>0</v>
      </c>
      <c r="N1008" s="36" t="str">
        <f>FIXED(Tabla1[[#This Row],[IVA]],0)</f>
        <v>0</v>
      </c>
      <c r="O1008" s="36" t="str">
        <f>FIXED(Tabla1[[#This Row],[ISR RET]],0)</f>
        <v>0</v>
      </c>
      <c r="P1008" s="36" t="str">
        <f>FIXED(Tabla1[[#This Row],[IVA RET]],0)</f>
        <v>0</v>
      </c>
      <c r="R1008" s="68">
        <f>Tabla1[[#This Row],[TASA 16]]*16%</f>
        <v>0</v>
      </c>
    </row>
    <row r="1009" spans="2:18" x14ac:dyDescent="0.25">
      <c r="B1009" t="str">
        <f>'[1]210 Y RFC'!A1009</f>
        <v>SACH700827UN2</v>
      </c>
      <c r="C1009" t="s">
        <v>1041</v>
      </c>
      <c r="D1009" t="str">
        <f>'[1]210 Y RFC'!C1009</f>
        <v>SALAZAR CERVANTES HECTOR</v>
      </c>
      <c r="E1009" s="35">
        <f>SUMIFS(Tabla16[TASA 16],Tabla16[NUM],Tabla1[[#This Row],[CODIGO]])</f>
        <v>0</v>
      </c>
      <c r="F1009" s="35">
        <f>SUMIFS(Tabla16[TASA 0%],Tabla16[NUM],Tabla1[[#This Row],[CODIGO]])</f>
        <v>0</v>
      </c>
      <c r="G1009" s="35">
        <f>SUMIFS(Tabla16[[EXENTO ]],Tabla16[NUM],Tabla1[[#This Row],[CODIGO]])</f>
        <v>0</v>
      </c>
      <c r="H1009" s="35">
        <f>SUMIFS(Tabla16[IVA],Tabla16[NUM],Tabla1[[#This Row],[CODIGO]])</f>
        <v>0</v>
      </c>
      <c r="I1009" s="35">
        <f>SUMIFS(Tabla16[ISR RET.],Tabla16[NUM],Tabla1[[#This Row],[CODIGO]])</f>
        <v>0</v>
      </c>
      <c r="J1009" s="35">
        <f>SUMIFS(Tabla16[IVA RET.],Tabla16[NUM],Tabla1[[#This Row],[CODIGO]])</f>
        <v>0</v>
      </c>
      <c r="K1009" t="str">
        <f>FIXED(Tabla1[[#This Row],[TASA 16%]],0)</f>
        <v>0</v>
      </c>
      <c r="L1009" t="str">
        <f>FIXED(Tabla1[[#This Row],[TASA 0%]],0)</f>
        <v>0</v>
      </c>
      <c r="M1009" t="str">
        <f>FIXED(Tabla1[[#This Row],[TASA EXE.]],0)</f>
        <v>0</v>
      </c>
      <c r="N1009" t="str">
        <f>FIXED(Tabla1[[#This Row],[IVA]],0)</f>
        <v>0</v>
      </c>
      <c r="O1009" t="str">
        <f>FIXED(Tabla1[[#This Row],[ISR RET]],0)</f>
        <v>0</v>
      </c>
      <c r="P1009" t="str">
        <f>FIXED(Tabla1[[#This Row],[IVA RET]],0)</f>
        <v>0</v>
      </c>
      <c r="R1009" s="68">
        <f>Tabla1[[#This Row],[TASA 16]]*16%</f>
        <v>0</v>
      </c>
    </row>
    <row r="1010" spans="2:18" x14ac:dyDescent="0.25">
      <c r="B1010" t="str">
        <f>'[1]210 Y RFC'!A1010</f>
        <v>GOAD7010084Q8</v>
      </c>
      <c r="C1010" t="s">
        <v>1042</v>
      </c>
      <c r="D1010" t="str">
        <f>'[1]210 Y RFC'!C1010</f>
        <v>GONZALEZ ACEVES MARIA DOLORES</v>
      </c>
      <c r="E1010" s="35">
        <f>SUMIFS(Tabla16[TASA 16],Tabla16[NUM],Tabla1[[#This Row],[CODIGO]])</f>
        <v>0</v>
      </c>
      <c r="F1010" s="35">
        <f>SUMIFS(Tabla16[TASA 0%],Tabla16[NUM],Tabla1[[#This Row],[CODIGO]])</f>
        <v>0</v>
      </c>
      <c r="G1010" s="35">
        <f>SUMIFS(Tabla16[[EXENTO ]],Tabla16[NUM],Tabla1[[#This Row],[CODIGO]])</f>
        <v>0</v>
      </c>
      <c r="H1010" s="35">
        <f>SUMIFS(Tabla16[IVA],Tabla16[NUM],Tabla1[[#This Row],[CODIGO]])</f>
        <v>0</v>
      </c>
      <c r="I1010" s="35">
        <f>SUMIFS(Tabla16[ISR RET.],Tabla16[NUM],Tabla1[[#This Row],[CODIGO]])</f>
        <v>0</v>
      </c>
      <c r="J1010" s="35">
        <f>SUMIFS(Tabla16[IVA RET.],Tabla16[NUM],Tabla1[[#This Row],[CODIGO]])</f>
        <v>0</v>
      </c>
      <c r="K1010" t="str">
        <f>FIXED(Tabla1[[#This Row],[TASA 16%]],0)</f>
        <v>0</v>
      </c>
      <c r="L1010" t="str">
        <f>FIXED(Tabla1[[#This Row],[TASA 0%]],0)</f>
        <v>0</v>
      </c>
      <c r="M1010" t="str">
        <f>FIXED(Tabla1[[#This Row],[TASA EXE.]],0)</f>
        <v>0</v>
      </c>
      <c r="N1010" s="36" t="str">
        <f>FIXED(Tabla1[[#This Row],[IVA]],0)</f>
        <v>0</v>
      </c>
      <c r="O1010" s="36" t="str">
        <f>FIXED(Tabla1[[#This Row],[ISR RET]],0)</f>
        <v>0</v>
      </c>
      <c r="P1010" s="36" t="str">
        <f>FIXED(Tabla1[[#This Row],[IVA RET]],0)</f>
        <v>0</v>
      </c>
      <c r="R1010" s="68">
        <f>Tabla1[[#This Row],[TASA 16]]*16%</f>
        <v>0</v>
      </c>
    </row>
    <row r="1011" spans="2:18" x14ac:dyDescent="0.25">
      <c r="B1011" t="str">
        <f>'[1]210 Y RFC'!A1011</f>
        <v>DAR920515246</v>
      </c>
      <c r="C1011" t="s">
        <v>1043</v>
      </c>
      <c r="D1011" t="str">
        <f>'[1]210 Y RFC'!C1011</f>
        <v>CIA DULCERA DE ARANDAS SA DE CV</v>
      </c>
      <c r="E1011" s="35">
        <f>SUMIFS(Tabla16[TASA 16],Tabla16[NUM],Tabla1[[#This Row],[CODIGO]])</f>
        <v>0</v>
      </c>
      <c r="F1011" s="35">
        <f>SUMIFS(Tabla16[TASA 0%],Tabla16[NUM],Tabla1[[#This Row],[CODIGO]])</f>
        <v>0</v>
      </c>
      <c r="G1011" s="35">
        <f>SUMIFS(Tabla16[[EXENTO ]],Tabla16[NUM],Tabla1[[#This Row],[CODIGO]])</f>
        <v>0</v>
      </c>
      <c r="H1011" s="35">
        <f>SUMIFS(Tabla16[IVA],Tabla16[NUM],Tabla1[[#This Row],[CODIGO]])</f>
        <v>0</v>
      </c>
      <c r="I1011" s="35">
        <f>SUMIFS(Tabla16[ISR RET.],Tabla16[NUM],Tabla1[[#This Row],[CODIGO]])</f>
        <v>0</v>
      </c>
      <c r="J1011" s="35">
        <f>SUMIFS(Tabla16[IVA RET.],Tabla16[NUM],Tabla1[[#This Row],[CODIGO]])</f>
        <v>0</v>
      </c>
      <c r="K1011" t="str">
        <f>FIXED(Tabla1[[#This Row],[TASA 16%]],0)</f>
        <v>0</v>
      </c>
      <c r="L1011" t="str">
        <f>FIXED(Tabla1[[#This Row],[TASA 0%]],0)</f>
        <v>0</v>
      </c>
      <c r="M1011" t="str">
        <f>FIXED(Tabla1[[#This Row],[TASA EXE.]],0)</f>
        <v>0</v>
      </c>
      <c r="N1011" t="str">
        <f>FIXED(Tabla1[[#This Row],[IVA]],0)</f>
        <v>0</v>
      </c>
      <c r="O1011" t="str">
        <f>FIXED(Tabla1[[#This Row],[ISR RET]],0)</f>
        <v>0</v>
      </c>
      <c r="P1011" t="str">
        <f>FIXED(Tabla1[[#This Row],[IVA RET]],0)</f>
        <v>0</v>
      </c>
      <c r="R1011" s="68">
        <f>Tabla1[[#This Row],[TASA 16]]*16%</f>
        <v>0</v>
      </c>
    </row>
    <row r="1012" spans="2:18" x14ac:dyDescent="0.25">
      <c r="B1012" t="str">
        <f>'[1]210 Y RFC'!A1012</f>
        <v>AFO180502L25</v>
      </c>
      <c r="C1012" t="s">
        <v>1044</v>
      </c>
      <c r="D1012" t="str">
        <f>'[1]210 Y RFC'!C1012</f>
        <v>PROMOTORA EMPRESARIAL SOMOS ALTOS SA DE CV</v>
      </c>
      <c r="E1012" s="35">
        <f>SUMIFS(Tabla16[TASA 16],Tabla16[NUM],Tabla1[[#This Row],[CODIGO]])</f>
        <v>0</v>
      </c>
      <c r="F1012" s="35">
        <f>SUMIFS(Tabla16[TASA 0%],Tabla16[NUM],Tabla1[[#This Row],[CODIGO]])</f>
        <v>0</v>
      </c>
      <c r="G1012" s="35">
        <f>SUMIFS(Tabla16[[EXENTO ]],Tabla16[NUM],Tabla1[[#This Row],[CODIGO]])</f>
        <v>0</v>
      </c>
      <c r="H1012" s="35">
        <f>SUMIFS(Tabla16[IVA],Tabla16[NUM],Tabla1[[#This Row],[CODIGO]])</f>
        <v>0</v>
      </c>
      <c r="I1012" s="35">
        <f>SUMIFS(Tabla16[ISR RET.],Tabla16[NUM],Tabla1[[#This Row],[CODIGO]])</f>
        <v>0</v>
      </c>
      <c r="J1012" s="35">
        <f>SUMIFS(Tabla16[IVA RET.],Tabla16[NUM],Tabla1[[#This Row],[CODIGO]])</f>
        <v>0</v>
      </c>
      <c r="K1012" t="str">
        <f>FIXED(Tabla1[[#This Row],[TASA 16%]],0)</f>
        <v>0</v>
      </c>
      <c r="L1012" t="str">
        <f>FIXED(Tabla1[[#This Row],[TASA 0%]],0)</f>
        <v>0</v>
      </c>
      <c r="M1012" t="str">
        <f>FIXED(Tabla1[[#This Row],[TASA EXE.]],0)</f>
        <v>0</v>
      </c>
      <c r="N1012" s="36" t="str">
        <f>FIXED(Tabla1[[#This Row],[IVA]],0)</f>
        <v>0</v>
      </c>
      <c r="O1012" s="36" t="str">
        <f>FIXED(Tabla1[[#This Row],[ISR RET]],0)</f>
        <v>0</v>
      </c>
      <c r="P1012" s="36" t="str">
        <f>FIXED(Tabla1[[#This Row],[IVA RET]],0)</f>
        <v>0</v>
      </c>
      <c r="R1012" s="68">
        <f>Tabla1[[#This Row],[TASA 16]]*16%</f>
        <v>0</v>
      </c>
    </row>
    <row r="1013" spans="2:18" x14ac:dyDescent="0.25">
      <c r="B1013" t="str">
        <f>'[1]210 Y RFC'!A1013</f>
        <v>LOGA6806206I0</v>
      </c>
      <c r="C1013" t="s">
        <v>1045</v>
      </c>
      <c r="D1013" t="str">
        <f>'[1]210 Y RFC'!C1013</f>
        <v>LOPEZ GARCIA JOSE ANTONIO</v>
      </c>
      <c r="E1013" s="35">
        <f>SUMIFS(Tabla16[TASA 16],Tabla16[NUM],Tabla1[[#This Row],[CODIGO]])</f>
        <v>0</v>
      </c>
      <c r="F1013" s="35">
        <f>SUMIFS(Tabla16[TASA 0%],Tabla16[NUM],Tabla1[[#This Row],[CODIGO]])</f>
        <v>0</v>
      </c>
      <c r="G1013" s="35">
        <f>SUMIFS(Tabla16[[EXENTO ]],Tabla16[NUM],Tabla1[[#This Row],[CODIGO]])</f>
        <v>0</v>
      </c>
      <c r="H1013" s="35">
        <f>SUMIFS(Tabla16[IVA],Tabla16[NUM],Tabla1[[#This Row],[CODIGO]])</f>
        <v>0</v>
      </c>
      <c r="I1013" s="35">
        <f>SUMIFS(Tabla16[ISR RET.],Tabla16[NUM],Tabla1[[#This Row],[CODIGO]])</f>
        <v>0</v>
      </c>
      <c r="J1013" s="35">
        <f>SUMIFS(Tabla16[IVA RET.],Tabla16[NUM],Tabla1[[#This Row],[CODIGO]])</f>
        <v>0</v>
      </c>
      <c r="K1013" t="str">
        <f>FIXED(Tabla1[[#This Row],[TASA 16%]],0)</f>
        <v>0</v>
      </c>
      <c r="L1013" t="str">
        <f>FIXED(Tabla1[[#This Row],[TASA 0%]],0)</f>
        <v>0</v>
      </c>
      <c r="M1013" t="str">
        <f>FIXED(Tabla1[[#This Row],[TASA EXE.]],0)</f>
        <v>0</v>
      </c>
      <c r="N1013" t="str">
        <f>FIXED(Tabla1[[#This Row],[IVA]],0)</f>
        <v>0</v>
      </c>
      <c r="O1013" t="str">
        <f>FIXED(Tabla1[[#This Row],[ISR RET]],0)</f>
        <v>0</v>
      </c>
      <c r="P1013" t="str">
        <f>FIXED(Tabla1[[#This Row],[IVA RET]],0)</f>
        <v>0</v>
      </c>
      <c r="R1013" s="68">
        <f>Tabla1[[#This Row],[TASA 16]]*16%</f>
        <v>0</v>
      </c>
    </row>
    <row r="1014" spans="2:18" x14ac:dyDescent="0.25">
      <c r="B1014" t="str">
        <f>'[1]210 Y RFC'!A1014</f>
        <v>AGC990409G75</v>
      </c>
      <c r="C1014" t="s">
        <v>1046</v>
      </c>
      <c r="D1014" t="str">
        <f>'[1]210 Y RFC'!C1014</f>
        <v>AGROPECUARIA EL GRAN CHAPARRAL SA DE CV</v>
      </c>
      <c r="E1014" s="35">
        <f>SUMIFS(Tabla16[TASA 16],Tabla16[NUM],Tabla1[[#This Row],[CODIGO]])</f>
        <v>0</v>
      </c>
      <c r="F1014" s="35">
        <f>SUMIFS(Tabla16[TASA 0%],Tabla16[NUM],Tabla1[[#This Row],[CODIGO]])</f>
        <v>0</v>
      </c>
      <c r="G1014" s="35">
        <f>SUMIFS(Tabla16[[EXENTO ]],Tabla16[NUM],Tabla1[[#This Row],[CODIGO]])</f>
        <v>0</v>
      </c>
      <c r="H1014" s="35">
        <f>SUMIFS(Tabla16[IVA],Tabla16[NUM],Tabla1[[#This Row],[CODIGO]])</f>
        <v>0</v>
      </c>
      <c r="I1014" s="35">
        <f>SUMIFS(Tabla16[ISR RET.],Tabla16[NUM],Tabla1[[#This Row],[CODIGO]])</f>
        <v>0</v>
      </c>
      <c r="J1014" s="35">
        <f>SUMIFS(Tabla16[IVA RET.],Tabla16[NUM],Tabla1[[#This Row],[CODIGO]])</f>
        <v>0</v>
      </c>
      <c r="K1014" t="str">
        <f>FIXED(Tabla1[[#This Row],[TASA 16%]],0)</f>
        <v>0</v>
      </c>
      <c r="L1014" t="str">
        <f>FIXED(Tabla1[[#This Row],[TASA 0%]],0)</f>
        <v>0</v>
      </c>
      <c r="M1014" t="str">
        <f>FIXED(Tabla1[[#This Row],[TASA EXE.]],0)</f>
        <v>0</v>
      </c>
      <c r="N1014" s="36" t="str">
        <f>FIXED(Tabla1[[#This Row],[IVA]],0)</f>
        <v>0</v>
      </c>
      <c r="O1014" s="36" t="str">
        <f>FIXED(Tabla1[[#This Row],[ISR RET]],0)</f>
        <v>0</v>
      </c>
      <c r="P1014" s="36" t="str">
        <f>FIXED(Tabla1[[#This Row],[IVA RET]],0)</f>
        <v>0</v>
      </c>
      <c r="R1014" s="68">
        <f>Tabla1[[#This Row],[TASA 16]]*16%</f>
        <v>0</v>
      </c>
    </row>
    <row r="1015" spans="2:18" x14ac:dyDescent="0.25">
      <c r="B1015" t="str">
        <f>'[1]210 Y RFC'!A1015</f>
        <v>DAL000605B69</v>
      </c>
      <c r="C1015" t="s">
        <v>1047</v>
      </c>
      <c r="D1015" t="str">
        <f>'[1]210 Y RFC'!C1015</f>
        <v>DIARIO DE LOS ALTOS SA DE CV</v>
      </c>
      <c r="E1015" s="35">
        <f>SUMIFS(Tabla16[TASA 16],Tabla16[NUM],Tabla1[[#This Row],[CODIGO]])</f>
        <v>0</v>
      </c>
      <c r="F1015" s="35">
        <f>SUMIFS(Tabla16[TASA 0%],Tabla16[NUM],Tabla1[[#This Row],[CODIGO]])</f>
        <v>0</v>
      </c>
      <c r="G1015" s="35">
        <f>SUMIFS(Tabla16[[EXENTO ]],Tabla16[NUM],Tabla1[[#This Row],[CODIGO]])</f>
        <v>0</v>
      </c>
      <c r="H1015" s="35">
        <f>SUMIFS(Tabla16[IVA],Tabla16[NUM],Tabla1[[#This Row],[CODIGO]])</f>
        <v>0</v>
      </c>
      <c r="I1015" s="35">
        <f>SUMIFS(Tabla16[ISR RET.],Tabla16[NUM],Tabla1[[#This Row],[CODIGO]])</f>
        <v>0</v>
      </c>
      <c r="J1015" s="35">
        <f>SUMIFS(Tabla16[IVA RET.],Tabla16[NUM],Tabla1[[#This Row],[CODIGO]])</f>
        <v>0</v>
      </c>
      <c r="K1015" t="str">
        <f>FIXED(Tabla1[[#This Row],[TASA 16%]],0)</f>
        <v>0</v>
      </c>
      <c r="L1015" t="str">
        <f>FIXED(Tabla1[[#This Row],[TASA 0%]],0)</f>
        <v>0</v>
      </c>
      <c r="M1015" t="str">
        <f>FIXED(Tabla1[[#This Row],[TASA EXE.]],0)</f>
        <v>0</v>
      </c>
      <c r="N1015" t="str">
        <f>FIXED(Tabla1[[#This Row],[IVA]],0)</f>
        <v>0</v>
      </c>
      <c r="O1015" t="str">
        <f>FIXED(Tabla1[[#This Row],[ISR RET]],0)</f>
        <v>0</v>
      </c>
      <c r="P1015" t="str">
        <f>FIXED(Tabla1[[#This Row],[IVA RET]],0)</f>
        <v>0</v>
      </c>
      <c r="R1015" s="68">
        <f>Tabla1[[#This Row],[TASA 16]]*16%</f>
        <v>0</v>
      </c>
    </row>
    <row r="1016" spans="2:18" x14ac:dyDescent="0.25">
      <c r="B1016" t="str">
        <f>'[1]210 Y RFC'!A1016</f>
        <v>POCA010313RR3</v>
      </c>
      <c r="C1016" t="s">
        <v>1048</v>
      </c>
      <c r="D1016" t="str">
        <f>'[1]210 Y RFC'!C1016</f>
        <v>PONCE CORTES ALEXIS RICARDO</v>
      </c>
      <c r="E1016" s="35">
        <f>SUMIFS(Tabla16[TASA 16],Tabla16[NUM],Tabla1[[#This Row],[CODIGO]])</f>
        <v>0</v>
      </c>
      <c r="F1016" s="35">
        <f>SUMIFS(Tabla16[TASA 0%],Tabla16[NUM],Tabla1[[#This Row],[CODIGO]])</f>
        <v>0</v>
      </c>
      <c r="G1016" s="35">
        <f>SUMIFS(Tabla16[[EXENTO ]],Tabla16[NUM],Tabla1[[#This Row],[CODIGO]])</f>
        <v>0</v>
      </c>
      <c r="H1016" s="35">
        <f>SUMIFS(Tabla16[IVA],Tabla16[NUM],Tabla1[[#This Row],[CODIGO]])</f>
        <v>0</v>
      </c>
      <c r="I1016" s="35">
        <f>SUMIFS(Tabla16[ISR RET.],Tabla16[NUM],Tabla1[[#This Row],[CODIGO]])</f>
        <v>0</v>
      </c>
      <c r="J1016" s="35">
        <f>SUMIFS(Tabla16[IVA RET.],Tabla16[NUM],Tabla1[[#This Row],[CODIGO]])</f>
        <v>0</v>
      </c>
      <c r="K1016" t="str">
        <f>FIXED(Tabla1[[#This Row],[TASA 16%]],0)</f>
        <v>0</v>
      </c>
      <c r="L1016" t="str">
        <f>FIXED(Tabla1[[#This Row],[TASA 0%]],0)</f>
        <v>0</v>
      </c>
      <c r="M1016" t="str">
        <f>FIXED(Tabla1[[#This Row],[TASA EXE.]],0)</f>
        <v>0</v>
      </c>
      <c r="N1016" s="36" t="str">
        <f>FIXED(Tabla1[[#This Row],[IVA]],0)</f>
        <v>0</v>
      </c>
      <c r="O1016" s="36" t="str">
        <f>FIXED(Tabla1[[#This Row],[ISR RET]],0)</f>
        <v>0</v>
      </c>
      <c r="P1016" s="36" t="str">
        <f>FIXED(Tabla1[[#This Row],[IVA RET]],0)</f>
        <v>0</v>
      </c>
      <c r="R1016" s="68">
        <f>Tabla1[[#This Row],[TASA 16]]*16%</f>
        <v>0</v>
      </c>
    </row>
    <row r="1017" spans="2:18" x14ac:dyDescent="0.25">
      <c r="B1017" t="str">
        <f>'[1]210 Y RFC'!A1017</f>
        <v>PEX001222SF0</v>
      </c>
      <c r="C1017" t="s">
        <v>1049</v>
      </c>
      <c r="D1017" t="str">
        <f>'[1]210 Y RFC'!C1017</f>
        <v>PAPELERAMA EXPRESS SA DE CV</v>
      </c>
      <c r="E1017" s="35">
        <f>SUMIFS(Tabla16[TASA 16],Tabla16[NUM],Tabla1[[#This Row],[CODIGO]])</f>
        <v>0</v>
      </c>
      <c r="F1017" s="35">
        <f>SUMIFS(Tabla16[TASA 0%],Tabla16[NUM],Tabla1[[#This Row],[CODIGO]])</f>
        <v>0</v>
      </c>
      <c r="G1017" s="35">
        <f>SUMIFS(Tabla16[[EXENTO ]],Tabla16[NUM],Tabla1[[#This Row],[CODIGO]])</f>
        <v>0</v>
      </c>
      <c r="H1017" s="35">
        <f>SUMIFS(Tabla16[IVA],Tabla16[NUM],Tabla1[[#This Row],[CODIGO]])</f>
        <v>0</v>
      </c>
      <c r="I1017" s="35">
        <f>SUMIFS(Tabla16[ISR RET.],Tabla16[NUM],Tabla1[[#This Row],[CODIGO]])</f>
        <v>0</v>
      </c>
      <c r="J1017" s="35">
        <f>SUMIFS(Tabla16[IVA RET.],Tabla16[NUM],Tabla1[[#This Row],[CODIGO]])</f>
        <v>0</v>
      </c>
      <c r="K1017" t="str">
        <f>FIXED(Tabla1[[#This Row],[TASA 16%]],0)</f>
        <v>0</v>
      </c>
      <c r="L1017" t="str">
        <f>FIXED(Tabla1[[#This Row],[TASA 0%]],0)</f>
        <v>0</v>
      </c>
      <c r="M1017" t="str">
        <f>FIXED(Tabla1[[#This Row],[TASA EXE.]],0)</f>
        <v>0</v>
      </c>
      <c r="N1017" t="str">
        <f>FIXED(Tabla1[[#This Row],[IVA]],0)</f>
        <v>0</v>
      </c>
      <c r="O1017" t="str">
        <f>FIXED(Tabla1[[#This Row],[ISR RET]],0)</f>
        <v>0</v>
      </c>
      <c r="P1017" t="str">
        <f>FIXED(Tabla1[[#This Row],[IVA RET]],0)</f>
        <v>0</v>
      </c>
      <c r="R1017" s="68">
        <f>Tabla1[[#This Row],[TASA 16]]*16%</f>
        <v>0</v>
      </c>
    </row>
    <row r="1018" spans="2:18" x14ac:dyDescent="0.25">
      <c r="B1018" t="str">
        <f>'[1]210 Y RFC'!A1018</f>
        <v>BMS060221IL5</v>
      </c>
      <c r="C1018" t="s">
        <v>1050</v>
      </c>
      <c r="D1018" t="str">
        <f>'[1]210 Y RFC'!C1018</f>
        <v>BRAVO MONTACARGAS SLP SA DE CV</v>
      </c>
      <c r="E1018" s="35">
        <f>SUMIFS(Tabla16[TASA 16],Tabla16[NUM],Tabla1[[#This Row],[CODIGO]])</f>
        <v>0</v>
      </c>
      <c r="F1018" s="35">
        <f>SUMIFS(Tabla16[TASA 0%],Tabla16[NUM],Tabla1[[#This Row],[CODIGO]])</f>
        <v>0</v>
      </c>
      <c r="G1018" s="35">
        <f>SUMIFS(Tabla16[[EXENTO ]],Tabla16[NUM],Tabla1[[#This Row],[CODIGO]])</f>
        <v>0</v>
      </c>
      <c r="H1018" s="35">
        <f>SUMIFS(Tabla16[IVA],Tabla16[NUM],Tabla1[[#This Row],[CODIGO]])</f>
        <v>0</v>
      </c>
      <c r="I1018" s="35">
        <f>SUMIFS(Tabla16[ISR RET.],Tabla16[NUM],Tabla1[[#This Row],[CODIGO]])</f>
        <v>0</v>
      </c>
      <c r="J1018" s="35">
        <f>SUMIFS(Tabla16[IVA RET.],Tabla16[NUM],Tabla1[[#This Row],[CODIGO]])</f>
        <v>0</v>
      </c>
      <c r="K1018" t="str">
        <f>FIXED(Tabla1[[#This Row],[TASA 16%]],0)</f>
        <v>0</v>
      </c>
      <c r="L1018" t="str">
        <f>FIXED(Tabla1[[#This Row],[TASA 0%]],0)</f>
        <v>0</v>
      </c>
      <c r="M1018" t="str">
        <f>FIXED(Tabla1[[#This Row],[TASA EXE.]],0)</f>
        <v>0</v>
      </c>
      <c r="N1018" s="36" t="str">
        <f>FIXED(Tabla1[[#This Row],[IVA]],0)</f>
        <v>0</v>
      </c>
      <c r="O1018" s="36" t="str">
        <f>FIXED(Tabla1[[#This Row],[ISR RET]],0)</f>
        <v>0</v>
      </c>
      <c r="P1018" s="36" t="str">
        <f>FIXED(Tabla1[[#This Row],[IVA RET]],0)</f>
        <v>0</v>
      </c>
      <c r="R1018" s="68">
        <f>Tabla1[[#This Row],[TASA 16]]*16%</f>
        <v>0</v>
      </c>
    </row>
    <row r="1019" spans="2:18" x14ac:dyDescent="0.25">
      <c r="B1019" t="str">
        <f>'[1]210 Y RFC'!A1019</f>
        <v>TOB140709KH2</v>
      </c>
      <c r="C1019" t="s">
        <v>1051</v>
      </c>
      <c r="D1019" t="str">
        <f>'[1]210 Y RFC'!C1019</f>
        <v>TEQUILERA DE ORO BLANCO SA DE CV</v>
      </c>
      <c r="E1019" s="35">
        <f>SUMIFS(Tabla16[TASA 16],Tabla16[NUM],Tabla1[[#This Row],[CODIGO]])</f>
        <v>5849</v>
      </c>
      <c r="F1019" s="35">
        <f>SUMIFS(Tabla16[TASA 0%],Tabla16[NUM],Tabla1[[#This Row],[CODIGO]])</f>
        <v>-2.0000000000436557E-2</v>
      </c>
      <c r="G1019" s="35">
        <f>SUMIFS(Tabla16[[EXENTO ]],Tabla16[NUM],Tabla1[[#This Row],[CODIGO]])</f>
        <v>0</v>
      </c>
      <c r="H1019" s="35">
        <f>SUMIFS(Tabla16[IVA],Tabla16[NUM],Tabla1[[#This Row],[CODIGO]])</f>
        <v>935.84</v>
      </c>
      <c r="I1019" s="35">
        <f>SUMIFS(Tabla16[ISR RET.],Tabla16[NUM],Tabla1[[#This Row],[CODIGO]])</f>
        <v>0</v>
      </c>
      <c r="J1019" s="35">
        <f>SUMIFS(Tabla16[IVA RET.],Tabla16[NUM],Tabla1[[#This Row],[CODIGO]])</f>
        <v>0</v>
      </c>
      <c r="K1019" t="str">
        <f>FIXED(Tabla1[[#This Row],[TASA 16%]],0)</f>
        <v>5,849</v>
      </c>
      <c r="L1019" t="str">
        <f>FIXED(Tabla1[[#This Row],[TASA 0%]],0)</f>
        <v>0</v>
      </c>
      <c r="M1019" t="str">
        <f>FIXED(Tabla1[[#This Row],[TASA EXE.]],0)</f>
        <v>0</v>
      </c>
      <c r="N1019" s="36" t="str">
        <f>FIXED(Tabla1[[#This Row],[IVA]],0)</f>
        <v>936</v>
      </c>
      <c r="O1019" s="36" t="str">
        <f>FIXED(Tabla1[[#This Row],[ISR RET]],0)</f>
        <v>0</v>
      </c>
      <c r="P1019" s="36" t="str">
        <f>FIXED(Tabla1[[#This Row],[IVA RET]],0)</f>
        <v>0</v>
      </c>
      <c r="R1019" s="68">
        <f>Tabla1[[#This Row],[TASA 16]]*16%</f>
        <v>935.84</v>
      </c>
    </row>
    <row r="1020" spans="2:18" x14ac:dyDescent="0.25">
      <c r="B1020" t="str">
        <f>'[1]210 Y RFC'!A1020</f>
        <v>GMF140805RB7</v>
      </c>
      <c r="C1020" t="s">
        <v>1052</v>
      </c>
      <c r="D1020" t="str">
        <f>'[1]210 Y RFC'!C1020</f>
        <v>GRUPO DE MEXICO ENFREIGHT SA DE CV</v>
      </c>
      <c r="E1020" s="35">
        <f>SUMIFS(Tabla16[TASA 16],Tabla16[NUM],Tabla1[[#This Row],[CODIGO]])</f>
        <v>0</v>
      </c>
      <c r="F1020" s="35">
        <f>SUMIFS(Tabla16[TASA 0%],Tabla16[NUM],Tabla1[[#This Row],[CODIGO]])</f>
        <v>0</v>
      </c>
      <c r="G1020" s="35">
        <f>SUMIFS(Tabla16[[EXENTO ]],Tabla16[NUM],Tabla1[[#This Row],[CODIGO]])</f>
        <v>0</v>
      </c>
      <c r="H1020" s="35">
        <f>SUMIFS(Tabla16[IVA],Tabla16[NUM],Tabla1[[#This Row],[CODIGO]])</f>
        <v>0</v>
      </c>
      <c r="I1020" s="35">
        <f>SUMIFS(Tabla16[ISR RET.],Tabla16[NUM],Tabla1[[#This Row],[CODIGO]])</f>
        <v>0</v>
      </c>
      <c r="J1020" s="35">
        <f>SUMIFS(Tabla16[IVA RET.],Tabla16[NUM],Tabla1[[#This Row],[CODIGO]])</f>
        <v>0</v>
      </c>
      <c r="K1020" t="str">
        <f>FIXED(Tabla1[[#This Row],[TASA 16%]],0)</f>
        <v>0</v>
      </c>
      <c r="L1020" t="str">
        <f>FIXED(Tabla1[[#This Row],[TASA 0%]],0)</f>
        <v>0</v>
      </c>
      <c r="M1020" t="str">
        <f>FIXED(Tabla1[[#This Row],[TASA EXE.]],0)</f>
        <v>0</v>
      </c>
      <c r="N1020" s="36" t="str">
        <f>FIXED(Tabla1[[#This Row],[IVA]],0)</f>
        <v>0</v>
      </c>
      <c r="O1020" s="36" t="str">
        <f>FIXED(Tabla1[[#This Row],[ISR RET]],0)</f>
        <v>0</v>
      </c>
      <c r="P1020" s="36" t="str">
        <f>FIXED(Tabla1[[#This Row],[IVA RET]],0)</f>
        <v>0</v>
      </c>
      <c r="R1020" s="68">
        <f>Tabla1[[#This Row],[TASA 16]]*16%</f>
        <v>0</v>
      </c>
    </row>
    <row r="1021" spans="2:18" x14ac:dyDescent="0.25">
      <c r="B1021" t="str">
        <f>'[1]210 Y RFC'!A1021</f>
        <v>IHV851216NG9</v>
      </c>
      <c r="C1021" t="s">
        <v>1053</v>
      </c>
      <c r="D1021" t="str">
        <f>'[1]210 Y RFC'!C1021</f>
        <v>INDUSTRIAS H24 SA DE CV</v>
      </c>
      <c r="E1021" s="35">
        <f>SUMIFS(Tabla16[TASA 16],Tabla16[NUM],Tabla1[[#This Row],[CODIGO]])</f>
        <v>139121.1875</v>
      </c>
      <c r="F1021" s="35">
        <f>SUMIFS(Tabla16[TASA 0%],Tabla16[NUM],Tabla1[[#This Row],[CODIGO]])</f>
        <v>-7.4999999997089617E-3</v>
      </c>
      <c r="G1021" s="35">
        <f>SUMIFS(Tabla16[[EXENTO ]],Tabla16[NUM],Tabla1[[#This Row],[CODIGO]])</f>
        <v>0</v>
      </c>
      <c r="H1021" s="35">
        <f>SUMIFS(Tabla16[IVA],Tabla16[NUM],Tabla1[[#This Row],[CODIGO]])</f>
        <v>22259.39</v>
      </c>
      <c r="I1021" s="35">
        <f>SUMIFS(Tabla16[ISR RET.],Tabla16[NUM],Tabla1[[#This Row],[CODIGO]])</f>
        <v>0</v>
      </c>
      <c r="J1021" s="35">
        <f>SUMIFS(Tabla16[IVA RET.],Tabla16[NUM],Tabla1[[#This Row],[CODIGO]])</f>
        <v>0</v>
      </c>
      <c r="K1021" t="str">
        <f>FIXED(Tabla1[[#This Row],[TASA 16%]],0)</f>
        <v>139,121</v>
      </c>
      <c r="L1021" t="str">
        <f>FIXED(Tabla1[[#This Row],[TASA 0%]],0)</f>
        <v>0</v>
      </c>
      <c r="M1021" t="str">
        <f>FIXED(Tabla1[[#This Row],[TASA EXE.]],0)</f>
        <v>0</v>
      </c>
      <c r="N1021" s="36" t="str">
        <f>FIXED(Tabla1[[#This Row],[IVA]],0)</f>
        <v>22,259</v>
      </c>
      <c r="O1021" s="36" t="str">
        <f>FIXED(Tabla1[[#This Row],[ISR RET]],0)</f>
        <v>0</v>
      </c>
      <c r="P1021" s="36" t="str">
        <f>FIXED(Tabla1[[#This Row],[IVA RET]],0)</f>
        <v>0</v>
      </c>
      <c r="R1021" s="68">
        <f>Tabla1[[#This Row],[TASA 16]]*16%</f>
        <v>22259.360000000001</v>
      </c>
    </row>
    <row r="1022" spans="2:18" x14ac:dyDescent="0.25">
      <c r="B1022" t="str">
        <f>'[1]210 Y RFC'!A1022</f>
        <v>REI031008GZ8</v>
      </c>
      <c r="C1022" t="s">
        <v>1054</v>
      </c>
      <c r="D1022" t="str">
        <f>'[1]210 Y RFC'!C1022</f>
        <v>REINVENTA SA DE CV</v>
      </c>
      <c r="E1022" s="35">
        <f>SUMIFS(Tabla16[TASA 16],Tabla16[NUM],Tabla1[[#This Row],[CODIGO]])</f>
        <v>0</v>
      </c>
      <c r="F1022" s="35">
        <f>SUMIFS(Tabla16[TASA 0%],Tabla16[NUM],Tabla1[[#This Row],[CODIGO]])</f>
        <v>0</v>
      </c>
      <c r="G1022" s="35">
        <f>SUMIFS(Tabla16[[EXENTO ]],Tabla16[NUM],Tabla1[[#This Row],[CODIGO]])</f>
        <v>0</v>
      </c>
      <c r="H1022" s="35">
        <f>SUMIFS(Tabla16[IVA],Tabla16[NUM],Tabla1[[#This Row],[CODIGO]])</f>
        <v>0</v>
      </c>
      <c r="I1022" s="35">
        <f>SUMIFS(Tabla16[ISR RET.],Tabla16[NUM],Tabla1[[#This Row],[CODIGO]])</f>
        <v>0</v>
      </c>
      <c r="J1022" s="35">
        <f>SUMIFS(Tabla16[IVA RET.],Tabla16[NUM],Tabla1[[#This Row],[CODIGO]])</f>
        <v>0</v>
      </c>
      <c r="K1022" t="str">
        <f>FIXED(Tabla1[[#This Row],[TASA 16%]],0)</f>
        <v>0</v>
      </c>
      <c r="L1022" t="str">
        <f>FIXED(Tabla1[[#This Row],[TASA 0%]],0)</f>
        <v>0</v>
      </c>
      <c r="M1022" t="str">
        <f>FIXED(Tabla1[[#This Row],[TASA EXE.]],0)</f>
        <v>0</v>
      </c>
      <c r="N1022" s="36" t="str">
        <f>FIXED(Tabla1[[#This Row],[IVA]],0)</f>
        <v>0</v>
      </c>
      <c r="O1022" s="36" t="str">
        <f>FIXED(Tabla1[[#This Row],[ISR RET]],0)</f>
        <v>0</v>
      </c>
      <c r="P1022" s="36" t="str">
        <f>FIXED(Tabla1[[#This Row],[IVA RET]],0)</f>
        <v>0</v>
      </c>
      <c r="R1022" s="68">
        <f>Tabla1[[#This Row],[TASA 16]]*16%</f>
        <v>0</v>
      </c>
    </row>
    <row r="1023" spans="2:18" x14ac:dyDescent="0.25">
      <c r="B1023" t="str">
        <f>'[1]210 Y RFC'!A1023</f>
        <v>MAGG7306089L2</v>
      </c>
      <c r="C1023" t="s">
        <v>1055</v>
      </c>
      <c r="D1023" t="str">
        <f>'[1]210 Y RFC'!C1023</f>
        <v>MARTINEZ GOMEZ GUILLERMO</v>
      </c>
      <c r="E1023" s="35">
        <f>SUMIFS(Tabla16[TASA 16],Tabla16[NUM],Tabla1[[#This Row],[CODIGO]])</f>
        <v>0</v>
      </c>
      <c r="F1023" s="35">
        <f>SUMIFS(Tabla16[TASA 0%],Tabla16[NUM],Tabla1[[#This Row],[CODIGO]])</f>
        <v>0</v>
      </c>
      <c r="G1023" s="35">
        <f>SUMIFS(Tabla16[[EXENTO ]],Tabla16[NUM],Tabla1[[#This Row],[CODIGO]])</f>
        <v>0</v>
      </c>
      <c r="H1023" s="35">
        <f>SUMIFS(Tabla16[IVA],Tabla16[NUM],Tabla1[[#This Row],[CODIGO]])</f>
        <v>0</v>
      </c>
      <c r="I1023" s="35">
        <f>SUMIFS(Tabla16[ISR RET.],Tabla16[NUM],Tabla1[[#This Row],[CODIGO]])</f>
        <v>0</v>
      </c>
      <c r="J1023" s="35">
        <f>SUMIFS(Tabla16[IVA RET.],Tabla16[NUM],Tabla1[[#This Row],[CODIGO]])</f>
        <v>0</v>
      </c>
      <c r="K1023" t="str">
        <f>FIXED(Tabla1[[#This Row],[TASA 16%]],0)</f>
        <v>0</v>
      </c>
      <c r="L1023" t="str">
        <f>FIXED(Tabla1[[#This Row],[TASA 0%]],0)</f>
        <v>0</v>
      </c>
      <c r="M1023" t="str">
        <f>FIXED(Tabla1[[#This Row],[TASA EXE.]],0)</f>
        <v>0</v>
      </c>
      <c r="N1023" t="str">
        <f>FIXED(Tabla1[[#This Row],[IVA]],0)</f>
        <v>0</v>
      </c>
      <c r="O1023" t="str">
        <f>FIXED(Tabla1[[#This Row],[ISR RET]],0)</f>
        <v>0</v>
      </c>
      <c r="P1023" t="str">
        <f>FIXED(Tabla1[[#This Row],[IVA RET]],0)</f>
        <v>0</v>
      </c>
      <c r="R1023" s="68">
        <f>Tabla1[[#This Row],[TASA 16]]*16%</f>
        <v>0</v>
      </c>
    </row>
    <row r="1024" spans="2:18" x14ac:dyDescent="0.25">
      <c r="B1024" t="str">
        <f>'[1]210 Y RFC'!A1024</f>
        <v>NAMP820618A77</v>
      </c>
      <c r="C1024" t="s">
        <v>1056</v>
      </c>
      <c r="D1024" t="str">
        <f>'[1]210 Y RFC'!C1024</f>
        <v>NAVA MERINO PATRICIA ADRIANA</v>
      </c>
      <c r="E1024" s="35">
        <f>SUMIFS(Tabla16[TASA 16],Tabla16[NUM],Tabla1[[#This Row],[CODIGO]])</f>
        <v>0</v>
      </c>
      <c r="F1024" s="35">
        <f>SUMIFS(Tabla16[TASA 0%],Tabla16[NUM],Tabla1[[#This Row],[CODIGO]])</f>
        <v>0</v>
      </c>
      <c r="G1024" s="35">
        <f>SUMIFS(Tabla16[[EXENTO ]],Tabla16[NUM],Tabla1[[#This Row],[CODIGO]])</f>
        <v>0</v>
      </c>
      <c r="H1024" s="35">
        <f>SUMIFS(Tabla16[IVA],Tabla16[NUM],Tabla1[[#This Row],[CODIGO]])</f>
        <v>0</v>
      </c>
      <c r="I1024" s="35">
        <f>SUMIFS(Tabla16[ISR RET.],Tabla16[NUM],Tabla1[[#This Row],[CODIGO]])</f>
        <v>0</v>
      </c>
      <c r="J1024" s="35">
        <f>SUMIFS(Tabla16[IVA RET.],Tabla16[NUM],Tabla1[[#This Row],[CODIGO]])</f>
        <v>0</v>
      </c>
      <c r="K1024" t="str">
        <f>FIXED(Tabla1[[#This Row],[TASA 16%]],0)</f>
        <v>0</v>
      </c>
      <c r="L1024" t="str">
        <f>FIXED(Tabla1[[#This Row],[TASA 0%]],0)</f>
        <v>0</v>
      </c>
      <c r="M1024" t="str">
        <f>FIXED(Tabla1[[#This Row],[TASA EXE.]],0)</f>
        <v>0</v>
      </c>
      <c r="N1024" s="36" t="str">
        <f>FIXED(Tabla1[[#This Row],[IVA]],0)</f>
        <v>0</v>
      </c>
      <c r="O1024" s="36" t="str">
        <f>FIXED(Tabla1[[#This Row],[ISR RET]],0)</f>
        <v>0</v>
      </c>
      <c r="P1024" s="36" t="str">
        <f>FIXED(Tabla1[[#This Row],[IVA RET]],0)</f>
        <v>0</v>
      </c>
      <c r="R1024" s="68">
        <f>Tabla1[[#This Row],[TASA 16]]*16%</f>
        <v>0</v>
      </c>
    </row>
    <row r="1025" spans="2:18" x14ac:dyDescent="0.25">
      <c r="B1025" t="str">
        <f>'[1]210 Y RFC'!A1025</f>
        <v>CCN0712208TA</v>
      </c>
      <c r="C1025" t="s">
        <v>1057</v>
      </c>
      <c r="D1025" t="str">
        <f>'[1]210 Y RFC'!C1025</f>
        <v>CORPORATIVO COMERCIAL NOVAS SA DE CV</v>
      </c>
      <c r="E1025" s="35">
        <f>SUMIFS(Tabla16[TASA 16],Tabla16[NUM],Tabla1[[#This Row],[CODIGO]])</f>
        <v>0</v>
      </c>
      <c r="F1025" s="35">
        <f>SUMIFS(Tabla16[TASA 0%],Tabla16[NUM],Tabla1[[#This Row],[CODIGO]])</f>
        <v>0</v>
      </c>
      <c r="G1025" s="35">
        <f>SUMIFS(Tabla16[[EXENTO ]],Tabla16[NUM],Tabla1[[#This Row],[CODIGO]])</f>
        <v>0</v>
      </c>
      <c r="H1025" s="35">
        <f>SUMIFS(Tabla16[IVA],Tabla16[NUM],Tabla1[[#This Row],[CODIGO]])</f>
        <v>0</v>
      </c>
      <c r="I1025" s="35">
        <f>SUMIFS(Tabla16[ISR RET.],Tabla16[NUM],Tabla1[[#This Row],[CODIGO]])</f>
        <v>0</v>
      </c>
      <c r="J1025" s="35">
        <f>SUMIFS(Tabla16[IVA RET.],Tabla16[NUM],Tabla1[[#This Row],[CODIGO]])</f>
        <v>0</v>
      </c>
      <c r="K1025" t="str">
        <f>FIXED(Tabla1[[#This Row],[TASA 16%]],0)</f>
        <v>0</v>
      </c>
      <c r="L1025" t="str">
        <f>FIXED(Tabla1[[#This Row],[TASA 0%]],0)</f>
        <v>0</v>
      </c>
      <c r="M1025" t="str">
        <f>FIXED(Tabla1[[#This Row],[TASA EXE.]],0)</f>
        <v>0</v>
      </c>
      <c r="N1025" t="str">
        <f>FIXED(Tabla1[[#This Row],[IVA]],0)</f>
        <v>0</v>
      </c>
      <c r="O1025" t="str">
        <f>FIXED(Tabla1[[#This Row],[ISR RET]],0)</f>
        <v>0</v>
      </c>
      <c r="P1025" t="str">
        <f>FIXED(Tabla1[[#This Row],[IVA RET]],0)</f>
        <v>0</v>
      </c>
      <c r="R1025" s="68">
        <f>Tabla1[[#This Row],[TASA 16]]*16%</f>
        <v>0</v>
      </c>
    </row>
    <row r="1026" spans="2:18" x14ac:dyDescent="0.25">
      <c r="B1026" t="str">
        <f>'[1]210 Y RFC'!A1026</f>
        <v>CFA170228QF2</v>
      </c>
      <c r="C1026" t="s">
        <v>1058</v>
      </c>
      <c r="D1026" t="str">
        <f>'[1]210 Y RFC'!C1026</f>
        <v>CAFE LA FLOR DE LOS ALTOS SA DE CV</v>
      </c>
      <c r="E1026" s="35">
        <f>SUMIFS(Tabla16[TASA 16],Tabla16[NUM],Tabla1[[#This Row],[CODIGO]])</f>
        <v>0</v>
      </c>
      <c r="F1026" s="35">
        <f>SUMIFS(Tabla16[TASA 0%],Tabla16[NUM],Tabla1[[#This Row],[CODIGO]])</f>
        <v>14763</v>
      </c>
      <c r="G1026" s="35">
        <f>SUMIFS(Tabla16[[EXENTO ]],Tabla16[NUM],Tabla1[[#This Row],[CODIGO]])</f>
        <v>0</v>
      </c>
      <c r="H1026" s="35">
        <f>SUMIFS(Tabla16[IVA],Tabla16[NUM],Tabla1[[#This Row],[CODIGO]])</f>
        <v>0</v>
      </c>
      <c r="I1026" s="35">
        <f>SUMIFS(Tabla16[ISR RET.],Tabla16[NUM],Tabla1[[#This Row],[CODIGO]])</f>
        <v>0</v>
      </c>
      <c r="J1026" s="35">
        <f>SUMIFS(Tabla16[IVA RET.],Tabla16[NUM],Tabla1[[#This Row],[CODIGO]])</f>
        <v>0</v>
      </c>
      <c r="K1026" t="str">
        <f>FIXED(Tabla1[[#This Row],[TASA 16%]],0)</f>
        <v>0</v>
      </c>
      <c r="L1026" t="str">
        <f>FIXED(Tabla1[[#This Row],[TASA 0%]],0)</f>
        <v>14,763</v>
      </c>
      <c r="M1026" t="str">
        <f>FIXED(Tabla1[[#This Row],[TASA EXE.]],0)</f>
        <v>0</v>
      </c>
      <c r="N1026" s="36" t="str">
        <f>FIXED(Tabla1[[#This Row],[IVA]],0)</f>
        <v>0</v>
      </c>
      <c r="O1026" s="36" t="str">
        <f>FIXED(Tabla1[[#This Row],[ISR RET]],0)</f>
        <v>0</v>
      </c>
      <c r="P1026" s="36" t="str">
        <f>FIXED(Tabla1[[#This Row],[IVA RET]],0)</f>
        <v>0</v>
      </c>
      <c r="R1026" s="68">
        <f>Tabla1[[#This Row],[TASA 16]]*16%</f>
        <v>0</v>
      </c>
    </row>
    <row r="1027" spans="2:18" x14ac:dyDescent="0.25">
      <c r="B1027" t="str">
        <f>'[1]210 Y RFC'!A1027</f>
        <v>DBA970224MJ7</v>
      </c>
      <c r="C1027" t="s">
        <v>1059</v>
      </c>
      <c r="D1027" t="str">
        <f>'[1]210 Y RFC'!C1027</f>
        <v>DESTILADORA LA BARRANCA SA DE CV</v>
      </c>
      <c r="E1027" s="35">
        <f>SUMIFS(Tabla16[TASA 16],Tabla16[NUM],Tabla1[[#This Row],[CODIGO]])</f>
        <v>0</v>
      </c>
      <c r="F1027" s="35">
        <f>SUMIFS(Tabla16[TASA 0%],Tabla16[NUM],Tabla1[[#This Row],[CODIGO]])</f>
        <v>0</v>
      </c>
      <c r="G1027" s="35">
        <f>SUMIFS(Tabla16[[EXENTO ]],Tabla16[NUM],Tabla1[[#This Row],[CODIGO]])</f>
        <v>0</v>
      </c>
      <c r="H1027" s="35">
        <f>SUMIFS(Tabla16[IVA],Tabla16[NUM],Tabla1[[#This Row],[CODIGO]])</f>
        <v>0</v>
      </c>
      <c r="I1027" s="35">
        <f>SUMIFS(Tabla16[ISR RET.],Tabla16[NUM],Tabla1[[#This Row],[CODIGO]])</f>
        <v>0</v>
      </c>
      <c r="J1027" s="35">
        <f>SUMIFS(Tabla16[IVA RET.],Tabla16[NUM],Tabla1[[#This Row],[CODIGO]])</f>
        <v>0</v>
      </c>
      <c r="K1027" t="str">
        <f>FIXED(Tabla1[[#This Row],[TASA 16%]],0)</f>
        <v>0</v>
      </c>
      <c r="L1027" t="str">
        <f>FIXED(Tabla1[[#This Row],[TASA 0%]],0)</f>
        <v>0</v>
      </c>
      <c r="M1027" t="str">
        <f>FIXED(Tabla1[[#This Row],[TASA EXE.]],0)</f>
        <v>0</v>
      </c>
      <c r="N1027" t="str">
        <f>FIXED(Tabla1[[#This Row],[IVA]],0)</f>
        <v>0</v>
      </c>
      <c r="O1027" t="str">
        <f>FIXED(Tabla1[[#This Row],[ISR RET]],0)</f>
        <v>0</v>
      </c>
      <c r="P1027" t="str">
        <f>FIXED(Tabla1[[#This Row],[IVA RET]],0)</f>
        <v>0</v>
      </c>
      <c r="R1027" s="68">
        <f>Tabla1[[#This Row],[TASA 16]]*16%</f>
        <v>0</v>
      </c>
    </row>
    <row r="1028" spans="2:18" x14ac:dyDescent="0.25">
      <c r="B1028" t="str">
        <f>'[1]210 Y RFC'!A1028</f>
        <v>ETH8612315I6</v>
      </c>
      <c r="C1028" t="s">
        <v>1060</v>
      </c>
      <c r="D1028" t="str">
        <f>'[1]210 Y RFC'!C1028</f>
        <v>EMPACADORA THERBAL SA DE CV</v>
      </c>
      <c r="E1028" s="35">
        <f>SUMIFS(Tabla16[TASA 16],Tabla16[NUM],Tabla1[[#This Row],[CODIGO]])</f>
        <v>0</v>
      </c>
      <c r="F1028" s="35">
        <f>SUMIFS(Tabla16[TASA 0%],Tabla16[NUM],Tabla1[[#This Row],[CODIGO]])</f>
        <v>23568.02</v>
      </c>
      <c r="G1028" s="35">
        <f>SUMIFS(Tabla16[[EXENTO ]],Tabla16[NUM],Tabla1[[#This Row],[CODIGO]])</f>
        <v>0</v>
      </c>
      <c r="H1028" s="35">
        <f>SUMIFS(Tabla16[IVA],Tabla16[NUM],Tabla1[[#This Row],[CODIGO]])</f>
        <v>0</v>
      </c>
      <c r="I1028" s="35">
        <f>SUMIFS(Tabla16[ISR RET.],Tabla16[NUM],Tabla1[[#This Row],[CODIGO]])</f>
        <v>0</v>
      </c>
      <c r="J1028" s="35">
        <f>SUMIFS(Tabla16[IVA RET.],Tabla16[NUM],Tabla1[[#This Row],[CODIGO]])</f>
        <v>0</v>
      </c>
      <c r="K1028" t="str">
        <f>FIXED(Tabla1[[#This Row],[TASA 16%]],0)</f>
        <v>0</v>
      </c>
      <c r="L1028" t="str">
        <f>FIXED(Tabla1[[#This Row],[TASA 0%]],0)</f>
        <v>23,568</v>
      </c>
      <c r="M1028" t="str">
        <f>FIXED(Tabla1[[#This Row],[TASA EXE.]],0)</f>
        <v>0</v>
      </c>
      <c r="N1028" s="36" t="str">
        <f>FIXED(Tabla1[[#This Row],[IVA]],0)</f>
        <v>0</v>
      </c>
      <c r="O1028" s="36" t="str">
        <f>FIXED(Tabla1[[#This Row],[ISR RET]],0)</f>
        <v>0</v>
      </c>
      <c r="P1028" s="36" t="str">
        <f>FIXED(Tabla1[[#This Row],[IVA RET]],0)</f>
        <v>0</v>
      </c>
      <c r="R1028" s="68">
        <f>Tabla1[[#This Row],[TASA 16]]*16%</f>
        <v>0</v>
      </c>
    </row>
    <row r="1029" spans="2:18" x14ac:dyDescent="0.25">
      <c r="B1029" t="str">
        <f>'[1]210 Y RFC'!A1029</f>
        <v>ICM101021FB9</v>
      </c>
      <c r="C1029" t="s">
        <v>1061</v>
      </c>
      <c r="D1029" t="str">
        <f>'[1]210 Y RFC'!C1029</f>
        <v>INTELIGENCIA COMERCIAL Y DE MERCADOS SA DE CV</v>
      </c>
      <c r="E1029" s="35">
        <f>SUMIFS(Tabla16[TASA 16],Tabla16[NUM],Tabla1[[#This Row],[CODIGO]])</f>
        <v>0</v>
      </c>
      <c r="F1029" s="35">
        <f>SUMIFS(Tabla16[TASA 0%],Tabla16[NUM],Tabla1[[#This Row],[CODIGO]])</f>
        <v>0</v>
      </c>
      <c r="G1029" s="35">
        <f>SUMIFS(Tabla16[[EXENTO ]],Tabla16[NUM],Tabla1[[#This Row],[CODIGO]])</f>
        <v>0</v>
      </c>
      <c r="H1029" s="35">
        <f>SUMIFS(Tabla16[IVA],Tabla16[NUM],Tabla1[[#This Row],[CODIGO]])</f>
        <v>0</v>
      </c>
      <c r="I1029" s="35">
        <f>SUMIFS(Tabla16[ISR RET.],Tabla16[NUM],Tabla1[[#This Row],[CODIGO]])</f>
        <v>0</v>
      </c>
      <c r="J1029" s="35">
        <f>SUMIFS(Tabla16[IVA RET.],Tabla16[NUM],Tabla1[[#This Row],[CODIGO]])</f>
        <v>0</v>
      </c>
      <c r="K1029" t="str">
        <f>FIXED(Tabla1[[#This Row],[TASA 16%]],0)</f>
        <v>0</v>
      </c>
      <c r="L1029" t="str">
        <f>FIXED(Tabla1[[#This Row],[TASA 0%]],0)</f>
        <v>0</v>
      </c>
      <c r="M1029" t="str">
        <f>FIXED(Tabla1[[#This Row],[TASA EXE.]],0)</f>
        <v>0</v>
      </c>
      <c r="N1029" t="str">
        <f>FIXED(Tabla1[[#This Row],[IVA]],0)</f>
        <v>0</v>
      </c>
      <c r="O1029" t="str">
        <f>FIXED(Tabla1[[#This Row],[ISR RET]],0)</f>
        <v>0</v>
      </c>
      <c r="P1029" t="str">
        <f>FIXED(Tabla1[[#This Row],[IVA RET]],0)</f>
        <v>0</v>
      </c>
      <c r="R1029" s="68">
        <f>Tabla1[[#This Row],[TASA 16]]*16%</f>
        <v>0</v>
      </c>
    </row>
    <row r="1030" spans="2:18" x14ac:dyDescent="0.25">
      <c r="B1030" t="str">
        <f>'[1]210 Y RFC'!A1030</f>
        <v>AEPR741128DH2</v>
      </c>
      <c r="C1030" t="s">
        <v>1062</v>
      </c>
      <c r="D1030" t="str">
        <f>'[1]210 Y RFC'!C1030</f>
        <v>ACEVES PADILLA RUBISELA</v>
      </c>
      <c r="E1030" s="35">
        <f>SUMIFS(Tabla16[TASA 16],Tabla16[NUM],Tabla1[[#This Row],[CODIGO]])</f>
        <v>0</v>
      </c>
      <c r="F1030" s="35">
        <f>SUMIFS(Tabla16[TASA 0%],Tabla16[NUM],Tabla1[[#This Row],[CODIGO]])</f>
        <v>0</v>
      </c>
      <c r="G1030" s="35">
        <f>SUMIFS(Tabla16[[EXENTO ]],Tabla16[NUM],Tabla1[[#This Row],[CODIGO]])</f>
        <v>0</v>
      </c>
      <c r="H1030" s="35">
        <f>SUMIFS(Tabla16[IVA],Tabla16[NUM],Tabla1[[#This Row],[CODIGO]])</f>
        <v>0</v>
      </c>
      <c r="I1030" s="35">
        <f>SUMIFS(Tabla16[ISR RET.],Tabla16[NUM],Tabla1[[#This Row],[CODIGO]])</f>
        <v>0</v>
      </c>
      <c r="J1030" s="35">
        <f>SUMIFS(Tabla16[IVA RET.],Tabla16[NUM],Tabla1[[#This Row],[CODIGO]])</f>
        <v>0</v>
      </c>
      <c r="K1030" t="str">
        <f>FIXED(Tabla1[[#This Row],[TASA 16%]],0)</f>
        <v>0</v>
      </c>
      <c r="L1030" t="str">
        <f>FIXED(Tabla1[[#This Row],[TASA 0%]],0)</f>
        <v>0</v>
      </c>
      <c r="M1030" t="str">
        <f>FIXED(Tabla1[[#This Row],[TASA EXE.]],0)</f>
        <v>0</v>
      </c>
      <c r="N1030" s="36" t="str">
        <f>FIXED(Tabla1[[#This Row],[IVA]],0)</f>
        <v>0</v>
      </c>
      <c r="O1030" s="36" t="str">
        <f>FIXED(Tabla1[[#This Row],[ISR RET]],0)</f>
        <v>0</v>
      </c>
      <c r="P1030" s="36" t="str">
        <f>FIXED(Tabla1[[#This Row],[IVA RET]],0)</f>
        <v>0</v>
      </c>
      <c r="R1030" s="68">
        <f>Tabla1[[#This Row],[TASA 16]]*16%</f>
        <v>0</v>
      </c>
    </row>
    <row r="1031" spans="2:18" x14ac:dyDescent="0.25">
      <c r="B1031" t="str">
        <f>'[1]210 Y RFC'!A1031</f>
        <v>KFM920615PS8</v>
      </c>
      <c r="C1031" t="s">
        <v>1063</v>
      </c>
      <c r="D1031" t="str">
        <f>'[1]210 Y RFC'!C1031</f>
        <v>MONDELEZ MEXICO S DE RL DE CV</v>
      </c>
      <c r="E1031" s="35">
        <f>SUMIFS(Tabla16[TASA 16],Tabla16[NUM],Tabla1[[#This Row],[CODIGO]])</f>
        <v>6224.25</v>
      </c>
      <c r="F1031" s="35">
        <f>SUMIFS(Tabla16[TASA 0%],Tabla16[NUM],Tabla1[[#This Row],[CODIGO]])</f>
        <v>135319.84</v>
      </c>
      <c r="G1031" s="35">
        <f>SUMIFS(Tabla16[[EXENTO ]],Tabla16[NUM],Tabla1[[#This Row],[CODIGO]])</f>
        <v>10021.969999999999</v>
      </c>
      <c r="H1031" s="35">
        <f>SUMIFS(Tabla16[IVA],Tabla16[NUM],Tabla1[[#This Row],[CODIGO]])</f>
        <v>995.88</v>
      </c>
      <c r="I1031" s="35">
        <f>SUMIFS(Tabla16[ISR RET.],Tabla16[NUM],Tabla1[[#This Row],[CODIGO]])</f>
        <v>0</v>
      </c>
      <c r="J1031" s="35">
        <f>SUMIFS(Tabla16[IVA RET.],Tabla16[NUM],Tabla1[[#This Row],[CODIGO]])</f>
        <v>0</v>
      </c>
      <c r="K1031" t="str">
        <f>FIXED(Tabla1[[#This Row],[TASA 16%]],0)</f>
        <v>6,224</v>
      </c>
      <c r="L1031" t="str">
        <f>FIXED(Tabla1[[#This Row],[TASA 0%]],0)</f>
        <v>135,320</v>
      </c>
      <c r="M1031" t="str">
        <f>FIXED(Tabla1[[#This Row],[TASA EXE.]],0)</f>
        <v>10,022</v>
      </c>
      <c r="N1031" t="str">
        <f>FIXED(Tabla1[[#This Row],[IVA]],0)</f>
        <v>996</v>
      </c>
      <c r="O1031" t="str">
        <f>FIXED(Tabla1[[#This Row],[ISR RET]],0)</f>
        <v>0</v>
      </c>
      <c r="P1031" t="str">
        <f>FIXED(Tabla1[[#This Row],[IVA RET]],0)</f>
        <v>0</v>
      </c>
      <c r="R1031" s="68">
        <f>Tabla1[[#This Row],[TASA 16]]*16%</f>
        <v>995.84</v>
      </c>
    </row>
    <row r="1032" spans="2:18" x14ac:dyDescent="0.25">
      <c r="B1032" t="str">
        <f>'[1]210 Y RFC'!A1032</f>
        <v>NOC811223AX4</v>
      </c>
      <c r="C1032" t="s">
        <v>1064</v>
      </c>
      <c r="D1032" t="str">
        <f>'[1]210 Y RFC'!C1032</f>
        <v>NOTYFORMAS DE OCCIDENTE SA DE CV</v>
      </c>
      <c r="E1032" s="35">
        <f>SUMIFS(Tabla16[TASA 16],Tabla16[NUM],Tabla1[[#This Row],[CODIGO]])</f>
        <v>0</v>
      </c>
      <c r="F1032" s="35">
        <f>SUMIFS(Tabla16[TASA 0%],Tabla16[NUM],Tabla1[[#This Row],[CODIGO]])</f>
        <v>0</v>
      </c>
      <c r="G1032" s="35">
        <f>SUMIFS(Tabla16[[EXENTO ]],Tabla16[NUM],Tabla1[[#This Row],[CODIGO]])</f>
        <v>0</v>
      </c>
      <c r="H1032" s="35">
        <f>SUMIFS(Tabla16[IVA],Tabla16[NUM],Tabla1[[#This Row],[CODIGO]])</f>
        <v>0</v>
      </c>
      <c r="I1032" s="35">
        <f>SUMIFS(Tabla16[ISR RET.],Tabla16[NUM],Tabla1[[#This Row],[CODIGO]])</f>
        <v>0</v>
      </c>
      <c r="J1032" s="35">
        <f>SUMIFS(Tabla16[IVA RET.],Tabla16[NUM],Tabla1[[#This Row],[CODIGO]])</f>
        <v>0</v>
      </c>
      <c r="K1032" t="str">
        <f>FIXED(Tabla1[[#This Row],[TASA 16%]],0)</f>
        <v>0</v>
      </c>
      <c r="L1032" t="str">
        <f>FIXED(Tabla1[[#This Row],[TASA 0%]],0)</f>
        <v>0</v>
      </c>
      <c r="M1032" t="str">
        <f>FIXED(Tabla1[[#This Row],[TASA EXE.]],0)</f>
        <v>0</v>
      </c>
      <c r="N1032" s="36" t="str">
        <f>FIXED(Tabla1[[#This Row],[IVA]],0)</f>
        <v>0</v>
      </c>
      <c r="O1032" s="36" t="str">
        <f>FIXED(Tabla1[[#This Row],[ISR RET]],0)</f>
        <v>0</v>
      </c>
      <c r="P1032" s="36" t="str">
        <f>FIXED(Tabla1[[#This Row],[IVA RET]],0)</f>
        <v>0</v>
      </c>
      <c r="R1032" s="68">
        <f>Tabla1[[#This Row],[TASA 16]]*16%</f>
        <v>0</v>
      </c>
    </row>
    <row r="1033" spans="2:18" x14ac:dyDescent="0.25">
      <c r="B1033" t="str">
        <f>'[1]210 Y RFC'!A1033</f>
        <v>AEIS690627E30</v>
      </c>
      <c r="C1033" t="s">
        <v>1065</v>
      </c>
      <c r="D1033" t="str">
        <f>'[1]210 Y RFC'!C1033</f>
        <v>ALDRETE IBARRA SALVADOR</v>
      </c>
      <c r="E1033" s="35">
        <f>SUMIFS(Tabla16[TASA 16],Tabla16[NUM],Tabla1[[#This Row],[CODIGO]])</f>
        <v>0</v>
      </c>
      <c r="F1033" s="35">
        <f>SUMIFS(Tabla16[TASA 0%],Tabla16[NUM],Tabla1[[#This Row],[CODIGO]])</f>
        <v>97180</v>
      </c>
      <c r="G1033" s="35">
        <f>SUMIFS(Tabla16[[EXENTO ]],Tabla16[NUM],Tabla1[[#This Row],[CODIGO]])</f>
        <v>0</v>
      </c>
      <c r="H1033" s="35">
        <f>SUMIFS(Tabla16[IVA],Tabla16[NUM],Tabla1[[#This Row],[CODIGO]])</f>
        <v>0</v>
      </c>
      <c r="I1033" s="35">
        <f>SUMIFS(Tabla16[ISR RET.],Tabla16[NUM],Tabla1[[#This Row],[CODIGO]])</f>
        <v>0</v>
      </c>
      <c r="J1033" s="35">
        <f>SUMIFS(Tabla16[IVA RET.],Tabla16[NUM],Tabla1[[#This Row],[CODIGO]])</f>
        <v>0</v>
      </c>
      <c r="K1033" t="str">
        <f>FIXED(Tabla1[[#This Row],[TASA 16%]],0)</f>
        <v>0</v>
      </c>
      <c r="L1033" t="str">
        <f>FIXED(Tabla1[[#This Row],[TASA 0%]],0)</f>
        <v>97,180</v>
      </c>
      <c r="M1033" t="str">
        <f>FIXED(Tabla1[[#This Row],[TASA EXE.]],0)</f>
        <v>0</v>
      </c>
      <c r="N1033" t="str">
        <f>FIXED(Tabla1[[#This Row],[IVA]],0)</f>
        <v>0</v>
      </c>
      <c r="O1033" t="str">
        <f>FIXED(Tabla1[[#This Row],[ISR RET]],0)</f>
        <v>0</v>
      </c>
      <c r="P1033" t="str">
        <f>FIXED(Tabla1[[#This Row],[IVA RET]],0)</f>
        <v>0</v>
      </c>
      <c r="R1033" s="68">
        <f>Tabla1[[#This Row],[TASA 16]]*16%</f>
        <v>0</v>
      </c>
    </row>
    <row r="1034" spans="2:18" x14ac:dyDescent="0.25">
      <c r="B1034" t="str">
        <f>'[1]210 Y RFC'!A1034</f>
        <v>DIG010801H99</v>
      </c>
      <c r="C1034" t="s">
        <v>1066</v>
      </c>
      <c r="D1034" t="str">
        <f>'[1]210 Y RFC'!C1034</f>
        <v>DIGRIMEX SA DE CV</v>
      </c>
      <c r="E1034" s="35">
        <f>SUMIFS(Tabla16[TASA 16],Tabla16[NUM],Tabla1[[#This Row],[CODIGO]])</f>
        <v>0</v>
      </c>
      <c r="F1034" s="35">
        <f>SUMIFS(Tabla16[TASA 0%],Tabla16[NUM],Tabla1[[#This Row],[CODIGO]])</f>
        <v>0</v>
      </c>
      <c r="G1034" s="35">
        <f>SUMIFS(Tabla16[[EXENTO ]],Tabla16[NUM],Tabla1[[#This Row],[CODIGO]])</f>
        <v>0</v>
      </c>
      <c r="H1034" s="35">
        <f>SUMIFS(Tabla16[IVA],Tabla16[NUM],Tabla1[[#This Row],[CODIGO]])</f>
        <v>0</v>
      </c>
      <c r="I1034" s="35">
        <f>SUMIFS(Tabla16[ISR RET.],Tabla16[NUM],Tabla1[[#This Row],[CODIGO]])</f>
        <v>0</v>
      </c>
      <c r="J1034" s="35">
        <f>SUMIFS(Tabla16[IVA RET.],Tabla16[NUM],Tabla1[[#This Row],[CODIGO]])</f>
        <v>0</v>
      </c>
      <c r="K1034" t="str">
        <f>FIXED(Tabla1[[#This Row],[TASA 16%]],0)</f>
        <v>0</v>
      </c>
      <c r="L1034" t="str">
        <f>FIXED(Tabla1[[#This Row],[TASA 0%]],0)</f>
        <v>0</v>
      </c>
      <c r="M1034" t="str">
        <f>FIXED(Tabla1[[#This Row],[TASA EXE.]],0)</f>
        <v>0</v>
      </c>
      <c r="N1034" t="str">
        <f>FIXED(Tabla1[[#This Row],[IVA]],0)</f>
        <v>0</v>
      </c>
      <c r="O1034" t="str">
        <f>FIXED(Tabla1[[#This Row],[ISR RET]],0)</f>
        <v>0</v>
      </c>
      <c r="P1034" t="str">
        <f>FIXED(Tabla1[[#This Row],[IVA RET]],0)</f>
        <v>0</v>
      </c>
      <c r="R1034" s="68">
        <f>Tabla1[[#This Row],[TASA 16]]*16%</f>
        <v>0</v>
      </c>
    </row>
    <row r="1035" spans="2:18" x14ac:dyDescent="0.25">
      <c r="B1035" t="str">
        <f>'[1]210 Y RFC'!A1035</f>
        <v>CAVE760528S82</v>
      </c>
      <c r="C1035" t="s">
        <v>1067</v>
      </c>
      <c r="D1035" t="str">
        <f>'[1]210 Y RFC'!C1035</f>
        <v>CHAVEZ VEGA EDUARDO</v>
      </c>
      <c r="E1035" s="35">
        <f>SUMIFS(Tabla16[TASA 16],Tabla16[NUM],Tabla1[[#This Row],[CODIGO]])</f>
        <v>0</v>
      </c>
      <c r="F1035" s="35">
        <f>SUMIFS(Tabla16[TASA 0%],Tabla16[NUM],Tabla1[[#This Row],[CODIGO]])</f>
        <v>0</v>
      </c>
      <c r="G1035" s="35">
        <f>SUMIFS(Tabla16[[EXENTO ]],Tabla16[NUM],Tabla1[[#This Row],[CODIGO]])</f>
        <v>0</v>
      </c>
      <c r="H1035" s="35">
        <f>SUMIFS(Tabla16[IVA],Tabla16[NUM],Tabla1[[#This Row],[CODIGO]])</f>
        <v>0</v>
      </c>
      <c r="I1035" s="35">
        <f>SUMIFS(Tabla16[ISR RET.],Tabla16[NUM],Tabla1[[#This Row],[CODIGO]])</f>
        <v>0</v>
      </c>
      <c r="J1035" s="35">
        <f>SUMIFS(Tabla16[IVA RET.],Tabla16[NUM],Tabla1[[#This Row],[CODIGO]])</f>
        <v>0</v>
      </c>
      <c r="K1035" t="str">
        <f>FIXED(Tabla1[[#This Row],[TASA 16%]],0)</f>
        <v>0</v>
      </c>
      <c r="L1035" t="str">
        <f>FIXED(Tabla1[[#This Row],[TASA 0%]],0)</f>
        <v>0</v>
      </c>
      <c r="M1035" t="str">
        <f>FIXED(Tabla1[[#This Row],[TASA EXE.]],0)</f>
        <v>0</v>
      </c>
      <c r="N1035" t="str">
        <f>FIXED(Tabla1[[#This Row],[IVA]],0)</f>
        <v>0</v>
      </c>
      <c r="O1035" t="str">
        <f>FIXED(Tabla1[[#This Row],[ISR RET]],0)</f>
        <v>0</v>
      </c>
      <c r="P1035" t="str">
        <f>FIXED(Tabla1[[#This Row],[IVA RET]],0)</f>
        <v>0</v>
      </c>
      <c r="R1035" s="68">
        <f>Tabla1[[#This Row],[TASA 16]]*16%</f>
        <v>0</v>
      </c>
    </row>
    <row r="1036" spans="2:18" x14ac:dyDescent="0.25">
      <c r="B1036" t="str">
        <f>'[1]210 Y RFC'!A1036</f>
        <v>JJM920909BM6</v>
      </c>
      <c r="C1036" t="s">
        <v>1068</v>
      </c>
      <c r="D1036" t="str">
        <f>'[1]210 Y RFC'!C1036</f>
        <v>JOHNSON AND JOHNSON MEDICAL MEXICO</v>
      </c>
      <c r="E1036" s="35">
        <f>SUMIFS(Tabla16[TASA 16],Tabla16[NUM],Tabla1[[#This Row],[CODIGO]])</f>
        <v>0</v>
      </c>
      <c r="F1036" s="35">
        <f>SUMIFS(Tabla16[TASA 0%],Tabla16[NUM],Tabla1[[#This Row],[CODIGO]])</f>
        <v>0</v>
      </c>
      <c r="G1036" s="35">
        <f>SUMIFS(Tabla16[[EXENTO ]],Tabla16[NUM],Tabla1[[#This Row],[CODIGO]])</f>
        <v>0</v>
      </c>
      <c r="H1036" s="35">
        <f>SUMIFS(Tabla16[IVA],Tabla16[NUM],Tabla1[[#This Row],[CODIGO]])</f>
        <v>0</v>
      </c>
      <c r="I1036" s="35">
        <f>SUMIFS(Tabla16[ISR RET.],Tabla16[NUM],Tabla1[[#This Row],[CODIGO]])</f>
        <v>0</v>
      </c>
      <c r="J1036" s="35">
        <f>SUMIFS(Tabla16[IVA RET.],Tabla16[NUM],Tabla1[[#This Row],[CODIGO]])</f>
        <v>0</v>
      </c>
      <c r="K1036" t="str">
        <f>FIXED(Tabla1[[#This Row],[TASA 16%]],0)</f>
        <v>0</v>
      </c>
      <c r="L1036" t="str">
        <f>FIXED(Tabla1[[#This Row],[TASA 0%]],0)</f>
        <v>0</v>
      </c>
      <c r="M1036" t="str">
        <f>FIXED(Tabla1[[#This Row],[TASA EXE.]],0)</f>
        <v>0</v>
      </c>
      <c r="N1036" s="36" t="str">
        <f>FIXED(Tabla1[[#This Row],[IVA]],0)</f>
        <v>0</v>
      </c>
      <c r="O1036" s="36" t="str">
        <f>FIXED(Tabla1[[#This Row],[ISR RET]],0)</f>
        <v>0</v>
      </c>
      <c r="P1036" s="36" t="str">
        <f>FIXED(Tabla1[[#This Row],[IVA RET]],0)</f>
        <v>0</v>
      </c>
      <c r="R1036" s="68">
        <f>Tabla1[[#This Row],[TASA 16]]*16%</f>
        <v>0</v>
      </c>
    </row>
    <row r="1037" spans="2:18" x14ac:dyDescent="0.25">
      <c r="B1037" t="str">
        <f>'[1]210 Y RFC'!A1037</f>
        <v>AELA870305EI7</v>
      </c>
      <c r="C1037" t="s">
        <v>1069</v>
      </c>
      <c r="D1037" t="str">
        <f>'[1]210 Y RFC'!C1037</f>
        <v>ACEVES LUPERCIO ALMA ANABEL</v>
      </c>
      <c r="E1037" s="35">
        <f>SUMIFS(Tabla16[TASA 16],Tabla16[NUM],Tabla1[[#This Row],[CODIGO]])</f>
        <v>0</v>
      </c>
      <c r="F1037" s="35">
        <f>SUMIFS(Tabla16[TASA 0%],Tabla16[NUM],Tabla1[[#This Row],[CODIGO]])</f>
        <v>0</v>
      </c>
      <c r="G1037" s="35">
        <f>SUMIFS(Tabla16[[EXENTO ]],Tabla16[NUM],Tabla1[[#This Row],[CODIGO]])</f>
        <v>0</v>
      </c>
      <c r="H1037" s="35">
        <f>SUMIFS(Tabla16[IVA],Tabla16[NUM],Tabla1[[#This Row],[CODIGO]])</f>
        <v>0</v>
      </c>
      <c r="I1037" s="35">
        <f>SUMIFS(Tabla16[ISR RET.],Tabla16[NUM],Tabla1[[#This Row],[CODIGO]])</f>
        <v>0</v>
      </c>
      <c r="J1037" s="35">
        <f>SUMIFS(Tabla16[IVA RET.],Tabla16[NUM],Tabla1[[#This Row],[CODIGO]])</f>
        <v>0</v>
      </c>
      <c r="K1037" t="str">
        <f>FIXED(Tabla1[[#This Row],[TASA 16%]],0)</f>
        <v>0</v>
      </c>
      <c r="L1037" t="str">
        <f>FIXED(Tabla1[[#This Row],[TASA 0%]],0)</f>
        <v>0</v>
      </c>
      <c r="M1037" t="str">
        <f>FIXED(Tabla1[[#This Row],[TASA EXE.]],0)</f>
        <v>0</v>
      </c>
      <c r="N1037" t="str">
        <f>FIXED(Tabla1[[#This Row],[IVA]],0)</f>
        <v>0</v>
      </c>
      <c r="O1037" t="str">
        <f>FIXED(Tabla1[[#This Row],[ISR RET]],0)</f>
        <v>0</v>
      </c>
      <c r="P1037" t="str">
        <f>FIXED(Tabla1[[#This Row],[IVA RET]],0)</f>
        <v>0</v>
      </c>
      <c r="R1037" s="68">
        <f>Tabla1[[#This Row],[TASA 16]]*16%</f>
        <v>0</v>
      </c>
    </row>
    <row r="1038" spans="2:18" x14ac:dyDescent="0.25">
      <c r="B1038" t="str">
        <f>'[1]210 Y RFC'!A1038</f>
        <v>LDD990210TE4</v>
      </c>
      <c r="C1038" t="s">
        <v>1070</v>
      </c>
      <c r="D1038" t="str">
        <f>'[1]210 Y RFC'!C1038</f>
        <v>LECHE 19 DIECINUEVE HERMANOS SA DE CV</v>
      </c>
      <c r="E1038" s="35">
        <f>SUMIFS(Tabla16[TASA 16],Tabla16[NUM],Tabla1[[#This Row],[CODIGO]])</f>
        <v>0</v>
      </c>
      <c r="F1038" s="35">
        <f>SUMIFS(Tabla16[TASA 0%],Tabla16[NUM],Tabla1[[#This Row],[CODIGO]])</f>
        <v>0</v>
      </c>
      <c r="G1038" s="35">
        <f>SUMIFS(Tabla16[[EXENTO ]],Tabla16[NUM],Tabla1[[#This Row],[CODIGO]])</f>
        <v>0</v>
      </c>
      <c r="H1038" s="35">
        <f>SUMIFS(Tabla16[IVA],Tabla16[NUM],Tabla1[[#This Row],[CODIGO]])</f>
        <v>0</v>
      </c>
      <c r="I1038" s="35">
        <f>SUMIFS(Tabla16[ISR RET.],Tabla16[NUM],Tabla1[[#This Row],[CODIGO]])</f>
        <v>0</v>
      </c>
      <c r="J1038" s="35">
        <f>SUMIFS(Tabla16[IVA RET.],Tabla16[NUM],Tabla1[[#This Row],[CODIGO]])</f>
        <v>0</v>
      </c>
      <c r="K1038" t="str">
        <f>FIXED(Tabla1[[#This Row],[TASA 16%]],0)</f>
        <v>0</v>
      </c>
      <c r="L1038" t="str">
        <f>FIXED(Tabla1[[#This Row],[TASA 0%]],0)</f>
        <v>0</v>
      </c>
      <c r="M1038" t="str">
        <f>FIXED(Tabla1[[#This Row],[TASA EXE.]],0)</f>
        <v>0</v>
      </c>
      <c r="N1038" s="36" t="str">
        <f>FIXED(Tabla1[[#This Row],[IVA]],0)</f>
        <v>0</v>
      </c>
      <c r="O1038" s="36" t="str">
        <f>FIXED(Tabla1[[#This Row],[ISR RET]],0)</f>
        <v>0</v>
      </c>
      <c r="P1038" s="36" t="str">
        <f>FIXED(Tabla1[[#This Row],[IVA RET]],0)</f>
        <v>0</v>
      </c>
      <c r="R1038" s="68">
        <f>Tabla1[[#This Row],[TASA 16]]*16%</f>
        <v>0</v>
      </c>
    </row>
    <row r="1039" spans="2:18" x14ac:dyDescent="0.25">
      <c r="B1039" t="str">
        <f>'[1]210 Y RFC'!A1039</f>
        <v>PTY070409JH3</v>
      </c>
      <c r="C1039" t="s">
        <v>1071</v>
      </c>
      <c r="D1039" t="str">
        <f>'[1]210 Y RFC'!C1039</f>
        <v>PC TYRES SA DE CV</v>
      </c>
      <c r="E1039" s="35">
        <f>SUMIFS(Tabla16[TASA 16],Tabla16[NUM],Tabla1[[#This Row],[CODIGO]])</f>
        <v>0</v>
      </c>
      <c r="F1039" s="35">
        <f>SUMIFS(Tabla16[TASA 0%],Tabla16[NUM],Tabla1[[#This Row],[CODIGO]])</f>
        <v>0</v>
      </c>
      <c r="G1039" s="35">
        <f>SUMIFS(Tabla16[[EXENTO ]],Tabla16[NUM],Tabla1[[#This Row],[CODIGO]])</f>
        <v>0</v>
      </c>
      <c r="H1039" s="35">
        <f>SUMIFS(Tabla16[IVA],Tabla16[NUM],Tabla1[[#This Row],[CODIGO]])</f>
        <v>0</v>
      </c>
      <c r="I1039" s="35">
        <f>SUMIFS(Tabla16[ISR RET.],Tabla16[NUM],Tabla1[[#This Row],[CODIGO]])</f>
        <v>0</v>
      </c>
      <c r="J1039" s="35">
        <f>SUMIFS(Tabla16[IVA RET.],Tabla16[NUM],Tabla1[[#This Row],[CODIGO]])</f>
        <v>0</v>
      </c>
      <c r="K1039" t="str">
        <f>FIXED(Tabla1[[#This Row],[TASA 16%]],0)</f>
        <v>0</v>
      </c>
      <c r="L1039" t="str">
        <f>FIXED(Tabla1[[#This Row],[TASA 0%]],0)</f>
        <v>0</v>
      </c>
      <c r="M1039" t="str">
        <f>FIXED(Tabla1[[#This Row],[TASA EXE.]],0)</f>
        <v>0</v>
      </c>
      <c r="N1039" t="str">
        <f>FIXED(Tabla1[[#This Row],[IVA]],0)</f>
        <v>0</v>
      </c>
      <c r="O1039" t="str">
        <f>FIXED(Tabla1[[#This Row],[ISR RET]],0)</f>
        <v>0</v>
      </c>
      <c r="P1039" t="str">
        <f>FIXED(Tabla1[[#This Row],[IVA RET]],0)</f>
        <v>0</v>
      </c>
      <c r="R1039" s="68">
        <f>Tabla1[[#This Row],[TASA 16]]*16%</f>
        <v>0</v>
      </c>
    </row>
    <row r="1040" spans="2:18" x14ac:dyDescent="0.25">
      <c r="B1040">
        <f>'[1]210 Y RFC'!A1040</f>
        <v>0</v>
      </c>
      <c r="C1040" t="s">
        <v>1072</v>
      </c>
      <c r="D1040" t="str">
        <f>'[1]210 Y RFC'!C1040</f>
        <v>CISNEROS MARQUEZ MIGUEL ANGEL</v>
      </c>
      <c r="E1040" s="35">
        <f>SUMIFS(Tabla16[TASA 16],Tabla16[NUM],Tabla1[[#This Row],[CODIGO]])</f>
        <v>0</v>
      </c>
      <c r="F1040" s="35">
        <f>SUMIFS(Tabla16[TASA 0%],Tabla16[NUM],Tabla1[[#This Row],[CODIGO]])</f>
        <v>0</v>
      </c>
      <c r="G1040" s="35">
        <f>SUMIFS(Tabla16[[EXENTO ]],Tabla16[NUM],Tabla1[[#This Row],[CODIGO]])</f>
        <v>0</v>
      </c>
      <c r="H1040" s="35">
        <f>SUMIFS(Tabla16[IVA],Tabla16[NUM],Tabla1[[#This Row],[CODIGO]])</f>
        <v>0</v>
      </c>
      <c r="I1040" s="35">
        <f>SUMIFS(Tabla16[ISR RET.],Tabla16[NUM],Tabla1[[#This Row],[CODIGO]])</f>
        <v>0</v>
      </c>
      <c r="J1040" s="35">
        <f>SUMIFS(Tabla16[IVA RET.],Tabla16[NUM],Tabla1[[#This Row],[CODIGO]])</f>
        <v>0</v>
      </c>
      <c r="K1040" t="str">
        <f>FIXED(Tabla1[[#This Row],[TASA 16%]],0)</f>
        <v>0</v>
      </c>
      <c r="L1040" t="str">
        <f>FIXED(Tabla1[[#This Row],[TASA 0%]],0)</f>
        <v>0</v>
      </c>
      <c r="M1040" t="str">
        <f>FIXED(Tabla1[[#This Row],[TASA EXE.]],0)</f>
        <v>0</v>
      </c>
      <c r="N1040" s="36" t="str">
        <f>FIXED(Tabla1[[#This Row],[IVA]],0)</f>
        <v>0</v>
      </c>
      <c r="O1040" s="36" t="str">
        <f>FIXED(Tabla1[[#This Row],[ISR RET]],0)</f>
        <v>0</v>
      </c>
      <c r="P1040" s="36" t="str">
        <f>FIXED(Tabla1[[#This Row],[IVA RET]],0)</f>
        <v>0</v>
      </c>
      <c r="R1040" s="68">
        <f>Tabla1[[#This Row],[TASA 16]]*16%</f>
        <v>0</v>
      </c>
    </row>
    <row r="1041" spans="2:18" x14ac:dyDescent="0.25">
      <c r="B1041" t="str">
        <f>'[1]210 Y RFC'!A1041</f>
        <v>EAL000619U13</v>
      </c>
      <c r="C1041" t="s">
        <v>1073</v>
      </c>
      <c r="D1041" t="str">
        <f>'[1]210 Y RFC'!C1041</f>
        <v>ELECTROCONTROLES ALTEÑOS</v>
      </c>
      <c r="E1041" s="35">
        <f>SUMIFS(Tabla16[TASA 16],Tabla16[NUM],Tabla1[[#This Row],[CODIGO]])</f>
        <v>0</v>
      </c>
      <c r="F1041" s="35">
        <f>SUMIFS(Tabla16[TASA 0%],Tabla16[NUM],Tabla1[[#This Row],[CODIGO]])</f>
        <v>0</v>
      </c>
      <c r="G1041" s="35">
        <f>SUMIFS(Tabla16[[EXENTO ]],Tabla16[NUM],Tabla1[[#This Row],[CODIGO]])</f>
        <v>0</v>
      </c>
      <c r="H1041" s="35">
        <f>SUMIFS(Tabla16[IVA],Tabla16[NUM],Tabla1[[#This Row],[CODIGO]])</f>
        <v>0</v>
      </c>
      <c r="I1041" s="35">
        <f>SUMIFS(Tabla16[ISR RET.],Tabla16[NUM],Tabla1[[#This Row],[CODIGO]])</f>
        <v>0</v>
      </c>
      <c r="J1041" s="35">
        <f>SUMIFS(Tabla16[IVA RET.],Tabla16[NUM],Tabla1[[#This Row],[CODIGO]])</f>
        <v>0</v>
      </c>
      <c r="K1041" t="str">
        <f>FIXED(Tabla1[[#This Row],[TASA 16%]],0)</f>
        <v>0</v>
      </c>
      <c r="L1041" t="str">
        <f>FIXED(Tabla1[[#This Row],[TASA 0%]],0)</f>
        <v>0</v>
      </c>
      <c r="M1041" t="str">
        <f>FIXED(Tabla1[[#This Row],[TASA EXE.]],0)</f>
        <v>0</v>
      </c>
      <c r="N1041" t="str">
        <f>FIXED(Tabla1[[#This Row],[IVA]],0)</f>
        <v>0</v>
      </c>
      <c r="O1041" t="str">
        <f>FIXED(Tabla1[[#This Row],[ISR RET]],0)</f>
        <v>0</v>
      </c>
      <c r="P1041" t="str">
        <f>FIXED(Tabla1[[#This Row],[IVA RET]],0)</f>
        <v>0</v>
      </c>
      <c r="R1041" s="68">
        <f>Tabla1[[#This Row],[TASA 16]]*16%</f>
        <v>0</v>
      </c>
    </row>
    <row r="1042" spans="2:18" x14ac:dyDescent="0.25">
      <c r="B1042" t="str">
        <f>'[1]210 Y RFC'!A1042</f>
        <v>COTC791206RB9</v>
      </c>
      <c r="C1042" t="s">
        <v>1074</v>
      </c>
      <c r="D1042" t="str">
        <f>'[1]210 Y RFC'!C1042</f>
        <v>CORTES TAPIA CLAUDIA</v>
      </c>
      <c r="E1042" s="35">
        <f>SUMIFS(Tabla16[TASA 16],Tabla16[NUM],Tabla1[[#This Row],[CODIGO]])</f>
        <v>0</v>
      </c>
      <c r="F1042" s="35">
        <f>SUMIFS(Tabla16[TASA 0%],Tabla16[NUM],Tabla1[[#This Row],[CODIGO]])</f>
        <v>0</v>
      </c>
      <c r="G1042" s="35">
        <f>SUMIFS(Tabla16[[EXENTO ]],Tabla16[NUM],Tabla1[[#This Row],[CODIGO]])</f>
        <v>0</v>
      </c>
      <c r="H1042" s="35">
        <f>SUMIFS(Tabla16[IVA],Tabla16[NUM],Tabla1[[#This Row],[CODIGO]])</f>
        <v>0</v>
      </c>
      <c r="I1042" s="35">
        <f>SUMIFS(Tabla16[ISR RET.],Tabla16[NUM],Tabla1[[#This Row],[CODIGO]])</f>
        <v>0</v>
      </c>
      <c r="J1042" s="35">
        <f>SUMIFS(Tabla16[IVA RET.],Tabla16[NUM],Tabla1[[#This Row],[CODIGO]])</f>
        <v>0</v>
      </c>
      <c r="K1042" t="str">
        <f>FIXED(Tabla1[[#This Row],[TASA 16%]],0)</f>
        <v>0</v>
      </c>
      <c r="L1042" t="str">
        <f>FIXED(Tabla1[[#This Row],[TASA 0%]],0)</f>
        <v>0</v>
      </c>
      <c r="M1042" t="str">
        <f>FIXED(Tabla1[[#This Row],[TASA EXE.]],0)</f>
        <v>0</v>
      </c>
      <c r="N1042" s="36" t="str">
        <f>FIXED(Tabla1[[#This Row],[IVA]],0)</f>
        <v>0</v>
      </c>
      <c r="O1042" s="36" t="str">
        <f>FIXED(Tabla1[[#This Row],[ISR RET]],0)</f>
        <v>0</v>
      </c>
      <c r="P1042" s="36" t="str">
        <f>FIXED(Tabla1[[#This Row],[IVA RET]],0)</f>
        <v>0</v>
      </c>
      <c r="R1042" s="68">
        <f>Tabla1[[#This Row],[TASA 16]]*16%</f>
        <v>0</v>
      </c>
    </row>
    <row r="1043" spans="2:18" x14ac:dyDescent="0.25">
      <c r="B1043" t="str">
        <f>'[1]210 Y RFC'!A1043</f>
        <v>LILA790718ADA</v>
      </c>
      <c r="C1043" t="s">
        <v>1075</v>
      </c>
      <c r="D1043" t="str">
        <f>'[1]210 Y RFC'!C1043</f>
        <v>LIMON LOZANO ARACELI</v>
      </c>
      <c r="E1043" s="35">
        <f>SUMIFS(Tabla16[TASA 16],Tabla16[NUM],Tabla1[[#This Row],[CODIGO]])</f>
        <v>0</v>
      </c>
      <c r="F1043" s="35">
        <f>SUMIFS(Tabla16[TASA 0%],Tabla16[NUM],Tabla1[[#This Row],[CODIGO]])</f>
        <v>0</v>
      </c>
      <c r="G1043" s="35">
        <f>SUMIFS(Tabla16[[EXENTO ]],Tabla16[NUM],Tabla1[[#This Row],[CODIGO]])</f>
        <v>0</v>
      </c>
      <c r="H1043" s="35">
        <f>SUMIFS(Tabla16[IVA],Tabla16[NUM],Tabla1[[#This Row],[CODIGO]])</f>
        <v>0</v>
      </c>
      <c r="I1043" s="35">
        <f>SUMIFS(Tabla16[ISR RET.],Tabla16[NUM],Tabla1[[#This Row],[CODIGO]])</f>
        <v>0</v>
      </c>
      <c r="J1043" s="35">
        <f>SUMIFS(Tabla16[IVA RET.],Tabla16[NUM],Tabla1[[#This Row],[CODIGO]])</f>
        <v>0</v>
      </c>
      <c r="K1043" t="str">
        <f>FIXED(Tabla1[[#This Row],[TASA 16%]],0)</f>
        <v>0</v>
      </c>
      <c r="L1043" t="str">
        <f>FIXED(Tabla1[[#This Row],[TASA 0%]],0)</f>
        <v>0</v>
      </c>
      <c r="M1043" t="str">
        <f>FIXED(Tabla1[[#This Row],[TASA EXE.]],0)</f>
        <v>0</v>
      </c>
      <c r="N1043" t="str">
        <f>FIXED(Tabla1[[#This Row],[IVA]],0)</f>
        <v>0</v>
      </c>
      <c r="O1043" t="str">
        <f>FIXED(Tabla1[[#This Row],[ISR RET]],0)</f>
        <v>0</v>
      </c>
      <c r="P1043" t="str">
        <f>FIXED(Tabla1[[#This Row],[IVA RET]],0)</f>
        <v>0</v>
      </c>
      <c r="R1043" s="68">
        <f>Tabla1[[#This Row],[TASA 16]]*16%</f>
        <v>0</v>
      </c>
    </row>
    <row r="1044" spans="2:18" x14ac:dyDescent="0.25">
      <c r="B1044" t="str">
        <f>'[1]210 Y RFC'!A1044</f>
        <v>RAGT700120693</v>
      </c>
      <c r="C1044" t="s">
        <v>1076</v>
      </c>
      <c r="D1044" t="str">
        <f>'[1]210 Y RFC'!C1044</f>
        <v>RAMIREZ GUTIERREZ MARIA TERESA</v>
      </c>
      <c r="E1044" s="35">
        <f>SUMIFS(Tabla16[TASA 16],Tabla16[NUM],Tabla1[[#This Row],[CODIGO]])</f>
        <v>0</v>
      </c>
      <c r="F1044" s="35">
        <f>SUMIFS(Tabla16[TASA 0%],Tabla16[NUM],Tabla1[[#This Row],[CODIGO]])</f>
        <v>18278</v>
      </c>
      <c r="G1044" s="35">
        <f>SUMIFS(Tabla16[[EXENTO ]],Tabla16[NUM],Tabla1[[#This Row],[CODIGO]])</f>
        <v>777.83999999999992</v>
      </c>
      <c r="H1044" s="35">
        <f>SUMIFS(Tabla16[IVA],Tabla16[NUM],Tabla1[[#This Row],[CODIGO]])</f>
        <v>0</v>
      </c>
      <c r="I1044" s="35">
        <f>SUMIFS(Tabla16[ISR RET.],Tabla16[NUM],Tabla1[[#This Row],[CODIGO]])</f>
        <v>0</v>
      </c>
      <c r="J1044" s="35">
        <f>SUMIFS(Tabla16[IVA RET.],Tabla16[NUM],Tabla1[[#This Row],[CODIGO]])</f>
        <v>0</v>
      </c>
      <c r="K1044" t="str">
        <f>FIXED(Tabla1[[#This Row],[TASA 16%]],0)</f>
        <v>0</v>
      </c>
      <c r="L1044" t="str">
        <f>FIXED(Tabla1[[#This Row],[TASA 0%]],0)</f>
        <v>18,278</v>
      </c>
      <c r="M1044" t="str">
        <f>FIXED(Tabla1[[#This Row],[TASA EXE.]],0)</f>
        <v>778</v>
      </c>
      <c r="N1044" s="36" t="str">
        <f>FIXED(Tabla1[[#This Row],[IVA]],0)</f>
        <v>0</v>
      </c>
      <c r="O1044" s="36" t="str">
        <f>FIXED(Tabla1[[#This Row],[ISR RET]],0)</f>
        <v>0</v>
      </c>
      <c r="P1044" s="36" t="str">
        <f>FIXED(Tabla1[[#This Row],[IVA RET]],0)</f>
        <v>0</v>
      </c>
      <c r="R1044" s="68">
        <f>Tabla1[[#This Row],[TASA 16]]*16%</f>
        <v>0</v>
      </c>
    </row>
    <row r="1045" spans="2:18" x14ac:dyDescent="0.25">
      <c r="B1045" t="str">
        <f>'[1]210 Y RFC'!A1045</f>
        <v>AAPE4409286N9</v>
      </c>
      <c r="C1045" t="s">
        <v>1077</v>
      </c>
      <c r="D1045" t="str">
        <f>'[1]210 Y RFC'!C1045</f>
        <v>DE ALBA PEREZ MARIA ELENA</v>
      </c>
      <c r="E1045" s="35">
        <f>SUMIFS(Tabla16[TASA 16],Tabla16[NUM],Tabla1[[#This Row],[CODIGO]])</f>
        <v>0</v>
      </c>
      <c r="F1045" s="35">
        <f>SUMIFS(Tabla16[TASA 0%],Tabla16[NUM],Tabla1[[#This Row],[CODIGO]])</f>
        <v>0</v>
      </c>
      <c r="G1045" s="35">
        <f>SUMIFS(Tabla16[[EXENTO ]],Tabla16[NUM],Tabla1[[#This Row],[CODIGO]])</f>
        <v>0</v>
      </c>
      <c r="H1045" s="35">
        <f>SUMIFS(Tabla16[IVA],Tabla16[NUM],Tabla1[[#This Row],[CODIGO]])</f>
        <v>0</v>
      </c>
      <c r="I1045" s="35">
        <f>SUMIFS(Tabla16[ISR RET.],Tabla16[NUM],Tabla1[[#This Row],[CODIGO]])</f>
        <v>0</v>
      </c>
      <c r="J1045" s="35">
        <f>SUMIFS(Tabla16[IVA RET.],Tabla16[NUM],Tabla1[[#This Row],[CODIGO]])</f>
        <v>0</v>
      </c>
      <c r="K1045" t="str">
        <f>FIXED(Tabla1[[#This Row],[TASA 16%]],0)</f>
        <v>0</v>
      </c>
      <c r="L1045" t="str">
        <f>FIXED(Tabla1[[#This Row],[TASA 0%]],0)</f>
        <v>0</v>
      </c>
      <c r="M1045" t="str">
        <f>FIXED(Tabla1[[#This Row],[TASA EXE.]],0)</f>
        <v>0</v>
      </c>
      <c r="N1045" t="str">
        <f>FIXED(Tabla1[[#This Row],[IVA]],0)</f>
        <v>0</v>
      </c>
      <c r="O1045" t="str">
        <f>FIXED(Tabla1[[#This Row],[ISR RET]],0)</f>
        <v>0</v>
      </c>
      <c r="P1045" t="str">
        <f>FIXED(Tabla1[[#This Row],[IVA RET]],0)</f>
        <v>0</v>
      </c>
      <c r="R1045" s="68">
        <f>Tabla1[[#This Row],[TASA 16]]*16%</f>
        <v>0</v>
      </c>
    </row>
    <row r="1046" spans="2:18" x14ac:dyDescent="0.25">
      <c r="B1046" t="str">
        <f>'[1]210 Y RFC'!A1046</f>
        <v>VIAJ930817Q86</v>
      </c>
      <c r="C1046" t="s">
        <v>1078</v>
      </c>
      <c r="D1046" t="str">
        <f>'[1]210 Y RFC'!C1046</f>
        <v>VILLA GARCIA AGUILAR JOSUE</v>
      </c>
      <c r="E1046" s="35">
        <f>SUMIFS(Tabla16[TASA 16],Tabla16[NUM],Tabla1[[#This Row],[CODIGO]])</f>
        <v>0</v>
      </c>
      <c r="F1046" s="35">
        <f>SUMIFS(Tabla16[TASA 0%],Tabla16[NUM],Tabla1[[#This Row],[CODIGO]])</f>
        <v>5463.28</v>
      </c>
      <c r="G1046" s="35">
        <f>SUMIFS(Tabla16[[EXENTO ]],Tabla16[NUM],Tabla1[[#This Row],[CODIGO]])</f>
        <v>288.72000000000003</v>
      </c>
      <c r="H1046" s="35">
        <f>SUMIFS(Tabla16[IVA],Tabla16[NUM],Tabla1[[#This Row],[CODIGO]])</f>
        <v>0</v>
      </c>
      <c r="I1046" s="35">
        <f>SUMIFS(Tabla16[ISR RET.],Tabla16[NUM],Tabla1[[#This Row],[CODIGO]])</f>
        <v>0</v>
      </c>
      <c r="J1046" s="35">
        <f>SUMIFS(Tabla16[IVA RET.],Tabla16[NUM],Tabla1[[#This Row],[CODIGO]])</f>
        <v>0</v>
      </c>
      <c r="K1046" t="str">
        <f>FIXED(Tabla1[[#This Row],[TASA 16%]],0)</f>
        <v>0</v>
      </c>
      <c r="L1046" t="str">
        <f>FIXED(Tabla1[[#This Row],[TASA 0%]],0)</f>
        <v>5,463</v>
      </c>
      <c r="M1046" t="str">
        <f>FIXED(Tabla1[[#This Row],[TASA EXE.]],0)</f>
        <v>289</v>
      </c>
      <c r="N1046" s="36" t="str">
        <f>FIXED(Tabla1[[#This Row],[IVA]],0)</f>
        <v>0</v>
      </c>
      <c r="O1046" s="36" t="str">
        <f>FIXED(Tabla1[[#This Row],[ISR RET]],0)</f>
        <v>0</v>
      </c>
      <c r="P1046" s="36" t="str">
        <f>FIXED(Tabla1[[#This Row],[IVA RET]],0)</f>
        <v>0</v>
      </c>
      <c r="R1046" s="68">
        <f>Tabla1[[#This Row],[TASA 16]]*16%</f>
        <v>0</v>
      </c>
    </row>
    <row r="1047" spans="2:18" x14ac:dyDescent="0.25">
      <c r="B1047" t="str">
        <f>'[1]210 Y RFC'!A1047</f>
        <v>MAGR7809137R7</v>
      </c>
      <c r="C1047" t="s">
        <v>1079</v>
      </c>
      <c r="D1047" t="str">
        <f>'[1]210 Y RFC'!C1047</f>
        <v>MARTIN DEL CAMPO GUZMAN ROXANA</v>
      </c>
      <c r="E1047" s="35">
        <f>SUMIFS(Tabla16[TASA 16],Tabla16[NUM],Tabla1[[#This Row],[CODIGO]])</f>
        <v>0</v>
      </c>
      <c r="F1047" s="35">
        <f>SUMIFS(Tabla16[TASA 0%],Tabla16[NUM],Tabla1[[#This Row],[CODIGO]])</f>
        <v>0</v>
      </c>
      <c r="G1047" s="35">
        <f>SUMIFS(Tabla16[[EXENTO ]],Tabla16[NUM],Tabla1[[#This Row],[CODIGO]])</f>
        <v>0</v>
      </c>
      <c r="H1047" s="35">
        <f>SUMIFS(Tabla16[IVA],Tabla16[NUM],Tabla1[[#This Row],[CODIGO]])</f>
        <v>0</v>
      </c>
      <c r="I1047" s="35">
        <f>SUMIFS(Tabla16[ISR RET.],Tabla16[NUM],Tabla1[[#This Row],[CODIGO]])</f>
        <v>0</v>
      </c>
      <c r="J1047" s="35">
        <f>SUMIFS(Tabla16[IVA RET.],Tabla16[NUM],Tabla1[[#This Row],[CODIGO]])</f>
        <v>0</v>
      </c>
      <c r="K1047" t="str">
        <f>FIXED(Tabla1[[#This Row],[TASA 16%]],0)</f>
        <v>0</v>
      </c>
      <c r="L1047" t="str">
        <f>FIXED(Tabla1[[#This Row],[TASA 0%]],0)</f>
        <v>0</v>
      </c>
      <c r="M1047" t="str">
        <f>FIXED(Tabla1[[#This Row],[TASA EXE.]],0)</f>
        <v>0</v>
      </c>
      <c r="N1047" t="str">
        <f>FIXED(Tabla1[[#This Row],[IVA]],0)</f>
        <v>0</v>
      </c>
      <c r="O1047" t="str">
        <f>FIXED(Tabla1[[#This Row],[ISR RET]],0)</f>
        <v>0</v>
      </c>
      <c r="P1047" t="str">
        <f>FIXED(Tabla1[[#This Row],[IVA RET]],0)</f>
        <v>0</v>
      </c>
      <c r="R1047" s="68">
        <f>Tabla1[[#This Row],[TASA 16]]*16%</f>
        <v>0</v>
      </c>
    </row>
    <row r="1048" spans="2:18" x14ac:dyDescent="0.25">
      <c r="B1048">
        <f>'[1]210 Y RFC'!A1048</f>
        <v>0</v>
      </c>
      <c r="C1048" t="s">
        <v>1080</v>
      </c>
      <c r="D1048" t="str">
        <f>'[1]210 Y RFC'!C1048</f>
        <v>PLASTOZA SA DE CV</v>
      </c>
      <c r="E1048" s="35">
        <f>SUMIFS(Tabla16[TASA 16],Tabla16[NUM],Tabla1[[#This Row],[CODIGO]])</f>
        <v>0</v>
      </c>
      <c r="F1048" s="35">
        <f>SUMIFS(Tabla16[TASA 0%],Tabla16[NUM],Tabla1[[#This Row],[CODIGO]])</f>
        <v>0</v>
      </c>
      <c r="G1048" s="35">
        <f>SUMIFS(Tabla16[[EXENTO ]],Tabla16[NUM],Tabla1[[#This Row],[CODIGO]])</f>
        <v>0</v>
      </c>
      <c r="H1048" s="35">
        <f>SUMIFS(Tabla16[IVA],Tabla16[NUM],Tabla1[[#This Row],[CODIGO]])</f>
        <v>0</v>
      </c>
      <c r="I1048" s="35">
        <f>SUMIFS(Tabla16[ISR RET.],Tabla16[NUM],Tabla1[[#This Row],[CODIGO]])</f>
        <v>0</v>
      </c>
      <c r="J1048" s="35">
        <f>SUMIFS(Tabla16[IVA RET.],Tabla16[NUM],Tabla1[[#This Row],[CODIGO]])</f>
        <v>0</v>
      </c>
      <c r="K1048" t="str">
        <f>FIXED(Tabla1[[#This Row],[TASA 16%]],0)</f>
        <v>0</v>
      </c>
      <c r="L1048" t="str">
        <f>FIXED(Tabla1[[#This Row],[TASA 0%]],0)</f>
        <v>0</v>
      </c>
      <c r="M1048" t="str">
        <f>FIXED(Tabla1[[#This Row],[TASA EXE.]],0)</f>
        <v>0</v>
      </c>
      <c r="N1048" s="36" t="str">
        <f>FIXED(Tabla1[[#This Row],[IVA]],0)</f>
        <v>0</v>
      </c>
      <c r="O1048" s="36" t="str">
        <f>FIXED(Tabla1[[#This Row],[ISR RET]],0)</f>
        <v>0</v>
      </c>
      <c r="P1048" s="36" t="str">
        <f>FIXED(Tabla1[[#This Row],[IVA RET]],0)</f>
        <v>0</v>
      </c>
      <c r="R1048" s="68">
        <f>Tabla1[[#This Row],[TASA 16]]*16%</f>
        <v>0</v>
      </c>
    </row>
    <row r="1049" spans="2:18" x14ac:dyDescent="0.25">
      <c r="B1049" t="str">
        <f>'[1]210 Y RFC'!A1049</f>
        <v>DAS181210RN1</v>
      </c>
      <c r="C1049" t="s">
        <v>1081</v>
      </c>
      <c r="D1049" t="str">
        <f>'[1]210 Y RFC'!C1049</f>
        <v>DASNER S DE RL DE CV</v>
      </c>
      <c r="E1049" s="35">
        <f>SUMIFS(Tabla16[TASA 16],Tabla16[NUM],Tabla1[[#This Row],[CODIGO]])</f>
        <v>0</v>
      </c>
      <c r="F1049" s="35">
        <f>SUMIFS(Tabla16[TASA 0%],Tabla16[NUM],Tabla1[[#This Row],[CODIGO]])</f>
        <v>0</v>
      </c>
      <c r="G1049" s="35">
        <f>SUMIFS(Tabla16[[EXENTO ]],Tabla16[NUM],Tabla1[[#This Row],[CODIGO]])</f>
        <v>0</v>
      </c>
      <c r="H1049" s="35">
        <f>SUMIFS(Tabla16[IVA],Tabla16[NUM],Tabla1[[#This Row],[CODIGO]])</f>
        <v>0</v>
      </c>
      <c r="I1049" s="35">
        <f>SUMIFS(Tabla16[ISR RET.],Tabla16[NUM],Tabla1[[#This Row],[CODIGO]])</f>
        <v>0</v>
      </c>
      <c r="J1049" s="35">
        <f>SUMIFS(Tabla16[IVA RET.],Tabla16[NUM],Tabla1[[#This Row],[CODIGO]])</f>
        <v>0</v>
      </c>
      <c r="K1049" t="str">
        <f>FIXED(Tabla1[[#This Row],[TASA 16%]],0)</f>
        <v>0</v>
      </c>
      <c r="L1049" t="str">
        <f>FIXED(Tabla1[[#This Row],[TASA 0%]],0)</f>
        <v>0</v>
      </c>
      <c r="M1049" t="str">
        <f>FIXED(Tabla1[[#This Row],[TASA EXE.]],0)</f>
        <v>0</v>
      </c>
      <c r="N1049" t="str">
        <f>FIXED(Tabla1[[#This Row],[IVA]],0)</f>
        <v>0</v>
      </c>
      <c r="O1049" t="str">
        <f>FIXED(Tabla1[[#This Row],[ISR RET]],0)</f>
        <v>0</v>
      </c>
      <c r="P1049" t="str">
        <f>FIXED(Tabla1[[#This Row],[IVA RET]],0)</f>
        <v>0</v>
      </c>
      <c r="R1049" s="68">
        <f>Tabla1[[#This Row],[TASA 16]]*16%</f>
        <v>0</v>
      </c>
    </row>
    <row r="1050" spans="2:18" x14ac:dyDescent="0.25">
      <c r="B1050" t="str">
        <f>'[1]210 Y RFC'!A1050</f>
        <v>CASG450804JI2</v>
      </c>
      <c r="C1050" t="s">
        <v>1082</v>
      </c>
      <c r="D1050" t="str">
        <f>'[1]210 Y RFC'!C1050</f>
        <v>CANALES SANCHEZ GILBERTO</v>
      </c>
      <c r="E1050" s="35">
        <f>SUMIFS(Tabla16[TASA 16],Tabla16[NUM],Tabla1[[#This Row],[CODIGO]])</f>
        <v>0</v>
      </c>
      <c r="F1050" s="35">
        <f>SUMIFS(Tabla16[TASA 0%],Tabla16[NUM],Tabla1[[#This Row],[CODIGO]])</f>
        <v>0</v>
      </c>
      <c r="G1050" s="35">
        <f>SUMIFS(Tabla16[[EXENTO ]],Tabla16[NUM],Tabla1[[#This Row],[CODIGO]])</f>
        <v>0</v>
      </c>
      <c r="H1050" s="35">
        <f>SUMIFS(Tabla16[IVA],Tabla16[NUM],Tabla1[[#This Row],[CODIGO]])</f>
        <v>0</v>
      </c>
      <c r="I1050" s="35">
        <f>SUMIFS(Tabla16[ISR RET.],Tabla16[NUM],Tabla1[[#This Row],[CODIGO]])</f>
        <v>0</v>
      </c>
      <c r="J1050" s="35">
        <f>SUMIFS(Tabla16[IVA RET.],Tabla16[NUM],Tabla1[[#This Row],[CODIGO]])</f>
        <v>0</v>
      </c>
      <c r="K1050" t="str">
        <f>FIXED(Tabla1[[#This Row],[TASA 16%]],0)</f>
        <v>0</v>
      </c>
      <c r="L1050" t="str">
        <f>FIXED(Tabla1[[#This Row],[TASA 0%]],0)</f>
        <v>0</v>
      </c>
      <c r="M1050" t="str">
        <f>FIXED(Tabla1[[#This Row],[TASA EXE.]],0)</f>
        <v>0</v>
      </c>
      <c r="N1050" s="36" t="str">
        <f>FIXED(Tabla1[[#This Row],[IVA]],0)</f>
        <v>0</v>
      </c>
      <c r="O1050" s="36" t="str">
        <f>FIXED(Tabla1[[#This Row],[ISR RET]],0)</f>
        <v>0</v>
      </c>
      <c r="P1050" s="36" t="str">
        <f>FIXED(Tabla1[[#This Row],[IVA RET]],0)</f>
        <v>0</v>
      </c>
      <c r="R1050" s="68">
        <f>Tabla1[[#This Row],[TASA 16]]*16%</f>
        <v>0</v>
      </c>
    </row>
    <row r="1051" spans="2:18" x14ac:dyDescent="0.25">
      <c r="B1051" t="str">
        <f>'[1]210 Y RFC'!A1051</f>
        <v>API6609273E0</v>
      </c>
      <c r="C1051" t="s">
        <v>1083</v>
      </c>
      <c r="D1051" t="str">
        <f>'[1]210 Y RFC'!C1051</f>
        <v>AUTOBUSES DE LA PIEDAD SA DE CV</v>
      </c>
      <c r="E1051" s="35">
        <f>SUMIFS(Tabla16[TASA 16],Tabla16[NUM],Tabla1[[#This Row],[CODIGO]])</f>
        <v>0</v>
      </c>
      <c r="F1051" s="35">
        <f>SUMIFS(Tabla16[TASA 0%],Tabla16[NUM],Tabla1[[#This Row],[CODIGO]])</f>
        <v>0</v>
      </c>
      <c r="G1051" s="35">
        <f>SUMIFS(Tabla16[[EXENTO ]],Tabla16[NUM],Tabla1[[#This Row],[CODIGO]])</f>
        <v>0</v>
      </c>
      <c r="H1051" s="35">
        <f>SUMIFS(Tabla16[IVA],Tabla16[NUM],Tabla1[[#This Row],[CODIGO]])</f>
        <v>0</v>
      </c>
      <c r="I1051" s="35">
        <f>SUMIFS(Tabla16[ISR RET.],Tabla16[NUM],Tabla1[[#This Row],[CODIGO]])</f>
        <v>0</v>
      </c>
      <c r="J1051" s="35">
        <f>SUMIFS(Tabla16[IVA RET.],Tabla16[NUM],Tabla1[[#This Row],[CODIGO]])</f>
        <v>0</v>
      </c>
      <c r="K1051" t="str">
        <f>FIXED(Tabla1[[#This Row],[TASA 16%]],0)</f>
        <v>0</v>
      </c>
      <c r="L1051" t="str">
        <f>FIXED(Tabla1[[#This Row],[TASA 0%]],0)</f>
        <v>0</v>
      </c>
      <c r="M1051" t="str">
        <f>FIXED(Tabla1[[#This Row],[TASA EXE.]],0)</f>
        <v>0</v>
      </c>
      <c r="N1051" t="str">
        <f>FIXED(Tabla1[[#This Row],[IVA]],0)</f>
        <v>0</v>
      </c>
      <c r="O1051" t="str">
        <f>FIXED(Tabla1[[#This Row],[ISR RET]],0)</f>
        <v>0</v>
      </c>
      <c r="P1051" t="str">
        <f>FIXED(Tabla1[[#This Row],[IVA RET]],0)</f>
        <v>0</v>
      </c>
      <c r="R1051" s="68">
        <f>Tabla1[[#This Row],[TASA 16]]*16%</f>
        <v>0</v>
      </c>
    </row>
    <row r="1052" spans="2:18" x14ac:dyDescent="0.25">
      <c r="B1052" t="str">
        <f>'[1]210 Y RFC'!A1052</f>
        <v>HCP150827297</v>
      </c>
      <c r="C1052" t="s">
        <v>1084</v>
      </c>
      <c r="D1052" t="str">
        <f>'[1]210 Y RFC'!C1052</f>
        <v>HEARTLAND CONSUMER PRODUCTS MEXICO S DE RL DE CV</v>
      </c>
      <c r="E1052" s="35">
        <f>SUMIFS(Tabla16[TASA 16],Tabla16[NUM],Tabla1[[#This Row],[CODIGO]])</f>
        <v>0</v>
      </c>
      <c r="F1052" s="35">
        <f>SUMIFS(Tabla16[TASA 0%],Tabla16[NUM],Tabla1[[#This Row],[CODIGO]])</f>
        <v>0</v>
      </c>
      <c r="G1052" s="35">
        <f>SUMIFS(Tabla16[[EXENTO ]],Tabla16[NUM],Tabla1[[#This Row],[CODIGO]])</f>
        <v>0</v>
      </c>
      <c r="H1052" s="35">
        <f>SUMIFS(Tabla16[IVA],Tabla16[NUM],Tabla1[[#This Row],[CODIGO]])</f>
        <v>0</v>
      </c>
      <c r="I1052" s="35">
        <f>SUMIFS(Tabla16[ISR RET.],Tabla16[NUM],Tabla1[[#This Row],[CODIGO]])</f>
        <v>0</v>
      </c>
      <c r="J1052" s="35">
        <f>SUMIFS(Tabla16[IVA RET.],Tabla16[NUM],Tabla1[[#This Row],[CODIGO]])</f>
        <v>0</v>
      </c>
      <c r="K1052" t="str">
        <f>FIXED(Tabla1[[#This Row],[TASA 16%]],0)</f>
        <v>0</v>
      </c>
      <c r="L1052" t="str">
        <f>FIXED(Tabla1[[#This Row],[TASA 0%]],0)</f>
        <v>0</v>
      </c>
      <c r="M1052" t="str">
        <f>FIXED(Tabla1[[#This Row],[TASA EXE.]],0)</f>
        <v>0</v>
      </c>
      <c r="N1052" s="36" t="str">
        <f>FIXED(Tabla1[[#This Row],[IVA]],0)</f>
        <v>0</v>
      </c>
      <c r="O1052" s="36" t="str">
        <f>FIXED(Tabla1[[#This Row],[ISR RET]],0)</f>
        <v>0</v>
      </c>
      <c r="P1052" s="36" t="str">
        <f>FIXED(Tabla1[[#This Row],[IVA RET]],0)</f>
        <v>0</v>
      </c>
      <c r="R1052" s="68">
        <f>Tabla1[[#This Row],[TASA 16]]*16%</f>
        <v>0</v>
      </c>
    </row>
    <row r="1053" spans="2:18" x14ac:dyDescent="0.25">
      <c r="B1053" t="str">
        <f>'[1]210 Y RFC'!A1053</f>
        <v>BPI140630V25</v>
      </c>
      <c r="C1053" t="s">
        <v>1085</v>
      </c>
      <c r="D1053" t="str">
        <f>'[1]210 Y RFC'!C1053</f>
        <v>BERRIES PICACHOS SPR DE RL DE CV</v>
      </c>
      <c r="E1053" s="35">
        <f>SUMIFS(Tabla16[TASA 16],Tabla16[NUM],Tabla1[[#This Row],[CODIGO]])</f>
        <v>0</v>
      </c>
      <c r="F1053" s="35">
        <f>SUMIFS(Tabla16[TASA 0%],Tabla16[NUM],Tabla1[[#This Row],[CODIGO]])</f>
        <v>0</v>
      </c>
      <c r="G1053" s="35">
        <f>SUMIFS(Tabla16[[EXENTO ]],Tabla16[NUM],Tabla1[[#This Row],[CODIGO]])</f>
        <v>0</v>
      </c>
      <c r="H1053" s="35">
        <f>SUMIFS(Tabla16[IVA],Tabla16[NUM],Tabla1[[#This Row],[CODIGO]])</f>
        <v>0</v>
      </c>
      <c r="I1053" s="35">
        <f>SUMIFS(Tabla16[ISR RET.],Tabla16[NUM],Tabla1[[#This Row],[CODIGO]])</f>
        <v>0</v>
      </c>
      <c r="J1053" s="35">
        <f>SUMIFS(Tabla16[IVA RET.],Tabla16[NUM],Tabla1[[#This Row],[CODIGO]])</f>
        <v>0</v>
      </c>
      <c r="K1053" t="str">
        <f>FIXED(Tabla1[[#This Row],[TASA 16%]],0)</f>
        <v>0</v>
      </c>
      <c r="L1053" t="str">
        <f>FIXED(Tabla1[[#This Row],[TASA 0%]],0)</f>
        <v>0</v>
      </c>
      <c r="M1053" t="str">
        <f>FIXED(Tabla1[[#This Row],[TASA EXE.]],0)</f>
        <v>0</v>
      </c>
      <c r="N1053" t="str">
        <f>FIXED(Tabla1[[#This Row],[IVA]],0)</f>
        <v>0</v>
      </c>
      <c r="O1053" t="str">
        <f>FIXED(Tabla1[[#This Row],[ISR RET]],0)</f>
        <v>0</v>
      </c>
      <c r="P1053" t="str">
        <f>FIXED(Tabla1[[#This Row],[IVA RET]],0)</f>
        <v>0</v>
      </c>
      <c r="R1053" s="68">
        <f>Tabla1[[#This Row],[TASA 16]]*16%</f>
        <v>0</v>
      </c>
    </row>
    <row r="1054" spans="2:18" x14ac:dyDescent="0.25">
      <c r="B1054" t="str">
        <f>'[1]210 Y RFC'!A1054</f>
        <v>CPA170127QJ4</v>
      </c>
      <c r="C1054" t="s">
        <v>1086</v>
      </c>
      <c r="D1054" t="str">
        <f>'[1]210 Y RFC'!C1054</f>
        <v>CORPORATIVO PAPELERO ANCE S DE RL DE CV</v>
      </c>
      <c r="E1054" s="35">
        <f>SUMIFS(Tabla16[TASA 16],Tabla16[NUM],Tabla1[[#This Row],[CODIGO]])</f>
        <v>0</v>
      </c>
      <c r="F1054" s="35">
        <f>SUMIFS(Tabla16[TASA 0%],Tabla16[NUM],Tabla1[[#This Row],[CODIGO]])</f>
        <v>0</v>
      </c>
      <c r="G1054" s="35">
        <f>SUMIFS(Tabla16[[EXENTO ]],Tabla16[NUM],Tabla1[[#This Row],[CODIGO]])</f>
        <v>0</v>
      </c>
      <c r="H1054" s="35">
        <f>SUMIFS(Tabla16[IVA],Tabla16[NUM],Tabla1[[#This Row],[CODIGO]])</f>
        <v>0</v>
      </c>
      <c r="I1054" s="35">
        <f>SUMIFS(Tabla16[ISR RET.],Tabla16[NUM],Tabla1[[#This Row],[CODIGO]])</f>
        <v>0</v>
      </c>
      <c r="J1054" s="35">
        <f>SUMIFS(Tabla16[IVA RET.],Tabla16[NUM],Tabla1[[#This Row],[CODIGO]])</f>
        <v>0</v>
      </c>
      <c r="K1054" t="str">
        <f>FIXED(Tabla1[[#This Row],[TASA 16%]],0)</f>
        <v>0</v>
      </c>
      <c r="L1054" t="str">
        <f>FIXED(Tabla1[[#This Row],[TASA 0%]],0)</f>
        <v>0</v>
      </c>
      <c r="M1054" t="str">
        <f>FIXED(Tabla1[[#This Row],[TASA EXE.]],0)</f>
        <v>0</v>
      </c>
      <c r="N1054" s="36" t="str">
        <f>FIXED(Tabla1[[#This Row],[IVA]],0)</f>
        <v>0</v>
      </c>
      <c r="O1054" s="36" t="str">
        <f>FIXED(Tabla1[[#This Row],[ISR RET]],0)</f>
        <v>0</v>
      </c>
      <c r="P1054" s="36" t="str">
        <f>FIXED(Tabla1[[#This Row],[IVA RET]],0)</f>
        <v>0</v>
      </c>
      <c r="R1054" s="68">
        <f>Tabla1[[#This Row],[TASA 16]]*16%</f>
        <v>0</v>
      </c>
    </row>
    <row r="1055" spans="2:18" x14ac:dyDescent="0.25">
      <c r="B1055" t="str">
        <f>'[1]210 Y RFC'!A1055</f>
        <v>FACR810524G45</v>
      </c>
      <c r="C1055" t="s">
        <v>1087</v>
      </c>
      <c r="D1055" t="str">
        <f>'[1]210 Y RFC'!C1055</f>
        <v>FRANCO CASILLAS RODOLFO</v>
      </c>
      <c r="E1055" s="35">
        <f>SUMIFS(Tabla16[TASA 16],Tabla16[NUM],Tabla1[[#This Row],[CODIGO]])</f>
        <v>0</v>
      </c>
      <c r="F1055" s="35">
        <f>SUMIFS(Tabla16[TASA 0%],Tabla16[NUM],Tabla1[[#This Row],[CODIGO]])</f>
        <v>0</v>
      </c>
      <c r="G1055" s="35">
        <f>SUMIFS(Tabla16[[EXENTO ]],Tabla16[NUM],Tabla1[[#This Row],[CODIGO]])</f>
        <v>0</v>
      </c>
      <c r="H1055" s="35">
        <f>SUMIFS(Tabla16[IVA],Tabla16[NUM],Tabla1[[#This Row],[CODIGO]])</f>
        <v>0</v>
      </c>
      <c r="I1055" s="35">
        <f>SUMIFS(Tabla16[ISR RET.],Tabla16[NUM],Tabla1[[#This Row],[CODIGO]])</f>
        <v>0</v>
      </c>
      <c r="J1055" s="35">
        <f>SUMIFS(Tabla16[IVA RET.],Tabla16[NUM],Tabla1[[#This Row],[CODIGO]])</f>
        <v>0</v>
      </c>
      <c r="K1055" t="str">
        <f>FIXED(Tabla1[[#This Row],[TASA 16%]],0)</f>
        <v>0</v>
      </c>
      <c r="L1055" t="str">
        <f>FIXED(Tabla1[[#This Row],[TASA 0%]],0)</f>
        <v>0</v>
      </c>
      <c r="M1055" t="str">
        <f>FIXED(Tabla1[[#This Row],[TASA EXE.]],0)</f>
        <v>0</v>
      </c>
      <c r="N1055" t="str">
        <f>FIXED(Tabla1[[#This Row],[IVA]],0)</f>
        <v>0</v>
      </c>
      <c r="O1055" t="str">
        <f>FIXED(Tabla1[[#This Row],[ISR RET]],0)</f>
        <v>0</v>
      </c>
      <c r="P1055" t="str">
        <f>FIXED(Tabla1[[#This Row],[IVA RET]],0)</f>
        <v>0</v>
      </c>
      <c r="R1055" s="68">
        <f>Tabla1[[#This Row],[TASA 16]]*16%</f>
        <v>0</v>
      </c>
    </row>
    <row r="1056" spans="2:18" x14ac:dyDescent="0.25">
      <c r="B1056" t="str">
        <f>'[1]210 Y RFC'!A1056</f>
        <v>GME970702SP5</v>
      </c>
      <c r="C1056" t="s">
        <v>1088</v>
      </c>
      <c r="D1056" t="str">
        <f>'[1]210 Y RFC'!C1056</f>
        <v>GLAXOSMITHKLINE MEXICO SA DE CV</v>
      </c>
      <c r="E1056" s="35">
        <f>SUMIFS(Tabla16[TASA 16],Tabla16[NUM],Tabla1[[#This Row],[CODIGO]])</f>
        <v>0</v>
      </c>
      <c r="F1056" s="35">
        <f>SUMIFS(Tabla16[TASA 0%],Tabla16[NUM],Tabla1[[#This Row],[CODIGO]])</f>
        <v>0</v>
      </c>
      <c r="G1056" s="35">
        <f>SUMIFS(Tabla16[[EXENTO ]],Tabla16[NUM],Tabla1[[#This Row],[CODIGO]])</f>
        <v>0</v>
      </c>
      <c r="H1056" s="35">
        <f>SUMIFS(Tabla16[IVA],Tabla16[NUM],Tabla1[[#This Row],[CODIGO]])</f>
        <v>0</v>
      </c>
      <c r="I1056" s="35">
        <f>SUMIFS(Tabla16[ISR RET.],Tabla16[NUM],Tabla1[[#This Row],[CODIGO]])</f>
        <v>0</v>
      </c>
      <c r="J1056" s="35">
        <f>SUMIFS(Tabla16[IVA RET.],Tabla16[NUM],Tabla1[[#This Row],[CODIGO]])</f>
        <v>0</v>
      </c>
      <c r="K1056" t="str">
        <f>FIXED(Tabla1[[#This Row],[TASA 16%]],0)</f>
        <v>0</v>
      </c>
      <c r="L1056" t="str">
        <f>FIXED(Tabla1[[#This Row],[TASA 0%]],0)</f>
        <v>0</v>
      </c>
      <c r="M1056" t="str">
        <f>FIXED(Tabla1[[#This Row],[TASA EXE.]],0)</f>
        <v>0</v>
      </c>
      <c r="N1056" s="36" t="str">
        <f>FIXED(Tabla1[[#This Row],[IVA]],0)</f>
        <v>0</v>
      </c>
      <c r="O1056" s="36" t="str">
        <f>FIXED(Tabla1[[#This Row],[ISR RET]],0)</f>
        <v>0</v>
      </c>
      <c r="P1056" s="36" t="str">
        <f>FIXED(Tabla1[[#This Row],[IVA RET]],0)</f>
        <v>0</v>
      </c>
      <c r="R1056" s="68">
        <f>Tabla1[[#This Row],[TASA 16]]*16%</f>
        <v>0</v>
      </c>
    </row>
    <row r="1057" spans="2:18" x14ac:dyDescent="0.25">
      <c r="B1057" t="str">
        <f>'[1]210 Y RFC'!A1057</f>
        <v>HCF090210FK3</v>
      </c>
      <c r="C1057" t="s">
        <v>1089</v>
      </c>
      <c r="D1057" t="str">
        <f>'[1]210 Y RFC'!C1057</f>
        <v>HVM CORPORATIVO FISCAL SC</v>
      </c>
      <c r="E1057" s="35">
        <f>SUMIFS(Tabla16[TASA 16],Tabla16[NUM],Tabla1[[#This Row],[CODIGO]])</f>
        <v>37580.1875</v>
      </c>
      <c r="F1057" s="35">
        <f>SUMIFS(Tabla16[TASA 0%],Tabla16[NUM],Tabla1[[#This Row],[CODIGO]])</f>
        <v>-1.750000000174623E-2</v>
      </c>
      <c r="G1057" s="35">
        <f>SUMIFS(Tabla16[[EXENTO ]],Tabla16[NUM],Tabla1[[#This Row],[CODIGO]])</f>
        <v>0</v>
      </c>
      <c r="H1057" s="35">
        <f>SUMIFS(Tabla16[IVA],Tabla16[NUM],Tabla1[[#This Row],[CODIGO]])</f>
        <v>6012.83</v>
      </c>
      <c r="I1057" s="35">
        <f>SUMIFS(Tabla16[ISR RET.],Tabla16[NUM],Tabla1[[#This Row],[CODIGO]])</f>
        <v>0</v>
      </c>
      <c r="J1057" s="35">
        <f>SUMIFS(Tabla16[IVA RET.],Tabla16[NUM],Tabla1[[#This Row],[CODIGO]])</f>
        <v>0</v>
      </c>
      <c r="K1057" t="str">
        <f>FIXED(Tabla1[[#This Row],[TASA 16%]],0)</f>
        <v>37,580</v>
      </c>
      <c r="L1057" t="str">
        <f>FIXED(Tabla1[[#This Row],[TASA 0%]],0)</f>
        <v>0</v>
      </c>
      <c r="M1057" t="str">
        <f>FIXED(Tabla1[[#This Row],[TASA EXE.]],0)</f>
        <v>0</v>
      </c>
      <c r="N1057" s="36" t="str">
        <f>FIXED(Tabla1[[#This Row],[IVA]],0)</f>
        <v>6,013</v>
      </c>
      <c r="O1057" s="36" t="str">
        <f>FIXED(Tabla1[[#This Row],[ISR RET]],0)</f>
        <v>0</v>
      </c>
      <c r="P1057" s="36" t="str">
        <f>FIXED(Tabla1[[#This Row],[IVA RET]],0)</f>
        <v>0</v>
      </c>
      <c r="R1057" s="68">
        <f>Tabla1[[#This Row],[TASA 16]]*16%</f>
        <v>6012.8</v>
      </c>
    </row>
    <row r="1058" spans="2:18" x14ac:dyDescent="0.25">
      <c r="B1058" t="str">
        <f>'[1]210 Y RFC'!A1058</f>
        <v>SAG9707113K6</v>
      </c>
      <c r="C1058" t="s">
        <v>1090</v>
      </c>
      <c r="D1058" t="str">
        <f>'[1]210 Y RFC'!C1058</f>
        <v>SURTIDORA ABARROTERA DE GUADALAJARA SA DE CV</v>
      </c>
      <c r="E1058" s="35">
        <f>SUMIFS(Tabla16[TASA 16],Tabla16[NUM],Tabla1[[#This Row],[CODIGO]])</f>
        <v>0</v>
      </c>
      <c r="F1058" s="35">
        <f>SUMIFS(Tabla16[TASA 0%],Tabla16[NUM],Tabla1[[#This Row],[CODIGO]])</f>
        <v>0</v>
      </c>
      <c r="G1058" s="35">
        <f>SUMIFS(Tabla16[[EXENTO ]],Tabla16[NUM],Tabla1[[#This Row],[CODIGO]])</f>
        <v>0</v>
      </c>
      <c r="H1058" s="35">
        <f>SUMIFS(Tabla16[IVA],Tabla16[NUM],Tabla1[[#This Row],[CODIGO]])</f>
        <v>0</v>
      </c>
      <c r="I1058" s="35">
        <f>SUMIFS(Tabla16[ISR RET.],Tabla16[NUM],Tabla1[[#This Row],[CODIGO]])</f>
        <v>0</v>
      </c>
      <c r="J1058" s="35">
        <f>SUMIFS(Tabla16[IVA RET.],Tabla16[NUM],Tabla1[[#This Row],[CODIGO]])</f>
        <v>0</v>
      </c>
      <c r="K1058" t="str">
        <f>FIXED(Tabla1[[#This Row],[TASA 16%]],0)</f>
        <v>0</v>
      </c>
      <c r="L1058" t="str">
        <f>FIXED(Tabla1[[#This Row],[TASA 0%]],0)</f>
        <v>0</v>
      </c>
      <c r="M1058" t="str">
        <f>FIXED(Tabla1[[#This Row],[TASA EXE.]],0)</f>
        <v>0</v>
      </c>
      <c r="N1058" s="36" t="str">
        <f>FIXED(Tabla1[[#This Row],[IVA]],0)</f>
        <v>0</v>
      </c>
      <c r="O1058" s="36" t="str">
        <f>FIXED(Tabla1[[#This Row],[ISR RET]],0)</f>
        <v>0</v>
      </c>
      <c r="P1058" s="36" t="str">
        <f>FIXED(Tabla1[[#This Row],[IVA RET]],0)</f>
        <v>0</v>
      </c>
      <c r="R1058" s="68">
        <f>Tabla1[[#This Row],[TASA 16]]*16%</f>
        <v>0</v>
      </c>
    </row>
    <row r="1059" spans="2:18" x14ac:dyDescent="0.25">
      <c r="B1059" t="str">
        <f>'[1]210 Y RFC'!A1059</f>
        <v>HEAJ690125C39</v>
      </c>
      <c r="C1059" t="s">
        <v>1091</v>
      </c>
      <c r="D1059" t="str">
        <f>'[1]210 Y RFC'!C1059</f>
        <v>HERNANDEZ ATILANO JUAN</v>
      </c>
      <c r="E1059" s="35">
        <f>SUMIFS(Tabla16[TASA 16],Tabla16[NUM],Tabla1[[#This Row],[CODIGO]])</f>
        <v>0</v>
      </c>
      <c r="F1059" s="35">
        <f>SUMIFS(Tabla16[TASA 0%],Tabla16[NUM],Tabla1[[#This Row],[CODIGO]])</f>
        <v>0</v>
      </c>
      <c r="G1059" s="35">
        <f>SUMIFS(Tabla16[[EXENTO ]],Tabla16[NUM],Tabla1[[#This Row],[CODIGO]])</f>
        <v>0</v>
      </c>
      <c r="H1059" s="35">
        <f>SUMIFS(Tabla16[IVA],Tabla16[NUM],Tabla1[[#This Row],[CODIGO]])</f>
        <v>0</v>
      </c>
      <c r="I1059" s="35">
        <f>SUMIFS(Tabla16[ISR RET.],Tabla16[NUM],Tabla1[[#This Row],[CODIGO]])</f>
        <v>0</v>
      </c>
      <c r="J1059" s="35">
        <f>SUMIFS(Tabla16[IVA RET.],Tabla16[NUM],Tabla1[[#This Row],[CODIGO]])</f>
        <v>0</v>
      </c>
      <c r="K1059" t="str">
        <f>FIXED(Tabla1[[#This Row],[TASA 16%]],0)</f>
        <v>0</v>
      </c>
      <c r="L1059" t="str">
        <f>FIXED(Tabla1[[#This Row],[TASA 0%]],0)</f>
        <v>0</v>
      </c>
      <c r="M1059" t="str">
        <f>FIXED(Tabla1[[#This Row],[TASA EXE.]],0)</f>
        <v>0</v>
      </c>
      <c r="N1059" t="str">
        <f>FIXED(Tabla1[[#This Row],[IVA]],0)</f>
        <v>0</v>
      </c>
      <c r="O1059" t="str">
        <f>FIXED(Tabla1[[#This Row],[ISR RET]],0)</f>
        <v>0</v>
      </c>
      <c r="P1059" t="str">
        <f>FIXED(Tabla1[[#This Row],[IVA RET]],0)</f>
        <v>0</v>
      </c>
      <c r="R1059" s="68">
        <f>Tabla1[[#This Row],[TASA 16]]*16%</f>
        <v>0</v>
      </c>
    </row>
    <row r="1060" spans="2:18" x14ac:dyDescent="0.25">
      <c r="B1060" t="str">
        <f>'[1]210 Y RFC'!A1060</f>
        <v>LARC880607KM8</v>
      </c>
      <c r="C1060" t="s">
        <v>1092</v>
      </c>
      <c r="D1060" t="str">
        <f>'[1]210 Y RFC'!C1060</f>
        <v>LLAMAS ROBLES CINTHIA SARAI</v>
      </c>
      <c r="E1060" s="35">
        <f>SUMIFS(Tabla16[TASA 16],Tabla16[NUM],Tabla1[[#This Row],[CODIGO]])</f>
        <v>0</v>
      </c>
      <c r="F1060" s="35">
        <f>SUMIFS(Tabla16[TASA 0%],Tabla16[NUM],Tabla1[[#This Row],[CODIGO]])</f>
        <v>0</v>
      </c>
      <c r="G1060" s="35">
        <f>SUMIFS(Tabla16[[EXENTO ]],Tabla16[NUM],Tabla1[[#This Row],[CODIGO]])</f>
        <v>0</v>
      </c>
      <c r="H1060" s="35">
        <f>SUMIFS(Tabla16[IVA],Tabla16[NUM],Tabla1[[#This Row],[CODIGO]])</f>
        <v>0</v>
      </c>
      <c r="I1060" s="35">
        <f>SUMIFS(Tabla16[ISR RET.],Tabla16[NUM],Tabla1[[#This Row],[CODIGO]])</f>
        <v>0</v>
      </c>
      <c r="J1060" s="35">
        <f>SUMIFS(Tabla16[IVA RET.],Tabla16[NUM],Tabla1[[#This Row],[CODIGO]])</f>
        <v>0</v>
      </c>
      <c r="K1060" t="str">
        <f>FIXED(Tabla1[[#This Row],[TASA 16%]],0)</f>
        <v>0</v>
      </c>
      <c r="L1060" t="str">
        <f>FIXED(Tabla1[[#This Row],[TASA 0%]],0)</f>
        <v>0</v>
      </c>
      <c r="M1060" t="str">
        <f>FIXED(Tabla1[[#This Row],[TASA EXE.]],0)</f>
        <v>0</v>
      </c>
      <c r="N1060" s="36" t="str">
        <f>FIXED(Tabla1[[#This Row],[IVA]],0)</f>
        <v>0</v>
      </c>
      <c r="O1060" s="36" t="str">
        <f>FIXED(Tabla1[[#This Row],[ISR RET]],0)</f>
        <v>0</v>
      </c>
      <c r="P1060" s="36" t="str">
        <f>FIXED(Tabla1[[#This Row],[IVA RET]],0)</f>
        <v>0</v>
      </c>
      <c r="R1060" s="68">
        <f>Tabla1[[#This Row],[TASA 16]]*16%</f>
        <v>0</v>
      </c>
    </row>
    <row r="1061" spans="2:18" x14ac:dyDescent="0.25">
      <c r="B1061" t="str">
        <f>'[1]210 Y RFC'!A1061</f>
        <v>ODM950324V2A</v>
      </c>
      <c r="C1061" t="s">
        <v>1093</v>
      </c>
      <c r="D1061" t="str">
        <f>'[1]210 Y RFC'!C1061</f>
        <v>OFFICE DEPOT DE MEXICO SA DE CV</v>
      </c>
      <c r="E1061" s="35">
        <f>SUMIFS(Tabla16[TASA 16],Tabla16[NUM],Tabla1[[#This Row],[CODIGO]])</f>
        <v>0</v>
      </c>
      <c r="F1061" s="35">
        <f>SUMIFS(Tabla16[TASA 0%],Tabla16[NUM],Tabla1[[#This Row],[CODIGO]])</f>
        <v>0</v>
      </c>
      <c r="G1061" s="35">
        <f>SUMIFS(Tabla16[[EXENTO ]],Tabla16[NUM],Tabla1[[#This Row],[CODIGO]])</f>
        <v>0</v>
      </c>
      <c r="H1061" s="35">
        <f>SUMIFS(Tabla16[IVA],Tabla16[NUM],Tabla1[[#This Row],[CODIGO]])</f>
        <v>0</v>
      </c>
      <c r="I1061" s="35">
        <f>SUMIFS(Tabla16[ISR RET.],Tabla16[NUM],Tabla1[[#This Row],[CODIGO]])</f>
        <v>0</v>
      </c>
      <c r="J1061" s="35">
        <f>SUMIFS(Tabla16[IVA RET.],Tabla16[NUM],Tabla1[[#This Row],[CODIGO]])</f>
        <v>0</v>
      </c>
      <c r="K1061" t="str">
        <f>FIXED(Tabla1[[#This Row],[TASA 16%]],0)</f>
        <v>0</v>
      </c>
      <c r="L1061" t="str">
        <f>FIXED(Tabla1[[#This Row],[TASA 0%]],0)</f>
        <v>0</v>
      </c>
      <c r="M1061" t="str">
        <f>FIXED(Tabla1[[#This Row],[TASA EXE.]],0)</f>
        <v>0</v>
      </c>
      <c r="N1061" t="str">
        <f>FIXED(Tabla1[[#This Row],[IVA]],0)</f>
        <v>0</v>
      </c>
      <c r="O1061" t="str">
        <f>FIXED(Tabla1[[#This Row],[ISR RET]],0)</f>
        <v>0</v>
      </c>
      <c r="P1061" t="str">
        <f>FIXED(Tabla1[[#This Row],[IVA RET]],0)</f>
        <v>0</v>
      </c>
      <c r="R1061" s="68">
        <f>Tabla1[[#This Row],[TASA 16]]*16%</f>
        <v>0</v>
      </c>
    </row>
    <row r="1062" spans="2:18" x14ac:dyDescent="0.25">
      <c r="B1062" t="str">
        <f>'[1]210 Y RFC'!A1062</f>
        <v>EDE190207TM1</v>
      </c>
      <c r="C1062" t="s">
        <v>1094</v>
      </c>
      <c r="D1062" t="str">
        <f>'[1]210 Y RFC'!C1062</f>
        <v>ECOLOGICOS DELUXE SA DE CV</v>
      </c>
      <c r="E1062" s="35">
        <f>SUMIFS(Tabla16[TASA 16],Tabla16[NUM],Tabla1[[#This Row],[CODIGO]])</f>
        <v>0</v>
      </c>
      <c r="F1062" s="35">
        <f>SUMIFS(Tabla16[TASA 0%],Tabla16[NUM],Tabla1[[#This Row],[CODIGO]])</f>
        <v>0</v>
      </c>
      <c r="G1062" s="35">
        <f>SUMIFS(Tabla16[[EXENTO ]],Tabla16[NUM],Tabla1[[#This Row],[CODIGO]])</f>
        <v>0</v>
      </c>
      <c r="H1062" s="35">
        <f>SUMIFS(Tabla16[IVA],Tabla16[NUM],Tabla1[[#This Row],[CODIGO]])</f>
        <v>0</v>
      </c>
      <c r="I1062" s="35">
        <f>SUMIFS(Tabla16[ISR RET.],Tabla16[NUM],Tabla1[[#This Row],[CODIGO]])</f>
        <v>0</v>
      </c>
      <c r="J1062" s="35">
        <f>SUMIFS(Tabla16[IVA RET.],Tabla16[NUM],Tabla1[[#This Row],[CODIGO]])</f>
        <v>0</v>
      </c>
      <c r="K1062" t="str">
        <f>FIXED(Tabla1[[#This Row],[TASA 16%]],0)</f>
        <v>0</v>
      </c>
      <c r="L1062" t="str">
        <f>FIXED(Tabla1[[#This Row],[TASA 0%]],0)</f>
        <v>0</v>
      </c>
      <c r="M1062" t="str">
        <f>FIXED(Tabla1[[#This Row],[TASA EXE.]],0)</f>
        <v>0</v>
      </c>
      <c r="N1062" s="36" t="str">
        <f>FIXED(Tabla1[[#This Row],[IVA]],0)</f>
        <v>0</v>
      </c>
      <c r="O1062" s="36" t="str">
        <f>FIXED(Tabla1[[#This Row],[ISR RET]],0)</f>
        <v>0</v>
      </c>
      <c r="P1062" s="36" t="str">
        <f>FIXED(Tabla1[[#This Row],[IVA RET]],0)</f>
        <v>0</v>
      </c>
      <c r="R1062" s="68">
        <f>Tabla1[[#This Row],[TASA 16]]*16%</f>
        <v>0</v>
      </c>
    </row>
    <row r="1063" spans="2:18" x14ac:dyDescent="0.25">
      <c r="B1063" t="str">
        <f>'[1]210 Y RFC'!A1063</f>
        <v>ACR910629RR7</v>
      </c>
      <c r="C1063" t="s">
        <v>1095</v>
      </c>
      <c r="D1063" t="str">
        <f>'[1]210 Y RFC'!C1063</f>
        <v>ABARROTERA CRISTAL SA DE CV</v>
      </c>
      <c r="E1063" s="35">
        <f>SUMIFS(Tabla16[TASA 16],Tabla16[NUM],Tabla1[[#This Row],[CODIGO]])</f>
        <v>0</v>
      </c>
      <c r="F1063" s="35">
        <f>SUMIFS(Tabla16[TASA 0%],Tabla16[NUM],Tabla1[[#This Row],[CODIGO]])</f>
        <v>0</v>
      </c>
      <c r="G1063" s="35">
        <f>SUMIFS(Tabla16[[EXENTO ]],Tabla16[NUM],Tabla1[[#This Row],[CODIGO]])</f>
        <v>0</v>
      </c>
      <c r="H1063" s="35">
        <f>SUMIFS(Tabla16[IVA],Tabla16[NUM],Tabla1[[#This Row],[CODIGO]])</f>
        <v>0</v>
      </c>
      <c r="I1063" s="35">
        <f>SUMIFS(Tabla16[ISR RET.],Tabla16[NUM],Tabla1[[#This Row],[CODIGO]])</f>
        <v>0</v>
      </c>
      <c r="J1063" s="35">
        <f>SUMIFS(Tabla16[IVA RET.],Tabla16[NUM],Tabla1[[#This Row],[CODIGO]])</f>
        <v>0</v>
      </c>
      <c r="K1063" t="str">
        <f>FIXED(Tabla1[[#This Row],[TASA 16%]],0)</f>
        <v>0</v>
      </c>
      <c r="L1063" t="str">
        <f>FIXED(Tabla1[[#This Row],[TASA 0%]],0)</f>
        <v>0</v>
      </c>
      <c r="M1063" t="str">
        <f>FIXED(Tabla1[[#This Row],[TASA EXE.]],0)</f>
        <v>0</v>
      </c>
      <c r="N1063" t="str">
        <f>FIXED(Tabla1[[#This Row],[IVA]],0)</f>
        <v>0</v>
      </c>
      <c r="O1063" t="str">
        <f>FIXED(Tabla1[[#This Row],[ISR RET]],0)</f>
        <v>0</v>
      </c>
      <c r="P1063" t="str">
        <f>FIXED(Tabla1[[#This Row],[IVA RET]],0)</f>
        <v>0</v>
      </c>
      <c r="R1063" s="68">
        <f>Tabla1[[#This Row],[TASA 16]]*16%</f>
        <v>0</v>
      </c>
    </row>
    <row r="1064" spans="2:18" x14ac:dyDescent="0.25">
      <c r="B1064" t="str">
        <f>'[1]210 Y RFC'!A1064</f>
        <v>FPS800522DA3</v>
      </c>
      <c r="C1064" t="s">
        <v>1096</v>
      </c>
      <c r="D1064" t="str">
        <f>'[1]210 Y RFC'!C1064</f>
        <v>FABRICA DE PAPEL SAN FRANCISCO SA DE CV</v>
      </c>
      <c r="E1064" s="35">
        <f>SUMIFS(Tabla16[TASA 16],Tabla16[NUM],Tabla1[[#This Row],[CODIGO]])</f>
        <v>0</v>
      </c>
      <c r="F1064" s="35">
        <f>SUMIFS(Tabla16[TASA 0%],Tabla16[NUM],Tabla1[[#This Row],[CODIGO]])</f>
        <v>0</v>
      </c>
      <c r="G1064" s="35">
        <f>SUMIFS(Tabla16[[EXENTO ]],Tabla16[NUM],Tabla1[[#This Row],[CODIGO]])</f>
        <v>0</v>
      </c>
      <c r="H1064" s="35">
        <f>SUMIFS(Tabla16[IVA],Tabla16[NUM],Tabla1[[#This Row],[CODIGO]])</f>
        <v>0</v>
      </c>
      <c r="I1064" s="35">
        <f>SUMIFS(Tabla16[ISR RET.],Tabla16[NUM],Tabla1[[#This Row],[CODIGO]])</f>
        <v>0</v>
      </c>
      <c r="J1064" s="35">
        <f>SUMIFS(Tabla16[IVA RET.],Tabla16[NUM],Tabla1[[#This Row],[CODIGO]])</f>
        <v>0</v>
      </c>
      <c r="K1064" t="str">
        <f>FIXED(Tabla1[[#This Row],[TASA 16%]],0)</f>
        <v>0</v>
      </c>
      <c r="L1064" t="str">
        <f>FIXED(Tabla1[[#This Row],[TASA 0%]],0)</f>
        <v>0</v>
      </c>
      <c r="M1064" t="str">
        <f>FIXED(Tabla1[[#This Row],[TASA EXE.]],0)</f>
        <v>0</v>
      </c>
      <c r="N1064" s="36" t="str">
        <f>FIXED(Tabla1[[#This Row],[IVA]],0)</f>
        <v>0</v>
      </c>
      <c r="O1064" s="36" t="str">
        <f>FIXED(Tabla1[[#This Row],[ISR RET]],0)</f>
        <v>0</v>
      </c>
      <c r="P1064" s="36" t="str">
        <f>FIXED(Tabla1[[#This Row],[IVA RET]],0)</f>
        <v>0</v>
      </c>
      <c r="R1064" s="68">
        <f>Tabla1[[#This Row],[TASA 16]]*16%</f>
        <v>0</v>
      </c>
    </row>
    <row r="1065" spans="2:18" x14ac:dyDescent="0.25">
      <c r="B1065" t="str">
        <f>'[1]210 Y RFC'!A1065</f>
        <v>GIN9505234J7</v>
      </c>
      <c r="C1065" t="s">
        <v>1097</v>
      </c>
      <c r="D1065" t="str">
        <f>'[1]210 Y RFC'!C1065</f>
        <v>GALINDO INTERCERAMIC SA DE CV</v>
      </c>
      <c r="E1065" s="35">
        <f>SUMIFS(Tabla16[TASA 16],Tabla16[NUM],Tabla1[[#This Row],[CODIGO]])</f>
        <v>0</v>
      </c>
      <c r="F1065" s="35">
        <f>SUMIFS(Tabla16[TASA 0%],Tabla16[NUM],Tabla1[[#This Row],[CODIGO]])</f>
        <v>0</v>
      </c>
      <c r="G1065" s="35">
        <f>SUMIFS(Tabla16[[EXENTO ]],Tabla16[NUM],Tabla1[[#This Row],[CODIGO]])</f>
        <v>0</v>
      </c>
      <c r="H1065" s="35">
        <f>SUMIFS(Tabla16[IVA],Tabla16[NUM],Tabla1[[#This Row],[CODIGO]])</f>
        <v>0</v>
      </c>
      <c r="I1065" s="35">
        <f>SUMIFS(Tabla16[ISR RET.],Tabla16[NUM],Tabla1[[#This Row],[CODIGO]])</f>
        <v>0</v>
      </c>
      <c r="J1065" s="35">
        <f>SUMIFS(Tabla16[IVA RET.],Tabla16[NUM],Tabla1[[#This Row],[CODIGO]])</f>
        <v>0</v>
      </c>
      <c r="K1065" t="str">
        <f>FIXED(Tabla1[[#This Row],[TASA 16%]],0)</f>
        <v>0</v>
      </c>
      <c r="L1065" t="str">
        <f>FIXED(Tabla1[[#This Row],[TASA 0%]],0)</f>
        <v>0</v>
      </c>
      <c r="M1065" t="str">
        <f>FIXED(Tabla1[[#This Row],[TASA EXE.]],0)</f>
        <v>0</v>
      </c>
      <c r="N1065" t="str">
        <f>FIXED(Tabla1[[#This Row],[IVA]],0)</f>
        <v>0</v>
      </c>
      <c r="O1065" t="str">
        <f>FIXED(Tabla1[[#This Row],[ISR RET]],0)</f>
        <v>0</v>
      </c>
      <c r="P1065" t="str">
        <f>FIXED(Tabla1[[#This Row],[IVA RET]],0)</f>
        <v>0</v>
      </c>
      <c r="R1065" s="68">
        <f>Tabla1[[#This Row],[TASA 16]]*16%</f>
        <v>0</v>
      </c>
    </row>
    <row r="1066" spans="2:18" x14ac:dyDescent="0.25">
      <c r="B1066" t="str">
        <f>'[1]210 Y RFC'!A1066</f>
        <v>QAO680613E91</v>
      </c>
      <c r="C1066" t="s">
        <v>1098</v>
      </c>
      <c r="D1066" t="str">
        <f>'[1]210 Y RFC'!C1066</f>
        <v>QUALTIA ALIMENTOS OPERACIONES S DE RL DE CV</v>
      </c>
      <c r="E1066" s="35">
        <f>SUMIFS(Tabla16[TASA 16],Tabla16[NUM],Tabla1[[#This Row],[CODIGO]])</f>
        <v>0</v>
      </c>
      <c r="F1066" s="35">
        <f>SUMIFS(Tabla16[TASA 0%],Tabla16[NUM],Tabla1[[#This Row],[CODIGO]])</f>
        <v>0</v>
      </c>
      <c r="G1066" s="35">
        <f>SUMIFS(Tabla16[[EXENTO ]],Tabla16[NUM],Tabla1[[#This Row],[CODIGO]])</f>
        <v>0</v>
      </c>
      <c r="H1066" s="35">
        <f>SUMIFS(Tabla16[IVA],Tabla16[NUM],Tabla1[[#This Row],[CODIGO]])</f>
        <v>0</v>
      </c>
      <c r="I1066" s="35">
        <f>SUMIFS(Tabla16[ISR RET.],Tabla16[NUM],Tabla1[[#This Row],[CODIGO]])</f>
        <v>0</v>
      </c>
      <c r="J1066" s="35">
        <f>SUMIFS(Tabla16[IVA RET.],Tabla16[NUM],Tabla1[[#This Row],[CODIGO]])</f>
        <v>0</v>
      </c>
      <c r="K1066" t="str">
        <f>FIXED(Tabla1[[#This Row],[TASA 16%]],0)</f>
        <v>0</v>
      </c>
      <c r="L1066" t="str">
        <f>FIXED(Tabla1[[#This Row],[TASA 0%]],0)</f>
        <v>0</v>
      </c>
      <c r="M1066" t="str">
        <f>FIXED(Tabla1[[#This Row],[TASA EXE.]],0)</f>
        <v>0</v>
      </c>
      <c r="N1066" s="36" t="str">
        <f>FIXED(Tabla1[[#This Row],[IVA]],0)</f>
        <v>0</v>
      </c>
      <c r="O1066" s="36" t="str">
        <f>FIXED(Tabla1[[#This Row],[ISR RET]],0)</f>
        <v>0</v>
      </c>
      <c r="P1066" s="36" t="str">
        <f>FIXED(Tabla1[[#This Row],[IVA RET]],0)</f>
        <v>0</v>
      </c>
      <c r="R1066" s="68">
        <f>Tabla1[[#This Row],[TASA 16]]*16%</f>
        <v>0</v>
      </c>
    </row>
    <row r="1067" spans="2:18" x14ac:dyDescent="0.25">
      <c r="B1067" t="str">
        <f>'[1]210 Y RFC'!A1067</f>
        <v>BAG011002QX1</v>
      </c>
      <c r="C1067" t="s">
        <v>1099</v>
      </c>
      <c r="D1067" t="str">
        <f>'[1]210 Y RFC'!C1067</f>
        <v>EL BARATO DE AGUASCALIENTES SA DE CV</v>
      </c>
      <c r="E1067" s="35">
        <f>SUMIFS(Tabla16[TASA 16],Tabla16[NUM],Tabla1[[#This Row],[CODIGO]])</f>
        <v>0</v>
      </c>
      <c r="F1067" s="35">
        <f>SUMIFS(Tabla16[TASA 0%],Tabla16[NUM],Tabla1[[#This Row],[CODIGO]])</f>
        <v>0</v>
      </c>
      <c r="G1067" s="35">
        <f>SUMIFS(Tabla16[[EXENTO ]],Tabla16[NUM],Tabla1[[#This Row],[CODIGO]])</f>
        <v>0</v>
      </c>
      <c r="H1067" s="35">
        <f>SUMIFS(Tabla16[IVA],Tabla16[NUM],Tabla1[[#This Row],[CODIGO]])</f>
        <v>0</v>
      </c>
      <c r="I1067" s="35">
        <f>SUMIFS(Tabla16[ISR RET.],Tabla16[NUM],Tabla1[[#This Row],[CODIGO]])</f>
        <v>0</v>
      </c>
      <c r="J1067" s="35">
        <f>SUMIFS(Tabla16[IVA RET.],Tabla16[NUM],Tabla1[[#This Row],[CODIGO]])</f>
        <v>0</v>
      </c>
      <c r="K1067" t="str">
        <f>FIXED(Tabla1[[#This Row],[TASA 16%]],0)</f>
        <v>0</v>
      </c>
      <c r="L1067" t="str">
        <f>FIXED(Tabla1[[#This Row],[TASA 0%]],0)</f>
        <v>0</v>
      </c>
      <c r="M1067" t="str">
        <f>FIXED(Tabla1[[#This Row],[TASA EXE.]],0)</f>
        <v>0</v>
      </c>
      <c r="N1067" s="36" t="str">
        <f>FIXED(Tabla1[[#This Row],[IVA]],0)</f>
        <v>0</v>
      </c>
      <c r="O1067" s="36" t="str">
        <f>FIXED(Tabla1[[#This Row],[ISR RET]],0)</f>
        <v>0</v>
      </c>
      <c r="P1067" s="36" t="str">
        <f>FIXED(Tabla1[[#This Row],[IVA RET]],0)</f>
        <v>0</v>
      </c>
      <c r="R1067" s="68">
        <f>Tabla1[[#This Row],[TASA 16]]*16%</f>
        <v>0</v>
      </c>
    </row>
    <row r="1068" spans="2:18" x14ac:dyDescent="0.25">
      <c r="B1068" t="str">
        <f>'[1]210 Y RFC'!A1068</f>
        <v>PSI020610446</v>
      </c>
      <c r="C1068" t="s">
        <v>1100</v>
      </c>
      <c r="D1068" t="str">
        <f>'[1]210 Y RFC'!C1068</f>
        <v>PEPITORIA SINALOENSE S DE RL DE CV</v>
      </c>
      <c r="E1068" s="35">
        <f>SUMIFS(Tabla16[TASA 16],Tabla16[NUM],Tabla1[[#This Row],[CODIGO]])</f>
        <v>0</v>
      </c>
      <c r="F1068" s="35">
        <f>SUMIFS(Tabla16[TASA 0%],Tabla16[NUM],Tabla1[[#This Row],[CODIGO]])</f>
        <v>0</v>
      </c>
      <c r="G1068" s="35">
        <f>SUMIFS(Tabla16[[EXENTO ]],Tabla16[NUM],Tabla1[[#This Row],[CODIGO]])</f>
        <v>0</v>
      </c>
      <c r="H1068" s="35">
        <f>SUMIFS(Tabla16[IVA],Tabla16[NUM],Tabla1[[#This Row],[CODIGO]])</f>
        <v>0</v>
      </c>
      <c r="I1068" s="35">
        <f>SUMIFS(Tabla16[ISR RET.],Tabla16[NUM],Tabla1[[#This Row],[CODIGO]])</f>
        <v>0</v>
      </c>
      <c r="J1068" s="35">
        <f>SUMIFS(Tabla16[IVA RET.],Tabla16[NUM],Tabla1[[#This Row],[CODIGO]])</f>
        <v>0</v>
      </c>
      <c r="K1068" t="str">
        <f>FIXED(Tabla1[[#This Row],[TASA 16%]],0)</f>
        <v>0</v>
      </c>
      <c r="L1068" t="str">
        <f>FIXED(Tabla1[[#This Row],[TASA 0%]],0)</f>
        <v>0</v>
      </c>
      <c r="M1068" t="str">
        <f>FIXED(Tabla1[[#This Row],[TASA EXE.]],0)</f>
        <v>0</v>
      </c>
      <c r="N1068" s="36" t="str">
        <f>FIXED(Tabla1[[#This Row],[IVA]],0)</f>
        <v>0</v>
      </c>
      <c r="O1068" s="36" t="str">
        <f>FIXED(Tabla1[[#This Row],[ISR RET]],0)</f>
        <v>0</v>
      </c>
      <c r="P1068" s="36" t="str">
        <f>FIXED(Tabla1[[#This Row],[IVA RET]],0)</f>
        <v>0</v>
      </c>
      <c r="R1068" s="68">
        <f>Tabla1[[#This Row],[TASA 16]]*16%</f>
        <v>0</v>
      </c>
    </row>
    <row r="1069" spans="2:18" x14ac:dyDescent="0.25">
      <c r="B1069" t="str">
        <f>'[1]210 Y RFC'!A1069</f>
        <v>CAD150511SX3</v>
      </c>
      <c r="C1069" t="s">
        <v>1101</v>
      </c>
      <c r="D1069" t="str">
        <f>'[1]210 Y RFC'!C1069</f>
        <v>COMERCIALIZADORA DE ADORNOS SA DE CV</v>
      </c>
      <c r="E1069" s="35">
        <f>SUMIFS(Tabla16[TASA 16],Tabla16[NUM],Tabla1[[#This Row],[CODIGO]])</f>
        <v>669872.8125</v>
      </c>
      <c r="F1069" s="35">
        <f>SUMIFS(Tabla16[TASA 0%],Tabla16[NUM],Tabla1[[#This Row],[CODIGO]])</f>
        <v>-8.249999993131496E-2</v>
      </c>
      <c r="G1069" s="35">
        <f>SUMIFS(Tabla16[[EXENTO ]],Tabla16[NUM],Tabla1[[#This Row],[CODIGO]])</f>
        <v>0</v>
      </c>
      <c r="H1069" s="35">
        <f>SUMIFS(Tabla16[IVA],Tabla16[NUM],Tabla1[[#This Row],[CODIGO]])</f>
        <v>107179.65</v>
      </c>
      <c r="I1069" s="35">
        <f>SUMIFS(Tabla16[ISR RET.],Tabla16[NUM],Tabla1[[#This Row],[CODIGO]])</f>
        <v>0</v>
      </c>
      <c r="J1069" s="35">
        <f>SUMIFS(Tabla16[IVA RET.],Tabla16[NUM],Tabla1[[#This Row],[CODIGO]])</f>
        <v>0</v>
      </c>
      <c r="K1069" t="str">
        <f>FIXED(Tabla1[[#This Row],[TASA 16%]],0)</f>
        <v>669,873</v>
      </c>
      <c r="L1069" t="str">
        <f>FIXED(Tabla1[[#This Row],[TASA 0%]],0)</f>
        <v>0</v>
      </c>
      <c r="M1069" t="str">
        <f>FIXED(Tabla1[[#This Row],[TASA EXE.]],0)</f>
        <v>0</v>
      </c>
      <c r="N1069" s="36" t="str">
        <f>FIXED(Tabla1[[#This Row],[IVA]],0)</f>
        <v>107,180</v>
      </c>
      <c r="O1069" s="36" t="str">
        <f>FIXED(Tabla1[[#This Row],[ISR RET]],0)</f>
        <v>0</v>
      </c>
      <c r="P1069" s="36" t="str">
        <f>FIXED(Tabla1[[#This Row],[IVA RET]],0)</f>
        <v>0</v>
      </c>
      <c r="R1069" s="68">
        <f>Tabla1[[#This Row],[TASA 16]]*16%</f>
        <v>107179.68000000001</v>
      </c>
    </row>
    <row r="1070" spans="2:18" x14ac:dyDescent="0.25">
      <c r="B1070" t="str">
        <f>'[1]210 Y RFC'!A1070</f>
        <v>TIN090211JC9</v>
      </c>
      <c r="C1070" t="s">
        <v>1102</v>
      </c>
      <c r="D1070" t="str">
        <f>'[1]210 Y RFC'!C1070</f>
        <v>TOKA INTERNACIONAL SAPI DE CV</v>
      </c>
      <c r="E1070" s="35">
        <f>SUMIFS(Tabla16[TASA 16],Tabla16[NUM],Tabla1[[#This Row],[CODIGO]])</f>
        <v>3478.125</v>
      </c>
      <c r="F1070" s="35">
        <f>SUMIFS(Tabla16[TASA 0%],Tabla16[NUM],Tabla1[[#This Row],[CODIGO]])</f>
        <v>-5.0000000001091394E-3</v>
      </c>
      <c r="G1070" s="35">
        <f>SUMIFS(Tabla16[[EXENTO ]],Tabla16[NUM],Tabla1[[#This Row],[CODIGO]])</f>
        <v>0</v>
      </c>
      <c r="H1070" s="35">
        <f>SUMIFS(Tabla16[IVA],Tabla16[NUM],Tabla1[[#This Row],[CODIGO]])</f>
        <v>556.5</v>
      </c>
      <c r="I1070" s="35">
        <f>SUMIFS(Tabla16[ISR RET.],Tabla16[NUM],Tabla1[[#This Row],[CODIGO]])</f>
        <v>0</v>
      </c>
      <c r="J1070" s="35">
        <f>SUMIFS(Tabla16[IVA RET.],Tabla16[NUM],Tabla1[[#This Row],[CODIGO]])</f>
        <v>0</v>
      </c>
      <c r="K1070" t="str">
        <f>FIXED(Tabla1[[#This Row],[TASA 16%]],0)</f>
        <v>3,478</v>
      </c>
      <c r="L1070" t="str">
        <f>FIXED(Tabla1[[#This Row],[TASA 0%]],0)</f>
        <v>0</v>
      </c>
      <c r="M1070" t="str">
        <f>FIXED(Tabla1[[#This Row],[TASA EXE.]],0)</f>
        <v>0</v>
      </c>
      <c r="N1070" s="36" t="str">
        <f>FIXED(Tabla1[[#This Row],[IVA]],0)</f>
        <v>557</v>
      </c>
      <c r="O1070" s="36" t="str">
        <f>FIXED(Tabla1[[#This Row],[ISR RET]],0)</f>
        <v>0</v>
      </c>
      <c r="P1070" s="36" t="str">
        <f>FIXED(Tabla1[[#This Row],[IVA RET]],0)</f>
        <v>0</v>
      </c>
      <c r="R1070" s="68">
        <f>Tabla1[[#This Row],[TASA 16]]*16%</f>
        <v>556.48</v>
      </c>
    </row>
    <row r="1071" spans="2:18" x14ac:dyDescent="0.25">
      <c r="B1071" t="str">
        <f>'[1]210 Y RFC'!A1071</f>
        <v>CAT991217JM1</v>
      </c>
      <c r="C1071" t="s">
        <v>1103</v>
      </c>
      <c r="D1071" t="str">
        <f>'[1]210 Y RFC'!C1071</f>
        <v>CENTRAL DE ACEROS TEPA SA DE CV</v>
      </c>
      <c r="E1071" s="35">
        <f>SUMIFS(Tabla16[TASA 16],Tabla16[NUM],Tabla1[[#This Row],[CODIGO]])</f>
        <v>0</v>
      </c>
      <c r="F1071" s="35">
        <f>SUMIFS(Tabla16[TASA 0%],Tabla16[NUM],Tabla1[[#This Row],[CODIGO]])</f>
        <v>0</v>
      </c>
      <c r="G1071" s="35">
        <f>SUMIFS(Tabla16[[EXENTO ]],Tabla16[NUM],Tabla1[[#This Row],[CODIGO]])</f>
        <v>0</v>
      </c>
      <c r="H1071" s="35">
        <f>SUMIFS(Tabla16[IVA],Tabla16[NUM],Tabla1[[#This Row],[CODIGO]])</f>
        <v>0</v>
      </c>
      <c r="I1071" s="35">
        <f>SUMIFS(Tabla16[ISR RET.],Tabla16[NUM],Tabla1[[#This Row],[CODIGO]])</f>
        <v>0</v>
      </c>
      <c r="J1071" s="35">
        <f>SUMIFS(Tabla16[IVA RET.],Tabla16[NUM],Tabla1[[#This Row],[CODIGO]])</f>
        <v>0</v>
      </c>
      <c r="K1071" t="str">
        <f>FIXED(Tabla1[[#This Row],[TASA 16%]],0)</f>
        <v>0</v>
      </c>
      <c r="L1071" t="str">
        <f>FIXED(Tabla1[[#This Row],[TASA 0%]],0)</f>
        <v>0</v>
      </c>
      <c r="M1071" t="str">
        <f>FIXED(Tabla1[[#This Row],[TASA EXE.]],0)</f>
        <v>0</v>
      </c>
      <c r="N1071" t="str">
        <f>FIXED(Tabla1[[#This Row],[IVA]],0)</f>
        <v>0</v>
      </c>
      <c r="O1071" t="str">
        <f>FIXED(Tabla1[[#This Row],[ISR RET]],0)</f>
        <v>0</v>
      </c>
      <c r="P1071" t="str">
        <f>FIXED(Tabla1[[#This Row],[IVA RET]],0)</f>
        <v>0</v>
      </c>
      <c r="R1071" s="68">
        <f>Tabla1[[#This Row],[TASA 16]]*16%</f>
        <v>0</v>
      </c>
    </row>
    <row r="1072" spans="2:18" x14ac:dyDescent="0.25">
      <c r="B1072" t="str">
        <f>'[1]210 Y RFC'!A1072</f>
        <v>MFA171204SC0</v>
      </c>
      <c r="C1072" t="s">
        <v>1104</v>
      </c>
      <c r="D1072" t="str">
        <f>'[1]210 Y RFC'!C1072</f>
        <v>MEDITEC FARMA SA DE CV</v>
      </c>
      <c r="E1072" s="35">
        <f>SUMIFS(Tabla16[TASA 16],Tabla16[NUM],Tabla1[[#This Row],[CODIGO]])</f>
        <v>5981</v>
      </c>
      <c r="F1072" s="35">
        <f>SUMIFS(Tabla16[TASA 0%],Tabla16[NUM],Tabla1[[#This Row],[CODIGO]])</f>
        <v>95680.08</v>
      </c>
      <c r="G1072" s="35">
        <f>SUMIFS(Tabla16[[EXENTO ]],Tabla16[NUM],Tabla1[[#This Row],[CODIGO]])</f>
        <v>0</v>
      </c>
      <c r="H1072" s="35">
        <f>SUMIFS(Tabla16[IVA],Tabla16[NUM],Tabla1[[#This Row],[CODIGO]])</f>
        <v>956.96</v>
      </c>
      <c r="I1072" s="35">
        <f>SUMIFS(Tabla16[ISR RET.],Tabla16[NUM],Tabla1[[#This Row],[CODIGO]])</f>
        <v>0</v>
      </c>
      <c r="J1072" s="35">
        <f>SUMIFS(Tabla16[IVA RET.],Tabla16[NUM],Tabla1[[#This Row],[CODIGO]])</f>
        <v>0</v>
      </c>
      <c r="K1072" t="str">
        <f>FIXED(Tabla1[[#This Row],[TASA 16%]],0)</f>
        <v>5,981</v>
      </c>
      <c r="L1072" t="str">
        <f>FIXED(Tabla1[[#This Row],[TASA 0%]],0)</f>
        <v>95,680</v>
      </c>
      <c r="M1072" t="str">
        <f>FIXED(Tabla1[[#This Row],[TASA EXE.]],0)</f>
        <v>0</v>
      </c>
      <c r="N1072" s="36" t="str">
        <f>FIXED(Tabla1[[#This Row],[IVA]],0)</f>
        <v>957</v>
      </c>
      <c r="O1072" s="36" t="str">
        <f>FIXED(Tabla1[[#This Row],[ISR RET]],0)</f>
        <v>0</v>
      </c>
      <c r="P1072" s="36" t="str">
        <f>FIXED(Tabla1[[#This Row],[IVA RET]],0)</f>
        <v>0</v>
      </c>
      <c r="R1072" s="68">
        <f>Tabla1[[#This Row],[TASA 16]]*16%</f>
        <v>956.96</v>
      </c>
    </row>
    <row r="1073" spans="2:18" x14ac:dyDescent="0.25">
      <c r="B1073" t="str">
        <f>'[1]210 Y RFC'!A1073</f>
        <v>PAG840101GL9</v>
      </c>
      <c r="C1073" t="s">
        <v>1105</v>
      </c>
      <c r="D1073" t="str">
        <f>'[1]210 Y RFC'!C1073</f>
        <v>PASTEURIZADORA AGUASCALIENTES SA DE CV</v>
      </c>
      <c r="E1073" s="35">
        <f>SUMIFS(Tabla16[TASA 16],Tabla16[NUM],Tabla1[[#This Row],[CODIGO]])</f>
        <v>0</v>
      </c>
      <c r="F1073" s="35">
        <f>SUMIFS(Tabla16[TASA 0%],Tabla16[NUM],Tabla1[[#This Row],[CODIGO]])</f>
        <v>103330.79000000001</v>
      </c>
      <c r="G1073" s="35">
        <f>SUMIFS(Tabla16[[EXENTO ]],Tabla16[NUM],Tabla1[[#This Row],[CODIGO]])</f>
        <v>0</v>
      </c>
      <c r="H1073" s="35">
        <f>SUMIFS(Tabla16[IVA],Tabla16[NUM],Tabla1[[#This Row],[CODIGO]])</f>
        <v>0</v>
      </c>
      <c r="I1073" s="35">
        <f>SUMIFS(Tabla16[ISR RET.],Tabla16[NUM],Tabla1[[#This Row],[CODIGO]])</f>
        <v>0</v>
      </c>
      <c r="J1073" s="35">
        <f>SUMIFS(Tabla16[IVA RET.],Tabla16[NUM],Tabla1[[#This Row],[CODIGO]])</f>
        <v>0</v>
      </c>
      <c r="K1073" t="str">
        <f>FIXED(Tabla1[[#This Row],[TASA 16%]],0)</f>
        <v>0</v>
      </c>
      <c r="L1073" t="str">
        <f>FIXED(Tabla1[[#This Row],[TASA 0%]],0)</f>
        <v>103,331</v>
      </c>
      <c r="M1073" t="str">
        <f>FIXED(Tabla1[[#This Row],[TASA EXE.]],0)</f>
        <v>0</v>
      </c>
      <c r="N1073" t="str">
        <f>FIXED(Tabla1[[#This Row],[IVA]],0)</f>
        <v>0</v>
      </c>
      <c r="O1073" t="str">
        <f>FIXED(Tabla1[[#This Row],[ISR RET]],0)</f>
        <v>0</v>
      </c>
      <c r="P1073" t="str">
        <f>FIXED(Tabla1[[#This Row],[IVA RET]],0)</f>
        <v>0</v>
      </c>
      <c r="R1073" s="68">
        <f>Tabla1[[#This Row],[TASA 16]]*16%</f>
        <v>0</v>
      </c>
    </row>
    <row r="1074" spans="2:18" x14ac:dyDescent="0.25">
      <c r="B1074" t="str">
        <f>'[1]210 Y RFC'!A1074</f>
        <v>SEAG620228F9A</v>
      </c>
      <c r="C1074" t="s">
        <v>1106</v>
      </c>
      <c r="D1074" t="str">
        <f>'[1]210 Y RFC'!C1074</f>
        <v>SERRANO ACEVES GABRIEL</v>
      </c>
      <c r="E1074" s="35">
        <f>SUMIFS(Tabla16[TASA 16],Tabla16[NUM],Tabla1[[#This Row],[CODIGO]])</f>
        <v>0</v>
      </c>
      <c r="F1074" s="35">
        <f>SUMIFS(Tabla16[TASA 0%],Tabla16[NUM],Tabla1[[#This Row],[CODIGO]])</f>
        <v>0</v>
      </c>
      <c r="G1074" s="35">
        <f>SUMIFS(Tabla16[[EXENTO ]],Tabla16[NUM],Tabla1[[#This Row],[CODIGO]])</f>
        <v>0</v>
      </c>
      <c r="H1074" s="35">
        <f>SUMIFS(Tabla16[IVA],Tabla16[NUM],Tabla1[[#This Row],[CODIGO]])</f>
        <v>0</v>
      </c>
      <c r="I1074" s="35">
        <f>SUMIFS(Tabla16[ISR RET.],Tabla16[NUM],Tabla1[[#This Row],[CODIGO]])</f>
        <v>0</v>
      </c>
      <c r="J1074" s="35">
        <f>SUMIFS(Tabla16[IVA RET.],Tabla16[NUM],Tabla1[[#This Row],[CODIGO]])</f>
        <v>0</v>
      </c>
      <c r="K1074" t="str">
        <f>FIXED(Tabla1[[#This Row],[TASA 16%]],0)</f>
        <v>0</v>
      </c>
      <c r="L1074" t="str">
        <f>FIXED(Tabla1[[#This Row],[TASA 0%]],0)</f>
        <v>0</v>
      </c>
      <c r="M1074" t="str">
        <f>FIXED(Tabla1[[#This Row],[TASA EXE.]],0)</f>
        <v>0</v>
      </c>
      <c r="N1074" s="36" t="str">
        <f>FIXED(Tabla1[[#This Row],[IVA]],0)</f>
        <v>0</v>
      </c>
      <c r="O1074" s="36" t="str">
        <f>FIXED(Tabla1[[#This Row],[ISR RET]],0)</f>
        <v>0</v>
      </c>
      <c r="P1074" s="36" t="str">
        <f>FIXED(Tabla1[[#This Row],[IVA RET]],0)</f>
        <v>0</v>
      </c>
      <c r="R1074" s="68">
        <f>Tabla1[[#This Row],[TASA 16]]*16%</f>
        <v>0</v>
      </c>
    </row>
    <row r="1075" spans="2:18" x14ac:dyDescent="0.25">
      <c r="B1075" t="str">
        <f>'[1]210 Y RFC'!A1075</f>
        <v>OMA151223FL9</v>
      </c>
      <c r="C1075" t="s">
        <v>1107</v>
      </c>
      <c r="D1075" t="str">
        <f>'[1]210 Y RFC'!C1075</f>
        <v xml:space="preserve">ORGANICS MAXDUL SA DE CV </v>
      </c>
      <c r="E1075" s="35">
        <f>SUMIFS(Tabla16[TASA 16],Tabla16[NUM],Tabla1[[#This Row],[CODIGO]])</f>
        <v>0</v>
      </c>
      <c r="F1075" s="35">
        <f>SUMIFS(Tabla16[TASA 0%],Tabla16[NUM],Tabla1[[#This Row],[CODIGO]])</f>
        <v>0</v>
      </c>
      <c r="G1075" s="35">
        <f>SUMIFS(Tabla16[[EXENTO ]],Tabla16[NUM],Tabla1[[#This Row],[CODIGO]])</f>
        <v>0</v>
      </c>
      <c r="H1075" s="35">
        <f>SUMIFS(Tabla16[IVA],Tabla16[NUM],Tabla1[[#This Row],[CODIGO]])</f>
        <v>0</v>
      </c>
      <c r="I1075" s="35">
        <f>SUMIFS(Tabla16[ISR RET.],Tabla16[NUM],Tabla1[[#This Row],[CODIGO]])</f>
        <v>0</v>
      </c>
      <c r="J1075" s="35">
        <f>SUMIFS(Tabla16[IVA RET.],Tabla16[NUM],Tabla1[[#This Row],[CODIGO]])</f>
        <v>0</v>
      </c>
      <c r="K1075" t="str">
        <f>FIXED(Tabla1[[#This Row],[TASA 16%]],0)</f>
        <v>0</v>
      </c>
      <c r="L1075" t="str">
        <f>FIXED(Tabla1[[#This Row],[TASA 0%]],0)</f>
        <v>0</v>
      </c>
      <c r="M1075" t="str">
        <f>FIXED(Tabla1[[#This Row],[TASA EXE.]],0)</f>
        <v>0</v>
      </c>
      <c r="N1075" t="str">
        <f>FIXED(Tabla1[[#This Row],[IVA]],0)</f>
        <v>0</v>
      </c>
      <c r="O1075" t="str">
        <f>FIXED(Tabla1[[#This Row],[ISR RET]],0)</f>
        <v>0</v>
      </c>
      <c r="P1075" t="str">
        <f>FIXED(Tabla1[[#This Row],[IVA RET]],0)</f>
        <v>0</v>
      </c>
      <c r="R1075" s="68">
        <f>Tabla1[[#This Row],[TASA 16]]*16%</f>
        <v>0</v>
      </c>
    </row>
    <row r="1076" spans="2:18" x14ac:dyDescent="0.25">
      <c r="B1076" t="str">
        <f>'[1]210 Y RFC'!A1076</f>
        <v>LTO060320QN2</v>
      </c>
      <c r="C1076" t="s">
        <v>1108</v>
      </c>
      <c r="D1076" t="str">
        <f>'[1]210 Y RFC'!C1076</f>
        <v>LABORATORIOS TORRENT SA DE CV</v>
      </c>
      <c r="E1076" s="35">
        <f>SUMIFS(Tabla16[TASA 16],Tabla16[NUM],Tabla1[[#This Row],[CODIGO]])</f>
        <v>0</v>
      </c>
      <c r="F1076" s="35">
        <f>SUMIFS(Tabla16[TASA 0%],Tabla16[NUM],Tabla1[[#This Row],[CODIGO]])</f>
        <v>121836.91</v>
      </c>
      <c r="G1076" s="35">
        <f>SUMIFS(Tabla16[[EXENTO ]],Tabla16[NUM],Tabla1[[#This Row],[CODIGO]])</f>
        <v>0</v>
      </c>
      <c r="H1076" s="35">
        <f>SUMIFS(Tabla16[IVA],Tabla16[NUM],Tabla1[[#This Row],[CODIGO]])</f>
        <v>0</v>
      </c>
      <c r="I1076" s="35">
        <f>SUMIFS(Tabla16[ISR RET.],Tabla16[NUM],Tabla1[[#This Row],[CODIGO]])</f>
        <v>0</v>
      </c>
      <c r="J1076" s="35">
        <f>SUMIFS(Tabla16[IVA RET.],Tabla16[NUM],Tabla1[[#This Row],[CODIGO]])</f>
        <v>0</v>
      </c>
      <c r="K1076" t="str">
        <f>FIXED(Tabla1[[#This Row],[TASA 16%]],0)</f>
        <v>0</v>
      </c>
      <c r="L1076" t="str">
        <f>FIXED(Tabla1[[#This Row],[TASA 0%]],0)</f>
        <v>121,837</v>
      </c>
      <c r="M1076" t="str">
        <f>FIXED(Tabla1[[#This Row],[TASA EXE.]],0)</f>
        <v>0</v>
      </c>
      <c r="N1076" s="36" t="str">
        <f>FIXED(Tabla1[[#This Row],[IVA]],0)</f>
        <v>0</v>
      </c>
      <c r="O1076" s="36" t="str">
        <f>FIXED(Tabla1[[#This Row],[ISR RET]],0)</f>
        <v>0</v>
      </c>
      <c r="P1076" s="36" t="str">
        <f>FIXED(Tabla1[[#This Row],[IVA RET]],0)</f>
        <v>0</v>
      </c>
      <c r="R1076" s="68">
        <f>Tabla1[[#This Row],[TASA 16]]*16%</f>
        <v>0</v>
      </c>
    </row>
    <row r="1077" spans="2:18" x14ac:dyDescent="0.25">
      <c r="B1077" t="str">
        <f>'[1]210 Y RFC'!A1077</f>
        <v>GURA9207197H9</v>
      </c>
      <c r="C1077" t="s">
        <v>1109</v>
      </c>
      <c r="D1077" t="str">
        <f>'[1]210 Y RFC'!C1077</f>
        <v>GUTIERREZ REYES ANDREA LIZBETH</v>
      </c>
      <c r="E1077" s="35">
        <f>SUMIFS(Tabla16[TASA 16],Tabla16[NUM],Tabla1[[#This Row],[CODIGO]])</f>
        <v>0</v>
      </c>
      <c r="F1077" s="35">
        <f>SUMIFS(Tabla16[TASA 0%],Tabla16[NUM],Tabla1[[#This Row],[CODIGO]])</f>
        <v>0</v>
      </c>
      <c r="G1077" s="35">
        <f>SUMIFS(Tabla16[[EXENTO ]],Tabla16[NUM],Tabla1[[#This Row],[CODIGO]])</f>
        <v>0</v>
      </c>
      <c r="H1077" s="35">
        <f>SUMIFS(Tabla16[IVA],Tabla16[NUM],Tabla1[[#This Row],[CODIGO]])</f>
        <v>0</v>
      </c>
      <c r="I1077" s="35">
        <f>SUMIFS(Tabla16[ISR RET.],Tabla16[NUM],Tabla1[[#This Row],[CODIGO]])</f>
        <v>0</v>
      </c>
      <c r="J1077" s="35">
        <f>SUMIFS(Tabla16[IVA RET.],Tabla16[NUM],Tabla1[[#This Row],[CODIGO]])</f>
        <v>0</v>
      </c>
      <c r="K1077" t="str">
        <f>FIXED(Tabla1[[#This Row],[TASA 16%]],0)</f>
        <v>0</v>
      </c>
      <c r="L1077" t="str">
        <f>FIXED(Tabla1[[#This Row],[TASA 0%]],0)</f>
        <v>0</v>
      </c>
      <c r="M1077" t="str">
        <f>FIXED(Tabla1[[#This Row],[TASA EXE.]],0)</f>
        <v>0</v>
      </c>
      <c r="N1077" t="str">
        <f>FIXED(Tabla1[[#This Row],[IVA]],0)</f>
        <v>0</v>
      </c>
      <c r="O1077" t="str">
        <f>FIXED(Tabla1[[#This Row],[ISR RET]],0)</f>
        <v>0</v>
      </c>
      <c r="P1077" t="str">
        <f>FIXED(Tabla1[[#This Row],[IVA RET]],0)</f>
        <v>0</v>
      </c>
      <c r="R1077" s="68">
        <f>Tabla1[[#This Row],[TASA 16]]*16%</f>
        <v>0</v>
      </c>
    </row>
    <row r="1078" spans="2:18" x14ac:dyDescent="0.25">
      <c r="B1078" t="str">
        <f>'[1]210 Y RFC'!A1078</f>
        <v>MANM690116226</v>
      </c>
      <c r="C1078" t="s">
        <v>1110</v>
      </c>
      <c r="D1078" t="str">
        <f>'[1]210 Y RFC'!C1078</f>
        <v>MARTINEZ NOLASCO MARCELO</v>
      </c>
      <c r="E1078" s="35">
        <f>SUMIFS(Tabla16[TASA 16],Tabla16[NUM],Tabla1[[#This Row],[CODIGO]])</f>
        <v>0</v>
      </c>
      <c r="F1078" s="35">
        <f>SUMIFS(Tabla16[TASA 0%],Tabla16[NUM],Tabla1[[#This Row],[CODIGO]])</f>
        <v>0</v>
      </c>
      <c r="G1078" s="35">
        <f>SUMIFS(Tabla16[[EXENTO ]],Tabla16[NUM],Tabla1[[#This Row],[CODIGO]])</f>
        <v>0</v>
      </c>
      <c r="H1078" s="35">
        <f>SUMIFS(Tabla16[IVA],Tabla16[NUM],Tabla1[[#This Row],[CODIGO]])</f>
        <v>0</v>
      </c>
      <c r="I1078" s="35">
        <f>SUMIFS(Tabla16[ISR RET.],Tabla16[NUM],Tabla1[[#This Row],[CODIGO]])</f>
        <v>0</v>
      </c>
      <c r="J1078" s="35">
        <f>SUMIFS(Tabla16[IVA RET.],Tabla16[NUM],Tabla1[[#This Row],[CODIGO]])</f>
        <v>0</v>
      </c>
      <c r="K1078" t="str">
        <f>FIXED(Tabla1[[#This Row],[TASA 16%]],0)</f>
        <v>0</v>
      </c>
      <c r="L1078" t="str">
        <f>FIXED(Tabla1[[#This Row],[TASA 0%]],0)</f>
        <v>0</v>
      </c>
      <c r="M1078" t="str">
        <f>FIXED(Tabla1[[#This Row],[TASA EXE.]],0)</f>
        <v>0</v>
      </c>
      <c r="N1078" s="36" t="str">
        <f>FIXED(Tabla1[[#This Row],[IVA]],0)</f>
        <v>0</v>
      </c>
      <c r="O1078" s="36" t="str">
        <f>FIXED(Tabla1[[#This Row],[ISR RET]],0)</f>
        <v>0</v>
      </c>
      <c r="P1078" s="36" t="str">
        <f>FIXED(Tabla1[[#This Row],[IVA RET]],0)</f>
        <v>0</v>
      </c>
      <c r="R1078" s="68">
        <f>Tabla1[[#This Row],[TASA 16]]*16%</f>
        <v>0</v>
      </c>
    </row>
    <row r="1079" spans="2:18" x14ac:dyDescent="0.25">
      <c r="B1079" t="str">
        <f>'[1]210 Y RFC'!A1079</f>
        <v>PFO0104061M9</v>
      </c>
      <c r="C1079" t="s">
        <v>1111</v>
      </c>
      <c r="D1079" t="str">
        <f>'[1]210 Y RFC'!C1079</f>
        <v>PRODUCTOS FOLISANA SA DE CV</v>
      </c>
      <c r="E1079" s="35">
        <f>SUMIFS(Tabla16[TASA 16],Tabla16[NUM],Tabla1[[#This Row],[CODIGO]])</f>
        <v>0</v>
      </c>
      <c r="F1079" s="35">
        <f>SUMIFS(Tabla16[TASA 0%],Tabla16[NUM],Tabla1[[#This Row],[CODIGO]])</f>
        <v>0</v>
      </c>
      <c r="G1079" s="35">
        <f>SUMIFS(Tabla16[[EXENTO ]],Tabla16[NUM],Tabla1[[#This Row],[CODIGO]])</f>
        <v>0</v>
      </c>
      <c r="H1079" s="35">
        <f>SUMIFS(Tabla16[IVA],Tabla16[NUM],Tabla1[[#This Row],[CODIGO]])</f>
        <v>0</v>
      </c>
      <c r="I1079" s="35">
        <f>SUMIFS(Tabla16[ISR RET.],Tabla16[NUM],Tabla1[[#This Row],[CODIGO]])</f>
        <v>0</v>
      </c>
      <c r="J1079" s="35">
        <f>SUMIFS(Tabla16[IVA RET.],Tabla16[NUM],Tabla1[[#This Row],[CODIGO]])</f>
        <v>0</v>
      </c>
      <c r="K1079" t="str">
        <f>FIXED(Tabla1[[#This Row],[TASA 16%]],0)</f>
        <v>0</v>
      </c>
      <c r="L1079" t="str">
        <f>FIXED(Tabla1[[#This Row],[TASA 0%]],0)</f>
        <v>0</v>
      </c>
      <c r="M1079" t="str">
        <f>FIXED(Tabla1[[#This Row],[TASA EXE.]],0)</f>
        <v>0</v>
      </c>
      <c r="N1079" t="str">
        <f>FIXED(Tabla1[[#This Row],[IVA]],0)</f>
        <v>0</v>
      </c>
      <c r="O1079" t="str">
        <f>FIXED(Tabla1[[#This Row],[ISR RET]],0)</f>
        <v>0</v>
      </c>
      <c r="P1079" t="str">
        <f>FIXED(Tabla1[[#This Row],[IVA RET]],0)</f>
        <v>0</v>
      </c>
      <c r="R1079" s="68">
        <f>Tabla1[[#This Row],[TASA 16]]*16%</f>
        <v>0</v>
      </c>
    </row>
    <row r="1080" spans="2:18" x14ac:dyDescent="0.25">
      <c r="B1080" t="str">
        <f>'[1]210 Y RFC'!A1080</f>
        <v>JBM911203J3A</v>
      </c>
      <c r="C1080" t="s">
        <v>1112</v>
      </c>
      <c r="D1080" t="str">
        <f>'[1]210 Y RFC'!C1080</f>
        <v>JAN BELL DE MEXICO S DE RL DE CV</v>
      </c>
      <c r="E1080" s="35">
        <f>SUMIFS(Tabla16[TASA 16],Tabla16[NUM],Tabla1[[#This Row],[CODIGO]])</f>
        <v>0</v>
      </c>
      <c r="F1080" s="35">
        <f>SUMIFS(Tabla16[TASA 0%],Tabla16[NUM],Tabla1[[#This Row],[CODIGO]])</f>
        <v>0</v>
      </c>
      <c r="G1080" s="35">
        <f>SUMIFS(Tabla16[[EXENTO ]],Tabla16[NUM],Tabla1[[#This Row],[CODIGO]])</f>
        <v>0</v>
      </c>
      <c r="H1080" s="35">
        <f>SUMIFS(Tabla16[IVA],Tabla16[NUM],Tabla1[[#This Row],[CODIGO]])</f>
        <v>0</v>
      </c>
      <c r="I1080" s="35">
        <f>SUMIFS(Tabla16[ISR RET.],Tabla16[NUM],Tabla1[[#This Row],[CODIGO]])</f>
        <v>0</v>
      </c>
      <c r="J1080" s="35">
        <f>SUMIFS(Tabla16[IVA RET.],Tabla16[NUM],Tabla1[[#This Row],[CODIGO]])</f>
        <v>0</v>
      </c>
      <c r="K1080" t="str">
        <f>FIXED(Tabla1[[#This Row],[TASA 16%]],0)</f>
        <v>0</v>
      </c>
      <c r="L1080" t="str">
        <f>FIXED(Tabla1[[#This Row],[TASA 0%]],0)</f>
        <v>0</v>
      </c>
      <c r="M1080" t="str">
        <f>FIXED(Tabla1[[#This Row],[TASA EXE.]],0)</f>
        <v>0</v>
      </c>
      <c r="N1080" s="36" t="str">
        <f>FIXED(Tabla1[[#This Row],[IVA]],0)</f>
        <v>0</v>
      </c>
      <c r="O1080" s="36" t="str">
        <f>FIXED(Tabla1[[#This Row],[ISR RET]],0)</f>
        <v>0</v>
      </c>
      <c r="P1080" s="36" t="str">
        <f>FIXED(Tabla1[[#This Row],[IVA RET]],0)</f>
        <v>0</v>
      </c>
      <c r="R1080" s="68">
        <f>Tabla1[[#This Row],[TASA 16]]*16%</f>
        <v>0</v>
      </c>
    </row>
    <row r="1081" spans="2:18" x14ac:dyDescent="0.25">
      <c r="B1081" t="str">
        <f>'[1]210 Y RFC'!A1081</f>
        <v>CAD121205K52</v>
      </c>
      <c r="C1081" t="s">
        <v>1113</v>
      </c>
      <c r="D1081" t="str">
        <f>'[1]210 Y RFC'!C1081</f>
        <v>CENTRO DE ASESORIA DERMATOLOGICA DE OCCIDENTE SA DE CV</v>
      </c>
      <c r="E1081" s="35">
        <f>SUMIFS(Tabla16[TASA 16],Tabla16[NUM],Tabla1[[#This Row],[CODIGO]])</f>
        <v>0</v>
      </c>
      <c r="F1081" s="35">
        <f>SUMIFS(Tabla16[TASA 0%],Tabla16[NUM],Tabla1[[#This Row],[CODIGO]])</f>
        <v>0</v>
      </c>
      <c r="G1081" s="35">
        <f>SUMIFS(Tabla16[[EXENTO ]],Tabla16[NUM],Tabla1[[#This Row],[CODIGO]])</f>
        <v>0</v>
      </c>
      <c r="H1081" s="35">
        <f>SUMIFS(Tabla16[IVA],Tabla16[NUM],Tabla1[[#This Row],[CODIGO]])</f>
        <v>0</v>
      </c>
      <c r="I1081" s="35">
        <f>SUMIFS(Tabla16[ISR RET.],Tabla16[NUM],Tabla1[[#This Row],[CODIGO]])</f>
        <v>0</v>
      </c>
      <c r="J1081" s="35">
        <f>SUMIFS(Tabla16[IVA RET.],Tabla16[NUM],Tabla1[[#This Row],[CODIGO]])</f>
        <v>0</v>
      </c>
      <c r="K1081" t="str">
        <f>FIXED(Tabla1[[#This Row],[TASA 16%]],0)</f>
        <v>0</v>
      </c>
      <c r="L1081" t="str">
        <f>FIXED(Tabla1[[#This Row],[TASA 0%]],0)</f>
        <v>0</v>
      </c>
      <c r="M1081" t="str">
        <f>FIXED(Tabla1[[#This Row],[TASA EXE.]],0)</f>
        <v>0</v>
      </c>
      <c r="N1081" t="str">
        <f>FIXED(Tabla1[[#This Row],[IVA]],0)</f>
        <v>0</v>
      </c>
      <c r="O1081" t="str">
        <f>FIXED(Tabla1[[#This Row],[ISR RET]],0)</f>
        <v>0</v>
      </c>
      <c r="P1081" t="str">
        <f>FIXED(Tabla1[[#This Row],[IVA RET]],0)</f>
        <v>0</v>
      </c>
      <c r="R1081" s="68">
        <f>Tabla1[[#This Row],[TASA 16]]*16%</f>
        <v>0</v>
      </c>
    </row>
    <row r="1082" spans="2:18" x14ac:dyDescent="0.25">
      <c r="B1082" t="str">
        <f>'[1]210 Y RFC'!A1082</f>
        <v>EUCA631109B19</v>
      </c>
      <c r="C1082" t="s">
        <v>1114</v>
      </c>
      <c r="D1082" t="str">
        <f>'[1]210 Y RFC'!C1082</f>
        <v>ESQUIVEL CONTRERAS ARTURO</v>
      </c>
      <c r="E1082" s="35">
        <f>SUMIFS(Tabla16[TASA 16],Tabla16[NUM],Tabla1[[#This Row],[CODIGO]])</f>
        <v>0</v>
      </c>
      <c r="F1082" s="35">
        <f>SUMIFS(Tabla16[TASA 0%],Tabla16[NUM],Tabla1[[#This Row],[CODIGO]])</f>
        <v>0</v>
      </c>
      <c r="G1082" s="35">
        <f>SUMIFS(Tabla16[[EXENTO ]],Tabla16[NUM],Tabla1[[#This Row],[CODIGO]])</f>
        <v>0</v>
      </c>
      <c r="H1082" s="35">
        <f>SUMIFS(Tabla16[IVA],Tabla16[NUM],Tabla1[[#This Row],[CODIGO]])</f>
        <v>0</v>
      </c>
      <c r="I1082" s="35">
        <f>SUMIFS(Tabla16[ISR RET.],Tabla16[NUM],Tabla1[[#This Row],[CODIGO]])</f>
        <v>0</v>
      </c>
      <c r="J1082" s="35">
        <f>SUMIFS(Tabla16[IVA RET.],Tabla16[NUM],Tabla1[[#This Row],[CODIGO]])</f>
        <v>0</v>
      </c>
      <c r="K1082" t="str">
        <f>FIXED(Tabla1[[#This Row],[TASA 16%]],0)</f>
        <v>0</v>
      </c>
      <c r="L1082" t="str">
        <f>FIXED(Tabla1[[#This Row],[TASA 0%]],0)</f>
        <v>0</v>
      </c>
      <c r="M1082" t="str">
        <f>FIXED(Tabla1[[#This Row],[TASA EXE.]],0)</f>
        <v>0</v>
      </c>
      <c r="N1082" t="str">
        <f>FIXED(Tabla1[[#This Row],[IVA]],0)</f>
        <v>0</v>
      </c>
      <c r="O1082" t="str">
        <f>FIXED(Tabla1[[#This Row],[ISR RET]],0)</f>
        <v>0</v>
      </c>
      <c r="P1082" t="str">
        <f>FIXED(Tabla1[[#This Row],[IVA RET]],0)</f>
        <v>0</v>
      </c>
      <c r="R1082" s="68">
        <f>Tabla1[[#This Row],[TASA 16]]*16%</f>
        <v>0</v>
      </c>
    </row>
    <row r="1083" spans="2:18" x14ac:dyDescent="0.25">
      <c r="B1083" t="str">
        <f>'[1]210 Y RFC'!A1083</f>
        <v>GAMM950403EQ2</v>
      </c>
      <c r="C1083" t="s">
        <v>1115</v>
      </c>
      <c r="D1083" t="str">
        <f>'[1]210 Y RFC'!C1083</f>
        <v>GARCIA MOLINA JOSE MANUEL</v>
      </c>
      <c r="E1083" s="35">
        <f>SUMIFS(Tabla16[TASA 16],Tabla16[NUM],Tabla1[[#This Row],[CODIGO]])</f>
        <v>0</v>
      </c>
      <c r="F1083" s="35">
        <f>SUMIFS(Tabla16[TASA 0%],Tabla16[NUM],Tabla1[[#This Row],[CODIGO]])</f>
        <v>0</v>
      </c>
      <c r="G1083" s="35">
        <f>SUMIFS(Tabla16[[EXENTO ]],Tabla16[NUM],Tabla1[[#This Row],[CODIGO]])</f>
        <v>0</v>
      </c>
      <c r="H1083" s="35">
        <f>SUMIFS(Tabla16[IVA],Tabla16[NUM],Tabla1[[#This Row],[CODIGO]])</f>
        <v>0</v>
      </c>
      <c r="I1083" s="35">
        <f>SUMIFS(Tabla16[ISR RET.],Tabla16[NUM],Tabla1[[#This Row],[CODIGO]])</f>
        <v>0</v>
      </c>
      <c r="J1083" s="35">
        <f>SUMIFS(Tabla16[IVA RET.],Tabla16[NUM],Tabla1[[#This Row],[CODIGO]])</f>
        <v>0</v>
      </c>
      <c r="K1083" t="str">
        <f>FIXED(Tabla1[[#This Row],[TASA 16%]],0)</f>
        <v>0</v>
      </c>
      <c r="L1083" t="str">
        <f>FIXED(Tabla1[[#This Row],[TASA 0%]],0)</f>
        <v>0</v>
      </c>
      <c r="M1083" t="str">
        <f>FIXED(Tabla1[[#This Row],[TASA EXE.]],0)</f>
        <v>0</v>
      </c>
      <c r="N1083" s="36" t="str">
        <f>FIXED(Tabla1[[#This Row],[IVA]],0)</f>
        <v>0</v>
      </c>
      <c r="O1083" s="36" t="str">
        <f>FIXED(Tabla1[[#This Row],[ISR RET]],0)</f>
        <v>0</v>
      </c>
      <c r="P1083" s="36" t="str">
        <f>FIXED(Tabla1[[#This Row],[IVA RET]],0)</f>
        <v>0</v>
      </c>
      <c r="R1083" s="68">
        <f>Tabla1[[#This Row],[TASA 16]]*16%</f>
        <v>0</v>
      </c>
    </row>
    <row r="1084" spans="2:18" x14ac:dyDescent="0.25">
      <c r="B1084" t="str">
        <f>'[1]210 Y RFC'!A1084</f>
        <v>OOFH870301IU6</v>
      </c>
      <c r="C1084" t="s">
        <v>1116</v>
      </c>
      <c r="D1084" t="str">
        <f>'[1]210 Y RFC'!C1084</f>
        <v>OROZCO FLORES HERLINDA MONSERRAT</v>
      </c>
      <c r="E1084" s="35">
        <f>SUMIFS(Tabla16[TASA 16],Tabla16[NUM],Tabla1[[#This Row],[CODIGO]])</f>
        <v>0</v>
      </c>
      <c r="F1084" s="35">
        <f>SUMIFS(Tabla16[TASA 0%],Tabla16[NUM],Tabla1[[#This Row],[CODIGO]])</f>
        <v>0</v>
      </c>
      <c r="G1084" s="35">
        <f>SUMIFS(Tabla16[[EXENTO ]],Tabla16[NUM],Tabla1[[#This Row],[CODIGO]])</f>
        <v>0</v>
      </c>
      <c r="H1084" s="35">
        <f>SUMIFS(Tabla16[IVA],Tabla16[NUM],Tabla1[[#This Row],[CODIGO]])</f>
        <v>0</v>
      </c>
      <c r="I1084" s="35">
        <f>SUMIFS(Tabla16[ISR RET.],Tabla16[NUM],Tabla1[[#This Row],[CODIGO]])</f>
        <v>0</v>
      </c>
      <c r="J1084" s="35">
        <f>SUMIFS(Tabla16[IVA RET.],Tabla16[NUM],Tabla1[[#This Row],[CODIGO]])</f>
        <v>0</v>
      </c>
      <c r="K1084" t="str">
        <f>FIXED(Tabla1[[#This Row],[TASA 16%]],0)</f>
        <v>0</v>
      </c>
      <c r="L1084" t="str">
        <f>FIXED(Tabla1[[#This Row],[TASA 0%]],0)</f>
        <v>0</v>
      </c>
      <c r="M1084" t="str">
        <f>FIXED(Tabla1[[#This Row],[TASA EXE.]],0)</f>
        <v>0</v>
      </c>
      <c r="N1084" s="36" t="str">
        <f>FIXED(Tabla1[[#This Row],[IVA]],0)</f>
        <v>0</v>
      </c>
      <c r="O1084" s="36" t="str">
        <f>FIXED(Tabla1[[#This Row],[ISR RET]],0)</f>
        <v>0</v>
      </c>
      <c r="P1084" s="36" t="str">
        <f>FIXED(Tabla1[[#This Row],[IVA RET]],0)</f>
        <v>0</v>
      </c>
      <c r="R1084" s="68">
        <f>Tabla1[[#This Row],[TASA 16]]*16%</f>
        <v>0</v>
      </c>
    </row>
    <row r="1085" spans="2:18" x14ac:dyDescent="0.25">
      <c r="B1085" t="str">
        <f>'[1]210 Y RFC'!A1085</f>
        <v>PACF680705KN8</v>
      </c>
      <c r="C1085" t="s">
        <v>1117</v>
      </c>
      <c r="D1085" t="str">
        <f>'[1]210 Y RFC'!C1085</f>
        <v>PADILLA CARDENAS FRANCISCO JAVIER</v>
      </c>
      <c r="E1085" s="35">
        <f>SUMIFS(Tabla16[TASA 16],Tabla16[NUM],Tabla1[[#This Row],[CODIGO]])</f>
        <v>0</v>
      </c>
      <c r="F1085" s="35">
        <f>SUMIFS(Tabla16[TASA 0%],Tabla16[NUM],Tabla1[[#This Row],[CODIGO]])</f>
        <v>0</v>
      </c>
      <c r="G1085" s="35">
        <f>SUMIFS(Tabla16[[EXENTO ]],Tabla16[NUM],Tabla1[[#This Row],[CODIGO]])</f>
        <v>0</v>
      </c>
      <c r="H1085" s="35">
        <f>SUMIFS(Tabla16[IVA],Tabla16[NUM],Tabla1[[#This Row],[CODIGO]])</f>
        <v>0</v>
      </c>
      <c r="I1085" s="35">
        <f>SUMIFS(Tabla16[ISR RET.],Tabla16[NUM],Tabla1[[#This Row],[CODIGO]])</f>
        <v>0</v>
      </c>
      <c r="J1085" s="35">
        <f>SUMIFS(Tabla16[IVA RET.],Tabla16[NUM],Tabla1[[#This Row],[CODIGO]])</f>
        <v>0</v>
      </c>
      <c r="K1085" t="str">
        <f>FIXED(Tabla1[[#This Row],[TASA 16%]],0)</f>
        <v>0</v>
      </c>
      <c r="L1085" t="str">
        <f>FIXED(Tabla1[[#This Row],[TASA 0%]],0)</f>
        <v>0</v>
      </c>
      <c r="M1085" t="str">
        <f>FIXED(Tabla1[[#This Row],[TASA EXE.]],0)</f>
        <v>0</v>
      </c>
      <c r="N1085" t="str">
        <f>FIXED(Tabla1[[#This Row],[IVA]],0)</f>
        <v>0</v>
      </c>
      <c r="O1085" t="str">
        <f>FIXED(Tabla1[[#This Row],[ISR RET]],0)</f>
        <v>0</v>
      </c>
      <c r="P1085" t="str">
        <f>FIXED(Tabla1[[#This Row],[IVA RET]],0)</f>
        <v>0</v>
      </c>
      <c r="R1085" s="68">
        <f>Tabla1[[#This Row],[TASA 16]]*16%</f>
        <v>0</v>
      </c>
    </row>
    <row r="1086" spans="2:18" x14ac:dyDescent="0.25">
      <c r="B1086" t="str">
        <f>'[1]210 Y RFC'!A1086</f>
        <v>VAMH6001167X7</v>
      </c>
      <c r="C1086" t="s">
        <v>1118</v>
      </c>
      <c r="D1086" t="str">
        <f>'[1]210 Y RFC'!C1086</f>
        <v>VALDIVIA MARTIN HECTOR ALEJANDRO</v>
      </c>
      <c r="E1086" s="35">
        <f>SUMIFS(Tabla16[TASA 16],Tabla16[NUM],Tabla1[[#This Row],[CODIGO]])</f>
        <v>0</v>
      </c>
      <c r="F1086" s="35">
        <f>SUMIFS(Tabla16[TASA 0%],Tabla16[NUM],Tabla1[[#This Row],[CODIGO]])</f>
        <v>0</v>
      </c>
      <c r="G1086" s="35">
        <f>SUMIFS(Tabla16[[EXENTO ]],Tabla16[NUM],Tabla1[[#This Row],[CODIGO]])</f>
        <v>0</v>
      </c>
      <c r="H1086" s="35">
        <f>SUMIFS(Tabla16[IVA],Tabla16[NUM],Tabla1[[#This Row],[CODIGO]])</f>
        <v>0</v>
      </c>
      <c r="I1086" s="35">
        <f>SUMIFS(Tabla16[ISR RET.],Tabla16[NUM],Tabla1[[#This Row],[CODIGO]])</f>
        <v>0</v>
      </c>
      <c r="J1086" s="35">
        <f>SUMIFS(Tabla16[IVA RET.],Tabla16[NUM],Tabla1[[#This Row],[CODIGO]])</f>
        <v>0</v>
      </c>
      <c r="K1086" t="str">
        <f>FIXED(Tabla1[[#This Row],[TASA 16%]],0)</f>
        <v>0</v>
      </c>
      <c r="L1086" t="str">
        <f>FIXED(Tabla1[[#This Row],[TASA 0%]],0)</f>
        <v>0</v>
      </c>
      <c r="M1086" t="str">
        <f>FIXED(Tabla1[[#This Row],[TASA EXE.]],0)</f>
        <v>0</v>
      </c>
      <c r="N1086" s="36" t="str">
        <f>FIXED(Tabla1[[#This Row],[IVA]],0)</f>
        <v>0</v>
      </c>
      <c r="O1086" s="36" t="str">
        <f>FIXED(Tabla1[[#This Row],[ISR RET]],0)</f>
        <v>0</v>
      </c>
      <c r="P1086" s="36" t="str">
        <f>FIXED(Tabla1[[#This Row],[IVA RET]],0)</f>
        <v>0</v>
      </c>
      <c r="R1086" s="68">
        <f>Tabla1[[#This Row],[TASA 16]]*16%</f>
        <v>0</v>
      </c>
    </row>
    <row r="1087" spans="2:18" x14ac:dyDescent="0.25">
      <c r="B1087" t="str">
        <f>'[1]210 Y RFC'!A1087</f>
        <v>CAGG790209245</v>
      </c>
      <c r="C1087" t="s">
        <v>1119</v>
      </c>
      <c r="D1087" t="str">
        <f>'[1]210 Y RFC'!C1087</f>
        <v>CASTELLANOS GONZALEZ GABRIELA GUADALUPE</v>
      </c>
      <c r="E1087" s="35">
        <f>SUMIFS(Tabla16[TASA 16],Tabla16[NUM],Tabla1[[#This Row],[CODIGO]])</f>
        <v>0</v>
      </c>
      <c r="F1087" s="35">
        <f>SUMIFS(Tabla16[TASA 0%],Tabla16[NUM],Tabla1[[#This Row],[CODIGO]])</f>
        <v>0</v>
      </c>
      <c r="G1087" s="35">
        <f>SUMIFS(Tabla16[[EXENTO ]],Tabla16[NUM],Tabla1[[#This Row],[CODIGO]])</f>
        <v>0</v>
      </c>
      <c r="H1087" s="35">
        <f>SUMIFS(Tabla16[IVA],Tabla16[NUM],Tabla1[[#This Row],[CODIGO]])</f>
        <v>0</v>
      </c>
      <c r="I1087" s="35">
        <f>SUMIFS(Tabla16[ISR RET.],Tabla16[NUM],Tabla1[[#This Row],[CODIGO]])</f>
        <v>0</v>
      </c>
      <c r="J1087" s="35">
        <f>SUMIFS(Tabla16[IVA RET.],Tabla16[NUM],Tabla1[[#This Row],[CODIGO]])</f>
        <v>0</v>
      </c>
      <c r="K1087" t="str">
        <f>FIXED(Tabla1[[#This Row],[TASA 16%]],0)</f>
        <v>0</v>
      </c>
      <c r="L1087" t="str">
        <f>FIXED(Tabla1[[#This Row],[TASA 0%]],0)</f>
        <v>0</v>
      </c>
      <c r="M1087" t="str">
        <f>FIXED(Tabla1[[#This Row],[TASA EXE.]],0)</f>
        <v>0</v>
      </c>
      <c r="N1087" t="str">
        <f>FIXED(Tabla1[[#This Row],[IVA]],0)</f>
        <v>0</v>
      </c>
      <c r="O1087" t="str">
        <f>FIXED(Tabla1[[#This Row],[ISR RET]],0)</f>
        <v>0</v>
      </c>
      <c r="P1087" t="str">
        <f>FIXED(Tabla1[[#This Row],[IVA RET]],0)</f>
        <v>0</v>
      </c>
      <c r="R1087" s="68">
        <f>Tabla1[[#This Row],[TASA 16]]*16%</f>
        <v>0</v>
      </c>
    </row>
    <row r="1088" spans="2:18" x14ac:dyDescent="0.25">
      <c r="B1088" t="str">
        <f>'[1]210 Y RFC'!A1088</f>
        <v>CSA0806034GA</v>
      </c>
      <c r="C1088" t="s">
        <v>1120</v>
      </c>
      <c r="D1088" t="str">
        <f>'[1]210 Y RFC'!C1088</f>
        <v>COMERCIALIZADORA SARAMEL SA DE CV</v>
      </c>
      <c r="E1088" s="35">
        <f>SUMIFS(Tabla16[TASA 16],Tabla16[NUM],Tabla1[[#This Row],[CODIGO]])</f>
        <v>0</v>
      </c>
      <c r="F1088" s="35">
        <f>SUMIFS(Tabla16[TASA 0%],Tabla16[NUM],Tabla1[[#This Row],[CODIGO]])</f>
        <v>0</v>
      </c>
      <c r="G1088" s="35">
        <f>SUMIFS(Tabla16[[EXENTO ]],Tabla16[NUM],Tabla1[[#This Row],[CODIGO]])</f>
        <v>0</v>
      </c>
      <c r="H1088" s="35">
        <f>SUMIFS(Tabla16[IVA],Tabla16[NUM],Tabla1[[#This Row],[CODIGO]])</f>
        <v>0</v>
      </c>
      <c r="I1088" s="35">
        <f>SUMIFS(Tabla16[ISR RET.],Tabla16[NUM],Tabla1[[#This Row],[CODIGO]])</f>
        <v>0</v>
      </c>
      <c r="J1088" s="35">
        <f>SUMIFS(Tabla16[IVA RET.],Tabla16[NUM],Tabla1[[#This Row],[CODIGO]])</f>
        <v>0</v>
      </c>
      <c r="K1088" t="str">
        <f>FIXED(Tabla1[[#This Row],[TASA 16%]],0)</f>
        <v>0</v>
      </c>
      <c r="L1088" t="str">
        <f>FIXED(Tabla1[[#This Row],[TASA 0%]],0)</f>
        <v>0</v>
      </c>
      <c r="M1088" t="str">
        <f>FIXED(Tabla1[[#This Row],[TASA EXE.]],0)</f>
        <v>0</v>
      </c>
      <c r="N1088" s="36" t="str">
        <f>FIXED(Tabla1[[#This Row],[IVA]],0)</f>
        <v>0</v>
      </c>
      <c r="O1088" s="36" t="str">
        <f>FIXED(Tabla1[[#This Row],[ISR RET]],0)</f>
        <v>0</v>
      </c>
      <c r="P1088" s="36" t="str">
        <f>FIXED(Tabla1[[#This Row],[IVA RET]],0)</f>
        <v>0</v>
      </c>
      <c r="R1088" s="68">
        <f>Tabla1[[#This Row],[TASA 16]]*16%</f>
        <v>0</v>
      </c>
    </row>
    <row r="1089" spans="2:18" x14ac:dyDescent="0.25">
      <c r="B1089" t="str">
        <f>'[1]210 Y RFC'!A1089</f>
        <v>TOBL860323BH6</v>
      </c>
      <c r="C1089" t="s">
        <v>1121</v>
      </c>
      <c r="D1089" t="str">
        <f>'[1]210 Y RFC'!C1089</f>
        <v>TORRES BRAVO LEYSLI LIZETTE</v>
      </c>
      <c r="E1089" s="35">
        <f>SUMIFS(Tabla16[TASA 16],Tabla16[NUM],Tabla1[[#This Row],[CODIGO]])</f>
        <v>0</v>
      </c>
      <c r="F1089" s="35">
        <f>SUMIFS(Tabla16[TASA 0%],Tabla16[NUM],Tabla1[[#This Row],[CODIGO]])</f>
        <v>1628</v>
      </c>
      <c r="G1089" s="35">
        <f>SUMIFS(Tabla16[[EXENTO ]],Tabla16[NUM],Tabla1[[#This Row],[CODIGO]])</f>
        <v>0</v>
      </c>
      <c r="H1089" s="35">
        <f>SUMIFS(Tabla16[IVA],Tabla16[NUM],Tabla1[[#This Row],[CODIGO]])</f>
        <v>0</v>
      </c>
      <c r="I1089" s="35">
        <f>SUMIFS(Tabla16[ISR RET.],Tabla16[NUM],Tabla1[[#This Row],[CODIGO]])</f>
        <v>0</v>
      </c>
      <c r="J1089" s="35">
        <f>SUMIFS(Tabla16[IVA RET.],Tabla16[NUM],Tabla1[[#This Row],[CODIGO]])</f>
        <v>0</v>
      </c>
      <c r="K1089" t="str">
        <f>FIXED(Tabla1[[#This Row],[TASA 16%]],0)</f>
        <v>0</v>
      </c>
      <c r="L1089" t="str">
        <f>FIXED(Tabla1[[#This Row],[TASA 0%]],0)</f>
        <v>1,628</v>
      </c>
      <c r="M1089" t="str">
        <f>FIXED(Tabla1[[#This Row],[TASA EXE.]],0)</f>
        <v>0</v>
      </c>
      <c r="N1089" t="str">
        <f>FIXED(Tabla1[[#This Row],[IVA]],0)</f>
        <v>0</v>
      </c>
      <c r="O1089" t="str">
        <f>FIXED(Tabla1[[#This Row],[ISR RET]],0)</f>
        <v>0</v>
      </c>
      <c r="P1089" t="str">
        <f>FIXED(Tabla1[[#This Row],[IVA RET]],0)</f>
        <v>0</v>
      </c>
      <c r="R1089" s="68">
        <f>Tabla1[[#This Row],[TASA 16]]*16%</f>
        <v>0</v>
      </c>
    </row>
    <row r="1090" spans="2:18" x14ac:dyDescent="0.25">
      <c r="B1090" t="str">
        <f>'[1]210 Y RFC'!A1090</f>
        <v>SIO961106VA3</v>
      </c>
      <c r="C1090" t="s">
        <v>1122</v>
      </c>
      <c r="D1090" t="str">
        <f>'[1]210 Y RFC'!C1090</f>
        <v>SERVICIOS IMAGENOLOGICOS DE OCCIDENTE SA DE CV</v>
      </c>
      <c r="E1090" s="35">
        <f>SUMIFS(Tabla16[TASA 16],Tabla16[NUM],Tabla1[[#This Row],[CODIGO]])</f>
        <v>0</v>
      </c>
      <c r="F1090" s="35">
        <f>SUMIFS(Tabla16[TASA 0%],Tabla16[NUM],Tabla1[[#This Row],[CODIGO]])</f>
        <v>0</v>
      </c>
      <c r="G1090" s="35">
        <f>SUMIFS(Tabla16[[EXENTO ]],Tabla16[NUM],Tabla1[[#This Row],[CODIGO]])</f>
        <v>0</v>
      </c>
      <c r="H1090" s="35">
        <f>SUMIFS(Tabla16[IVA],Tabla16[NUM],Tabla1[[#This Row],[CODIGO]])</f>
        <v>0</v>
      </c>
      <c r="I1090" s="35">
        <f>SUMIFS(Tabla16[ISR RET.],Tabla16[NUM],Tabla1[[#This Row],[CODIGO]])</f>
        <v>0</v>
      </c>
      <c r="J1090" s="35">
        <f>SUMIFS(Tabla16[IVA RET.],Tabla16[NUM],Tabla1[[#This Row],[CODIGO]])</f>
        <v>0</v>
      </c>
      <c r="K1090" t="str">
        <f>FIXED(Tabla1[[#This Row],[TASA 16%]],0)</f>
        <v>0</v>
      </c>
      <c r="L1090" t="str">
        <f>FIXED(Tabla1[[#This Row],[TASA 0%]],0)</f>
        <v>0</v>
      </c>
      <c r="M1090" t="str">
        <f>FIXED(Tabla1[[#This Row],[TASA EXE.]],0)</f>
        <v>0</v>
      </c>
      <c r="N1090" s="36" t="str">
        <f>FIXED(Tabla1[[#This Row],[IVA]],0)</f>
        <v>0</v>
      </c>
      <c r="O1090" s="36" t="str">
        <f>FIXED(Tabla1[[#This Row],[ISR RET]],0)</f>
        <v>0</v>
      </c>
      <c r="P1090" s="36" t="str">
        <f>FIXED(Tabla1[[#This Row],[IVA RET]],0)</f>
        <v>0</v>
      </c>
      <c r="R1090" s="68">
        <f>Tabla1[[#This Row],[TASA 16]]*16%</f>
        <v>0</v>
      </c>
    </row>
    <row r="1091" spans="2:18" x14ac:dyDescent="0.25">
      <c r="B1091" t="str">
        <f>'[1]210 Y RFC'!A1091</f>
        <v>KCO170316NYA</v>
      </c>
      <c r="C1091" t="s">
        <v>1123</v>
      </c>
      <c r="D1091" t="str">
        <f>'[1]210 Y RFC'!C1091</f>
        <v>KPS COMERCIALIZADORA SA DE CV</v>
      </c>
      <c r="E1091" s="35">
        <f>SUMIFS(Tabla16[TASA 16],Tabla16[NUM],Tabla1[[#This Row],[CODIGO]])</f>
        <v>16800</v>
      </c>
      <c r="F1091" s="35">
        <f>SUMIFS(Tabla16[TASA 0%],Tabla16[NUM],Tabla1[[#This Row],[CODIGO]])</f>
        <v>0</v>
      </c>
      <c r="G1091" s="35">
        <f>SUMIFS(Tabla16[[EXENTO ]],Tabla16[NUM],Tabla1[[#This Row],[CODIGO]])</f>
        <v>0</v>
      </c>
      <c r="H1091" s="35">
        <f>SUMIFS(Tabla16[IVA],Tabla16[NUM],Tabla1[[#This Row],[CODIGO]])</f>
        <v>2688</v>
      </c>
      <c r="I1091" s="35">
        <f>SUMIFS(Tabla16[ISR RET.],Tabla16[NUM],Tabla1[[#This Row],[CODIGO]])</f>
        <v>0</v>
      </c>
      <c r="J1091" s="35">
        <f>SUMIFS(Tabla16[IVA RET.],Tabla16[NUM],Tabla1[[#This Row],[CODIGO]])</f>
        <v>0</v>
      </c>
      <c r="K1091" t="str">
        <f>FIXED(Tabla1[[#This Row],[TASA 16%]],0)</f>
        <v>16,800</v>
      </c>
      <c r="L1091" t="str">
        <f>FIXED(Tabla1[[#This Row],[TASA 0%]],0)</f>
        <v>0</v>
      </c>
      <c r="M1091" t="str">
        <f>FIXED(Tabla1[[#This Row],[TASA EXE.]],0)</f>
        <v>0</v>
      </c>
      <c r="N1091" s="36" t="str">
        <f>FIXED(Tabla1[[#This Row],[IVA]],0)</f>
        <v>2,688</v>
      </c>
      <c r="O1091" s="36" t="str">
        <f>FIXED(Tabla1[[#This Row],[ISR RET]],0)</f>
        <v>0</v>
      </c>
      <c r="P1091" s="36" t="str">
        <f>FIXED(Tabla1[[#This Row],[IVA RET]],0)</f>
        <v>0</v>
      </c>
      <c r="R1091" s="68">
        <f>Tabla1[[#This Row],[TASA 16]]*16%</f>
        <v>2688</v>
      </c>
    </row>
    <row r="1092" spans="2:18" x14ac:dyDescent="0.25">
      <c r="B1092" t="str">
        <f>'[1]210 Y RFC'!A1092</f>
        <v>FTE9704039P3</v>
      </c>
      <c r="C1092" t="s">
        <v>1124</v>
      </c>
      <c r="D1092" t="str">
        <f>'[1]210 Y RFC'!C1092</f>
        <v>FARMACIA TELEFONICA</v>
      </c>
      <c r="E1092" s="35">
        <f>SUMIFS(Tabla16[TASA 16],Tabla16[NUM],Tabla1[[#This Row],[CODIGO]])</f>
        <v>0</v>
      </c>
      <c r="F1092" s="35">
        <f>SUMIFS(Tabla16[TASA 0%],Tabla16[NUM],Tabla1[[#This Row],[CODIGO]])</f>
        <v>0</v>
      </c>
      <c r="G1092" s="35">
        <f>SUMIFS(Tabla16[[EXENTO ]],Tabla16[NUM],Tabla1[[#This Row],[CODIGO]])</f>
        <v>0</v>
      </c>
      <c r="H1092" s="35">
        <f>SUMIFS(Tabla16[IVA],Tabla16[NUM],Tabla1[[#This Row],[CODIGO]])</f>
        <v>0</v>
      </c>
      <c r="I1092" s="35">
        <f>SUMIFS(Tabla16[ISR RET.],Tabla16[NUM],Tabla1[[#This Row],[CODIGO]])</f>
        <v>0</v>
      </c>
      <c r="J1092" s="35">
        <f>SUMIFS(Tabla16[IVA RET.],Tabla16[NUM],Tabla1[[#This Row],[CODIGO]])</f>
        <v>0</v>
      </c>
      <c r="K1092" t="str">
        <f>FIXED(Tabla1[[#This Row],[TASA 16%]],0)</f>
        <v>0</v>
      </c>
      <c r="L1092" t="str">
        <f>FIXED(Tabla1[[#This Row],[TASA 0%]],0)</f>
        <v>0</v>
      </c>
      <c r="M1092" t="str">
        <f>FIXED(Tabla1[[#This Row],[TASA EXE.]],0)</f>
        <v>0</v>
      </c>
      <c r="N1092" s="36" t="str">
        <f>FIXED(Tabla1[[#This Row],[IVA]],0)</f>
        <v>0</v>
      </c>
      <c r="O1092" s="36" t="str">
        <f>FIXED(Tabla1[[#This Row],[ISR RET]],0)</f>
        <v>0</v>
      </c>
      <c r="P1092" s="36" t="str">
        <f>FIXED(Tabla1[[#This Row],[IVA RET]],0)</f>
        <v>0</v>
      </c>
      <c r="R1092" s="68">
        <f>Tabla1[[#This Row],[TASA 16]]*16%</f>
        <v>0</v>
      </c>
    </row>
    <row r="1093" spans="2:18" x14ac:dyDescent="0.25">
      <c r="B1093" t="str">
        <f>'[1]210 Y RFC'!A1093</f>
        <v>DDO140630FG0</v>
      </c>
      <c r="C1093" t="s">
        <v>1125</v>
      </c>
      <c r="D1093" t="str">
        <f>'[1]210 Y RFC'!C1093</f>
        <v>DISTRIBUIDORA DOST SA DE CV</v>
      </c>
      <c r="E1093" s="35">
        <f>SUMIFS(Tabla16[TASA 16],Tabla16[NUM],Tabla1[[#This Row],[CODIGO]])</f>
        <v>0</v>
      </c>
      <c r="F1093" s="35">
        <f>SUMIFS(Tabla16[TASA 0%],Tabla16[NUM],Tabla1[[#This Row],[CODIGO]])</f>
        <v>0</v>
      </c>
      <c r="G1093" s="35">
        <f>SUMIFS(Tabla16[[EXENTO ]],Tabla16[NUM],Tabla1[[#This Row],[CODIGO]])</f>
        <v>0</v>
      </c>
      <c r="H1093" s="35">
        <f>SUMIFS(Tabla16[IVA],Tabla16[NUM],Tabla1[[#This Row],[CODIGO]])</f>
        <v>0</v>
      </c>
      <c r="I1093" s="35">
        <f>SUMIFS(Tabla16[ISR RET.],Tabla16[NUM],Tabla1[[#This Row],[CODIGO]])</f>
        <v>0</v>
      </c>
      <c r="J1093" s="35">
        <f>SUMIFS(Tabla16[IVA RET.],Tabla16[NUM],Tabla1[[#This Row],[CODIGO]])</f>
        <v>0</v>
      </c>
      <c r="K1093" t="str">
        <f>FIXED(Tabla1[[#This Row],[TASA 16%]],0)</f>
        <v>0</v>
      </c>
      <c r="L1093" t="str">
        <f>FIXED(Tabla1[[#This Row],[TASA 0%]],0)</f>
        <v>0</v>
      </c>
      <c r="M1093" t="str">
        <f>FIXED(Tabla1[[#This Row],[TASA EXE.]],0)</f>
        <v>0</v>
      </c>
      <c r="N1093" t="str">
        <f>FIXED(Tabla1[[#This Row],[IVA]],0)</f>
        <v>0</v>
      </c>
      <c r="O1093" t="str">
        <f>FIXED(Tabla1[[#This Row],[ISR RET]],0)</f>
        <v>0</v>
      </c>
      <c r="P1093" t="str">
        <f>FIXED(Tabla1[[#This Row],[IVA RET]],0)</f>
        <v>0</v>
      </c>
      <c r="R1093" s="68">
        <f>Tabla1[[#This Row],[TASA 16]]*16%</f>
        <v>0</v>
      </c>
    </row>
    <row r="1094" spans="2:18" x14ac:dyDescent="0.25">
      <c r="B1094" t="str">
        <f>'[1]210 Y RFC'!A1094</f>
        <v>MECG7109152K4</v>
      </c>
      <c r="C1094" t="s">
        <v>1126</v>
      </c>
      <c r="D1094" t="str">
        <f>'[1]210 Y RFC'!C1094</f>
        <v>MERCADO CAMACHO MARIA GUADALUPE</v>
      </c>
      <c r="E1094" s="35">
        <f>SUMIFS(Tabla16[TASA 16],Tabla16[NUM],Tabla1[[#This Row],[CODIGO]])</f>
        <v>0</v>
      </c>
      <c r="F1094" s="35">
        <f>SUMIFS(Tabla16[TASA 0%],Tabla16[NUM],Tabla1[[#This Row],[CODIGO]])</f>
        <v>0</v>
      </c>
      <c r="G1094" s="35">
        <f>SUMIFS(Tabla16[[EXENTO ]],Tabla16[NUM],Tabla1[[#This Row],[CODIGO]])</f>
        <v>0</v>
      </c>
      <c r="H1094" s="35">
        <f>SUMIFS(Tabla16[IVA],Tabla16[NUM],Tabla1[[#This Row],[CODIGO]])</f>
        <v>0</v>
      </c>
      <c r="I1094" s="35">
        <f>SUMIFS(Tabla16[ISR RET.],Tabla16[NUM],Tabla1[[#This Row],[CODIGO]])</f>
        <v>0</v>
      </c>
      <c r="J1094" s="35">
        <f>SUMIFS(Tabla16[IVA RET.],Tabla16[NUM],Tabla1[[#This Row],[CODIGO]])</f>
        <v>0</v>
      </c>
      <c r="K1094" t="str">
        <f>FIXED(Tabla1[[#This Row],[TASA 16%]],0)</f>
        <v>0</v>
      </c>
      <c r="L1094" t="str">
        <f>FIXED(Tabla1[[#This Row],[TASA 0%]],0)</f>
        <v>0</v>
      </c>
      <c r="M1094" t="str">
        <f>FIXED(Tabla1[[#This Row],[TASA EXE.]],0)</f>
        <v>0</v>
      </c>
      <c r="N1094" s="36" t="str">
        <f>FIXED(Tabla1[[#This Row],[IVA]],0)</f>
        <v>0</v>
      </c>
      <c r="O1094" s="36" t="str">
        <f>FIXED(Tabla1[[#This Row],[ISR RET]],0)</f>
        <v>0</v>
      </c>
      <c r="P1094" s="36" t="str">
        <f>FIXED(Tabla1[[#This Row],[IVA RET]],0)</f>
        <v>0</v>
      </c>
      <c r="R1094" s="68">
        <f>Tabla1[[#This Row],[TASA 16]]*16%</f>
        <v>0</v>
      </c>
    </row>
    <row r="1095" spans="2:18" x14ac:dyDescent="0.25">
      <c r="B1095" t="str">
        <f>'[1]210 Y RFC'!A1095</f>
        <v>TME0106194L2</v>
      </c>
      <c r="C1095" t="s">
        <v>1127</v>
      </c>
      <c r="D1095" t="str">
        <f>'[1]210 Y RFC'!C1095</f>
        <v>TEACORP MEXICO</v>
      </c>
      <c r="E1095" s="35">
        <f>SUMIFS(Tabla16[TASA 16],Tabla16[NUM],Tabla1[[#This Row],[CODIGO]])</f>
        <v>0</v>
      </c>
      <c r="F1095" s="35">
        <f>SUMIFS(Tabla16[TASA 0%],Tabla16[NUM],Tabla1[[#This Row],[CODIGO]])</f>
        <v>0</v>
      </c>
      <c r="G1095" s="35">
        <f>SUMIFS(Tabla16[[EXENTO ]],Tabla16[NUM],Tabla1[[#This Row],[CODIGO]])</f>
        <v>0</v>
      </c>
      <c r="H1095" s="35">
        <f>SUMIFS(Tabla16[IVA],Tabla16[NUM],Tabla1[[#This Row],[CODIGO]])</f>
        <v>0</v>
      </c>
      <c r="I1095" s="35">
        <f>SUMIFS(Tabla16[ISR RET.],Tabla16[NUM],Tabla1[[#This Row],[CODIGO]])</f>
        <v>0</v>
      </c>
      <c r="J1095" s="35">
        <f>SUMIFS(Tabla16[IVA RET.],Tabla16[NUM],Tabla1[[#This Row],[CODIGO]])</f>
        <v>0</v>
      </c>
      <c r="K1095" t="str">
        <f>FIXED(Tabla1[[#This Row],[TASA 16%]],0)</f>
        <v>0</v>
      </c>
      <c r="L1095" t="str">
        <f>FIXED(Tabla1[[#This Row],[TASA 0%]],0)</f>
        <v>0</v>
      </c>
      <c r="M1095" t="str">
        <f>FIXED(Tabla1[[#This Row],[TASA EXE.]],0)</f>
        <v>0</v>
      </c>
      <c r="N1095" t="str">
        <f>FIXED(Tabla1[[#This Row],[IVA]],0)</f>
        <v>0</v>
      </c>
      <c r="O1095" t="str">
        <f>FIXED(Tabla1[[#This Row],[ISR RET]],0)</f>
        <v>0</v>
      </c>
      <c r="P1095" t="str">
        <f>FIXED(Tabla1[[#This Row],[IVA RET]],0)</f>
        <v>0</v>
      </c>
      <c r="R1095" s="68">
        <f>Tabla1[[#This Row],[TASA 16]]*16%</f>
        <v>0</v>
      </c>
    </row>
    <row r="1096" spans="2:18" x14ac:dyDescent="0.25">
      <c r="B1096" t="str">
        <f>'[1]210 Y RFC'!A1096</f>
        <v>QUGD000201B76</v>
      </c>
      <c r="C1096" t="s">
        <v>1128</v>
      </c>
      <c r="D1096" t="str">
        <f>'[1]210 Y RFC'!C1096</f>
        <v>QUIROZ GUZMAN DAMARIZ YANIRA</v>
      </c>
      <c r="E1096" s="35">
        <f>SUMIFS(Tabla16[TASA 16],Tabla16[NUM],Tabla1[[#This Row],[CODIGO]])</f>
        <v>1875</v>
      </c>
      <c r="F1096" s="35">
        <f>SUMIFS(Tabla16[TASA 0%],Tabla16[NUM],Tabla1[[#This Row],[CODIGO]])</f>
        <v>0</v>
      </c>
      <c r="G1096" s="35">
        <f>SUMIFS(Tabla16[[EXENTO ]],Tabla16[NUM],Tabla1[[#This Row],[CODIGO]])</f>
        <v>0</v>
      </c>
      <c r="H1096" s="35">
        <f>SUMIFS(Tabla16[IVA],Tabla16[NUM],Tabla1[[#This Row],[CODIGO]])</f>
        <v>300</v>
      </c>
      <c r="I1096" s="35">
        <f>SUMIFS(Tabla16[ISR RET.],Tabla16[NUM],Tabla1[[#This Row],[CODIGO]])</f>
        <v>0</v>
      </c>
      <c r="J1096" s="35">
        <f>SUMIFS(Tabla16[IVA RET.],Tabla16[NUM],Tabla1[[#This Row],[CODIGO]])</f>
        <v>0</v>
      </c>
      <c r="K1096" t="str">
        <f>FIXED(Tabla1[[#This Row],[TASA 16%]],0)</f>
        <v>1,875</v>
      </c>
      <c r="L1096" t="str">
        <f>FIXED(Tabla1[[#This Row],[TASA 0%]],0)</f>
        <v>0</v>
      </c>
      <c r="M1096" t="str">
        <f>FIXED(Tabla1[[#This Row],[TASA EXE.]],0)</f>
        <v>0</v>
      </c>
      <c r="N1096" s="36" t="str">
        <f>FIXED(Tabla1[[#This Row],[IVA]],0)</f>
        <v>300</v>
      </c>
      <c r="O1096" s="36" t="str">
        <f>FIXED(Tabla1[[#This Row],[ISR RET]],0)</f>
        <v>0</v>
      </c>
      <c r="P1096" s="36" t="str">
        <f>FIXED(Tabla1[[#This Row],[IVA RET]],0)</f>
        <v>0</v>
      </c>
      <c r="R1096" s="68">
        <f>Tabla1[[#This Row],[TASA 16]]*16%</f>
        <v>300</v>
      </c>
    </row>
    <row r="1097" spans="2:18" x14ac:dyDescent="0.25">
      <c r="B1097" t="str">
        <f>'[1]210 Y RFC'!A1097</f>
        <v>OCO020222FE5</v>
      </c>
      <c r="C1097" t="s">
        <v>1129</v>
      </c>
      <c r="D1097" t="str">
        <f>'[1]210 Y RFC'!C1097</f>
        <v>OCAMI COMERCIALIZACION SA DE CV</v>
      </c>
      <c r="E1097" s="35">
        <f>SUMIFS(Tabla16[TASA 16],Tabla16[NUM],Tabla1[[#This Row],[CODIGO]])</f>
        <v>279129.6875</v>
      </c>
      <c r="F1097" s="35">
        <f>SUMIFS(Tabla16[TASA 0%],Tabla16[NUM],Tabla1[[#This Row],[CODIGO]])</f>
        <v>1.2500000011641532E-2</v>
      </c>
      <c r="G1097" s="35">
        <f>SUMIFS(Tabla16[[EXENTO ]],Tabla16[NUM],Tabla1[[#This Row],[CODIGO]])</f>
        <v>0</v>
      </c>
      <c r="H1097" s="35">
        <f>SUMIFS(Tabla16[IVA],Tabla16[NUM],Tabla1[[#This Row],[CODIGO]])</f>
        <v>44660.75</v>
      </c>
      <c r="I1097" s="35">
        <f>SUMIFS(Tabla16[ISR RET.],Tabla16[NUM],Tabla1[[#This Row],[CODIGO]])</f>
        <v>0</v>
      </c>
      <c r="J1097" s="35">
        <f>SUMIFS(Tabla16[IVA RET.],Tabla16[NUM],Tabla1[[#This Row],[CODIGO]])</f>
        <v>0</v>
      </c>
      <c r="K1097" t="str">
        <f>FIXED(Tabla1[[#This Row],[TASA 16%]],0)</f>
        <v>279,130</v>
      </c>
      <c r="L1097" t="str">
        <f>FIXED(Tabla1[[#This Row],[TASA 0%]],0)</f>
        <v>0</v>
      </c>
      <c r="M1097" t="str">
        <f>FIXED(Tabla1[[#This Row],[TASA EXE.]],0)</f>
        <v>0</v>
      </c>
      <c r="N1097" t="str">
        <f>FIXED(Tabla1[[#This Row],[IVA]],0)</f>
        <v>44,661</v>
      </c>
      <c r="O1097" t="str">
        <f>FIXED(Tabla1[[#This Row],[ISR RET]],0)</f>
        <v>0</v>
      </c>
      <c r="P1097" t="str">
        <f>FIXED(Tabla1[[#This Row],[IVA RET]],0)</f>
        <v>0</v>
      </c>
      <c r="R1097" s="68">
        <f>Tabla1[[#This Row],[TASA 16]]*16%</f>
        <v>44660.800000000003</v>
      </c>
    </row>
    <row r="1098" spans="2:18" x14ac:dyDescent="0.25">
      <c r="B1098" t="str">
        <f>'[1]210 Y RFC'!A1098</f>
        <v>PHA010406JQ7</v>
      </c>
      <c r="C1098" t="s">
        <v>1130</v>
      </c>
      <c r="D1098" t="str">
        <f>'[1]210 Y RFC'!C1098</f>
        <v>PHARMADAN S DE RL DE CV</v>
      </c>
      <c r="E1098" s="35">
        <f>SUMIFS(Tabla16[TASA 16],Tabla16[NUM],Tabla1[[#This Row],[CODIGO]])</f>
        <v>11725.875</v>
      </c>
      <c r="F1098" s="35">
        <f>SUMIFS(Tabla16[TASA 0%],Tabla16[NUM],Tabla1[[#This Row],[CODIGO]])</f>
        <v>4.499999999825377E-2</v>
      </c>
      <c r="G1098" s="35">
        <f>SUMIFS(Tabla16[[EXENTO ]],Tabla16[NUM],Tabla1[[#This Row],[CODIGO]])</f>
        <v>0</v>
      </c>
      <c r="H1098" s="35">
        <f>SUMIFS(Tabla16[IVA],Tabla16[NUM],Tabla1[[#This Row],[CODIGO]])</f>
        <v>1876.14</v>
      </c>
      <c r="I1098" s="35">
        <f>SUMIFS(Tabla16[ISR RET.],Tabla16[NUM],Tabla1[[#This Row],[CODIGO]])</f>
        <v>0</v>
      </c>
      <c r="J1098" s="35">
        <f>SUMIFS(Tabla16[IVA RET.],Tabla16[NUM],Tabla1[[#This Row],[CODIGO]])</f>
        <v>0</v>
      </c>
      <c r="K1098" t="str">
        <f>FIXED(Tabla1[[#This Row],[TASA 16%]],0)</f>
        <v>11,726</v>
      </c>
      <c r="L1098" t="str">
        <f>FIXED(Tabla1[[#This Row],[TASA 0%]],0)</f>
        <v>0</v>
      </c>
      <c r="M1098" t="str">
        <f>FIXED(Tabla1[[#This Row],[TASA EXE.]],0)</f>
        <v>0</v>
      </c>
      <c r="N1098" s="36" t="str">
        <f>FIXED(Tabla1[[#This Row],[IVA]],0)</f>
        <v>1,876</v>
      </c>
      <c r="O1098" s="36" t="str">
        <f>FIXED(Tabla1[[#This Row],[ISR RET]],0)</f>
        <v>0</v>
      </c>
      <c r="P1098" s="36" t="str">
        <f>FIXED(Tabla1[[#This Row],[IVA RET]],0)</f>
        <v>0</v>
      </c>
      <c r="R1098" s="68">
        <f>Tabla1[[#This Row],[TASA 16]]*16%</f>
        <v>1876.16</v>
      </c>
    </row>
    <row r="1099" spans="2:18" x14ac:dyDescent="0.25">
      <c r="B1099" t="str">
        <f>'[1]210 Y RFC'!A1099</f>
        <v>MUGA5103092S6</v>
      </c>
      <c r="C1099" t="s">
        <v>1131</v>
      </c>
      <c r="D1099" t="str">
        <f>'[1]210 Y RFC'!C1099</f>
        <v>MUÑOZ GONZALEZ JOSE ASUNCION</v>
      </c>
      <c r="E1099" s="35">
        <f>SUMIFS(Tabla16[TASA 16],Tabla16[NUM],Tabla1[[#This Row],[CODIGO]])</f>
        <v>0</v>
      </c>
      <c r="F1099" s="35">
        <f>SUMIFS(Tabla16[TASA 0%],Tabla16[NUM],Tabla1[[#This Row],[CODIGO]])</f>
        <v>0</v>
      </c>
      <c r="G1099" s="35">
        <f>SUMIFS(Tabla16[[EXENTO ]],Tabla16[NUM],Tabla1[[#This Row],[CODIGO]])</f>
        <v>0</v>
      </c>
      <c r="H1099" s="35">
        <f>SUMIFS(Tabla16[IVA],Tabla16[NUM],Tabla1[[#This Row],[CODIGO]])</f>
        <v>0</v>
      </c>
      <c r="I1099" s="35">
        <f>SUMIFS(Tabla16[ISR RET.],Tabla16[NUM],Tabla1[[#This Row],[CODIGO]])</f>
        <v>0</v>
      </c>
      <c r="J1099" s="35">
        <f>SUMIFS(Tabla16[IVA RET.],Tabla16[NUM],Tabla1[[#This Row],[CODIGO]])</f>
        <v>0</v>
      </c>
      <c r="K1099" t="str">
        <f>FIXED(Tabla1[[#This Row],[TASA 16%]],0)</f>
        <v>0</v>
      </c>
      <c r="L1099" t="str">
        <f>FIXED(Tabla1[[#This Row],[TASA 0%]],0)</f>
        <v>0</v>
      </c>
      <c r="M1099" t="str">
        <f>FIXED(Tabla1[[#This Row],[TASA EXE.]],0)</f>
        <v>0</v>
      </c>
      <c r="N1099" t="str">
        <f>FIXED(Tabla1[[#This Row],[IVA]],0)</f>
        <v>0</v>
      </c>
      <c r="O1099" t="str">
        <f>FIXED(Tabla1[[#This Row],[ISR RET]],0)</f>
        <v>0</v>
      </c>
      <c r="P1099" t="str">
        <f>FIXED(Tabla1[[#This Row],[IVA RET]],0)</f>
        <v>0</v>
      </c>
      <c r="R1099" s="68">
        <f>Tabla1[[#This Row],[TASA 16]]*16%</f>
        <v>0</v>
      </c>
    </row>
    <row r="1100" spans="2:18" x14ac:dyDescent="0.25">
      <c r="B1100" t="str">
        <f>'[1]210 Y RFC'!A1100</f>
        <v>GOZA910101JKA</v>
      </c>
      <c r="C1100" t="s">
        <v>1132</v>
      </c>
      <c r="D1100" t="str">
        <f>'[1]210 Y RFC'!C1100</f>
        <v>GONZALEZ ZAVALA ANYELO ARTURO</v>
      </c>
      <c r="E1100" s="35">
        <f>SUMIFS(Tabla16[TASA 16],Tabla16[NUM],Tabla1[[#This Row],[CODIGO]])</f>
        <v>0</v>
      </c>
      <c r="F1100" s="35">
        <f>SUMIFS(Tabla16[TASA 0%],Tabla16[NUM],Tabla1[[#This Row],[CODIGO]])</f>
        <v>0</v>
      </c>
      <c r="G1100" s="35">
        <f>SUMIFS(Tabla16[[EXENTO ]],Tabla16[NUM],Tabla1[[#This Row],[CODIGO]])</f>
        <v>0</v>
      </c>
      <c r="H1100" s="35">
        <f>SUMIFS(Tabla16[IVA],Tabla16[NUM],Tabla1[[#This Row],[CODIGO]])</f>
        <v>0</v>
      </c>
      <c r="I1100" s="35">
        <f>SUMIFS(Tabla16[ISR RET.],Tabla16[NUM],Tabla1[[#This Row],[CODIGO]])</f>
        <v>0</v>
      </c>
      <c r="J1100" s="35">
        <f>SUMIFS(Tabla16[IVA RET.],Tabla16[NUM],Tabla1[[#This Row],[CODIGO]])</f>
        <v>0</v>
      </c>
      <c r="K1100" t="str">
        <f>FIXED(Tabla1[[#This Row],[TASA 16%]],0)</f>
        <v>0</v>
      </c>
      <c r="L1100" t="str">
        <f>FIXED(Tabla1[[#This Row],[TASA 0%]],0)</f>
        <v>0</v>
      </c>
      <c r="M1100" t="str">
        <f>FIXED(Tabla1[[#This Row],[TASA EXE.]],0)</f>
        <v>0</v>
      </c>
      <c r="N1100" s="36" t="str">
        <f>FIXED(Tabla1[[#This Row],[IVA]],0)</f>
        <v>0</v>
      </c>
      <c r="O1100" s="36" t="str">
        <f>FIXED(Tabla1[[#This Row],[ISR RET]],0)</f>
        <v>0</v>
      </c>
      <c r="P1100" s="36" t="str">
        <f>FIXED(Tabla1[[#This Row],[IVA RET]],0)</f>
        <v>0</v>
      </c>
      <c r="R1100" s="68">
        <f>Tabla1[[#This Row],[TASA 16]]*16%</f>
        <v>0</v>
      </c>
    </row>
    <row r="1101" spans="2:18" x14ac:dyDescent="0.25">
      <c r="B1101" t="str">
        <f>'[1]210 Y RFC'!A1101</f>
        <v>FAL971030PX1</v>
      </c>
      <c r="C1101" t="s">
        <v>1133</v>
      </c>
      <c r="D1101" t="str">
        <f>'[1]210 Y RFC'!C1101</f>
        <v>FRIMEX ALIMENTOS SA DE CV</v>
      </c>
      <c r="E1101" s="35">
        <f>SUMIFS(Tabla16[TASA 16],Tabla16[NUM],Tabla1[[#This Row],[CODIGO]])</f>
        <v>0</v>
      </c>
      <c r="F1101" s="35">
        <f>SUMIFS(Tabla16[TASA 0%],Tabla16[NUM],Tabla1[[#This Row],[CODIGO]])</f>
        <v>0</v>
      </c>
      <c r="G1101" s="35">
        <f>SUMIFS(Tabla16[[EXENTO ]],Tabla16[NUM],Tabla1[[#This Row],[CODIGO]])</f>
        <v>0</v>
      </c>
      <c r="H1101" s="35">
        <f>SUMIFS(Tabla16[IVA],Tabla16[NUM],Tabla1[[#This Row],[CODIGO]])</f>
        <v>0</v>
      </c>
      <c r="I1101" s="35">
        <f>SUMIFS(Tabla16[ISR RET.],Tabla16[NUM],Tabla1[[#This Row],[CODIGO]])</f>
        <v>0</v>
      </c>
      <c r="J1101" s="35">
        <f>SUMIFS(Tabla16[IVA RET.],Tabla16[NUM],Tabla1[[#This Row],[CODIGO]])</f>
        <v>0</v>
      </c>
      <c r="K1101" t="str">
        <f>FIXED(Tabla1[[#This Row],[TASA 16%]],0)</f>
        <v>0</v>
      </c>
      <c r="L1101" t="str">
        <f>FIXED(Tabla1[[#This Row],[TASA 0%]],0)</f>
        <v>0</v>
      </c>
      <c r="M1101" t="str">
        <f>FIXED(Tabla1[[#This Row],[TASA EXE.]],0)</f>
        <v>0</v>
      </c>
      <c r="N1101" t="str">
        <f>FIXED(Tabla1[[#This Row],[IVA]],0)</f>
        <v>0</v>
      </c>
      <c r="O1101" t="str">
        <f>FIXED(Tabla1[[#This Row],[ISR RET]],0)</f>
        <v>0</v>
      </c>
      <c r="P1101" t="str">
        <f>FIXED(Tabla1[[#This Row],[IVA RET]],0)</f>
        <v>0</v>
      </c>
      <c r="R1101" s="68">
        <f>Tabla1[[#This Row],[TASA 16]]*16%</f>
        <v>0</v>
      </c>
    </row>
    <row r="1102" spans="2:18" x14ac:dyDescent="0.25">
      <c r="B1102" t="str">
        <f>'[1]210 Y RFC'!A1102</f>
        <v>JIRJ850218442</v>
      </c>
      <c r="C1102" t="s">
        <v>1134</v>
      </c>
      <c r="D1102" t="str">
        <f>'[1]210 Y RFC'!C1102</f>
        <v>JIMENEZ RAMIREZ JENNIFER DEL CARMEN</v>
      </c>
      <c r="E1102" s="35">
        <f>SUMIFS(Tabla16[TASA 16],Tabla16[NUM],Tabla1[[#This Row],[CODIGO]])</f>
        <v>0</v>
      </c>
      <c r="F1102" s="35">
        <f>SUMIFS(Tabla16[TASA 0%],Tabla16[NUM],Tabla1[[#This Row],[CODIGO]])</f>
        <v>14000</v>
      </c>
      <c r="G1102" s="35">
        <f>SUMIFS(Tabla16[[EXENTO ]],Tabla16[NUM],Tabla1[[#This Row],[CODIGO]])</f>
        <v>1120</v>
      </c>
      <c r="H1102" s="35">
        <f>SUMIFS(Tabla16[IVA],Tabla16[NUM],Tabla1[[#This Row],[CODIGO]])</f>
        <v>0</v>
      </c>
      <c r="I1102" s="35">
        <f>SUMIFS(Tabla16[ISR RET.],Tabla16[NUM],Tabla1[[#This Row],[CODIGO]])</f>
        <v>0</v>
      </c>
      <c r="J1102" s="35">
        <f>SUMIFS(Tabla16[IVA RET.],Tabla16[NUM],Tabla1[[#This Row],[CODIGO]])</f>
        <v>0</v>
      </c>
      <c r="K1102" t="str">
        <f>FIXED(Tabla1[[#This Row],[TASA 16%]],0)</f>
        <v>0</v>
      </c>
      <c r="L1102" t="str">
        <f>FIXED(Tabla1[[#This Row],[TASA 0%]],0)</f>
        <v>14,000</v>
      </c>
      <c r="M1102" t="str">
        <f>FIXED(Tabla1[[#This Row],[TASA EXE.]],0)</f>
        <v>1,120</v>
      </c>
      <c r="N1102" s="36" t="str">
        <f>FIXED(Tabla1[[#This Row],[IVA]],0)</f>
        <v>0</v>
      </c>
      <c r="O1102" s="36" t="str">
        <f>FIXED(Tabla1[[#This Row],[ISR RET]],0)</f>
        <v>0</v>
      </c>
      <c r="P1102" s="36" t="str">
        <f>FIXED(Tabla1[[#This Row],[IVA RET]],0)</f>
        <v>0</v>
      </c>
      <c r="R1102" s="68">
        <f>Tabla1[[#This Row],[TASA 16]]*16%</f>
        <v>0</v>
      </c>
    </row>
    <row r="1103" spans="2:18" x14ac:dyDescent="0.25">
      <c r="B1103" t="str">
        <f>'[1]210 Y RFC'!A1103</f>
        <v>MPH1810172S8</v>
      </c>
      <c r="C1103" t="s">
        <v>1135</v>
      </c>
      <c r="D1103" t="str">
        <f>'[1]210 Y RFC'!C1103</f>
        <v>MERAKI PHARMA SA DE CV</v>
      </c>
      <c r="E1103" s="35">
        <f>SUMIFS(Tabla16[TASA 16],Tabla16[NUM],Tabla1[[#This Row],[CODIGO]])</f>
        <v>18501.5625</v>
      </c>
      <c r="F1103" s="35">
        <f>SUMIFS(Tabla16[TASA 0%],Tabla16[NUM],Tabla1[[#This Row],[CODIGO]])</f>
        <v>-5.2500000001600711E-2</v>
      </c>
      <c r="G1103" s="35">
        <f>SUMIFS(Tabla16[[EXENTO ]],Tabla16[NUM],Tabla1[[#This Row],[CODIGO]])</f>
        <v>0</v>
      </c>
      <c r="H1103" s="35">
        <f>SUMIFS(Tabla16[IVA],Tabla16[NUM],Tabla1[[#This Row],[CODIGO]])</f>
        <v>2960.25</v>
      </c>
      <c r="I1103" s="35">
        <f>SUMIFS(Tabla16[ISR RET.],Tabla16[NUM],Tabla1[[#This Row],[CODIGO]])</f>
        <v>0</v>
      </c>
      <c r="J1103" s="35">
        <f>SUMIFS(Tabla16[IVA RET.],Tabla16[NUM],Tabla1[[#This Row],[CODIGO]])</f>
        <v>0</v>
      </c>
      <c r="K1103" t="str">
        <f>FIXED(Tabla1[[#This Row],[TASA 16%]],0)</f>
        <v>18,502</v>
      </c>
      <c r="L1103" t="str">
        <f>FIXED(Tabla1[[#This Row],[TASA 0%]],0)</f>
        <v>0</v>
      </c>
      <c r="M1103" t="str">
        <f>FIXED(Tabla1[[#This Row],[TASA EXE.]],0)</f>
        <v>0</v>
      </c>
      <c r="N1103" t="str">
        <f>FIXED(Tabla1[[#This Row],[IVA]],0)</f>
        <v>2,960</v>
      </c>
      <c r="O1103" t="str">
        <f>FIXED(Tabla1[[#This Row],[ISR RET]],0)</f>
        <v>0</v>
      </c>
      <c r="P1103" t="str">
        <f>FIXED(Tabla1[[#This Row],[IVA RET]],0)</f>
        <v>0</v>
      </c>
      <c r="R1103" s="68">
        <f>Tabla1[[#This Row],[TASA 16]]*16%</f>
        <v>2960.32</v>
      </c>
    </row>
    <row r="1104" spans="2:18" x14ac:dyDescent="0.25">
      <c r="B1104" t="str">
        <f>'[1]210 Y RFC'!A1104</f>
        <v>HURL730211D23</v>
      </c>
      <c r="C1104" t="s">
        <v>1136</v>
      </c>
      <c r="D1104" t="str">
        <f>'[1]210 Y RFC'!C1104</f>
        <v>HUERTA RODRIGUEZ LUIS ARTURO</v>
      </c>
      <c r="E1104" s="35">
        <f>SUMIFS(Tabla16[TASA 16],Tabla16[NUM],Tabla1[[#This Row],[CODIGO]])</f>
        <v>0</v>
      </c>
      <c r="F1104" s="35">
        <f>SUMIFS(Tabla16[TASA 0%],Tabla16[NUM],Tabla1[[#This Row],[CODIGO]])</f>
        <v>0</v>
      </c>
      <c r="G1104" s="35">
        <f>SUMIFS(Tabla16[[EXENTO ]],Tabla16[NUM],Tabla1[[#This Row],[CODIGO]])</f>
        <v>0</v>
      </c>
      <c r="H1104" s="35">
        <f>SUMIFS(Tabla16[IVA],Tabla16[NUM],Tabla1[[#This Row],[CODIGO]])</f>
        <v>0</v>
      </c>
      <c r="I1104" s="35">
        <f>SUMIFS(Tabla16[ISR RET.],Tabla16[NUM],Tabla1[[#This Row],[CODIGO]])</f>
        <v>0</v>
      </c>
      <c r="J1104" s="35">
        <f>SUMIFS(Tabla16[IVA RET.],Tabla16[NUM],Tabla1[[#This Row],[CODIGO]])</f>
        <v>0</v>
      </c>
      <c r="K1104" t="str">
        <f>FIXED(Tabla1[[#This Row],[TASA 16%]],0)</f>
        <v>0</v>
      </c>
      <c r="L1104" t="str">
        <f>FIXED(Tabla1[[#This Row],[TASA 0%]],0)</f>
        <v>0</v>
      </c>
      <c r="M1104" t="str">
        <f>FIXED(Tabla1[[#This Row],[TASA EXE.]],0)</f>
        <v>0</v>
      </c>
      <c r="N1104" s="36" t="str">
        <f>FIXED(Tabla1[[#This Row],[IVA]],0)</f>
        <v>0</v>
      </c>
      <c r="O1104" s="36" t="str">
        <f>FIXED(Tabla1[[#This Row],[ISR RET]],0)</f>
        <v>0</v>
      </c>
      <c r="P1104" s="36" t="str">
        <f>FIXED(Tabla1[[#This Row],[IVA RET]],0)</f>
        <v>0</v>
      </c>
      <c r="R1104" s="68">
        <f>Tabla1[[#This Row],[TASA 16]]*16%</f>
        <v>0</v>
      </c>
    </row>
    <row r="1105" spans="2:18" x14ac:dyDescent="0.25">
      <c r="B1105" t="str">
        <f>'[1]210 Y RFC'!A1105</f>
        <v>UGU250907MH5</v>
      </c>
      <c r="C1105" t="s">
        <v>1137</v>
      </c>
      <c r="D1105" t="str">
        <f>'[1]210 Y RFC'!C1105</f>
        <v>UNIVERSIDAD DE GUADALAJARA</v>
      </c>
      <c r="E1105" s="35">
        <f>SUMIFS(Tabla16[TASA 16],Tabla16[NUM],Tabla1[[#This Row],[CODIGO]])</f>
        <v>0</v>
      </c>
      <c r="F1105" s="35">
        <f>SUMIFS(Tabla16[TASA 0%],Tabla16[NUM],Tabla1[[#This Row],[CODIGO]])</f>
        <v>0</v>
      </c>
      <c r="G1105" s="35">
        <f>SUMIFS(Tabla16[[EXENTO ]],Tabla16[NUM],Tabla1[[#This Row],[CODIGO]])</f>
        <v>0</v>
      </c>
      <c r="H1105" s="35">
        <f>SUMIFS(Tabla16[IVA],Tabla16[NUM],Tabla1[[#This Row],[CODIGO]])</f>
        <v>0</v>
      </c>
      <c r="I1105" s="35">
        <f>SUMIFS(Tabla16[ISR RET.],Tabla16[NUM],Tabla1[[#This Row],[CODIGO]])</f>
        <v>0</v>
      </c>
      <c r="J1105" s="35">
        <f>SUMIFS(Tabla16[IVA RET.],Tabla16[NUM],Tabla1[[#This Row],[CODIGO]])</f>
        <v>0</v>
      </c>
      <c r="K1105" t="str">
        <f>FIXED(Tabla1[[#This Row],[TASA 16%]],0)</f>
        <v>0</v>
      </c>
      <c r="L1105" t="str">
        <f>FIXED(Tabla1[[#This Row],[TASA 0%]],0)</f>
        <v>0</v>
      </c>
      <c r="M1105" t="str">
        <f>FIXED(Tabla1[[#This Row],[TASA EXE.]],0)</f>
        <v>0</v>
      </c>
      <c r="N1105" t="str">
        <f>FIXED(Tabla1[[#This Row],[IVA]],0)</f>
        <v>0</v>
      </c>
      <c r="O1105" t="str">
        <f>FIXED(Tabla1[[#This Row],[ISR RET]],0)</f>
        <v>0</v>
      </c>
      <c r="P1105" t="str">
        <f>FIXED(Tabla1[[#This Row],[IVA RET]],0)</f>
        <v>0</v>
      </c>
      <c r="R1105" s="68">
        <f>Tabla1[[#This Row],[TASA 16]]*16%</f>
        <v>0</v>
      </c>
    </row>
    <row r="1106" spans="2:18" x14ac:dyDescent="0.25">
      <c r="B1106" t="str">
        <f>'[1]210 Y RFC'!A1106</f>
        <v>CIRA8904179C2</v>
      </c>
      <c r="C1106" t="s">
        <v>1138</v>
      </c>
      <c r="D1106" t="str">
        <f>'[1]210 Y RFC'!C1106</f>
        <v>CISNEROS RUIZ JOSE AGUSTIN</v>
      </c>
      <c r="E1106" s="35">
        <f>SUMIFS(Tabla16[TASA 16],Tabla16[NUM],Tabla1[[#This Row],[CODIGO]])</f>
        <v>0</v>
      </c>
      <c r="F1106" s="35">
        <f>SUMIFS(Tabla16[TASA 0%],Tabla16[NUM],Tabla1[[#This Row],[CODIGO]])</f>
        <v>0</v>
      </c>
      <c r="G1106" s="35">
        <f>SUMIFS(Tabla16[[EXENTO ]],Tabla16[NUM],Tabla1[[#This Row],[CODIGO]])</f>
        <v>0</v>
      </c>
      <c r="H1106" s="35">
        <f>SUMIFS(Tabla16[IVA],Tabla16[NUM],Tabla1[[#This Row],[CODIGO]])</f>
        <v>0</v>
      </c>
      <c r="I1106" s="35">
        <f>SUMIFS(Tabla16[ISR RET.],Tabla16[NUM],Tabla1[[#This Row],[CODIGO]])</f>
        <v>0</v>
      </c>
      <c r="J1106" s="35">
        <f>SUMIFS(Tabla16[IVA RET.],Tabla16[NUM],Tabla1[[#This Row],[CODIGO]])</f>
        <v>0</v>
      </c>
      <c r="K1106" t="str">
        <f>FIXED(Tabla1[[#This Row],[TASA 16%]],0)</f>
        <v>0</v>
      </c>
      <c r="L1106" t="str">
        <f>FIXED(Tabla1[[#This Row],[TASA 0%]],0)</f>
        <v>0</v>
      </c>
      <c r="M1106" t="str">
        <f>FIXED(Tabla1[[#This Row],[TASA EXE.]],0)</f>
        <v>0</v>
      </c>
      <c r="N1106" s="36" t="str">
        <f>FIXED(Tabla1[[#This Row],[IVA]],0)</f>
        <v>0</v>
      </c>
      <c r="O1106" s="36" t="str">
        <f>FIXED(Tabla1[[#This Row],[ISR RET]],0)</f>
        <v>0</v>
      </c>
      <c r="P1106" s="36" t="str">
        <f>FIXED(Tabla1[[#This Row],[IVA RET]],0)</f>
        <v>0</v>
      </c>
      <c r="R1106" s="68">
        <f>Tabla1[[#This Row],[TASA 16]]*16%</f>
        <v>0</v>
      </c>
    </row>
    <row r="1107" spans="2:18" x14ac:dyDescent="0.25">
      <c r="B1107" t="str">
        <f>'[1]210 Y RFC'!A1107</f>
        <v>MEGO480520JK5</v>
      </c>
      <c r="C1107" t="s">
        <v>1139</v>
      </c>
      <c r="D1107" t="str">
        <f>'[1]210 Y RFC'!C1107</f>
        <v>MENDOZA GONZALEZ OTILIA</v>
      </c>
      <c r="E1107" s="35">
        <f>SUMIFS(Tabla16[TASA 16],Tabla16[NUM],Tabla1[[#This Row],[CODIGO]])</f>
        <v>0</v>
      </c>
      <c r="F1107" s="35">
        <f>SUMIFS(Tabla16[TASA 0%],Tabla16[NUM],Tabla1[[#This Row],[CODIGO]])</f>
        <v>0</v>
      </c>
      <c r="G1107" s="35">
        <f>SUMIFS(Tabla16[[EXENTO ]],Tabla16[NUM],Tabla1[[#This Row],[CODIGO]])</f>
        <v>0</v>
      </c>
      <c r="H1107" s="35">
        <f>SUMIFS(Tabla16[IVA],Tabla16[NUM],Tabla1[[#This Row],[CODIGO]])</f>
        <v>0</v>
      </c>
      <c r="I1107" s="35">
        <f>SUMIFS(Tabla16[ISR RET.],Tabla16[NUM],Tabla1[[#This Row],[CODIGO]])</f>
        <v>0</v>
      </c>
      <c r="J1107" s="35">
        <f>SUMIFS(Tabla16[IVA RET.],Tabla16[NUM],Tabla1[[#This Row],[CODIGO]])</f>
        <v>0</v>
      </c>
      <c r="K1107" t="str">
        <f>FIXED(Tabla1[[#This Row],[TASA 16%]],0)</f>
        <v>0</v>
      </c>
      <c r="L1107" t="str">
        <f>FIXED(Tabla1[[#This Row],[TASA 0%]],0)</f>
        <v>0</v>
      </c>
      <c r="M1107" t="str">
        <f>FIXED(Tabla1[[#This Row],[TASA EXE.]],0)</f>
        <v>0</v>
      </c>
      <c r="N1107" t="str">
        <f>FIXED(Tabla1[[#This Row],[IVA]],0)</f>
        <v>0</v>
      </c>
      <c r="O1107" t="str">
        <f>FIXED(Tabla1[[#This Row],[ISR RET]],0)</f>
        <v>0</v>
      </c>
      <c r="P1107" t="str">
        <f>FIXED(Tabla1[[#This Row],[IVA RET]],0)</f>
        <v>0</v>
      </c>
      <c r="R1107" s="68">
        <f>Tabla1[[#This Row],[TASA 16]]*16%</f>
        <v>0</v>
      </c>
    </row>
    <row r="1108" spans="2:18" x14ac:dyDescent="0.25">
      <c r="B1108" t="str">
        <f>'[1]210 Y RFC'!A1108</f>
        <v>PME8202242N0</v>
      </c>
      <c r="C1108" t="s">
        <v>1140</v>
      </c>
      <c r="D1108" t="str">
        <f>'[1]210 Y RFC'!C1108</f>
        <v>PROVEEDORA DE MEDICAMENTOS SA DE CV</v>
      </c>
      <c r="E1108" s="35">
        <f>SUMIFS(Tabla16[TASA 16],Tabla16[NUM],Tabla1[[#This Row],[CODIGO]])</f>
        <v>0</v>
      </c>
      <c r="F1108" s="35">
        <f>SUMIFS(Tabla16[TASA 0%],Tabla16[NUM],Tabla1[[#This Row],[CODIGO]])</f>
        <v>0</v>
      </c>
      <c r="G1108" s="35">
        <f>SUMIFS(Tabla16[[EXENTO ]],Tabla16[NUM],Tabla1[[#This Row],[CODIGO]])</f>
        <v>0</v>
      </c>
      <c r="H1108" s="35">
        <f>SUMIFS(Tabla16[IVA],Tabla16[NUM],Tabla1[[#This Row],[CODIGO]])</f>
        <v>0</v>
      </c>
      <c r="I1108" s="35">
        <f>SUMIFS(Tabla16[ISR RET.],Tabla16[NUM],Tabla1[[#This Row],[CODIGO]])</f>
        <v>0</v>
      </c>
      <c r="J1108" s="35">
        <f>SUMIFS(Tabla16[IVA RET.],Tabla16[NUM],Tabla1[[#This Row],[CODIGO]])</f>
        <v>0</v>
      </c>
      <c r="K1108" t="str">
        <f>FIXED(Tabla1[[#This Row],[TASA 16%]],0)</f>
        <v>0</v>
      </c>
      <c r="L1108" t="str">
        <f>FIXED(Tabla1[[#This Row],[TASA 0%]],0)</f>
        <v>0</v>
      </c>
      <c r="M1108" t="str">
        <f>FIXED(Tabla1[[#This Row],[TASA EXE.]],0)</f>
        <v>0</v>
      </c>
      <c r="N1108" s="36" t="str">
        <f>FIXED(Tabla1[[#This Row],[IVA]],0)</f>
        <v>0</v>
      </c>
      <c r="O1108" s="36" t="str">
        <f>FIXED(Tabla1[[#This Row],[ISR RET]],0)</f>
        <v>0</v>
      </c>
      <c r="P1108" s="36" t="str">
        <f>FIXED(Tabla1[[#This Row],[IVA RET]],0)</f>
        <v>0</v>
      </c>
      <c r="R1108" s="68">
        <f>Tabla1[[#This Row],[TASA 16]]*16%</f>
        <v>0</v>
      </c>
    </row>
    <row r="1109" spans="2:18" x14ac:dyDescent="0.25">
      <c r="B1109" t="str">
        <f>'[1]210 Y RFC'!A1109</f>
        <v>GMA970130UA1</v>
      </c>
      <c r="C1109" t="s">
        <v>1141</v>
      </c>
      <c r="D1109" t="str">
        <f>'[1]210 Y RFC'!C1109</f>
        <v>GRUPO MARQUEZ SA DE CV</v>
      </c>
      <c r="E1109" s="35">
        <f>SUMIFS(Tabla16[TASA 16],Tabla16[NUM],Tabla1[[#This Row],[CODIGO]])</f>
        <v>0</v>
      </c>
      <c r="F1109" s="35">
        <f>SUMIFS(Tabla16[TASA 0%],Tabla16[NUM],Tabla1[[#This Row],[CODIGO]])</f>
        <v>0</v>
      </c>
      <c r="G1109" s="35">
        <f>SUMIFS(Tabla16[[EXENTO ]],Tabla16[NUM],Tabla1[[#This Row],[CODIGO]])</f>
        <v>0</v>
      </c>
      <c r="H1109" s="35">
        <f>SUMIFS(Tabla16[IVA],Tabla16[NUM],Tabla1[[#This Row],[CODIGO]])</f>
        <v>0</v>
      </c>
      <c r="I1109" s="35">
        <f>SUMIFS(Tabla16[ISR RET.],Tabla16[NUM],Tabla1[[#This Row],[CODIGO]])</f>
        <v>0</v>
      </c>
      <c r="J1109" s="35">
        <f>SUMIFS(Tabla16[IVA RET.],Tabla16[NUM],Tabla1[[#This Row],[CODIGO]])</f>
        <v>0</v>
      </c>
      <c r="K1109" t="str">
        <f>FIXED(Tabla1[[#This Row],[TASA 16%]],0)</f>
        <v>0</v>
      </c>
      <c r="L1109" t="str">
        <f>FIXED(Tabla1[[#This Row],[TASA 0%]],0)</f>
        <v>0</v>
      </c>
      <c r="M1109" t="str">
        <f>FIXED(Tabla1[[#This Row],[TASA EXE.]],0)</f>
        <v>0</v>
      </c>
      <c r="N1109" t="str">
        <f>FIXED(Tabla1[[#This Row],[IVA]],0)</f>
        <v>0</v>
      </c>
      <c r="O1109" t="str">
        <f>FIXED(Tabla1[[#This Row],[ISR RET]],0)</f>
        <v>0</v>
      </c>
      <c r="P1109" t="str">
        <f>FIXED(Tabla1[[#This Row],[IVA RET]],0)</f>
        <v>0</v>
      </c>
      <c r="R1109" s="68">
        <f>Tabla1[[#This Row],[TASA 16]]*16%</f>
        <v>0</v>
      </c>
    </row>
    <row r="1110" spans="2:18" x14ac:dyDescent="0.25">
      <c r="B1110" t="str">
        <f>'[1]210 Y RFC'!A1110</f>
        <v>NASH8108088U1</v>
      </c>
      <c r="C1110" t="s">
        <v>1142</v>
      </c>
      <c r="D1110" t="str">
        <f>'[1]210 Y RFC'!C1110</f>
        <v>NAVARRO SANCHEZ HORACIO</v>
      </c>
      <c r="E1110" s="35">
        <f>SUMIFS(Tabla16[TASA 16],Tabla16[NUM],Tabla1[[#This Row],[CODIGO]])</f>
        <v>0</v>
      </c>
      <c r="F1110" s="35">
        <f>SUMIFS(Tabla16[TASA 0%],Tabla16[NUM],Tabla1[[#This Row],[CODIGO]])</f>
        <v>0</v>
      </c>
      <c r="G1110" s="35">
        <f>SUMIFS(Tabla16[[EXENTO ]],Tabla16[NUM],Tabla1[[#This Row],[CODIGO]])</f>
        <v>0</v>
      </c>
      <c r="H1110" s="35">
        <f>SUMIFS(Tabla16[IVA],Tabla16[NUM],Tabla1[[#This Row],[CODIGO]])</f>
        <v>0</v>
      </c>
      <c r="I1110" s="35">
        <f>SUMIFS(Tabla16[ISR RET.],Tabla16[NUM],Tabla1[[#This Row],[CODIGO]])</f>
        <v>0</v>
      </c>
      <c r="J1110" s="35">
        <f>SUMIFS(Tabla16[IVA RET.],Tabla16[NUM],Tabla1[[#This Row],[CODIGO]])</f>
        <v>0</v>
      </c>
      <c r="K1110" t="str">
        <f>FIXED(Tabla1[[#This Row],[TASA 16%]],0)</f>
        <v>0</v>
      </c>
      <c r="L1110" t="str">
        <f>FIXED(Tabla1[[#This Row],[TASA 0%]],0)</f>
        <v>0</v>
      </c>
      <c r="M1110" t="str">
        <f>FIXED(Tabla1[[#This Row],[TASA EXE.]],0)</f>
        <v>0</v>
      </c>
      <c r="N1110" s="36" t="str">
        <f>FIXED(Tabla1[[#This Row],[IVA]],0)</f>
        <v>0</v>
      </c>
      <c r="O1110" s="36" t="str">
        <f>FIXED(Tabla1[[#This Row],[ISR RET]],0)</f>
        <v>0</v>
      </c>
      <c r="P1110" s="36" t="str">
        <f>FIXED(Tabla1[[#This Row],[IVA RET]],0)</f>
        <v>0</v>
      </c>
      <c r="R1110" s="68">
        <f>Tabla1[[#This Row],[TASA 16]]*16%</f>
        <v>0</v>
      </c>
    </row>
    <row r="1111" spans="2:18" x14ac:dyDescent="0.25">
      <c r="B1111" t="str">
        <f>'[1]210 Y RFC'!A1111</f>
        <v>PCO8211161W1</v>
      </c>
      <c r="C1111" t="s">
        <v>1143</v>
      </c>
      <c r="D1111" t="str">
        <f>'[1]210 Y RFC'!C1111</f>
        <v>PASTAS CORA SA DE CV</v>
      </c>
      <c r="E1111" s="35">
        <f>SUMIFS(Tabla16[TASA 16],Tabla16[NUM],Tabla1[[#This Row],[CODIGO]])</f>
        <v>0</v>
      </c>
      <c r="F1111" s="35">
        <f>SUMIFS(Tabla16[TASA 0%],Tabla16[NUM],Tabla1[[#This Row],[CODIGO]])</f>
        <v>0</v>
      </c>
      <c r="G1111" s="35">
        <f>SUMIFS(Tabla16[[EXENTO ]],Tabla16[NUM],Tabla1[[#This Row],[CODIGO]])</f>
        <v>0</v>
      </c>
      <c r="H1111" s="35">
        <f>SUMIFS(Tabla16[IVA],Tabla16[NUM],Tabla1[[#This Row],[CODIGO]])</f>
        <v>0</v>
      </c>
      <c r="I1111" s="35">
        <f>SUMIFS(Tabla16[ISR RET.],Tabla16[NUM],Tabla1[[#This Row],[CODIGO]])</f>
        <v>0</v>
      </c>
      <c r="J1111" s="35">
        <f>SUMIFS(Tabla16[IVA RET.],Tabla16[NUM],Tabla1[[#This Row],[CODIGO]])</f>
        <v>0</v>
      </c>
      <c r="K1111" t="str">
        <f>FIXED(Tabla1[[#This Row],[TASA 16%]],0)</f>
        <v>0</v>
      </c>
      <c r="L1111" t="str">
        <f>FIXED(Tabla1[[#This Row],[TASA 0%]],0)</f>
        <v>0</v>
      </c>
      <c r="M1111" t="str">
        <f>FIXED(Tabla1[[#This Row],[TASA EXE.]],0)</f>
        <v>0</v>
      </c>
      <c r="N1111" t="str">
        <f>FIXED(Tabla1[[#This Row],[IVA]],0)</f>
        <v>0</v>
      </c>
      <c r="O1111" t="str">
        <f>FIXED(Tabla1[[#This Row],[ISR RET]],0)</f>
        <v>0</v>
      </c>
      <c r="P1111" t="str">
        <f>FIXED(Tabla1[[#This Row],[IVA RET]],0)</f>
        <v>0</v>
      </c>
      <c r="R1111" s="68">
        <f>Tabla1[[#This Row],[TASA 16]]*16%</f>
        <v>0</v>
      </c>
    </row>
    <row r="1112" spans="2:18" x14ac:dyDescent="0.25">
      <c r="B1112" t="str">
        <f>'[1]210 Y RFC'!A1112</f>
        <v>BAD9612203M3</v>
      </c>
      <c r="C1112" t="s">
        <v>1144</v>
      </c>
      <c r="D1112" t="str">
        <f>'[1]210 Y RFC'!C1112</f>
        <v>BADLO SA DE CV</v>
      </c>
      <c r="E1112" s="35">
        <f>SUMIFS(Tabla16[TASA 16],Tabla16[NUM],Tabla1[[#This Row],[CODIGO]])</f>
        <v>0</v>
      </c>
      <c r="F1112" s="35">
        <f>SUMIFS(Tabla16[TASA 0%],Tabla16[NUM],Tabla1[[#This Row],[CODIGO]])</f>
        <v>0</v>
      </c>
      <c r="G1112" s="35">
        <f>SUMIFS(Tabla16[[EXENTO ]],Tabla16[NUM],Tabla1[[#This Row],[CODIGO]])</f>
        <v>0</v>
      </c>
      <c r="H1112" s="35">
        <f>SUMIFS(Tabla16[IVA],Tabla16[NUM],Tabla1[[#This Row],[CODIGO]])</f>
        <v>0</v>
      </c>
      <c r="I1112" s="35">
        <f>SUMIFS(Tabla16[ISR RET.],Tabla16[NUM],Tabla1[[#This Row],[CODIGO]])</f>
        <v>0</v>
      </c>
      <c r="J1112" s="35">
        <f>SUMIFS(Tabla16[IVA RET.],Tabla16[NUM],Tabla1[[#This Row],[CODIGO]])</f>
        <v>0</v>
      </c>
      <c r="K1112" t="str">
        <f>FIXED(Tabla1[[#This Row],[TASA 16%]],0)</f>
        <v>0</v>
      </c>
      <c r="L1112" t="str">
        <f>FIXED(Tabla1[[#This Row],[TASA 0%]],0)</f>
        <v>0</v>
      </c>
      <c r="M1112" t="str">
        <f>FIXED(Tabla1[[#This Row],[TASA EXE.]],0)</f>
        <v>0</v>
      </c>
      <c r="N1112" s="36" t="str">
        <f>FIXED(Tabla1[[#This Row],[IVA]],0)</f>
        <v>0</v>
      </c>
      <c r="O1112" s="36" t="str">
        <f>FIXED(Tabla1[[#This Row],[ISR RET]],0)</f>
        <v>0</v>
      </c>
      <c r="P1112" s="36" t="str">
        <f>FIXED(Tabla1[[#This Row],[IVA RET]],0)</f>
        <v>0</v>
      </c>
      <c r="R1112" s="68">
        <f>Tabla1[[#This Row],[TASA 16]]*16%</f>
        <v>0</v>
      </c>
    </row>
    <row r="1113" spans="2:18" x14ac:dyDescent="0.25">
      <c r="B1113" t="str">
        <f>'[1]210 Y RFC'!A1113</f>
        <v>PRI190515SU0</v>
      </c>
      <c r="C1113" t="s">
        <v>1145</v>
      </c>
      <c r="D1113" t="str">
        <f>'[1]210 Y RFC'!C1113</f>
        <v>PRODUCTOS RICOLINO SAPI DE CV</v>
      </c>
      <c r="E1113" s="35">
        <f>SUMIFS(Tabla16[TASA 16],Tabla16[NUM],Tabla1[[#This Row],[CODIGO]])</f>
        <v>350.875</v>
      </c>
      <c r="F1113" s="35">
        <f>SUMIFS(Tabla16[TASA 0%],Tabla16[NUM],Tabla1[[#This Row],[CODIGO]])</f>
        <v>37714.744999999995</v>
      </c>
      <c r="G1113" s="35">
        <f>SUMIFS(Tabla16[[EXENTO ]],Tabla16[NUM],Tabla1[[#This Row],[CODIGO]])</f>
        <v>3017.38</v>
      </c>
      <c r="H1113" s="35">
        <f>SUMIFS(Tabla16[IVA],Tabla16[NUM],Tabla1[[#This Row],[CODIGO]])</f>
        <v>56.14</v>
      </c>
      <c r="I1113" s="35">
        <f>SUMIFS(Tabla16[ISR RET.],Tabla16[NUM],Tabla1[[#This Row],[CODIGO]])</f>
        <v>0</v>
      </c>
      <c r="J1113" s="35">
        <f>SUMIFS(Tabla16[IVA RET.],Tabla16[NUM],Tabla1[[#This Row],[CODIGO]])</f>
        <v>0</v>
      </c>
      <c r="K1113" t="str">
        <f>FIXED(Tabla1[[#This Row],[TASA 16%]],0)</f>
        <v>351</v>
      </c>
      <c r="L1113" t="str">
        <f>FIXED(Tabla1[[#This Row],[TASA 0%]],0)</f>
        <v>37,715</v>
      </c>
      <c r="M1113" t="str">
        <f>FIXED(Tabla1[[#This Row],[TASA EXE.]],0)</f>
        <v>3,017</v>
      </c>
      <c r="N1113" s="36" t="str">
        <f>FIXED(Tabla1[[#This Row],[IVA]],0)</f>
        <v>56</v>
      </c>
      <c r="O1113" s="36" t="str">
        <f>FIXED(Tabla1[[#This Row],[ISR RET]],0)</f>
        <v>0</v>
      </c>
      <c r="P1113" s="36" t="str">
        <f>FIXED(Tabla1[[#This Row],[IVA RET]],0)</f>
        <v>0</v>
      </c>
      <c r="R1113" s="68">
        <f>Tabla1[[#This Row],[TASA 16]]*16%</f>
        <v>56.160000000000004</v>
      </c>
    </row>
    <row r="1114" spans="2:18" x14ac:dyDescent="0.25">
      <c r="B1114" t="str">
        <f>'[1]210 Y RFC'!A1114</f>
        <v>RDI0205141K4</v>
      </c>
      <c r="C1114" t="s">
        <v>1146</v>
      </c>
      <c r="D1114" t="str">
        <f>'[1]210 Y RFC'!C1114</f>
        <v>RODRIGUEZ DISTRIBUCIONES SA DE CV</v>
      </c>
      <c r="E1114" s="35">
        <f>SUMIFS(Tabla16[TASA 16],Tabla16[NUM],Tabla1[[#This Row],[CODIGO]])</f>
        <v>37757.5625</v>
      </c>
      <c r="F1114" s="35">
        <f>SUMIFS(Tabla16[TASA 0%],Tabla16[NUM],Tabla1[[#This Row],[CODIGO]])</f>
        <v>46814.007500000007</v>
      </c>
      <c r="G1114" s="35">
        <f>SUMIFS(Tabla16[[EXENTO ]],Tabla16[NUM],Tabla1[[#This Row],[CODIGO]])</f>
        <v>0</v>
      </c>
      <c r="H1114" s="35">
        <f>SUMIFS(Tabla16[IVA],Tabla16[NUM],Tabla1[[#This Row],[CODIGO]])</f>
        <v>6041.21</v>
      </c>
      <c r="I1114" s="35">
        <f>SUMIFS(Tabla16[ISR RET.],Tabla16[NUM],Tabla1[[#This Row],[CODIGO]])</f>
        <v>0</v>
      </c>
      <c r="J1114" s="35">
        <f>SUMIFS(Tabla16[IVA RET.],Tabla16[NUM],Tabla1[[#This Row],[CODIGO]])</f>
        <v>0</v>
      </c>
      <c r="K1114" t="str">
        <f>FIXED(Tabla1[[#This Row],[TASA 16%]],0)</f>
        <v>37,758</v>
      </c>
      <c r="L1114" t="str">
        <f>FIXED(Tabla1[[#This Row],[TASA 0%]],0)</f>
        <v>46,814</v>
      </c>
      <c r="M1114" t="str">
        <f>FIXED(Tabla1[[#This Row],[TASA EXE.]],0)</f>
        <v>0</v>
      </c>
      <c r="N1114" t="str">
        <f>FIXED(Tabla1[[#This Row],[IVA]],0)</f>
        <v>6,041</v>
      </c>
      <c r="O1114" t="str">
        <f>FIXED(Tabla1[[#This Row],[ISR RET]],0)</f>
        <v>0</v>
      </c>
      <c r="P1114" t="str">
        <f>FIXED(Tabla1[[#This Row],[IVA RET]],0)</f>
        <v>0</v>
      </c>
      <c r="R1114" s="68">
        <f>Tabla1[[#This Row],[TASA 16]]*16%</f>
        <v>6041.28</v>
      </c>
    </row>
    <row r="1115" spans="2:18" x14ac:dyDescent="0.25">
      <c r="B1115" t="str">
        <f>'[1]210 Y RFC'!A1115</f>
        <v>TEGT530331C79</v>
      </c>
      <c r="C1115" t="s">
        <v>1147</v>
      </c>
      <c r="D1115" t="str">
        <f>'[1]210 Y RFC'!C1115</f>
        <v>TERRAZAS GASTELUM TRINIDAD</v>
      </c>
      <c r="E1115" s="35">
        <f>SUMIFS(Tabla16[TASA 16],Tabla16[NUM],Tabla1[[#This Row],[CODIGO]])</f>
        <v>0</v>
      </c>
      <c r="F1115" s="35">
        <f>SUMIFS(Tabla16[TASA 0%],Tabla16[NUM],Tabla1[[#This Row],[CODIGO]])</f>
        <v>0</v>
      </c>
      <c r="G1115" s="35">
        <f>SUMIFS(Tabla16[[EXENTO ]],Tabla16[NUM],Tabla1[[#This Row],[CODIGO]])</f>
        <v>0</v>
      </c>
      <c r="H1115" s="35">
        <f>SUMIFS(Tabla16[IVA],Tabla16[NUM],Tabla1[[#This Row],[CODIGO]])</f>
        <v>0</v>
      </c>
      <c r="I1115" s="35">
        <f>SUMIFS(Tabla16[ISR RET.],Tabla16[NUM],Tabla1[[#This Row],[CODIGO]])</f>
        <v>0</v>
      </c>
      <c r="J1115" s="35">
        <f>SUMIFS(Tabla16[IVA RET.],Tabla16[NUM],Tabla1[[#This Row],[CODIGO]])</f>
        <v>0</v>
      </c>
      <c r="K1115" t="str">
        <f>FIXED(Tabla1[[#This Row],[TASA 16%]],0)</f>
        <v>0</v>
      </c>
      <c r="L1115" t="str">
        <f>FIXED(Tabla1[[#This Row],[TASA 0%]],0)</f>
        <v>0</v>
      </c>
      <c r="M1115" t="str">
        <f>FIXED(Tabla1[[#This Row],[TASA EXE.]],0)</f>
        <v>0</v>
      </c>
      <c r="N1115" t="str">
        <f>FIXED(Tabla1[[#This Row],[IVA]],0)</f>
        <v>0</v>
      </c>
      <c r="O1115" t="str">
        <f>FIXED(Tabla1[[#This Row],[ISR RET]],0)</f>
        <v>0</v>
      </c>
      <c r="P1115" t="str">
        <f>FIXED(Tabla1[[#This Row],[IVA RET]],0)</f>
        <v>0</v>
      </c>
      <c r="R1115" s="68">
        <f>Tabla1[[#This Row],[TASA 16]]*16%</f>
        <v>0</v>
      </c>
    </row>
    <row r="1116" spans="2:18" x14ac:dyDescent="0.25">
      <c r="B1116" t="str">
        <f>'[1]210 Y RFC'!A1116</f>
        <v>HIZJ941205C69</v>
      </c>
      <c r="C1116" t="s">
        <v>1148</v>
      </c>
      <c r="D1116" t="str">
        <f>'[1]210 Y RFC'!C1116</f>
        <v>HINOJOSA ZAMORA JUAN CARLOS</v>
      </c>
      <c r="E1116" s="35">
        <f>SUMIFS(Tabla16[TASA 16],Tabla16[NUM],Tabla1[[#This Row],[CODIGO]])</f>
        <v>2922.375</v>
      </c>
      <c r="F1116" s="35">
        <f>SUMIFS(Tabla16[TASA 0%],Tabla16[NUM],Tabla1[[#This Row],[CODIGO]])</f>
        <v>2.5000000000090949E-2</v>
      </c>
      <c r="G1116" s="35">
        <f>SUMIFS(Tabla16[[EXENTO ]],Tabla16[NUM],Tabla1[[#This Row],[CODIGO]])</f>
        <v>0</v>
      </c>
      <c r="H1116" s="35">
        <f>SUMIFS(Tabla16[IVA],Tabla16[NUM],Tabla1[[#This Row],[CODIGO]])</f>
        <v>467.58</v>
      </c>
      <c r="I1116" s="35">
        <f>SUMIFS(Tabla16[ISR RET.],Tabla16[NUM],Tabla1[[#This Row],[CODIGO]])</f>
        <v>0</v>
      </c>
      <c r="J1116" s="35">
        <f>SUMIFS(Tabla16[IVA RET.],Tabla16[NUM],Tabla1[[#This Row],[CODIGO]])</f>
        <v>0</v>
      </c>
      <c r="K1116" t="str">
        <f>FIXED(Tabla1[[#This Row],[TASA 16%]],0)</f>
        <v>2,922</v>
      </c>
      <c r="L1116" t="str">
        <f>FIXED(Tabla1[[#This Row],[TASA 0%]],0)</f>
        <v>0</v>
      </c>
      <c r="M1116" t="str">
        <f>FIXED(Tabla1[[#This Row],[TASA EXE.]],0)</f>
        <v>0</v>
      </c>
      <c r="N1116" s="36" t="str">
        <f>FIXED(Tabla1[[#This Row],[IVA]],0)</f>
        <v>468</v>
      </c>
      <c r="O1116" s="36" t="str">
        <f>FIXED(Tabla1[[#This Row],[ISR RET]],0)</f>
        <v>0</v>
      </c>
      <c r="P1116" s="36" t="str">
        <f>FIXED(Tabla1[[#This Row],[IVA RET]],0)</f>
        <v>0</v>
      </c>
      <c r="R1116" s="68">
        <f>Tabla1[[#This Row],[TASA 16]]*16%</f>
        <v>467.52</v>
      </c>
    </row>
    <row r="1117" spans="2:18" x14ac:dyDescent="0.25">
      <c r="B1117" t="str">
        <f>'[1]210 Y RFC'!A1117</f>
        <v>PGA151030I56</v>
      </c>
      <c r="C1117" t="s">
        <v>1149</v>
      </c>
      <c r="D1117" t="str">
        <f>'[1]210 Y RFC'!C1117</f>
        <v>PRODUCTOS GAES SA DE CV</v>
      </c>
      <c r="E1117" s="35">
        <f>SUMIFS(Tabla16[TASA 16],Tabla16[NUM],Tabla1[[#This Row],[CODIGO]])</f>
        <v>0</v>
      </c>
      <c r="F1117" s="35">
        <f>SUMIFS(Tabla16[TASA 0%],Tabla16[NUM],Tabla1[[#This Row],[CODIGO]])</f>
        <v>7407.6</v>
      </c>
      <c r="G1117" s="35">
        <f>SUMIFS(Tabla16[[EXENTO ]],Tabla16[NUM],Tabla1[[#This Row],[CODIGO]])</f>
        <v>592.61</v>
      </c>
      <c r="H1117" s="35">
        <f>SUMIFS(Tabla16[IVA],Tabla16[NUM],Tabla1[[#This Row],[CODIGO]])</f>
        <v>0</v>
      </c>
      <c r="I1117" s="35">
        <f>SUMIFS(Tabla16[ISR RET.],Tabla16[NUM],Tabla1[[#This Row],[CODIGO]])</f>
        <v>0</v>
      </c>
      <c r="J1117" s="35">
        <f>SUMIFS(Tabla16[IVA RET.],Tabla16[NUM],Tabla1[[#This Row],[CODIGO]])</f>
        <v>0</v>
      </c>
      <c r="K1117" t="str">
        <f>FIXED(Tabla1[[#This Row],[TASA 16%]],0)</f>
        <v>0</v>
      </c>
      <c r="L1117" t="str">
        <f>FIXED(Tabla1[[#This Row],[TASA 0%]],0)</f>
        <v>7,408</v>
      </c>
      <c r="M1117" t="str">
        <f>FIXED(Tabla1[[#This Row],[TASA EXE.]],0)</f>
        <v>593</v>
      </c>
      <c r="N1117" t="str">
        <f>FIXED(Tabla1[[#This Row],[IVA]],0)</f>
        <v>0</v>
      </c>
      <c r="O1117" t="str">
        <f>FIXED(Tabla1[[#This Row],[ISR RET]],0)</f>
        <v>0</v>
      </c>
      <c r="P1117" t="str">
        <f>FIXED(Tabla1[[#This Row],[IVA RET]],0)</f>
        <v>0</v>
      </c>
      <c r="R1117" s="68">
        <f>Tabla1[[#This Row],[TASA 16]]*16%</f>
        <v>0</v>
      </c>
    </row>
    <row r="1118" spans="2:18" x14ac:dyDescent="0.25">
      <c r="B1118" t="str">
        <f>'[1]210 Y RFC'!A1118</f>
        <v>SPE11071516A</v>
      </c>
      <c r="C1118" t="s">
        <v>1150</v>
      </c>
      <c r="D1118" t="str">
        <f>'[1]210 Y RFC'!C1118</f>
        <v>SISTEMA DE PREPAGO ELECTRONICO S DE RL DE CV</v>
      </c>
      <c r="E1118" s="35">
        <f>SUMIFS(Tabla16[TASA 16],Tabla16[NUM],Tabla1[[#This Row],[CODIGO]])</f>
        <v>327586.125</v>
      </c>
      <c r="F1118" s="35">
        <f>SUMIFS(Tabla16[TASA 0%],Tabla16[NUM],Tabla1[[#This Row],[CODIGO]])</f>
        <v>9.5000000001164153E-2</v>
      </c>
      <c r="G1118" s="35">
        <f>SUMIFS(Tabla16[[EXENTO ]],Tabla16[NUM],Tabla1[[#This Row],[CODIGO]])</f>
        <v>0</v>
      </c>
      <c r="H1118" s="35">
        <f>SUMIFS(Tabla16[IVA],Tabla16[NUM],Tabla1[[#This Row],[CODIGO]])</f>
        <v>52413.78</v>
      </c>
      <c r="I1118" s="35">
        <f>SUMIFS(Tabla16[ISR RET.],Tabla16[NUM],Tabla1[[#This Row],[CODIGO]])</f>
        <v>0</v>
      </c>
      <c r="J1118" s="35">
        <f>SUMIFS(Tabla16[IVA RET.],Tabla16[NUM],Tabla1[[#This Row],[CODIGO]])</f>
        <v>0</v>
      </c>
      <c r="K1118" t="str">
        <f>FIXED(Tabla1[[#This Row],[TASA 16%]],0)</f>
        <v>327,586</v>
      </c>
      <c r="L1118" t="str">
        <f>FIXED(Tabla1[[#This Row],[TASA 0%]],0)</f>
        <v>0</v>
      </c>
      <c r="M1118" t="str">
        <f>FIXED(Tabla1[[#This Row],[TASA EXE.]],0)</f>
        <v>0</v>
      </c>
      <c r="N1118" s="36" t="str">
        <f>FIXED(Tabla1[[#This Row],[IVA]],0)</f>
        <v>52,414</v>
      </c>
      <c r="O1118" s="36" t="str">
        <f>FIXED(Tabla1[[#This Row],[ISR RET]],0)</f>
        <v>0</v>
      </c>
      <c r="P1118" s="36" t="str">
        <f>FIXED(Tabla1[[#This Row],[IVA RET]],0)</f>
        <v>0</v>
      </c>
      <c r="R1118" s="68">
        <f>Tabla1[[#This Row],[TASA 16]]*16%</f>
        <v>52413.760000000002</v>
      </c>
    </row>
    <row r="1119" spans="2:18" x14ac:dyDescent="0.25">
      <c r="B1119" t="str">
        <f>'[1]210 Y RFC'!A1119</f>
        <v>CUMG8204013CA</v>
      </c>
      <c r="C1119" t="s">
        <v>1151</v>
      </c>
      <c r="D1119" t="str">
        <f>'[1]210 Y RFC'!C1119</f>
        <v>CUELLAR MARTIN GILBERTO</v>
      </c>
      <c r="E1119" s="35">
        <f>SUMIFS(Tabla16[TASA 16],Tabla16[NUM],Tabla1[[#This Row],[CODIGO]])</f>
        <v>0</v>
      </c>
      <c r="F1119" s="35">
        <f>SUMIFS(Tabla16[TASA 0%],Tabla16[NUM],Tabla1[[#This Row],[CODIGO]])</f>
        <v>0</v>
      </c>
      <c r="G1119" s="35">
        <f>SUMIFS(Tabla16[[EXENTO ]],Tabla16[NUM],Tabla1[[#This Row],[CODIGO]])</f>
        <v>0</v>
      </c>
      <c r="H1119" s="35">
        <f>SUMIFS(Tabla16[IVA],Tabla16[NUM],Tabla1[[#This Row],[CODIGO]])</f>
        <v>0</v>
      </c>
      <c r="I1119" s="35">
        <f>SUMIFS(Tabla16[ISR RET.],Tabla16[NUM],Tabla1[[#This Row],[CODIGO]])</f>
        <v>0</v>
      </c>
      <c r="J1119" s="35">
        <f>SUMIFS(Tabla16[IVA RET.],Tabla16[NUM],Tabla1[[#This Row],[CODIGO]])</f>
        <v>0</v>
      </c>
      <c r="K1119" t="str">
        <f>FIXED(Tabla1[[#This Row],[TASA 16%]],0)</f>
        <v>0</v>
      </c>
      <c r="L1119" t="str">
        <f>FIXED(Tabla1[[#This Row],[TASA 0%]],0)</f>
        <v>0</v>
      </c>
      <c r="M1119" t="str">
        <f>FIXED(Tabla1[[#This Row],[TASA EXE.]],0)</f>
        <v>0</v>
      </c>
      <c r="N1119" t="str">
        <f>FIXED(Tabla1[[#This Row],[IVA]],0)</f>
        <v>0</v>
      </c>
      <c r="O1119" t="str">
        <f>FIXED(Tabla1[[#This Row],[ISR RET]],0)</f>
        <v>0</v>
      </c>
      <c r="P1119" t="str">
        <f>FIXED(Tabla1[[#This Row],[IVA RET]],0)</f>
        <v>0</v>
      </c>
      <c r="R1119" s="68">
        <f>Tabla1[[#This Row],[TASA 16]]*16%</f>
        <v>0</v>
      </c>
    </row>
    <row r="1120" spans="2:18" x14ac:dyDescent="0.25">
      <c r="B1120" t="str">
        <f>'[1]210 Y RFC'!A1120</f>
        <v>BIS170523D75</v>
      </c>
      <c r="C1120" t="s">
        <v>1152</v>
      </c>
      <c r="D1120" t="str">
        <f>'[1]210 Y RFC'!C1120</f>
        <v>BEST INTUITUVE SOFTWARE SA DE CV</v>
      </c>
      <c r="E1120" s="35">
        <f>SUMIFS(Tabla16[TASA 16],Tabla16[NUM],Tabla1[[#This Row],[CODIGO]])</f>
        <v>0</v>
      </c>
      <c r="F1120" s="35">
        <f>SUMIFS(Tabla16[TASA 0%],Tabla16[NUM],Tabla1[[#This Row],[CODIGO]])</f>
        <v>0</v>
      </c>
      <c r="G1120" s="35">
        <f>SUMIFS(Tabla16[[EXENTO ]],Tabla16[NUM],Tabla1[[#This Row],[CODIGO]])</f>
        <v>0</v>
      </c>
      <c r="H1120" s="35">
        <f>SUMIFS(Tabla16[IVA],Tabla16[NUM],Tabla1[[#This Row],[CODIGO]])</f>
        <v>0</v>
      </c>
      <c r="I1120" s="35">
        <f>SUMIFS(Tabla16[ISR RET.],Tabla16[NUM],Tabla1[[#This Row],[CODIGO]])</f>
        <v>0</v>
      </c>
      <c r="J1120" s="35">
        <f>SUMIFS(Tabla16[IVA RET.],Tabla16[NUM],Tabla1[[#This Row],[CODIGO]])</f>
        <v>0</v>
      </c>
      <c r="K1120" t="str">
        <f>FIXED(Tabla1[[#This Row],[TASA 16%]],0)</f>
        <v>0</v>
      </c>
      <c r="L1120" t="str">
        <f>FIXED(Tabla1[[#This Row],[TASA 0%]],0)</f>
        <v>0</v>
      </c>
      <c r="M1120" t="str">
        <f>FIXED(Tabla1[[#This Row],[TASA EXE.]],0)</f>
        <v>0</v>
      </c>
      <c r="N1120" s="36" t="str">
        <f>FIXED(Tabla1[[#This Row],[IVA]],0)</f>
        <v>0</v>
      </c>
      <c r="O1120" s="36" t="str">
        <f>FIXED(Tabla1[[#This Row],[ISR RET]],0)</f>
        <v>0</v>
      </c>
      <c r="P1120" s="36" t="str">
        <f>FIXED(Tabla1[[#This Row],[IVA RET]],0)</f>
        <v>0</v>
      </c>
      <c r="R1120" s="68">
        <f>Tabla1[[#This Row],[TASA 16]]*16%</f>
        <v>0</v>
      </c>
    </row>
    <row r="1121" spans="2:18" x14ac:dyDescent="0.25">
      <c r="B1121" t="str">
        <f>'[1]210 Y RFC'!A1121</f>
        <v>TI&amp;130226EM8</v>
      </c>
      <c r="C1121" t="s">
        <v>1153</v>
      </c>
      <c r="D1121" t="str">
        <f>'[1]210 Y RFC'!C1121</f>
        <v>TI&amp;AC SA DE CV</v>
      </c>
      <c r="E1121" s="35">
        <f>SUMIFS(Tabla16[TASA 16],Tabla16[NUM],Tabla1[[#This Row],[CODIGO]])</f>
        <v>0</v>
      </c>
      <c r="F1121" s="35">
        <f>SUMIFS(Tabla16[TASA 0%],Tabla16[NUM],Tabla1[[#This Row],[CODIGO]])</f>
        <v>0</v>
      </c>
      <c r="G1121" s="35">
        <f>SUMIFS(Tabla16[[EXENTO ]],Tabla16[NUM],Tabla1[[#This Row],[CODIGO]])</f>
        <v>0</v>
      </c>
      <c r="H1121" s="35">
        <f>SUMIFS(Tabla16[IVA],Tabla16[NUM],Tabla1[[#This Row],[CODIGO]])</f>
        <v>0</v>
      </c>
      <c r="I1121" s="35">
        <f>SUMIFS(Tabla16[ISR RET.],Tabla16[NUM],Tabla1[[#This Row],[CODIGO]])</f>
        <v>0</v>
      </c>
      <c r="J1121" s="35">
        <f>SUMIFS(Tabla16[IVA RET.],Tabla16[NUM],Tabla1[[#This Row],[CODIGO]])</f>
        <v>0</v>
      </c>
      <c r="K1121" t="str">
        <f>FIXED(Tabla1[[#This Row],[TASA 16%]],0)</f>
        <v>0</v>
      </c>
      <c r="L1121" t="str">
        <f>FIXED(Tabla1[[#This Row],[TASA 0%]],0)</f>
        <v>0</v>
      </c>
      <c r="M1121" t="str">
        <f>FIXED(Tabla1[[#This Row],[TASA EXE.]],0)</f>
        <v>0</v>
      </c>
      <c r="N1121" t="str">
        <f>FIXED(Tabla1[[#This Row],[IVA]],0)</f>
        <v>0</v>
      </c>
      <c r="O1121" t="str">
        <f>FIXED(Tabla1[[#This Row],[ISR RET]],0)</f>
        <v>0</v>
      </c>
      <c r="P1121" t="str">
        <f>FIXED(Tabla1[[#This Row],[IVA RET]],0)</f>
        <v>0</v>
      </c>
      <c r="R1121" s="68">
        <f>Tabla1[[#This Row],[TASA 16]]*16%</f>
        <v>0</v>
      </c>
    </row>
    <row r="1122" spans="2:18" x14ac:dyDescent="0.25">
      <c r="B1122" t="str">
        <f>'[1]210 Y RFC'!A1122</f>
        <v>SARE570501S50</v>
      </c>
      <c r="C1122" t="s">
        <v>1154</v>
      </c>
      <c r="D1122" t="str">
        <f>'[1]210 Y RFC'!C1122</f>
        <v>SANCHEZ ROBLEDO MARIA ELENA</v>
      </c>
      <c r="E1122" s="35">
        <f>SUMIFS(Tabla16[TASA 16],Tabla16[NUM],Tabla1[[#This Row],[CODIGO]])</f>
        <v>0</v>
      </c>
      <c r="F1122" s="35">
        <f>SUMIFS(Tabla16[TASA 0%],Tabla16[NUM],Tabla1[[#This Row],[CODIGO]])</f>
        <v>0</v>
      </c>
      <c r="G1122" s="35">
        <f>SUMIFS(Tabla16[[EXENTO ]],Tabla16[NUM],Tabla1[[#This Row],[CODIGO]])</f>
        <v>0</v>
      </c>
      <c r="H1122" s="35">
        <f>SUMIFS(Tabla16[IVA],Tabla16[NUM],Tabla1[[#This Row],[CODIGO]])</f>
        <v>0</v>
      </c>
      <c r="I1122" s="35">
        <f>SUMIFS(Tabla16[ISR RET.],Tabla16[NUM],Tabla1[[#This Row],[CODIGO]])</f>
        <v>0</v>
      </c>
      <c r="J1122" s="35">
        <f>SUMIFS(Tabla16[IVA RET.],Tabla16[NUM],Tabla1[[#This Row],[CODIGO]])</f>
        <v>0</v>
      </c>
      <c r="K1122" t="str">
        <f>FIXED(Tabla1[[#This Row],[TASA 16%]],0)</f>
        <v>0</v>
      </c>
      <c r="L1122" t="str">
        <f>FIXED(Tabla1[[#This Row],[TASA 0%]],0)</f>
        <v>0</v>
      </c>
      <c r="M1122" t="str">
        <f>FIXED(Tabla1[[#This Row],[TASA EXE.]],0)</f>
        <v>0</v>
      </c>
      <c r="N1122" s="36" t="str">
        <f>FIXED(Tabla1[[#This Row],[IVA]],0)</f>
        <v>0</v>
      </c>
      <c r="O1122" s="36" t="str">
        <f>FIXED(Tabla1[[#This Row],[ISR RET]],0)</f>
        <v>0</v>
      </c>
      <c r="P1122" s="36" t="str">
        <f>FIXED(Tabla1[[#This Row],[IVA RET]],0)</f>
        <v>0</v>
      </c>
      <c r="R1122" s="68">
        <f>Tabla1[[#This Row],[TASA 16]]*16%</f>
        <v>0</v>
      </c>
    </row>
    <row r="1123" spans="2:18" x14ac:dyDescent="0.25">
      <c r="B1123" t="str">
        <f>'[1]210 Y RFC'!A1123</f>
        <v>AECW610227F15</v>
      </c>
      <c r="C1123" t="s">
        <v>1155</v>
      </c>
      <c r="D1123" t="str">
        <f>'[1]210 Y RFC'!C1123</f>
        <v>ACEVES CASILLAS WALDO</v>
      </c>
      <c r="E1123" s="35">
        <f>SUMIFS(Tabla16[TASA 16],Tabla16[NUM],Tabla1[[#This Row],[CODIGO]])</f>
        <v>0</v>
      </c>
      <c r="F1123" s="35">
        <f>SUMIFS(Tabla16[TASA 0%],Tabla16[NUM],Tabla1[[#This Row],[CODIGO]])</f>
        <v>372333.63</v>
      </c>
      <c r="G1123" s="35">
        <f>SUMIFS(Tabla16[[EXENTO ]],Tabla16[NUM],Tabla1[[#This Row],[CODIGO]])</f>
        <v>0</v>
      </c>
      <c r="H1123" s="35">
        <f>SUMIFS(Tabla16[IVA],Tabla16[NUM],Tabla1[[#This Row],[CODIGO]])</f>
        <v>0</v>
      </c>
      <c r="I1123" s="35">
        <f>SUMIFS(Tabla16[ISR RET.],Tabla16[NUM],Tabla1[[#This Row],[CODIGO]])</f>
        <v>0</v>
      </c>
      <c r="J1123" s="35">
        <f>SUMIFS(Tabla16[IVA RET.],Tabla16[NUM],Tabla1[[#This Row],[CODIGO]])</f>
        <v>0</v>
      </c>
      <c r="K1123" t="str">
        <f>FIXED(Tabla1[[#This Row],[TASA 16%]],0)</f>
        <v>0</v>
      </c>
      <c r="L1123" t="str">
        <f>FIXED(Tabla1[[#This Row],[TASA 0%]],0)</f>
        <v>372,334</v>
      </c>
      <c r="M1123" t="str">
        <f>FIXED(Tabla1[[#This Row],[TASA EXE.]],0)</f>
        <v>0</v>
      </c>
      <c r="N1123" t="str">
        <f>FIXED(Tabla1[[#This Row],[IVA]],0)</f>
        <v>0</v>
      </c>
      <c r="O1123" t="str">
        <f>FIXED(Tabla1[[#This Row],[ISR RET]],0)</f>
        <v>0</v>
      </c>
      <c r="P1123" t="str">
        <f>FIXED(Tabla1[[#This Row],[IVA RET]],0)</f>
        <v>0</v>
      </c>
      <c r="R1123" s="68">
        <f>Tabla1[[#This Row],[TASA 16]]*16%</f>
        <v>0</v>
      </c>
    </row>
    <row r="1124" spans="2:18" x14ac:dyDescent="0.25">
      <c r="B1124" t="str">
        <f>'[1]210 Y RFC'!A1124</f>
        <v>AAER590218D7A</v>
      </c>
      <c r="C1124" t="s">
        <v>1156</v>
      </c>
      <c r="D1124" t="str">
        <f>'[1]210 Y RFC'!C1124</f>
        <v>ALCALA ESTRADA RODOLFO ERNESTO</v>
      </c>
      <c r="E1124" s="35">
        <f>SUMIFS(Tabla16[TASA 16],Tabla16[NUM],Tabla1[[#This Row],[CODIGO]])</f>
        <v>0</v>
      </c>
      <c r="F1124" s="35">
        <f>SUMIFS(Tabla16[TASA 0%],Tabla16[NUM],Tabla1[[#This Row],[CODIGO]])</f>
        <v>0</v>
      </c>
      <c r="G1124" s="35">
        <f>SUMIFS(Tabla16[[EXENTO ]],Tabla16[NUM],Tabla1[[#This Row],[CODIGO]])</f>
        <v>0</v>
      </c>
      <c r="H1124" s="35">
        <f>SUMIFS(Tabla16[IVA],Tabla16[NUM],Tabla1[[#This Row],[CODIGO]])</f>
        <v>0</v>
      </c>
      <c r="I1124" s="35">
        <f>SUMIFS(Tabla16[ISR RET.],Tabla16[NUM],Tabla1[[#This Row],[CODIGO]])</f>
        <v>0</v>
      </c>
      <c r="J1124" s="35">
        <f>SUMIFS(Tabla16[IVA RET.],Tabla16[NUM],Tabla1[[#This Row],[CODIGO]])</f>
        <v>0</v>
      </c>
      <c r="K1124" t="str">
        <f>FIXED(Tabla1[[#This Row],[TASA 16%]],0)</f>
        <v>0</v>
      </c>
      <c r="L1124" t="str">
        <f>FIXED(Tabla1[[#This Row],[TASA 0%]],0)</f>
        <v>0</v>
      </c>
      <c r="M1124" t="str">
        <f>FIXED(Tabla1[[#This Row],[TASA EXE.]],0)</f>
        <v>0</v>
      </c>
      <c r="N1124" s="36" t="str">
        <f>FIXED(Tabla1[[#This Row],[IVA]],0)</f>
        <v>0</v>
      </c>
      <c r="O1124" s="36" t="str">
        <f>FIXED(Tabla1[[#This Row],[ISR RET]],0)</f>
        <v>0</v>
      </c>
      <c r="P1124" s="36" t="str">
        <f>FIXED(Tabla1[[#This Row],[IVA RET]],0)</f>
        <v>0</v>
      </c>
      <c r="R1124" s="68">
        <f>Tabla1[[#This Row],[TASA 16]]*16%</f>
        <v>0</v>
      </c>
    </row>
    <row r="1125" spans="2:18" x14ac:dyDescent="0.25">
      <c r="B1125" t="str">
        <f>'[1]210 Y RFC'!A1125</f>
        <v>CAMS700514QI6</v>
      </c>
      <c r="C1125" t="s">
        <v>1157</v>
      </c>
      <c r="D1125" t="str">
        <f>'[1]210 Y RFC'!C1125</f>
        <v>CASTANEDO MEDINA MARIA DEL SOCORRO</v>
      </c>
      <c r="E1125" s="35">
        <f>SUMIFS(Tabla16[TASA 16],Tabla16[NUM],Tabla1[[#This Row],[CODIGO]])</f>
        <v>0</v>
      </c>
      <c r="F1125" s="35">
        <f>SUMIFS(Tabla16[TASA 0%],Tabla16[NUM],Tabla1[[#This Row],[CODIGO]])</f>
        <v>2150</v>
      </c>
      <c r="G1125" s="35">
        <f>SUMIFS(Tabla16[[EXENTO ]],Tabla16[NUM],Tabla1[[#This Row],[CODIGO]])</f>
        <v>0</v>
      </c>
      <c r="H1125" s="35">
        <f>SUMIFS(Tabla16[IVA],Tabla16[NUM],Tabla1[[#This Row],[CODIGO]])</f>
        <v>0</v>
      </c>
      <c r="I1125" s="35">
        <f>SUMIFS(Tabla16[ISR RET.],Tabla16[NUM],Tabla1[[#This Row],[CODIGO]])</f>
        <v>0</v>
      </c>
      <c r="J1125" s="35">
        <f>SUMIFS(Tabla16[IVA RET.],Tabla16[NUM],Tabla1[[#This Row],[CODIGO]])</f>
        <v>0</v>
      </c>
      <c r="K1125" t="str">
        <f>FIXED(Tabla1[[#This Row],[TASA 16%]],0)</f>
        <v>0</v>
      </c>
      <c r="L1125" t="str">
        <f>FIXED(Tabla1[[#This Row],[TASA 0%]],0)</f>
        <v>2,150</v>
      </c>
      <c r="M1125" t="str">
        <f>FIXED(Tabla1[[#This Row],[TASA EXE.]],0)</f>
        <v>0</v>
      </c>
      <c r="N1125" t="str">
        <f>FIXED(Tabla1[[#This Row],[IVA]],0)</f>
        <v>0</v>
      </c>
      <c r="O1125" t="str">
        <f>FIXED(Tabla1[[#This Row],[ISR RET]],0)</f>
        <v>0</v>
      </c>
      <c r="P1125" t="str">
        <f>FIXED(Tabla1[[#This Row],[IVA RET]],0)</f>
        <v>0</v>
      </c>
      <c r="R1125" s="68">
        <f>Tabla1[[#This Row],[TASA 16]]*16%</f>
        <v>0</v>
      </c>
    </row>
    <row r="1126" spans="2:18" x14ac:dyDescent="0.25">
      <c r="B1126" t="str">
        <f>'[1]210 Y RFC'!A1126</f>
        <v>BAAJ850516DF0</v>
      </c>
      <c r="C1126" t="s">
        <v>1158</v>
      </c>
      <c r="D1126" t="str">
        <f>'[1]210 Y RFC'!C1126</f>
        <v>BARAJAS ARIAS JUAN PABLO</v>
      </c>
      <c r="E1126" s="35">
        <f>SUMIFS(Tabla16[TASA 16],Tabla16[NUM],Tabla1[[#This Row],[CODIGO]])</f>
        <v>0</v>
      </c>
      <c r="F1126" s="35">
        <f>SUMIFS(Tabla16[TASA 0%],Tabla16[NUM],Tabla1[[#This Row],[CODIGO]])</f>
        <v>0</v>
      </c>
      <c r="G1126" s="35">
        <f>SUMIFS(Tabla16[[EXENTO ]],Tabla16[NUM],Tabla1[[#This Row],[CODIGO]])</f>
        <v>0</v>
      </c>
      <c r="H1126" s="35">
        <f>SUMIFS(Tabla16[IVA],Tabla16[NUM],Tabla1[[#This Row],[CODIGO]])</f>
        <v>0</v>
      </c>
      <c r="I1126" s="35">
        <f>SUMIFS(Tabla16[ISR RET.],Tabla16[NUM],Tabla1[[#This Row],[CODIGO]])</f>
        <v>0</v>
      </c>
      <c r="J1126" s="35">
        <f>SUMIFS(Tabla16[IVA RET.],Tabla16[NUM],Tabla1[[#This Row],[CODIGO]])</f>
        <v>0</v>
      </c>
      <c r="K1126" t="str">
        <f>FIXED(Tabla1[[#This Row],[TASA 16%]],0)</f>
        <v>0</v>
      </c>
      <c r="L1126" t="str">
        <f>FIXED(Tabla1[[#This Row],[TASA 0%]],0)</f>
        <v>0</v>
      </c>
      <c r="M1126" t="str">
        <f>FIXED(Tabla1[[#This Row],[TASA EXE.]],0)</f>
        <v>0</v>
      </c>
      <c r="N1126" s="36" t="str">
        <f>FIXED(Tabla1[[#This Row],[IVA]],0)</f>
        <v>0</v>
      </c>
      <c r="O1126" s="36" t="str">
        <f>FIXED(Tabla1[[#This Row],[ISR RET]],0)</f>
        <v>0</v>
      </c>
      <c r="P1126" s="36" t="str">
        <f>FIXED(Tabla1[[#This Row],[IVA RET]],0)</f>
        <v>0</v>
      </c>
      <c r="R1126" s="68">
        <f>Tabla1[[#This Row],[TASA 16]]*16%</f>
        <v>0</v>
      </c>
    </row>
    <row r="1127" spans="2:18" x14ac:dyDescent="0.25">
      <c r="B1127" t="str">
        <f>'[1]210 Y RFC'!A1127</f>
        <v>PCA8402024P8</v>
      </c>
      <c r="C1127" t="s">
        <v>1159</v>
      </c>
      <c r="D1127" t="str">
        <f>'[1]210 Y RFC'!C1127</f>
        <v>PRODUCTOS CHACHITOS SA DE CV</v>
      </c>
      <c r="E1127" s="35">
        <f>SUMIFS(Tabla16[TASA 16],Tabla16[NUM],Tabla1[[#This Row],[CODIGO]])</f>
        <v>0</v>
      </c>
      <c r="F1127" s="35">
        <f>SUMIFS(Tabla16[TASA 0%],Tabla16[NUM],Tabla1[[#This Row],[CODIGO]])</f>
        <v>6974.47</v>
      </c>
      <c r="G1127" s="35">
        <f>SUMIFS(Tabla16[[EXENTO ]],Tabla16[NUM],Tabla1[[#This Row],[CODIGO]])</f>
        <v>557.95000000000005</v>
      </c>
      <c r="H1127" s="35">
        <f>SUMIFS(Tabla16[IVA],Tabla16[NUM],Tabla1[[#This Row],[CODIGO]])</f>
        <v>0</v>
      </c>
      <c r="I1127" s="35">
        <f>SUMIFS(Tabla16[ISR RET.],Tabla16[NUM],Tabla1[[#This Row],[CODIGO]])</f>
        <v>0</v>
      </c>
      <c r="J1127" s="35">
        <f>SUMIFS(Tabla16[IVA RET.],Tabla16[NUM],Tabla1[[#This Row],[CODIGO]])</f>
        <v>0</v>
      </c>
      <c r="K1127" t="str">
        <f>FIXED(Tabla1[[#This Row],[TASA 16%]],0)</f>
        <v>0</v>
      </c>
      <c r="L1127" t="str">
        <f>FIXED(Tabla1[[#This Row],[TASA 0%]],0)</f>
        <v>6,974</v>
      </c>
      <c r="M1127" t="str">
        <f>FIXED(Tabla1[[#This Row],[TASA EXE.]],0)</f>
        <v>558</v>
      </c>
      <c r="N1127" t="str">
        <f>FIXED(Tabla1[[#This Row],[IVA]],0)</f>
        <v>0</v>
      </c>
      <c r="O1127" t="str">
        <f>FIXED(Tabla1[[#This Row],[ISR RET]],0)</f>
        <v>0</v>
      </c>
      <c r="P1127" t="str">
        <f>FIXED(Tabla1[[#This Row],[IVA RET]],0)</f>
        <v>0</v>
      </c>
      <c r="R1127" s="68">
        <f>Tabla1[[#This Row],[TASA 16]]*16%</f>
        <v>0</v>
      </c>
    </row>
    <row r="1128" spans="2:18" x14ac:dyDescent="0.25">
      <c r="B1128" t="str">
        <f>'[1]210 Y RFC'!A1128</f>
        <v>ZARM960812EK9</v>
      </c>
      <c r="C1128" t="s">
        <v>1160</v>
      </c>
      <c r="D1128" t="str">
        <f>'[1]210 Y RFC'!C1128</f>
        <v>ZAMORANO ROBLEDO MONICA LIZETH</v>
      </c>
      <c r="E1128" s="35">
        <f>SUMIFS(Tabla16[TASA 16],Tabla16[NUM],Tabla1[[#This Row],[CODIGO]])</f>
        <v>0</v>
      </c>
      <c r="F1128" s="35">
        <f>SUMIFS(Tabla16[TASA 0%],Tabla16[NUM],Tabla1[[#This Row],[CODIGO]])</f>
        <v>0</v>
      </c>
      <c r="G1128" s="35">
        <f>SUMIFS(Tabla16[[EXENTO ]],Tabla16[NUM],Tabla1[[#This Row],[CODIGO]])</f>
        <v>0</v>
      </c>
      <c r="H1128" s="35">
        <f>SUMIFS(Tabla16[IVA],Tabla16[NUM],Tabla1[[#This Row],[CODIGO]])</f>
        <v>0</v>
      </c>
      <c r="I1128" s="35">
        <f>SUMIFS(Tabla16[ISR RET.],Tabla16[NUM],Tabla1[[#This Row],[CODIGO]])</f>
        <v>0</v>
      </c>
      <c r="J1128" s="35">
        <f>SUMIFS(Tabla16[IVA RET.],Tabla16[NUM],Tabla1[[#This Row],[CODIGO]])</f>
        <v>0</v>
      </c>
      <c r="K1128" t="str">
        <f>FIXED(Tabla1[[#This Row],[TASA 16%]],0)</f>
        <v>0</v>
      </c>
      <c r="L1128" t="str">
        <f>FIXED(Tabla1[[#This Row],[TASA 0%]],0)</f>
        <v>0</v>
      </c>
      <c r="M1128" t="str">
        <f>FIXED(Tabla1[[#This Row],[TASA EXE.]],0)</f>
        <v>0</v>
      </c>
      <c r="N1128" s="36" t="str">
        <f>FIXED(Tabla1[[#This Row],[IVA]],0)</f>
        <v>0</v>
      </c>
      <c r="O1128" s="36" t="str">
        <f>FIXED(Tabla1[[#This Row],[ISR RET]],0)</f>
        <v>0</v>
      </c>
      <c r="P1128" s="36" t="str">
        <f>FIXED(Tabla1[[#This Row],[IVA RET]],0)</f>
        <v>0</v>
      </c>
      <c r="R1128" s="68">
        <f>Tabla1[[#This Row],[TASA 16]]*16%</f>
        <v>0</v>
      </c>
    </row>
    <row r="1129" spans="2:18" x14ac:dyDescent="0.25">
      <c r="B1129" t="str">
        <f>'[1]210 Y RFC'!A1129</f>
        <v>CAGH640525P28</v>
      </c>
      <c r="C1129" t="s">
        <v>1161</v>
      </c>
      <c r="D1129" t="str">
        <f>'[1]210 Y RFC'!C1129</f>
        <v>CARDENAS GOMEZ HECTOR ALEJANDRO</v>
      </c>
      <c r="E1129" s="35">
        <f>SUMIFS(Tabla16[TASA 16],Tabla16[NUM],Tabla1[[#This Row],[CODIGO]])</f>
        <v>0</v>
      </c>
      <c r="F1129" s="35">
        <f>SUMIFS(Tabla16[TASA 0%],Tabla16[NUM],Tabla1[[#This Row],[CODIGO]])</f>
        <v>0</v>
      </c>
      <c r="G1129" s="35">
        <f>SUMIFS(Tabla16[[EXENTO ]],Tabla16[NUM],Tabla1[[#This Row],[CODIGO]])</f>
        <v>0</v>
      </c>
      <c r="H1129" s="35">
        <f>SUMIFS(Tabla16[IVA],Tabla16[NUM],Tabla1[[#This Row],[CODIGO]])</f>
        <v>0</v>
      </c>
      <c r="I1129" s="35">
        <f>SUMIFS(Tabla16[ISR RET.],Tabla16[NUM],Tabla1[[#This Row],[CODIGO]])</f>
        <v>0</v>
      </c>
      <c r="J1129" s="35">
        <f>SUMIFS(Tabla16[IVA RET.],Tabla16[NUM],Tabla1[[#This Row],[CODIGO]])</f>
        <v>0</v>
      </c>
      <c r="K1129" t="str">
        <f>FIXED(Tabla1[[#This Row],[TASA 16%]],0)</f>
        <v>0</v>
      </c>
      <c r="L1129" t="str">
        <f>FIXED(Tabla1[[#This Row],[TASA 0%]],0)</f>
        <v>0</v>
      </c>
      <c r="M1129" t="str">
        <f>FIXED(Tabla1[[#This Row],[TASA EXE.]],0)</f>
        <v>0</v>
      </c>
      <c r="N1129" t="str">
        <f>FIXED(Tabla1[[#This Row],[IVA]],0)</f>
        <v>0</v>
      </c>
      <c r="O1129" t="str">
        <f>FIXED(Tabla1[[#This Row],[ISR RET]],0)</f>
        <v>0</v>
      </c>
      <c r="P1129" t="str">
        <f>FIXED(Tabla1[[#This Row],[IVA RET]],0)</f>
        <v>0</v>
      </c>
      <c r="R1129" s="68">
        <f>Tabla1[[#This Row],[TASA 16]]*16%</f>
        <v>0</v>
      </c>
    </row>
    <row r="1130" spans="2:18" x14ac:dyDescent="0.25">
      <c r="B1130" t="str">
        <f>'[1]210 Y RFC'!A1130</f>
        <v>PAB840622AU2</v>
      </c>
      <c r="C1130" t="s">
        <v>1162</v>
      </c>
      <c r="D1130" t="str">
        <f>'[1]210 Y RFC'!C1130</f>
        <v>PANAMERICANA ABARROTERA SA DE CV</v>
      </c>
      <c r="E1130" s="35">
        <f>SUMIFS(Tabla16[TASA 16],Tabla16[NUM],Tabla1[[#This Row],[CODIGO]])</f>
        <v>0</v>
      </c>
      <c r="F1130" s="35">
        <f>SUMIFS(Tabla16[TASA 0%],Tabla16[NUM],Tabla1[[#This Row],[CODIGO]])</f>
        <v>0</v>
      </c>
      <c r="G1130" s="35">
        <f>SUMIFS(Tabla16[[EXENTO ]],Tabla16[NUM],Tabla1[[#This Row],[CODIGO]])</f>
        <v>0</v>
      </c>
      <c r="H1130" s="35">
        <f>SUMIFS(Tabla16[IVA],Tabla16[NUM],Tabla1[[#This Row],[CODIGO]])</f>
        <v>0</v>
      </c>
      <c r="I1130" s="35">
        <f>SUMIFS(Tabla16[ISR RET.],Tabla16[NUM],Tabla1[[#This Row],[CODIGO]])</f>
        <v>0</v>
      </c>
      <c r="J1130" s="35">
        <f>SUMIFS(Tabla16[IVA RET.],Tabla16[NUM],Tabla1[[#This Row],[CODIGO]])</f>
        <v>0</v>
      </c>
      <c r="K1130" t="str">
        <f>FIXED(Tabla1[[#This Row],[TASA 16%]],0)</f>
        <v>0</v>
      </c>
      <c r="L1130" t="str">
        <f>FIXED(Tabla1[[#This Row],[TASA 0%]],0)</f>
        <v>0</v>
      </c>
      <c r="M1130" t="str">
        <f>FIXED(Tabla1[[#This Row],[TASA EXE.]],0)</f>
        <v>0</v>
      </c>
      <c r="N1130" s="36" t="str">
        <f>FIXED(Tabla1[[#This Row],[IVA]],0)</f>
        <v>0</v>
      </c>
      <c r="O1130" s="36" t="str">
        <f>FIXED(Tabla1[[#This Row],[ISR RET]],0)</f>
        <v>0</v>
      </c>
      <c r="P1130" s="36" t="str">
        <f>FIXED(Tabla1[[#This Row],[IVA RET]],0)</f>
        <v>0</v>
      </c>
      <c r="R1130" s="68">
        <f>Tabla1[[#This Row],[TASA 16]]*16%</f>
        <v>0</v>
      </c>
    </row>
    <row r="1131" spans="2:18" x14ac:dyDescent="0.25">
      <c r="B1131" t="str">
        <f>'[1]210 Y RFC'!A1131</f>
        <v>NPL8503148Y9</v>
      </c>
      <c r="C1131" t="s">
        <v>1163</v>
      </c>
      <c r="D1131" t="str">
        <f>'[1]210 Y RFC'!C1131</f>
        <v>NAVI PLASTIC SA DE CV</v>
      </c>
      <c r="E1131" s="35">
        <f>SUMIFS(Tabla16[TASA 16],Tabla16[NUM],Tabla1[[#This Row],[CODIGO]])</f>
        <v>0</v>
      </c>
      <c r="F1131" s="35">
        <f>SUMIFS(Tabla16[TASA 0%],Tabla16[NUM],Tabla1[[#This Row],[CODIGO]])</f>
        <v>0</v>
      </c>
      <c r="G1131" s="35">
        <f>SUMIFS(Tabla16[[EXENTO ]],Tabla16[NUM],Tabla1[[#This Row],[CODIGO]])</f>
        <v>0</v>
      </c>
      <c r="H1131" s="35">
        <f>SUMIFS(Tabla16[IVA],Tabla16[NUM],Tabla1[[#This Row],[CODIGO]])</f>
        <v>0</v>
      </c>
      <c r="I1131" s="35">
        <f>SUMIFS(Tabla16[ISR RET.],Tabla16[NUM],Tabla1[[#This Row],[CODIGO]])</f>
        <v>0</v>
      </c>
      <c r="J1131" s="35">
        <f>SUMIFS(Tabla16[IVA RET.],Tabla16[NUM],Tabla1[[#This Row],[CODIGO]])</f>
        <v>0</v>
      </c>
      <c r="K1131" t="str">
        <f>FIXED(Tabla1[[#This Row],[TASA 16%]],0)</f>
        <v>0</v>
      </c>
      <c r="L1131" t="str">
        <f>FIXED(Tabla1[[#This Row],[TASA 0%]],0)</f>
        <v>0</v>
      </c>
      <c r="M1131" t="str">
        <f>FIXED(Tabla1[[#This Row],[TASA EXE.]],0)</f>
        <v>0</v>
      </c>
      <c r="N1131" t="str">
        <f>FIXED(Tabla1[[#This Row],[IVA]],0)</f>
        <v>0</v>
      </c>
      <c r="O1131" t="str">
        <f>FIXED(Tabla1[[#This Row],[ISR RET]],0)</f>
        <v>0</v>
      </c>
      <c r="P1131" t="str">
        <f>FIXED(Tabla1[[#This Row],[IVA RET]],0)</f>
        <v>0</v>
      </c>
      <c r="R1131" s="68">
        <f>Tabla1[[#This Row],[TASA 16]]*16%</f>
        <v>0</v>
      </c>
    </row>
    <row r="1132" spans="2:18" x14ac:dyDescent="0.25">
      <c r="B1132" t="str">
        <f>'[1]210 Y RFC'!A1132</f>
        <v>BAT010430CD1</v>
      </c>
      <c r="C1132" t="s">
        <v>1164</v>
      </c>
      <c r="D1132" t="str">
        <f>'[1]210 Y RFC'!C1132</f>
        <v>BRITISH AMERICAN TOBACCO MEXICO DISTRIBUCIONES SA DE CV</v>
      </c>
      <c r="E1132" s="35">
        <f>SUMIFS(Tabla16[TASA 16],Tabla16[NUM],Tabla1[[#This Row],[CODIGO]])</f>
        <v>0</v>
      </c>
      <c r="F1132" s="35">
        <f>SUMIFS(Tabla16[TASA 0%],Tabla16[NUM],Tabla1[[#This Row],[CODIGO]])</f>
        <v>0</v>
      </c>
      <c r="G1132" s="35">
        <f>SUMIFS(Tabla16[[EXENTO ]],Tabla16[NUM],Tabla1[[#This Row],[CODIGO]])</f>
        <v>0</v>
      </c>
      <c r="H1132" s="35">
        <f>SUMIFS(Tabla16[IVA],Tabla16[NUM],Tabla1[[#This Row],[CODIGO]])</f>
        <v>0</v>
      </c>
      <c r="I1132" s="35">
        <f>SUMIFS(Tabla16[ISR RET.],Tabla16[NUM],Tabla1[[#This Row],[CODIGO]])</f>
        <v>0</v>
      </c>
      <c r="J1132" s="35">
        <f>SUMIFS(Tabla16[IVA RET.],Tabla16[NUM],Tabla1[[#This Row],[CODIGO]])</f>
        <v>0</v>
      </c>
      <c r="K1132" t="str">
        <f>FIXED(Tabla1[[#This Row],[TASA 16%]],0)</f>
        <v>0</v>
      </c>
      <c r="L1132" t="str">
        <f>FIXED(Tabla1[[#This Row],[TASA 0%]],0)</f>
        <v>0</v>
      </c>
      <c r="M1132" t="str">
        <f>FIXED(Tabla1[[#This Row],[TASA EXE.]],0)</f>
        <v>0</v>
      </c>
      <c r="N1132" s="36" t="str">
        <f>FIXED(Tabla1[[#This Row],[IVA]],0)</f>
        <v>0</v>
      </c>
      <c r="O1132" s="36" t="str">
        <f>FIXED(Tabla1[[#This Row],[ISR RET]],0)</f>
        <v>0</v>
      </c>
      <c r="P1132" s="36" t="str">
        <f>FIXED(Tabla1[[#This Row],[IVA RET]],0)</f>
        <v>0</v>
      </c>
      <c r="R1132" s="68">
        <f>Tabla1[[#This Row],[TASA 16]]*16%</f>
        <v>0</v>
      </c>
    </row>
    <row r="1133" spans="2:18" x14ac:dyDescent="0.25">
      <c r="B1133" t="str">
        <f>'[1]210 Y RFC'!A1133</f>
        <v>HFI1907307H9</v>
      </c>
      <c r="C1133" t="s">
        <v>1165</v>
      </c>
      <c r="D1133" t="str">
        <f>'[1]210 Y RFC'!C1133</f>
        <v>HIGIENICOS FINOS SA DE CV</v>
      </c>
      <c r="E1133" s="35">
        <f>SUMIFS(Tabla16[TASA 16],Tabla16[NUM],Tabla1[[#This Row],[CODIGO]])</f>
        <v>5258.625</v>
      </c>
      <c r="F1133" s="35">
        <f>SUMIFS(Tabla16[TASA 0%],Tabla16[NUM],Tabla1[[#This Row],[CODIGO]])</f>
        <v>-5.0000000001091394E-3</v>
      </c>
      <c r="G1133" s="35">
        <f>SUMIFS(Tabla16[[EXENTO ]],Tabla16[NUM],Tabla1[[#This Row],[CODIGO]])</f>
        <v>0</v>
      </c>
      <c r="H1133" s="35">
        <f>SUMIFS(Tabla16[IVA],Tabla16[NUM],Tabla1[[#This Row],[CODIGO]])</f>
        <v>841.38</v>
      </c>
      <c r="I1133" s="35">
        <f>SUMIFS(Tabla16[ISR RET.],Tabla16[NUM],Tabla1[[#This Row],[CODIGO]])</f>
        <v>0</v>
      </c>
      <c r="J1133" s="35">
        <f>SUMIFS(Tabla16[IVA RET.],Tabla16[NUM],Tabla1[[#This Row],[CODIGO]])</f>
        <v>0</v>
      </c>
      <c r="K1133" t="str">
        <f>FIXED(Tabla1[[#This Row],[TASA 16%]],0)</f>
        <v>5,259</v>
      </c>
      <c r="L1133" t="str">
        <f>FIXED(Tabla1[[#This Row],[TASA 0%]],0)</f>
        <v>0</v>
      </c>
      <c r="M1133" t="str">
        <f>FIXED(Tabla1[[#This Row],[TASA EXE.]],0)</f>
        <v>0</v>
      </c>
      <c r="N1133" t="str">
        <f>FIXED(Tabla1[[#This Row],[IVA]],0)</f>
        <v>841</v>
      </c>
      <c r="O1133" t="str">
        <f>FIXED(Tabla1[[#This Row],[ISR RET]],0)</f>
        <v>0</v>
      </c>
      <c r="P1133" t="str">
        <f>FIXED(Tabla1[[#This Row],[IVA RET]],0)</f>
        <v>0</v>
      </c>
      <c r="R1133" s="68">
        <f>Tabla1[[#This Row],[TASA 16]]*16%</f>
        <v>841.44</v>
      </c>
    </row>
    <row r="1134" spans="2:18" x14ac:dyDescent="0.25">
      <c r="B1134" t="str">
        <f>'[1]210 Y RFC'!A1134</f>
        <v>ROVM650520US8</v>
      </c>
      <c r="C1134" t="s">
        <v>1166</v>
      </c>
      <c r="D1134" t="str">
        <f>'[1]210 Y RFC'!C1134</f>
        <v>RODRIGUEZ VILLALVAZO MONICA LIVIER</v>
      </c>
      <c r="E1134" s="35">
        <f>SUMIFS(Tabla16[TASA 16],Tabla16[NUM],Tabla1[[#This Row],[CODIGO]])</f>
        <v>0</v>
      </c>
      <c r="F1134" s="35">
        <f>SUMIFS(Tabla16[TASA 0%],Tabla16[NUM],Tabla1[[#This Row],[CODIGO]])</f>
        <v>0</v>
      </c>
      <c r="G1134" s="35">
        <f>SUMIFS(Tabla16[[EXENTO ]],Tabla16[NUM],Tabla1[[#This Row],[CODIGO]])</f>
        <v>0</v>
      </c>
      <c r="H1134" s="35">
        <f>SUMIFS(Tabla16[IVA],Tabla16[NUM],Tabla1[[#This Row],[CODIGO]])</f>
        <v>0</v>
      </c>
      <c r="I1134" s="35">
        <f>SUMIFS(Tabla16[ISR RET.],Tabla16[NUM],Tabla1[[#This Row],[CODIGO]])</f>
        <v>0</v>
      </c>
      <c r="J1134" s="35">
        <f>SUMIFS(Tabla16[IVA RET.],Tabla16[NUM],Tabla1[[#This Row],[CODIGO]])</f>
        <v>0</v>
      </c>
      <c r="K1134" t="str">
        <f>FIXED(Tabla1[[#This Row],[TASA 16%]],0)</f>
        <v>0</v>
      </c>
      <c r="L1134" t="str">
        <f>FIXED(Tabla1[[#This Row],[TASA 0%]],0)</f>
        <v>0</v>
      </c>
      <c r="M1134" t="str">
        <f>FIXED(Tabla1[[#This Row],[TASA EXE.]],0)</f>
        <v>0</v>
      </c>
      <c r="N1134" s="36" t="str">
        <f>FIXED(Tabla1[[#This Row],[IVA]],0)</f>
        <v>0</v>
      </c>
      <c r="O1134" s="36" t="str">
        <f>FIXED(Tabla1[[#This Row],[ISR RET]],0)</f>
        <v>0</v>
      </c>
      <c r="P1134" s="36" t="str">
        <f>FIXED(Tabla1[[#This Row],[IVA RET]],0)</f>
        <v>0</v>
      </c>
      <c r="R1134" s="68">
        <f>Tabla1[[#This Row],[TASA 16]]*16%</f>
        <v>0</v>
      </c>
    </row>
    <row r="1135" spans="2:18" x14ac:dyDescent="0.25">
      <c r="B1135" t="str">
        <f>'[1]210 Y RFC'!A1135</f>
        <v>NATM6402083S0</v>
      </c>
      <c r="C1135" t="s">
        <v>1167</v>
      </c>
      <c r="D1135" t="str">
        <f>'[1]210 Y RFC'!C1135</f>
        <v>NAVARRO TRUJILLO MIGUEL ANGEL</v>
      </c>
      <c r="E1135" s="35">
        <f>SUMIFS(Tabla16[TASA 16],Tabla16[NUM],Tabla1[[#This Row],[CODIGO]])</f>
        <v>0</v>
      </c>
      <c r="F1135" s="35">
        <f>SUMIFS(Tabla16[TASA 0%],Tabla16[NUM],Tabla1[[#This Row],[CODIGO]])</f>
        <v>0</v>
      </c>
      <c r="G1135" s="35">
        <f>SUMIFS(Tabla16[[EXENTO ]],Tabla16[NUM],Tabla1[[#This Row],[CODIGO]])</f>
        <v>0</v>
      </c>
      <c r="H1135" s="35">
        <f>SUMIFS(Tabla16[IVA],Tabla16[NUM],Tabla1[[#This Row],[CODIGO]])</f>
        <v>0</v>
      </c>
      <c r="I1135" s="35">
        <f>SUMIFS(Tabla16[ISR RET.],Tabla16[NUM],Tabla1[[#This Row],[CODIGO]])</f>
        <v>0</v>
      </c>
      <c r="J1135" s="35">
        <f>SUMIFS(Tabla16[IVA RET.],Tabla16[NUM],Tabla1[[#This Row],[CODIGO]])</f>
        <v>0</v>
      </c>
      <c r="K1135" t="str">
        <f>FIXED(Tabla1[[#This Row],[TASA 16%]],0)</f>
        <v>0</v>
      </c>
      <c r="L1135" t="str">
        <f>FIXED(Tabla1[[#This Row],[TASA 0%]],0)</f>
        <v>0</v>
      </c>
      <c r="M1135" t="str">
        <f>FIXED(Tabla1[[#This Row],[TASA EXE.]],0)</f>
        <v>0</v>
      </c>
      <c r="N1135" t="str">
        <f>FIXED(Tabla1[[#This Row],[IVA]],0)</f>
        <v>0</v>
      </c>
      <c r="O1135" t="str">
        <f>FIXED(Tabla1[[#This Row],[ISR RET]],0)</f>
        <v>0</v>
      </c>
      <c r="P1135" t="str">
        <f>FIXED(Tabla1[[#This Row],[IVA RET]],0)</f>
        <v>0</v>
      </c>
      <c r="R1135" s="68">
        <f>Tabla1[[#This Row],[TASA 16]]*16%</f>
        <v>0</v>
      </c>
    </row>
    <row r="1136" spans="2:18" x14ac:dyDescent="0.25">
      <c r="B1136" t="str">
        <f>'[1]210 Y RFC'!A1136</f>
        <v>MUAN650701510</v>
      </c>
      <c r="C1136" t="s">
        <v>1168</v>
      </c>
      <c r="D1136" t="str">
        <f>'[1]210 Y RFC'!C1136</f>
        <v>MUÑOZ ACEVES NORMA LETICIA</v>
      </c>
      <c r="E1136" s="35">
        <f>SUMIFS(Tabla16[TASA 16],Tabla16[NUM],Tabla1[[#This Row],[CODIGO]])</f>
        <v>0</v>
      </c>
      <c r="F1136" s="35">
        <f>SUMIFS(Tabla16[TASA 0%],Tabla16[NUM],Tabla1[[#This Row],[CODIGO]])</f>
        <v>0</v>
      </c>
      <c r="G1136" s="35">
        <f>SUMIFS(Tabla16[[EXENTO ]],Tabla16[NUM],Tabla1[[#This Row],[CODIGO]])</f>
        <v>0</v>
      </c>
      <c r="H1136" s="35">
        <f>SUMIFS(Tabla16[IVA],Tabla16[NUM],Tabla1[[#This Row],[CODIGO]])</f>
        <v>0</v>
      </c>
      <c r="I1136" s="35">
        <f>SUMIFS(Tabla16[ISR RET.],Tabla16[NUM],Tabla1[[#This Row],[CODIGO]])</f>
        <v>0</v>
      </c>
      <c r="J1136" s="35">
        <f>SUMIFS(Tabla16[IVA RET.],Tabla16[NUM],Tabla1[[#This Row],[CODIGO]])</f>
        <v>0</v>
      </c>
      <c r="K1136" t="str">
        <f>FIXED(Tabla1[[#This Row],[TASA 16%]],0)</f>
        <v>0</v>
      </c>
      <c r="L1136" t="str">
        <f>FIXED(Tabla1[[#This Row],[TASA 0%]],0)</f>
        <v>0</v>
      </c>
      <c r="M1136" t="str">
        <f>FIXED(Tabla1[[#This Row],[TASA EXE.]],0)</f>
        <v>0</v>
      </c>
      <c r="N1136" s="36" t="str">
        <f>FIXED(Tabla1[[#This Row],[IVA]],0)</f>
        <v>0</v>
      </c>
      <c r="O1136" s="36" t="str">
        <f>FIXED(Tabla1[[#This Row],[ISR RET]],0)</f>
        <v>0</v>
      </c>
      <c r="P1136" s="36" t="str">
        <f>FIXED(Tabla1[[#This Row],[IVA RET]],0)</f>
        <v>0</v>
      </c>
      <c r="R1136" s="68">
        <f>Tabla1[[#This Row],[TASA 16]]*16%</f>
        <v>0</v>
      </c>
    </row>
    <row r="1137" spans="2:18" x14ac:dyDescent="0.25">
      <c r="B1137" t="str">
        <f>'[1]210 Y RFC'!A1137</f>
        <v>BIC180301MY4</v>
      </c>
      <c r="C1137" t="s">
        <v>1169</v>
      </c>
      <c r="D1137" t="str">
        <f>'[1]210 Y RFC'!C1137</f>
        <v>BLACK ICE SAS DE CV</v>
      </c>
      <c r="E1137" s="35">
        <f>SUMIFS(Tabla16[TASA 16],Tabla16[NUM],Tabla1[[#This Row],[CODIGO]])</f>
        <v>0</v>
      </c>
      <c r="F1137" s="35">
        <f>SUMIFS(Tabla16[TASA 0%],Tabla16[NUM],Tabla1[[#This Row],[CODIGO]])</f>
        <v>4565</v>
      </c>
      <c r="G1137" s="35">
        <f>SUMIFS(Tabla16[[EXENTO ]],Tabla16[NUM],Tabla1[[#This Row],[CODIGO]])</f>
        <v>0</v>
      </c>
      <c r="H1137" s="35">
        <f>SUMIFS(Tabla16[IVA],Tabla16[NUM],Tabla1[[#This Row],[CODIGO]])</f>
        <v>0</v>
      </c>
      <c r="I1137" s="35">
        <f>SUMIFS(Tabla16[ISR RET.],Tabla16[NUM],Tabla1[[#This Row],[CODIGO]])</f>
        <v>0</v>
      </c>
      <c r="J1137" s="35">
        <f>SUMIFS(Tabla16[IVA RET.],Tabla16[NUM],Tabla1[[#This Row],[CODIGO]])</f>
        <v>0</v>
      </c>
      <c r="K1137" t="str">
        <f>FIXED(Tabla1[[#This Row],[TASA 16%]],0)</f>
        <v>0</v>
      </c>
      <c r="L1137" t="str">
        <f>FIXED(Tabla1[[#This Row],[TASA 0%]],0)</f>
        <v>4,565</v>
      </c>
      <c r="M1137" t="str">
        <f>FIXED(Tabla1[[#This Row],[TASA EXE.]],0)</f>
        <v>0</v>
      </c>
      <c r="N1137" t="str">
        <f>FIXED(Tabla1[[#This Row],[IVA]],0)</f>
        <v>0</v>
      </c>
      <c r="O1137" t="str">
        <f>FIXED(Tabla1[[#This Row],[ISR RET]],0)</f>
        <v>0</v>
      </c>
      <c r="P1137" t="str">
        <f>FIXED(Tabla1[[#This Row],[IVA RET]],0)</f>
        <v>0</v>
      </c>
      <c r="R1137" s="68">
        <f>Tabla1[[#This Row],[TASA 16]]*16%</f>
        <v>0</v>
      </c>
    </row>
    <row r="1138" spans="2:18" x14ac:dyDescent="0.25">
      <c r="B1138" t="str">
        <f>'[1]210 Y RFC'!A1138</f>
        <v>EEI111227484</v>
      </c>
      <c r="C1138" t="s">
        <v>1170</v>
      </c>
      <c r="D1138" t="str">
        <f>'[1]210 Y RFC'!C1138</f>
        <v>EQUIPOS E INNOVACION PARA AGRICULTURA Y CONSTRUCCION SA DE CV</v>
      </c>
      <c r="E1138" s="35">
        <f>SUMIFS(Tabla16[TASA 16],Tabla16[NUM],Tabla1[[#This Row],[CODIGO]])</f>
        <v>0</v>
      </c>
      <c r="F1138" s="35">
        <f>SUMIFS(Tabla16[TASA 0%],Tabla16[NUM],Tabla1[[#This Row],[CODIGO]])</f>
        <v>0</v>
      </c>
      <c r="G1138" s="35">
        <f>SUMIFS(Tabla16[[EXENTO ]],Tabla16[NUM],Tabla1[[#This Row],[CODIGO]])</f>
        <v>0</v>
      </c>
      <c r="H1138" s="35">
        <f>SUMIFS(Tabla16[IVA],Tabla16[NUM],Tabla1[[#This Row],[CODIGO]])</f>
        <v>0</v>
      </c>
      <c r="I1138" s="35">
        <f>SUMIFS(Tabla16[ISR RET.],Tabla16[NUM],Tabla1[[#This Row],[CODIGO]])</f>
        <v>0</v>
      </c>
      <c r="J1138" s="35">
        <f>SUMIFS(Tabla16[IVA RET.],Tabla16[NUM],Tabla1[[#This Row],[CODIGO]])</f>
        <v>0</v>
      </c>
      <c r="K1138" t="str">
        <f>FIXED(Tabla1[[#This Row],[TASA 16%]],0)</f>
        <v>0</v>
      </c>
      <c r="L1138" t="str">
        <f>FIXED(Tabla1[[#This Row],[TASA 0%]],0)</f>
        <v>0</v>
      </c>
      <c r="M1138" t="str">
        <f>FIXED(Tabla1[[#This Row],[TASA EXE.]],0)</f>
        <v>0</v>
      </c>
      <c r="N1138" s="36" t="str">
        <f>FIXED(Tabla1[[#This Row],[IVA]],0)</f>
        <v>0</v>
      </c>
      <c r="O1138" s="36" t="str">
        <f>FIXED(Tabla1[[#This Row],[ISR RET]],0)</f>
        <v>0</v>
      </c>
      <c r="P1138" s="36" t="str">
        <f>FIXED(Tabla1[[#This Row],[IVA RET]],0)</f>
        <v>0</v>
      </c>
      <c r="R1138" s="68">
        <f>Tabla1[[#This Row],[TASA 16]]*16%</f>
        <v>0</v>
      </c>
    </row>
    <row r="1139" spans="2:18" x14ac:dyDescent="0.25">
      <c r="B1139" t="str">
        <f>'[1]210 Y RFC'!A1139</f>
        <v>LGU811119M86</v>
      </c>
      <c r="C1139" t="s">
        <v>1171</v>
      </c>
      <c r="D1139" t="str">
        <f>'[1]210 Y RFC'!C1139</f>
        <v>LECHERA GUADALAJARA SA DE CV</v>
      </c>
      <c r="E1139" s="35">
        <f>SUMIFS(Tabla16[TASA 16],Tabla16[NUM],Tabla1[[#This Row],[CODIGO]])</f>
        <v>0</v>
      </c>
      <c r="F1139" s="35">
        <f>SUMIFS(Tabla16[TASA 0%],Tabla16[NUM],Tabla1[[#This Row],[CODIGO]])</f>
        <v>0</v>
      </c>
      <c r="G1139" s="35">
        <f>SUMIFS(Tabla16[[EXENTO ]],Tabla16[NUM],Tabla1[[#This Row],[CODIGO]])</f>
        <v>0</v>
      </c>
      <c r="H1139" s="35">
        <f>SUMIFS(Tabla16[IVA],Tabla16[NUM],Tabla1[[#This Row],[CODIGO]])</f>
        <v>0</v>
      </c>
      <c r="I1139" s="35">
        <f>SUMIFS(Tabla16[ISR RET.],Tabla16[NUM],Tabla1[[#This Row],[CODIGO]])</f>
        <v>0</v>
      </c>
      <c r="J1139" s="35">
        <f>SUMIFS(Tabla16[IVA RET.],Tabla16[NUM],Tabla1[[#This Row],[CODIGO]])</f>
        <v>0</v>
      </c>
      <c r="K1139" t="str">
        <f>FIXED(Tabla1[[#This Row],[TASA 16%]],0)</f>
        <v>0</v>
      </c>
      <c r="L1139" t="str">
        <f>FIXED(Tabla1[[#This Row],[TASA 0%]],0)</f>
        <v>0</v>
      </c>
      <c r="M1139" t="str">
        <f>FIXED(Tabla1[[#This Row],[TASA EXE.]],0)</f>
        <v>0</v>
      </c>
      <c r="N1139" t="str">
        <f>FIXED(Tabla1[[#This Row],[IVA]],0)</f>
        <v>0</v>
      </c>
      <c r="O1139" t="str">
        <f>FIXED(Tabla1[[#This Row],[ISR RET]],0)</f>
        <v>0</v>
      </c>
      <c r="P1139" t="str">
        <f>FIXED(Tabla1[[#This Row],[IVA RET]],0)</f>
        <v>0</v>
      </c>
      <c r="R1139" s="68">
        <f>Tabla1[[#This Row],[TASA 16]]*16%</f>
        <v>0</v>
      </c>
    </row>
    <row r="1140" spans="2:18" x14ac:dyDescent="0.25">
      <c r="B1140" t="str">
        <f>'[1]210 Y RFC'!A1140</f>
        <v>CPT011130MQ8</v>
      </c>
      <c r="C1140" t="s">
        <v>1172</v>
      </c>
      <c r="D1140" t="str">
        <f>'[1]210 Y RFC'!C1140</f>
        <v>CENTRAL DE PISOS TEPA SA DE CV</v>
      </c>
      <c r="E1140" s="35">
        <f>SUMIFS(Tabla16[TASA 16],Tabla16[NUM],Tabla1[[#This Row],[CODIGO]])</f>
        <v>15764.125</v>
      </c>
      <c r="F1140" s="35">
        <f>SUMIFS(Tabla16[TASA 0%],Tabla16[NUM],Tabla1[[#This Row],[CODIGO]])</f>
        <v>-3.5000000000763976E-2</v>
      </c>
      <c r="G1140" s="35">
        <f>SUMIFS(Tabla16[[EXENTO ]],Tabla16[NUM],Tabla1[[#This Row],[CODIGO]])</f>
        <v>0</v>
      </c>
      <c r="H1140" s="35">
        <f>SUMIFS(Tabla16[IVA],Tabla16[NUM],Tabla1[[#This Row],[CODIGO]])</f>
        <v>2522.2600000000002</v>
      </c>
      <c r="I1140" s="35">
        <f>SUMIFS(Tabla16[ISR RET.],Tabla16[NUM],Tabla1[[#This Row],[CODIGO]])</f>
        <v>0</v>
      </c>
      <c r="J1140" s="35">
        <f>SUMIFS(Tabla16[IVA RET.],Tabla16[NUM],Tabla1[[#This Row],[CODIGO]])</f>
        <v>0</v>
      </c>
      <c r="K1140" t="str">
        <f>FIXED(Tabla1[[#This Row],[TASA 16%]],0)</f>
        <v>15,764</v>
      </c>
      <c r="L1140" t="str">
        <f>FIXED(Tabla1[[#This Row],[TASA 0%]],0)</f>
        <v>0</v>
      </c>
      <c r="M1140" t="str">
        <f>FIXED(Tabla1[[#This Row],[TASA EXE.]],0)</f>
        <v>0</v>
      </c>
      <c r="N1140" s="36" t="str">
        <f>FIXED(Tabla1[[#This Row],[IVA]],0)</f>
        <v>2,522</v>
      </c>
      <c r="O1140" s="36" t="str">
        <f>FIXED(Tabla1[[#This Row],[ISR RET]],0)</f>
        <v>0</v>
      </c>
      <c r="P1140" s="36" t="str">
        <f>FIXED(Tabla1[[#This Row],[IVA RET]],0)</f>
        <v>0</v>
      </c>
      <c r="R1140" s="68">
        <f>Tabla1[[#This Row],[TASA 16]]*16%</f>
        <v>2522.2400000000002</v>
      </c>
    </row>
    <row r="1141" spans="2:18" x14ac:dyDescent="0.25">
      <c r="B1141" t="str">
        <f>'[1]210 Y RFC'!A1141</f>
        <v>GAGL800505C67</v>
      </c>
      <c r="C1141" t="s">
        <v>1173</v>
      </c>
      <c r="D1141" t="str">
        <f>'[1]210 Y RFC'!C1141</f>
        <v>GAMEZ GIRON LUIS EDUARDO</v>
      </c>
      <c r="E1141" s="35">
        <f>SUMIFS(Tabla16[TASA 16],Tabla16[NUM],Tabla1[[#This Row],[CODIGO]])</f>
        <v>0</v>
      </c>
      <c r="F1141" s="35">
        <f>SUMIFS(Tabla16[TASA 0%],Tabla16[NUM],Tabla1[[#This Row],[CODIGO]])</f>
        <v>0</v>
      </c>
      <c r="G1141" s="35">
        <f>SUMIFS(Tabla16[[EXENTO ]],Tabla16[NUM],Tabla1[[#This Row],[CODIGO]])</f>
        <v>0</v>
      </c>
      <c r="H1141" s="35">
        <f>SUMIFS(Tabla16[IVA],Tabla16[NUM],Tabla1[[#This Row],[CODIGO]])</f>
        <v>0</v>
      </c>
      <c r="I1141" s="35">
        <f>SUMIFS(Tabla16[ISR RET.],Tabla16[NUM],Tabla1[[#This Row],[CODIGO]])</f>
        <v>0</v>
      </c>
      <c r="J1141" s="35">
        <f>SUMIFS(Tabla16[IVA RET.],Tabla16[NUM],Tabla1[[#This Row],[CODIGO]])</f>
        <v>0</v>
      </c>
      <c r="K1141" t="str">
        <f>FIXED(Tabla1[[#This Row],[TASA 16%]],0)</f>
        <v>0</v>
      </c>
      <c r="L1141" t="str">
        <f>FIXED(Tabla1[[#This Row],[TASA 0%]],0)</f>
        <v>0</v>
      </c>
      <c r="M1141" t="str">
        <f>FIXED(Tabla1[[#This Row],[TASA EXE.]],0)</f>
        <v>0</v>
      </c>
      <c r="N1141" t="str">
        <f>FIXED(Tabla1[[#This Row],[IVA]],0)</f>
        <v>0</v>
      </c>
      <c r="O1141" t="str">
        <f>FIXED(Tabla1[[#This Row],[ISR RET]],0)</f>
        <v>0</v>
      </c>
      <c r="P1141" t="str">
        <f>FIXED(Tabla1[[#This Row],[IVA RET]],0)</f>
        <v>0</v>
      </c>
      <c r="R1141" s="68">
        <f>Tabla1[[#This Row],[TASA 16]]*16%</f>
        <v>0</v>
      </c>
    </row>
    <row r="1142" spans="2:18" x14ac:dyDescent="0.25">
      <c r="B1142" t="str">
        <f>'[1]210 Y RFC'!A1142</f>
        <v>VAL190905EY0</v>
      </c>
      <c r="C1142" t="s">
        <v>1174</v>
      </c>
      <c r="D1142" t="str">
        <f>'[1]210 Y RFC'!C1142</f>
        <v>VINATEROS DE LOS ALTOS SAPI DE CV</v>
      </c>
      <c r="E1142" s="35">
        <f>SUMIFS(Tabla16[TASA 16],Tabla16[NUM],Tabla1[[#This Row],[CODIGO]])</f>
        <v>0</v>
      </c>
      <c r="F1142" s="35">
        <f>SUMIFS(Tabla16[TASA 0%],Tabla16[NUM],Tabla1[[#This Row],[CODIGO]])</f>
        <v>0</v>
      </c>
      <c r="G1142" s="35">
        <f>SUMIFS(Tabla16[[EXENTO ]],Tabla16[NUM],Tabla1[[#This Row],[CODIGO]])</f>
        <v>0</v>
      </c>
      <c r="H1142" s="35">
        <f>SUMIFS(Tabla16[IVA],Tabla16[NUM],Tabla1[[#This Row],[CODIGO]])</f>
        <v>0</v>
      </c>
      <c r="I1142" s="35">
        <f>SUMIFS(Tabla16[ISR RET.],Tabla16[NUM],Tabla1[[#This Row],[CODIGO]])</f>
        <v>0</v>
      </c>
      <c r="J1142" s="35">
        <f>SUMIFS(Tabla16[IVA RET.],Tabla16[NUM],Tabla1[[#This Row],[CODIGO]])</f>
        <v>0</v>
      </c>
      <c r="K1142" t="str">
        <f>FIXED(Tabla1[[#This Row],[TASA 16%]],0)</f>
        <v>0</v>
      </c>
      <c r="L1142" t="str">
        <f>FIXED(Tabla1[[#This Row],[TASA 0%]],0)</f>
        <v>0</v>
      </c>
      <c r="M1142" t="str">
        <f>FIXED(Tabla1[[#This Row],[TASA EXE.]],0)</f>
        <v>0</v>
      </c>
      <c r="N1142" s="36" t="str">
        <f>FIXED(Tabla1[[#This Row],[IVA]],0)</f>
        <v>0</v>
      </c>
      <c r="O1142" s="36" t="str">
        <f>FIXED(Tabla1[[#This Row],[ISR RET]],0)</f>
        <v>0</v>
      </c>
      <c r="P1142" s="36" t="str">
        <f>FIXED(Tabla1[[#This Row],[IVA RET]],0)</f>
        <v>0</v>
      </c>
      <c r="R1142" s="68">
        <f>Tabla1[[#This Row],[TASA 16]]*16%</f>
        <v>0</v>
      </c>
    </row>
    <row r="1143" spans="2:18" x14ac:dyDescent="0.25">
      <c r="B1143" t="str">
        <f>'[1]210 Y RFC'!A1143</f>
        <v>AEMR620328FY2</v>
      </c>
      <c r="C1143" t="s">
        <v>1175</v>
      </c>
      <c r="D1143" t="str">
        <f>'[1]210 Y RFC'!C1143</f>
        <v>ACEVES MARTINEZ RAUL</v>
      </c>
      <c r="E1143" s="35">
        <f>SUMIFS(Tabla16[TASA 16],Tabla16[NUM],Tabla1[[#This Row],[CODIGO]])</f>
        <v>0</v>
      </c>
      <c r="F1143" s="35">
        <f>SUMIFS(Tabla16[TASA 0%],Tabla16[NUM],Tabla1[[#This Row],[CODIGO]])</f>
        <v>0</v>
      </c>
      <c r="G1143" s="35">
        <f>SUMIFS(Tabla16[[EXENTO ]],Tabla16[NUM],Tabla1[[#This Row],[CODIGO]])</f>
        <v>0</v>
      </c>
      <c r="H1143" s="35">
        <f>SUMIFS(Tabla16[IVA],Tabla16[NUM],Tabla1[[#This Row],[CODIGO]])</f>
        <v>0</v>
      </c>
      <c r="I1143" s="35">
        <f>SUMIFS(Tabla16[ISR RET.],Tabla16[NUM],Tabla1[[#This Row],[CODIGO]])</f>
        <v>0</v>
      </c>
      <c r="J1143" s="35">
        <f>SUMIFS(Tabla16[IVA RET.],Tabla16[NUM],Tabla1[[#This Row],[CODIGO]])</f>
        <v>0</v>
      </c>
      <c r="K1143" t="str">
        <f>FIXED(Tabla1[[#This Row],[TASA 16%]],0)</f>
        <v>0</v>
      </c>
      <c r="L1143" t="str">
        <f>FIXED(Tabla1[[#This Row],[TASA 0%]],0)</f>
        <v>0</v>
      </c>
      <c r="M1143" t="str">
        <f>FIXED(Tabla1[[#This Row],[TASA EXE.]],0)</f>
        <v>0</v>
      </c>
      <c r="N1143" t="str">
        <f>FIXED(Tabla1[[#This Row],[IVA]],0)</f>
        <v>0</v>
      </c>
      <c r="O1143" t="str">
        <f>FIXED(Tabla1[[#This Row],[ISR RET]],0)</f>
        <v>0</v>
      </c>
      <c r="P1143" t="str">
        <f>FIXED(Tabla1[[#This Row],[IVA RET]],0)</f>
        <v>0</v>
      </c>
      <c r="R1143" s="68">
        <f>Tabla1[[#This Row],[TASA 16]]*16%</f>
        <v>0</v>
      </c>
    </row>
    <row r="1144" spans="2:18" x14ac:dyDescent="0.25">
      <c r="B1144" t="str">
        <f>'[1]210 Y RFC'!A1144</f>
        <v>MEOV501121K82</v>
      </c>
      <c r="C1144" t="s">
        <v>1176</v>
      </c>
      <c r="D1144" t="str">
        <f>'[1]210 Y RFC'!C1144</f>
        <v>MENDOZA OCAMPO VICTOR MANUEL</v>
      </c>
      <c r="E1144" s="35">
        <f>SUMIFS(Tabla16[TASA 16],Tabla16[NUM],Tabla1[[#This Row],[CODIGO]])</f>
        <v>0</v>
      </c>
      <c r="F1144" s="35">
        <f>SUMIFS(Tabla16[TASA 0%],Tabla16[NUM],Tabla1[[#This Row],[CODIGO]])</f>
        <v>0</v>
      </c>
      <c r="G1144" s="35">
        <f>SUMIFS(Tabla16[[EXENTO ]],Tabla16[NUM],Tabla1[[#This Row],[CODIGO]])</f>
        <v>0</v>
      </c>
      <c r="H1144" s="35">
        <f>SUMIFS(Tabla16[IVA],Tabla16[NUM],Tabla1[[#This Row],[CODIGO]])</f>
        <v>0</v>
      </c>
      <c r="I1144" s="35">
        <f>SUMIFS(Tabla16[ISR RET.],Tabla16[NUM],Tabla1[[#This Row],[CODIGO]])</f>
        <v>0</v>
      </c>
      <c r="J1144" s="35">
        <f>SUMIFS(Tabla16[IVA RET.],Tabla16[NUM],Tabla1[[#This Row],[CODIGO]])</f>
        <v>0</v>
      </c>
      <c r="K1144" t="str">
        <f>FIXED(Tabla1[[#This Row],[TASA 16%]],0)</f>
        <v>0</v>
      </c>
      <c r="L1144" t="str">
        <f>FIXED(Tabla1[[#This Row],[TASA 0%]],0)</f>
        <v>0</v>
      </c>
      <c r="M1144" t="str">
        <f>FIXED(Tabla1[[#This Row],[TASA EXE.]],0)</f>
        <v>0</v>
      </c>
      <c r="N1144" s="36" t="str">
        <f>FIXED(Tabla1[[#This Row],[IVA]],0)</f>
        <v>0</v>
      </c>
      <c r="O1144" s="36" t="str">
        <f>FIXED(Tabla1[[#This Row],[ISR RET]],0)</f>
        <v>0</v>
      </c>
      <c r="P1144" s="36" t="str">
        <f>FIXED(Tabla1[[#This Row],[IVA RET]],0)</f>
        <v>0</v>
      </c>
      <c r="R1144" s="68">
        <f>Tabla1[[#This Row],[TASA 16]]*16%</f>
        <v>0</v>
      </c>
    </row>
    <row r="1145" spans="2:18" x14ac:dyDescent="0.25">
      <c r="B1145" t="str">
        <f>'[1]210 Y RFC'!A1145</f>
        <v>ABR920918LU5</v>
      </c>
      <c r="C1145" t="s">
        <v>1177</v>
      </c>
      <c r="D1145" t="str">
        <f>'[1]210 Y RFC'!C1145</f>
        <v>ABRATEX SA DE CV</v>
      </c>
      <c r="E1145" s="35">
        <f>SUMIFS(Tabla16[TASA 16],Tabla16[NUM],Tabla1[[#This Row],[CODIGO]])</f>
        <v>0</v>
      </c>
      <c r="F1145" s="35">
        <f>SUMIFS(Tabla16[TASA 0%],Tabla16[NUM],Tabla1[[#This Row],[CODIGO]])</f>
        <v>0</v>
      </c>
      <c r="G1145" s="35">
        <f>SUMIFS(Tabla16[[EXENTO ]],Tabla16[NUM],Tabla1[[#This Row],[CODIGO]])</f>
        <v>0</v>
      </c>
      <c r="H1145" s="35">
        <f>SUMIFS(Tabla16[IVA],Tabla16[NUM],Tabla1[[#This Row],[CODIGO]])</f>
        <v>0</v>
      </c>
      <c r="I1145" s="35">
        <f>SUMIFS(Tabla16[ISR RET.],Tabla16[NUM],Tabla1[[#This Row],[CODIGO]])</f>
        <v>0</v>
      </c>
      <c r="J1145" s="35">
        <f>SUMIFS(Tabla16[IVA RET.],Tabla16[NUM],Tabla1[[#This Row],[CODIGO]])</f>
        <v>0</v>
      </c>
      <c r="K1145" t="str">
        <f>FIXED(Tabla1[[#This Row],[TASA 16%]],0)</f>
        <v>0</v>
      </c>
      <c r="L1145" t="str">
        <f>FIXED(Tabla1[[#This Row],[TASA 0%]],0)</f>
        <v>0</v>
      </c>
      <c r="M1145" t="str">
        <f>FIXED(Tabla1[[#This Row],[TASA EXE.]],0)</f>
        <v>0</v>
      </c>
      <c r="N1145" t="str">
        <f>FIXED(Tabla1[[#This Row],[IVA]],0)</f>
        <v>0</v>
      </c>
      <c r="O1145" t="str">
        <f>FIXED(Tabla1[[#This Row],[ISR RET]],0)</f>
        <v>0</v>
      </c>
      <c r="P1145" t="str">
        <f>FIXED(Tabla1[[#This Row],[IVA RET]],0)</f>
        <v>0</v>
      </c>
      <c r="R1145" s="68">
        <f>Tabla1[[#This Row],[TASA 16]]*16%</f>
        <v>0</v>
      </c>
    </row>
    <row r="1146" spans="2:18" x14ac:dyDescent="0.25">
      <c r="B1146" t="str">
        <f>'[1]210 Y RFC'!A1146</f>
        <v>GOJG940419JX8</v>
      </c>
      <c r="C1146" t="s">
        <v>1178</v>
      </c>
      <c r="D1146" t="str">
        <f>'[1]210 Y RFC'!C1146</f>
        <v>GONZALEZ JIMENEZ GABRIELA</v>
      </c>
      <c r="E1146" s="35">
        <f>SUMIFS(Tabla16[TASA 16],Tabla16[NUM],Tabla1[[#This Row],[CODIGO]])</f>
        <v>0</v>
      </c>
      <c r="F1146" s="35">
        <f>SUMIFS(Tabla16[TASA 0%],Tabla16[NUM],Tabla1[[#This Row],[CODIGO]])</f>
        <v>0</v>
      </c>
      <c r="G1146" s="35">
        <f>SUMIFS(Tabla16[[EXENTO ]],Tabla16[NUM],Tabla1[[#This Row],[CODIGO]])</f>
        <v>0</v>
      </c>
      <c r="H1146" s="35">
        <f>SUMIFS(Tabla16[IVA],Tabla16[NUM],Tabla1[[#This Row],[CODIGO]])</f>
        <v>0</v>
      </c>
      <c r="I1146" s="35">
        <f>SUMIFS(Tabla16[ISR RET.],Tabla16[NUM],Tabla1[[#This Row],[CODIGO]])</f>
        <v>0</v>
      </c>
      <c r="J1146" s="35">
        <f>SUMIFS(Tabla16[IVA RET.],Tabla16[NUM],Tabla1[[#This Row],[CODIGO]])</f>
        <v>0</v>
      </c>
      <c r="K1146" t="str">
        <f>FIXED(Tabla1[[#This Row],[TASA 16%]],0)</f>
        <v>0</v>
      </c>
      <c r="L1146" t="str">
        <f>FIXED(Tabla1[[#This Row],[TASA 0%]],0)</f>
        <v>0</v>
      </c>
      <c r="M1146" t="str">
        <f>FIXED(Tabla1[[#This Row],[TASA EXE.]],0)</f>
        <v>0</v>
      </c>
      <c r="N1146" s="36" t="str">
        <f>FIXED(Tabla1[[#This Row],[IVA]],0)</f>
        <v>0</v>
      </c>
      <c r="O1146" s="36" t="str">
        <f>FIXED(Tabla1[[#This Row],[ISR RET]],0)</f>
        <v>0</v>
      </c>
      <c r="P1146" s="36" t="str">
        <f>FIXED(Tabla1[[#This Row],[IVA RET]],0)</f>
        <v>0</v>
      </c>
      <c r="R1146" s="68">
        <f>Tabla1[[#This Row],[TASA 16]]*16%</f>
        <v>0</v>
      </c>
    </row>
    <row r="1147" spans="2:18" x14ac:dyDescent="0.25">
      <c r="B1147" t="str">
        <f>'[1]210 Y RFC'!A1147</f>
        <v>BIME810211JZ8</v>
      </c>
      <c r="C1147" t="s">
        <v>1179</v>
      </c>
      <c r="D1147" t="str">
        <f>'[1]210 Y RFC'!C1147</f>
        <v>BRISEÑO MENDOZA ERIKA YAZMIN</v>
      </c>
      <c r="E1147" s="35">
        <f>SUMIFS(Tabla16[TASA 16],Tabla16[NUM],Tabla1[[#This Row],[CODIGO]])</f>
        <v>0</v>
      </c>
      <c r="F1147" s="35">
        <f>SUMIFS(Tabla16[TASA 0%],Tabla16[NUM],Tabla1[[#This Row],[CODIGO]])</f>
        <v>0</v>
      </c>
      <c r="G1147" s="35">
        <f>SUMIFS(Tabla16[[EXENTO ]],Tabla16[NUM],Tabla1[[#This Row],[CODIGO]])</f>
        <v>0</v>
      </c>
      <c r="H1147" s="35">
        <f>SUMIFS(Tabla16[IVA],Tabla16[NUM],Tabla1[[#This Row],[CODIGO]])</f>
        <v>0</v>
      </c>
      <c r="I1147" s="35">
        <f>SUMIFS(Tabla16[ISR RET.],Tabla16[NUM],Tabla1[[#This Row],[CODIGO]])</f>
        <v>0</v>
      </c>
      <c r="J1147" s="35">
        <f>SUMIFS(Tabla16[IVA RET.],Tabla16[NUM],Tabla1[[#This Row],[CODIGO]])</f>
        <v>0</v>
      </c>
      <c r="K1147" t="str">
        <f>FIXED(Tabla1[[#This Row],[TASA 16%]],0)</f>
        <v>0</v>
      </c>
      <c r="L1147" t="str">
        <f>FIXED(Tabla1[[#This Row],[TASA 0%]],0)</f>
        <v>0</v>
      </c>
      <c r="M1147" t="str">
        <f>FIXED(Tabla1[[#This Row],[TASA EXE.]],0)</f>
        <v>0</v>
      </c>
      <c r="N1147" t="str">
        <f>FIXED(Tabla1[[#This Row],[IVA]],0)</f>
        <v>0</v>
      </c>
      <c r="O1147" t="str">
        <f>FIXED(Tabla1[[#This Row],[ISR RET]],0)</f>
        <v>0</v>
      </c>
      <c r="P1147" t="str">
        <f>FIXED(Tabla1[[#This Row],[IVA RET]],0)</f>
        <v>0</v>
      </c>
      <c r="R1147" s="68">
        <f>Tabla1[[#This Row],[TASA 16]]*16%</f>
        <v>0</v>
      </c>
    </row>
    <row r="1148" spans="2:18" x14ac:dyDescent="0.25">
      <c r="B1148" t="str">
        <f>'[1]210 Y RFC'!A1148</f>
        <v>BIC150304KE9</v>
      </c>
      <c r="C1148" t="s">
        <v>1180</v>
      </c>
      <c r="D1148" t="str">
        <f>'[1]210 Y RFC'!C1148</f>
        <v>BEBIDAS INDUSTRIALES DEL CENTRO SA DE CV</v>
      </c>
      <c r="E1148" s="35">
        <f>SUMIFS(Tabla16[TASA 16],Tabla16[NUM],Tabla1[[#This Row],[CODIGO]])</f>
        <v>0</v>
      </c>
      <c r="F1148" s="35">
        <f>SUMIFS(Tabla16[TASA 0%],Tabla16[NUM],Tabla1[[#This Row],[CODIGO]])</f>
        <v>0</v>
      </c>
      <c r="G1148" s="35">
        <f>SUMIFS(Tabla16[[EXENTO ]],Tabla16[NUM],Tabla1[[#This Row],[CODIGO]])</f>
        <v>0</v>
      </c>
      <c r="H1148" s="35">
        <f>SUMIFS(Tabla16[IVA],Tabla16[NUM],Tabla1[[#This Row],[CODIGO]])</f>
        <v>0</v>
      </c>
      <c r="I1148" s="35">
        <f>SUMIFS(Tabla16[ISR RET.],Tabla16[NUM],Tabla1[[#This Row],[CODIGO]])</f>
        <v>0</v>
      </c>
      <c r="J1148" s="35">
        <f>SUMIFS(Tabla16[IVA RET.],Tabla16[NUM],Tabla1[[#This Row],[CODIGO]])</f>
        <v>0</v>
      </c>
      <c r="K1148" t="str">
        <f>FIXED(Tabla1[[#This Row],[TASA 16%]],0)</f>
        <v>0</v>
      </c>
      <c r="L1148" t="str">
        <f>FIXED(Tabla1[[#This Row],[TASA 0%]],0)</f>
        <v>0</v>
      </c>
      <c r="M1148" t="str">
        <f>FIXED(Tabla1[[#This Row],[TASA EXE.]],0)</f>
        <v>0</v>
      </c>
      <c r="N1148" s="36" t="str">
        <f>FIXED(Tabla1[[#This Row],[IVA]],0)</f>
        <v>0</v>
      </c>
      <c r="O1148" s="36" t="str">
        <f>FIXED(Tabla1[[#This Row],[ISR RET]],0)</f>
        <v>0</v>
      </c>
      <c r="P1148" s="36" t="str">
        <f>FIXED(Tabla1[[#This Row],[IVA RET]],0)</f>
        <v>0</v>
      </c>
      <c r="R1148" s="68">
        <f>Tabla1[[#This Row],[TASA 16]]*16%</f>
        <v>0</v>
      </c>
    </row>
    <row r="1149" spans="2:18" x14ac:dyDescent="0.25">
      <c r="B1149" t="str">
        <f>'[1]210 Y RFC'!A1149</f>
        <v>FAGJ4508055J2</v>
      </c>
      <c r="C1149" t="s">
        <v>1181</v>
      </c>
      <c r="D1149" t="str">
        <f>'[1]210 Y RFC'!C1149</f>
        <v>FRANCO GUTIERREZ JOSE</v>
      </c>
      <c r="E1149" s="35">
        <f>SUMIFS(Tabla16[TASA 16],Tabla16[NUM],Tabla1[[#This Row],[CODIGO]])</f>
        <v>0</v>
      </c>
      <c r="F1149" s="35">
        <f>SUMIFS(Tabla16[TASA 0%],Tabla16[NUM],Tabla1[[#This Row],[CODIGO]])</f>
        <v>0</v>
      </c>
      <c r="G1149" s="35">
        <f>SUMIFS(Tabla16[[EXENTO ]],Tabla16[NUM],Tabla1[[#This Row],[CODIGO]])</f>
        <v>0</v>
      </c>
      <c r="H1149" s="35">
        <f>SUMIFS(Tabla16[IVA],Tabla16[NUM],Tabla1[[#This Row],[CODIGO]])</f>
        <v>0</v>
      </c>
      <c r="I1149" s="35">
        <f>SUMIFS(Tabla16[ISR RET.],Tabla16[NUM],Tabla1[[#This Row],[CODIGO]])</f>
        <v>0</v>
      </c>
      <c r="J1149" s="35">
        <f>SUMIFS(Tabla16[IVA RET.],Tabla16[NUM],Tabla1[[#This Row],[CODIGO]])</f>
        <v>0</v>
      </c>
      <c r="K1149" t="str">
        <f>FIXED(Tabla1[[#This Row],[TASA 16%]],0)</f>
        <v>0</v>
      </c>
      <c r="L1149" t="str">
        <f>FIXED(Tabla1[[#This Row],[TASA 0%]],0)</f>
        <v>0</v>
      </c>
      <c r="M1149" t="str">
        <f>FIXED(Tabla1[[#This Row],[TASA EXE.]],0)</f>
        <v>0</v>
      </c>
      <c r="N1149" t="str">
        <f>FIXED(Tabla1[[#This Row],[IVA]],0)</f>
        <v>0</v>
      </c>
      <c r="O1149" t="str">
        <f>FIXED(Tabla1[[#This Row],[ISR RET]],0)</f>
        <v>0</v>
      </c>
      <c r="P1149" t="str">
        <f>FIXED(Tabla1[[#This Row],[IVA RET]],0)</f>
        <v>0</v>
      </c>
      <c r="R1149" s="68">
        <f>Tabla1[[#This Row],[TASA 16]]*16%</f>
        <v>0</v>
      </c>
    </row>
    <row r="1150" spans="2:18" x14ac:dyDescent="0.25">
      <c r="B1150" t="str">
        <f>'[1]210 Y RFC'!A1150</f>
        <v>GAPJ730926M78</v>
      </c>
      <c r="C1150" t="s">
        <v>1182</v>
      </c>
      <c r="D1150" t="str">
        <f>'[1]210 Y RFC'!C1150</f>
        <v>GARCIA PLASCENCIA JOSE DE JESUS</v>
      </c>
      <c r="E1150" s="35">
        <f>SUMIFS(Tabla16[TASA 16],Tabla16[NUM],Tabla1[[#This Row],[CODIGO]])</f>
        <v>0</v>
      </c>
      <c r="F1150" s="35">
        <f>SUMIFS(Tabla16[TASA 0%],Tabla16[NUM],Tabla1[[#This Row],[CODIGO]])</f>
        <v>0</v>
      </c>
      <c r="G1150" s="35">
        <f>SUMIFS(Tabla16[[EXENTO ]],Tabla16[NUM],Tabla1[[#This Row],[CODIGO]])</f>
        <v>0</v>
      </c>
      <c r="H1150" s="35">
        <f>SUMIFS(Tabla16[IVA],Tabla16[NUM],Tabla1[[#This Row],[CODIGO]])</f>
        <v>0</v>
      </c>
      <c r="I1150" s="35">
        <f>SUMIFS(Tabla16[ISR RET.],Tabla16[NUM],Tabla1[[#This Row],[CODIGO]])</f>
        <v>0</v>
      </c>
      <c r="J1150" s="35">
        <f>SUMIFS(Tabla16[IVA RET.],Tabla16[NUM],Tabla1[[#This Row],[CODIGO]])</f>
        <v>0</v>
      </c>
      <c r="K1150" t="str">
        <f>FIXED(Tabla1[[#This Row],[TASA 16%]],0)</f>
        <v>0</v>
      </c>
      <c r="L1150" t="str">
        <f>FIXED(Tabla1[[#This Row],[TASA 0%]],0)</f>
        <v>0</v>
      </c>
      <c r="M1150" t="str">
        <f>FIXED(Tabla1[[#This Row],[TASA EXE.]],0)</f>
        <v>0</v>
      </c>
      <c r="N1150" s="36" t="str">
        <f>FIXED(Tabla1[[#This Row],[IVA]],0)</f>
        <v>0</v>
      </c>
      <c r="O1150" s="36" t="str">
        <f>FIXED(Tabla1[[#This Row],[ISR RET]],0)</f>
        <v>0</v>
      </c>
      <c r="P1150" s="36" t="str">
        <f>FIXED(Tabla1[[#This Row],[IVA RET]],0)</f>
        <v>0</v>
      </c>
      <c r="R1150" s="68">
        <f>Tabla1[[#This Row],[TASA 16]]*16%</f>
        <v>0</v>
      </c>
    </row>
    <row r="1151" spans="2:18" x14ac:dyDescent="0.25">
      <c r="B1151" t="str">
        <f>'[1]210 Y RFC'!A1151</f>
        <v>NUVI791125FL6</v>
      </c>
      <c r="C1151" t="s">
        <v>1183</v>
      </c>
      <c r="D1151" t="str">
        <f>'[1]210 Y RFC'!C1151</f>
        <v>NUÑEZ VARGAS IRMA MARISOL</v>
      </c>
      <c r="E1151" s="35">
        <f>SUMIFS(Tabla16[TASA 16],Tabla16[NUM],Tabla1[[#This Row],[CODIGO]])</f>
        <v>0</v>
      </c>
      <c r="F1151" s="35">
        <f>SUMIFS(Tabla16[TASA 0%],Tabla16[NUM],Tabla1[[#This Row],[CODIGO]])</f>
        <v>0</v>
      </c>
      <c r="G1151" s="35">
        <f>SUMIFS(Tabla16[[EXENTO ]],Tabla16[NUM],Tabla1[[#This Row],[CODIGO]])</f>
        <v>0</v>
      </c>
      <c r="H1151" s="35">
        <f>SUMIFS(Tabla16[IVA],Tabla16[NUM],Tabla1[[#This Row],[CODIGO]])</f>
        <v>0</v>
      </c>
      <c r="I1151" s="35">
        <f>SUMIFS(Tabla16[ISR RET.],Tabla16[NUM],Tabla1[[#This Row],[CODIGO]])</f>
        <v>0</v>
      </c>
      <c r="J1151" s="35">
        <f>SUMIFS(Tabla16[IVA RET.],Tabla16[NUM],Tabla1[[#This Row],[CODIGO]])</f>
        <v>0</v>
      </c>
      <c r="K1151" t="str">
        <f>FIXED(Tabla1[[#This Row],[TASA 16%]],0)</f>
        <v>0</v>
      </c>
      <c r="L1151" t="str">
        <f>FIXED(Tabla1[[#This Row],[TASA 0%]],0)</f>
        <v>0</v>
      </c>
      <c r="M1151" t="str">
        <f>FIXED(Tabla1[[#This Row],[TASA EXE.]],0)</f>
        <v>0</v>
      </c>
      <c r="N1151" t="str">
        <f>FIXED(Tabla1[[#This Row],[IVA]],0)</f>
        <v>0</v>
      </c>
      <c r="O1151" t="str">
        <f>FIXED(Tabla1[[#This Row],[ISR RET]],0)</f>
        <v>0</v>
      </c>
      <c r="P1151" t="str">
        <f>FIXED(Tabla1[[#This Row],[IVA RET]],0)</f>
        <v>0</v>
      </c>
      <c r="R1151" s="68">
        <f>Tabla1[[#This Row],[TASA 16]]*16%</f>
        <v>0</v>
      </c>
    </row>
    <row r="1152" spans="2:18" x14ac:dyDescent="0.25">
      <c r="B1152" t="str">
        <f>'[1]210 Y RFC'!A1152</f>
        <v>MMO171009PI4</v>
      </c>
      <c r="C1152" t="s">
        <v>1184</v>
      </c>
      <c r="D1152" t="str">
        <f>'[1]210 Y RFC'!C1152</f>
        <v>MRT MOBILE SA DE CV</v>
      </c>
      <c r="E1152" s="35">
        <f>SUMIFS(Tabla16[TASA 16],Tabla16[NUM],Tabla1[[#This Row],[CODIGO]])</f>
        <v>0</v>
      </c>
      <c r="F1152" s="35">
        <f>SUMIFS(Tabla16[TASA 0%],Tabla16[NUM],Tabla1[[#This Row],[CODIGO]])</f>
        <v>0</v>
      </c>
      <c r="G1152" s="35">
        <f>SUMIFS(Tabla16[[EXENTO ]],Tabla16[NUM],Tabla1[[#This Row],[CODIGO]])</f>
        <v>0</v>
      </c>
      <c r="H1152" s="35">
        <f>SUMIFS(Tabla16[IVA],Tabla16[NUM],Tabla1[[#This Row],[CODIGO]])</f>
        <v>0</v>
      </c>
      <c r="I1152" s="35">
        <f>SUMIFS(Tabla16[ISR RET.],Tabla16[NUM],Tabla1[[#This Row],[CODIGO]])</f>
        <v>0</v>
      </c>
      <c r="J1152" s="35">
        <f>SUMIFS(Tabla16[IVA RET.],Tabla16[NUM],Tabla1[[#This Row],[CODIGO]])</f>
        <v>0</v>
      </c>
      <c r="K1152" t="str">
        <f>FIXED(Tabla1[[#This Row],[TASA 16%]],0)</f>
        <v>0</v>
      </c>
      <c r="L1152" t="str">
        <f>FIXED(Tabla1[[#This Row],[TASA 0%]],0)</f>
        <v>0</v>
      </c>
      <c r="M1152" t="str">
        <f>FIXED(Tabla1[[#This Row],[TASA EXE.]],0)</f>
        <v>0</v>
      </c>
      <c r="N1152" s="36" t="str">
        <f>FIXED(Tabla1[[#This Row],[IVA]],0)</f>
        <v>0</v>
      </c>
      <c r="O1152" s="36" t="str">
        <f>FIXED(Tabla1[[#This Row],[ISR RET]],0)</f>
        <v>0</v>
      </c>
      <c r="P1152" s="36" t="str">
        <f>FIXED(Tabla1[[#This Row],[IVA RET]],0)</f>
        <v>0</v>
      </c>
      <c r="R1152" s="68">
        <f>Tabla1[[#This Row],[TASA 16]]*16%</f>
        <v>0</v>
      </c>
    </row>
    <row r="1153" spans="2:18" x14ac:dyDescent="0.25">
      <c r="B1153" t="str">
        <f>'[1]210 Y RFC'!A1153</f>
        <v>CARG390510E12</v>
      </c>
      <c r="C1153" t="s">
        <v>1185</v>
      </c>
      <c r="D1153" t="str">
        <f>'[1]210 Y RFC'!C1153</f>
        <v>CARBAJAL RIVERA MARIA GUADALUPE</v>
      </c>
      <c r="E1153" s="35">
        <f>SUMIFS(Tabla16[TASA 16],Tabla16[NUM],Tabla1[[#This Row],[CODIGO]])</f>
        <v>0</v>
      </c>
      <c r="F1153" s="35">
        <f>SUMIFS(Tabla16[TASA 0%],Tabla16[NUM],Tabla1[[#This Row],[CODIGO]])</f>
        <v>0</v>
      </c>
      <c r="G1153" s="35">
        <f>SUMIFS(Tabla16[[EXENTO ]],Tabla16[NUM],Tabla1[[#This Row],[CODIGO]])</f>
        <v>0</v>
      </c>
      <c r="H1153" s="35">
        <f>SUMIFS(Tabla16[IVA],Tabla16[NUM],Tabla1[[#This Row],[CODIGO]])</f>
        <v>0</v>
      </c>
      <c r="I1153" s="35">
        <f>SUMIFS(Tabla16[ISR RET.],Tabla16[NUM],Tabla1[[#This Row],[CODIGO]])</f>
        <v>0</v>
      </c>
      <c r="J1153" s="35">
        <f>SUMIFS(Tabla16[IVA RET.],Tabla16[NUM],Tabla1[[#This Row],[CODIGO]])</f>
        <v>0</v>
      </c>
      <c r="K1153" t="str">
        <f>FIXED(Tabla1[[#This Row],[TASA 16%]],0)</f>
        <v>0</v>
      </c>
      <c r="L1153" t="str">
        <f>FIXED(Tabla1[[#This Row],[TASA 0%]],0)</f>
        <v>0</v>
      </c>
      <c r="M1153" t="str">
        <f>FIXED(Tabla1[[#This Row],[TASA EXE.]],0)</f>
        <v>0</v>
      </c>
      <c r="N1153" t="str">
        <f>FIXED(Tabla1[[#This Row],[IVA]],0)</f>
        <v>0</v>
      </c>
      <c r="O1153" t="str">
        <f>FIXED(Tabla1[[#This Row],[ISR RET]],0)</f>
        <v>0</v>
      </c>
      <c r="P1153" t="str">
        <f>FIXED(Tabla1[[#This Row],[IVA RET]],0)</f>
        <v>0</v>
      </c>
      <c r="R1153" s="68">
        <f>Tabla1[[#This Row],[TASA 16]]*16%</f>
        <v>0</v>
      </c>
    </row>
    <row r="1154" spans="2:18" x14ac:dyDescent="0.25">
      <c r="B1154" t="str">
        <f>'[1]210 Y RFC'!A1154</f>
        <v>GONJ450221PX0</v>
      </c>
      <c r="C1154" t="s">
        <v>1186</v>
      </c>
      <c r="D1154" t="str">
        <f>'[1]210 Y RFC'!C1154</f>
        <v>GONZALEZ NAVARRO JUAN MANUEL</v>
      </c>
      <c r="E1154" s="35">
        <f>SUMIFS(Tabla16[TASA 16],Tabla16[NUM],Tabla1[[#This Row],[CODIGO]])</f>
        <v>0</v>
      </c>
      <c r="F1154" s="35">
        <f>SUMIFS(Tabla16[TASA 0%],Tabla16[NUM],Tabla1[[#This Row],[CODIGO]])</f>
        <v>0</v>
      </c>
      <c r="G1154" s="35">
        <f>SUMIFS(Tabla16[[EXENTO ]],Tabla16[NUM],Tabla1[[#This Row],[CODIGO]])</f>
        <v>0</v>
      </c>
      <c r="H1154" s="35">
        <f>SUMIFS(Tabla16[IVA],Tabla16[NUM],Tabla1[[#This Row],[CODIGO]])</f>
        <v>0</v>
      </c>
      <c r="I1154" s="35">
        <f>SUMIFS(Tabla16[ISR RET.],Tabla16[NUM],Tabla1[[#This Row],[CODIGO]])</f>
        <v>0</v>
      </c>
      <c r="J1154" s="35">
        <f>SUMIFS(Tabla16[IVA RET.],Tabla16[NUM],Tabla1[[#This Row],[CODIGO]])</f>
        <v>0</v>
      </c>
      <c r="K1154" t="str">
        <f>FIXED(Tabla1[[#This Row],[TASA 16%]],0)</f>
        <v>0</v>
      </c>
      <c r="L1154" t="str">
        <f>FIXED(Tabla1[[#This Row],[TASA 0%]],0)</f>
        <v>0</v>
      </c>
      <c r="M1154" t="str">
        <f>FIXED(Tabla1[[#This Row],[TASA EXE.]],0)</f>
        <v>0</v>
      </c>
      <c r="N1154" s="36" t="str">
        <f>FIXED(Tabla1[[#This Row],[IVA]],0)</f>
        <v>0</v>
      </c>
      <c r="O1154" s="36" t="str">
        <f>FIXED(Tabla1[[#This Row],[ISR RET]],0)</f>
        <v>0</v>
      </c>
      <c r="P1154" s="36" t="str">
        <f>FIXED(Tabla1[[#This Row],[IVA RET]],0)</f>
        <v>0</v>
      </c>
      <c r="R1154" s="68">
        <f>Tabla1[[#This Row],[TASA 16]]*16%</f>
        <v>0</v>
      </c>
    </row>
    <row r="1155" spans="2:18" x14ac:dyDescent="0.25">
      <c r="B1155" t="str">
        <f>'[1]210 Y RFC'!A1155</f>
        <v>GOOT411006ES7</v>
      </c>
      <c r="C1155" t="s">
        <v>1187</v>
      </c>
      <c r="D1155" t="str">
        <f>'[1]210 Y RFC'!C1155</f>
        <v>GONZALEZ OROZCO TOMAS</v>
      </c>
      <c r="E1155" s="35">
        <f>SUMIFS(Tabla16[TASA 16],Tabla16[NUM],Tabla1[[#This Row],[CODIGO]])</f>
        <v>5689.6875</v>
      </c>
      <c r="F1155" s="35">
        <f>SUMIFS(Tabla16[TASA 0%],Tabla16[NUM],Tabla1[[#This Row],[CODIGO]])</f>
        <v>-7.5000000006184564E-3</v>
      </c>
      <c r="G1155" s="35">
        <f>SUMIFS(Tabla16[[EXENTO ]],Tabla16[NUM],Tabla1[[#This Row],[CODIGO]])</f>
        <v>0</v>
      </c>
      <c r="H1155" s="35">
        <f>SUMIFS(Tabla16[IVA],Tabla16[NUM],Tabla1[[#This Row],[CODIGO]])</f>
        <v>910.35</v>
      </c>
      <c r="I1155" s="35">
        <f>SUMIFS(Tabla16[ISR RET.],Tabla16[NUM],Tabla1[[#This Row],[CODIGO]])</f>
        <v>0</v>
      </c>
      <c r="J1155" s="35">
        <f>SUMIFS(Tabla16[IVA RET.],Tabla16[NUM],Tabla1[[#This Row],[CODIGO]])</f>
        <v>0</v>
      </c>
      <c r="K1155" t="str">
        <f>FIXED(Tabla1[[#This Row],[TASA 16%]],0)</f>
        <v>5,690</v>
      </c>
      <c r="L1155" t="str">
        <f>FIXED(Tabla1[[#This Row],[TASA 0%]],0)</f>
        <v>0</v>
      </c>
      <c r="M1155" t="str">
        <f>FIXED(Tabla1[[#This Row],[TASA EXE.]],0)</f>
        <v>0</v>
      </c>
      <c r="N1155" t="str">
        <f>FIXED(Tabla1[[#This Row],[IVA]],0)</f>
        <v>910</v>
      </c>
      <c r="O1155" t="str">
        <f>FIXED(Tabla1[[#This Row],[ISR RET]],0)</f>
        <v>0</v>
      </c>
      <c r="P1155" t="str">
        <f>FIXED(Tabla1[[#This Row],[IVA RET]],0)</f>
        <v>0</v>
      </c>
      <c r="R1155" s="68">
        <f>Tabla1[[#This Row],[TASA 16]]*16%</f>
        <v>910.4</v>
      </c>
    </row>
    <row r="1156" spans="2:18" x14ac:dyDescent="0.25">
      <c r="B1156" t="str">
        <f>'[1]210 Y RFC'!A1156</f>
        <v>REEO730415IE1</v>
      </c>
      <c r="C1156" t="s">
        <v>1188</v>
      </c>
      <c r="D1156" t="str">
        <f>'[1]210 Y RFC'!C1156</f>
        <v>REYES ESPINOZA OLIVIA</v>
      </c>
      <c r="E1156" s="35">
        <f>SUMIFS(Tabla16[TASA 16],Tabla16[NUM],Tabla1[[#This Row],[CODIGO]])</f>
        <v>1150</v>
      </c>
      <c r="F1156" s="35">
        <f>SUMIFS(Tabla16[TASA 0%],Tabla16[NUM],Tabla1[[#This Row],[CODIGO]])</f>
        <v>0</v>
      </c>
      <c r="G1156" s="35">
        <f>SUMIFS(Tabla16[[EXENTO ]],Tabla16[NUM],Tabla1[[#This Row],[CODIGO]])</f>
        <v>0</v>
      </c>
      <c r="H1156" s="35">
        <f>SUMIFS(Tabla16[IVA],Tabla16[NUM],Tabla1[[#This Row],[CODIGO]])</f>
        <v>184</v>
      </c>
      <c r="I1156" s="35">
        <f>SUMIFS(Tabla16[ISR RET.],Tabla16[NUM],Tabla1[[#This Row],[CODIGO]])</f>
        <v>0</v>
      </c>
      <c r="J1156" s="35">
        <f>SUMIFS(Tabla16[IVA RET.],Tabla16[NUM],Tabla1[[#This Row],[CODIGO]])</f>
        <v>0</v>
      </c>
      <c r="K1156" t="str">
        <f>FIXED(Tabla1[[#This Row],[TASA 16%]],0)</f>
        <v>1,150</v>
      </c>
      <c r="L1156" t="str">
        <f>FIXED(Tabla1[[#This Row],[TASA 0%]],0)</f>
        <v>0</v>
      </c>
      <c r="M1156" t="str">
        <f>FIXED(Tabla1[[#This Row],[TASA EXE.]],0)</f>
        <v>0</v>
      </c>
      <c r="N1156" s="36" t="str">
        <f>FIXED(Tabla1[[#This Row],[IVA]],0)</f>
        <v>184</v>
      </c>
      <c r="O1156" s="36" t="str">
        <f>FIXED(Tabla1[[#This Row],[ISR RET]],0)</f>
        <v>0</v>
      </c>
      <c r="P1156" s="36" t="str">
        <f>FIXED(Tabla1[[#This Row],[IVA RET]],0)</f>
        <v>0</v>
      </c>
      <c r="R1156" s="68">
        <f>Tabla1[[#This Row],[TASA 16]]*16%</f>
        <v>184</v>
      </c>
    </row>
    <row r="1157" spans="2:18" x14ac:dyDescent="0.25">
      <c r="B1157" t="str">
        <f>'[1]210 Y RFC'!A1157</f>
        <v>FES840823HH0</v>
      </c>
      <c r="C1157" t="s">
        <v>1189</v>
      </c>
      <c r="D1157" t="str">
        <f>'[1]210 Y RFC'!C1157</f>
        <v>FARMACOS ESPECIALIZADOS SA DE CV</v>
      </c>
      <c r="E1157" s="35">
        <f>SUMIFS(Tabla16[TASA 16],Tabla16[NUM],Tabla1[[#This Row],[CODIGO]])</f>
        <v>0</v>
      </c>
      <c r="F1157" s="35">
        <f>SUMIFS(Tabla16[TASA 0%],Tabla16[NUM],Tabla1[[#This Row],[CODIGO]])</f>
        <v>0</v>
      </c>
      <c r="G1157" s="35">
        <f>SUMIFS(Tabla16[[EXENTO ]],Tabla16[NUM],Tabla1[[#This Row],[CODIGO]])</f>
        <v>0</v>
      </c>
      <c r="H1157" s="35">
        <f>SUMIFS(Tabla16[IVA],Tabla16[NUM],Tabla1[[#This Row],[CODIGO]])</f>
        <v>0</v>
      </c>
      <c r="I1157" s="35">
        <f>SUMIFS(Tabla16[ISR RET.],Tabla16[NUM],Tabla1[[#This Row],[CODIGO]])</f>
        <v>0</v>
      </c>
      <c r="J1157" s="35">
        <f>SUMIFS(Tabla16[IVA RET.],Tabla16[NUM],Tabla1[[#This Row],[CODIGO]])</f>
        <v>0</v>
      </c>
      <c r="K1157" t="str">
        <f>FIXED(Tabla1[[#This Row],[TASA 16%]],0)</f>
        <v>0</v>
      </c>
      <c r="L1157" t="str">
        <f>FIXED(Tabla1[[#This Row],[TASA 0%]],0)</f>
        <v>0</v>
      </c>
      <c r="M1157" t="str">
        <f>FIXED(Tabla1[[#This Row],[TASA EXE.]],0)</f>
        <v>0</v>
      </c>
      <c r="N1157" t="str">
        <f>FIXED(Tabla1[[#This Row],[IVA]],0)</f>
        <v>0</v>
      </c>
      <c r="O1157" t="str">
        <f>FIXED(Tabla1[[#This Row],[ISR RET]],0)</f>
        <v>0</v>
      </c>
      <c r="P1157" t="str">
        <f>FIXED(Tabla1[[#This Row],[IVA RET]],0)</f>
        <v>0</v>
      </c>
      <c r="R1157" s="68">
        <f>Tabla1[[#This Row],[TASA 16]]*16%</f>
        <v>0</v>
      </c>
    </row>
    <row r="1158" spans="2:18" x14ac:dyDescent="0.25">
      <c r="B1158" t="str">
        <f>'[1]210 Y RFC'!A1158</f>
        <v>MAGR600718T8A</v>
      </c>
      <c r="C1158" t="s">
        <v>1190</v>
      </c>
      <c r="D1158" t="str">
        <f>'[1]210 Y RFC'!C1158</f>
        <v>MARQUEZ GONZALEZ JOSE ROSALIO</v>
      </c>
      <c r="E1158" s="35">
        <f>SUMIFS(Tabla16[TASA 16],Tabla16[NUM],Tabla1[[#This Row],[CODIGO]])</f>
        <v>0</v>
      </c>
      <c r="F1158" s="35">
        <f>SUMIFS(Tabla16[TASA 0%],Tabla16[NUM],Tabla1[[#This Row],[CODIGO]])</f>
        <v>0</v>
      </c>
      <c r="G1158" s="35">
        <f>SUMIFS(Tabla16[[EXENTO ]],Tabla16[NUM],Tabla1[[#This Row],[CODIGO]])</f>
        <v>0</v>
      </c>
      <c r="H1158" s="35">
        <f>SUMIFS(Tabla16[IVA],Tabla16[NUM],Tabla1[[#This Row],[CODIGO]])</f>
        <v>0</v>
      </c>
      <c r="I1158" s="35">
        <f>SUMIFS(Tabla16[ISR RET.],Tabla16[NUM],Tabla1[[#This Row],[CODIGO]])</f>
        <v>0</v>
      </c>
      <c r="J1158" s="35">
        <f>SUMIFS(Tabla16[IVA RET.],Tabla16[NUM],Tabla1[[#This Row],[CODIGO]])</f>
        <v>0</v>
      </c>
      <c r="K1158" t="str">
        <f>FIXED(Tabla1[[#This Row],[TASA 16%]],0)</f>
        <v>0</v>
      </c>
      <c r="L1158" t="str">
        <f>FIXED(Tabla1[[#This Row],[TASA 0%]],0)</f>
        <v>0</v>
      </c>
      <c r="M1158" t="str">
        <f>FIXED(Tabla1[[#This Row],[TASA EXE.]],0)</f>
        <v>0</v>
      </c>
      <c r="N1158" s="36" t="str">
        <f>FIXED(Tabla1[[#This Row],[IVA]],0)</f>
        <v>0</v>
      </c>
      <c r="O1158" s="36" t="str">
        <f>FIXED(Tabla1[[#This Row],[ISR RET]],0)</f>
        <v>0</v>
      </c>
      <c r="P1158" s="36" t="str">
        <f>FIXED(Tabla1[[#This Row],[IVA RET]],0)</f>
        <v>0</v>
      </c>
      <c r="R1158" s="68">
        <f>Tabla1[[#This Row],[TASA 16]]*16%</f>
        <v>0</v>
      </c>
    </row>
    <row r="1159" spans="2:18" x14ac:dyDescent="0.25">
      <c r="B1159" t="str">
        <f>'[1]210 Y RFC'!A1159</f>
        <v>MTM830101HJ6</v>
      </c>
      <c r="C1159" t="s">
        <v>1191</v>
      </c>
      <c r="D1159" t="str">
        <f>'[1]210 Y RFC'!C1159</f>
        <v>MUNICIPIO DE TEPATITLAN DE MORELOS JALISCO</v>
      </c>
      <c r="E1159" s="35">
        <f>SUMIFS(Tabla16[TASA 16],Tabla16[NUM],Tabla1[[#This Row],[CODIGO]])</f>
        <v>0</v>
      </c>
      <c r="F1159" s="35">
        <f>SUMIFS(Tabla16[TASA 0%],Tabla16[NUM],Tabla1[[#This Row],[CODIGO]])</f>
        <v>0</v>
      </c>
      <c r="G1159" s="35">
        <f>SUMIFS(Tabla16[[EXENTO ]],Tabla16[NUM],Tabla1[[#This Row],[CODIGO]])</f>
        <v>0</v>
      </c>
      <c r="H1159" s="35">
        <f>SUMIFS(Tabla16[IVA],Tabla16[NUM],Tabla1[[#This Row],[CODIGO]])</f>
        <v>0</v>
      </c>
      <c r="I1159" s="35">
        <f>SUMIFS(Tabla16[ISR RET.],Tabla16[NUM],Tabla1[[#This Row],[CODIGO]])</f>
        <v>0</v>
      </c>
      <c r="J1159" s="35">
        <f>SUMIFS(Tabla16[IVA RET.],Tabla16[NUM],Tabla1[[#This Row],[CODIGO]])</f>
        <v>0</v>
      </c>
      <c r="K1159" t="str">
        <f>FIXED(Tabla1[[#This Row],[TASA 16%]],0)</f>
        <v>0</v>
      </c>
      <c r="L1159" t="str">
        <f>FIXED(Tabla1[[#This Row],[TASA 0%]],0)</f>
        <v>0</v>
      </c>
      <c r="M1159" t="str">
        <f>FIXED(Tabla1[[#This Row],[TASA EXE.]],0)</f>
        <v>0</v>
      </c>
      <c r="N1159" t="str">
        <f>FIXED(Tabla1[[#This Row],[IVA]],0)</f>
        <v>0</v>
      </c>
      <c r="O1159" t="str">
        <f>FIXED(Tabla1[[#This Row],[ISR RET]],0)</f>
        <v>0</v>
      </c>
      <c r="P1159" t="str">
        <f>FIXED(Tabla1[[#This Row],[IVA RET]],0)</f>
        <v>0</v>
      </c>
      <c r="R1159" s="68">
        <f>Tabla1[[#This Row],[TASA 16]]*16%</f>
        <v>0</v>
      </c>
    </row>
    <row r="1160" spans="2:18" x14ac:dyDescent="0.25">
      <c r="B1160" t="str">
        <f>'[1]210 Y RFC'!A1160</f>
        <v>CEK190226587</v>
      </c>
      <c r="C1160" t="s">
        <v>1192</v>
      </c>
      <c r="D1160" t="str">
        <f>'[1]210 Y RFC'!C1160</f>
        <v>CHEKLIN SA DE CV</v>
      </c>
      <c r="E1160" s="35">
        <f>SUMIFS(Tabla16[TASA 16],Tabla16[NUM],Tabla1[[#This Row],[CODIGO]])</f>
        <v>0</v>
      </c>
      <c r="F1160" s="35">
        <f>SUMIFS(Tabla16[TASA 0%],Tabla16[NUM],Tabla1[[#This Row],[CODIGO]])</f>
        <v>0</v>
      </c>
      <c r="G1160" s="35">
        <f>SUMIFS(Tabla16[[EXENTO ]],Tabla16[NUM],Tabla1[[#This Row],[CODIGO]])</f>
        <v>0</v>
      </c>
      <c r="H1160" s="35">
        <f>SUMIFS(Tabla16[IVA],Tabla16[NUM],Tabla1[[#This Row],[CODIGO]])</f>
        <v>0</v>
      </c>
      <c r="I1160" s="35">
        <f>SUMIFS(Tabla16[ISR RET.],Tabla16[NUM],Tabla1[[#This Row],[CODIGO]])</f>
        <v>0</v>
      </c>
      <c r="J1160" s="35">
        <f>SUMIFS(Tabla16[IVA RET.],Tabla16[NUM],Tabla1[[#This Row],[CODIGO]])</f>
        <v>0</v>
      </c>
      <c r="K1160" t="str">
        <f>FIXED(Tabla1[[#This Row],[TASA 16%]],0)</f>
        <v>0</v>
      </c>
      <c r="L1160" t="str">
        <f>FIXED(Tabla1[[#This Row],[TASA 0%]],0)</f>
        <v>0</v>
      </c>
      <c r="M1160" t="str">
        <f>FIXED(Tabla1[[#This Row],[TASA EXE.]],0)</f>
        <v>0</v>
      </c>
      <c r="N1160" s="36" t="str">
        <f>FIXED(Tabla1[[#This Row],[IVA]],0)</f>
        <v>0</v>
      </c>
      <c r="O1160" s="36" t="str">
        <f>FIXED(Tabla1[[#This Row],[ISR RET]],0)</f>
        <v>0</v>
      </c>
      <c r="P1160" s="36" t="str">
        <f>FIXED(Tabla1[[#This Row],[IVA RET]],0)</f>
        <v>0</v>
      </c>
      <c r="R1160" s="68">
        <f>Tabla1[[#This Row],[TASA 16]]*16%</f>
        <v>0</v>
      </c>
    </row>
    <row r="1161" spans="2:18" x14ac:dyDescent="0.25">
      <c r="B1161" t="str">
        <f>'[1]210 Y RFC'!A1161</f>
        <v>OYG1402271P2</v>
      </c>
      <c r="C1161" t="s">
        <v>1193</v>
      </c>
      <c r="D1161" t="str">
        <f>'[1]210 Y RFC'!C1161</f>
        <v>OMNIBUS YAHUALICA GUADALAJARA SA DE CV</v>
      </c>
      <c r="E1161" s="35">
        <f>SUMIFS(Tabla16[TASA 16],Tabla16[NUM],Tabla1[[#This Row],[CODIGO]])</f>
        <v>0</v>
      </c>
      <c r="F1161" s="35">
        <f>SUMIFS(Tabla16[TASA 0%],Tabla16[NUM],Tabla1[[#This Row],[CODIGO]])</f>
        <v>0</v>
      </c>
      <c r="G1161" s="35">
        <f>SUMIFS(Tabla16[[EXENTO ]],Tabla16[NUM],Tabla1[[#This Row],[CODIGO]])</f>
        <v>0</v>
      </c>
      <c r="H1161" s="35">
        <f>SUMIFS(Tabla16[IVA],Tabla16[NUM],Tabla1[[#This Row],[CODIGO]])</f>
        <v>0</v>
      </c>
      <c r="I1161" s="35">
        <f>SUMIFS(Tabla16[ISR RET.],Tabla16[NUM],Tabla1[[#This Row],[CODIGO]])</f>
        <v>0</v>
      </c>
      <c r="J1161" s="35">
        <f>SUMIFS(Tabla16[IVA RET.],Tabla16[NUM],Tabla1[[#This Row],[CODIGO]])</f>
        <v>0</v>
      </c>
      <c r="K1161" t="str">
        <f>FIXED(Tabla1[[#This Row],[TASA 16%]],0)</f>
        <v>0</v>
      </c>
      <c r="L1161" t="str">
        <f>FIXED(Tabla1[[#This Row],[TASA 0%]],0)</f>
        <v>0</v>
      </c>
      <c r="M1161" t="str">
        <f>FIXED(Tabla1[[#This Row],[TASA EXE.]],0)</f>
        <v>0</v>
      </c>
      <c r="N1161" t="str">
        <f>FIXED(Tabla1[[#This Row],[IVA]],0)</f>
        <v>0</v>
      </c>
      <c r="O1161" t="str">
        <f>FIXED(Tabla1[[#This Row],[ISR RET]],0)</f>
        <v>0</v>
      </c>
      <c r="P1161" t="str">
        <f>FIXED(Tabla1[[#This Row],[IVA RET]],0)</f>
        <v>0</v>
      </c>
      <c r="R1161" s="68">
        <f>Tabla1[[#This Row],[TASA 16]]*16%</f>
        <v>0</v>
      </c>
    </row>
    <row r="1162" spans="2:18" x14ac:dyDescent="0.25">
      <c r="B1162" t="str">
        <f>'[1]210 Y RFC'!A1162</f>
        <v>PVE000819KY3</v>
      </c>
      <c r="C1162" t="s">
        <v>1194</v>
      </c>
      <c r="D1162" t="str">
        <f>'[1]210 Y RFC'!C1162</f>
        <v>PLASTICOS VECAM SA DE CV</v>
      </c>
      <c r="E1162" s="35">
        <f>SUMIFS(Tabla16[TASA 16],Tabla16[NUM],Tabla1[[#This Row],[CODIGO]])</f>
        <v>0</v>
      </c>
      <c r="F1162" s="35">
        <f>SUMIFS(Tabla16[TASA 0%],Tabla16[NUM],Tabla1[[#This Row],[CODIGO]])</f>
        <v>0</v>
      </c>
      <c r="G1162" s="35">
        <f>SUMIFS(Tabla16[[EXENTO ]],Tabla16[NUM],Tabla1[[#This Row],[CODIGO]])</f>
        <v>0</v>
      </c>
      <c r="H1162" s="35">
        <f>SUMIFS(Tabla16[IVA],Tabla16[NUM],Tabla1[[#This Row],[CODIGO]])</f>
        <v>0</v>
      </c>
      <c r="I1162" s="35">
        <f>SUMIFS(Tabla16[ISR RET.],Tabla16[NUM],Tabla1[[#This Row],[CODIGO]])</f>
        <v>0</v>
      </c>
      <c r="J1162" s="35">
        <f>SUMIFS(Tabla16[IVA RET.],Tabla16[NUM],Tabla1[[#This Row],[CODIGO]])</f>
        <v>0</v>
      </c>
      <c r="K1162" t="str">
        <f>FIXED(Tabla1[[#This Row],[TASA 16%]],0)</f>
        <v>0</v>
      </c>
      <c r="L1162" t="str">
        <f>FIXED(Tabla1[[#This Row],[TASA 0%]],0)</f>
        <v>0</v>
      </c>
      <c r="M1162" t="str">
        <f>FIXED(Tabla1[[#This Row],[TASA EXE.]],0)</f>
        <v>0</v>
      </c>
      <c r="N1162" s="36" t="str">
        <f>FIXED(Tabla1[[#This Row],[IVA]],0)</f>
        <v>0</v>
      </c>
      <c r="O1162" s="36" t="str">
        <f>FIXED(Tabla1[[#This Row],[ISR RET]],0)</f>
        <v>0</v>
      </c>
      <c r="P1162" s="36" t="str">
        <f>FIXED(Tabla1[[#This Row],[IVA RET]],0)</f>
        <v>0</v>
      </c>
      <c r="R1162" s="68">
        <f>Tabla1[[#This Row],[TASA 16]]*16%</f>
        <v>0</v>
      </c>
    </row>
    <row r="1163" spans="2:18" x14ac:dyDescent="0.25">
      <c r="B1163" t="str">
        <f>'[1]210 Y RFC'!A1163</f>
        <v>IAJC980914FU2</v>
      </c>
      <c r="C1163" t="s">
        <v>1195</v>
      </c>
      <c r="D1163" t="str">
        <f>'[1]210 Y RFC'!C1163</f>
        <v>IBARRA JAUREGUI CINTHYA ESMERALDA</v>
      </c>
      <c r="E1163" s="35">
        <f>SUMIFS(Tabla16[TASA 16],Tabla16[NUM],Tabla1[[#This Row],[CODIGO]])</f>
        <v>14479.3125</v>
      </c>
      <c r="F1163" s="35">
        <f>SUMIFS(Tabla16[TASA 0%],Tabla16[NUM],Tabla1[[#This Row],[CODIGO]])</f>
        <v>7.500000000163709E-3</v>
      </c>
      <c r="G1163" s="35">
        <f>SUMIFS(Tabla16[[EXENTO ]],Tabla16[NUM],Tabla1[[#This Row],[CODIGO]])</f>
        <v>0</v>
      </c>
      <c r="H1163" s="35">
        <f>SUMIFS(Tabla16[IVA],Tabla16[NUM],Tabla1[[#This Row],[CODIGO]])</f>
        <v>2316.69</v>
      </c>
      <c r="I1163" s="35">
        <f>SUMIFS(Tabla16[ISR RET.],Tabla16[NUM],Tabla1[[#This Row],[CODIGO]])</f>
        <v>0</v>
      </c>
      <c r="J1163" s="35">
        <f>SUMIFS(Tabla16[IVA RET.],Tabla16[NUM],Tabla1[[#This Row],[CODIGO]])</f>
        <v>0</v>
      </c>
      <c r="K1163" t="str">
        <f>FIXED(Tabla1[[#This Row],[TASA 16%]],0)</f>
        <v>14,479</v>
      </c>
      <c r="L1163" t="str">
        <f>FIXED(Tabla1[[#This Row],[TASA 0%]],0)</f>
        <v>0</v>
      </c>
      <c r="M1163" t="str">
        <f>FIXED(Tabla1[[#This Row],[TASA EXE.]],0)</f>
        <v>0</v>
      </c>
      <c r="N1163" t="str">
        <f>FIXED(Tabla1[[#This Row],[IVA]],0)</f>
        <v>2,317</v>
      </c>
      <c r="O1163" t="str">
        <f>FIXED(Tabla1[[#This Row],[ISR RET]],0)</f>
        <v>0</v>
      </c>
      <c r="P1163" t="str">
        <f>FIXED(Tabla1[[#This Row],[IVA RET]],0)</f>
        <v>0</v>
      </c>
      <c r="R1163" s="68">
        <f>Tabla1[[#This Row],[TASA 16]]*16%</f>
        <v>2316.64</v>
      </c>
    </row>
    <row r="1164" spans="2:18" x14ac:dyDescent="0.25">
      <c r="B1164" t="str">
        <f>'[1]210 Y RFC'!A1164</f>
        <v>LOBJ911124TQA</v>
      </c>
      <c r="C1164" t="s">
        <v>1196</v>
      </c>
      <c r="D1164" t="str">
        <f>'[1]210 Y RFC'!C1164</f>
        <v>LOMELI BETANCOURT JEANETTE</v>
      </c>
      <c r="E1164" s="35">
        <f>SUMIFS(Tabla16[TASA 16],Tabla16[NUM],Tabla1[[#This Row],[CODIGO]])</f>
        <v>0</v>
      </c>
      <c r="F1164" s="35">
        <f>SUMIFS(Tabla16[TASA 0%],Tabla16[NUM],Tabla1[[#This Row],[CODIGO]])</f>
        <v>94110.6</v>
      </c>
      <c r="G1164" s="35">
        <f>SUMIFS(Tabla16[[EXENTO ]],Tabla16[NUM],Tabla1[[#This Row],[CODIGO]])</f>
        <v>0</v>
      </c>
      <c r="H1164" s="35">
        <f>SUMIFS(Tabla16[IVA],Tabla16[NUM],Tabla1[[#This Row],[CODIGO]])</f>
        <v>0</v>
      </c>
      <c r="I1164" s="35">
        <f>SUMIFS(Tabla16[ISR RET.],Tabla16[NUM],Tabla1[[#This Row],[CODIGO]])</f>
        <v>0</v>
      </c>
      <c r="J1164" s="35">
        <f>SUMIFS(Tabla16[IVA RET.],Tabla16[NUM],Tabla1[[#This Row],[CODIGO]])</f>
        <v>0</v>
      </c>
      <c r="K1164" t="str">
        <f>FIXED(Tabla1[[#This Row],[TASA 16%]],0)</f>
        <v>0</v>
      </c>
      <c r="L1164" t="str">
        <f>FIXED(Tabla1[[#This Row],[TASA 0%]],0)</f>
        <v>94,111</v>
      </c>
      <c r="M1164" t="str">
        <f>FIXED(Tabla1[[#This Row],[TASA EXE.]],0)</f>
        <v>0</v>
      </c>
      <c r="N1164" s="36" t="str">
        <f>FIXED(Tabla1[[#This Row],[IVA]],0)</f>
        <v>0</v>
      </c>
      <c r="O1164" s="36" t="str">
        <f>FIXED(Tabla1[[#This Row],[ISR RET]],0)</f>
        <v>0</v>
      </c>
      <c r="P1164" s="36" t="str">
        <f>FIXED(Tabla1[[#This Row],[IVA RET]],0)</f>
        <v>0</v>
      </c>
      <c r="R1164" s="68">
        <f>Tabla1[[#This Row],[TASA 16]]*16%</f>
        <v>0</v>
      </c>
    </row>
    <row r="1165" spans="2:18" x14ac:dyDescent="0.25">
      <c r="B1165" t="str">
        <f>'[1]210 Y RFC'!A1165</f>
        <v>LOPJ880311NT1</v>
      </c>
      <c r="C1165" t="s">
        <v>1197</v>
      </c>
      <c r="D1165" t="str">
        <f>'[1]210 Y RFC'!C1165</f>
        <v>LOZANO PADILLA JESUS OMAR</v>
      </c>
      <c r="E1165" s="35">
        <f>SUMIFS(Tabla16[TASA 16],Tabla16[NUM],Tabla1[[#This Row],[CODIGO]])</f>
        <v>0</v>
      </c>
      <c r="F1165" s="35">
        <f>SUMIFS(Tabla16[TASA 0%],Tabla16[NUM],Tabla1[[#This Row],[CODIGO]])</f>
        <v>0</v>
      </c>
      <c r="G1165" s="35">
        <f>SUMIFS(Tabla16[[EXENTO ]],Tabla16[NUM],Tabla1[[#This Row],[CODIGO]])</f>
        <v>0</v>
      </c>
      <c r="H1165" s="35">
        <f>SUMIFS(Tabla16[IVA],Tabla16[NUM],Tabla1[[#This Row],[CODIGO]])</f>
        <v>0</v>
      </c>
      <c r="I1165" s="35">
        <f>SUMIFS(Tabla16[ISR RET.],Tabla16[NUM],Tabla1[[#This Row],[CODIGO]])</f>
        <v>0</v>
      </c>
      <c r="J1165" s="35">
        <f>SUMIFS(Tabla16[IVA RET.],Tabla16[NUM],Tabla1[[#This Row],[CODIGO]])</f>
        <v>0</v>
      </c>
      <c r="K1165" t="str">
        <f>FIXED(Tabla1[[#This Row],[TASA 16%]],0)</f>
        <v>0</v>
      </c>
      <c r="L1165" t="str">
        <f>FIXED(Tabla1[[#This Row],[TASA 0%]],0)</f>
        <v>0</v>
      </c>
      <c r="M1165" t="str">
        <f>FIXED(Tabla1[[#This Row],[TASA EXE.]],0)</f>
        <v>0</v>
      </c>
      <c r="N1165" t="str">
        <f>FIXED(Tabla1[[#This Row],[IVA]],0)</f>
        <v>0</v>
      </c>
      <c r="O1165" t="str">
        <f>FIXED(Tabla1[[#This Row],[ISR RET]],0)</f>
        <v>0</v>
      </c>
      <c r="P1165" t="str">
        <f>FIXED(Tabla1[[#This Row],[IVA RET]],0)</f>
        <v>0</v>
      </c>
      <c r="R1165" s="68">
        <f>Tabla1[[#This Row],[TASA 16]]*16%</f>
        <v>0</v>
      </c>
    </row>
    <row r="1166" spans="2:18" x14ac:dyDescent="0.25">
      <c r="B1166" t="str">
        <f>'[1]210 Y RFC'!A1166</f>
        <v>GOAR630617QK0</v>
      </c>
      <c r="C1166" t="s">
        <v>1198</v>
      </c>
      <c r="D1166" t="str">
        <f>'[1]210 Y RFC'!C1166</f>
        <v>GOMEZ ARIAS RAFAEL</v>
      </c>
      <c r="E1166" s="35">
        <f>SUMIFS(Tabla16[TASA 16],Tabla16[NUM],Tabla1[[#This Row],[CODIGO]])</f>
        <v>16808.1875</v>
      </c>
      <c r="F1166" s="35">
        <f>SUMIFS(Tabla16[TASA 0%],Tabla16[NUM],Tabla1[[#This Row],[CODIGO]])</f>
        <v>2.4999999986903276E-3</v>
      </c>
      <c r="G1166" s="35">
        <f>SUMIFS(Tabla16[[EXENTO ]],Tabla16[NUM],Tabla1[[#This Row],[CODIGO]])</f>
        <v>0</v>
      </c>
      <c r="H1166" s="35">
        <f>SUMIFS(Tabla16[IVA],Tabla16[NUM],Tabla1[[#This Row],[CODIGO]])</f>
        <v>2689.31</v>
      </c>
      <c r="I1166" s="35">
        <f>SUMIFS(Tabla16[ISR RET.],Tabla16[NUM],Tabla1[[#This Row],[CODIGO]])</f>
        <v>0</v>
      </c>
      <c r="J1166" s="35">
        <f>SUMIFS(Tabla16[IVA RET.],Tabla16[NUM],Tabla1[[#This Row],[CODIGO]])</f>
        <v>0</v>
      </c>
      <c r="K1166" t="str">
        <f>FIXED(Tabla1[[#This Row],[TASA 16%]],0)</f>
        <v>16,808</v>
      </c>
      <c r="L1166" t="str">
        <f>FIXED(Tabla1[[#This Row],[TASA 0%]],0)</f>
        <v>0</v>
      </c>
      <c r="M1166" t="str">
        <f>FIXED(Tabla1[[#This Row],[TASA EXE.]],0)</f>
        <v>0</v>
      </c>
      <c r="N1166" s="36" t="str">
        <f>FIXED(Tabla1[[#This Row],[IVA]],0)</f>
        <v>2,689</v>
      </c>
      <c r="O1166" s="36" t="str">
        <f>FIXED(Tabla1[[#This Row],[ISR RET]],0)</f>
        <v>0</v>
      </c>
      <c r="P1166" s="36" t="str">
        <f>FIXED(Tabla1[[#This Row],[IVA RET]],0)</f>
        <v>0</v>
      </c>
      <c r="R1166" s="68">
        <f>Tabla1[[#This Row],[TASA 16]]*16%</f>
        <v>2689.28</v>
      </c>
    </row>
    <row r="1167" spans="2:18" x14ac:dyDescent="0.25">
      <c r="B1167" t="str">
        <f>'[1]210 Y RFC'!A1167</f>
        <v>DCO1004133A2</v>
      </c>
      <c r="C1167" t="s">
        <v>1199</v>
      </c>
      <c r="D1167" t="str">
        <f>'[1]210 Y RFC'!C1167</f>
        <v>DESEOS DEL CORAZON AC</v>
      </c>
      <c r="E1167" s="35">
        <f>SUMIFS(Tabla16[TASA 16],Tabla16[NUM],Tabla1[[#This Row],[CODIGO]])</f>
        <v>0</v>
      </c>
      <c r="F1167" s="35">
        <f>SUMIFS(Tabla16[TASA 0%],Tabla16[NUM],Tabla1[[#This Row],[CODIGO]])</f>
        <v>0</v>
      </c>
      <c r="G1167" s="35">
        <f>SUMIFS(Tabla16[[EXENTO ]],Tabla16[NUM],Tabla1[[#This Row],[CODIGO]])</f>
        <v>0</v>
      </c>
      <c r="H1167" s="35">
        <f>SUMIFS(Tabla16[IVA],Tabla16[NUM],Tabla1[[#This Row],[CODIGO]])</f>
        <v>0</v>
      </c>
      <c r="I1167" s="35">
        <f>SUMIFS(Tabla16[ISR RET.],Tabla16[NUM],Tabla1[[#This Row],[CODIGO]])</f>
        <v>0</v>
      </c>
      <c r="J1167" s="35">
        <f>SUMIFS(Tabla16[IVA RET.],Tabla16[NUM],Tabla1[[#This Row],[CODIGO]])</f>
        <v>0</v>
      </c>
      <c r="K1167" t="str">
        <f>FIXED(Tabla1[[#This Row],[TASA 16%]],0)</f>
        <v>0</v>
      </c>
      <c r="L1167" t="str">
        <f>FIXED(Tabla1[[#This Row],[TASA 0%]],0)</f>
        <v>0</v>
      </c>
      <c r="M1167" t="str">
        <f>FIXED(Tabla1[[#This Row],[TASA EXE.]],0)</f>
        <v>0</v>
      </c>
      <c r="N1167" t="str">
        <f>FIXED(Tabla1[[#This Row],[IVA]],0)</f>
        <v>0</v>
      </c>
      <c r="O1167" t="str">
        <f>FIXED(Tabla1[[#This Row],[ISR RET]],0)</f>
        <v>0</v>
      </c>
      <c r="P1167" t="str">
        <f>FIXED(Tabla1[[#This Row],[IVA RET]],0)</f>
        <v>0</v>
      </c>
      <c r="R1167" s="68">
        <f>Tabla1[[#This Row],[TASA 16]]*16%</f>
        <v>0</v>
      </c>
    </row>
    <row r="1168" spans="2:18" x14ac:dyDescent="0.25">
      <c r="B1168" t="str">
        <f>'[1]210 Y RFC'!A1168</f>
        <v>MEAM790519PU3</v>
      </c>
      <c r="C1168" t="s">
        <v>1200</v>
      </c>
      <c r="D1168" t="str">
        <f>'[1]210 Y RFC'!C1168</f>
        <v>MEJIA ALCANTAR MOISES</v>
      </c>
      <c r="E1168" s="35">
        <f>SUMIFS(Tabla16[TASA 16],Tabla16[NUM],Tabla1[[#This Row],[CODIGO]])</f>
        <v>0</v>
      </c>
      <c r="F1168" s="35">
        <f>SUMIFS(Tabla16[TASA 0%],Tabla16[NUM],Tabla1[[#This Row],[CODIGO]])</f>
        <v>1905</v>
      </c>
      <c r="G1168" s="35">
        <f>SUMIFS(Tabla16[[EXENTO ]],Tabla16[NUM],Tabla1[[#This Row],[CODIGO]])</f>
        <v>0</v>
      </c>
      <c r="H1168" s="35">
        <f>SUMIFS(Tabla16[IVA],Tabla16[NUM],Tabla1[[#This Row],[CODIGO]])</f>
        <v>0</v>
      </c>
      <c r="I1168" s="35">
        <f>SUMIFS(Tabla16[ISR RET.],Tabla16[NUM],Tabla1[[#This Row],[CODIGO]])</f>
        <v>0</v>
      </c>
      <c r="J1168" s="35">
        <f>SUMIFS(Tabla16[IVA RET.],Tabla16[NUM],Tabla1[[#This Row],[CODIGO]])</f>
        <v>0</v>
      </c>
      <c r="K1168" t="str">
        <f>FIXED(Tabla1[[#This Row],[TASA 16%]],0)</f>
        <v>0</v>
      </c>
      <c r="L1168" t="str">
        <f>FIXED(Tabla1[[#This Row],[TASA 0%]],0)</f>
        <v>1,905</v>
      </c>
      <c r="M1168" t="str">
        <f>FIXED(Tabla1[[#This Row],[TASA EXE.]],0)</f>
        <v>0</v>
      </c>
      <c r="N1168" s="36" t="str">
        <f>FIXED(Tabla1[[#This Row],[IVA]],0)</f>
        <v>0</v>
      </c>
      <c r="O1168" s="36" t="str">
        <f>FIXED(Tabla1[[#This Row],[ISR RET]],0)</f>
        <v>0</v>
      </c>
      <c r="P1168" s="36" t="str">
        <f>FIXED(Tabla1[[#This Row],[IVA RET]],0)</f>
        <v>0</v>
      </c>
      <c r="R1168" s="68">
        <f>Tabla1[[#This Row],[TASA 16]]*16%</f>
        <v>0</v>
      </c>
    </row>
    <row r="1169" spans="2:18" x14ac:dyDescent="0.25">
      <c r="B1169" t="str">
        <f>'[1]210 Y RFC'!A1169</f>
        <v>HIOC630322BRA</v>
      </c>
      <c r="C1169" t="s">
        <v>1201</v>
      </c>
      <c r="D1169" t="str">
        <f>'[1]210 Y RFC'!C1169</f>
        <v>HIDALGO ORNELAS CATALINA</v>
      </c>
      <c r="E1169" s="35">
        <f>SUMIFS(Tabla16[TASA 16],Tabla16[NUM],Tabla1[[#This Row],[CODIGO]])</f>
        <v>0</v>
      </c>
      <c r="F1169" s="35">
        <f>SUMIFS(Tabla16[TASA 0%],Tabla16[NUM],Tabla1[[#This Row],[CODIGO]])</f>
        <v>0</v>
      </c>
      <c r="G1169" s="35">
        <f>SUMIFS(Tabla16[[EXENTO ]],Tabla16[NUM],Tabla1[[#This Row],[CODIGO]])</f>
        <v>0</v>
      </c>
      <c r="H1169" s="35">
        <f>SUMIFS(Tabla16[IVA],Tabla16[NUM],Tabla1[[#This Row],[CODIGO]])</f>
        <v>0</v>
      </c>
      <c r="I1169" s="35">
        <f>SUMIFS(Tabla16[ISR RET.],Tabla16[NUM],Tabla1[[#This Row],[CODIGO]])</f>
        <v>0</v>
      </c>
      <c r="J1169" s="35">
        <f>SUMIFS(Tabla16[IVA RET.],Tabla16[NUM],Tabla1[[#This Row],[CODIGO]])</f>
        <v>0</v>
      </c>
      <c r="K1169" t="str">
        <f>FIXED(Tabla1[[#This Row],[TASA 16%]],0)</f>
        <v>0</v>
      </c>
      <c r="L1169" t="str">
        <f>FIXED(Tabla1[[#This Row],[TASA 0%]],0)</f>
        <v>0</v>
      </c>
      <c r="M1169" t="str">
        <f>FIXED(Tabla1[[#This Row],[TASA EXE.]],0)</f>
        <v>0</v>
      </c>
      <c r="N1169" s="36" t="str">
        <f>FIXED(Tabla1[[#This Row],[IVA]],0)</f>
        <v>0</v>
      </c>
      <c r="O1169" s="36" t="str">
        <f>FIXED(Tabla1[[#This Row],[ISR RET]],0)</f>
        <v>0</v>
      </c>
      <c r="P1169" s="36" t="str">
        <f>FIXED(Tabla1[[#This Row],[IVA RET]],0)</f>
        <v>0</v>
      </c>
      <c r="R1169" s="68">
        <f>Tabla1[[#This Row],[TASA 16]]*16%</f>
        <v>0</v>
      </c>
    </row>
    <row r="1170" spans="2:18" x14ac:dyDescent="0.25">
      <c r="B1170" t="str">
        <f>'[1]210 Y RFC'!A1170</f>
        <v>RUVJ780717G44</v>
      </c>
      <c r="C1170" t="s">
        <v>1202</v>
      </c>
      <c r="D1170" t="str">
        <f>'[1]210 Y RFC'!C1170</f>
        <v>RUBIO VERA JOSE DE JESUS</v>
      </c>
      <c r="E1170" s="35">
        <f>SUMIFS(Tabla16[TASA 16],Tabla16[NUM],Tabla1[[#This Row],[CODIGO]])</f>
        <v>0</v>
      </c>
      <c r="F1170" s="35">
        <f>SUMIFS(Tabla16[TASA 0%],Tabla16[NUM],Tabla1[[#This Row],[CODIGO]])</f>
        <v>0</v>
      </c>
      <c r="G1170" s="35">
        <f>SUMIFS(Tabla16[[EXENTO ]],Tabla16[NUM],Tabla1[[#This Row],[CODIGO]])</f>
        <v>0</v>
      </c>
      <c r="H1170" s="35">
        <f>SUMIFS(Tabla16[IVA],Tabla16[NUM],Tabla1[[#This Row],[CODIGO]])</f>
        <v>0</v>
      </c>
      <c r="I1170" s="35">
        <f>SUMIFS(Tabla16[ISR RET.],Tabla16[NUM],Tabla1[[#This Row],[CODIGO]])</f>
        <v>0</v>
      </c>
      <c r="J1170" s="35">
        <f>SUMIFS(Tabla16[IVA RET.],Tabla16[NUM],Tabla1[[#This Row],[CODIGO]])</f>
        <v>0</v>
      </c>
      <c r="K1170" t="str">
        <f>FIXED(Tabla1[[#This Row],[TASA 16%]],0)</f>
        <v>0</v>
      </c>
      <c r="L1170" t="str">
        <f>FIXED(Tabla1[[#This Row],[TASA 0%]],0)</f>
        <v>0</v>
      </c>
      <c r="M1170" t="str">
        <f>FIXED(Tabla1[[#This Row],[TASA EXE.]],0)</f>
        <v>0</v>
      </c>
      <c r="N1170" s="36" t="str">
        <f>FIXED(Tabla1[[#This Row],[IVA]],0)</f>
        <v>0</v>
      </c>
      <c r="O1170" s="36" t="str">
        <f>FIXED(Tabla1[[#This Row],[ISR RET]],0)</f>
        <v>0</v>
      </c>
      <c r="P1170" s="36" t="str">
        <f>FIXED(Tabla1[[#This Row],[IVA RET]],0)</f>
        <v>0</v>
      </c>
      <c r="R1170" s="68">
        <f>Tabla1[[#This Row],[TASA 16]]*16%</f>
        <v>0</v>
      </c>
    </row>
    <row r="1171" spans="2:18" x14ac:dyDescent="0.25">
      <c r="B1171" t="str">
        <f>'[1]210 Y RFC'!A1171</f>
        <v>DFA120912EU2</v>
      </c>
      <c r="C1171" t="s">
        <v>1203</v>
      </c>
      <c r="D1171" t="str">
        <f>'[1]210 Y RFC'!C1171</f>
        <v>DP FARMACIA SA DE CV</v>
      </c>
      <c r="E1171" s="35">
        <f>SUMIFS(Tabla16[TASA 16],Tabla16[NUM],Tabla1[[#This Row],[CODIGO]])</f>
        <v>0</v>
      </c>
      <c r="F1171" s="35">
        <f>SUMIFS(Tabla16[TASA 0%],Tabla16[NUM],Tabla1[[#This Row],[CODIGO]])</f>
        <v>0</v>
      </c>
      <c r="G1171" s="35">
        <f>SUMIFS(Tabla16[[EXENTO ]],Tabla16[NUM],Tabla1[[#This Row],[CODIGO]])</f>
        <v>0</v>
      </c>
      <c r="H1171" s="35">
        <f>SUMIFS(Tabla16[IVA],Tabla16[NUM],Tabla1[[#This Row],[CODIGO]])</f>
        <v>0</v>
      </c>
      <c r="I1171" s="35">
        <f>SUMIFS(Tabla16[ISR RET.],Tabla16[NUM],Tabla1[[#This Row],[CODIGO]])</f>
        <v>0</v>
      </c>
      <c r="J1171" s="35">
        <f>SUMIFS(Tabla16[IVA RET.],Tabla16[NUM],Tabla1[[#This Row],[CODIGO]])</f>
        <v>0</v>
      </c>
      <c r="K1171" t="str">
        <f>FIXED(Tabla1[[#This Row],[TASA 16%]],0)</f>
        <v>0</v>
      </c>
      <c r="L1171" t="str">
        <f>FIXED(Tabla1[[#This Row],[TASA 0%]],0)</f>
        <v>0</v>
      </c>
      <c r="M1171" t="str">
        <f>FIXED(Tabla1[[#This Row],[TASA EXE.]],0)</f>
        <v>0</v>
      </c>
      <c r="N1171" t="str">
        <f>FIXED(Tabla1[[#This Row],[IVA]],0)</f>
        <v>0</v>
      </c>
      <c r="O1171" t="str">
        <f>FIXED(Tabla1[[#This Row],[ISR RET]],0)</f>
        <v>0</v>
      </c>
      <c r="P1171" t="str">
        <f>FIXED(Tabla1[[#This Row],[IVA RET]],0)</f>
        <v>0</v>
      </c>
      <c r="R1171" s="68">
        <f>Tabla1[[#This Row],[TASA 16]]*16%</f>
        <v>0</v>
      </c>
    </row>
    <row r="1172" spans="2:18" x14ac:dyDescent="0.25">
      <c r="B1172" t="str">
        <f>'[1]210 Y RFC'!A1172</f>
        <v>SORA610218N94</v>
      </c>
      <c r="C1172" t="s">
        <v>1204</v>
      </c>
      <c r="D1172" t="str">
        <f>'[1]210 Y RFC'!C1172</f>
        <v>SOLORZANO RODRIGUEZ ANA MARIA</v>
      </c>
      <c r="E1172" s="35">
        <f>SUMIFS(Tabla16[TASA 16],Tabla16[NUM],Tabla1[[#This Row],[CODIGO]])</f>
        <v>0</v>
      </c>
      <c r="F1172" s="35">
        <f>SUMIFS(Tabla16[TASA 0%],Tabla16[NUM],Tabla1[[#This Row],[CODIGO]])</f>
        <v>0</v>
      </c>
      <c r="G1172" s="35">
        <f>SUMIFS(Tabla16[[EXENTO ]],Tabla16[NUM],Tabla1[[#This Row],[CODIGO]])</f>
        <v>0</v>
      </c>
      <c r="H1172" s="35">
        <f>SUMIFS(Tabla16[IVA],Tabla16[NUM],Tabla1[[#This Row],[CODIGO]])</f>
        <v>0</v>
      </c>
      <c r="I1172" s="35">
        <f>SUMIFS(Tabla16[ISR RET.],Tabla16[NUM],Tabla1[[#This Row],[CODIGO]])</f>
        <v>0</v>
      </c>
      <c r="J1172" s="35">
        <f>SUMIFS(Tabla16[IVA RET.],Tabla16[NUM],Tabla1[[#This Row],[CODIGO]])</f>
        <v>0</v>
      </c>
      <c r="K1172" t="str">
        <f>FIXED(Tabla1[[#This Row],[TASA 16%]],0)</f>
        <v>0</v>
      </c>
      <c r="L1172" t="str">
        <f>FIXED(Tabla1[[#This Row],[TASA 0%]],0)</f>
        <v>0</v>
      </c>
      <c r="M1172" t="str">
        <f>FIXED(Tabla1[[#This Row],[TASA EXE.]],0)</f>
        <v>0</v>
      </c>
      <c r="N1172" s="36" t="str">
        <f>FIXED(Tabla1[[#This Row],[IVA]],0)</f>
        <v>0</v>
      </c>
      <c r="O1172" s="36" t="str">
        <f>FIXED(Tabla1[[#This Row],[ISR RET]],0)</f>
        <v>0</v>
      </c>
      <c r="P1172" s="36" t="str">
        <f>FIXED(Tabla1[[#This Row],[IVA RET]],0)</f>
        <v>0</v>
      </c>
      <c r="R1172" s="68">
        <f>Tabla1[[#This Row],[TASA 16]]*16%</f>
        <v>0</v>
      </c>
    </row>
    <row r="1173" spans="2:18" x14ac:dyDescent="0.25">
      <c r="B1173" t="str">
        <f>'[1]210 Y RFC'!A1173</f>
        <v>GDF020222EQ3</v>
      </c>
      <c r="C1173" t="s">
        <v>1205</v>
      </c>
      <c r="D1173" t="str">
        <f>'[1]210 Y RFC'!C1173</f>
        <v>GRUPO DANSK FARM DE MEXICO</v>
      </c>
      <c r="E1173" s="35">
        <f>SUMIFS(Tabla16[TASA 16],Tabla16[NUM],Tabla1[[#This Row],[CODIGO]])</f>
        <v>0</v>
      </c>
      <c r="F1173" s="35">
        <f>SUMIFS(Tabla16[TASA 0%],Tabla16[NUM],Tabla1[[#This Row],[CODIGO]])</f>
        <v>0</v>
      </c>
      <c r="G1173" s="35">
        <f>SUMIFS(Tabla16[[EXENTO ]],Tabla16[NUM],Tabla1[[#This Row],[CODIGO]])</f>
        <v>0</v>
      </c>
      <c r="H1173" s="35">
        <f>SUMIFS(Tabla16[IVA],Tabla16[NUM],Tabla1[[#This Row],[CODIGO]])</f>
        <v>0</v>
      </c>
      <c r="I1173" s="35">
        <f>SUMIFS(Tabla16[ISR RET.],Tabla16[NUM],Tabla1[[#This Row],[CODIGO]])</f>
        <v>0</v>
      </c>
      <c r="J1173" s="35">
        <f>SUMIFS(Tabla16[IVA RET.],Tabla16[NUM],Tabla1[[#This Row],[CODIGO]])</f>
        <v>0</v>
      </c>
      <c r="K1173" t="str">
        <f>FIXED(Tabla1[[#This Row],[TASA 16%]],0)</f>
        <v>0</v>
      </c>
      <c r="L1173" t="str">
        <f>FIXED(Tabla1[[#This Row],[TASA 0%]],0)</f>
        <v>0</v>
      </c>
      <c r="M1173" t="str">
        <f>FIXED(Tabla1[[#This Row],[TASA EXE.]],0)</f>
        <v>0</v>
      </c>
      <c r="N1173" t="str">
        <f>FIXED(Tabla1[[#This Row],[IVA]],0)</f>
        <v>0</v>
      </c>
      <c r="O1173" t="str">
        <f>FIXED(Tabla1[[#This Row],[ISR RET]],0)</f>
        <v>0</v>
      </c>
      <c r="P1173" t="str">
        <f>FIXED(Tabla1[[#This Row],[IVA RET]],0)</f>
        <v>0</v>
      </c>
      <c r="R1173" s="68">
        <f>Tabla1[[#This Row],[TASA 16]]*16%</f>
        <v>0</v>
      </c>
    </row>
    <row r="1174" spans="2:18" x14ac:dyDescent="0.25">
      <c r="B1174">
        <f>'[1]210 Y RFC'!A1174</f>
        <v>0</v>
      </c>
      <c r="C1174" t="s">
        <v>1206</v>
      </c>
      <c r="D1174" t="str">
        <f>'[1]210 Y RFC'!C1174</f>
        <v>MARTIN FRANCO JOSE ALFREDO</v>
      </c>
      <c r="E1174" s="35">
        <f>SUMIFS(Tabla16[TASA 16],Tabla16[NUM],Tabla1[[#This Row],[CODIGO]])</f>
        <v>0</v>
      </c>
      <c r="F1174" s="35">
        <f>SUMIFS(Tabla16[TASA 0%],Tabla16[NUM],Tabla1[[#This Row],[CODIGO]])</f>
        <v>0</v>
      </c>
      <c r="G1174" s="35">
        <f>SUMIFS(Tabla16[[EXENTO ]],Tabla16[NUM],Tabla1[[#This Row],[CODIGO]])</f>
        <v>0</v>
      </c>
      <c r="H1174" s="35">
        <f>SUMIFS(Tabla16[IVA],Tabla16[NUM],Tabla1[[#This Row],[CODIGO]])</f>
        <v>0</v>
      </c>
      <c r="I1174" s="35">
        <f>SUMIFS(Tabla16[ISR RET.],Tabla16[NUM],Tabla1[[#This Row],[CODIGO]])</f>
        <v>0</v>
      </c>
      <c r="J1174" s="35">
        <f>SUMIFS(Tabla16[IVA RET.],Tabla16[NUM],Tabla1[[#This Row],[CODIGO]])</f>
        <v>0</v>
      </c>
      <c r="K1174" t="str">
        <f>FIXED(Tabla1[[#This Row],[TASA 16%]],0)</f>
        <v>0</v>
      </c>
      <c r="L1174" t="str">
        <f>FIXED(Tabla1[[#This Row],[TASA 0%]],0)</f>
        <v>0</v>
      </c>
      <c r="M1174" t="str">
        <f>FIXED(Tabla1[[#This Row],[TASA EXE.]],0)</f>
        <v>0</v>
      </c>
      <c r="N1174" s="36" t="str">
        <f>FIXED(Tabla1[[#This Row],[IVA]],0)</f>
        <v>0</v>
      </c>
      <c r="O1174" s="36" t="str">
        <f>FIXED(Tabla1[[#This Row],[ISR RET]],0)</f>
        <v>0</v>
      </c>
      <c r="P1174" s="36" t="str">
        <f>FIXED(Tabla1[[#This Row],[IVA RET]],0)</f>
        <v>0</v>
      </c>
      <c r="R1174" s="68">
        <f>Tabla1[[#This Row],[TASA 16]]*16%</f>
        <v>0</v>
      </c>
    </row>
    <row r="1175" spans="2:18" x14ac:dyDescent="0.25">
      <c r="B1175" t="str">
        <f>'[1]210 Y RFC'!A1175</f>
        <v>RARR811217AT4</v>
      </c>
      <c r="C1175" t="s">
        <v>1207</v>
      </c>
      <c r="D1175" t="str">
        <f>'[1]210 Y RFC'!C1175</f>
        <v>RAMIREZ RAMOS RICARDO ULISES</v>
      </c>
      <c r="E1175" s="35">
        <f>SUMIFS(Tabla16[TASA 16],Tabla16[NUM],Tabla1[[#This Row],[CODIGO]])</f>
        <v>0</v>
      </c>
      <c r="F1175" s="35">
        <f>SUMIFS(Tabla16[TASA 0%],Tabla16[NUM],Tabla1[[#This Row],[CODIGO]])</f>
        <v>0</v>
      </c>
      <c r="G1175" s="35">
        <f>SUMIFS(Tabla16[[EXENTO ]],Tabla16[NUM],Tabla1[[#This Row],[CODIGO]])</f>
        <v>0</v>
      </c>
      <c r="H1175" s="35">
        <f>SUMIFS(Tabla16[IVA],Tabla16[NUM],Tabla1[[#This Row],[CODIGO]])</f>
        <v>0</v>
      </c>
      <c r="I1175" s="35">
        <f>SUMIFS(Tabla16[ISR RET.],Tabla16[NUM],Tabla1[[#This Row],[CODIGO]])</f>
        <v>0</v>
      </c>
      <c r="J1175" s="35">
        <f>SUMIFS(Tabla16[IVA RET.],Tabla16[NUM],Tabla1[[#This Row],[CODIGO]])</f>
        <v>0</v>
      </c>
      <c r="K1175" t="str">
        <f>FIXED(Tabla1[[#This Row],[TASA 16%]],0)</f>
        <v>0</v>
      </c>
      <c r="L1175" t="str">
        <f>FIXED(Tabla1[[#This Row],[TASA 0%]],0)</f>
        <v>0</v>
      </c>
      <c r="M1175" t="str">
        <f>FIXED(Tabla1[[#This Row],[TASA EXE.]],0)</f>
        <v>0</v>
      </c>
      <c r="N1175" t="str">
        <f>FIXED(Tabla1[[#This Row],[IVA]],0)</f>
        <v>0</v>
      </c>
      <c r="O1175" t="str">
        <f>FIXED(Tabla1[[#This Row],[ISR RET]],0)</f>
        <v>0</v>
      </c>
      <c r="P1175" t="str">
        <f>FIXED(Tabla1[[#This Row],[IVA RET]],0)</f>
        <v>0</v>
      </c>
      <c r="R1175" s="68">
        <f>Tabla1[[#This Row],[TASA 16]]*16%</f>
        <v>0</v>
      </c>
    </row>
    <row r="1176" spans="2:18" x14ac:dyDescent="0.25">
      <c r="B1176" t="str">
        <f>'[1]210 Y RFC'!A1176</f>
        <v>CII150303H51</v>
      </c>
      <c r="C1176" t="s">
        <v>1208</v>
      </c>
      <c r="D1176" t="str">
        <f>'[1]210 Y RFC'!C1176</f>
        <v>CENTRO DE INVESTIGACION DE INGENIERIA Y ADMINISTRACION SC</v>
      </c>
      <c r="E1176" s="35">
        <f>SUMIFS(Tabla16[TASA 16],Tabla16[NUM],Tabla1[[#This Row],[CODIGO]])</f>
        <v>0</v>
      </c>
      <c r="F1176" s="35">
        <f>SUMIFS(Tabla16[TASA 0%],Tabla16[NUM],Tabla1[[#This Row],[CODIGO]])</f>
        <v>0</v>
      </c>
      <c r="G1176" s="35">
        <f>SUMIFS(Tabla16[[EXENTO ]],Tabla16[NUM],Tabla1[[#This Row],[CODIGO]])</f>
        <v>0</v>
      </c>
      <c r="H1176" s="35">
        <f>SUMIFS(Tabla16[IVA],Tabla16[NUM],Tabla1[[#This Row],[CODIGO]])</f>
        <v>0</v>
      </c>
      <c r="I1176" s="35">
        <f>SUMIFS(Tabla16[ISR RET.],Tabla16[NUM],Tabla1[[#This Row],[CODIGO]])</f>
        <v>0</v>
      </c>
      <c r="J1176" s="35">
        <f>SUMIFS(Tabla16[IVA RET.],Tabla16[NUM],Tabla1[[#This Row],[CODIGO]])</f>
        <v>0</v>
      </c>
      <c r="K1176" t="str">
        <f>FIXED(Tabla1[[#This Row],[TASA 16%]],0)</f>
        <v>0</v>
      </c>
      <c r="L1176" t="str">
        <f>FIXED(Tabla1[[#This Row],[TASA 0%]],0)</f>
        <v>0</v>
      </c>
      <c r="M1176" t="str">
        <f>FIXED(Tabla1[[#This Row],[TASA EXE.]],0)</f>
        <v>0</v>
      </c>
      <c r="N1176" s="36" t="str">
        <f>FIXED(Tabla1[[#This Row],[IVA]],0)</f>
        <v>0</v>
      </c>
      <c r="O1176" s="36" t="str">
        <f>FIXED(Tabla1[[#This Row],[ISR RET]],0)</f>
        <v>0</v>
      </c>
      <c r="P1176" s="36" t="str">
        <f>FIXED(Tabla1[[#This Row],[IVA RET]],0)</f>
        <v>0</v>
      </c>
      <c r="R1176" s="68">
        <f>Tabla1[[#This Row],[TASA 16]]*16%</f>
        <v>0</v>
      </c>
    </row>
    <row r="1177" spans="2:18" x14ac:dyDescent="0.25">
      <c r="B1177" t="str">
        <f>'[1]210 Y RFC'!A1177</f>
        <v>JEJI8912089T6</v>
      </c>
      <c r="C1177" t="s">
        <v>1209</v>
      </c>
      <c r="D1177" t="str">
        <f>'[1]210 Y RFC'!C1177</f>
        <v>JIMENEZ JESSICA</v>
      </c>
      <c r="E1177" s="35">
        <f>SUMIFS(Tabla16[TASA 16],Tabla16[NUM],Tabla1[[#This Row],[CODIGO]])</f>
        <v>1150</v>
      </c>
      <c r="F1177" s="35">
        <f>SUMIFS(Tabla16[TASA 0%],Tabla16[NUM],Tabla1[[#This Row],[CODIGO]])</f>
        <v>0</v>
      </c>
      <c r="G1177" s="35">
        <f>SUMIFS(Tabla16[[EXENTO ]],Tabla16[NUM],Tabla1[[#This Row],[CODIGO]])</f>
        <v>0</v>
      </c>
      <c r="H1177" s="35">
        <f>SUMIFS(Tabla16[IVA],Tabla16[NUM],Tabla1[[#This Row],[CODIGO]])</f>
        <v>184</v>
      </c>
      <c r="I1177" s="35">
        <f>SUMIFS(Tabla16[ISR RET.],Tabla16[NUM],Tabla1[[#This Row],[CODIGO]])</f>
        <v>0</v>
      </c>
      <c r="J1177" s="35">
        <f>SUMIFS(Tabla16[IVA RET.],Tabla16[NUM],Tabla1[[#This Row],[CODIGO]])</f>
        <v>0</v>
      </c>
      <c r="K1177" t="str">
        <f>FIXED(Tabla1[[#This Row],[TASA 16%]],0)</f>
        <v>1,150</v>
      </c>
      <c r="L1177" t="str">
        <f>FIXED(Tabla1[[#This Row],[TASA 0%]],0)</f>
        <v>0</v>
      </c>
      <c r="M1177" t="str">
        <f>FIXED(Tabla1[[#This Row],[TASA EXE.]],0)</f>
        <v>0</v>
      </c>
      <c r="N1177" s="36" t="str">
        <f>FIXED(Tabla1[[#This Row],[IVA]],0)</f>
        <v>184</v>
      </c>
      <c r="O1177" s="36" t="str">
        <f>FIXED(Tabla1[[#This Row],[ISR RET]],0)</f>
        <v>0</v>
      </c>
      <c r="P1177" s="36" t="str">
        <f>FIXED(Tabla1[[#This Row],[IVA RET]],0)</f>
        <v>0</v>
      </c>
      <c r="R1177" s="68">
        <f>Tabla1[[#This Row],[TASA 16]]*16%</f>
        <v>184</v>
      </c>
    </row>
    <row r="1178" spans="2:18" x14ac:dyDescent="0.25">
      <c r="B1178" t="str">
        <f>'[1]210 Y RFC'!A1178</f>
        <v>SIVS7408303H5</v>
      </c>
      <c r="C1178" t="s">
        <v>1210</v>
      </c>
      <c r="D1178" t="str">
        <f>'[1]210 Y RFC'!C1178</f>
        <v>SIERRA VALLE SERGIO IVAN</v>
      </c>
      <c r="E1178" s="35">
        <f>SUMIFS(Tabla16[TASA 16],Tabla16[NUM],Tabla1[[#This Row],[CODIGO]])</f>
        <v>0</v>
      </c>
      <c r="F1178" s="35">
        <f>SUMIFS(Tabla16[TASA 0%],Tabla16[NUM],Tabla1[[#This Row],[CODIGO]])</f>
        <v>0</v>
      </c>
      <c r="G1178" s="35">
        <f>SUMIFS(Tabla16[[EXENTO ]],Tabla16[NUM],Tabla1[[#This Row],[CODIGO]])</f>
        <v>0</v>
      </c>
      <c r="H1178" s="35">
        <f>SUMIFS(Tabla16[IVA],Tabla16[NUM],Tabla1[[#This Row],[CODIGO]])</f>
        <v>0</v>
      </c>
      <c r="I1178" s="35">
        <f>SUMIFS(Tabla16[ISR RET.],Tabla16[NUM],Tabla1[[#This Row],[CODIGO]])</f>
        <v>0</v>
      </c>
      <c r="J1178" s="35">
        <f>SUMIFS(Tabla16[IVA RET.],Tabla16[NUM],Tabla1[[#This Row],[CODIGO]])</f>
        <v>0</v>
      </c>
      <c r="K1178" t="str">
        <f>FIXED(Tabla1[[#This Row],[TASA 16%]],0)</f>
        <v>0</v>
      </c>
      <c r="L1178" t="str">
        <f>FIXED(Tabla1[[#This Row],[TASA 0%]],0)</f>
        <v>0</v>
      </c>
      <c r="M1178" t="str">
        <f>FIXED(Tabla1[[#This Row],[TASA EXE.]],0)</f>
        <v>0</v>
      </c>
      <c r="N1178" s="36" t="str">
        <f>FIXED(Tabla1[[#This Row],[IVA]],0)</f>
        <v>0</v>
      </c>
      <c r="O1178" s="36" t="str">
        <f>FIXED(Tabla1[[#This Row],[ISR RET]],0)</f>
        <v>0</v>
      </c>
      <c r="P1178" s="36" t="str">
        <f>FIXED(Tabla1[[#This Row],[IVA RET]],0)</f>
        <v>0</v>
      </c>
      <c r="R1178" s="68">
        <f>Tabla1[[#This Row],[TASA 16]]*16%</f>
        <v>0</v>
      </c>
    </row>
    <row r="1179" spans="2:18" x14ac:dyDescent="0.25">
      <c r="B1179" t="str">
        <f>'[1]210 Y RFC'!A1179</f>
        <v>DTR140425NQ9</v>
      </c>
      <c r="C1179" t="s">
        <v>1211</v>
      </c>
      <c r="D1179" t="str">
        <f>'[1]210 Y RFC'!C1179</f>
        <v>18 TRUCKING SA DE CV</v>
      </c>
      <c r="E1179" s="35">
        <f>SUMIFS(Tabla16[TASA 16],Tabla16[NUM],Tabla1[[#This Row],[CODIGO]])</f>
        <v>0</v>
      </c>
      <c r="F1179" s="35">
        <f>SUMIFS(Tabla16[TASA 0%],Tabla16[NUM],Tabla1[[#This Row],[CODIGO]])</f>
        <v>0</v>
      </c>
      <c r="G1179" s="35">
        <f>SUMIFS(Tabla16[[EXENTO ]],Tabla16[NUM],Tabla1[[#This Row],[CODIGO]])</f>
        <v>0</v>
      </c>
      <c r="H1179" s="35">
        <f>SUMIFS(Tabla16[IVA],Tabla16[NUM],Tabla1[[#This Row],[CODIGO]])</f>
        <v>0</v>
      </c>
      <c r="I1179" s="35">
        <f>SUMIFS(Tabla16[ISR RET.],Tabla16[NUM],Tabla1[[#This Row],[CODIGO]])</f>
        <v>0</v>
      </c>
      <c r="J1179" s="35">
        <f>SUMIFS(Tabla16[IVA RET.],Tabla16[NUM],Tabla1[[#This Row],[CODIGO]])</f>
        <v>0</v>
      </c>
      <c r="K1179" t="str">
        <f>FIXED(Tabla1[[#This Row],[TASA 16%]],0)</f>
        <v>0</v>
      </c>
      <c r="L1179" t="str">
        <f>FIXED(Tabla1[[#This Row],[TASA 0%]],0)</f>
        <v>0</v>
      </c>
      <c r="M1179" t="str">
        <f>FIXED(Tabla1[[#This Row],[TASA EXE.]],0)</f>
        <v>0</v>
      </c>
      <c r="N1179" t="str">
        <f>FIXED(Tabla1[[#This Row],[IVA]],0)</f>
        <v>0</v>
      </c>
      <c r="O1179" t="str">
        <f>FIXED(Tabla1[[#This Row],[ISR RET]],0)</f>
        <v>0</v>
      </c>
      <c r="P1179" t="str">
        <f>FIXED(Tabla1[[#This Row],[IVA RET]],0)</f>
        <v>0</v>
      </c>
      <c r="R1179" s="68">
        <f>Tabla1[[#This Row],[TASA 16]]*16%</f>
        <v>0</v>
      </c>
    </row>
    <row r="1180" spans="2:18" x14ac:dyDescent="0.25">
      <c r="B1180" t="str">
        <f>'[1]210 Y RFC'!A1180</f>
        <v>CEN111027589</v>
      </c>
      <c r="C1180" t="s">
        <v>1212</v>
      </c>
      <c r="D1180" t="str">
        <f>'[1]210 Y RFC'!C1180</f>
        <v>CONNECT ENLACE NUTRICIONAL SA DE CV</v>
      </c>
      <c r="E1180" s="35">
        <f>SUMIFS(Tabla16[TASA 16],Tabla16[NUM],Tabla1[[#This Row],[CODIGO]])</f>
        <v>0</v>
      </c>
      <c r="F1180" s="35">
        <f>SUMIFS(Tabla16[TASA 0%],Tabla16[NUM],Tabla1[[#This Row],[CODIGO]])</f>
        <v>8259.2999999999993</v>
      </c>
      <c r="G1180" s="35">
        <f>SUMIFS(Tabla16[[EXENTO ]],Tabla16[NUM],Tabla1[[#This Row],[CODIGO]])</f>
        <v>0</v>
      </c>
      <c r="H1180" s="35">
        <f>SUMIFS(Tabla16[IVA],Tabla16[NUM],Tabla1[[#This Row],[CODIGO]])</f>
        <v>0</v>
      </c>
      <c r="I1180" s="35">
        <f>SUMIFS(Tabla16[ISR RET.],Tabla16[NUM],Tabla1[[#This Row],[CODIGO]])</f>
        <v>0</v>
      </c>
      <c r="J1180" s="35">
        <f>SUMIFS(Tabla16[IVA RET.],Tabla16[NUM],Tabla1[[#This Row],[CODIGO]])</f>
        <v>0</v>
      </c>
      <c r="K1180" t="str">
        <f>FIXED(Tabla1[[#This Row],[TASA 16%]],0)</f>
        <v>0</v>
      </c>
      <c r="L1180" t="str">
        <f>FIXED(Tabla1[[#This Row],[TASA 0%]],0)</f>
        <v>8,259</v>
      </c>
      <c r="M1180" t="str">
        <f>FIXED(Tabla1[[#This Row],[TASA EXE.]],0)</f>
        <v>0</v>
      </c>
      <c r="N1180" s="36" t="str">
        <f>FIXED(Tabla1[[#This Row],[IVA]],0)</f>
        <v>0</v>
      </c>
      <c r="O1180" s="36" t="str">
        <f>FIXED(Tabla1[[#This Row],[ISR RET]],0)</f>
        <v>0</v>
      </c>
      <c r="P1180" s="36" t="str">
        <f>FIXED(Tabla1[[#This Row],[IVA RET]],0)</f>
        <v>0</v>
      </c>
      <c r="R1180" s="68">
        <f>Tabla1[[#This Row],[TASA 16]]*16%</f>
        <v>0</v>
      </c>
    </row>
    <row r="1181" spans="2:18" x14ac:dyDescent="0.25">
      <c r="B1181" t="str">
        <f>'[1]210 Y RFC'!A1181</f>
        <v>MUN190211L8A</v>
      </c>
      <c r="C1181" t="s">
        <v>1213</v>
      </c>
      <c r="D1181" t="str">
        <f>'[1]210 Y RFC'!C1181</f>
        <v>MOST UNICO SA DE CV</v>
      </c>
      <c r="E1181" s="35">
        <f>SUMIFS(Tabla16[TASA 16],Tabla16[NUM],Tabla1[[#This Row],[CODIGO]])</f>
        <v>0</v>
      </c>
      <c r="F1181" s="35">
        <f>SUMIFS(Tabla16[TASA 0%],Tabla16[NUM],Tabla1[[#This Row],[CODIGO]])</f>
        <v>0</v>
      </c>
      <c r="G1181" s="35">
        <f>SUMIFS(Tabla16[[EXENTO ]],Tabla16[NUM],Tabla1[[#This Row],[CODIGO]])</f>
        <v>0</v>
      </c>
      <c r="H1181" s="35">
        <f>SUMIFS(Tabla16[IVA],Tabla16[NUM],Tabla1[[#This Row],[CODIGO]])</f>
        <v>0</v>
      </c>
      <c r="I1181" s="35">
        <f>SUMIFS(Tabla16[ISR RET.],Tabla16[NUM],Tabla1[[#This Row],[CODIGO]])</f>
        <v>0</v>
      </c>
      <c r="J1181" s="35">
        <f>SUMIFS(Tabla16[IVA RET.],Tabla16[NUM],Tabla1[[#This Row],[CODIGO]])</f>
        <v>0</v>
      </c>
      <c r="K1181" t="str">
        <f>FIXED(Tabla1[[#This Row],[TASA 16%]],0)</f>
        <v>0</v>
      </c>
      <c r="L1181" t="str">
        <f>FIXED(Tabla1[[#This Row],[TASA 0%]],0)</f>
        <v>0</v>
      </c>
      <c r="M1181" t="str">
        <f>FIXED(Tabla1[[#This Row],[TASA EXE.]],0)</f>
        <v>0</v>
      </c>
      <c r="N1181" t="str">
        <f>FIXED(Tabla1[[#This Row],[IVA]],0)</f>
        <v>0</v>
      </c>
      <c r="O1181" t="str">
        <f>FIXED(Tabla1[[#This Row],[ISR RET]],0)</f>
        <v>0</v>
      </c>
      <c r="P1181" t="str">
        <f>FIXED(Tabla1[[#This Row],[IVA RET]],0)</f>
        <v>0</v>
      </c>
      <c r="R1181" s="68">
        <f>Tabla1[[#This Row],[TASA 16]]*16%</f>
        <v>0</v>
      </c>
    </row>
    <row r="1182" spans="2:18" x14ac:dyDescent="0.25">
      <c r="B1182" t="str">
        <f>'[1]210 Y RFC'!A1182</f>
        <v>SABR870831JR4</v>
      </c>
      <c r="C1182" t="s">
        <v>1214</v>
      </c>
      <c r="D1182" t="str">
        <f>'[1]210 Y RFC'!C1182</f>
        <v>SANCHEZ BELLO RAFAEL</v>
      </c>
      <c r="E1182" s="35">
        <f>SUMIFS(Tabla16[TASA 16],Tabla16[NUM],Tabla1[[#This Row],[CODIGO]])</f>
        <v>0</v>
      </c>
      <c r="F1182" s="35">
        <f>SUMIFS(Tabla16[TASA 0%],Tabla16[NUM],Tabla1[[#This Row],[CODIGO]])</f>
        <v>0</v>
      </c>
      <c r="G1182" s="35">
        <f>SUMIFS(Tabla16[[EXENTO ]],Tabla16[NUM],Tabla1[[#This Row],[CODIGO]])</f>
        <v>0</v>
      </c>
      <c r="H1182" s="35">
        <f>SUMIFS(Tabla16[IVA],Tabla16[NUM],Tabla1[[#This Row],[CODIGO]])</f>
        <v>0</v>
      </c>
      <c r="I1182" s="35">
        <f>SUMIFS(Tabla16[ISR RET.],Tabla16[NUM],Tabla1[[#This Row],[CODIGO]])</f>
        <v>0</v>
      </c>
      <c r="J1182" s="35">
        <f>SUMIFS(Tabla16[IVA RET.],Tabla16[NUM],Tabla1[[#This Row],[CODIGO]])</f>
        <v>0</v>
      </c>
      <c r="K1182" t="str">
        <f>FIXED(Tabla1[[#This Row],[TASA 16%]],0)</f>
        <v>0</v>
      </c>
      <c r="L1182" t="str">
        <f>FIXED(Tabla1[[#This Row],[TASA 0%]],0)</f>
        <v>0</v>
      </c>
      <c r="M1182" t="str">
        <f>FIXED(Tabla1[[#This Row],[TASA EXE.]],0)</f>
        <v>0</v>
      </c>
      <c r="N1182" s="36" t="str">
        <f>FIXED(Tabla1[[#This Row],[IVA]],0)</f>
        <v>0</v>
      </c>
      <c r="O1182" s="36" t="str">
        <f>FIXED(Tabla1[[#This Row],[ISR RET]],0)</f>
        <v>0</v>
      </c>
      <c r="P1182" s="36" t="str">
        <f>FIXED(Tabla1[[#This Row],[IVA RET]],0)</f>
        <v>0</v>
      </c>
      <c r="R1182" s="68">
        <f>Tabla1[[#This Row],[TASA 16]]*16%</f>
        <v>0</v>
      </c>
    </row>
    <row r="1183" spans="2:18" x14ac:dyDescent="0.25">
      <c r="B1183" t="str">
        <f>'[1]210 Y RFC'!A1183</f>
        <v>OONS3602038Q8</v>
      </c>
      <c r="C1183" t="s">
        <v>1215</v>
      </c>
      <c r="D1183" t="str">
        <f>'[1]210 Y RFC'!C1183</f>
        <v>OROZCO NAVARRO MA SOLEDAD</v>
      </c>
      <c r="E1183" s="35">
        <f>SUMIFS(Tabla16[TASA 16],Tabla16[NUM],Tabla1[[#This Row],[CODIGO]])</f>
        <v>0</v>
      </c>
      <c r="F1183" s="35">
        <f>SUMIFS(Tabla16[TASA 0%],Tabla16[NUM],Tabla1[[#This Row],[CODIGO]])</f>
        <v>0</v>
      </c>
      <c r="G1183" s="35">
        <f>SUMIFS(Tabla16[[EXENTO ]],Tabla16[NUM],Tabla1[[#This Row],[CODIGO]])</f>
        <v>0</v>
      </c>
      <c r="H1183" s="35">
        <f>SUMIFS(Tabla16[IVA],Tabla16[NUM],Tabla1[[#This Row],[CODIGO]])</f>
        <v>0</v>
      </c>
      <c r="I1183" s="35">
        <f>SUMIFS(Tabla16[ISR RET.],Tabla16[NUM],Tabla1[[#This Row],[CODIGO]])</f>
        <v>0</v>
      </c>
      <c r="J1183" s="35">
        <f>SUMIFS(Tabla16[IVA RET.],Tabla16[NUM],Tabla1[[#This Row],[CODIGO]])</f>
        <v>0</v>
      </c>
      <c r="K1183" t="str">
        <f>FIXED(Tabla1[[#This Row],[TASA 16%]],0)</f>
        <v>0</v>
      </c>
      <c r="L1183" t="str">
        <f>FIXED(Tabla1[[#This Row],[TASA 0%]],0)</f>
        <v>0</v>
      </c>
      <c r="M1183" t="str">
        <f>FIXED(Tabla1[[#This Row],[TASA EXE.]],0)</f>
        <v>0</v>
      </c>
      <c r="N1183" t="str">
        <f>FIXED(Tabla1[[#This Row],[IVA]],0)</f>
        <v>0</v>
      </c>
      <c r="O1183" t="str">
        <f>FIXED(Tabla1[[#This Row],[ISR RET]],0)</f>
        <v>0</v>
      </c>
      <c r="P1183" t="str">
        <f>FIXED(Tabla1[[#This Row],[IVA RET]],0)</f>
        <v>0</v>
      </c>
      <c r="R1183" s="68">
        <f>Tabla1[[#This Row],[TASA 16]]*16%</f>
        <v>0</v>
      </c>
    </row>
    <row r="1184" spans="2:18" x14ac:dyDescent="0.25">
      <c r="B1184" t="str">
        <f>'[1]210 Y RFC'!A1184</f>
        <v>ADK1904029Q6</v>
      </c>
      <c r="C1184" t="s">
        <v>1216</v>
      </c>
      <c r="D1184" t="str">
        <f>'[1]210 Y RFC'!C1184</f>
        <v>ALMACEN DON K SA DE CV</v>
      </c>
      <c r="E1184" s="35">
        <f>SUMIFS(Tabla16[TASA 16],Tabla16[NUM],Tabla1[[#This Row],[CODIGO]])</f>
        <v>0</v>
      </c>
      <c r="F1184" s="35">
        <f>SUMIFS(Tabla16[TASA 0%],Tabla16[NUM],Tabla1[[#This Row],[CODIGO]])</f>
        <v>103127.03</v>
      </c>
      <c r="G1184" s="35">
        <f>SUMIFS(Tabla16[[EXENTO ]],Tabla16[NUM],Tabla1[[#This Row],[CODIGO]])</f>
        <v>0</v>
      </c>
      <c r="H1184" s="35">
        <f>SUMIFS(Tabla16[IVA],Tabla16[NUM],Tabla1[[#This Row],[CODIGO]])</f>
        <v>0</v>
      </c>
      <c r="I1184" s="35">
        <f>SUMIFS(Tabla16[ISR RET.],Tabla16[NUM],Tabla1[[#This Row],[CODIGO]])</f>
        <v>0</v>
      </c>
      <c r="J1184" s="35">
        <f>SUMIFS(Tabla16[IVA RET.],Tabla16[NUM],Tabla1[[#This Row],[CODIGO]])</f>
        <v>0</v>
      </c>
      <c r="K1184" t="str">
        <f>FIXED(Tabla1[[#This Row],[TASA 16%]],0)</f>
        <v>0</v>
      </c>
      <c r="L1184" t="str">
        <f>FIXED(Tabla1[[#This Row],[TASA 0%]],0)</f>
        <v>103,127</v>
      </c>
      <c r="M1184" t="str">
        <f>FIXED(Tabla1[[#This Row],[TASA EXE.]],0)</f>
        <v>0</v>
      </c>
      <c r="N1184" s="36" t="str">
        <f>FIXED(Tabla1[[#This Row],[IVA]],0)</f>
        <v>0</v>
      </c>
      <c r="O1184" s="36" t="str">
        <f>FIXED(Tabla1[[#This Row],[ISR RET]],0)</f>
        <v>0</v>
      </c>
      <c r="P1184" s="36" t="str">
        <f>FIXED(Tabla1[[#This Row],[IVA RET]],0)</f>
        <v>0</v>
      </c>
      <c r="R1184" s="68">
        <f>Tabla1[[#This Row],[TASA 16]]*16%</f>
        <v>0</v>
      </c>
    </row>
    <row r="1185" spans="2:18" x14ac:dyDescent="0.25">
      <c r="B1185" t="str">
        <f>'[1]210 Y RFC'!A1185</f>
        <v>DPF0012198T4</v>
      </c>
      <c r="C1185" t="s">
        <v>1217</v>
      </c>
      <c r="D1185" t="str">
        <f>'[1]210 Y RFC'!C1185</f>
        <v>DISTRIBUIDORA PFZ</v>
      </c>
      <c r="E1185" s="35">
        <f>SUMIFS(Tabla16[TASA 16],Tabla16[NUM],Tabla1[[#This Row],[CODIGO]])</f>
        <v>0</v>
      </c>
      <c r="F1185" s="35">
        <f>SUMIFS(Tabla16[TASA 0%],Tabla16[NUM],Tabla1[[#This Row],[CODIGO]])</f>
        <v>0</v>
      </c>
      <c r="G1185" s="35">
        <f>SUMIFS(Tabla16[[EXENTO ]],Tabla16[NUM],Tabla1[[#This Row],[CODIGO]])</f>
        <v>0</v>
      </c>
      <c r="H1185" s="35">
        <f>SUMIFS(Tabla16[IVA],Tabla16[NUM],Tabla1[[#This Row],[CODIGO]])</f>
        <v>0</v>
      </c>
      <c r="I1185" s="35">
        <f>SUMIFS(Tabla16[ISR RET.],Tabla16[NUM],Tabla1[[#This Row],[CODIGO]])</f>
        <v>0</v>
      </c>
      <c r="J1185" s="35">
        <f>SUMIFS(Tabla16[IVA RET.],Tabla16[NUM],Tabla1[[#This Row],[CODIGO]])</f>
        <v>0</v>
      </c>
      <c r="K1185" t="str">
        <f>FIXED(Tabla1[[#This Row],[TASA 16%]],0)</f>
        <v>0</v>
      </c>
      <c r="L1185" t="str">
        <f>FIXED(Tabla1[[#This Row],[TASA 0%]],0)</f>
        <v>0</v>
      </c>
      <c r="M1185" t="str">
        <f>FIXED(Tabla1[[#This Row],[TASA EXE.]],0)</f>
        <v>0</v>
      </c>
      <c r="N1185" t="str">
        <f>FIXED(Tabla1[[#This Row],[IVA]],0)</f>
        <v>0</v>
      </c>
      <c r="O1185" t="str">
        <f>FIXED(Tabla1[[#This Row],[ISR RET]],0)</f>
        <v>0</v>
      </c>
      <c r="P1185" t="str">
        <f>FIXED(Tabla1[[#This Row],[IVA RET]],0)</f>
        <v>0</v>
      </c>
      <c r="R1185" s="68">
        <f>Tabla1[[#This Row],[TASA 16]]*16%</f>
        <v>0</v>
      </c>
    </row>
    <row r="1186" spans="2:18" x14ac:dyDescent="0.25">
      <c r="B1186" t="str">
        <f>'[1]210 Y RFC'!A1186</f>
        <v>ABO950601EQ3</v>
      </c>
      <c r="C1186" t="s">
        <v>1218</v>
      </c>
      <c r="D1186" t="str">
        <f>'[1]210 Y RFC'!C1186</f>
        <v>ALIMENTOS BOLONIA SA DE CV</v>
      </c>
      <c r="E1186" s="35">
        <f>SUMIFS(Tabla16[TASA 16],Tabla16[NUM],Tabla1[[#This Row],[CODIGO]])</f>
        <v>0</v>
      </c>
      <c r="F1186" s="35">
        <f>SUMIFS(Tabla16[TASA 0%],Tabla16[NUM],Tabla1[[#This Row],[CODIGO]])</f>
        <v>3184.45</v>
      </c>
      <c r="G1186" s="35">
        <f>SUMIFS(Tabla16[[EXENTO ]],Tabla16[NUM],Tabla1[[#This Row],[CODIGO]])</f>
        <v>95.960000000000008</v>
      </c>
      <c r="H1186" s="35">
        <f>SUMIFS(Tabla16[IVA],Tabla16[NUM],Tabla1[[#This Row],[CODIGO]])</f>
        <v>0</v>
      </c>
      <c r="I1186" s="35">
        <f>SUMIFS(Tabla16[ISR RET.],Tabla16[NUM],Tabla1[[#This Row],[CODIGO]])</f>
        <v>0</v>
      </c>
      <c r="J1186" s="35">
        <f>SUMIFS(Tabla16[IVA RET.],Tabla16[NUM],Tabla1[[#This Row],[CODIGO]])</f>
        <v>0</v>
      </c>
      <c r="K1186" t="str">
        <f>FIXED(Tabla1[[#This Row],[TASA 16%]],0)</f>
        <v>0</v>
      </c>
      <c r="L1186" t="str">
        <f>FIXED(Tabla1[[#This Row],[TASA 0%]],0)</f>
        <v>3,184</v>
      </c>
      <c r="M1186" t="str">
        <f>FIXED(Tabla1[[#This Row],[TASA EXE.]],0)</f>
        <v>96</v>
      </c>
      <c r="N1186" s="36" t="str">
        <f>FIXED(Tabla1[[#This Row],[IVA]],0)</f>
        <v>0</v>
      </c>
      <c r="O1186" s="36" t="str">
        <f>FIXED(Tabla1[[#This Row],[ISR RET]],0)</f>
        <v>0</v>
      </c>
      <c r="P1186" s="36" t="str">
        <f>FIXED(Tabla1[[#This Row],[IVA RET]],0)</f>
        <v>0</v>
      </c>
      <c r="R1186" s="68">
        <f>Tabla1[[#This Row],[TASA 16]]*16%</f>
        <v>0</v>
      </c>
    </row>
    <row r="1187" spans="2:18" x14ac:dyDescent="0.25">
      <c r="B1187" t="str">
        <f>'[1]210 Y RFC'!A1187</f>
        <v>AERG650618G68</v>
      </c>
      <c r="C1187" t="s">
        <v>1219</v>
      </c>
      <c r="D1187" t="str">
        <f>'[1]210 Y RFC'!C1187</f>
        <v>ACEVES ROJO GEORGINA</v>
      </c>
      <c r="E1187" s="35">
        <f>SUMIFS(Tabla16[TASA 16],Tabla16[NUM],Tabla1[[#This Row],[CODIGO]])</f>
        <v>0</v>
      </c>
      <c r="F1187" s="35">
        <f>SUMIFS(Tabla16[TASA 0%],Tabla16[NUM],Tabla1[[#This Row],[CODIGO]])</f>
        <v>0</v>
      </c>
      <c r="G1187" s="35">
        <f>SUMIFS(Tabla16[[EXENTO ]],Tabla16[NUM],Tabla1[[#This Row],[CODIGO]])</f>
        <v>0</v>
      </c>
      <c r="H1187" s="35">
        <f>SUMIFS(Tabla16[IVA],Tabla16[NUM],Tabla1[[#This Row],[CODIGO]])</f>
        <v>0</v>
      </c>
      <c r="I1187" s="35">
        <f>SUMIFS(Tabla16[ISR RET.],Tabla16[NUM],Tabla1[[#This Row],[CODIGO]])</f>
        <v>0</v>
      </c>
      <c r="J1187" s="35">
        <f>SUMIFS(Tabla16[IVA RET.],Tabla16[NUM],Tabla1[[#This Row],[CODIGO]])</f>
        <v>0</v>
      </c>
      <c r="K1187" t="str">
        <f>FIXED(Tabla1[[#This Row],[TASA 16%]],0)</f>
        <v>0</v>
      </c>
      <c r="L1187" t="str">
        <f>FIXED(Tabla1[[#This Row],[TASA 0%]],0)</f>
        <v>0</v>
      </c>
      <c r="M1187" t="str">
        <f>FIXED(Tabla1[[#This Row],[TASA EXE.]],0)</f>
        <v>0</v>
      </c>
      <c r="N1187" t="str">
        <f>FIXED(Tabla1[[#This Row],[IVA]],0)</f>
        <v>0</v>
      </c>
      <c r="O1187" t="str">
        <f>FIXED(Tabla1[[#This Row],[ISR RET]],0)</f>
        <v>0</v>
      </c>
      <c r="P1187" t="str">
        <f>FIXED(Tabla1[[#This Row],[IVA RET]],0)</f>
        <v>0</v>
      </c>
      <c r="R1187" s="68">
        <f>Tabla1[[#This Row],[TASA 16]]*16%</f>
        <v>0</v>
      </c>
    </row>
    <row r="1188" spans="2:18" x14ac:dyDescent="0.25">
      <c r="B1188" t="str">
        <f>'[1]210 Y RFC'!A1188</f>
        <v>BAMR900815MFA</v>
      </c>
      <c r="C1188" t="s">
        <v>1220</v>
      </c>
      <c r="D1188" t="str">
        <f>'[1]210 Y RFC'!C1188</f>
        <v>BARBA MARTIN RAMON ADRIAN</v>
      </c>
      <c r="E1188" s="35">
        <f>SUMIFS(Tabla16[TASA 16],Tabla16[NUM],Tabla1[[#This Row],[CODIGO]])</f>
        <v>0</v>
      </c>
      <c r="F1188" s="35">
        <f>SUMIFS(Tabla16[TASA 0%],Tabla16[NUM],Tabla1[[#This Row],[CODIGO]])</f>
        <v>22058.1</v>
      </c>
      <c r="G1188" s="35">
        <f>SUMIFS(Tabla16[[EXENTO ]],Tabla16[NUM],Tabla1[[#This Row],[CODIGO]])</f>
        <v>1764.65</v>
      </c>
      <c r="H1188" s="35">
        <f>SUMIFS(Tabla16[IVA],Tabla16[NUM],Tabla1[[#This Row],[CODIGO]])</f>
        <v>0</v>
      </c>
      <c r="I1188" s="35">
        <f>SUMIFS(Tabla16[ISR RET.],Tabla16[NUM],Tabla1[[#This Row],[CODIGO]])</f>
        <v>0</v>
      </c>
      <c r="J1188" s="35">
        <f>SUMIFS(Tabla16[IVA RET.],Tabla16[NUM],Tabla1[[#This Row],[CODIGO]])</f>
        <v>0</v>
      </c>
      <c r="K1188" t="str">
        <f>FIXED(Tabla1[[#This Row],[TASA 16%]],0)</f>
        <v>0</v>
      </c>
      <c r="L1188" t="str">
        <f>FIXED(Tabla1[[#This Row],[TASA 0%]],0)</f>
        <v>22,058</v>
      </c>
      <c r="M1188" t="str">
        <f>FIXED(Tabla1[[#This Row],[TASA EXE.]],0)</f>
        <v>1,765</v>
      </c>
      <c r="N1188" s="36" t="str">
        <f>FIXED(Tabla1[[#This Row],[IVA]],0)</f>
        <v>0</v>
      </c>
      <c r="O1188" s="36" t="str">
        <f>FIXED(Tabla1[[#This Row],[ISR RET]],0)</f>
        <v>0</v>
      </c>
      <c r="P1188" s="36" t="str">
        <f>FIXED(Tabla1[[#This Row],[IVA RET]],0)</f>
        <v>0</v>
      </c>
      <c r="R1188" s="68">
        <f>Tabla1[[#This Row],[TASA 16]]*16%</f>
        <v>0</v>
      </c>
    </row>
    <row r="1189" spans="2:18" x14ac:dyDescent="0.25">
      <c r="B1189" t="str">
        <f>'[1]210 Y RFC'!A1189</f>
        <v>VTB160524E54</v>
      </c>
      <c r="C1189" t="s">
        <v>1221</v>
      </c>
      <c r="D1189" t="str">
        <f>'[1]210 Y RFC'!C1189</f>
        <v>VIAJES TURISTICOS B &amp; B SA DE CV</v>
      </c>
      <c r="E1189" s="35">
        <f>SUMIFS(Tabla16[TASA 16],Tabla16[NUM],Tabla1[[#This Row],[CODIGO]])</f>
        <v>0</v>
      </c>
      <c r="F1189" s="35">
        <f>SUMIFS(Tabla16[TASA 0%],Tabla16[NUM],Tabla1[[#This Row],[CODIGO]])</f>
        <v>0</v>
      </c>
      <c r="G1189" s="35">
        <f>SUMIFS(Tabla16[[EXENTO ]],Tabla16[NUM],Tabla1[[#This Row],[CODIGO]])</f>
        <v>0</v>
      </c>
      <c r="H1189" s="35">
        <f>SUMIFS(Tabla16[IVA],Tabla16[NUM],Tabla1[[#This Row],[CODIGO]])</f>
        <v>0</v>
      </c>
      <c r="I1189" s="35">
        <f>SUMIFS(Tabla16[ISR RET.],Tabla16[NUM],Tabla1[[#This Row],[CODIGO]])</f>
        <v>0</v>
      </c>
      <c r="J1189" s="35">
        <f>SUMIFS(Tabla16[IVA RET.],Tabla16[NUM],Tabla1[[#This Row],[CODIGO]])</f>
        <v>0</v>
      </c>
      <c r="K1189" t="str">
        <f>FIXED(Tabla1[[#This Row],[TASA 16%]],0)</f>
        <v>0</v>
      </c>
      <c r="L1189" t="str">
        <f>FIXED(Tabla1[[#This Row],[TASA 0%]],0)</f>
        <v>0</v>
      </c>
      <c r="M1189" t="str">
        <f>FIXED(Tabla1[[#This Row],[TASA EXE.]],0)</f>
        <v>0</v>
      </c>
      <c r="N1189" t="str">
        <f>FIXED(Tabla1[[#This Row],[IVA]],0)</f>
        <v>0</v>
      </c>
      <c r="O1189" t="str">
        <f>FIXED(Tabla1[[#This Row],[ISR RET]],0)</f>
        <v>0</v>
      </c>
      <c r="P1189" t="str">
        <f>FIXED(Tabla1[[#This Row],[IVA RET]],0)</f>
        <v>0</v>
      </c>
      <c r="R1189" s="68">
        <f>Tabla1[[#This Row],[TASA 16]]*16%</f>
        <v>0</v>
      </c>
    </row>
    <row r="1190" spans="2:18" x14ac:dyDescent="0.25">
      <c r="B1190" t="str">
        <f>'[1]210 Y RFC'!A1190</f>
        <v>AAJL670605TZ4</v>
      </c>
      <c r="C1190" t="s">
        <v>1222</v>
      </c>
      <c r="D1190" t="str">
        <f>'[1]210 Y RFC'!C1190</f>
        <v>ALDAZ JUAREZ LIBRADO</v>
      </c>
      <c r="E1190" s="35">
        <f>SUMIFS(Tabla16[TASA 16],Tabla16[NUM],Tabla1[[#This Row],[CODIGO]])</f>
        <v>0</v>
      </c>
      <c r="F1190" s="35">
        <f>SUMIFS(Tabla16[TASA 0%],Tabla16[NUM],Tabla1[[#This Row],[CODIGO]])</f>
        <v>0</v>
      </c>
      <c r="G1190" s="35">
        <f>SUMIFS(Tabla16[[EXENTO ]],Tabla16[NUM],Tabla1[[#This Row],[CODIGO]])</f>
        <v>0</v>
      </c>
      <c r="H1190" s="35">
        <f>SUMIFS(Tabla16[IVA],Tabla16[NUM],Tabla1[[#This Row],[CODIGO]])</f>
        <v>0</v>
      </c>
      <c r="I1190" s="35">
        <f>SUMIFS(Tabla16[ISR RET.],Tabla16[NUM],Tabla1[[#This Row],[CODIGO]])</f>
        <v>0</v>
      </c>
      <c r="J1190" s="35">
        <f>SUMIFS(Tabla16[IVA RET.],Tabla16[NUM],Tabla1[[#This Row],[CODIGO]])</f>
        <v>0</v>
      </c>
      <c r="K1190" t="str">
        <f>FIXED(Tabla1[[#This Row],[TASA 16%]],0)</f>
        <v>0</v>
      </c>
      <c r="L1190" t="str">
        <f>FIXED(Tabla1[[#This Row],[TASA 0%]],0)</f>
        <v>0</v>
      </c>
      <c r="M1190" t="str">
        <f>FIXED(Tabla1[[#This Row],[TASA EXE.]],0)</f>
        <v>0</v>
      </c>
      <c r="N1190" s="36" t="str">
        <f>FIXED(Tabla1[[#This Row],[IVA]],0)</f>
        <v>0</v>
      </c>
      <c r="O1190" s="36" t="str">
        <f>FIXED(Tabla1[[#This Row],[ISR RET]],0)</f>
        <v>0</v>
      </c>
      <c r="P1190" s="36" t="str">
        <f>FIXED(Tabla1[[#This Row],[IVA RET]],0)</f>
        <v>0</v>
      </c>
      <c r="R1190" s="68">
        <f>Tabla1[[#This Row],[TASA 16]]*16%</f>
        <v>0</v>
      </c>
    </row>
    <row r="1191" spans="2:18" x14ac:dyDescent="0.25">
      <c r="B1191" t="str">
        <f>'[1]210 Y RFC'!A1191</f>
        <v>IIN051116L65</v>
      </c>
      <c r="C1191" t="s">
        <v>1223</v>
      </c>
      <c r="D1191" t="str">
        <f>'[1]210 Y RFC'!C1191</f>
        <v>IMPULSORA INTERVISION SA DE CV</v>
      </c>
      <c r="E1191" s="35">
        <f>SUMIFS(Tabla16[TASA 16],Tabla16[NUM],Tabla1[[#This Row],[CODIGO]])</f>
        <v>5400</v>
      </c>
      <c r="F1191" s="35">
        <f>SUMIFS(Tabla16[TASA 0%],Tabla16[NUM],Tabla1[[#This Row],[CODIGO]])</f>
        <v>0</v>
      </c>
      <c r="G1191" s="35">
        <f>SUMIFS(Tabla16[[EXENTO ]],Tabla16[NUM],Tabla1[[#This Row],[CODIGO]])</f>
        <v>0</v>
      </c>
      <c r="H1191" s="35">
        <f>SUMIFS(Tabla16[IVA],Tabla16[NUM],Tabla1[[#This Row],[CODIGO]])</f>
        <v>864</v>
      </c>
      <c r="I1191" s="35">
        <f>SUMIFS(Tabla16[ISR RET.],Tabla16[NUM],Tabla1[[#This Row],[CODIGO]])</f>
        <v>0</v>
      </c>
      <c r="J1191" s="35">
        <f>SUMIFS(Tabla16[IVA RET.],Tabla16[NUM],Tabla1[[#This Row],[CODIGO]])</f>
        <v>0</v>
      </c>
      <c r="K1191" t="str">
        <f>FIXED(Tabla1[[#This Row],[TASA 16%]],0)</f>
        <v>5,400</v>
      </c>
      <c r="L1191" t="str">
        <f>FIXED(Tabla1[[#This Row],[TASA 0%]],0)</f>
        <v>0</v>
      </c>
      <c r="M1191" t="str">
        <f>FIXED(Tabla1[[#This Row],[TASA EXE.]],0)</f>
        <v>0</v>
      </c>
      <c r="N1191" t="str">
        <f>FIXED(Tabla1[[#This Row],[IVA]],0)</f>
        <v>864</v>
      </c>
      <c r="O1191" t="str">
        <f>FIXED(Tabla1[[#This Row],[ISR RET]],0)</f>
        <v>0</v>
      </c>
      <c r="P1191" t="str">
        <f>FIXED(Tabla1[[#This Row],[IVA RET]],0)</f>
        <v>0</v>
      </c>
      <c r="R1191" s="68">
        <f>Tabla1[[#This Row],[TASA 16]]*16%</f>
        <v>864</v>
      </c>
    </row>
    <row r="1192" spans="2:18" x14ac:dyDescent="0.25">
      <c r="B1192" t="str">
        <f>'[1]210 Y RFC'!A1192</f>
        <v>CFM600506V82</v>
      </c>
      <c r="C1192" t="s">
        <v>1224</v>
      </c>
      <c r="D1192" t="str">
        <f>'[1]210 Y RFC'!C1192</f>
        <v>CONAGRA FOODS MEXICO SA DE CV</v>
      </c>
      <c r="E1192" s="35">
        <f>SUMIFS(Tabla16[TASA 16],Tabla16[NUM],Tabla1[[#This Row],[CODIGO]])</f>
        <v>0</v>
      </c>
      <c r="F1192" s="35">
        <f>SUMIFS(Tabla16[TASA 0%],Tabla16[NUM],Tabla1[[#This Row],[CODIGO]])</f>
        <v>0</v>
      </c>
      <c r="G1192" s="35">
        <f>SUMIFS(Tabla16[[EXENTO ]],Tabla16[NUM],Tabla1[[#This Row],[CODIGO]])</f>
        <v>0</v>
      </c>
      <c r="H1192" s="35">
        <f>SUMIFS(Tabla16[IVA],Tabla16[NUM],Tabla1[[#This Row],[CODIGO]])</f>
        <v>0</v>
      </c>
      <c r="I1192" s="35">
        <f>SUMIFS(Tabla16[ISR RET.],Tabla16[NUM],Tabla1[[#This Row],[CODIGO]])</f>
        <v>0</v>
      </c>
      <c r="J1192" s="35">
        <f>SUMIFS(Tabla16[IVA RET.],Tabla16[NUM],Tabla1[[#This Row],[CODIGO]])</f>
        <v>0</v>
      </c>
      <c r="K1192" t="str">
        <f>FIXED(Tabla1[[#This Row],[TASA 16%]],0)</f>
        <v>0</v>
      </c>
      <c r="L1192" t="str">
        <f>FIXED(Tabla1[[#This Row],[TASA 0%]],0)</f>
        <v>0</v>
      </c>
      <c r="M1192" t="str">
        <f>FIXED(Tabla1[[#This Row],[TASA EXE.]],0)</f>
        <v>0</v>
      </c>
      <c r="N1192" s="36" t="str">
        <f>FIXED(Tabla1[[#This Row],[IVA]],0)</f>
        <v>0</v>
      </c>
      <c r="O1192" s="36" t="str">
        <f>FIXED(Tabla1[[#This Row],[ISR RET]],0)</f>
        <v>0</v>
      </c>
      <c r="P1192" s="36" t="str">
        <f>FIXED(Tabla1[[#This Row],[IVA RET]],0)</f>
        <v>0</v>
      </c>
      <c r="R1192" s="68">
        <f>Tabla1[[#This Row],[TASA 16]]*16%</f>
        <v>0</v>
      </c>
    </row>
    <row r="1193" spans="2:18" x14ac:dyDescent="0.25">
      <c r="B1193" t="str">
        <f>'[1]210 Y RFC'!A1193</f>
        <v>ZIP160629TE0</v>
      </c>
      <c r="C1193" t="s">
        <v>1225</v>
      </c>
      <c r="D1193" t="str">
        <f>'[1]210 Y RFC'!C1193</f>
        <v>ZIPRER SA DE CV</v>
      </c>
      <c r="E1193" s="35">
        <f>SUMIFS(Tabla16[TASA 16],Tabla16[NUM],Tabla1[[#This Row],[CODIGO]])</f>
        <v>0</v>
      </c>
      <c r="F1193" s="35">
        <f>SUMIFS(Tabla16[TASA 0%],Tabla16[NUM],Tabla1[[#This Row],[CODIGO]])</f>
        <v>0</v>
      </c>
      <c r="G1193" s="35">
        <f>SUMIFS(Tabla16[[EXENTO ]],Tabla16[NUM],Tabla1[[#This Row],[CODIGO]])</f>
        <v>0</v>
      </c>
      <c r="H1193" s="35">
        <f>SUMIFS(Tabla16[IVA],Tabla16[NUM],Tabla1[[#This Row],[CODIGO]])</f>
        <v>0</v>
      </c>
      <c r="I1193" s="35">
        <f>SUMIFS(Tabla16[ISR RET.],Tabla16[NUM],Tabla1[[#This Row],[CODIGO]])</f>
        <v>0</v>
      </c>
      <c r="J1193" s="35">
        <f>SUMIFS(Tabla16[IVA RET.],Tabla16[NUM],Tabla1[[#This Row],[CODIGO]])</f>
        <v>0</v>
      </c>
      <c r="K1193" t="str">
        <f>FIXED(Tabla1[[#This Row],[TASA 16%]],0)</f>
        <v>0</v>
      </c>
      <c r="L1193" t="str">
        <f>FIXED(Tabla1[[#This Row],[TASA 0%]],0)</f>
        <v>0</v>
      </c>
      <c r="M1193" t="str">
        <f>FIXED(Tabla1[[#This Row],[TASA EXE.]],0)</f>
        <v>0</v>
      </c>
      <c r="N1193" t="str">
        <f>FIXED(Tabla1[[#This Row],[IVA]],0)</f>
        <v>0</v>
      </c>
      <c r="O1193" t="str">
        <f>FIXED(Tabla1[[#This Row],[ISR RET]],0)</f>
        <v>0</v>
      </c>
      <c r="P1193" t="str">
        <f>FIXED(Tabla1[[#This Row],[IVA RET]],0)</f>
        <v>0</v>
      </c>
      <c r="R1193" s="68">
        <f>Tabla1[[#This Row],[TASA 16]]*16%</f>
        <v>0</v>
      </c>
    </row>
    <row r="1194" spans="2:18" x14ac:dyDescent="0.25">
      <c r="B1194" t="str">
        <f>'[1]210 Y RFC'!A1194</f>
        <v>SIRE920317DP7</v>
      </c>
      <c r="C1194" t="s">
        <v>1226</v>
      </c>
      <c r="D1194" t="str">
        <f>'[1]210 Y RFC'!C1194</f>
        <v>SILVA RIVERA EFREN</v>
      </c>
      <c r="E1194" s="35">
        <f>SUMIFS(Tabla16[TASA 16],Tabla16[NUM],Tabla1[[#This Row],[CODIGO]])</f>
        <v>0</v>
      </c>
      <c r="F1194" s="35">
        <f>SUMIFS(Tabla16[TASA 0%],Tabla16[NUM],Tabla1[[#This Row],[CODIGO]])</f>
        <v>0</v>
      </c>
      <c r="G1194" s="35">
        <f>SUMIFS(Tabla16[[EXENTO ]],Tabla16[NUM],Tabla1[[#This Row],[CODIGO]])</f>
        <v>0</v>
      </c>
      <c r="H1194" s="35">
        <f>SUMIFS(Tabla16[IVA],Tabla16[NUM],Tabla1[[#This Row],[CODIGO]])</f>
        <v>0</v>
      </c>
      <c r="I1194" s="35">
        <f>SUMIFS(Tabla16[ISR RET.],Tabla16[NUM],Tabla1[[#This Row],[CODIGO]])</f>
        <v>0</v>
      </c>
      <c r="J1194" s="35">
        <f>SUMIFS(Tabla16[IVA RET.],Tabla16[NUM],Tabla1[[#This Row],[CODIGO]])</f>
        <v>0</v>
      </c>
      <c r="K1194" t="str">
        <f>FIXED(Tabla1[[#This Row],[TASA 16%]],0)</f>
        <v>0</v>
      </c>
      <c r="L1194" t="str">
        <f>FIXED(Tabla1[[#This Row],[TASA 0%]],0)</f>
        <v>0</v>
      </c>
      <c r="M1194" t="str">
        <f>FIXED(Tabla1[[#This Row],[TASA EXE.]],0)</f>
        <v>0</v>
      </c>
      <c r="N1194" s="36" t="str">
        <f>FIXED(Tabla1[[#This Row],[IVA]],0)</f>
        <v>0</v>
      </c>
      <c r="O1194" s="36" t="str">
        <f>FIXED(Tabla1[[#This Row],[ISR RET]],0)</f>
        <v>0</v>
      </c>
      <c r="P1194" s="36" t="str">
        <f>FIXED(Tabla1[[#This Row],[IVA RET]],0)</f>
        <v>0</v>
      </c>
      <c r="R1194" s="68">
        <f>Tabla1[[#This Row],[TASA 16]]*16%</f>
        <v>0</v>
      </c>
    </row>
    <row r="1195" spans="2:18" x14ac:dyDescent="0.25">
      <c r="B1195" t="str">
        <f>'[1]210 Y RFC'!A1195</f>
        <v>CEAG8112093G0</v>
      </c>
      <c r="C1195" t="s">
        <v>1227</v>
      </c>
      <c r="D1195" t="str">
        <f>'[1]210 Y RFC'!C1195</f>
        <v>CENTENO ALVIZO GERMAN EDUARDO</v>
      </c>
      <c r="E1195" s="35">
        <f>SUMIFS(Tabla16[TASA 16],Tabla16[NUM],Tabla1[[#This Row],[CODIGO]])</f>
        <v>0</v>
      </c>
      <c r="F1195" s="35">
        <f>SUMIFS(Tabla16[TASA 0%],Tabla16[NUM],Tabla1[[#This Row],[CODIGO]])</f>
        <v>0</v>
      </c>
      <c r="G1195" s="35">
        <f>SUMIFS(Tabla16[[EXENTO ]],Tabla16[NUM],Tabla1[[#This Row],[CODIGO]])</f>
        <v>0</v>
      </c>
      <c r="H1195" s="35">
        <f>SUMIFS(Tabla16[IVA],Tabla16[NUM],Tabla1[[#This Row],[CODIGO]])</f>
        <v>0</v>
      </c>
      <c r="I1195" s="35">
        <f>SUMIFS(Tabla16[ISR RET.],Tabla16[NUM],Tabla1[[#This Row],[CODIGO]])</f>
        <v>0</v>
      </c>
      <c r="J1195" s="35">
        <f>SUMIFS(Tabla16[IVA RET.],Tabla16[NUM],Tabla1[[#This Row],[CODIGO]])</f>
        <v>0</v>
      </c>
      <c r="K1195" t="str">
        <f>FIXED(Tabla1[[#This Row],[TASA 16%]],0)</f>
        <v>0</v>
      </c>
      <c r="L1195" t="str">
        <f>FIXED(Tabla1[[#This Row],[TASA 0%]],0)</f>
        <v>0</v>
      </c>
      <c r="M1195" t="str">
        <f>FIXED(Tabla1[[#This Row],[TASA EXE.]],0)</f>
        <v>0</v>
      </c>
      <c r="N1195" t="str">
        <f>FIXED(Tabla1[[#This Row],[IVA]],0)</f>
        <v>0</v>
      </c>
      <c r="O1195" t="str">
        <f>FIXED(Tabla1[[#This Row],[ISR RET]],0)</f>
        <v>0</v>
      </c>
      <c r="P1195" t="str">
        <f>FIXED(Tabla1[[#This Row],[IVA RET]],0)</f>
        <v>0</v>
      </c>
      <c r="R1195" s="68">
        <f>Tabla1[[#This Row],[TASA 16]]*16%</f>
        <v>0</v>
      </c>
    </row>
    <row r="1196" spans="2:18" x14ac:dyDescent="0.25">
      <c r="B1196" t="str">
        <f>'[1]210 Y RFC'!A1196</f>
        <v>AUSM621015LY0</v>
      </c>
      <c r="C1196" t="s">
        <v>1228</v>
      </c>
      <c r="D1196" t="str">
        <f>'[1]210 Y RFC'!C1196</f>
        <v>AGUIRRE SOTO MIGUEL</v>
      </c>
      <c r="E1196" s="35">
        <f>SUMIFS(Tabla16[TASA 16],Tabla16[NUM],Tabla1[[#This Row],[CODIGO]])</f>
        <v>0</v>
      </c>
      <c r="F1196" s="35">
        <f>SUMIFS(Tabla16[TASA 0%],Tabla16[NUM],Tabla1[[#This Row],[CODIGO]])</f>
        <v>7537.920000000001</v>
      </c>
      <c r="G1196" s="35">
        <f>SUMIFS(Tabla16[[EXENTO ]],Tabla16[NUM],Tabla1[[#This Row],[CODIGO]])</f>
        <v>130.80000000000001</v>
      </c>
      <c r="H1196" s="35">
        <f>SUMIFS(Tabla16[IVA],Tabla16[NUM],Tabla1[[#This Row],[CODIGO]])</f>
        <v>0</v>
      </c>
      <c r="I1196" s="35">
        <f>SUMIFS(Tabla16[ISR RET.],Tabla16[NUM],Tabla1[[#This Row],[CODIGO]])</f>
        <v>0</v>
      </c>
      <c r="J1196" s="35">
        <f>SUMIFS(Tabla16[IVA RET.],Tabla16[NUM],Tabla1[[#This Row],[CODIGO]])</f>
        <v>0</v>
      </c>
      <c r="K1196" t="str">
        <f>FIXED(Tabla1[[#This Row],[TASA 16%]],0)</f>
        <v>0</v>
      </c>
      <c r="L1196" t="str">
        <f>FIXED(Tabla1[[#This Row],[TASA 0%]],0)</f>
        <v>7,538</v>
      </c>
      <c r="M1196" t="str">
        <f>FIXED(Tabla1[[#This Row],[TASA EXE.]],0)</f>
        <v>131</v>
      </c>
      <c r="N1196" s="36" t="str">
        <f>FIXED(Tabla1[[#This Row],[IVA]],0)</f>
        <v>0</v>
      </c>
      <c r="O1196" s="36" t="str">
        <f>FIXED(Tabla1[[#This Row],[ISR RET]],0)</f>
        <v>0</v>
      </c>
      <c r="P1196" s="36" t="str">
        <f>FIXED(Tabla1[[#This Row],[IVA RET]],0)</f>
        <v>0</v>
      </c>
      <c r="R1196" s="68">
        <f>Tabla1[[#This Row],[TASA 16]]*16%</f>
        <v>0</v>
      </c>
    </row>
    <row r="1197" spans="2:18" x14ac:dyDescent="0.25">
      <c r="B1197" t="str">
        <f>'[1]210 Y RFC'!A1197</f>
        <v>CGS9910049K8</v>
      </c>
      <c r="C1197" t="s">
        <v>1229</v>
      </c>
      <c r="D1197" t="str">
        <f>'[1]210 Y RFC'!C1197</f>
        <v>COMERCIALIZADORA DE GRANOS SELECCIONADOS SA DE CV</v>
      </c>
      <c r="E1197" s="35">
        <f>SUMIFS(Tabla16[TASA 16],Tabla16[NUM],Tabla1[[#This Row],[CODIGO]])</f>
        <v>0</v>
      </c>
      <c r="F1197" s="35">
        <f>SUMIFS(Tabla16[TASA 0%],Tabla16[NUM],Tabla1[[#This Row],[CODIGO]])</f>
        <v>0</v>
      </c>
      <c r="G1197" s="35">
        <f>SUMIFS(Tabla16[[EXENTO ]],Tabla16[NUM],Tabla1[[#This Row],[CODIGO]])</f>
        <v>0</v>
      </c>
      <c r="H1197" s="35">
        <f>SUMIFS(Tabla16[IVA],Tabla16[NUM],Tabla1[[#This Row],[CODIGO]])</f>
        <v>0</v>
      </c>
      <c r="I1197" s="35">
        <f>SUMIFS(Tabla16[ISR RET.],Tabla16[NUM],Tabla1[[#This Row],[CODIGO]])</f>
        <v>0</v>
      </c>
      <c r="J1197" s="35">
        <f>SUMIFS(Tabla16[IVA RET.],Tabla16[NUM],Tabla1[[#This Row],[CODIGO]])</f>
        <v>0</v>
      </c>
      <c r="K1197" t="str">
        <f>FIXED(Tabla1[[#This Row],[TASA 16%]],0)</f>
        <v>0</v>
      </c>
      <c r="L1197" t="str">
        <f>FIXED(Tabla1[[#This Row],[TASA 0%]],0)</f>
        <v>0</v>
      </c>
      <c r="M1197" t="str">
        <f>FIXED(Tabla1[[#This Row],[TASA EXE.]],0)</f>
        <v>0</v>
      </c>
      <c r="N1197" t="str">
        <f>FIXED(Tabla1[[#This Row],[IVA]],0)</f>
        <v>0</v>
      </c>
      <c r="O1197" t="str">
        <f>FIXED(Tabla1[[#This Row],[ISR RET]],0)</f>
        <v>0</v>
      </c>
      <c r="P1197" t="str">
        <f>FIXED(Tabla1[[#This Row],[IVA RET]],0)</f>
        <v>0</v>
      </c>
      <c r="R1197" s="68">
        <f>Tabla1[[#This Row],[TASA 16]]*16%</f>
        <v>0</v>
      </c>
    </row>
    <row r="1198" spans="2:18" x14ac:dyDescent="0.25">
      <c r="B1198" t="str">
        <f>'[1]210 Y RFC'!A1198</f>
        <v>CMF001204BF7</v>
      </c>
      <c r="C1198" t="s">
        <v>1230</v>
      </c>
      <c r="D1198" t="str">
        <f>'[1]210 Y RFC'!C1198</f>
        <v>COMERCIALIZADORA MEDICA FARMACEUTICA SA DE CV</v>
      </c>
      <c r="E1198" s="35">
        <f>SUMIFS(Tabla16[TASA 16],Tabla16[NUM],Tabla1[[#This Row],[CODIGO]])</f>
        <v>0</v>
      </c>
      <c r="F1198" s="35">
        <f>SUMIFS(Tabla16[TASA 0%],Tabla16[NUM],Tabla1[[#This Row],[CODIGO]])</f>
        <v>0</v>
      </c>
      <c r="G1198" s="35">
        <f>SUMIFS(Tabla16[[EXENTO ]],Tabla16[NUM],Tabla1[[#This Row],[CODIGO]])</f>
        <v>0</v>
      </c>
      <c r="H1198" s="35">
        <f>SUMIFS(Tabla16[IVA],Tabla16[NUM],Tabla1[[#This Row],[CODIGO]])</f>
        <v>0</v>
      </c>
      <c r="I1198" s="35">
        <f>SUMIFS(Tabla16[ISR RET.],Tabla16[NUM],Tabla1[[#This Row],[CODIGO]])</f>
        <v>0</v>
      </c>
      <c r="J1198" s="35">
        <f>SUMIFS(Tabla16[IVA RET.],Tabla16[NUM],Tabla1[[#This Row],[CODIGO]])</f>
        <v>0</v>
      </c>
      <c r="K1198" t="str">
        <f>FIXED(Tabla1[[#This Row],[TASA 16%]],0)</f>
        <v>0</v>
      </c>
      <c r="L1198" t="str">
        <f>FIXED(Tabla1[[#This Row],[TASA 0%]],0)</f>
        <v>0</v>
      </c>
      <c r="M1198" t="str">
        <f>FIXED(Tabla1[[#This Row],[TASA EXE.]],0)</f>
        <v>0</v>
      </c>
      <c r="N1198" s="36" t="str">
        <f>FIXED(Tabla1[[#This Row],[IVA]],0)</f>
        <v>0</v>
      </c>
      <c r="O1198" s="36" t="str">
        <f>FIXED(Tabla1[[#This Row],[ISR RET]],0)</f>
        <v>0</v>
      </c>
      <c r="P1198" s="36" t="str">
        <f>FIXED(Tabla1[[#This Row],[IVA RET]],0)</f>
        <v>0</v>
      </c>
      <c r="R1198" s="68">
        <f>Tabla1[[#This Row],[TASA 16]]*16%</f>
        <v>0</v>
      </c>
    </row>
    <row r="1199" spans="2:18" x14ac:dyDescent="0.25">
      <c r="B1199" t="str">
        <f>'[1]210 Y RFC'!A1199</f>
        <v>GAGG721111KJ6</v>
      </c>
      <c r="C1199" t="s">
        <v>1231</v>
      </c>
      <c r="D1199" t="str">
        <f>'[1]210 Y RFC'!C1199</f>
        <v>GARCIA DE GANTE GUILLERMO RAYMUNDO</v>
      </c>
      <c r="E1199" s="35">
        <f>SUMIFS(Tabla16[TASA 16],Tabla16[NUM],Tabla1[[#This Row],[CODIGO]])</f>
        <v>0</v>
      </c>
      <c r="F1199" s="35">
        <f>SUMIFS(Tabla16[TASA 0%],Tabla16[NUM],Tabla1[[#This Row],[CODIGO]])</f>
        <v>0</v>
      </c>
      <c r="G1199" s="35">
        <f>SUMIFS(Tabla16[[EXENTO ]],Tabla16[NUM],Tabla1[[#This Row],[CODIGO]])</f>
        <v>0</v>
      </c>
      <c r="H1199" s="35">
        <f>SUMIFS(Tabla16[IVA],Tabla16[NUM],Tabla1[[#This Row],[CODIGO]])</f>
        <v>0</v>
      </c>
      <c r="I1199" s="35">
        <f>SUMIFS(Tabla16[ISR RET.],Tabla16[NUM],Tabla1[[#This Row],[CODIGO]])</f>
        <v>0</v>
      </c>
      <c r="J1199" s="35">
        <f>SUMIFS(Tabla16[IVA RET.],Tabla16[NUM],Tabla1[[#This Row],[CODIGO]])</f>
        <v>0</v>
      </c>
      <c r="K1199" t="str">
        <f>FIXED(Tabla1[[#This Row],[TASA 16%]],0)</f>
        <v>0</v>
      </c>
      <c r="L1199" t="str">
        <f>FIXED(Tabla1[[#This Row],[TASA 0%]],0)</f>
        <v>0</v>
      </c>
      <c r="M1199" t="str">
        <f>FIXED(Tabla1[[#This Row],[TASA EXE.]],0)</f>
        <v>0</v>
      </c>
      <c r="N1199" t="str">
        <f>FIXED(Tabla1[[#This Row],[IVA]],0)</f>
        <v>0</v>
      </c>
      <c r="O1199" t="str">
        <f>FIXED(Tabla1[[#This Row],[ISR RET]],0)</f>
        <v>0</v>
      </c>
      <c r="P1199" t="str">
        <f>FIXED(Tabla1[[#This Row],[IVA RET]],0)</f>
        <v>0</v>
      </c>
      <c r="R1199" s="68">
        <f>Tabla1[[#This Row],[TASA 16]]*16%</f>
        <v>0</v>
      </c>
    </row>
    <row r="1200" spans="2:18" x14ac:dyDescent="0.25">
      <c r="B1200" t="str">
        <f>'[1]210 Y RFC'!A1200</f>
        <v>LMY020220GI5</v>
      </c>
      <c r="C1200" t="s">
        <v>1232</v>
      </c>
      <c r="D1200" t="str">
        <f>'[1]210 Y RFC'!C1200</f>
        <v>LABORATORIO MYRYAM SA DE CV</v>
      </c>
      <c r="E1200" s="35">
        <f>SUMIFS(Tabla16[TASA 16],Tabla16[NUM],Tabla1[[#This Row],[CODIGO]])</f>
        <v>0</v>
      </c>
      <c r="F1200" s="35">
        <f>SUMIFS(Tabla16[TASA 0%],Tabla16[NUM],Tabla1[[#This Row],[CODIGO]])</f>
        <v>0</v>
      </c>
      <c r="G1200" s="35">
        <f>SUMIFS(Tabla16[[EXENTO ]],Tabla16[NUM],Tabla1[[#This Row],[CODIGO]])</f>
        <v>0</v>
      </c>
      <c r="H1200" s="35">
        <f>SUMIFS(Tabla16[IVA],Tabla16[NUM],Tabla1[[#This Row],[CODIGO]])</f>
        <v>0</v>
      </c>
      <c r="I1200" s="35">
        <f>SUMIFS(Tabla16[ISR RET.],Tabla16[NUM],Tabla1[[#This Row],[CODIGO]])</f>
        <v>0</v>
      </c>
      <c r="J1200" s="35">
        <f>SUMIFS(Tabla16[IVA RET.],Tabla16[NUM],Tabla1[[#This Row],[CODIGO]])</f>
        <v>0</v>
      </c>
      <c r="K1200" t="str">
        <f>FIXED(Tabla1[[#This Row],[TASA 16%]],0)</f>
        <v>0</v>
      </c>
      <c r="L1200" t="str">
        <f>FIXED(Tabla1[[#This Row],[TASA 0%]],0)</f>
        <v>0</v>
      </c>
      <c r="M1200" t="str">
        <f>FIXED(Tabla1[[#This Row],[TASA EXE.]],0)</f>
        <v>0</v>
      </c>
      <c r="N1200" s="36" t="str">
        <f>FIXED(Tabla1[[#This Row],[IVA]],0)</f>
        <v>0</v>
      </c>
      <c r="O1200" s="36" t="str">
        <f>FIXED(Tabla1[[#This Row],[ISR RET]],0)</f>
        <v>0</v>
      </c>
      <c r="P1200" s="36" t="str">
        <f>FIXED(Tabla1[[#This Row],[IVA RET]],0)</f>
        <v>0</v>
      </c>
      <c r="R1200" s="68">
        <f>Tabla1[[#This Row],[TASA 16]]*16%</f>
        <v>0</v>
      </c>
    </row>
    <row r="1201" spans="2:18" x14ac:dyDescent="0.25">
      <c r="B1201" t="str">
        <f>'[1]210 Y RFC'!A1201</f>
        <v>MAVK700616KV0</v>
      </c>
      <c r="C1201" t="s">
        <v>1233</v>
      </c>
      <c r="D1201" t="str">
        <f>'[1]210 Y RFC'!C1201</f>
        <v>MARTIN DEL CAMPO VILLALOBOS KARLA BETHEL</v>
      </c>
      <c r="E1201" s="35">
        <f>SUMIFS(Tabla16[TASA 16],Tabla16[NUM],Tabla1[[#This Row],[CODIGO]])</f>
        <v>1120.6875</v>
      </c>
      <c r="F1201" s="35">
        <f>SUMIFS(Tabla16[TASA 0%],Tabla16[NUM],Tabla1[[#This Row],[CODIGO]])</f>
        <v>2.5000000000545697E-3</v>
      </c>
      <c r="G1201" s="35">
        <f>SUMIFS(Tabla16[[EXENTO ]],Tabla16[NUM],Tabla1[[#This Row],[CODIGO]])</f>
        <v>0</v>
      </c>
      <c r="H1201" s="35">
        <f>SUMIFS(Tabla16[IVA],Tabla16[NUM],Tabla1[[#This Row],[CODIGO]])</f>
        <v>179.31</v>
      </c>
      <c r="I1201" s="35">
        <f>SUMIFS(Tabla16[ISR RET.],Tabla16[NUM],Tabla1[[#This Row],[CODIGO]])</f>
        <v>0</v>
      </c>
      <c r="J1201" s="35">
        <f>SUMIFS(Tabla16[IVA RET.],Tabla16[NUM],Tabla1[[#This Row],[CODIGO]])</f>
        <v>0</v>
      </c>
      <c r="K1201" t="str">
        <f>FIXED(Tabla1[[#This Row],[TASA 16%]],0)</f>
        <v>1,121</v>
      </c>
      <c r="L1201" t="str">
        <f>FIXED(Tabla1[[#This Row],[TASA 0%]],0)</f>
        <v>0</v>
      </c>
      <c r="M1201" t="str">
        <f>FIXED(Tabla1[[#This Row],[TASA EXE.]],0)</f>
        <v>0</v>
      </c>
      <c r="N1201" t="str">
        <f>FIXED(Tabla1[[#This Row],[IVA]],0)</f>
        <v>179</v>
      </c>
      <c r="O1201" t="str">
        <f>FIXED(Tabla1[[#This Row],[ISR RET]],0)</f>
        <v>0</v>
      </c>
      <c r="P1201" t="str">
        <f>FIXED(Tabla1[[#This Row],[IVA RET]],0)</f>
        <v>0</v>
      </c>
      <c r="R1201" s="68">
        <f>Tabla1[[#This Row],[TASA 16]]*16%</f>
        <v>179.36</v>
      </c>
    </row>
    <row r="1202" spans="2:18" x14ac:dyDescent="0.25">
      <c r="B1202" t="str">
        <f>'[1]210 Y RFC'!A1202</f>
        <v>EGO8510093Y0</v>
      </c>
      <c r="C1202" t="s">
        <v>1234</v>
      </c>
      <c r="D1202" t="str">
        <f>'[1]210 Y RFC'!C1202</f>
        <v>EMPACADORA LOS GORDOS SA DE CV</v>
      </c>
      <c r="E1202" s="35">
        <f>SUMIFS(Tabla16[TASA 16],Tabla16[NUM],Tabla1[[#This Row],[CODIGO]])</f>
        <v>0</v>
      </c>
      <c r="F1202" s="35">
        <f>SUMIFS(Tabla16[TASA 0%],Tabla16[NUM],Tabla1[[#This Row],[CODIGO]])</f>
        <v>0</v>
      </c>
      <c r="G1202" s="35">
        <f>SUMIFS(Tabla16[[EXENTO ]],Tabla16[NUM],Tabla1[[#This Row],[CODIGO]])</f>
        <v>0</v>
      </c>
      <c r="H1202" s="35">
        <f>SUMIFS(Tabla16[IVA],Tabla16[NUM],Tabla1[[#This Row],[CODIGO]])</f>
        <v>0</v>
      </c>
      <c r="I1202" s="35">
        <f>SUMIFS(Tabla16[ISR RET.],Tabla16[NUM],Tabla1[[#This Row],[CODIGO]])</f>
        <v>0</v>
      </c>
      <c r="J1202" s="35">
        <f>SUMIFS(Tabla16[IVA RET.],Tabla16[NUM],Tabla1[[#This Row],[CODIGO]])</f>
        <v>0</v>
      </c>
      <c r="K1202" t="str">
        <f>FIXED(Tabla1[[#This Row],[TASA 16%]],0)</f>
        <v>0</v>
      </c>
      <c r="L1202" t="str">
        <f>FIXED(Tabla1[[#This Row],[TASA 0%]],0)</f>
        <v>0</v>
      </c>
      <c r="M1202" t="str">
        <f>FIXED(Tabla1[[#This Row],[TASA EXE.]],0)</f>
        <v>0</v>
      </c>
      <c r="N1202" s="36" t="str">
        <f>FIXED(Tabla1[[#This Row],[IVA]],0)</f>
        <v>0</v>
      </c>
      <c r="O1202" s="36" t="str">
        <f>FIXED(Tabla1[[#This Row],[ISR RET]],0)</f>
        <v>0</v>
      </c>
      <c r="P1202" s="36" t="str">
        <f>FIXED(Tabla1[[#This Row],[IVA RET]],0)</f>
        <v>0</v>
      </c>
      <c r="R1202" s="68">
        <f>Tabla1[[#This Row],[TASA 16]]*16%</f>
        <v>0</v>
      </c>
    </row>
    <row r="1203" spans="2:18" x14ac:dyDescent="0.25">
      <c r="B1203" t="str">
        <f>'[1]210 Y RFC'!A1203</f>
        <v>GUHE7708093K7</v>
      </c>
      <c r="C1203" t="s">
        <v>1235</v>
      </c>
      <c r="D1203" t="str">
        <f>'[1]210 Y RFC'!C1203</f>
        <v>GUTIERREZ HERNANDEZ ELEONORA</v>
      </c>
      <c r="E1203" s="35">
        <f>SUMIFS(Tabla16[TASA 16],Tabla16[NUM],Tabla1[[#This Row],[CODIGO]])</f>
        <v>34174.875</v>
      </c>
      <c r="F1203" s="35">
        <f>SUMIFS(Tabla16[TASA 0%],Tabla16[NUM],Tabla1[[#This Row],[CODIGO]])</f>
        <v>20728.125</v>
      </c>
      <c r="G1203" s="35">
        <f>SUMIFS(Tabla16[[EXENTO ]],Tabla16[NUM],Tabla1[[#This Row],[CODIGO]])</f>
        <v>598.16000000000008</v>
      </c>
      <c r="H1203" s="35">
        <f>SUMIFS(Tabla16[IVA],Tabla16[NUM],Tabla1[[#This Row],[CODIGO]])</f>
        <v>5467.98</v>
      </c>
      <c r="I1203" s="35">
        <f>SUMIFS(Tabla16[ISR RET.],Tabla16[NUM],Tabla1[[#This Row],[CODIGO]])</f>
        <v>0</v>
      </c>
      <c r="J1203" s="35">
        <f>SUMIFS(Tabla16[IVA RET.],Tabla16[NUM],Tabla1[[#This Row],[CODIGO]])</f>
        <v>0</v>
      </c>
      <c r="K1203" t="str">
        <f>FIXED(Tabla1[[#This Row],[TASA 16%]],0)</f>
        <v>34,175</v>
      </c>
      <c r="L1203" t="str">
        <f>FIXED(Tabla1[[#This Row],[TASA 0%]],0)</f>
        <v>20,728</v>
      </c>
      <c r="M1203" t="str">
        <f>FIXED(Tabla1[[#This Row],[TASA EXE.]],0)</f>
        <v>598</v>
      </c>
      <c r="N1203" t="str">
        <f>FIXED(Tabla1[[#This Row],[IVA]],0)</f>
        <v>5,468</v>
      </c>
      <c r="O1203" t="str">
        <f>FIXED(Tabla1[[#This Row],[ISR RET]],0)</f>
        <v>0</v>
      </c>
      <c r="P1203" t="str">
        <f>FIXED(Tabla1[[#This Row],[IVA RET]],0)</f>
        <v>0</v>
      </c>
      <c r="R1203" s="68">
        <f>Tabla1[[#This Row],[TASA 16]]*16%</f>
        <v>5468</v>
      </c>
    </row>
    <row r="1204" spans="2:18" x14ac:dyDescent="0.25">
      <c r="B1204" t="str">
        <f>'[1]210 Y RFC'!A1204</f>
        <v>GOAL640622E61</v>
      </c>
      <c r="C1204" t="s">
        <v>1236</v>
      </c>
      <c r="D1204" t="str">
        <f>'[1]210 Y RFC'!C1204</f>
        <v>GOMEZ ARIAS JOSE LUIS</v>
      </c>
      <c r="E1204" s="35">
        <f>SUMIFS(Tabla16[TASA 16],Tabla16[NUM],Tabla1[[#This Row],[CODIGO]])</f>
        <v>1603.4375</v>
      </c>
      <c r="F1204" s="35">
        <f>SUMIFS(Tabla16[TASA 0%],Tabla16[NUM],Tabla1[[#This Row],[CODIGO]])</f>
        <v>1.2500000000045475E-2</v>
      </c>
      <c r="G1204" s="35">
        <f>SUMIFS(Tabla16[[EXENTO ]],Tabla16[NUM],Tabla1[[#This Row],[CODIGO]])</f>
        <v>0</v>
      </c>
      <c r="H1204" s="35">
        <f>SUMIFS(Tabla16[IVA],Tabla16[NUM],Tabla1[[#This Row],[CODIGO]])</f>
        <v>256.55</v>
      </c>
      <c r="I1204" s="35">
        <f>SUMIFS(Tabla16[ISR RET.],Tabla16[NUM],Tabla1[[#This Row],[CODIGO]])</f>
        <v>0</v>
      </c>
      <c r="J1204" s="35">
        <f>SUMIFS(Tabla16[IVA RET.],Tabla16[NUM],Tabla1[[#This Row],[CODIGO]])</f>
        <v>0</v>
      </c>
      <c r="K1204" t="str">
        <f>FIXED(Tabla1[[#This Row],[TASA 16%]],0)</f>
        <v>1,603</v>
      </c>
      <c r="L1204" t="str">
        <f>FIXED(Tabla1[[#This Row],[TASA 0%]],0)</f>
        <v>0</v>
      </c>
      <c r="M1204" t="str">
        <f>FIXED(Tabla1[[#This Row],[TASA EXE.]],0)</f>
        <v>0</v>
      </c>
      <c r="N1204" s="36" t="str">
        <f>FIXED(Tabla1[[#This Row],[IVA]],0)</f>
        <v>257</v>
      </c>
      <c r="O1204" s="36" t="str">
        <f>FIXED(Tabla1[[#This Row],[ISR RET]],0)</f>
        <v>0</v>
      </c>
      <c r="P1204" s="36" t="str">
        <f>FIXED(Tabla1[[#This Row],[IVA RET]],0)</f>
        <v>0</v>
      </c>
      <c r="R1204" s="68">
        <f>Tabla1[[#This Row],[TASA 16]]*16%</f>
        <v>256.48</v>
      </c>
    </row>
    <row r="1205" spans="2:18" x14ac:dyDescent="0.25">
      <c r="B1205" t="str">
        <f>'[1]210 Y RFC'!A1205</f>
        <v>CCJ181128119</v>
      </c>
      <c r="C1205" t="s">
        <v>1237</v>
      </c>
      <c r="D1205" t="str">
        <f>'[1]210 Y RFC'!C1205</f>
        <v>COMERCIALIZADORA CUNA JP SA DE CV</v>
      </c>
      <c r="E1205" s="35">
        <f>SUMIFS(Tabla16[TASA 16],Tabla16[NUM],Tabla1[[#This Row],[CODIGO]])</f>
        <v>0</v>
      </c>
      <c r="F1205" s="35">
        <f>SUMIFS(Tabla16[TASA 0%],Tabla16[NUM],Tabla1[[#This Row],[CODIGO]])</f>
        <v>0</v>
      </c>
      <c r="G1205" s="35">
        <f>SUMIFS(Tabla16[[EXENTO ]],Tabla16[NUM],Tabla1[[#This Row],[CODIGO]])</f>
        <v>0</v>
      </c>
      <c r="H1205" s="35">
        <f>SUMIFS(Tabla16[IVA],Tabla16[NUM],Tabla1[[#This Row],[CODIGO]])</f>
        <v>0</v>
      </c>
      <c r="I1205" s="35">
        <f>SUMIFS(Tabla16[ISR RET.],Tabla16[NUM],Tabla1[[#This Row],[CODIGO]])</f>
        <v>0</v>
      </c>
      <c r="J1205" s="35">
        <f>SUMIFS(Tabla16[IVA RET.],Tabla16[NUM],Tabla1[[#This Row],[CODIGO]])</f>
        <v>0</v>
      </c>
      <c r="K1205" t="str">
        <f>FIXED(Tabla1[[#This Row],[TASA 16%]],0)</f>
        <v>0</v>
      </c>
      <c r="L1205" t="str">
        <f>FIXED(Tabla1[[#This Row],[TASA 0%]],0)</f>
        <v>0</v>
      </c>
      <c r="M1205" t="str">
        <f>FIXED(Tabla1[[#This Row],[TASA EXE.]],0)</f>
        <v>0</v>
      </c>
      <c r="N1205" t="str">
        <f>FIXED(Tabla1[[#This Row],[IVA]],0)</f>
        <v>0</v>
      </c>
      <c r="O1205" t="str">
        <f>FIXED(Tabla1[[#This Row],[ISR RET]],0)</f>
        <v>0</v>
      </c>
      <c r="P1205" t="str">
        <f>FIXED(Tabla1[[#This Row],[IVA RET]],0)</f>
        <v>0</v>
      </c>
      <c r="R1205" s="68">
        <f>Tabla1[[#This Row],[TASA 16]]*16%</f>
        <v>0</v>
      </c>
    </row>
    <row r="1206" spans="2:18" x14ac:dyDescent="0.25">
      <c r="B1206" t="str">
        <f>'[1]210 Y RFC'!A1206</f>
        <v>MIB971009QE0</v>
      </c>
      <c r="C1206" t="s">
        <v>1238</v>
      </c>
      <c r="D1206" t="str">
        <f>'[1]210 Y RFC'!C1206</f>
        <v>MAQUILADORA IBARRA</v>
      </c>
      <c r="E1206" s="35">
        <f>SUMIFS(Tabla16[TASA 16],Tabla16[NUM],Tabla1[[#This Row],[CODIGO]])</f>
        <v>0</v>
      </c>
      <c r="F1206" s="35">
        <f>SUMIFS(Tabla16[TASA 0%],Tabla16[NUM],Tabla1[[#This Row],[CODIGO]])</f>
        <v>0</v>
      </c>
      <c r="G1206" s="35">
        <f>SUMIFS(Tabla16[[EXENTO ]],Tabla16[NUM],Tabla1[[#This Row],[CODIGO]])</f>
        <v>0</v>
      </c>
      <c r="H1206" s="35">
        <f>SUMIFS(Tabla16[IVA],Tabla16[NUM],Tabla1[[#This Row],[CODIGO]])</f>
        <v>0</v>
      </c>
      <c r="I1206" s="35">
        <f>SUMIFS(Tabla16[ISR RET.],Tabla16[NUM],Tabla1[[#This Row],[CODIGO]])</f>
        <v>0</v>
      </c>
      <c r="J1206" s="35">
        <f>SUMIFS(Tabla16[IVA RET.],Tabla16[NUM],Tabla1[[#This Row],[CODIGO]])</f>
        <v>0</v>
      </c>
      <c r="K1206" t="str">
        <f>FIXED(Tabla1[[#This Row],[TASA 16%]],0)</f>
        <v>0</v>
      </c>
      <c r="L1206" t="str">
        <f>FIXED(Tabla1[[#This Row],[TASA 0%]],0)</f>
        <v>0</v>
      </c>
      <c r="M1206" t="str">
        <f>FIXED(Tabla1[[#This Row],[TASA EXE.]],0)</f>
        <v>0</v>
      </c>
      <c r="N1206" s="36" t="str">
        <f>FIXED(Tabla1[[#This Row],[IVA]],0)</f>
        <v>0</v>
      </c>
      <c r="O1206" s="36" t="str">
        <f>FIXED(Tabla1[[#This Row],[ISR RET]],0)</f>
        <v>0</v>
      </c>
      <c r="P1206" s="36" t="str">
        <f>FIXED(Tabla1[[#This Row],[IVA RET]],0)</f>
        <v>0</v>
      </c>
      <c r="R1206" s="68">
        <f>Tabla1[[#This Row],[TASA 16]]*16%</f>
        <v>0</v>
      </c>
    </row>
    <row r="1207" spans="2:18" x14ac:dyDescent="0.25">
      <c r="B1207" t="str">
        <f>'[1]210 Y RFC'!A1207</f>
        <v>POM870528LZ5</v>
      </c>
      <c r="C1207" t="s">
        <v>1239</v>
      </c>
      <c r="D1207" t="str">
        <f>'[1]210 Y RFC'!C1207</f>
        <v>POMOK SA DE CV</v>
      </c>
      <c r="E1207" s="35">
        <f>SUMIFS(Tabla16[TASA 16],Tabla16[NUM],Tabla1[[#This Row],[CODIGO]])</f>
        <v>0</v>
      </c>
      <c r="F1207" s="35">
        <f>SUMIFS(Tabla16[TASA 0%],Tabla16[NUM],Tabla1[[#This Row],[CODIGO]])</f>
        <v>0</v>
      </c>
      <c r="G1207" s="35">
        <f>SUMIFS(Tabla16[[EXENTO ]],Tabla16[NUM],Tabla1[[#This Row],[CODIGO]])</f>
        <v>0</v>
      </c>
      <c r="H1207" s="35">
        <f>SUMIFS(Tabla16[IVA],Tabla16[NUM],Tabla1[[#This Row],[CODIGO]])</f>
        <v>0</v>
      </c>
      <c r="I1207" s="35">
        <f>SUMIFS(Tabla16[ISR RET.],Tabla16[NUM],Tabla1[[#This Row],[CODIGO]])</f>
        <v>0</v>
      </c>
      <c r="J1207" s="35">
        <f>SUMIFS(Tabla16[IVA RET.],Tabla16[NUM],Tabla1[[#This Row],[CODIGO]])</f>
        <v>0</v>
      </c>
      <c r="K1207" t="str">
        <f>FIXED(Tabla1[[#This Row],[TASA 16%]],0)</f>
        <v>0</v>
      </c>
      <c r="L1207" t="str">
        <f>FIXED(Tabla1[[#This Row],[TASA 0%]],0)</f>
        <v>0</v>
      </c>
      <c r="M1207" t="str">
        <f>FIXED(Tabla1[[#This Row],[TASA EXE.]],0)</f>
        <v>0</v>
      </c>
      <c r="N1207" t="str">
        <f>FIXED(Tabla1[[#This Row],[IVA]],0)</f>
        <v>0</v>
      </c>
      <c r="O1207" t="str">
        <f>FIXED(Tabla1[[#This Row],[ISR RET]],0)</f>
        <v>0</v>
      </c>
      <c r="P1207" t="str">
        <f>FIXED(Tabla1[[#This Row],[IVA RET]],0)</f>
        <v>0</v>
      </c>
      <c r="R1207" s="68">
        <f>Tabla1[[#This Row],[TASA 16]]*16%</f>
        <v>0</v>
      </c>
    </row>
    <row r="1208" spans="2:18" x14ac:dyDescent="0.25">
      <c r="B1208" t="str">
        <f>'[1]210 Y RFC'!A1208</f>
        <v>PTA021220C64</v>
      </c>
      <c r="C1208" t="s">
        <v>1240</v>
      </c>
      <c r="D1208" t="str">
        <f>'[1]210 Y RFC'!C1208</f>
        <v>PINTA TEPA DE LOS ALTOS S DE RL DE CV</v>
      </c>
      <c r="E1208" s="35">
        <f>SUMIFS(Tabla16[TASA 16],Tabla16[NUM],Tabla1[[#This Row],[CODIGO]])</f>
        <v>0</v>
      </c>
      <c r="F1208" s="35">
        <f>SUMIFS(Tabla16[TASA 0%],Tabla16[NUM],Tabla1[[#This Row],[CODIGO]])</f>
        <v>0</v>
      </c>
      <c r="G1208" s="35">
        <f>SUMIFS(Tabla16[[EXENTO ]],Tabla16[NUM],Tabla1[[#This Row],[CODIGO]])</f>
        <v>0</v>
      </c>
      <c r="H1208" s="35">
        <f>SUMIFS(Tabla16[IVA],Tabla16[NUM],Tabla1[[#This Row],[CODIGO]])</f>
        <v>0</v>
      </c>
      <c r="I1208" s="35">
        <f>SUMIFS(Tabla16[ISR RET.],Tabla16[NUM],Tabla1[[#This Row],[CODIGO]])</f>
        <v>0</v>
      </c>
      <c r="J1208" s="35">
        <f>SUMIFS(Tabla16[IVA RET.],Tabla16[NUM],Tabla1[[#This Row],[CODIGO]])</f>
        <v>0</v>
      </c>
      <c r="K1208" t="str">
        <f>FIXED(Tabla1[[#This Row],[TASA 16%]],0)</f>
        <v>0</v>
      </c>
      <c r="L1208" t="str">
        <f>FIXED(Tabla1[[#This Row],[TASA 0%]],0)</f>
        <v>0</v>
      </c>
      <c r="M1208" t="str">
        <f>FIXED(Tabla1[[#This Row],[TASA EXE.]],0)</f>
        <v>0</v>
      </c>
      <c r="N1208" s="36" t="str">
        <f>FIXED(Tabla1[[#This Row],[IVA]],0)</f>
        <v>0</v>
      </c>
      <c r="O1208" s="36" t="str">
        <f>FIXED(Tabla1[[#This Row],[ISR RET]],0)</f>
        <v>0</v>
      </c>
      <c r="P1208" s="36" t="str">
        <f>FIXED(Tabla1[[#This Row],[IVA RET]],0)</f>
        <v>0</v>
      </c>
      <c r="R1208" s="68">
        <f>Tabla1[[#This Row],[TASA 16]]*16%</f>
        <v>0</v>
      </c>
    </row>
    <row r="1209" spans="2:18" x14ac:dyDescent="0.25">
      <c r="B1209" t="str">
        <f>'[1]210 Y RFC'!A1209</f>
        <v>DMA170421L85</v>
      </c>
      <c r="C1209" t="s">
        <v>1241</v>
      </c>
      <c r="D1209" t="str">
        <f>'[1]210 Y RFC'!C1209</f>
        <v>DISTRIBUIDORA EL MANTE SA DE CV</v>
      </c>
      <c r="E1209" s="35">
        <f>SUMIFS(Tabla16[TASA 16],Tabla16[NUM],Tabla1[[#This Row],[CODIGO]])</f>
        <v>48954</v>
      </c>
      <c r="F1209" s="35">
        <f>SUMIFS(Tabla16[TASA 0%],Tabla16[NUM],Tabla1[[#This Row],[CODIGO]])</f>
        <v>0</v>
      </c>
      <c r="G1209" s="35">
        <f>SUMIFS(Tabla16[[EXENTO ]],Tabla16[NUM],Tabla1[[#This Row],[CODIGO]])</f>
        <v>0</v>
      </c>
      <c r="H1209" s="35">
        <f>SUMIFS(Tabla16[IVA],Tabla16[NUM],Tabla1[[#This Row],[CODIGO]])</f>
        <v>7832.64</v>
      </c>
      <c r="I1209" s="35">
        <f>SUMIFS(Tabla16[ISR RET.],Tabla16[NUM],Tabla1[[#This Row],[CODIGO]])</f>
        <v>0</v>
      </c>
      <c r="J1209" s="35">
        <f>SUMIFS(Tabla16[IVA RET.],Tabla16[NUM],Tabla1[[#This Row],[CODIGO]])</f>
        <v>0</v>
      </c>
      <c r="K1209" t="str">
        <f>FIXED(Tabla1[[#This Row],[TASA 16%]],0)</f>
        <v>48,954</v>
      </c>
      <c r="L1209" t="str">
        <f>FIXED(Tabla1[[#This Row],[TASA 0%]],0)</f>
        <v>0</v>
      </c>
      <c r="M1209" t="str">
        <f>FIXED(Tabla1[[#This Row],[TASA EXE.]],0)</f>
        <v>0</v>
      </c>
      <c r="N1209" t="str">
        <f>FIXED(Tabla1[[#This Row],[IVA]],0)</f>
        <v>7,833</v>
      </c>
      <c r="O1209" t="str">
        <f>FIXED(Tabla1[[#This Row],[ISR RET]],0)</f>
        <v>0</v>
      </c>
      <c r="P1209" t="str">
        <f>FIXED(Tabla1[[#This Row],[IVA RET]],0)</f>
        <v>0</v>
      </c>
      <c r="R1209" s="68">
        <f>Tabla1[[#This Row],[TASA 16]]*16%</f>
        <v>7832.64</v>
      </c>
    </row>
    <row r="1210" spans="2:18" x14ac:dyDescent="0.25">
      <c r="B1210" t="str">
        <f>'[1]210 Y RFC'!A1210</f>
        <v>CARS760405LB8</v>
      </c>
      <c r="C1210" t="s">
        <v>1242</v>
      </c>
      <c r="D1210" t="str">
        <f>'[1]210 Y RFC'!C1210</f>
        <v>CARMONA ROMERO SONIA</v>
      </c>
      <c r="E1210" s="35">
        <f>SUMIFS(Tabla16[TASA 16],Tabla16[NUM],Tabla1[[#This Row],[CODIGO]])</f>
        <v>0</v>
      </c>
      <c r="F1210" s="35">
        <f>SUMIFS(Tabla16[TASA 0%],Tabla16[NUM],Tabla1[[#This Row],[CODIGO]])</f>
        <v>0</v>
      </c>
      <c r="G1210" s="35">
        <f>SUMIFS(Tabla16[[EXENTO ]],Tabla16[NUM],Tabla1[[#This Row],[CODIGO]])</f>
        <v>0</v>
      </c>
      <c r="H1210" s="35">
        <f>SUMIFS(Tabla16[IVA],Tabla16[NUM],Tabla1[[#This Row],[CODIGO]])</f>
        <v>0</v>
      </c>
      <c r="I1210" s="35">
        <f>SUMIFS(Tabla16[ISR RET.],Tabla16[NUM],Tabla1[[#This Row],[CODIGO]])</f>
        <v>0</v>
      </c>
      <c r="J1210" s="35">
        <f>SUMIFS(Tabla16[IVA RET.],Tabla16[NUM],Tabla1[[#This Row],[CODIGO]])</f>
        <v>0</v>
      </c>
      <c r="K1210" t="str">
        <f>FIXED(Tabla1[[#This Row],[TASA 16%]],0)</f>
        <v>0</v>
      </c>
      <c r="L1210" t="str">
        <f>FIXED(Tabla1[[#This Row],[TASA 0%]],0)</f>
        <v>0</v>
      </c>
      <c r="M1210" t="str">
        <f>FIXED(Tabla1[[#This Row],[TASA EXE.]],0)</f>
        <v>0</v>
      </c>
      <c r="N1210" s="36" t="str">
        <f>FIXED(Tabla1[[#This Row],[IVA]],0)</f>
        <v>0</v>
      </c>
      <c r="O1210" s="36" t="str">
        <f>FIXED(Tabla1[[#This Row],[ISR RET]],0)</f>
        <v>0</v>
      </c>
      <c r="P1210" s="36" t="str">
        <f>FIXED(Tabla1[[#This Row],[IVA RET]],0)</f>
        <v>0</v>
      </c>
      <c r="R1210" s="68">
        <f>Tabla1[[#This Row],[TASA 16]]*16%</f>
        <v>0</v>
      </c>
    </row>
    <row r="1211" spans="2:18" x14ac:dyDescent="0.25">
      <c r="B1211" t="str">
        <f>'[1]210 Y RFC'!A1211</f>
        <v>HEL181106NN2</v>
      </c>
      <c r="C1211" t="s">
        <v>1243</v>
      </c>
      <c r="D1211" t="str">
        <f>'[1]210 Y RFC'!C1211</f>
        <v>HELPROCT SA DE CV</v>
      </c>
      <c r="E1211" s="35">
        <f>SUMIFS(Tabla16[TASA 16],Tabla16[NUM],Tabla1[[#This Row],[CODIGO]])</f>
        <v>0</v>
      </c>
      <c r="F1211" s="35">
        <f>SUMIFS(Tabla16[TASA 0%],Tabla16[NUM],Tabla1[[#This Row],[CODIGO]])</f>
        <v>0</v>
      </c>
      <c r="G1211" s="35">
        <f>SUMIFS(Tabla16[[EXENTO ]],Tabla16[NUM],Tabla1[[#This Row],[CODIGO]])</f>
        <v>0</v>
      </c>
      <c r="H1211" s="35">
        <f>SUMIFS(Tabla16[IVA],Tabla16[NUM],Tabla1[[#This Row],[CODIGO]])</f>
        <v>0</v>
      </c>
      <c r="I1211" s="35">
        <f>SUMIFS(Tabla16[ISR RET.],Tabla16[NUM],Tabla1[[#This Row],[CODIGO]])</f>
        <v>0</v>
      </c>
      <c r="J1211" s="35">
        <f>SUMIFS(Tabla16[IVA RET.],Tabla16[NUM],Tabla1[[#This Row],[CODIGO]])</f>
        <v>0</v>
      </c>
      <c r="K1211" t="str">
        <f>FIXED(Tabla1[[#This Row],[TASA 16%]],0)</f>
        <v>0</v>
      </c>
      <c r="L1211" t="str">
        <f>FIXED(Tabla1[[#This Row],[TASA 0%]],0)</f>
        <v>0</v>
      </c>
      <c r="M1211" t="str">
        <f>FIXED(Tabla1[[#This Row],[TASA EXE.]],0)</f>
        <v>0</v>
      </c>
      <c r="N1211" t="str">
        <f>FIXED(Tabla1[[#This Row],[IVA]],0)</f>
        <v>0</v>
      </c>
      <c r="O1211" t="str">
        <f>FIXED(Tabla1[[#This Row],[ISR RET]],0)</f>
        <v>0</v>
      </c>
      <c r="P1211" t="str">
        <f>FIXED(Tabla1[[#This Row],[IVA RET]],0)</f>
        <v>0</v>
      </c>
      <c r="R1211" s="68">
        <f>Tabla1[[#This Row],[TASA 16]]*16%</f>
        <v>0</v>
      </c>
    </row>
    <row r="1212" spans="2:18" x14ac:dyDescent="0.25">
      <c r="B1212" t="str">
        <f>'[1]210 Y RFC'!A1212</f>
        <v>MLO770224BC1</v>
      </c>
      <c r="C1212" t="s">
        <v>1244</v>
      </c>
      <c r="D1212" t="str">
        <f>'[1]210 Y RFC'!C1212</f>
        <v>MEDI LAB DE OCCIDENTE SA DE CV</v>
      </c>
      <c r="E1212" s="35">
        <f>SUMIFS(Tabla16[TASA 16],Tabla16[NUM],Tabla1[[#This Row],[CODIGO]])</f>
        <v>0</v>
      </c>
      <c r="F1212" s="35">
        <f>SUMIFS(Tabla16[TASA 0%],Tabla16[NUM],Tabla1[[#This Row],[CODIGO]])</f>
        <v>0</v>
      </c>
      <c r="G1212" s="35">
        <f>SUMIFS(Tabla16[[EXENTO ]],Tabla16[NUM],Tabla1[[#This Row],[CODIGO]])</f>
        <v>0</v>
      </c>
      <c r="H1212" s="35">
        <f>SUMIFS(Tabla16[IVA],Tabla16[NUM],Tabla1[[#This Row],[CODIGO]])</f>
        <v>0</v>
      </c>
      <c r="I1212" s="35">
        <f>SUMIFS(Tabla16[ISR RET.],Tabla16[NUM],Tabla1[[#This Row],[CODIGO]])</f>
        <v>0</v>
      </c>
      <c r="J1212" s="35">
        <f>SUMIFS(Tabla16[IVA RET.],Tabla16[NUM],Tabla1[[#This Row],[CODIGO]])</f>
        <v>0</v>
      </c>
      <c r="K1212" t="str">
        <f>FIXED(Tabla1[[#This Row],[TASA 16%]],0)</f>
        <v>0</v>
      </c>
      <c r="L1212" t="str">
        <f>FIXED(Tabla1[[#This Row],[TASA 0%]],0)</f>
        <v>0</v>
      </c>
      <c r="M1212" t="str">
        <f>FIXED(Tabla1[[#This Row],[TASA EXE.]],0)</f>
        <v>0</v>
      </c>
      <c r="N1212" s="36" t="str">
        <f>FIXED(Tabla1[[#This Row],[IVA]],0)</f>
        <v>0</v>
      </c>
      <c r="O1212" s="36" t="str">
        <f>FIXED(Tabla1[[#This Row],[ISR RET]],0)</f>
        <v>0</v>
      </c>
      <c r="P1212" s="36" t="str">
        <f>FIXED(Tabla1[[#This Row],[IVA RET]],0)</f>
        <v>0</v>
      </c>
      <c r="R1212" s="68">
        <f>Tabla1[[#This Row],[TASA 16]]*16%</f>
        <v>0</v>
      </c>
    </row>
    <row r="1213" spans="2:18" x14ac:dyDescent="0.25">
      <c r="B1213" t="str">
        <f>'[1]210 Y RFC'!A1213</f>
        <v>CUVF521004D88</v>
      </c>
      <c r="C1213" t="s">
        <v>1245</v>
      </c>
      <c r="D1213" t="str">
        <f>'[1]210 Y RFC'!C1213</f>
        <v>CRUZ VILLALOBOS FRANCISCA</v>
      </c>
      <c r="E1213" s="35">
        <f>SUMIFS(Tabla16[TASA 16],Tabla16[NUM],Tabla1[[#This Row],[CODIGO]])</f>
        <v>0</v>
      </c>
      <c r="F1213" s="35">
        <f>SUMIFS(Tabla16[TASA 0%],Tabla16[NUM],Tabla1[[#This Row],[CODIGO]])</f>
        <v>0</v>
      </c>
      <c r="G1213" s="35">
        <f>SUMIFS(Tabla16[[EXENTO ]],Tabla16[NUM],Tabla1[[#This Row],[CODIGO]])</f>
        <v>0</v>
      </c>
      <c r="H1213" s="35">
        <f>SUMIFS(Tabla16[IVA],Tabla16[NUM],Tabla1[[#This Row],[CODIGO]])</f>
        <v>0</v>
      </c>
      <c r="I1213" s="35">
        <f>SUMIFS(Tabla16[ISR RET.],Tabla16[NUM],Tabla1[[#This Row],[CODIGO]])</f>
        <v>0</v>
      </c>
      <c r="J1213" s="35">
        <f>SUMIFS(Tabla16[IVA RET.],Tabla16[NUM],Tabla1[[#This Row],[CODIGO]])</f>
        <v>0</v>
      </c>
      <c r="K1213" t="str">
        <f>FIXED(Tabla1[[#This Row],[TASA 16%]],0)</f>
        <v>0</v>
      </c>
      <c r="L1213" t="str">
        <f>FIXED(Tabla1[[#This Row],[TASA 0%]],0)</f>
        <v>0</v>
      </c>
      <c r="M1213" t="str">
        <f>FIXED(Tabla1[[#This Row],[TASA EXE.]],0)</f>
        <v>0</v>
      </c>
      <c r="N1213" t="str">
        <f>FIXED(Tabla1[[#This Row],[IVA]],0)</f>
        <v>0</v>
      </c>
      <c r="O1213" t="str">
        <f>FIXED(Tabla1[[#This Row],[ISR RET]],0)</f>
        <v>0</v>
      </c>
      <c r="P1213" t="str">
        <f>FIXED(Tabla1[[#This Row],[IVA RET]],0)</f>
        <v>0</v>
      </c>
      <c r="R1213" s="68">
        <f>Tabla1[[#This Row],[TASA 16]]*16%</f>
        <v>0</v>
      </c>
    </row>
    <row r="1214" spans="2:18" x14ac:dyDescent="0.25">
      <c r="B1214" t="str">
        <f>'[1]210 Y RFC'!A1214</f>
        <v>BIO0403017T3</v>
      </c>
      <c r="C1214" t="s">
        <v>1246</v>
      </c>
      <c r="D1214" t="str">
        <f>'[1]210 Y RFC'!C1214</f>
        <v>BIOFACTOR SA DE CV</v>
      </c>
      <c r="E1214" s="35">
        <f>SUMIFS(Tabla16[TASA 16],Tabla16[NUM],Tabla1[[#This Row],[CODIGO]])</f>
        <v>5707.0625</v>
      </c>
      <c r="F1214" s="35">
        <f>SUMIFS(Tabla16[TASA 0%],Tabla16[NUM],Tabla1[[#This Row],[CODIGO]])</f>
        <v>0.10750000000007276</v>
      </c>
      <c r="G1214" s="35">
        <f>SUMIFS(Tabla16[[EXENTO ]],Tabla16[NUM],Tabla1[[#This Row],[CODIGO]])</f>
        <v>0</v>
      </c>
      <c r="H1214" s="35">
        <f>SUMIFS(Tabla16[IVA],Tabla16[NUM],Tabla1[[#This Row],[CODIGO]])</f>
        <v>913.13</v>
      </c>
      <c r="I1214" s="35">
        <f>SUMIFS(Tabla16[ISR RET.],Tabla16[NUM],Tabla1[[#This Row],[CODIGO]])</f>
        <v>0</v>
      </c>
      <c r="J1214" s="35">
        <f>SUMIFS(Tabla16[IVA RET.],Tabla16[NUM],Tabla1[[#This Row],[CODIGO]])</f>
        <v>0</v>
      </c>
      <c r="K1214" t="str">
        <f>FIXED(Tabla1[[#This Row],[TASA 16%]],0)</f>
        <v>5,707</v>
      </c>
      <c r="L1214" t="str">
        <f>FIXED(Tabla1[[#This Row],[TASA 0%]],0)</f>
        <v>0</v>
      </c>
      <c r="M1214" t="str">
        <f>FIXED(Tabla1[[#This Row],[TASA EXE.]],0)</f>
        <v>0</v>
      </c>
      <c r="N1214" s="36" t="str">
        <f>FIXED(Tabla1[[#This Row],[IVA]],0)</f>
        <v>913</v>
      </c>
      <c r="O1214" s="36" t="str">
        <f>FIXED(Tabla1[[#This Row],[ISR RET]],0)</f>
        <v>0</v>
      </c>
      <c r="P1214" s="36" t="str">
        <f>FIXED(Tabla1[[#This Row],[IVA RET]],0)</f>
        <v>0</v>
      </c>
      <c r="R1214" s="68">
        <f>Tabla1[[#This Row],[TASA 16]]*16%</f>
        <v>913.12</v>
      </c>
    </row>
    <row r="1215" spans="2:18" x14ac:dyDescent="0.25">
      <c r="B1215" t="str">
        <f>'[1]210 Y RFC'!A1215</f>
        <v>ICD0501227Q2</v>
      </c>
      <c r="C1215" t="s">
        <v>1247</v>
      </c>
      <c r="D1215" t="str">
        <f>'[1]210 Y RFC'!C1215</f>
        <v>INDUSTRIA CARNICA 2000 S DE RL DE CV</v>
      </c>
      <c r="E1215" s="35">
        <f>SUMIFS(Tabla16[TASA 16],Tabla16[NUM],Tabla1[[#This Row],[CODIGO]])</f>
        <v>0</v>
      </c>
      <c r="F1215" s="35">
        <f>SUMIFS(Tabla16[TASA 0%],Tabla16[NUM],Tabla1[[#This Row],[CODIGO]])</f>
        <v>0</v>
      </c>
      <c r="G1215" s="35">
        <f>SUMIFS(Tabla16[[EXENTO ]],Tabla16[NUM],Tabla1[[#This Row],[CODIGO]])</f>
        <v>0</v>
      </c>
      <c r="H1215" s="35">
        <f>SUMIFS(Tabla16[IVA],Tabla16[NUM],Tabla1[[#This Row],[CODIGO]])</f>
        <v>0</v>
      </c>
      <c r="I1215" s="35">
        <f>SUMIFS(Tabla16[ISR RET.],Tabla16[NUM],Tabla1[[#This Row],[CODIGO]])</f>
        <v>0</v>
      </c>
      <c r="J1215" s="35">
        <f>SUMIFS(Tabla16[IVA RET.],Tabla16[NUM],Tabla1[[#This Row],[CODIGO]])</f>
        <v>0</v>
      </c>
      <c r="K1215" t="str">
        <f>FIXED(Tabla1[[#This Row],[TASA 16%]],0)</f>
        <v>0</v>
      </c>
      <c r="L1215" t="str">
        <f>FIXED(Tabla1[[#This Row],[TASA 0%]],0)</f>
        <v>0</v>
      </c>
      <c r="M1215" t="str">
        <f>FIXED(Tabla1[[#This Row],[TASA EXE.]],0)</f>
        <v>0</v>
      </c>
      <c r="N1215" t="str">
        <f>FIXED(Tabla1[[#This Row],[IVA]],0)</f>
        <v>0</v>
      </c>
      <c r="O1215" t="str">
        <f>FIXED(Tabla1[[#This Row],[ISR RET]],0)</f>
        <v>0</v>
      </c>
      <c r="P1215" t="str">
        <f>FIXED(Tabla1[[#This Row],[IVA RET]],0)</f>
        <v>0</v>
      </c>
      <c r="R1215" s="68">
        <f>Tabla1[[#This Row],[TASA 16]]*16%</f>
        <v>0</v>
      </c>
    </row>
    <row r="1216" spans="2:18" x14ac:dyDescent="0.25">
      <c r="B1216" t="str">
        <f>'[1]210 Y RFC'!A1216</f>
        <v>JMR5208089P1</v>
      </c>
      <c r="C1216" t="s">
        <v>1248</v>
      </c>
      <c r="D1216" t="str">
        <f>'[1]210 Y RFC'!C1216</f>
        <v>JM ROMO SA DE CV</v>
      </c>
      <c r="E1216" s="35">
        <f>SUMIFS(Tabla16[TASA 16],Tabla16[NUM],Tabla1[[#This Row],[CODIGO]])</f>
        <v>0</v>
      </c>
      <c r="F1216" s="35">
        <f>SUMIFS(Tabla16[TASA 0%],Tabla16[NUM],Tabla1[[#This Row],[CODIGO]])</f>
        <v>0</v>
      </c>
      <c r="G1216" s="35">
        <f>SUMIFS(Tabla16[[EXENTO ]],Tabla16[NUM],Tabla1[[#This Row],[CODIGO]])</f>
        <v>0</v>
      </c>
      <c r="H1216" s="35">
        <f>SUMIFS(Tabla16[IVA],Tabla16[NUM],Tabla1[[#This Row],[CODIGO]])</f>
        <v>0</v>
      </c>
      <c r="I1216" s="35">
        <f>SUMIFS(Tabla16[ISR RET.],Tabla16[NUM],Tabla1[[#This Row],[CODIGO]])</f>
        <v>0</v>
      </c>
      <c r="J1216" s="35">
        <f>SUMIFS(Tabla16[IVA RET.],Tabla16[NUM],Tabla1[[#This Row],[CODIGO]])</f>
        <v>0</v>
      </c>
      <c r="K1216" t="str">
        <f>FIXED(Tabla1[[#This Row],[TASA 16%]],0)</f>
        <v>0</v>
      </c>
      <c r="L1216" t="str">
        <f>FIXED(Tabla1[[#This Row],[TASA 0%]],0)</f>
        <v>0</v>
      </c>
      <c r="M1216" t="str">
        <f>FIXED(Tabla1[[#This Row],[TASA EXE.]],0)</f>
        <v>0</v>
      </c>
      <c r="N1216" s="36" t="str">
        <f>FIXED(Tabla1[[#This Row],[IVA]],0)</f>
        <v>0</v>
      </c>
      <c r="O1216" s="36" t="str">
        <f>FIXED(Tabla1[[#This Row],[ISR RET]],0)</f>
        <v>0</v>
      </c>
      <c r="P1216" s="36" t="str">
        <f>FIXED(Tabla1[[#This Row],[IVA RET]],0)</f>
        <v>0</v>
      </c>
      <c r="R1216" s="68">
        <f>Tabla1[[#This Row],[TASA 16]]*16%</f>
        <v>0</v>
      </c>
    </row>
    <row r="1217" spans="2:18" x14ac:dyDescent="0.25">
      <c r="B1217" t="str">
        <f>'[1]210 Y RFC'!A1217</f>
        <v>GAL951216HD4</v>
      </c>
      <c r="C1217" t="s">
        <v>1249</v>
      </c>
      <c r="D1217" t="str">
        <f>'[1]210 Y RFC'!C1217</f>
        <v>GRUAS EL ALTEÑO SA DE CV</v>
      </c>
      <c r="E1217" s="35">
        <f>SUMIFS(Tabla16[TASA 16],Tabla16[NUM],Tabla1[[#This Row],[CODIGO]])</f>
        <v>0</v>
      </c>
      <c r="F1217" s="35">
        <f>SUMIFS(Tabla16[TASA 0%],Tabla16[NUM],Tabla1[[#This Row],[CODIGO]])</f>
        <v>0</v>
      </c>
      <c r="G1217" s="35">
        <f>SUMIFS(Tabla16[[EXENTO ]],Tabla16[NUM],Tabla1[[#This Row],[CODIGO]])</f>
        <v>0</v>
      </c>
      <c r="H1217" s="35">
        <f>SUMIFS(Tabla16[IVA],Tabla16[NUM],Tabla1[[#This Row],[CODIGO]])</f>
        <v>0</v>
      </c>
      <c r="I1217" s="35">
        <f>SUMIFS(Tabla16[ISR RET.],Tabla16[NUM],Tabla1[[#This Row],[CODIGO]])</f>
        <v>0</v>
      </c>
      <c r="J1217" s="35">
        <f>SUMIFS(Tabla16[IVA RET.],Tabla16[NUM],Tabla1[[#This Row],[CODIGO]])</f>
        <v>0</v>
      </c>
      <c r="K1217" t="str">
        <f>FIXED(Tabla1[[#This Row],[TASA 16%]],0)</f>
        <v>0</v>
      </c>
      <c r="L1217" t="str">
        <f>FIXED(Tabla1[[#This Row],[TASA 0%]],0)</f>
        <v>0</v>
      </c>
      <c r="M1217" t="str">
        <f>FIXED(Tabla1[[#This Row],[TASA EXE.]],0)</f>
        <v>0</v>
      </c>
      <c r="N1217" t="str">
        <f>FIXED(Tabla1[[#This Row],[IVA]],0)</f>
        <v>0</v>
      </c>
      <c r="O1217" t="str">
        <f>FIXED(Tabla1[[#This Row],[ISR RET]],0)</f>
        <v>0</v>
      </c>
      <c r="P1217" t="str">
        <f>FIXED(Tabla1[[#This Row],[IVA RET]],0)</f>
        <v>0</v>
      </c>
      <c r="R1217" s="68">
        <f>Tabla1[[#This Row],[TASA 16]]*16%</f>
        <v>0</v>
      </c>
    </row>
    <row r="1218" spans="2:18" x14ac:dyDescent="0.25">
      <c r="B1218" t="str">
        <f>'[1]210 Y RFC'!A1218</f>
        <v>CID160301UG9</v>
      </c>
      <c r="C1218" t="s">
        <v>1250</v>
      </c>
      <c r="D1218" t="str">
        <f>'[1]210 Y RFC'!C1218</f>
        <v>COMERCIALIZADORA INDUSTRIAL DUOL SA DE CV</v>
      </c>
      <c r="E1218" s="35">
        <f>SUMIFS(Tabla16[TASA 16],Tabla16[NUM],Tabla1[[#This Row],[CODIGO]])</f>
        <v>0</v>
      </c>
      <c r="F1218" s="35">
        <f>SUMIFS(Tabla16[TASA 0%],Tabla16[NUM],Tabla1[[#This Row],[CODIGO]])</f>
        <v>0</v>
      </c>
      <c r="G1218" s="35">
        <f>SUMIFS(Tabla16[[EXENTO ]],Tabla16[NUM],Tabla1[[#This Row],[CODIGO]])</f>
        <v>0</v>
      </c>
      <c r="H1218" s="35">
        <f>SUMIFS(Tabla16[IVA],Tabla16[NUM],Tabla1[[#This Row],[CODIGO]])</f>
        <v>0</v>
      </c>
      <c r="I1218" s="35">
        <f>SUMIFS(Tabla16[ISR RET.],Tabla16[NUM],Tabla1[[#This Row],[CODIGO]])</f>
        <v>0</v>
      </c>
      <c r="J1218" s="35">
        <f>SUMIFS(Tabla16[IVA RET.],Tabla16[NUM],Tabla1[[#This Row],[CODIGO]])</f>
        <v>0</v>
      </c>
      <c r="K1218" t="str">
        <f>FIXED(Tabla1[[#This Row],[TASA 16%]],0)</f>
        <v>0</v>
      </c>
      <c r="L1218" t="str">
        <f>FIXED(Tabla1[[#This Row],[TASA 0%]],0)</f>
        <v>0</v>
      </c>
      <c r="M1218" t="str">
        <f>FIXED(Tabla1[[#This Row],[TASA EXE.]],0)</f>
        <v>0</v>
      </c>
      <c r="N1218" s="36" t="str">
        <f>FIXED(Tabla1[[#This Row],[IVA]],0)</f>
        <v>0</v>
      </c>
      <c r="O1218" s="36" t="str">
        <f>FIXED(Tabla1[[#This Row],[ISR RET]],0)</f>
        <v>0</v>
      </c>
      <c r="P1218" s="36" t="str">
        <f>FIXED(Tabla1[[#This Row],[IVA RET]],0)</f>
        <v>0</v>
      </c>
      <c r="R1218" s="68">
        <f>Tabla1[[#This Row],[TASA 16]]*16%</f>
        <v>0</v>
      </c>
    </row>
    <row r="1219" spans="2:18" x14ac:dyDescent="0.25">
      <c r="B1219" t="str">
        <f>'[1]210 Y RFC'!A1219</f>
        <v>PAAL9411291L6</v>
      </c>
      <c r="C1219" t="s">
        <v>1251</v>
      </c>
      <c r="D1219" t="str">
        <f>'[1]210 Y RFC'!C1219</f>
        <v>PACHECO ALCALA LUIS RODRIGO</v>
      </c>
      <c r="E1219" s="35">
        <f>SUMIFS(Tabla16[TASA 16],Tabla16[NUM],Tabla1[[#This Row],[CODIGO]])</f>
        <v>0</v>
      </c>
      <c r="F1219" s="35">
        <f>SUMIFS(Tabla16[TASA 0%],Tabla16[NUM],Tabla1[[#This Row],[CODIGO]])</f>
        <v>0</v>
      </c>
      <c r="G1219" s="35">
        <f>SUMIFS(Tabla16[[EXENTO ]],Tabla16[NUM],Tabla1[[#This Row],[CODIGO]])</f>
        <v>0</v>
      </c>
      <c r="H1219" s="35">
        <f>SUMIFS(Tabla16[IVA],Tabla16[NUM],Tabla1[[#This Row],[CODIGO]])</f>
        <v>0</v>
      </c>
      <c r="I1219" s="35">
        <f>SUMIFS(Tabla16[ISR RET.],Tabla16[NUM],Tabla1[[#This Row],[CODIGO]])</f>
        <v>0</v>
      </c>
      <c r="J1219" s="35">
        <f>SUMIFS(Tabla16[IVA RET.],Tabla16[NUM],Tabla1[[#This Row],[CODIGO]])</f>
        <v>0</v>
      </c>
      <c r="K1219" t="str">
        <f>FIXED(Tabla1[[#This Row],[TASA 16%]],0)</f>
        <v>0</v>
      </c>
      <c r="L1219" t="str">
        <f>FIXED(Tabla1[[#This Row],[TASA 0%]],0)</f>
        <v>0</v>
      </c>
      <c r="M1219" t="str">
        <f>FIXED(Tabla1[[#This Row],[TASA EXE.]],0)</f>
        <v>0</v>
      </c>
      <c r="N1219" t="str">
        <f>FIXED(Tabla1[[#This Row],[IVA]],0)</f>
        <v>0</v>
      </c>
      <c r="O1219" t="str">
        <f>FIXED(Tabla1[[#This Row],[ISR RET]],0)</f>
        <v>0</v>
      </c>
      <c r="P1219" t="str">
        <f>FIXED(Tabla1[[#This Row],[IVA RET]],0)</f>
        <v>0</v>
      </c>
      <c r="R1219" s="68">
        <f>Tabla1[[#This Row],[TASA 16]]*16%</f>
        <v>0</v>
      </c>
    </row>
    <row r="1220" spans="2:18" x14ac:dyDescent="0.25">
      <c r="B1220" t="str">
        <f>'[1]210 Y RFC'!A1220</f>
        <v>TRN180620PW8</v>
      </c>
      <c r="C1220" t="s">
        <v>1252</v>
      </c>
      <c r="D1220" t="str">
        <f>'[1]210 Y RFC'!C1220</f>
        <v>TRADE RIGHT NOW SA DE CV</v>
      </c>
      <c r="E1220" s="35">
        <f>SUMIFS(Tabla16[TASA 16],Tabla16[NUM],Tabla1[[#This Row],[CODIGO]])</f>
        <v>26832.1875</v>
      </c>
      <c r="F1220" s="35">
        <f>SUMIFS(Tabla16[TASA 0%],Tabla16[NUM],Tabla1[[#This Row],[CODIGO]])</f>
        <v>-4.7499999998763087E-2</v>
      </c>
      <c r="G1220" s="35">
        <f>SUMIFS(Tabla16[[EXENTO ]],Tabla16[NUM],Tabla1[[#This Row],[CODIGO]])</f>
        <v>0</v>
      </c>
      <c r="H1220" s="35">
        <f>SUMIFS(Tabla16[IVA],Tabla16[NUM],Tabla1[[#This Row],[CODIGO]])</f>
        <v>4293.1499999999996</v>
      </c>
      <c r="I1220" s="35">
        <f>SUMIFS(Tabla16[ISR RET.],Tabla16[NUM],Tabla1[[#This Row],[CODIGO]])</f>
        <v>0</v>
      </c>
      <c r="J1220" s="35">
        <f>SUMIFS(Tabla16[IVA RET.],Tabla16[NUM],Tabla1[[#This Row],[CODIGO]])</f>
        <v>0</v>
      </c>
      <c r="K1220" t="str">
        <f>FIXED(Tabla1[[#This Row],[TASA 16%]],0)</f>
        <v>26,832</v>
      </c>
      <c r="L1220" t="str">
        <f>FIXED(Tabla1[[#This Row],[TASA 0%]],0)</f>
        <v>0</v>
      </c>
      <c r="M1220" t="str">
        <f>FIXED(Tabla1[[#This Row],[TASA EXE.]],0)</f>
        <v>0</v>
      </c>
      <c r="N1220" t="str">
        <f>FIXED(Tabla1[[#This Row],[IVA]],0)</f>
        <v>4,293</v>
      </c>
      <c r="O1220" t="str">
        <f>FIXED(Tabla1[[#This Row],[ISR RET]],0)</f>
        <v>0</v>
      </c>
      <c r="P1220" t="str">
        <f>FIXED(Tabla1[[#This Row],[IVA RET]],0)</f>
        <v>0</v>
      </c>
      <c r="R1220" s="68">
        <f>Tabla1[[#This Row],[TASA 16]]*16%</f>
        <v>4293.12</v>
      </c>
    </row>
    <row r="1221" spans="2:18" x14ac:dyDescent="0.25">
      <c r="B1221" t="str">
        <f>'[1]210 Y RFC'!A1221</f>
        <v>DJS010322U38</v>
      </c>
      <c r="C1221" t="s">
        <v>1253</v>
      </c>
      <c r="D1221" t="str">
        <f>'[1]210 Y RFC'!C1221</f>
        <v>DISTRIBUIDORA JUMISE SOSA SA DE CV</v>
      </c>
      <c r="E1221" s="35">
        <f>SUMIFS(Tabla16[TASA 16],Tabla16[NUM],Tabla1[[#This Row],[CODIGO]])</f>
        <v>0</v>
      </c>
      <c r="F1221" s="35">
        <f>SUMIFS(Tabla16[TASA 0%],Tabla16[NUM],Tabla1[[#This Row],[CODIGO]])</f>
        <v>0</v>
      </c>
      <c r="G1221" s="35">
        <f>SUMIFS(Tabla16[[EXENTO ]],Tabla16[NUM],Tabla1[[#This Row],[CODIGO]])</f>
        <v>0</v>
      </c>
      <c r="H1221" s="35">
        <f>SUMIFS(Tabla16[IVA],Tabla16[NUM],Tabla1[[#This Row],[CODIGO]])</f>
        <v>0</v>
      </c>
      <c r="I1221" s="35">
        <f>SUMIFS(Tabla16[ISR RET.],Tabla16[NUM],Tabla1[[#This Row],[CODIGO]])</f>
        <v>0</v>
      </c>
      <c r="J1221" s="35">
        <f>SUMIFS(Tabla16[IVA RET.],Tabla16[NUM],Tabla1[[#This Row],[CODIGO]])</f>
        <v>0</v>
      </c>
      <c r="K1221" t="str">
        <f>FIXED(Tabla1[[#This Row],[TASA 16%]],0)</f>
        <v>0</v>
      </c>
      <c r="L1221" t="str">
        <f>FIXED(Tabla1[[#This Row],[TASA 0%]],0)</f>
        <v>0</v>
      </c>
      <c r="M1221" t="str">
        <f>FIXED(Tabla1[[#This Row],[TASA EXE.]],0)</f>
        <v>0</v>
      </c>
      <c r="N1221" t="str">
        <f>FIXED(Tabla1[[#This Row],[IVA]],0)</f>
        <v>0</v>
      </c>
      <c r="O1221" t="str">
        <f>FIXED(Tabla1[[#This Row],[ISR RET]],0)</f>
        <v>0</v>
      </c>
      <c r="P1221" t="str">
        <f>FIXED(Tabla1[[#This Row],[IVA RET]],0)</f>
        <v>0</v>
      </c>
      <c r="R1221" s="68">
        <f>Tabla1[[#This Row],[TASA 16]]*16%</f>
        <v>0</v>
      </c>
    </row>
    <row r="1222" spans="2:18" x14ac:dyDescent="0.25">
      <c r="B1222" t="str">
        <f>'[1]210 Y RFC'!A1222</f>
        <v>CED150205A54</v>
      </c>
      <c r="C1222" t="s">
        <v>1254</v>
      </c>
      <c r="D1222" t="str">
        <f>'[1]210 Y RFC'!C1222</f>
        <v>CASORIA EDIFICACIONES SA DE CV</v>
      </c>
      <c r="E1222" s="35">
        <f>SUMIFS(Tabla16[TASA 16],Tabla16[NUM],Tabla1[[#This Row],[CODIGO]])</f>
        <v>0</v>
      </c>
      <c r="F1222" s="35">
        <f>SUMIFS(Tabla16[TASA 0%],Tabla16[NUM],Tabla1[[#This Row],[CODIGO]])</f>
        <v>0</v>
      </c>
      <c r="G1222" s="35">
        <f>SUMIFS(Tabla16[[EXENTO ]],Tabla16[NUM],Tabla1[[#This Row],[CODIGO]])</f>
        <v>0</v>
      </c>
      <c r="H1222" s="35">
        <f>SUMIFS(Tabla16[IVA],Tabla16[NUM],Tabla1[[#This Row],[CODIGO]])</f>
        <v>0</v>
      </c>
      <c r="I1222" s="35">
        <f>SUMIFS(Tabla16[ISR RET.],Tabla16[NUM],Tabla1[[#This Row],[CODIGO]])</f>
        <v>0</v>
      </c>
      <c r="J1222" s="35">
        <f>SUMIFS(Tabla16[IVA RET.],Tabla16[NUM],Tabla1[[#This Row],[CODIGO]])</f>
        <v>0</v>
      </c>
      <c r="K1222" t="str">
        <f>FIXED(Tabla1[[#This Row],[TASA 16%]],0)</f>
        <v>0</v>
      </c>
      <c r="L1222" t="str">
        <f>FIXED(Tabla1[[#This Row],[TASA 0%]],0)</f>
        <v>0</v>
      </c>
      <c r="M1222" t="str">
        <f>FIXED(Tabla1[[#This Row],[TASA EXE.]],0)</f>
        <v>0</v>
      </c>
      <c r="N1222" s="36" t="str">
        <f>FIXED(Tabla1[[#This Row],[IVA]],0)</f>
        <v>0</v>
      </c>
      <c r="O1222" s="36" t="str">
        <f>FIXED(Tabla1[[#This Row],[ISR RET]],0)</f>
        <v>0</v>
      </c>
      <c r="P1222" s="36" t="str">
        <f>FIXED(Tabla1[[#This Row],[IVA RET]],0)</f>
        <v>0</v>
      </c>
      <c r="R1222" s="68">
        <f>Tabla1[[#This Row],[TASA 16]]*16%</f>
        <v>0</v>
      </c>
    </row>
    <row r="1223" spans="2:18" x14ac:dyDescent="0.25">
      <c r="B1223" t="str">
        <f>'[1]210 Y RFC'!A1223</f>
        <v>RORL840611TI6</v>
      </c>
      <c r="C1223" t="s">
        <v>1255</v>
      </c>
      <c r="D1223" t="str">
        <f>'[1]210 Y RFC'!C1223</f>
        <v>RODRIGUEZ ROMERO JOSE LUIS GUSTAVO</v>
      </c>
      <c r="E1223" s="35">
        <f>SUMIFS(Tabla16[TASA 16],Tabla16[NUM],Tabla1[[#This Row],[CODIGO]])</f>
        <v>0</v>
      </c>
      <c r="F1223" s="35">
        <f>SUMIFS(Tabla16[TASA 0%],Tabla16[NUM],Tabla1[[#This Row],[CODIGO]])</f>
        <v>0</v>
      </c>
      <c r="G1223" s="35">
        <f>SUMIFS(Tabla16[[EXENTO ]],Tabla16[NUM],Tabla1[[#This Row],[CODIGO]])</f>
        <v>0</v>
      </c>
      <c r="H1223" s="35">
        <f>SUMIFS(Tabla16[IVA],Tabla16[NUM],Tabla1[[#This Row],[CODIGO]])</f>
        <v>0</v>
      </c>
      <c r="I1223" s="35">
        <f>SUMIFS(Tabla16[ISR RET.],Tabla16[NUM],Tabla1[[#This Row],[CODIGO]])</f>
        <v>0</v>
      </c>
      <c r="J1223" s="35">
        <f>SUMIFS(Tabla16[IVA RET.],Tabla16[NUM],Tabla1[[#This Row],[CODIGO]])</f>
        <v>0</v>
      </c>
      <c r="K1223" t="str">
        <f>FIXED(Tabla1[[#This Row],[TASA 16%]],0)</f>
        <v>0</v>
      </c>
      <c r="L1223" t="str">
        <f>FIXED(Tabla1[[#This Row],[TASA 0%]],0)</f>
        <v>0</v>
      </c>
      <c r="M1223" t="str">
        <f>FIXED(Tabla1[[#This Row],[TASA EXE.]],0)</f>
        <v>0</v>
      </c>
      <c r="N1223" t="str">
        <f>FIXED(Tabla1[[#This Row],[IVA]],0)</f>
        <v>0</v>
      </c>
      <c r="O1223" t="str">
        <f>FIXED(Tabla1[[#This Row],[ISR RET]],0)</f>
        <v>0</v>
      </c>
      <c r="P1223" t="str">
        <f>FIXED(Tabla1[[#This Row],[IVA RET]],0)</f>
        <v>0</v>
      </c>
      <c r="R1223" s="68">
        <f>Tabla1[[#This Row],[TASA 16]]*16%</f>
        <v>0</v>
      </c>
    </row>
    <row r="1224" spans="2:18" x14ac:dyDescent="0.25">
      <c r="B1224" t="str">
        <f>'[1]210 Y RFC'!A1224</f>
        <v>ARH1504175Q0</v>
      </c>
      <c r="C1224" t="s">
        <v>1256</v>
      </c>
      <c r="D1224" t="str">
        <f>'[1]210 Y RFC'!C1224</f>
        <v>ADMRH RECURSOS HUMANOS SA DE CV</v>
      </c>
      <c r="E1224" s="35">
        <f>SUMIFS(Tabla16[TASA 16],Tabla16[NUM],Tabla1[[#This Row],[CODIGO]])</f>
        <v>0</v>
      </c>
      <c r="F1224" s="35">
        <f>SUMIFS(Tabla16[TASA 0%],Tabla16[NUM],Tabla1[[#This Row],[CODIGO]])</f>
        <v>0</v>
      </c>
      <c r="G1224" s="35">
        <f>SUMIFS(Tabla16[[EXENTO ]],Tabla16[NUM],Tabla1[[#This Row],[CODIGO]])</f>
        <v>0</v>
      </c>
      <c r="H1224" s="35">
        <f>SUMIFS(Tabla16[IVA],Tabla16[NUM],Tabla1[[#This Row],[CODIGO]])</f>
        <v>0</v>
      </c>
      <c r="I1224" s="35">
        <f>SUMIFS(Tabla16[ISR RET.],Tabla16[NUM],Tabla1[[#This Row],[CODIGO]])</f>
        <v>0</v>
      </c>
      <c r="J1224" s="35">
        <f>SUMIFS(Tabla16[IVA RET.],Tabla16[NUM],Tabla1[[#This Row],[CODIGO]])</f>
        <v>0</v>
      </c>
      <c r="K1224" t="str">
        <f>FIXED(Tabla1[[#This Row],[TASA 16%]],0)</f>
        <v>0</v>
      </c>
      <c r="L1224" t="str">
        <f>FIXED(Tabla1[[#This Row],[TASA 0%]],0)</f>
        <v>0</v>
      </c>
      <c r="M1224" t="str">
        <f>FIXED(Tabla1[[#This Row],[TASA EXE.]],0)</f>
        <v>0</v>
      </c>
      <c r="N1224" s="36" t="str">
        <f>FIXED(Tabla1[[#This Row],[IVA]],0)</f>
        <v>0</v>
      </c>
      <c r="O1224" s="36" t="str">
        <f>FIXED(Tabla1[[#This Row],[ISR RET]],0)</f>
        <v>0</v>
      </c>
      <c r="P1224" s="36" t="str">
        <f>FIXED(Tabla1[[#This Row],[IVA RET]],0)</f>
        <v>0</v>
      </c>
      <c r="R1224" s="68">
        <f>Tabla1[[#This Row],[TASA 16]]*16%</f>
        <v>0</v>
      </c>
    </row>
    <row r="1225" spans="2:18" x14ac:dyDescent="0.25">
      <c r="B1225" t="str">
        <f>'[1]210 Y RFC'!A1225</f>
        <v>PDM801223S83</v>
      </c>
      <c r="C1225" t="s">
        <v>1257</v>
      </c>
      <c r="D1225" t="str">
        <f>'[1]210 Y RFC'!C1225</f>
        <v>PRODUCTOS DOMESTICOS DE MEXICO SA DE CV</v>
      </c>
      <c r="E1225" s="35">
        <f>SUMIFS(Tabla16[TASA 16],Tabla16[NUM],Tabla1[[#This Row],[CODIGO]])</f>
        <v>0</v>
      </c>
      <c r="F1225" s="35">
        <f>SUMIFS(Tabla16[TASA 0%],Tabla16[NUM],Tabla1[[#This Row],[CODIGO]])</f>
        <v>0</v>
      </c>
      <c r="G1225" s="35">
        <f>SUMIFS(Tabla16[[EXENTO ]],Tabla16[NUM],Tabla1[[#This Row],[CODIGO]])</f>
        <v>0</v>
      </c>
      <c r="H1225" s="35">
        <f>SUMIFS(Tabla16[IVA],Tabla16[NUM],Tabla1[[#This Row],[CODIGO]])</f>
        <v>0</v>
      </c>
      <c r="I1225" s="35">
        <f>SUMIFS(Tabla16[ISR RET.],Tabla16[NUM],Tabla1[[#This Row],[CODIGO]])</f>
        <v>0</v>
      </c>
      <c r="J1225" s="35">
        <f>SUMIFS(Tabla16[IVA RET.],Tabla16[NUM],Tabla1[[#This Row],[CODIGO]])</f>
        <v>0</v>
      </c>
      <c r="K1225" t="str">
        <f>FIXED(Tabla1[[#This Row],[TASA 16%]],0)</f>
        <v>0</v>
      </c>
      <c r="L1225" t="str">
        <f>FIXED(Tabla1[[#This Row],[TASA 0%]],0)</f>
        <v>0</v>
      </c>
      <c r="M1225" t="str">
        <f>FIXED(Tabla1[[#This Row],[TASA EXE.]],0)</f>
        <v>0</v>
      </c>
      <c r="N1225" t="str">
        <f>FIXED(Tabla1[[#This Row],[IVA]],0)</f>
        <v>0</v>
      </c>
      <c r="O1225" t="str">
        <f>FIXED(Tabla1[[#This Row],[ISR RET]],0)</f>
        <v>0</v>
      </c>
      <c r="P1225" t="str">
        <f>FIXED(Tabla1[[#This Row],[IVA RET]],0)</f>
        <v>0</v>
      </c>
      <c r="R1225" s="68">
        <f>Tabla1[[#This Row],[TASA 16]]*16%</f>
        <v>0</v>
      </c>
    </row>
    <row r="1226" spans="2:18" x14ac:dyDescent="0.25">
      <c r="B1226" t="str">
        <f>'[1]210 Y RFC'!A1226</f>
        <v>ROVO880729Q29</v>
      </c>
      <c r="C1226" t="s">
        <v>1258</v>
      </c>
      <c r="D1226" t="str">
        <f>'[1]210 Y RFC'!C1226</f>
        <v>ROJAS VARGAS OMAR ALEJANDRO</v>
      </c>
      <c r="E1226" s="35">
        <f>SUMIFS(Tabla16[TASA 16],Tabla16[NUM],Tabla1[[#This Row],[CODIGO]])</f>
        <v>0</v>
      </c>
      <c r="F1226" s="35">
        <f>SUMIFS(Tabla16[TASA 0%],Tabla16[NUM],Tabla1[[#This Row],[CODIGO]])</f>
        <v>0</v>
      </c>
      <c r="G1226" s="35">
        <f>SUMIFS(Tabla16[[EXENTO ]],Tabla16[NUM],Tabla1[[#This Row],[CODIGO]])</f>
        <v>0</v>
      </c>
      <c r="H1226" s="35">
        <f>SUMIFS(Tabla16[IVA],Tabla16[NUM],Tabla1[[#This Row],[CODIGO]])</f>
        <v>0</v>
      </c>
      <c r="I1226" s="35">
        <f>SUMIFS(Tabla16[ISR RET.],Tabla16[NUM],Tabla1[[#This Row],[CODIGO]])</f>
        <v>0</v>
      </c>
      <c r="J1226" s="35">
        <f>SUMIFS(Tabla16[IVA RET.],Tabla16[NUM],Tabla1[[#This Row],[CODIGO]])</f>
        <v>0</v>
      </c>
      <c r="K1226" t="str">
        <f>FIXED(Tabla1[[#This Row],[TASA 16%]],0)</f>
        <v>0</v>
      </c>
      <c r="L1226" t="str">
        <f>FIXED(Tabla1[[#This Row],[TASA 0%]],0)</f>
        <v>0</v>
      </c>
      <c r="M1226" t="str">
        <f>FIXED(Tabla1[[#This Row],[TASA EXE.]],0)</f>
        <v>0</v>
      </c>
      <c r="N1226" s="36" t="str">
        <f>FIXED(Tabla1[[#This Row],[IVA]],0)</f>
        <v>0</v>
      </c>
      <c r="O1226" s="36" t="str">
        <f>FIXED(Tabla1[[#This Row],[ISR RET]],0)</f>
        <v>0</v>
      </c>
      <c r="P1226" s="36" t="str">
        <f>FIXED(Tabla1[[#This Row],[IVA RET]],0)</f>
        <v>0</v>
      </c>
      <c r="R1226" s="68">
        <f>Tabla1[[#This Row],[TASA 16]]*16%</f>
        <v>0</v>
      </c>
    </row>
    <row r="1227" spans="2:18" x14ac:dyDescent="0.25">
      <c r="B1227" t="str">
        <f>'[1]210 Y RFC'!A1227</f>
        <v>AEPJ7601199L0</v>
      </c>
      <c r="C1227" t="s">
        <v>1259</v>
      </c>
      <c r="D1227" t="str">
        <f>'[1]210 Y RFC'!C1227</f>
        <v>ACEVES PADILLA JOSE DE JESUS</v>
      </c>
      <c r="E1227" s="35">
        <f>SUMIFS(Tabla16[TASA 16],Tabla16[NUM],Tabla1[[#This Row],[CODIGO]])</f>
        <v>0</v>
      </c>
      <c r="F1227" s="35">
        <f>SUMIFS(Tabla16[TASA 0%],Tabla16[NUM],Tabla1[[#This Row],[CODIGO]])</f>
        <v>0</v>
      </c>
      <c r="G1227" s="35">
        <f>SUMIFS(Tabla16[[EXENTO ]],Tabla16[NUM],Tabla1[[#This Row],[CODIGO]])</f>
        <v>0</v>
      </c>
      <c r="H1227" s="35">
        <f>SUMIFS(Tabla16[IVA],Tabla16[NUM],Tabla1[[#This Row],[CODIGO]])</f>
        <v>0</v>
      </c>
      <c r="I1227" s="35">
        <f>SUMIFS(Tabla16[ISR RET.],Tabla16[NUM],Tabla1[[#This Row],[CODIGO]])</f>
        <v>0</v>
      </c>
      <c r="J1227" s="35">
        <f>SUMIFS(Tabla16[IVA RET.],Tabla16[NUM],Tabla1[[#This Row],[CODIGO]])</f>
        <v>0</v>
      </c>
      <c r="K1227" t="str">
        <f>FIXED(Tabla1[[#This Row],[TASA 16%]],0)</f>
        <v>0</v>
      </c>
      <c r="L1227" t="str">
        <f>FIXED(Tabla1[[#This Row],[TASA 0%]],0)</f>
        <v>0</v>
      </c>
      <c r="M1227" t="str">
        <f>FIXED(Tabla1[[#This Row],[TASA EXE.]],0)</f>
        <v>0</v>
      </c>
      <c r="N1227" t="str">
        <f>FIXED(Tabla1[[#This Row],[IVA]],0)</f>
        <v>0</v>
      </c>
      <c r="O1227" t="str">
        <f>FIXED(Tabla1[[#This Row],[ISR RET]],0)</f>
        <v>0</v>
      </c>
      <c r="P1227" t="str">
        <f>FIXED(Tabla1[[#This Row],[IVA RET]],0)</f>
        <v>0</v>
      </c>
      <c r="R1227" s="68">
        <f>Tabla1[[#This Row],[TASA 16]]*16%</f>
        <v>0</v>
      </c>
    </row>
    <row r="1228" spans="2:18" x14ac:dyDescent="0.25">
      <c r="B1228" t="str">
        <f>'[1]210 Y RFC'!A1228</f>
        <v>MAFA870115774</v>
      </c>
      <c r="C1228" t="s">
        <v>1260</v>
      </c>
      <c r="D1228" t="str">
        <f>'[1]210 Y RFC'!C1228</f>
        <v>MARTIN DEL CAMPO FRANCO ANGEL RUBEN</v>
      </c>
      <c r="E1228" s="35">
        <f>SUMIFS(Tabla16[TASA 16],Tabla16[NUM],Tabla1[[#This Row],[CODIGO]])</f>
        <v>0</v>
      </c>
      <c r="F1228" s="35">
        <f>SUMIFS(Tabla16[TASA 0%],Tabla16[NUM],Tabla1[[#This Row],[CODIGO]])</f>
        <v>0</v>
      </c>
      <c r="G1228" s="35">
        <f>SUMIFS(Tabla16[[EXENTO ]],Tabla16[NUM],Tabla1[[#This Row],[CODIGO]])</f>
        <v>0</v>
      </c>
      <c r="H1228" s="35">
        <f>SUMIFS(Tabla16[IVA],Tabla16[NUM],Tabla1[[#This Row],[CODIGO]])</f>
        <v>0</v>
      </c>
      <c r="I1228" s="35">
        <f>SUMIFS(Tabla16[ISR RET.],Tabla16[NUM],Tabla1[[#This Row],[CODIGO]])</f>
        <v>0</v>
      </c>
      <c r="J1228" s="35">
        <f>SUMIFS(Tabla16[IVA RET.],Tabla16[NUM],Tabla1[[#This Row],[CODIGO]])</f>
        <v>0</v>
      </c>
      <c r="K1228" t="str">
        <f>FIXED(Tabla1[[#This Row],[TASA 16%]],0)</f>
        <v>0</v>
      </c>
      <c r="L1228" t="str">
        <f>FIXED(Tabla1[[#This Row],[TASA 0%]],0)</f>
        <v>0</v>
      </c>
      <c r="M1228" t="str">
        <f>FIXED(Tabla1[[#This Row],[TASA EXE.]],0)</f>
        <v>0</v>
      </c>
      <c r="N1228" s="36" t="str">
        <f>FIXED(Tabla1[[#This Row],[IVA]],0)</f>
        <v>0</v>
      </c>
      <c r="O1228" s="36" t="str">
        <f>FIXED(Tabla1[[#This Row],[ISR RET]],0)</f>
        <v>0</v>
      </c>
      <c r="P1228" s="36" t="str">
        <f>FIXED(Tabla1[[#This Row],[IVA RET]],0)</f>
        <v>0</v>
      </c>
      <c r="R1228" s="68">
        <f>Tabla1[[#This Row],[TASA 16]]*16%</f>
        <v>0</v>
      </c>
    </row>
    <row r="1229" spans="2:18" x14ac:dyDescent="0.25">
      <c r="B1229" t="str">
        <f>'[1]210 Y RFC'!A1229</f>
        <v>PGI9008081H6</v>
      </c>
      <c r="C1229" t="s">
        <v>1261</v>
      </c>
      <c r="D1229" t="str">
        <f>'[1]210 Y RFC'!C1229</f>
        <v>PRODUCTOS GIZEH SA DE CV</v>
      </c>
      <c r="E1229" s="35">
        <f>SUMIFS(Tabla16[TASA 16],Tabla16[NUM],Tabla1[[#This Row],[CODIGO]])</f>
        <v>22814.9375</v>
      </c>
      <c r="F1229" s="35">
        <f>SUMIFS(Tabla16[TASA 0%],Tabla16[NUM],Tabla1[[#This Row],[CODIGO]])</f>
        <v>2.2499999999126885E-2</v>
      </c>
      <c r="G1229" s="35">
        <f>SUMIFS(Tabla16[[EXENTO ]],Tabla16[NUM],Tabla1[[#This Row],[CODIGO]])</f>
        <v>0</v>
      </c>
      <c r="H1229" s="35">
        <f>SUMIFS(Tabla16[IVA],Tabla16[NUM],Tabla1[[#This Row],[CODIGO]])</f>
        <v>3650.39</v>
      </c>
      <c r="I1229" s="35">
        <f>SUMIFS(Tabla16[ISR RET.],Tabla16[NUM],Tabla1[[#This Row],[CODIGO]])</f>
        <v>0</v>
      </c>
      <c r="J1229" s="35">
        <f>SUMIFS(Tabla16[IVA RET.],Tabla16[NUM],Tabla1[[#This Row],[CODIGO]])</f>
        <v>0</v>
      </c>
      <c r="K1229" t="str">
        <f>FIXED(Tabla1[[#This Row],[TASA 16%]],0)</f>
        <v>22,815</v>
      </c>
      <c r="L1229" t="str">
        <f>FIXED(Tabla1[[#This Row],[TASA 0%]],0)</f>
        <v>0</v>
      </c>
      <c r="M1229" t="str">
        <f>FIXED(Tabla1[[#This Row],[TASA EXE.]],0)</f>
        <v>0</v>
      </c>
      <c r="N1229" t="str">
        <f>FIXED(Tabla1[[#This Row],[IVA]],0)</f>
        <v>3,650</v>
      </c>
      <c r="O1229" t="str">
        <f>FIXED(Tabla1[[#This Row],[ISR RET]],0)</f>
        <v>0</v>
      </c>
      <c r="P1229" t="str">
        <f>FIXED(Tabla1[[#This Row],[IVA RET]],0)</f>
        <v>0</v>
      </c>
      <c r="R1229" s="68">
        <f>Tabla1[[#This Row],[TASA 16]]*16%</f>
        <v>3650.4</v>
      </c>
    </row>
    <row r="1230" spans="2:18" x14ac:dyDescent="0.25">
      <c r="B1230" t="str">
        <f>'[1]210 Y RFC'!A1230</f>
        <v>RUSO841119KZ0</v>
      </c>
      <c r="C1230" t="s">
        <v>1262</v>
      </c>
      <c r="D1230" t="str">
        <f>'[1]210 Y RFC'!C1230</f>
        <v>RUIZ SIERRA OSCAR JAVIER</v>
      </c>
      <c r="E1230" s="35">
        <f>SUMIFS(Tabla16[TASA 16],Tabla16[NUM],Tabla1[[#This Row],[CODIGO]])</f>
        <v>0</v>
      </c>
      <c r="F1230" s="35">
        <f>SUMIFS(Tabla16[TASA 0%],Tabla16[NUM],Tabla1[[#This Row],[CODIGO]])</f>
        <v>0</v>
      </c>
      <c r="G1230" s="35">
        <f>SUMIFS(Tabla16[[EXENTO ]],Tabla16[NUM],Tabla1[[#This Row],[CODIGO]])</f>
        <v>0</v>
      </c>
      <c r="H1230" s="35">
        <f>SUMIFS(Tabla16[IVA],Tabla16[NUM],Tabla1[[#This Row],[CODIGO]])</f>
        <v>0</v>
      </c>
      <c r="I1230" s="35">
        <f>SUMIFS(Tabla16[ISR RET.],Tabla16[NUM],Tabla1[[#This Row],[CODIGO]])</f>
        <v>0</v>
      </c>
      <c r="J1230" s="35">
        <f>SUMIFS(Tabla16[IVA RET.],Tabla16[NUM],Tabla1[[#This Row],[CODIGO]])</f>
        <v>0</v>
      </c>
      <c r="K1230" t="str">
        <f>FIXED(Tabla1[[#This Row],[TASA 16%]],0)</f>
        <v>0</v>
      </c>
      <c r="L1230" t="str">
        <f>FIXED(Tabla1[[#This Row],[TASA 0%]],0)</f>
        <v>0</v>
      </c>
      <c r="M1230" t="str">
        <f>FIXED(Tabla1[[#This Row],[TASA EXE.]],0)</f>
        <v>0</v>
      </c>
      <c r="N1230" s="36" t="str">
        <f>FIXED(Tabla1[[#This Row],[IVA]],0)</f>
        <v>0</v>
      </c>
      <c r="O1230" s="36" t="str">
        <f>FIXED(Tabla1[[#This Row],[ISR RET]],0)</f>
        <v>0</v>
      </c>
      <c r="P1230" s="36" t="str">
        <f>FIXED(Tabla1[[#This Row],[IVA RET]],0)</f>
        <v>0</v>
      </c>
      <c r="R1230" s="68">
        <f>Tabla1[[#This Row],[TASA 16]]*16%</f>
        <v>0</v>
      </c>
    </row>
    <row r="1231" spans="2:18" x14ac:dyDescent="0.25">
      <c r="B1231" t="str">
        <f>'[1]210 Y RFC'!A1231</f>
        <v>MECR6708247I4</v>
      </c>
      <c r="C1231" t="s">
        <v>1263</v>
      </c>
      <c r="D1231" t="str">
        <f>'[1]210 Y RFC'!C1231</f>
        <v>MENDEZ CORTES ROSA MARIA</v>
      </c>
      <c r="E1231" s="35">
        <f>SUMIFS(Tabla16[TASA 16],Tabla16[NUM],Tabla1[[#This Row],[CODIGO]])</f>
        <v>0</v>
      </c>
      <c r="F1231" s="35">
        <f>SUMIFS(Tabla16[TASA 0%],Tabla16[NUM],Tabla1[[#This Row],[CODIGO]])</f>
        <v>0</v>
      </c>
      <c r="G1231" s="35">
        <f>SUMIFS(Tabla16[[EXENTO ]],Tabla16[NUM],Tabla1[[#This Row],[CODIGO]])</f>
        <v>0</v>
      </c>
      <c r="H1231" s="35">
        <f>SUMIFS(Tabla16[IVA],Tabla16[NUM],Tabla1[[#This Row],[CODIGO]])</f>
        <v>0</v>
      </c>
      <c r="I1231" s="35">
        <f>SUMIFS(Tabla16[ISR RET.],Tabla16[NUM],Tabla1[[#This Row],[CODIGO]])</f>
        <v>0</v>
      </c>
      <c r="J1231" s="35">
        <f>SUMIFS(Tabla16[IVA RET.],Tabla16[NUM],Tabla1[[#This Row],[CODIGO]])</f>
        <v>0</v>
      </c>
      <c r="K1231" t="str">
        <f>FIXED(Tabla1[[#This Row],[TASA 16%]],0)</f>
        <v>0</v>
      </c>
      <c r="L1231" t="str">
        <f>FIXED(Tabla1[[#This Row],[TASA 0%]],0)</f>
        <v>0</v>
      </c>
      <c r="M1231" t="str">
        <f>FIXED(Tabla1[[#This Row],[TASA EXE.]],0)</f>
        <v>0</v>
      </c>
      <c r="N1231" t="str">
        <f>FIXED(Tabla1[[#This Row],[IVA]],0)</f>
        <v>0</v>
      </c>
      <c r="O1231" t="str">
        <f>FIXED(Tabla1[[#This Row],[ISR RET]],0)</f>
        <v>0</v>
      </c>
      <c r="P1231" t="str">
        <f>FIXED(Tabla1[[#This Row],[IVA RET]],0)</f>
        <v>0</v>
      </c>
      <c r="R1231" s="68">
        <f>Tabla1[[#This Row],[TASA 16]]*16%</f>
        <v>0</v>
      </c>
    </row>
    <row r="1232" spans="2:18" x14ac:dyDescent="0.25">
      <c r="B1232" t="str">
        <f>'[1]210 Y RFC'!A1232</f>
        <v>GURJ820516KD9</v>
      </c>
      <c r="C1232" t="s">
        <v>1264</v>
      </c>
      <c r="D1232" t="str">
        <f>'[1]210 Y RFC'!C1232</f>
        <v>GUTIERREZ RODRIGUEZ JULIO CESAR</v>
      </c>
      <c r="E1232" s="35">
        <f>SUMIFS(Tabla16[TASA 16],Tabla16[NUM],Tabla1[[#This Row],[CODIGO]])</f>
        <v>11904.625</v>
      </c>
      <c r="F1232" s="35">
        <f>SUMIFS(Tabla16[TASA 0%],Tabla16[NUM],Tabla1[[#This Row],[CODIGO]])</f>
        <v>1.5000000000100044E-2</v>
      </c>
      <c r="G1232" s="35">
        <f>SUMIFS(Tabla16[[EXENTO ]],Tabla16[NUM],Tabla1[[#This Row],[CODIGO]])</f>
        <v>0</v>
      </c>
      <c r="H1232" s="35">
        <f>SUMIFS(Tabla16[IVA],Tabla16[NUM],Tabla1[[#This Row],[CODIGO]])</f>
        <v>1904.74</v>
      </c>
      <c r="I1232" s="35">
        <f>SUMIFS(Tabla16[ISR RET.],Tabla16[NUM],Tabla1[[#This Row],[CODIGO]])</f>
        <v>0</v>
      </c>
      <c r="J1232" s="35">
        <f>SUMIFS(Tabla16[IVA RET.],Tabla16[NUM],Tabla1[[#This Row],[CODIGO]])</f>
        <v>0</v>
      </c>
      <c r="K1232" t="str">
        <f>FIXED(Tabla1[[#This Row],[TASA 16%]],0)</f>
        <v>11,905</v>
      </c>
      <c r="L1232" t="str">
        <f>FIXED(Tabla1[[#This Row],[TASA 0%]],0)</f>
        <v>0</v>
      </c>
      <c r="M1232" t="str">
        <f>FIXED(Tabla1[[#This Row],[TASA EXE.]],0)</f>
        <v>0</v>
      </c>
      <c r="N1232" s="36" t="str">
        <f>FIXED(Tabla1[[#This Row],[IVA]],0)</f>
        <v>1,905</v>
      </c>
      <c r="O1232" s="36" t="str">
        <f>FIXED(Tabla1[[#This Row],[ISR RET]],0)</f>
        <v>0</v>
      </c>
      <c r="P1232" s="36" t="str">
        <f>FIXED(Tabla1[[#This Row],[IVA RET]],0)</f>
        <v>0</v>
      </c>
      <c r="R1232" s="68">
        <f>Tabla1[[#This Row],[TASA 16]]*16%</f>
        <v>1904.8</v>
      </c>
    </row>
    <row r="1233" spans="2:18" x14ac:dyDescent="0.25">
      <c r="B1233" t="str">
        <f>'[1]210 Y RFC'!A1233</f>
        <v>FOPM690121J53</v>
      </c>
      <c r="C1233" t="s">
        <v>1265</v>
      </c>
      <c r="D1233" t="str">
        <f>'[1]210 Y RFC'!C1233</f>
        <v>FLORES POZOS MARTHA ELENA</v>
      </c>
      <c r="E1233" s="35">
        <f>SUMIFS(Tabla16[TASA 16],Tabla16[NUM],Tabla1[[#This Row],[CODIGO]])</f>
        <v>0</v>
      </c>
      <c r="F1233" s="35">
        <f>SUMIFS(Tabla16[TASA 0%],Tabla16[NUM],Tabla1[[#This Row],[CODIGO]])</f>
        <v>0</v>
      </c>
      <c r="G1233" s="35">
        <f>SUMIFS(Tabla16[[EXENTO ]],Tabla16[NUM],Tabla1[[#This Row],[CODIGO]])</f>
        <v>0</v>
      </c>
      <c r="H1233" s="35">
        <f>SUMIFS(Tabla16[IVA],Tabla16[NUM],Tabla1[[#This Row],[CODIGO]])</f>
        <v>0</v>
      </c>
      <c r="I1233" s="35">
        <f>SUMIFS(Tabla16[ISR RET.],Tabla16[NUM],Tabla1[[#This Row],[CODIGO]])</f>
        <v>0</v>
      </c>
      <c r="J1233" s="35">
        <f>SUMIFS(Tabla16[IVA RET.],Tabla16[NUM],Tabla1[[#This Row],[CODIGO]])</f>
        <v>0</v>
      </c>
      <c r="K1233" t="str">
        <f>FIXED(Tabla1[[#This Row],[TASA 16%]],0)</f>
        <v>0</v>
      </c>
      <c r="L1233" t="str">
        <f>FIXED(Tabla1[[#This Row],[TASA 0%]],0)</f>
        <v>0</v>
      </c>
      <c r="M1233" t="str">
        <f>FIXED(Tabla1[[#This Row],[TASA EXE.]],0)</f>
        <v>0</v>
      </c>
      <c r="N1233" t="str">
        <f>FIXED(Tabla1[[#This Row],[IVA]],0)</f>
        <v>0</v>
      </c>
      <c r="O1233" t="str">
        <f>FIXED(Tabla1[[#This Row],[ISR RET]],0)</f>
        <v>0</v>
      </c>
      <c r="P1233" t="str">
        <f>FIXED(Tabla1[[#This Row],[IVA RET]],0)</f>
        <v>0</v>
      </c>
      <c r="R1233" s="68">
        <f>Tabla1[[#This Row],[TASA 16]]*16%</f>
        <v>0</v>
      </c>
    </row>
    <row r="1234" spans="2:18" x14ac:dyDescent="0.25">
      <c r="B1234" t="str">
        <f>'[1]210 Y RFC'!A1234</f>
        <v>ENB010525KC2</v>
      </c>
      <c r="C1234" t="s">
        <v>1266</v>
      </c>
      <c r="D1234" t="str">
        <f>'[1]210 Y RFC'!C1234</f>
        <v>ENBORTTEX SA DE CV</v>
      </c>
      <c r="E1234" s="35">
        <f>SUMIFS(Tabla16[TASA 16],Tabla16[NUM],Tabla1[[#This Row],[CODIGO]])</f>
        <v>0</v>
      </c>
      <c r="F1234" s="35">
        <f>SUMIFS(Tabla16[TASA 0%],Tabla16[NUM],Tabla1[[#This Row],[CODIGO]])</f>
        <v>0</v>
      </c>
      <c r="G1234" s="35">
        <f>SUMIFS(Tabla16[[EXENTO ]],Tabla16[NUM],Tabla1[[#This Row],[CODIGO]])</f>
        <v>0</v>
      </c>
      <c r="H1234" s="35">
        <f>SUMIFS(Tabla16[IVA],Tabla16[NUM],Tabla1[[#This Row],[CODIGO]])</f>
        <v>0</v>
      </c>
      <c r="I1234" s="35">
        <f>SUMIFS(Tabla16[ISR RET.],Tabla16[NUM],Tabla1[[#This Row],[CODIGO]])</f>
        <v>0</v>
      </c>
      <c r="J1234" s="35">
        <f>SUMIFS(Tabla16[IVA RET.],Tabla16[NUM],Tabla1[[#This Row],[CODIGO]])</f>
        <v>0</v>
      </c>
      <c r="K1234" t="str">
        <f>FIXED(Tabla1[[#This Row],[TASA 16%]],0)</f>
        <v>0</v>
      </c>
      <c r="L1234" t="str">
        <f>FIXED(Tabla1[[#This Row],[TASA 0%]],0)</f>
        <v>0</v>
      </c>
      <c r="M1234" t="str">
        <f>FIXED(Tabla1[[#This Row],[TASA EXE.]],0)</f>
        <v>0</v>
      </c>
      <c r="N1234" s="36" t="str">
        <f>FIXED(Tabla1[[#This Row],[IVA]],0)</f>
        <v>0</v>
      </c>
      <c r="O1234" s="36" t="str">
        <f>FIXED(Tabla1[[#This Row],[ISR RET]],0)</f>
        <v>0</v>
      </c>
      <c r="P1234" s="36" t="str">
        <f>FIXED(Tabla1[[#This Row],[IVA RET]],0)</f>
        <v>0</v>
      </c>
      <c r="R1234" s="68">
        <f>Tabla1[[#This Row],[TASA 16]]*16%</f>
        <v>0</v>
      </c>
    </row>
    <row r="1235" spans="2:18" x14ac:dyDescent="0.25">
      <c r="B1235" t="str">
        <f>'[1]210 Y RFC'!A1235</f>
        <v>DMO150324840</v>
      </c>
      <c r="C1235" t="s">
        <v>1267</v>
      </c>
      <c r="D1235" t="str">
        <f>'[1]210 Y RFC'!C1235</f>
        <v>DMONICS S DE RL DE CV</v>
      </c>
      <c r="E1235" s="35">
        <f>SUMIFS(Tabla16[TASA 16],Tabla16[NUM],Tabla1[[#This Row],[CODIGO]])</f>
        <v>0</v>
      </c>
      <c r="F1235" s="35">
        <f>SUMIFS(Tabla16[TASA 0%],Tabla16[NUM],Tabla1[[#This Row],[CODIGO]])</f>
        <v>0</v>
      </c>
      <c r="G1235" s="35">
        <f>SUMIFS(Tabla16[[EXENTO ]],Tabla16[NUM],Tabla1[[#This Row],[CODIGO]])</f>
        <v>0</v>
      </c>
      <c r="H1235" s="35">
        <f>SUMIFS(Tabla16[IVA],Tabla16[NUM],Tabla1[[#This Row],[CODIGO]])</f>
        <v>0</v>
      </c>
      <c r="I1235" s="35">
        <f>SUMIFS(Tabla16[ISR RET.],Tabla16[NUM],Tabla1[[#This Row],[CODIGO]])</f>
        <v>0</v>
      </c>
      <c r="J1235" s="35">
        <f>SUMIFS(Tabla16[IVA RET.],Tabla16[NUM],Tabla1[[#This Row],[CODIGO]])</f>
        <v>0</v>
      </c>
      <c r="K1235" t="str">
        <f>FIXED(Tabla1[[#This Row],[TASA 16%]],0)</f>
        <v>0</v>
      </c>
      <c r="L1235" t="str">
        <f>FIXED(Tabla1[[#This Row],[TASA 0%]],0)</f>
        <v>0</v>
      </c>
      <c r="M1235" t="str">
        <f>FIXED(Tabla1[[#This Row],[TASA EXE.]],0)</f>
        <v>0</v>
      </c>
      <c r="N1235" t="str">
        <f>FIXED(Tabla1[[#This Row],[IVA]],0)</f>
        <v>0</v>
      </c>
      <c r="O1235" t="str">
        <f>FIXED(Tabla1[[#This Row],[ISR RET]],0)</f>
        <v>0</v>
      </c>
      <c r="P1235" t="str">
        <f>FIXED(Tabla1[[#This Row],[IVA RET]],0)</f>
        <v>0</v>
      </c>
      <c r="R1235" s="68">
        <f>Tabla1[[#This Row],[TASA 16]]*16%</f>
        <v>0</v>
      </c>
    </row>
    <row r="1236" spans="2:18" x14ac:dyDescent="0.25">
      <c r="B1236" t="str">
        <f>'[1]210 Y RFC'!A1236</f>
        <v>MOCR8109149C0</v>
      </c>
      <c r="C1236" t="s">
        <v>1268</v>
      </c>
      <c r="D1236" t="str">
        <f>'[1]210 Y RFC'!C1236</f>
        <v>MORENO CHAVEZ ROBERTO</v>
      </c>
      <c r="E1236" s="35">
        <f>SUMIFS(Tabla16[TASA 16],Tabla16[NUM],Tabla1[[#This Row],[CODIGO]])</f>
        <v>0</v>
      </c>
      <c r="F1236" s="35">
        <f>SUMIFS(Tabla16[TASA 0%],Tabla16[NUM],Tabla1[[#This Row],[CODIGO]])</f>
        <v>0</v>
      </c>
      <c r="G1236" s="35">
        <f>SUMIFS(Tabla16[[EXENTO ]],Tabla16[NUM],Tabla1[[#This Row],[CODIGO]])</f>
        <v>0</v>
      </c>
      <c r="H1236" s="35">
        <f>SUMIFS(Tabla16[IVA],Tabla16[NUM],Tabla1[[#This Row],[CODIGO]])</f>
        <v>0</v>
      </c>
      <c r="I1236" s="35">
        <f>SUMIFS(Tabla16[ISR RET.],Tabla16[NUM],Tabla1[[#This Row],[CODIGO]])</f>
        <v>0</v>
      </c>
      <c r="J1236" s="35">
        <f>SUMIFS(Tabla16[IVA RET.],Tabla16[NUM],Tabla1[[#This Row],[CODIGO]])</f>
        <v>0</v>
      </c>
      <c r="K1236" t="str">
        <f>FIXED(Tabla1[[#This Row],[TASA 16%]],0)</f>
        <v>0</v>
      </c>
      <c r="L1236" t="str">
        <f>FIXED(Tabla1[[#This Row],[TASA 0%]],0)</f>
        <v>0</v>
      </c>
      <c r="M1236" t="str">
        <f>FIXED(Tabla1[[#This Row],[TASA EXE.]],0)</f>
        <v>0</v>
      </c>
      <c r="N1236" t="str">
        <f>FIXED(Tabla1[[#This Row],[IVA]],0)</f>
        <v>0</v>
      </c>
      <c r="O1236" t="str">
        <f>FIXED(Tabla1[[#This Row],[ISR RET]],0)</f>
        <v>0</v>
      </c>
      <c r="P1236" t="str">
        <f>FIXED(Tabla1[[#This Row],[IVA RET]],0)</f>
        <v>0</v>
      </c>
      <c r="R1236" s="68">
        <f>Tabla1[[#This Row],[TASA 16]]*16%</f>
        <v>0</v>
      </c>
    </row>
    <row r="1237" spans="2:18" x14ac:dyDescent="0.25">
      <c r="B1237" t="str">
        <f>'[1]210 Y RFC'!A1237</f>
        <v>DIN9606282Z3</v>
      </c>
      <c r="C1237" t="s">
        <v>1269</v>
      </c>
      <c r="D1237" t="str">
        <f>'[1]210 Y RFC'!C1237</f>
        <v>DINAMART SA DE CV</v>
      </c>
      <c r="E1237" s="35">
        <f>SUMIFS(Tabla16[TASA 16],Tabla16[NUM],Tabla1[[#This Row],[CODIGO]])</f>
        <v>0</v>
      </c>
      <c r="F1237" s="35">
        <f>SUMIFS(Tabla16[TASA 0%],Tabla16[NUM],Tabla1[[#This Row],[CODIGO]])</f>
        <v>0</v>
      </c>
      <c r="G1237" s="35">
        <f>SUMIFS(Tabla16[[EXENTO ]],Tabla16[NUM],Tabla1[[#This Row],[CODIGO]])</f>
        <v>0</v>
      </c>
      <c r="H1237" s="35">
        <f>SUMIFS(Tabla16[IVA],Tabla16[NUM],Tabla1[[#This Row],[CODIGO]])</f>
        <v>0</v>
      </c>
      <c r="I1237" s="35">
        <f>SUMIFS(Tabla16[ISR RET.],Tabla16[NUM],Tabla1[[#This Row],[CODIGO]])</f>
        <v>0</v>
      </c>
      <c r="J1237" s="35">
        <f>SUMIFS(Tabla16[IVA RET.],Tabla16[NUM],Tabla1[[#This Row],[CODIGO]])</f>
        <v>0</v>
      </c>
      <c r="K1237" t="str">
        <f>FIXED(Tabla1[[#This Row],[TASA 16%]],0)</f>
        <v>0</v>
      </c>
      <c r="L1237" t="str">
        <f>FIXED(Tabla1[[#This Row],[TASA 0%]],0)</f>
        <v>0</v>
      </c>
      <c r="M1237" t="str">
        <f>FIXED(Tabla1[[#This Row],[TASA EXE.]],0)</f>
        <v>0</v>
      </c>
      <c r="N1237" t="str">
        <f>FIXED(Tabla1[[#This Row],[IVA]],0)</f>
        <v>0</v>
      </c>
      <c r="O1237" t="str">
        <f>FIXED(Tabla1[[#This Row],[ISR RET]],0)</f>
        <v>0</v>
      </c>
      <c r="P1237" t="str">
        <f>FIXED(Tabla1[[#This Row],[IVA RET]],0)</f>
        <v>0</v>
      </c>
      <c r="R1237" s="68">
        <f>Tabla1[[#This Row],[TASA 16]]*16%</f>
        <v>0</v>
      </c>
    </row>
    <row r="1238" spans="2:18" x14ac:dyDescent="0.25">
      <c r="B1238" t="str">
        <f>'[1]210 Y RFC'!A1238</f>
        <v>RAVM600521SD9</v>
      </c>
      <c r="C1238" t="s">
        <v>1270</v>
      </c>
      <c r="D1238" t="str">
        <f>'[1]210 Y RFC'!C1238</f>
        <v>RAMIREZ VARGAS MARICELA</v>
      </c>
      <c r="E1238" s="35">
        <f>SUMIFS(Tabla16[TASA 16],Tabla16[NUM],Tabla1[[#This Row],[CODIGO]])</f>
        <v>0</v>
      </c>
      <c r="F1238" s="35">
        <f>SUMIFS(Tabla16[TASA 0%],Tabla16[NUM],Tabla1[[#This Row],[CODIGO]])</f>
        <v>0</v>
      </c>
      <c r="G1238" s="35">
        <f>SUMIFS(Tabla16[[EXENTO ]],Tabla16[NUM],Tabla1[[#This Row],[CODIGO]])</f>
        <v>0</v>
      </c>
      <c r="H1238" s="35">
        <f>SUMIFS(Tabla16[IVA],Tabla16[NUM],Tabla1[[#This Row],[CODIGO]])</f>
        <v>0</v>
      </c>
      <c r="I1238" s="35">
        <f>SUMIFS(Tabla16[ISR RET.],Tabla16[NUM],Tabla1[[#This Row],[CODIGO]])</f>
        <v>0</v>
      </c>
      <c r="J1238" s="35">
        <f>SUMIFS(Tabla16[IVA RET.],Tabla16[NUM],Tabla1[[#This Row],[CODIGO]])</f>
        <v>0</v>
      </c>
      <c r="K1238" t="str">
        <f>FIXED(Tabla1[[#This Row],[TASA 16%]],0)</f>
        <v>0</v>
      </c>
      <c r="L1238" t="str">
        <f>FIXED(Tabla1[[#This Row],[TASA 0%]],0)</f>
        <v>0</v>
      </c>
      <c r="M1238" t="str">
        <f>FIXED(Tabla1[[#This Row],[TASA EXE.]],0)</f>
        <v>0</v>
      </c>
      <c r="N1238" t="str">
        <f>FIXED(Tabla1[[#This Row],[IVA]],0)</f>
        <v>0</v>
      </c>
      <c r="O1238" t="str">
        <f>FIXED(Tabla1[[#This Row],[ISR RET]],0)</f>
        <v>0</v>
      </c>
      <c r="P1238" t="str">
        <f>FIXED(Tabla1[[#This Row],[IVA RET]],0)</f>
        <v>0</v>
      </c>
      <c r="R1238" s="68">
        <f>Tabla1[[#This Row],[TASA 16]]*16%</f>
        <v>0</v>
      </c>
    </row>
    <row r="1239" spans="2:18" x14ac:dyDescent="0.25">
      <c r="B1239" t="str">
        <f>'[1]210 Y RFC'!A1239</f>
        <v>EPU1004244X2</v>
      </c>
      <c r="C1239" t="s">
        <v>1271</v>
      </c>
      <c r="D1239" t="str">
        <f>'[1]210 Y RFC'!C1239</f>
        <v>ENTREGAS PUNTUALES S DE RL DE CV</v>
      </c>
      <c r="E1239" s="35">
        <f>SUMIFS(Tabla16[TASA 16],Tabla16[NUM],Tabla1[[#This Row],[CODIGO]])</f>
        <v>0</v>
      </c>
      <c r="F1239" s="35">
        <f>SUMIFS(Tabla16[TASA 0%],Tabla16[NUM],Tabla1[[#This Row],[CODIGO]])</f>
        <v>0</v>
      </c>
      <c r="G1239" s="35">
        <f>SUMIFS(Tabla16[[EXENTO ]],Tabla16[NUM],Tabla1[[#This Row],[CODIGO]])</f>
        <v>0</v>
      </c>
      <c r="H1239" s="35">
        <f>SUMIFS(Tabla16[IVA],Tabla16[NUM],Tabla1[[#This Row],[CODIGO]])</f>
        <v>0</v>
      </c>
      <c r="I1239" s="35">
        <f>SUMIFS(Tabla16[ISR RET.],Tabla16[NUM],Tabla1[[#This Row],[CODIGO]])</f>
        <v>0</v>
      </c>
      <c r="J1239" s="35">
        <f>SUMIFS(Tabla16[IVA RET.],Tabla16[NUM],Tabla1[[#This Row],[CODIGO]])</f>
        <v>0</v>
      </c>
      <c r="K1239" t="str">
        <f>FIXED(Tabla1[[#This Row],[TASA 16%]],0)</f>
        <v>0</v>
      </c>
      <c r="L1239" t="str">
        <f>FIXED(Tabla1[[#This Row],[TASA 0%]],0)</f>
        <v>0</v>
      </c>
      <c r="M1239" t="str">
        <f>FIXED(Tabla1[[#This Row],[TASA EXE.]],0)</f>
        <v>0</v>
      </c>
      <c r="N1239" t="str">
        <f>FIXED(Tabla1[[#This Row],[IVA]],0)</f>
        <v>0</v>
      </c>
      <c r="O1239" t="str">
        <f>FIXED(Tabla1[[#This Row],[ISR RET]],0)</f>
        <v>0</v>
      </c>
      <c r="P1239" t="str">
        <f>FIXED(Tabla1[[#This Row],[IVA RET]],0)</f>
        <v>0</v>
      </c>
      <c r="R1239" s="68">
        <f>Tabla1[[#This Row],[TASA 16]]*16%</f>
        <v>0</v>
      </c>
    </row>
    <row r="1240" spans="2:18" x14ac:dyDescent="0.25">
      <c r="B1240" t="str">
        <f>'[1]210 Y RFC'!A1240</f>
        <v>CFO190215U38</v>
      </c>
      <c r="C1240" t="s">
        <v>1272</v>
      </c>
      <c r="D1240" t="str">
        <f>'[1]210 Y RFC'!C1240</f>
        <v>COMERCIALIZADORA FOHE SA DE CV</v>
      </c>
      <c r="E1240" s="35">
        <f>SUMIFS(Tabla16[TASA 16],Tabla16[NUM],Tabla1[[#This Row],[CODIGO]])</f>
        <v>0</v>
      </c>
      <c r="F1240" s="35">
        <f>SUMIFS(Tabla16[TASA 0%],Tabla16[NUM],Tabla1[[#This Row],[CODIGO]])</f>
        <v>0</v>
      </c>
      <c r="G1240" s="35">
        <f>SUMIFS(Tabla16[[EXENTO ]],Tabla16[NUM],Tabla1[[#This Row],[CODIGO]])</f>
        <v>0</v>
      </c>
      <c r="H1240" s="35">
        <f>SUMIFS(Tabla16[IVA],Tabla16[NUM],Tabla1[[#This Row],[CODIGO]])</f>
        <v>0</v>
      </c>
      <c r="I1240" s="35">
        <f>SUMIFS(Tabla16[ISR RET.],Tabla16[NUM],Tabla1[[#This Row],[CODIGO]])</f>
        <v>0</v>
      </c>
      <c r="J1240" s="35">
        <f>SUMIFS(Tabla16[IVA RET.],Tabla16[NUM],Tabla1[[#This Row],[CODIGO]])</f>
        <v>0</v>
      </c>
      <c r="K1240" t="str">
        <f>FIXED(Tabla1[[#This Row],[TASA 16%]],0)</f>
        <v>0</v>
      </c>
      <c r="L1240" t="str">
        <f>FIXED(Tabla1[[#This Row],[TASA 0%]],0)</f>
        <v>0</v>
      </c>
      <c r="M1240" t="str">
        <f>FIXED(Tabla1[[#This Row],[TASA EXE.]],0)</f>
        <v>0</v>
      </c>
      <c r="N1240" t="str">
        <f>FIXED(Tabla1[[#This Row],[IVA]],0)</f>
        <v>0</v>
      </c>
      <c r="O1240" t="str">
        <f>FIXED(Tabla1[[#This Row],[ISR RET]],0)</f>
        <v>0</v>
      </c>
      <c r="P1240" t="str">
        <f>FIXED(Tabla1[[#This Row],[IVA RET]],0)</f>
        <v>0</v>
      </c>
      <c r="R1240" s="68">
        <f>Tabla1[[#This Row],[TASA 16]]*16%</f>
        <v>0</v>
      </c>
    </row>
    <row r="1241" spans="2:18" x14ac:dyDescent="0.25">
      <c r="B1241" t="str">
        <f>'[1]210 Y RFC'!A1241</f>
        <v>REOM960415AJ3</v>
      </c>
      <c r="C1241" t="s">
        <v>1273</v>
      </c>
      <c r="D1241" t="str">
        <f>'[1]210 Y RFC'!C1241</f>
        <v>RENTERIA ORTIZ MIGUEL ANGEL</v>
      </c>
      <c r="E1241" s="35">
        <f>SUMIFS(Tabla16[TASA 16],Tabla16[NUM],Tabla1[[#This Row],[CODIGO]])</f>
        <v>0</v>
      </c>
      <c r="F1241" s="35">
        <f>SUMIFS(Tabla16[TASA 0%],Tabla16[NUM],Tabla1[[#This Row],[CODIGO]])</f>
        <v>0</v>
      </c>
      <c r="G1241" s="35">
        <f>SUMIFS(Tabla16[[EXENTO ]],Tabla16[NUM],Tabla1[[#This Row],[CODIGO]])</f>
        <v>0</v>
      </c>
      <c r="H1241" s="35">
        <f>SUMIFS(Tabla16[IVA],Tabla16[NUM],Tabla1[[#This Row],[CODIGO]])</f>
        <v>0</v>
      </c>
      <c r="I1241" s="35">
        <f>SUMIFS(Tabla16[ISR RET.],Tabla16[NUM],Tabla1[[#This Row],[CODIGO]])</f>
        <v>0</v>
      </c>
      <c r="J1241" s="35">
        <f>SUMIFS(Tabla16[IVA RET.],Tabla16[NUM],Tabla1[[#This Row],[CODIGO]])</f>
        <v>0</v>
      </c>
      <c r="K1241" t="str">
        <f>FIXED(Tabla1[[#This Row],[TASA 16%]],0)</f>
        <v>0</v>
      </c>
      <c r="L1241" t="str">
        <f>FIXED(Tabla1[[#This Row],[TASA 0%]],0)</f>
        <v>0</v>
      </c>
      <c r="M1241" t="str">
        <f>FIXED(Tabla1[[#This Row],[TASA EXE.]],0)</f>
        <v>0</v>
      </c>
      <c r="N1241" t="str">
        <f>FIXED(Tabla1[[#This Row],[IVA]],0)</f>
        <v>0</v>
      </c>
      <c r="O1241" t="str">
        <f>FIXED(Tabla1[[#This Row],[ISR RET]],0)</f>
        <v>0</v>
      </c>
      <c r="P1241" t="str">
        <f>FIXED(Tabla1[[#This Row],[IVA RET]],0)</f>
        <v>0</v>
      </c>
      <c r="R1241" s="68">
        <f>Tabla1[[#This Row],[TASA 16]]*16%</f>
        <v>0</v>
      </c>
    </row>
    <row r="1242" spans="2:18" x14ac:dyDescent="0.25">
      <c r="B1242" t="str">
        <f>'[1]210 Y RFC'!A1242</f>
        <v>EMO950807NY8</v>
      </c>
      <c r="C1242" t="s">
        <v>1274</v>
      </c>
      <c r="D1242" t="str">
        <f>'[1]210 Y RFC'!C1242</f>
        <v>EXCELENCIA MOTORS SA DE CV</v>
      </c>
      <c r="E1242" s="35">
        <f>SUMIFS(Tabla16[TASA 16],Tabla16[NUM],Tabla1[[#This Row],[CODIGO]])</f>
        <v>0</v>
      </c>
      <c r="F1242" s="35">
        <f>SUMIFS(Tabla16[TASA 0%],Tabla16[NUM],Tabla1[[#This Row],[CODIGO]])</f>
        <v>0</v>
      </c>
      <c r="G1242" s="35">
        <f>SUMIFS(Tabla16[[EXENTO ]],Tabla16[NUM],Tabla1[[#This Row],[CODIGO]])</f>
        <v>0</v>
      </c>
      <c r="H1242" s="35">
        <f>SUMIFS(Tabla16[IVA],Tabla16[NUM],Tabla1[[#This Row],[CODIGO]])</f>
        <v>0</v>
      </c>
      <c r="I1242" s="35">
        <f>SUMIFS(Tabla16[ISR RET.],Tabla16[NUM],Tabla1[[#This Row],[CODIGO]])</f>
        <v>0</v>
      </c>
      <c r="J1242" s="35">
        <f>SUMIFS(Tabla16[IVA RET.],Tabla16[NUM],Tabla1[[#This Row],[CODIGO]])</f>
        <v>0</v>
      </c>
      <c r="K1242" t="str">
        <f>FIXED(Tabla1[[#This Row],[TASA 16%]],0)</f>
        <v>0</v>
      </c>
      <c r="L1242" t="str">
        <f>FIXED(Tabla1[[#This Row],[TASA 0%]],0)</f>
        <v>0</v>
      </c>
      <c r="M1242" t="str">
        <f>FIXED(Tabla1[[#This Row],[TASA EXE.]],0)</f>
        <v>0</v>
      </c>
      <c r="N1242" s="36" t="str">
        <f>FIXED(Tabla1[[#This Row],[IVA]],0)</f>
        <v>0</v>
      </c>
      <c r="O1242" s="36" t="str">
        <f>FIXED(Tabla1[[#This Row],[ISR RET]],0)</f>
        <v>0</v>
      </c>
      <c r="P1242" s="36" t="str">
        <f>FIXED(Tabla1[[#This Row],[IVA RET]],0)</f>
        <v>0</v>
      </c>
      <c r="R1242" s="68">
        <f>Tabla1[[#This Row],[TASA 16]]*16%</f>
        <v>0</v>
      </c>
    </row>
    <row r="1243" spans="2:18" x14ac:dyDescent="0.25">
      <c r="B1243" t="str">
        <f>'[1]210 Y RFC'!A1243</f>
        <v>PPM7709209N7</v>
      </c>
      <c r="C1243" t="s">
        <v>1275</v>
      </c>
      <c r="D1243" t="str">
        <f>'[1]210 Y RFC'!C1243</f>
        <v>PROMOTORA DE PRODUCTOS Y MERCADOS MEXICANOS SA DE CV</v>
      </c>
      <c r="E1243" s="35">
        <f>SUMIFS(Tabla16[TASA 16],Tabla16[NUM],Tabla1[[#This Row],[CODIGO]])</f>
        <v>0</v>
      </c>
      <c r="F1243" s="35">
        <f>SUMIFS(Tabla16[TASA 0%],Tabla16[NUM],Tabla1[[#This Row],[CODIGO]])</f>
        <v>0</v>
      </c>
      <c r="G1243" s="35">
        <f>SUMIFS(Tabla16[[EXENTO ]],Tabla16[NUM],Tabla1[[#This Row],[CODIGO]])</f>
        <v>0</v>
      </c>
      <c r="H1243" s="35">
        <f>SUMIFS(Tabla16[IVA],Tabla16[NUM],Tabla1[[#This Row],[CODIGO]])</f>
        <v>0</v>
      </c>
      <c r="I1243" s="35">
        <f>SUMIFS(Tabla16[ISR RET.],Tabla16[NUM],Tabla1[[#This Row],[CODIGO]])</f>
        <v>0</v>
      </c>
      <c r="J1243" s="35">
        <f>SUMIFS(Tabla16[IVA RET.],Tabla16[NUM],Tabla1[[#This Row],[CODIGO]])</f>
        <v>0</v>
      </c>
      <c r="K1243" t="str">
        <f>FIXED(Tabla1[[#This Row],[TASA 16%]],0)</f>
        <v>0</v>
      </c>
      <c r="L1243" t="str">
        <f>FIXED(Tabla1[[#This Row],[TASA 0%]],0)</f>
        <v>0</v>
      </c>
      <c r="M1243" t="str">
        <f>FIXED(Tabla1[[#This Row],[TASA EXE.]],0)</f>
        <v>0</v>
      </c>
      <c r="N1243" t="str">
        <f>FIXED(Tabla1[[#This Row],[IVA]],0)</f>
        <v>0</v>
      </c>
      <c r="O1243" t="str">
        <f>FIXED(Tabla1[[#This Row],[ISR RET]],0)</f>
        <v>0</v>
      </c>
      <c r="P1243" t="str">
        <f>FIXED(Tabla1[[#This Row],[IVA RET]],0)</f>
        <v>0</v>
      </c>
      <c r="R1243" s="68">
        <f>Tabla1[[#This Row],[TASA 16]]*16%</f>
        <v>0</v>
      </c>
    </row>
    <row r="1244" spans="2:18" x14ac:dyDescent="0.25">
      <c r="B1244" t="str">
        <f>'[1]210 Y RFC'!A1244</f>
        <v>DPA100914K18</v>
      </c>
      <c r="C1244" t="s">
        <v>1276</v>
      </c>
      <c r="D1244" t="str">
        <f>'[1]210 Y RFC'!C1244</f>
        <v>DISTRIBUIDORA PAVET S DE RL</v>
      </c>
      <c r="E1244" s="35">
        <f>SUMIFS(Tabla16[TASA 16],Tabla16[NUM],Tabla1[[#This Row],[CODIGO]])</f>
        <v>0</v>
      </c>
      <c r="F1244" s="35">
        <f>SUMIFS(Tabla16[TASA 0%],Tabla16[NUM],Tabla1[[#This Row],[CODIGO]])</f>
        <v>0</v>
      </c>
      <c r="G1244" s="35">
        <f>SUMIFS(Tabla16[[EXENTO ]],Tabla16[NUM],Tabla1[[#This Row],[CODIGO]])</f>
        <v>0</v>
      </c>
      <c r="H1244" s="35">
        <f>SUMIFS(Tabla16[IVA],Tabla16[NUM],Tabla1[[#This Row],[CODIGO]])</f>
        <v>0</v>
      </c>
      <c r="I1244" s="35">
        <f>SUMIFS(Tabla16[ISR RET.],Tabla16[NUM],Tabla1[[#This Row],[CODIGO]])</f>
        <v>0</v>
      </c>
      <c r="J1244" s="35">
        <f>SUMIFS(Tabla16[IVA RET.],Tabla16[NUM],Tabla1[[#This Row],[CODIGO]])</f>
        <v>0</v>
      </c>
      <c r="K1244" t="str">
        <f>FIXED(Tabla1[[#This Row],[TASA 16%]],0)</f>
        <v>0</v>
      </c>
      <c r="L1244" t="str">
        <f>FIXED(Tabla1[[#This Row],[TASA 0%]],0)</f>
        <v>0</v>
      </c>
      <c r="M1244" t="str">
        <f>FIXED(Tabla1[[#This Row],[TASA EXE.]],0)</f>
        <v>0</v>
      </c>
      <c r="N1244" t="str">
        <f>FIXED(Tabla1[[#This Row],[IVA]],0)</f>
        <v>0</v>
      </c>
      <c r="O1244" t="str">
        <f>FIXED(Tabla1[[#This Row],[ISR RET]],0)</f>
        <v>0</v>
      </c>
      <c r="P1244" t="str">
        <f>FIXED(Tabla1[[#This Row],[IVA RET]],0)</f>
        <v>0</v>
      </c>
      <c r="R1244" s="68">
        <f>Tabla1[[#This Row],[TASA 16]]*16%</f>
        <v>0</v>
      </c>
    </row>
    <row r="1245" spans="2:18" x14ac:dyDescent="0.25">
      <c r="B1245" t="str">
        <f>'[1]210 Y RFC'!A1245</f>
        <v>DEGJ771005MD5</v>
      </c>
      <c r="C1245" t="s">
        <v>1277</v>
      </c>
      <c r="D1245" t="str">
        <f>'[1]210 Y RFC'!C1245</f>
        <v>DELGADILLO GUTIERREZ MARIA DE JESUS</v>
      </c>
      <c r="E1245" s="35">
        <f>SUMIFS(Tabla16[TASA 16],Tabla16[NUM],Tabla1[[#This Row],[CODIGO]])</f>
        <v>0</v>
      </c>
      <c r="F1245" s="35">
        <f>SUMIFS(Tabla16[TASA 0%],Tabla16[NUM],Tabla1[[#This Row],[CODIGO]])</f>
        <v>0</v>
      </c>
      <c r="G1245" s="35">
        <f>SUMIFS(Tabla16[[EXENTO ]],Tabla16[NUM],Tabla1[[#This Row],[CODIGO]])</f>
        <v>0</v>
      </c>
      <c r="H1245" s="35">
        <f>SUMIFS(Tabla16[IVA],Tabla16[NUM],Tabla1[[#This Row],[CODIGO]])</f>
        <v>0</v>
      </c>
      <c r="I1245" s="35">
        <f>SUMIFS(Tabla16[ISR RET.],Tabla16[NUM],Tabla1[[#This Row],[CODIGO]])</f>
        <v>0</v>
      </c>
      <c r="J1245" s="35">
        <f>SUMIFS(Tabla16[IVA RET.],Tabla16[NUM],Tabla1[[#This Row],[CODIGO]])</f>
        <v>0</v>
      </c>
      <c r="K1245" t="str">
        <f>FIXED(Tabla1[[#This Row],[TASA 16%]],0)</f>
        <v>0</v>
      </c>
      <c r="L1245" t="str">
        <f>FIXED(Tabla1[[#This Row],[TASA 0%]],0)</f>
        <v>0</v>
      </c>
      <c r="M1245" t="str">
        <f>FIXED(Tabla1[[#This Row],[TASA EXE.]],0)</f>
        <v>0</v>
      </c>
      <c r="N1245" t="str">
        <f>FIXED(Tabla1[[#This Row],[IVA]],0)</f>
        <v>0</v>
      </c>
      <c r="O1245" t="str">
        <f>FIXED(Tabla1[[#This Row],[ISR RET]],0)</f>
        <v>0</v>
      </c>
      <c r="P1245" t="str">
        <f>FIXED(Tabla1[[#This Row],[IVA RET]],0)</f>
        <v>0</v>
      </c>
      <c r="R1245" s="68">
        <f>Tabla1[[#This Row],[TASA 16]]*16%</f>
        <v>0</v>
      </c>
    </row>
    <row r="1246" spans="2:18" x14ac:dyDescent="0.25">
      <c r="B1246" t="str">
        <f>'[1]210 Y RFC'!A1246</f>
        <v>MYG851216QH8</v>
      </c>
      <c r="C1246" t="s">
        <v>1278</v>
      </c>
      <c r="D1246" t="str">
        <f>'[1]210 Y RFC'!C1246</f>
        <v>MYGRA SA DE CV</v>
      </c>
      <c r="E1246" s="35">
        <f>SUMIFS(Tabla16[TASA 16],Tabla16[NUM],Tabla1[[#This Row],[CODIGO]])</f>
        <v>0</v>
      </c>
      <c r="F1246" s="35">
        <f>SUMIFS(Tabla16[TASA 0%],Tabla16[NUM],Tabla1[[#This Row],[CODIGO]])</f>
        <v>0</v>
      </c>
      <c r="G1246" s="35">
        <f>SUMIFS(Tabla16[[EXENTO ]],Tabla16[NUM],Tabla1[[#This Row],[CODIGO]])</f>
        <v>0</v>
      </c>
      <c r="H1246" s="35">
        <f>SUMIFS(Tabla16[IVA],Tabla16[NUM],Tabla1[[#This Row],[CODIGO]])</f>
        <v>0</v>
      </c>
      <c r="I1246" s="35">
        <f>SUMIFS(Tabla16[ISR RET.],Tabla16[NUM],Tabla1[[#This Row],[CODIGO]])</f>
        <v>0</v>
      </c>
      <c r="J1246" s="35">
        <f>SUMIFS(Tabla16[IVA RET.],Tabla16[NUM],Tabla1[[#This Row],[CODIGO]])</f>
        <v>0</v>
      </c>
      <c r="K1246" t="str">
        <f>FIXED(Tabla1[[#This Row],[TASA 16%]],0)</f>
        <v>0</v>
      </c>
      <c r="L1246" t="str">
        <f>FIXED(Tabla1[[#This Row],[TASA 0%]],0)</f>
        <v>0</v>
      </c>
      <c r="M1246" t="str">
        <f>FIXED(Tabla1[[#This Row],[TASA EXE.]],0)</f>
        <v>0</v>
      </c>
      <c r="N1246" s="36" t="str">
        <f>FIXED(Tabla1[[#This Row],[IVA]],0)</f>
        <v>0</v>
      </c>
      <c r="O1246" s="36" t="str">
        <f>FIXED(Tabla1[[#This Row],[ISR RET]],0)</f>
        <v>0</v>
      </c>
      <c r="P1246" s="36" t="str">
        <f>FIXED(Tabla1[[#This Row],[IVA RET]],0)</f>
        <v>0</v>
      </c>
      <c r="R1246" s="68">
        <f>Tabla1[[#This Row],[TASA 16]]*16%</f>
        <v>0</v>
      </c>
    </row>
    <row r="1247" spans="2:18" x14ac:dyDescent="0.25">
      <c r="B1247" t="str">
        <f>'[1]210 Y RFC'!A1247</f>
        <v>BIO020411338</v>
      </c>
      <c r="C1247" t="s">
        <v>1279</v>
      </c>
      <c r="D1247" t="str">
        <f>'[1]210 Y RFC'!C1247</f>
        <v>BIOBERSA SA DE CV</v>
      </c>
      <c r="E1247" s="35">
        <f>SUMIFS(Tabla16[TASA 16],Tabla16[NUM],Tabla1[[#This Row],[CODIGO]])</f>
        <v>0</v>
      </c>
      <c r="F1247" s="35">
        <f>SUMIFS(Tabla16[TASA 0%],Tabla16[NUM],Tabla1[[#This Row],[CODIGO]])</f>
        <v>0</v>
      </c>
      <c r="G1247" s="35">
        <f>SUMIFS(Tabla16[[EXENTO ]],Tabla16[NUM],Tabla1[[#This Row],[CODIGO]])</f>
        <v>0</v>
      </c>
      <c r="H1247" s="35">
        <f>SUMIFS(Tabla16[IVA],Tabla16[NUM],Tabla1[[#This Row],[CODIGO]])</f>
        <v>0</v>
      </c>
      <c r="I1247" s="35">
        <f>SUMIFS(Tabla16[ISR RET.],Tabla16[NUM],Tabla1[[#This Row],[CODIGO]])</f>
        <v>0</v>
      </c>
      <c r="J1247" s="35">
        <f>SUMIFS(Tabla16[IVA RET.],Tabla16[NUM],Tabla1[[#This Row],[CODIGO]])</f>
        <v>0</v>
      </c>
      <c r="K1247" t="str">
        <f>FIXED(Tabla1[[#This Row],[TASA 16%]],0)</f>
        <v>0</v>
      </c>
      <c r="L1247" t="str">
        <f>FIXED(Tabla1[[#This Row],[TASA 0%]],0)</f>
        <v>0</v>
      </c>
      <c r="M1247" t="str">
        <f>FIXED(Tabla1[[#This Row],[TASA EXE.]],0)</f>
        <v>0</v>
      </c>
      <c r="N1247" t="str">
        <f>FIXED(Tabla1[[#This Row],[IVA]],0)</f>
        <v>0</v>
      </c>
      <c r="O1247" t="str">
        <f>FIXED(Tabla1[[#This Row],[ISR RET]],0)</f>
        <v>0</v>
      </c>
      <c r="P1247" t="str">
        <f>FIXED(Tabla1[[#This Row],[IVA RET]],0)</f>
        <v>0</v>
      </c>
      <c r="R1247" s="68">
        <f>Tabla1[[#This Row],[TASA 16]]*16%</f>
        <v>0</v>
      </c>
    </row>
    <row r="1248" spans="2:18" x14ac:dyDescent="0.25">
      <c r="B1248" t="str">
        <f>'[1]210 Y RFC'!A1248</f>
        <v>RARC740411ALA</v>
      </c>
      <c r="C1248" t="s">
        <v>1280</v>
      </c>
      <c r="D1248" t="str">
        <f>'[1]210 Y RFC'!C1248</f>
        <v>RAMIREZ RAMIREZ CESAR</v>
      </c>
      <c r="E1248" s="35">
        <f>SUMIFS(Tabla16[TASA 16],Tabla16[NUM],Tabla1[[#This Row],[CODIGO]])</f>
        <v>7454.3125</v>
      </c>
      <c r="F1248" s="35">
        <f>SUMIFS(Tabla16[TASA 0%],Tabla16[NUM],Tabla1[[#This Row],[CODIGO]])</f>
        <v>-2.500000000509317E-3</v>
      </c>
      <c r="G1248" s="35">
        <f>SUMIFS(Tabla16[[EXENTO ]],Tabla16[NUM],Tabla1[[#This Row],[CODIGO]])</f>
        <v>0</v>
      </c>
      <c r="H1248" s="35">
        <f>SUMIFS(Tabla16[IVA],Tabla16[NUM],Tabla1[[#This Row],[CODIGO]])</f>
        <v>1192.69</v>
      </c>
      <c r="I1248" s="35">
        <f>SUMIFS(Tabla16[ISR RET.],Tabla16[NUM],Tabla1[[#This Row],[CODIGO]])</f>
        <v>0</v>
      </c>
      <c r="J1248" s="35">
        <f>SUMIFS(Tabla16[IVA RET.],Tabla16[NUM],Tabla1[[#This Row],[CODIGO]])</f>
        <v>0</v>
      </c>
      <c r="K1248" t="str">
        <f>FIXED(Tabla1[[#This Row],[TASA 16%]],0)</f>
        <v>7,454</v>
      </c>
      <c r="L1248" t="str">
        <f>FIXED(Tabla1[[#This Row],[TASA 0%]],0)</f>
        <v>0</v>
      </c>
      <c r="M1248" t="str">
        <f>FIXED(Tabla1[[#This Row],[TASA EXE.]],0)</f>
        <v>0</v>
      </c>
      <c r="N1248" t="str">
        <f>FIXED(Tabla1[[#This Row],[IVA]],0)</f>
        <v>1,193</v>
      </c>
      <c r="O1248" t="str">
        <f>FIXED(Tabla1[[#This Row],[ISR RET]],0)</f>
        <v>0</v>
      </c>
      <c r="P1248" t="str">
        <f>FIXED(Tabla1[[#This Row],[IVA RET]],0)</f>
        <v>0</v>
      </c>
      <c r="R1248" s="68">
        <f>Tabla1[[#This Row],[TASA 16]]*16%</f>
        <v>1192.6400000000001</v>
      </c>
    </row>
    <row r="1249" spans="2:18" x14ac:dyDescent="0.25">
      <c r="B1249" t="str">
        <f>'[1]210 Y RFC'!A1249</f>
        <v>BACM930509QF5</v>
      </c>
      <c r="C1249" t="s">
        <v>1281</v>
      </c>
      <c r="D1249" t="str">
        <f>'[1]210 Y RFC'!C1249</f>
        <v>BAEZA CISNEROS MARCO ANTONIO</v>
      </c>
      <c r="E1249" s="35">
        <f>SUMIFS(Tabla16[TASA 16],Tabla16[NUM],Tabla1[[#This Row],[CODIGO]])</f>
        <v>0</v>
      </c>
      <c r="F1249" s="35">
        <f>SUMIFS(Tabla16[TASA 0%],Tabla16[NUM],Tabla1[[#This Row],[CODIGO]])</f>
        <v>0</v>
      </c>
      <c r="G1249" s="35">
        <f>SUMIFS(Tabla16[[EXENTO ]],Tabla16[NUM],Tabla1[[#This Row],[CODIGO]])</f>
        <v>0</v>
      </c>
      <c r="H1249" s="35">
        <f>SUMIFS(Tabla16[IVA],Tabla16[NUM],Tabla1[[#This Row],[CODIGO]])</f>
        <v>0</v>
      </c>
      <c r="I1249" s="35">
        <f>SUMIFS(Tabla16[ISR RET.],Tabla16[NUM],Tabla1[[#This Row],[CODIGO]])</f>
        <v>0</v>
      </c>
      <c r="J1249" s="35">
        <f>SUMIFS(Tabla16[IVA RET.],Tabla16[NUM],Tabla1[[#This Row],[CODIGO]])</f>
        <v>0</v>
      </c>
      <c r="K1249" t="str">
        <f>FIXED(Tabla1[[#This Row],[TASA 16%]],0)</f>
        <v>0</v>
      </c>
      <c r="L1249" t="str">
        <f>FIXED(Tabla1[[#This Row],[TASA 0%]],0)</f>
        <v>0</v>
      </c>
      <c r="M1249" t="str">
        <f>FIXED(Tabla1[[#This Row],[TASA EXE.]],0)</f>
        <v>0</v>
      </c>
      <c r="N1249" t="str">
        <f>FIXED(Tabla1[[#This Row],[IVA]],0)</f>
        <v>0</v>
      </c>
      <c r="O1249" t="str">
        <f>FIXED(Tabla1[[#This Row],[ISR RET]],0)</f>
        <v>0</v>
      </c>
      <c r="P1249" t="str">
        <f>FIXED(Tabla1[[#This Row],[IVA RET]],0)</f>
        <v>0</v>
      </c>
      <c r="R1249" s="68">
        <f>Tabla1[[#This Row],[TASA 16]]*16%</f>
        <v>0</v>
      </c>
    </row>
    <row r="1250" spans="2:18" x14ac:dyDescent="0.25">
      <c r="B1250" t="str">
        <f>'[1]210 Y RFC'!A1250</f>
        <v>DCP171026C30</v>
      </c>
      <c r="C1250" t="s">
        <v>1282</v>
      </c>
      <c r="D1250" t="str">
        <f>'[1]210 Y RFC'!C1250</f>
        <v>DISTRIBUIDORA Y COMERCIALIZADORA PORTLUEV SA DE CV</v>
      </c>
      <c r="E1250" s="35">
        <f>SUMIFS(Tabla16[TASA 16],Tabla16[NUM],Tabla1[[#This Row],[CODIGO]])</f>
        <v>0</v>
      </c>
      <c r="F1250" s="35">
        <f>SUMIFS(Tabla16[TASA 0%],Tabla16[NUM],Tabla1[[#This Row],[CODIGO]])</f>
        <v>0</v>
      </c>
      <c r="G1250" s="35">
        <f>SUMIFS(Tabla16[[EXENTO ]],Tabla16[NUM],Tabla1[[#This Row],[CODIGO]])</f>
        <v>0</v>
      </c>
      <c r="H1250" s="35">
        <f>SUMIFS(Tabla16[IVA],Tabla16[NUM],Tabla1[[#This Row],[CODIGO]])</f>
        <v>0</v>
      </c>
      <c r="I1250" s="35">
        <f>SUMIFS(Tabla16[ISR RET.],Tabla16[NUM],Tabla1[[#This Row],[CODIGO]])</f>
        <v>0</v>
      </c>
      <c r="J1250" s="35">
        <f>SUMIFS(Tabla16[IVA RET.],Tabla16[NUM],Tabla1[[#This Row],[CODIGO]])</f>
        <v>0</v>
      </c>
      <c r="K1250" t="str">
        <f>FIXED(Tabla1[[#This Row],[TASA 16%]],0)</f>
        <v>0</v>
      </c>
      <c r="L1250" t="str">
        <f>FIXED(Tabla1[[#This Row],[TASA 0%]],0)</f>
        <v>0</v>
      </c>
      <c r="M1250" t="str">
        <f>FIXED(Tabla1[[#This Row],[TASA EXE.]],0)</f>
        <v>0</v>
      </c>
      <c r="N1250" s="36" t="str">
        <f>FIXED(Tabla1[[#This Row],[IVA]],0)</f>
        <v>0</v>
      </c>
      <c r="O1250" s="36" t="str">
        <f>FIXED(Tabla1[[#This Row],[ISR RET]],0)</f>
        <v>0</v>
      </c>
      <c r="P1250" s="36" t="str">
        <f>FIXED(Tabla1[[#This Row],[IVA RET]],0)</f>
        <v>0</v>
      </c>
      <c r="R1250" s="68">
        <f>Tabla1[[#This Row],[TASA 16]]*16%</f>
        <v>0</v>
      </c>
    </row>
    <row r="1251" spans="2:18" x14ac:dyDescent="0.25">
      <c r="B1251" t="str">
        <f>'[1]210 Y RFC'!A1251</f>
        <v>LUHJ6307013HA</v>
      </c>
      <c r="C1251" t="s">
        <v>1283</v>
      </c>
      <c r="D1251" t="str">
        <f>'[1]210 Y RFC'!C1251</f>
        <v>LUPERCIO HERNANDEZ JUAN</v>
      </c>
      <c r="E1251" s="35">
        <f>SUMIFS(Tabla16[TASA 16],Tabla16[NUM],Tabla1[[#This Row],[CODIGO]])</f>
        <v>0</v>
      </c>
      <c r="F1251" s="35">
        <f>SUMIFS(Tabla16[TASA 0%],Tabla16[NUM],Tabla1[[#This Row],[CODIGO]])</f>
        <v>0</v>
      </c>
      <c r="G1251" s="35">
        <f>SUMIFS(Tabla16[[EXENTO ]],Tabla16[NUM],Tabla1[[#This Row],[CODIGO]])</f>
        <v>0</v>
      </c>
      <c r="H1251" s="35">
        <f>SUMIFS(Tabla16[IVA],Tabla16[NUM],Tabla1[[#This Row],[CODIGO]])</f>
        <v>0</v>
      </c>
      <c r="I1251" s="35">
        <f>SUMIFS(Tabla16[ISR RET.],Tabla16[NUM],Tabla1[[#This Row],[CODIGO]])</f>
        <v>0</v>
      </c>
      <c r="J1251" s="35">
        <f>SUMIFS(Tabla16[IVA RET.],Tabla16[NUM],Tabla1[[#This Row],[CODIGO]])</f>
        <v>0</v>
      </c>
      <c r="K1251" t="str">
        <f>FIXED(Tabla1[[#This Row],[TASA 16%]],0)</f>
        <v>0</v>
      </c>
      <c r="L1251" t="str">
        <f>FIXED(Tabla1[[#This Row],[TASA 0%]],0)</f>
        <v>0</v>
      </c>
      <c r="M1251" t="str">
        <f>FIXED(Tabla1[[#This Row],[TASA EXE.]],0)</f>
        <v>0</v>
      </c>
      <c r="N1251" t="str">
        <f>FIXED(Tabla1[[#This Row],[IVA]],0)</f>
        <v>0</v>
      </c>
      <c r="O1251" t="str">
        <f>FIXED(Tabla1[[#This Row],[ISR RET]],0)</f>
        <v>0</v>
      </c>
      <c r="P1251" t="str">
        <f>FIXED(Tabla1[[#This Row],[IVA RET]],0)</f>
        <v>0</v>
      </c>
      <c r="R1251" s="68">
        <f>Tabla1[[#This Row],[TASA 16]]*16%</f>
        <v>0</v>
      </c>
    </row>
    <row r="1252" spans="2:18" x14ac:dyDescent="0.25">
      <c r="B1252" t="str">
        <f>'[1]210 Y RFC'!A1252</f>
        <v>GOTA6709154N3</v>
      </c>
      <c r="C1252" t="s">
        <v>1284</v>
      </c>
      <c r="D1252" t="str">
        <f>'[1]210 Y RFC'!C1252</f>
        <v>GOMEZ TABARES ALMA DELIA</v>
      </c>
      <c r="E1252" s="35">
        <f>SUMIFS(Tabla16[TASA 16],Tabla16[NUM],Tabla1[[#This Row],[CODIGO]])</f>
        <v>0</v>
      </c>
      <c r="F1252" s="35">
        <f>SUMIFS(Tabla16[TASA 0%],Tabla16[NUM],Tabla1[[#This Row],[CODIGO]])</f>
        <v>0</v>
      </c>
      <c r="G1252" s="35">
        <f>SUMIFS(Tabla16[[EXENTO ]],Tabla16[NUM],Tabla1[[#This Row],[CODIGO]])</f>
        <v>0</v>
      </c>
      <c r="H1252" s="35">
        <f>SUMIFS(Tabla16[IVA],Tabla16[NUM],Tabla1[[#This Row],[CODIGO]])</f>
        <v>0</v>
      </c>
      <c r="I1252" s="35">
        <f>SUMIFS(Tabla16[ISR RET.],Tabla16[NUM],Tabla1[[#This Row],[CODIGO]])</f>
        <v>0</v>
      </c>
      <c r="J1252" s="35">
        <f>SUMIFS(Tabla16[IVA RET.],Tabla16[NUM],Tabla1[[#This Row],[CODIGO]])</f>
        <v>0</v>
      </c>
      <c r="K1252" t="str">
        <f>FIXED(Tabla1[[#This Row],[TASA 16%]],0)</f>
        <v>0</v>
      </c>
      <c r="L1252" t="str">
        <f>FIXED(Tabla1[[#This Row],[TASA 0%]],0)</f>
        <v>0</v>
      </c>
      <c r="M1252" t="str">
        <f>FIXED(Tabla1[[#This Row],[TASA EXE.]],0)</f>
        <v>0</v>
      </c>
      <c r="N1252" s="36" t="str">
        <f>FIXED(Tabla1[[#This Row],[IVA]],0)</f>
        <v>0</v>
      </c>
      <c r="O1252" s="36" t="str">
        <f>FIXED(Tabla1[[#This Row],[ISR RET]],0)</f>
        <v>0</v>
      </c>
      <c r="P1252" s="36" t="str">
        <f>FIXED(Tabla1[[#This Row],[IVA RET]],0)</f>
        <v>0</v>
      </c>
      <c r="R1252" s="68">
        <f>Tabla1[[#This Row],[TASA 16]]*16%</f>
        <v>0</v>
      </c>
    </row>
    <row r="1253" spans="2:18" x14ac:dyDescent="0.25">
      <c r="B1253" t="str">
        <f>'[1]210 Y RFC'!A1253</f>
        <v>IGS030604MM4</v>
      </c>
      <c r="C1253" t="s">
        <v>1285</v>
      </c>
      <c r="D1253" t="str">
        <f>'[1]210 Y RFC'!C1253</f>
        <v>IMPORTADORA DE GRANOS Y SEMILLAS DEL SURESTE</v>
      </c>
      <c r="E1253" s="35">
        <f>SUMIFS(Tabla16[TASA 16],Tabla16[NUM],Tabla1[[#This Row],[CODIGO]])</f>
        <v>0</v>
      </c>
      <c r="F1253" s="35">
        <f>SUMIFS(Tabla16[TASA 0%],Tabla16[NUM],Tabla1[[#This Row],[CODIGO]])</f>
        <v>0</v>
      </c>
      <c r="G1253" s="35">
        <f>SUMIFS(Tabla16[[EXENTO ]],Tabla16[NUM],Tabla1[[#This Row],[CODIGO]])</f>
        <v>0</v>
      </c>
      <c r="H1253" s="35">
        <f>SUMIFS(Tabla16[IVA],Tabla16[NUM],Tabla1[[#This Row],[CODIGO]])</f>
        <v>0</v>
      </c>
      <c r="I1253" s="35">
        <f>SUMIFS(Tabla16[ISR RET.],Tabla16[NUM],Tabla1[[#This Row],[CODIGO]])</f>
        <v>0</v>
      </c>
      <c r="J1253" s="35">
        <f>SUMIFS(Tabla16[IVA RET.],Tabla16[NUM],Tabla1[[#This Row],[CODIGO]])</f>
        <v>0</v>
      </c>
      <c r="K1253" t="str">
        <f>FIXED(Tabla1[[#This Row],[TASA 16%]],0)</f>
        <v>0</v>
      </c>
      <c r="L1253" t="str">
        <f>FIXED(Tabla1[[#This Row],[TASA 0%]],0)</f>
        <v>0</v>
      </c>
      <c r="M1253" t="str">
        <f>FIXED(Tabla1[[#This Row],[TASA EXE.]],0)</f>
        <v>0</v>
      </c>
      <c r="N1253" t="str">
        <f>FIXED(Tabla1[[#This Row],[IVA]],0)</f>
        <v>0</v>
      </c>
      <c r="O1253" t="str">
        <f>FIXED(Tabla1[[#This Row],[ISR RET]],0)</f>
        <v>0</v>
      </c>
      <c r="P1253" t="str">
        <f>FIXED(Tabla1[[#This Row],[IVA RET]],0)</f>
        <v>0</v>
      </c>
      <c r="R1253" s="68">
        <f>Tabla1[[#This Row],[TASA 16]]*16%</f>
        <v>0</v>
      </c>
    </row>
    <row r="1254" spans="2:18" x14ac:dyDescent="0.25">
      <c r="B1254" t="str">
        <f>'[1]210 Y RFC'!A1254</f>
        <v>CAMA610827V23</v>
      </c>
      <c r="C1254" t="s">
        <v>1286</v>
      </c>
      <c r="D1254" t="str">
        <f>'[1]210 Y RFC'!C1254</f>
        <v>CARDENAS MONTIEL ANTONIO ARMANDO</v>
      </c>
      <c r="E1254" s="35">
        <f>SUMIFS(Tabla16[TASA 16],Tabla16[NUM],Tabla1[[#This Row],[CODIGO]])</f>
        <v>0</v>
      </c>
      <c r="F1254" s="35">
        <f>SUMIFS(Tabla16[TASA 0%],Tabla16[NUM],Tabla1[[#This Row],[CODIGO]])</f>
        <v>0</v>
      </c>
      <c r="G1254" s="35">
        <f>SUMIFS(Tabla16[[EXENTO ]],Tabla16[NUM],Tabla1[[#This Row],[CODIGO]])</f>
        <v>0</v>
      </c>
      <c r="H1254" s="35">
        <f>SUMIFS(Tabla16[IVA],Tabla16[NUM],Tabla1[[#This Row],[CODIGO]])</f>
        <v>0</v>
      </c>
      <c r="I1254" s="35">
        <f>SUMIFS(Tabla16[ISR RET.],Tabla16[NUM],Tabla1[[#This Row],[CODIGO]])</f>
        <v>0</v>
      </c>
      <c r="J1254" s="35">
        <f>SUMIFS(Tabla16[IVA RET.],Tabla16[NUM],Tabla1[[#This Row],[CODIGO]])</f>
        <v>0</v>
      </c>
      <c r="K1254" t="str">
        <f>FIXED(Tabla1[[#This Row],[TASA 16%]],0)</f>
        <v>0</v>
      </c>
      <c r="L1254" t="str">
        <f>FIXED(Tabla1[[#This Row],[TASA 0%]],0)</f>
        <v>0</v>
      </c>
      <c r="M1254" t="str">
        <f>FIXED(Tabla1[[#This Row],[TASA EXE.]],0)</f>
        <v>0</v>
      </c>
      <c r="N1254" s="36" t="str">
        <f>FIXED(Tabla1[[#This Row],[IVA]],0)</f>
        <v>0</v>
      </c>
      <c r="O1254" s="36" t="str">
        <f>FIXED(Tabla1[[#This Row],[ISR RET]],0)</f>
        <v>0</v>
      </c>
      <c r="P1254" s="36" t="str">
        <f>FIXED(Tabla1[[#This Row],[IVA RET]],0)</f>
        <v>0</v>
      </c>
      <c r="R1254" s="68">
        <f>Tabla1[[#This Row],[TASA 16]]*16%</f>
        <v>0</v>
      </c>
    </row>
    <row r="1255" spans="2:18" x14ac:dyDescent="0.25">
      <c r="B1255" t="str">
        <f>'[1]210 Y RFC'!A1255</f>
        <v>GUBL880828EM9</v>
      </c>
      <c r="C1255" t="s">
        <v>1287</v>
      </c>
      <c r="D1255" t="str">
        <f>'[1]210 Y RFC'!C1255</f>
        <v>GUTIERREZ BARBA JOSE LUIS</v>
      </c>
      <c r="E1255" s="35">
        <f>SUMIFS(Tabla16[TASA 16],Tabla16[NUM],Tabla1[[#This Row],[CODIGO]])</f>
        <v>0</v>
      </c>
      <c r="F1255" s="35">
        <f>SUMIFS(Tabla16[TASA 0%],Tabla16[NUM],Tabla1[[#This Row],[CODIGO]])</f>
        <v>0</v>
      </c>
      <c r="G1255" s="35">
        <f>SUMIFS(Tabla16[[EXENTO ]],Tabla16[NUM],Tabla1[[#This Row],[CODIGO]])</f>
        <v>0</v>
      </c>
      <c r="H1255" s="35">
        <f>SUMIFS(Tabla16[IVA],Tabla16[NUM],Tabla1[[#This Row],[CODIGO]])</f>
        <v>0</v>
      </c>
      <c r="I1255" s="35">
        <f>SUMIFS(Tabla16[ISR RET.],Tabla16[NUM],Tabla1[[#This Row],[CODIGO]])</f>
        <v>0</v>
      </c>
      <c r="J1255" s="35">
        <f>SUMIFS(Tabla16[IVA RET.],Tabla16[NUM],Tabla1[[#This Row],[CODIGO]])</f>
        <v>0</v>
      </c>
      <c r="K1255" t="str">
        <f>FIXED(Tabla1[[#This Row],[TASA 16%]],0)</f>
        <v>0</v>
      </c>
      <c r="L1255" t="str">
        <f>FIXED(Tabla1[[#This Row],[TASA 0%]],0)</f>
        <v>0</v>
      </c>
      <c r="M1255" t="str">
        <f>FIXED(Tabla1[[#This Row],[TASA EXE.]],0)</f>
        <v>0</v>
      </c>
      <c r="N1255" t="str">
        <f>FIXED(Tabla1[[#This Row],[IVA]],0)</f>
        <v>0</v>
      </c>
      <c r="O1255" t="str">
        <f>FIXED(Tabla1[[#This Row],[ISR RET]],0)</f>
        <v>0</v>
      </c>
      <c r="P1255" t="str">
        <f>FIXED(Tabla1[[#This Row],[IVA RET]],0)</f>
        <v>0</v>
      </c>
      <c r="R1255" s="68">
        <f>Tabla1[[#This Row],[TASA 16]]*16%</f>
        <v>0</v>
      </c>
    </row>
    <row r="1256" spans="2:18" x14ac:dyDescent="0.25">
      <c r="B1256" t="str">
        <f>'[1]210 Y RFC'!A1256</f>
        <v>LOTJ9004092E8</v>
      </c>
      <c r="C1256" t="s">
        <v>1288</v>
      </c>
      <c r="D1256" t="str">
        <f>'[1]210 Y RFC'!C1256</f>
        <v>LOZA TOSTADO JAVIER</v>
      </c>
      <c r="E1256" s="35">
        <f>SUMIFS(Tabla16[TASA 16],Tabla16[NUM],Tabla1[[#This Row],[CODIGO]])</f>
        <v>0</v>
      </c>
      <c r="F1256" s="35">
        <f>SUMIFS(Tabla16[TASA 0%],Tabla16[NUM],Tabla1[[#This Row],[CODIGO]])</f>
        <v>0</v>
      </c>
      <c r="G1256" s="35">
        <f>SUMIFS(Tabla16[[EXENTO ]],Tabla16[NUM],Tabla1[[#This Row],[CODIGO]])</f>
        <v>0</v>
      </c>
      <c r="H1256" s="35">
        <f>SUMIFS(Tabla16[IVA],Tabla16[NUM],Tabla1[[#This Row],[CODIGO]])</f>
        <v>0</v>
      </c>
      <c r="I1256" s="35">
        <f>SUMIFS(Tabla16[ISR RET.],Tabla16[NUM],Tabla1[[#This Row],[CODIGO]])</f>
        <v>0</v>
      </c>
      <c r="J1256" s="35">
        <f>SUMIFS(Tabla16[IVA RET.],Tabla16[NUM],Tabla1[[#This Row],[CODIGO]])</f>
        <v>0</v>
      </c>
      <c r="K1256" t="str">
        <f>FIXED(Tabla1[[#This Row],[TASA 16%]],0)</f>
        <v>0</v>
      </c>
      <c r="L1256" t="str">
        <f>FIXED(Tabla1[[#This Row],[TASA 0%]],0)</f>
        <v>0</v>
      </c>
      <c r="M1256" t="str">
        <f>FIXED(Tabla1[[#This Row],[TASA EXE.]],0)</f>
        <v>0</v>
      </c>
      <c r="N1256" t="str">
        <f>FIXED(Tabla1[[#This Row],[IVA]],0)</f>
        <v>0</v>
      </c>
      <c r="O1256" t="str">
        <f>FIXED(Tabla1[[#This Row],[ISR RET]],0)</f>
        <v>0</v>
      </c>
      <c r="P1256" t="str">
        <f>FIXED(Tabla1[[#This Row],[IVA RET]],0)</f>
        <v>0</v>
      </c>
      <c r="R1256" s="68">
        <f>Tabla1[[#This Row],[TASA 16]]*16%</f>
        <v>0</v>
      </c>
    </row>
    <row r="1257" spans="2:18" x14ac:dyDescent="0.25">
      <c r="B1257" t="str">
        <f>'[1]210 Y RFC'!A1257</f>
        <v>MAMR520105I76</v>
      </c>
      <c r="C1257" t="s">
        <v>1289</v>
      </c>
      <c r="D1257" t="str">
        <f>'[1]210 Y RFC'!C1257</f>
        <v>MARTINEZ MORAN ROGELIO</v>
      </c>
      <c r="E1257" s="35">
        <f>SUMIFS(Tabla16[TASA 16],Tabla16[NUM],Tabla1[[#This Row],[CODIGO]])</f>
        <v>0</v>
      </c>
      <c r="F1257" s="35">
        <f>SUMIFS(Tabla16[TASA 0%],Tabla16[NUM],Tabla1[[#This Row],[CODIGO]])</f>
        <v>0</v>
      </c>
      <c r="G1257" s="35">
        <f>SUMIFS(Tabla16[[EXENTO ]],Tabla16[NUM],Tabla1[[#This Row],[CODIGO]])</f>
        <v>0</v>
      </c>
      <c r="H1257" s="35">
        <f>SUMIFS(Tabla16[IVA],Tabla16[NUM],Tabla1[[#This Row],[CODIGO]])</f>
        <v>0</v>
      </c>
      <c r="I1257" s="35">
        <f>SUMIFS(Tabla16[ISR RET.],Tabla16[NUM],Tabla1[[#This Row],[CODIGO]])</f>
        <v>0</v>
      </c>
      <c r="J1257" s="35">
        <f>SUMIFS(Tabla16[IVA RET.],Tabla16[NUM],Tabla1[[#This Row],[CODIGO]])</f>
        <v>0</v>
      </c>
      <c r="K1257" t="str">
        <f>FIXED(Tabla1[[#This Row],[TASA 16%]],0)</f>
        <v>0</v>
      </c>
      <c r="L1257" t="str">
        <f>FIXED(Tabla1[[#This Row],[TASA 0%]],0)</f>
        <v>0</v>
      </c>
      <c r="M1257" t="str">
        <f>FIXED(Tabla1[[#This Row],[TASA EXE.]],0)</f>
        <v>0</v>
      </c>
      <c r="N1257" t="str">
        <f>FIXED(Tabla1[[#This Row],[IVA]],0)</f>
        <v>0</v>
      </c>
      <c r="O1257" t="str">
        <f>FIXED(Tabla1[[#This Row],[ISR RET]],0)</f>
        <v>0</v>
      </c>
      <c r="P1257" t="str">
        <f>FIXED(Tabla1[[#This Row],[IVA RET]],0)</f>
        <v>0</v>
      </c>
      <c r="R1257" s="68">
        <f>Tabla1[[#This Row],[TASA 16]]*16%</f>
        <v>0</v>
      </c>
    </row>
    <row r="1258" spans="2:18" x14ac:dyDescent="0.25">
      <c r="B1258" t="str">
        <f>'[1]210 Y RFC'!A1258</f>
        <v>CSE080425HI9</v>
      </c>
      <c r="C1258" t="s">
        <v>1290</v>
      </c>
      <c r="D1258" t="str">
        <f>'[1]210 Y RFC'!C1258</f>
        <v>CAMIONES SELECTOS S DE RL DE CV</v>
      </c>
      <c r="E1258" s="35">
        <f>SUMIFS(Tabla16[TASA 16],Tabla16[NUM],Tabla1[[#This Row],[CODIGO]])</f>
        <v>0</v>
      </c>
      <c r="F1258" s="35">
        <f>SUMIFS(Tabla16[TASA 0%],Tabla16[NUM],Tabla1[[#This Row],[CODIGO]])</f>
        <v>0</v>
      </c>
      <c r="G1258" s="35">
        <f>SUMIFS(Tabla16[[EXENTO ]],Tabla16[NUM],Tabla1[[#This Row],[CODIGO]])</f>
        <v>0</v>
      </c>
      <c r="H1258" s="35">
        <f>SUMIFS(Tabla16[IVA],Tabla16[NUM],Tabla1[[#This Row],[CODIGO]])</f>
        <v>0</v>
      </c>
      <c r="I1258" s="35">
        <f>SUMIFS(Tabla16[ISR RET.],Tabla16[NUM],Tabla1[[#This Row],[CODIGO]])</f>
        <v>0</v>
      </c>
      <c r="J1258" s="35">
        <f>SUMIFS(Tabla16[IVA RET.],Tabla16[NUM],Tabla1[[#This Row],[CODIGO]])</f>
        <v>0</v>
      </c>
      <c r="K1258" t="str">
        <f>FIXED(Tabla1[[#This Row],[TASA 16%]],0)</f>
        <v>0</v>
      </c>
      <c r="L1258" t="str">
        <f>FIXED(Tabla1[[#This Row],[TASA 0%]],0)</f>
        <v>0</v>
      </c>
      <c r="M1258" t="str">
        <f>FIXED(Tabla1[[#This Row],[TASA EXE.]],0)</f>
        <v>0</v>
      </c>
      <c r="N1258" s="36" t="str">
        <f>FIXED(Tabla1[[#This Row],[IVA]],0)</f>
        <v>0</v>
      </c>
      <c r="O1258" s="36" t="str">
        <f>FIXED(Tabla1[[#This Row],[ISR RET]],0)</f>
        <v>0</v>
      </c>
      <c r="P1258" s="36" t="str">
        <f>FIXED(Tabla1[[#This Row],[IVA RET]],0)</f>
        <v>0</v>
      </c>
      <c r="R1258" s="68">
        <f>Tabla1[[#This Row],[TASA 16]]*16%</f>
        <v>0</v>
      </c>
    </row>
    <row r="1259" spans="2:18" x14ac:dyDescent="0.25">
      <c r="B1259" t="str">
        <f>'[1]210 Y RFC'!A1259</f>
        <v>CAM9512088W4</v>
      </c>
      <c r="C1259" t="s">
        <v>1291</v>
      </c>
      <c r="D1259" t="str">
        <f>'[1]210 Y RFC'!C1259</f>
        <v>CADBURY ADAMS MEXICO S DE RL DE CV</v>
      </c>
      <c r="E1259" s="35">
        <f>SUMIFS(Tabla16[TASA 16],Tabla16[NUM],Tabla1[[#This Row],[CODIGO]])</f>
        <v>0</v>
      </c>
      <c r="F1259" s="35">
        <f>SUMIFS(Tabla16[TASA 0%],Tabla16[NUM],Tabla1[[#This Row],[CODIGO]])</f>
        <v>0</v>
      </c>
      <c r="G1259" s="35">
        <f>SUMIFS(Tabla16[[EXENTO ]],Tabla16[NUM],Tabla1[[#This Row],[CODIGO]])</f>
        <v>0</v>
      </c>
      <c r="H1259" s="35">
        <f>SUMIFS(Tabla16[IVA],Tabla16[NUM],Tabla1[[#This Row],[CODIGO]])</f>
        <v>0</v>
      </c>
      <c r="I1259" s="35">
        <f>SUMIFS(Tabla16[ISR RET.],Tabla16[NUM],Tabla1[[#This Row],[CODIGO]])</f>
        <v>0</v>
      </c>
      <c r="J1259" s="35">
        <f>SUMIFS(Tabla16[IVA RET.],Tabla16[NUM],Tabla1[[#This Row],[CODIGO]])</f>
        <v>0</v>
      </c>
      <c r="K1259" t="str">
        <f>FIXED(Tabla1[[#This Row],[TASA 16%]],0)</f>
        <v>0</v>
      </c>
      <c r="L1259" t="str">
        <f>FIXED(Tabla1[[#This Row],[TASA 0%]],0)</f>
        <v>0</v>
      </c>
      <c r="M1259" t="str">
        <f>FIXED(Tabla1[[#This Row],[TASA EXE.]],0)</f>
        <v>0</v>
      </c>
      <c r="N1259" t="str">
        <f>FIXED(Tabla1[[#This Row],[IVA]],0)</f>
        <v>0</v>
      </c>
      <c r="O1259" t="str">
        <f>FIXED(Tabla1[[#This Row],[ISR RET]],0)</f>
        <v>0</v>
      </c>
      <c r="P1259" t="str">
        <f>FIXED(Tabla1[[#This Row],[IVA RET]],0)</f>
        <v>0</v>
      </c>
      <c r="R1259" s="68">
        <f>Tabla1[[#This Row],[TASA 16]]*16%</f>
        <v>0</v>
      </c>
    </row>
    <row r="1260" spans="2:18" x14ac:dyDescent="0.25">
      <c r="B1260" t="str">
        <f>'[1]210 Y RFC'!A1260</f>
        <v>RERL711016B76</v>
      </c>
      <c r="C1260" t="s">
        <v>1292</v>
      </c>
      <c r="D1260" t="str">
        <f>'[1]210 Y RFC'!C1260</f>
        <v>RENTERIA RODRIGUEZ LETICIA</v>
      </c>
      <c r="E1260" s="35">
        <f>SUMIFS(Tabla16[TASA 16],Tabla16[NUM],Tabla1[[#This Row],[CODIGO]])</f>
        <v>0</v>
      </c>
      <c r="F1260" s="35">
        <f>SUMIFS(Tabla16[TASA 0%],Tabla16[NUM],Tabla1[[#This Row],[CODIGO]])</f>
        <v>0</v>
      </c>
      <c r="G1260" s="35">
        <f>SUMIFS(Tabla16[[EXENTO ]],Tabla16[NUM],Tabla1[[#This Row],[CODIGO]])</f>
        <v>0</v>
      </c>
      <c r="H1260" s="35">
        <f>SUMIFS(Tabla16[IVA],Tabla16[NUM],Tabla1[[#This Row],[CODIGO]])</f>
        <v>0</v>
      </c>
      <c r="I1260" s="35">
        <f>SUMIFS(Tabla16[ISR RET.],Tabla16[NUM],Tabla1[[#This Row],[CODIGO]])</f>
        <v>0</v>
      </c>
      <c r="J1260" s="35">
        <f>SUMIFS(Tabla16[IVA RET.],Tabla16[NUM],Tabla1[[#This Row],[CODIGO]])</f>
        <v>0</v>
      </c>
      <c r="K1260" t="str">
        <f>FIXED(Tabla1[[#This Row],[TASA 16%]],0)</f>
        <v>0</v>
      </c>
      <c r="L1260" t="str">
        <f>FIXED(Tabla1[[#This Row],[TASA 0%]],0)</f>
        <v>0</v>
      </c>
      <c r="M1260" t="str">
        <f>FIXED(Tabla1[[#This Row],[TASA EXE.]],0)</f>
        <v>0</v>
      </c>
      <c r="N1260" s="36" t="str">
        <f>FIXED(Tabla1[[#This Row],[IVA]],0)</f>
        <v>0</v>
      </c>
      <c r="O1260" s="36" t="str">
        <f>FIXED(Tabla1[[#This Row],[ISR RET]],0)</f>
        <v>0</v>
      </c>
      <c r="P1260" s="36" t="str">
        <f>FIXED(Tabla1[[#This Row],[IVA RET]],0)</f>
        <v>0</v>
      </c>
      <c r="R1260" s="68">
        <f>Tabla1[[#This Row],[TASA 16]]*16%</f>
        <v>0</v>
      </c>
    </row>
    <row r="1261" spans="2:18" x14ac:dyDescent="0.25">
      <c r="B1261" t="str">
        <f>'[1]210 Y RFC'!A1261</f>
        <v>FDP930715465</v>
      </c>
      <c r="C1261" t="s">
        <v>1293</v>
      </c>
      <c r="D1261" t="str">
        <f>'[1]210 Y RFC'!C1261</f>
        <v>FABRICA DE DULCES LA PROVIDENCIA SA DE CV</v>
      </c>
      <c r="E1261" s="35">
        <f>SUMIFS(Tabla16[TASA 16],Tabla16[NUM],Tabla1[[#This Row],[CODIGO]])</f>
        <v>0</v>
      </c>
      <c r="F1261" s="35">
        <f>SUMIFS(Tabla16[TASA 0%],Tabla16[NUM],Tabla1[[#This Row],[CODIGO]])</f>
        <v>12610.88</v>
      </c>
      <c r="G1261" s="35">
        <f>SUMIFS(Tabla16[[EXENTO ]],Tabla16[NUM],Tabla1[[#This Row],[CODIGO]])</f>
        <v>1008.86</v>
      </c>
      <c r="H1261" s="35">
        <f>SUMIFS(Tabla16[IVA],Tabla16[NUM],Tabla1[[#This Row],[CODIGO]])</f>
        <v>0</v>
      </c>
      <c r="I1261" s="35">
        <f>SUMIFS(Tabla16[ISR RET.],Tabla16[NUM],Tabla1[[#This Row],[CODIGO]])</f>
        <v>0</v>
      </c>
      <c r="J1261" s="35">
        <f>SUMIFS(Tabla16[IVA RET.],Tabla16[NUM],Tabla1[[#This Row],[CODIGO]])</f>
        <v>0</v>
      </c>
      <c r="K1261" t="str">
        <f>FIXED(Tabla1[[#This Row],[TASA 16%]],0)</f>
        <v>0</v>
      </c>
      <c r="L1261" t="str">
        <f>FIXED(Tabla1[[#This Row],[TASA 0%]],0)</f>
        <v>12,611</v>
      </c>
      <c r="M1261" t="str">
        <f>FIXED(Tabla1[[#This Row],[TASA EXE.]],0)</f>
        <v>1,009</v>
      </c>
      <c r="N1261" t="str">
        <f>FIXED(Tabla1[[#This Row],[IVA]],0)</f>
        <v>0</v>
      </c>
      <c r="O1261" t="str">
        <f>FIXED(Tabla1[[#This Row],[ISR RET]],0)</f>
        <v>0</v>
      </c>
      <c r="P1261" t="str">
        <f>FIXED(Tabla1[[#This Row],[IVA RET]],0)</f>
        <v>0</v>
      </c>
      <c r="R1261" s="68">
        <f>Tabla1[[#This Row],[TASA 16]]*16%</f>
        <v>0</v>
      </c>
    </row>
    <row r="1262" spans="2:18" x14ac:dyDescent="0.25">
      <c r="B1262" t="str">
        <f>'[1]210 Y RFC'!A1262</f>
        <v>PPA8607034P2</v>
      </c>
      <c r="C1262" t="s">
        <v>1294</v>
      </c>
      <c r="D1262" t="str">
        <f>'[1]210 Y RFC'!C1262</f>
        <v>PANIFICADORA EL PANQUE SA DE CV</v>
      </c>
      <c r="E1262" s="35">
        <f>SUMIFS(Tabla16[TASA 16],Tabla16[NUM],Tabla1[[#This Row],[CODIGO]])</f>
        <v>0</v>
      </c>
      <c r="F1262" s="35">
        <f>SUMIFS(Tabla16[TASA 0%],Tabla16[NUM],Tabla1[[#This Row],[CODIGO]])</f>
        <v>0</v>
      </c>
      <c r="G1262" s="35">
        <f>SUMIFS(Tabla16[[EXENTO ]],Tabla16[NUM],Tabla1[[#This Row],[CODIGO]])</f>
        <v>0</v>
      </c>
      <c r="H1262" s="35">
        <f>SUMIFS(Tabla16[IVA],Tabla16[NUM],Tabla1[[#This Row],[CODIGO]])</f>
        <v>0</v>
      </c>
      <c r="I1262" s="35">
        <f>SUMIFS(Tabla16[ISR RET.],Tabla16[NUM],Tabla1[[#This Row],[CODIGO]])</f>
        <v>0</v>
      </c>
      <c r="J1262" s="35">
        <f>SUMIFS(Tabla16[IVA RET.],Tabla16[NUM],Tabla1[[#This Row],[CODIGO]])</f>
        <v>0</v>
      </c>
      <c r="K1262" t="str">
        <f>FIXED(Tabla1[[#This Row],[TASA 16%]],0)</f>
        <v>0</v>
      </c>
      <c r="L1262" t="str">
        <f>FIXED(Tabla1[[#This Row],[TASA 0%]],0)</f>
        <v>0</v>
      </c>
      <c r="M1262" t="str">
        <f>FIXED(Tabla1[[#This Row],[TASA EXE.]],0)</f>
        <v>0</v>
      </c>
      <c r="N1262" s="36" t="str">
        <f>FIXED(Tabla1[[#This Row],[IVA]],0)</f>
        <v>0</v>
      </c>
      <c r="O1262" s="36" t="str">
        <f>FIXED(Tabla1[[#This Row],[ISR RET]],0)</f>
        <v>0</v>
      </c>
      <c r="P1262" s="36" t="str">
        <f>FIXED(Tabla1[[#This Row],[IVA RET]],0)</f>
        <v>0</v>
      </c>
      <c r="R1262" s="68">
        <f>Tabla1[[#This Row],[TASA 16]]*16%</f>
        <v>0</v>
      </c>
    </row>
    <row r="1263" spans="2:18" x14ac:dyDescent="0.25">
      <c r="B1263" t="str">
        <f>'[1]210 Y RFC'!A1263</f>
        <v>GAL040504LJ5</v>
      </c>
      <c r="C1263" t="s">
        <v>1295</v>
      </c>
      <c r="D1263" t="str">
        <f>'[1]210 Y RFC'!C1263</f>
        <v>GRUPO ALDARAMIZ SA DE CV</v>
      </c>
      <c r="E1263" s="35">
        <f>SUMIFS(Tabla16[TASA 16],Tabla16[NUM],Tabla1[[#This Row],[CODIGO]])</f>
        <v>0</v>
      </c>
      <c r="F1263" s="35">
        <f>SUMIFS(Tabla16[TASA 0%],Tabla16[NUM],Tabla1[[#This Row],[CODIGO]])</f>
        <v>0</v>
      </c>
      <c r="G1263" s="35">
        <f>SUMIFS(Tabla16[[EXENTO ]],Tabla16[NUM],Tabla1[[#This Row],[CODIGO]])</f>
        <v>0</v>
      </c>
      <c r="H1263" s="35">
        <f>SUMIFS(Tabla16[IVA],Tabla16[NUM],Tabla1[[#This Row],[CODIGO]])</f>
        <v>0</v>
      </c>
      <c r="I1263" s="35">
        <f>SUMIFS(Tabla16[ISR RET.],Tabla16[NUM],Tabla1[[#This Row],[CODIGO]])</f>
        <v>0</v>
      </c>
      <c r="J1263" s="35">
        <f>SUMIFS(Tabla16[IVA RET.],Tabla16[NUM],Tabla1[[#This Row],[CODIGO]])</f>
        <v>0</v>
      </c>
      <c r="K1263" t="str">
        <f>FIXED(Tabla1[[#This Row],[TASA 16%]],0)</f>
        <v>0</v>
      </c>
      <c r="L1263" t="str">
        <f>FIXED(Tabla1[[#This Row],[TASA 0%]],0)</f>
        <v>0</v>
      </c>
      <c r="M1263" t="str">
        <f>FIXED(Tabla1[[#This Row],[TASA EXE.]],0)</f>
        <v>0</v>
      </c>
      <c r="N1263" t="str">
        <f>FIXED(Tabla1[[#This Row],[IVA]],0)</f>
        <v>0</v>
      </c>
      <c r="O1263" t="str">
        <f>FIXED(Tabla1[[#This Row],[ISR RET]],0)</f>
        <v>0</v>
      </c>
      <c r="P1263" t="str">
        <f>FIXED(Tabla1[[#This Row],[IVA RET]],0)</f>
        <v>0</v>
      </c>
      <c r="R1263" s="68">
        <f>Tabla1[[#This Row],[TASA 16]]*16%</f>
        <v>0</v>
      </c>
    </row>
    <row r="1264" spans="2:18" x14ac:dyDescent="0.25">
      <c r="B1264" t="str">
        <f>'[1]210 Y RFC'!A1264</f>
        <v>RIMF830703Q4A</v>
      </c>
      <c r="C1264" t="s">
        <v>1296</v>
      </c>
      <c r="D1264" t="str">
        <f>'[1]210 Y RFC'!C1264</f>
        <v>RIVERA MIRANDA MARIA FERNANDA</v>
      </c>
      <c r="E1264" s="35">
        <f>SUMIFS(Tabla16[TASA 16],Tabla16[NUM],Tabla1[[#This Row],[CODIGO]])</f>
        <v>0</v>
      </c>
      <c r="F1264" s="35">
        <f>SUMIFS(Tabla16[TASA 0%],Tabla16[NUM],Tabla1[[#This Row],[CODIGO]])</f>
        <v>0</v>
      </c>
      <c r="G1264" s="35">
        <f>SUMIFS(Tabla16[[EXENTO ]],Tabla16[NUM],Tabla1[[#This Row],[CODIGO]])</f>
        <v>0</v>
      </c>
      <c r="H1264" s="35">
        <f>SUMIFS(Tabla16[IVA],Tabla16[NUM],Tabla1[[#This Row],[CODIGO]])</f>
        <v>0</v>
      </c>
      <c r="I1264" s="35">
        <f>SUMIFS(Tabla16[ISR RET.],Tabla16[NUM],Tabla1[[#This Row],[CODIGO]])</f>
        <v>0</v>
      </c>
      <c r="J1264" s="35">
        <f>SUMIFS(Tabla16[IVA RET.],Tabla16[NUM],Tabla1[[#This Row],[CODIGO]])</f>
        <v>0</v>
      </c>
      <c r="K1264" t="str">
        <f>FIXED(Tabla1[[#This Row],[TASA 16%]],0)</f>
        <v>0</v>
      </c>
      <c r="L1264" t="str">
        <f>FIXED(Tabla1[[#This Row],[TASA 0%]],0)</f>
        <v>0</v>
      </c>
      <c r="M1264" t="str">
        <f>FIXED(Tabla1[[#This Row],[TASA EXE.]],0)</f>
        <v>0</v>
      </c>
      <c r="N1264" s="36" t="str">
        <f>FIXED(Tabla1[[#This Row],[IVA]],0)</f>
        <v>0</v>
      </c>
      <c r="O1264" s="36" t="str">
        <f>FIXED(Tabla1[[#This Row],[ISR RET]],0)</f>
        <v>0</v>
      </c>
      <c r="P1264" s="36" t="str">
        <f>FIXED(Tabla1[[#This Row],[IVA RET]],0)</f>
        <v>0</v>
      </c>
      <c r="R1264" s="68">
        <f>Tabla1[[#This Row],[TASA 16]]*16%</f>
        <v>0</v>
      </c>
    </row>
    <row r="1265" spans="2:18" x14ac:dyDescent="0.25">
      <c r="B1265" t="str">
        <f>'[1]210 Y RFC'!A1265</f>
        <v>VALL850903175</v>
      </c>
      <c r="C1265" t="s">
        <v>1297</v>
      </c>
      <c r="D1265" t="str">
        <f>'[1]210 Y RFC'!C1265</f>
        <v>VARGAS LOMELI LAURA BERENICE</v>
      </c>
      <c r="E1265" s="35">
        <f>SUMIFS(Tabla16[TASA 16],Tabla16[NUM],Tabla1[[#This Row],[CODIGO]])</f>
        <v>0</v>
      </c>
      <c r="F1265" s="35">
        <f>SUMIFS(Tabla16[TASA 0%],Tabla16[NUM],Tabla1[[#This Row],[CODIGO]])</f>
        <v>0</v>
      </c>
      <c r="G1265" s="35">
        <f>SUMIFS(Tabla16[[EXENTO ]],Tabla16[NUM],Tabla1[[#This Row],[CODIGO]])</f>
        <v>0</v>
      </c>
      <c r="H1265" s="35">
        <f>SUMIFS(Tabla16[IVA],Tabla16[NUM],Tabla1[[#This Row],[CODIGO]])</f>
        <v>0</v>
      </c>
      <c r="I1265" s="35">
        <f>SUMIFS(Tabla16[ISR RET.],Tabla16[NUM],Tabla1[[#This Row],[CODIGO]])</f>
        <v>0</v>
      </c>
      <c r="J1265" s="35">
        <f>SUMIFS(Tabla16[IVA RET.],Tabla16[NUM],Tabla1[[#This Row],[CODIGO]])</f>
        <v>0</v>
      </c>
      <c r="K1265" t="str">
        <f>FIXED(Tabla1[[#This Row],[TASA 16%]],0)</f>
        <v>0</v>
      </c>
      <c r="L1265" t="str">
        <f>FIXED(Tabla1[[#This Row],[TASA 0%]],0)</f>
        <v>0</v>
      </c>
      <c r="M1265" t="str">
        <f>FIXED(Tabla1[[#This Row],[TASA EXE.]],0)</f>
        <v>0</v>
      </c>
      <c r="N1265" t="str">
        <f>FIXED(Tabla1[[#This Row],[IVA]],0)</f>
        <v>0</v>
      </c>
      <c r="O1265" t="str">
        <f>FIXED(Tabla1[[#This Row],[ISR RET]],0)</f>
        <v>0</v>
      </c>
      <c r="P1265" t="str">
        <f>FIXED(Tabla1[[#This Row],[IVA RET]],0)</f>
        <v>0</v>
      </c>
      <c r="R1265" s="68">
        <f>Tabla1[[#This Row],[TASA 16]]*16%</f>
        <v>0</v>
      </c>
    </row>
    <row r="1266" spans="2:18" x14ac:dyDescent="0.25">
      <c r="B1266" t="str">
        <f>'[1]210 Y RFC'!A1266</f>
        <v>LORM7102092T1</v>
      </c>
      <c r="C1266" t="s">
        <v>1298</v>
      </c>
      <c r="D1266" t="str">
        <f>'[1]210 Y RFC'!C1266</f>
        <v>LOPEZ RIZO MIRIAM ALEJANDRA</v>
      </c>
      <c r="E1266" s="35">
        <f>SUMIFS(Tabla16[TASA 16],Tabla16[NUM],Tabla1[[#This Row],[CODIGO]])</f>
        <v>0</v>
      </c>
      <c r="F1266" s="35">
        <f>SUMIFS(Tabla16[TASA 0%],Tabla16[NUM],Tabla1[[#This Row],[CODIGO]])</f>
        <v>0</v>
      </c>
      <c r="G1266" s="35">
        <f>SUMIFS(Tabla16[[EXENTO ]],Tabla16[NUM],Tabla1[[#This Row],[CODIGO]])</f>
        <v>0</v>
      </c>
      <c r="H1266" s="35">
        <f>SUMIFS(Tabla16[IVA],Tabla16[NUM],Tabla1[[#This Row],[CODIGO]])</f>
        <v>0</v>
      </c>
      <c r="I1266" s="35">
        <f>SUMIFS(Tabla16[ISR RET.],Tabla16[NUM],Tabla1[[#This Row],[CODIGO]])</f>
        <v>0</v>
      </c>
      <c r="J1266" s="35">
        <f>SUMIFS(Tabla16[IVA RET.],Tabla16[NUM],Tabla1[[#This Row],[CODIGO]])</f>
        <v>0</v>
      </c>
      <c r="K1266" t="str">
        <f>FIXED(Tabla1[[#This Row],[TASA 16%]],0)</f>
        <v>0</v>
      </c>
      <c r="L1266" t="str">
        <f>FIXED(Tabla1[[#This Row],[TASA 0%]],0)</f>
        <v>0</v>
      </c>
      <c r="M1266" t="str">
        <f>FIXED(Tabla1[[#This Row],[TASA EXE.]],0)</f>
        <v>0</v>
      </c>
      <c r="N1266" s="36" t="str">
        <f>FIXED(Tabla1[[#This Row],[IVA]],0)</f>
        <v>0</v>
      </c>
      <c r="O1266" s="36" t="str">
        <f>FIXED(Tabla1[[#This Row],[ISR RET]],0)</f>
        <v>0</v>
      </c>
      <c r="P1266" s="36" t="str">
        <f>FIXED(Tabla1[[#This Row],[IVA RET]],0)</f>
        <v>0</v>
      </c>
      <c r="R1266" s="68">
        <f>Tabla1[[#This Row],[TASA 16]]*16%</f>
        <v>0</v>
      </c>
    </row>
    <row r="1267" spans="2:18" x14ac:dyDescent="0.25">
      <c r="B1267" t="str">
        <f>'[1]210 Y RFC'!A1267</f>
        <v>MIN0305139V7</v>
      </c>
      <c r="C1267" t="s">
        <v>1299</v>
      </c>
      <c r="D1267" t="str">
        <f>'[1]210 Y RFC'!C1267</f>
        <v>MACYRA INTERNACIONAL SA DE CV</v>
      </c>
      <c r="E1267" s="35">
        <f>SUMIFS(Tabla16[TASA 16],Tabla16[NUM],Tabla1[[#This Row],[CODIGO]])</f>
        <v>0</v>
      </c>
      <c r="F1267" s="35">
        <f>SUMIFS(Tabla16[TASA 0%],Tabla16[NUM],Tabla1[[#This Row],[CODIGO]])</f>
        <v>0</v>
      </c>
      <c r="G1267" s="35">
        <f>SUMIFS(Tabla16[[EXENTO ]],Tabla16[NUM],Tabla1[[#This Row],[CODIGO]])</f>
        <v>0</v>
      </c>
      <c r="H1267" s="35">
        <f>SUMIFS(Tabla16[IVA],Tabla16[NUM],Tabla1[[#This Row],[CODIGO]])</f>
        <v>0</v>
      </c>
      <c r="I1267" s="35">
        <f>SUMIFS(Tabla16[ISR RET.],Tabla16[NUM],Tabla1[[#This Row],[CODIGO]])</f>
        <v>0</v>
      </c>
      <c r="J1267" s="35">
        <f>SUMIFS(Tabla16[IVA RET.],Tabla16[NUM],Tabla1[[#This Row],[CODIGO]])</f>
        <v>0</v>
      </c>
      <c r="K1267" t="str">
        <f>FIXED(Tabla1[[#This Row],[TASA 16%]],0)</f>
        <v>0</v>
      </c>
      <c r="L1267" t="str">
        <f>FIXED(Tabla1[[#This Row],[TASA 0%]],0)</f>
        <v>0</v>
      </c>
      <c r="M1267" t="str">
        <f>FIXED(Tabla1[[#This Row],[TASA EXE.]],0)</f>
        <v>0</v>
      </c>
      <c r="N1267" t="str">
        <f>FIXED(Tabla1[[#This Row],[IVA]],0)</f>
        <v>0</v>
      </c>
      <c r="O1267" t="str">
        <f>FIXED(Tabla1[[#This Row],[ISR RET]],0)</f>
        <v>0</v>
      </c>
      <c r="P1267" t="str">
        <f>FIXED(Tabla1[[#This Row],[IVA RET]],0)</f>
        <v>0</v>
      </c>
      <c r="R1267" s="68">
        <f>Tabla1[[#This Row],[TASA 16]]*16%</f>
        <v>0</v>
      </c>
    </row>
    <row r="1268" spans="2:18" x14ac:dyDescent="0.25">
      <c r="B1268" t="str">
        <f>'[1]210 Y RFC'!A1268</f>
        <v>DES010531Q96</v>
      </c>
      <c r="C1268" t="s">
        <v>1300</v>
      </c>
      <c r="D1268" t="str">
        <f>'[1]210 Y RFC'!C1268</f>
        <v>LABORATORIOS DESPPO SA DE CV</v>
      </c>
      <c r="E1268" s="35">
        <f>SUMIFS(Tabla16[TASA 16],Tabla16[NUM],Tabla1[[#This Row],[CODIGO]])</f>
        <v>0</v>
      </c>
      <c r="F1268" s="35">
        <f>SUMIFS(Tabla16[TASA 0%],Tabla16[NUM],Tabla1[[#This Row],[CODIGO]])</f>
        <v>0</v>
      </c>
      <c r="G1268" s="35">
        <f>SUMIFS(Tabla16[[EXENTO ]],Tabla16[NUM],Tabla1[[#This Row],[CODIGO]])</f>
        <v>0</v>
      </c>
      <c r="H1268" s="35">
        <f>SUMIFS(Tabla16[IVA],Tabla16[NUM],Tabla1[[#This Row],[CODIGO]])</f>
        <v>0</v>
      </c>
      <c r="I1268" s="35">
        <f>SUMIFS(Tabla16[ISR RET.],Tabla16[NUM],Tabla1[[#This Row],[CODIGO]])</f>
        <v>0</v>
      </c>
      <c r="J1268" s="35">
        <f>SUMIFS(Tabla16[IVA RET.],Tabla16[NUM],Tabla1[[#This Row],[CODIGO]])</f>
        <v>0</v>
      </c>
      <c r="K1268" t="str">
        <f>FIXED(Tabla1[[#This Row],[TASA 16%]],0)</f>
        <v>0</v>
      </c>
      <c r="L1268" t="str">
        <f>FIXED(Tabla1[[#This Row],[TASA 0%]],0)</f>
        <v>0</v>
      </c>
      <c r="M1268" t="str">
        <f>FIXED(Tabla1[[#This Row],[TASA EXE.]],0)</f>
        <v>0</v>
      </c>
      <c r="N1268" s="36" t="str">
        <f>FIXED(Tabla1[[#This Row],[IVA]],0)</f>
        <v>0</v>
      </c>
      <c r="O1268" s="36" t="str">
        <f>FIXED(Tabla1[[#This Row],[ISR RET]],0)</f>
        <v>0</v>
      </c>
      <c r="P1268" s="36" t="str">
        <f>FIXED(Tabla1[[#This Row],[IVA RET]],0)</f>
        <v>0</v>
      </c>
      <c r="R1268" s="68">
        <f>Tabla1[[#This Row],[TASA 16]]*16%</f>
        <v>0</v>
      </c>
    </row>
    <row r="1269" spans="2:18" x14ac:dyDescent="0.25">
      <c r="B1269" t="str">
        <f>'[1]210 Y RFC'!A1269</f>
        <v>CAA971112BI0</v>
      </c>
      <c r="C1269" t="s">
        <v>1301</v>
      </c>
      <c r="D1269" t="str">
        <f>'[1]210 Y RFC'!C1269</f>
        <v>CINTAS DE ACERO Y ACCESORIOS PARA REFRIGERACION SA DE CV</v>
      </c>
      <c r="E1269" s="35">
        <f>SUMIFS(Tabla16[TASA 16],Tabla16[NUM],Tabla1[[#This Row],[CODIGO]])</f>
        <v>0</v>
      </c>
      <c r="F1269" s="35">
        <f>SUMIFS(Tabla16[TASA 0%],Tabla16[NUM],Tabla1[[#This Row],[CODIGO]])</f>
        <v>0</v>
      </c>
      <c r="G1269" s="35">
        <f>SUMIFS(Tabla16[[EXENTO ]],Tabla16[NUM],Tabla1[[#This Row],[CODIGO]])</f>
        <v>0</v>
      </c>
      <c r="H1269" s="35">
        <f>SUMIFS(Tabla16[IVA],Tabla16[NUM],Tabla1[[#This Row],[CODIGO]])</f>
        <v>0</v>
      </c>
      <c r="I1269" s="35">
        <f>SUMIFS(Tabla16[ISR RET.],Tabla16[NUM],Tabla1[[#This Row],[CODIGO]])</f>
        <v>0</v>
      </c>
      <c r="J1269" s="35">
        <f>SUMIFS(Tabla16[IVA RET.],Tabla16[NUM],Tabla1[[#This Row],[CODIGO]])</f>
        <v>0</v>
      </c>
      <c r="K1269" t="str">
        <f>FIXED(Tabla1[[#This Row],[TASA 16%]],0)</f>
        <v>0</v>
      </c>
      <c r="L1269" t="str">
        <f>FIXED(Tabla1[[#This Row],[TASA 0%]],0)</f>
        <v>0</v>
      </c>
      <c r="M1269" t="str">
        <f>FIXED(Tabla1[[#This Row],[TASA EXE.]],0)</f>
        <v>0</v>
      </c>
      <c r="N1269" t="str">
        <f>FIXED(Tabla1[[#This Row],[IVA]],0)</f>
        <v>0</v>
      </c>
      <c r="O1269" t="str">
        <f>FIXED(Tabla1[[#This Row],[ISR RET]],0)</f>
        <v>0</v>
      </c>
      <c r="P1269" t="str">
        <f>FIXED(Tabla1[[#This Row],[IVA RET]],0)</f>
        <v>0</v>
      </c>
      <c r="R1269" s="68">
        <f>Tabla1[[#This Row],[TASA 16]]*16%</f>
        <v>0</v>
      </c>
    </row>
    <row r="1270" spans="2:18" x14ac:dyDescent="0.25">
      <c r="B1270" t="str">
        <f>'[1]210 Y RFC'!A1270</f>
        <v>MUMC710128RV0</v>
      </c>
      <c r="C1270" t="s">
        <v>1302</v>
      </c>
      <c r="D1270" t="str">
        <f>'[1]210 Y RFC'!C1270</f>
        <v>MUÑOZ MARTIN CARLOS ALBERTO</v>
      </c>
      <c r="E1270" s="35">
        <f>SUMIFS(Tabla16[TASA 16],Tabla16[NUM],Tabla1[[#This Row],[CODIGO]])</f>
        <v>0</v>
      </c>
      <c r="F1270" s="35">
        <f>SUMIFS(Tabla16[TASA 0%],Tabla16[NUM],Tabla1[[#This Row],[CODIGO]])</f>
        <v>0</v>
      </c>
      <c r="G1270" s="35">
        <f>SUMIFS(Tabla16[[EXENTO ]],Tabla16[NUM],Tabla1[[#This Row],[CODIGO]])</f>
        <v>0</v>
      </c>
      <c r="H1270" s="35">
        <f>SUMIFS(Tabla16[IVA],Tabla16[NUM],Tabla1[[#This Row],[CODIGO]])</f>
        <v>0</v>
      </c>
      <c r="I1270" s="35">
        <f>SUMIFS(Tabla16[ISR RET.],Tabla16[NUM],Tabla1[[#This Row],[CODIGO]])</f>
        <v>0</v>
      </c>
      <c r="J1270" s="35">
        <f>SUMIFS(Tabla16[IVA RET.],Tabla16[NUM],Tabla1[[#This Row],[CODIGO]])</f>
        <v>0</v>
      </c>
      <c r="K1270" t="str">
        <f>FIXED(Tabla1[[#This Row],[TASA 16%]],0)</f>
        <v>0</v>
      </c>
      <c r="L1270" t="str">
        <f>FIXED(Tabla1[[#This Row],[TASA 0%]],0)</f>
        <v>0</v>
      </c>
      <c r="M1270" t="str">
        <f>FIXED(Tabla1[[#This Row],[TASA EXE.]],0)</f>
        <v>0</v>
      </c>
      <c r="N1270" s="36" t="str">
        <f>FIXED(Tabla1[[#This Row],[IVA]],0)</f>
        <v>0</v>
      </c>
      <c r="O1270" s="36" t="str">
        <f>FIXED(Tabla1[[#This Row],[ISR RET]],0)</f>
        <v>0</v>
      </c>
      <c r="P1270" s="36" t="str">
        <f>FIXED(Tabla1[[#This Row],[IVA RET]],0)</f>
        <v>0</v>
      </c>
      <c r="R1270" s="68">
        <f>Tabla1[[#This Row],[TASA 16]]*16%</f>
        <v>0</v>
      </c>
    </row>
    <row r="1271" spans="2:18" x14ac:dyDescent="0.25">
      <c r="B1271" t="str">
        <f>'[1]210 Y RFC'!A1271</f>
        <v>GOGR5911292H8</v>
      </c>
      <c r="C1271" t="s">
        <v>1303</v>
      </c>
      <c r="D1271" t="str">
        <f>'[1]210 Y RFC'!C1271</f>
        <v>GONZALEZ GONZALEZ RUBEN</v>
      </c>
      <c r="E1271" s="35">
        <f>SUMIFS(Tabla16[TASA 16],Tabla16[NUM],Tabla1[[#This Row],[CODIGO]])</f>
        <v>0</v>
      </c>
      <c r="F1271" s="35">
        <f>SUMIFS(Tabla16[TASA 0%],Tabla16[NUM],Tabla1[[#This Row],[CODIGO]])</f>
        <v>0</v>
      </c>
      <c r="G1271" s="35">
        <f>SUMIFS(Tabla16[[EXENTO ]],Tabla16[NUM],Tabla1[[#This Row],[CODIGO]])</f>
        <v>0</v>
      </c>
      <c r="H1271" s="35">
        <f>SUMIFS(Tabla16[IVA],Tabla16[NUM],Tabla1[[#This Row],[CODIGO]])</f>
        <v>0</v>
      </c>
      <c r="I1271" s="35">
        <f>SUMIFS(Tabla16[ISR RET.],Tabla16[NUM],Tabla1[[#This Row],[CODIGO]])</f>
        <v>0</v>
      </c>
      <c r="J1271" s="35">
        <f>SUMIFS(Tabla16[IVA RET.],Tabla16[NUM],Tabla1[[#This Row],[CODIGO]])</f>
        <v>0</v>
      </c>
      <c r="K1271" t="str">
        <f>FIXED(Tabla1[[#This Row],[TASA 16%]],0)</f>
        <v>0</v>
      </c>
      <c r="L1271" t="str">
        <f>FIXED(Tabla1[[#This Row],[TASA 0%]],0)</f>
        <v>0</v>
      </c>
      <c r="M1271" t="str">
        <f>FIXED(Tabla1[[#This Row],[TASA EXE.]],0)</f>
        <v>0</v>
      </c>
      <c r="N1271" t="str">
        <f>FIXED(Tabla1[[#This Row],[IVA]],0)</f>
        <v>0</v>
      </c>
      <c r="O1271" t="str">
        <f>FIXED(Tabla1[[#This Row],[ISR RET]],0)</f>
        <v>0</v>
      </c>
      <c r="P1271" t="str">
        <f>FIXED(Tabla1[[#This Row],[IVA RET]],0)</f>
        <v>0</v>
      </c>
      <c r="R1271" s="68">
        <f>Tabla1[[#This Row],[TASA 16]]*16%</f>
        <v>0</v>
      </c>
    </row>
    <row r="1272" spans="2:18" x14ac:dyDescent="0.25">
      <c r="B1272" t="str">
        <f>'[1]210 Y RFC'!A1272</f>
        <v>JASA610203QP7</v>
      </c>
      <c r="C1272" t="s">
        <v>1304</v>
      </c>
      <c r="D1272" t="str">
        <f>'[1]210 Y RFC'!C1272</f>
        <v>JAUREGUI SANCHEZ ALFONSO</v>
      </c>
      <c r="E1272" s="35">
        <f>SUMIFS(Tabla16[TASA 16],Tabla16[NUM],Tabla1[[#This Row],[CODIGO]])</f>
        <v>0</v>
      </c>
      <c r="F1272" s="35">
        <f>SUMIFS(Tabla16[TASA 0%],Tabla16[NUM],Tabla1[[#This Row],[CODIGO]])</f>
        <v>0</v>
      </c>
      <c r="G1272" s="35">
        <f>SUMIFS(Tabla16[[EXENTO ]],Tabla16[NUM],Tabla1[[#This Row],[CODIGO]])</f>
        <v>0</v>
      </c>
      <c r="H1272" s="35">
        <f>SUMIFS(Tabla16[IVA],Tabla16[NUM],Tabla1[[#This Row],[CODIGO]])</f>
        <v>0</v>
      </c>
      <c r="I1272" s="35">
        <f>SUMIFS(Tabla16[ISR RET.],Tabla16[NUM],Tabla1[[#This Row],[CODIGO]])</f>
        <v>0</v>
      </c>
      <c r="J1272" s="35">
        <f>SUMIFS(Tabla16[IVA RET.],Tabla16[NUM],Tabla1[[#This Row],[CODIGO]])</f>
        <v>0</v>
      </c>
      <c r="K1272" t="str">
        <f>FIXED(Tabla1[[#This Row],[TASA 16%]],0)</f>
        <v>0</v>
      </c>
      <c r="L1272" t="str">
        <f>FIXED(Tabla1[[#This Row],[TASA 0%]],0)</f>
        <v>0</v>
      </c>
      <c r="M1272" t="str">
        <f>FIXED(Tabla1[[#This Row],[TASA EXE.]],0)</f>
        <v>0</v>
      </c>
      <c r="N1272" s="36" t="str">
        <f>FIXED(Tabla1[[#This Row],[IVA]],0)</f>
        <v>0</v>
      </c>
      <c r="O1272" s="36" t="str">
        <f>FIXED(Tabla1[[#This Row],[ISR RET]],0)</f>
        <v>0</v>
      </c>
      <c r="P1272" s="36" t="str">
        <f>FIXED(Tabla1[[#This Row],[IVA RET]],0)</f>
        <v>0</v>
      </c>
      <c r="R1272" s="68">
        <f>Tabla1[[#This Row],[TASA 16]]*16%</f>
        <v>0</v>
      </c>
    </row>
    <row r="1273" spans="2:18" x14ac:dyDescent="0.25">
      <c r="B1273" t="str">
        <f>'[1]210 Y RFC'!A1273</f>
        <v>OIGM811231AI1</v>
      </c>
      <c r="C1273" t="s">
        <v>1305</v>
      </c>
      <c r="D1273" t="str">
        <f>'[1]210 Y RFC'!C1273</f>
        <v>ORTIZ GALINDO MAYRA GUADALUPE</v>
      </c>
      <c r="E1273" s="35">
        <f>SUMIFS(Tabla16[TASA 16],Tabla16[NUM],Tabla1[[#This Row],[CODIGO]])</f>
        <v>0</v>
      </c>
      <c r="F1273" s="35">
        <f>SUMIFS(Tabla16[TASA 0%],Tabla16[NUM],Tabla1[[#This Row],[CODIGO]])</f>
        <v>0</v>
      </c>
      <c r="G1273" s="35">
        <f>SUMIFS(Tabla16[[EXENTO ]],Tabla16[NUM],Tabla1[[#This Row],[CODIGO]])</f>
        <v>0</v>
      </c>
      <c r="H1273" s="35">
        <f>SUMIFS(Tabla16[IVA],Tabla16[NUM],Tabla1[[#This Row],[CODIGO]])</f>
        <v>0</v>
      </c>
      <c r="I1273" s="35">
        <f>SUMIFS(Tabla16[ISR RET.],Tabla16[NUM],Tabla1[[#This Row],[CODIGO]])</f>
        <v>0</v>
      </c>
      <c r="J1273" s="35">
        <f>SUMIFS(Tabla16[IVA RET.],Tabla16[NUM],Tabla1[[#This Row],[CODIGO]])</f>
        <v>0</v>
      </c>
      <c r="K1273" t="str">
        <f>FIXED(Tabla1[[#This Row],[TASA 16%]],0)</f>
        <v>0</v>
      </c>
      <c r="L1273" t="str">
        <f>FIXED(Tabla1[[#This Row],[TASA 0%]],0)</f>
        <v>0</v>
      </c>
      <c r="M1273" t="str">
        <f>FIXED(Tabla1[[#This Row],[TASA EXE.]],0)</f>
        <v>0</v>
      </c>
      <c r="N1273" t="str">
        <f>FIXED(Tabla1[[#This Row],[IVA]],0)</f>
        <v>0</v>
      </c>
      <c r="O1273" t="str">
        <f>FIXED(Tabla1[[#This Row],[ISR RET]],0)</f>
        <v>0</v>
      </c>
      <c r="P1273" t="str">
        <f>FIXED(Tabla1[[#This Row],[IVA RET]],0)</f>
        <v>0</v>
      </c>
      <c r="R1273" s="68">
        <f>Tabla1[[#This Row],[TASA 16]]*16%</f>
        <v>0</v>
      </c>
    </row>
    <row r="1274" spans="2:18" x14ac:dyDescent="0.25">
      <c r="B1274" t="str">
        <f>'[1]210 Y RFC'!A1274</f>
        <v>CUVJ430523E75</v>
      </c>
      <c r="C1274" t="s">
        <v>1306</v>
      </c>
      <c r="D1274" t="str">
        <f>'[1]210 Y RFC'!C1274</f>
        <v>CUEVAS VELEZ JOSE DE JESUS</v>
      </c>
      <c r="E1274" s="35">
        <f>SUMIFS(Tabla16[TASA 16],Tabla16[NUM],Tabla1[[#This Row],[CODIGO]])</f>
        <v>0</v>
      </c>
      <c r="F1274" s="35">
        <f>SUMIFS(Tabla16[TASA 0%],Tabla16[NUM],Tabla1[[#This Row],[CODIGO]])</f>
        <v>0</v>
      </c>
      <c r="G1274" s="35">
        <f>SUMIFS(Tabla16[[EXENTO ]],Tabla16[NUM],Tabla1[[#This Row],[CODIGO]])</f>
        <v>0</v>
      </c>
      <c r="H1274" s="35">
        <f>SUMIFS(Tabla16[IVA],Tabla16[NUM],Tabla1[[#This Row],[CODIGO]])</f>
        <v>0</v>
      </c>
      <c r="I1274" s="35">
        <f>SUMIFS(Tabla16[ISR RET.],Tabla16[NUM],Tabla1[[#This Row],[CODIGO]])</f>
        <v>0</v>
      </c>
      <c r="J1274" s="35">
        <f>SUMIFS(Tabla16[IVA RET.],Tabla16[NUM],Tabla1[[#This Row],[CODIGO]])</f>
        <v>0</v>
      </c>
      <c r="K1274" t="str">
        <f>FIXED(Tabla1[[#This Row],[TASA 16%]],0)</f>
        <v>0</v>
      </c>
      <c r="L1274" t="str">
        <f>FIXED(Tabla1[[#This Row],[TASA 0%]],0)</f>
        <v>0</v>
      </c>
      <c r="M1274" t="str">
        <f>FIXED(Tabla1[[#This Row],[TASA EXE.]],0)</f>
        <v>0</v>
      </c>
      <c r="N1274" s="36" t="str">
        <f>FIXED(Tabla1[[#This Row],[IVA]],0)</f>
        <v>0</v>
      </c>
      <c r="O1274" s="36" t="str">
        <f>FIXED(Tabla1[[#This Row],[ISR RET]],0)</f>
        <v>0</v>
      </c>
      <c r="P1274" s="36" t="str">
        <f>FIXED(Tabla1[[#This Row],[IVA RET]],0)</f>
        <v>0</v>
      </c>
      <c r="R1274" s="68">
        <f>Tabla1[[#This Row],[TASA 16]]*16%</f>
        <v>0</v>
      </c>
    </row>
    <row r="1275" spans="2:18" x14ac:dyDescent="0.25">
      <c r="B1275" t="str">
        <f>'[1]210 Y RFC'!A1275</f>
        <v>EAB8411125S6</v>
      </c>
      <c r="C1275" t="s">
        <v>1307</v>
      </c>
      <c r="D1275" t="str">
        <f>'[1]210 Y RFC'!C1275</f>
        <v>ESPONJAS ABI SA DE CV</v>
      </c>
      <c r="E1275" s="35">
        <f>SUMIFS(Tabla16[TASA 16],Tabla16[NUM],Tabla1[[#This Row],[CODIGO]])</f>
        <v>8620.5</v>
      </c>
      <c r="F1275" s="35">
        <f>SUMIFS(Tabla16[TASA 0%],Tabla16[NUM],Tabla1[[#This Row],[CODIGO]])</f>
        <v>0</v>
      </c>
      <c r="G1275" s="35">
        <f>SUMIFS(Tabla16[[EXENTO ]],Tabla16[NUM],Tabla1[[#This Row],[CODIGO]])</f>
        <v>0</v>
      </c>
      <c r="H1275" s="35">
        <f>SUMIFS(Tabla16[IVA],Tabla16[NUM],Tabla1[[#This Row],[CODIGO]])</f>
        <v>1379.28</v>
      </c>
      <c r="I1275" s="35">
        <f>SUMIFS(Tabla16[ISR RET.],Tabla16[NUM],Tabla1[[#This Row],[CODIGO]])</f>
        <v>0</v>
      </c>
      <c r="J1275" s="35">
        <f>SUMIFS(Tabla16[IVA RET.],Tabla16[NUM],Tabla1[[#This Row],[CODIGO]])</f>
        <v>0</v>
      </c>
      <c r="K1275" t="str">
        <f>FIXED(Tabla1[[#This Row],[TASA 16%]],0)</f>
        <v>8,621</v>
      </c>
      <c r="L1275" t="str">
        <f>FIXED(Tabla1[[#This Row],[TASA 0%]],0)</f>
        <v>0</v>
      </c>
      <c r="M1275" t="str">
        <f>FIXED(Tabla1[[#This Row],[TASA EXE.]],0)</f>
        <v>0</v>
      </c>
      <c r="N1275" t="str">
        <f>FIXED(Tabla1[[#This Row],[IVA]],0)</f>
        <v>1,379</v>
      </c>
      <c r="O1275" t="str">
        <f>FIXED(Tabla1[[#This Row],[ISR RET]],0)</f>
        <v>0</v>
      </c>
      <c r="P1275" t="str">
        <f>FIXED(Tabla1[[#This Row],[IVA RET]],0)</f>
        <v>0</v>
      </c>
      <c r="R1275" s="68">
        <f>Tabla1[[#This Row],[TASA 16]]*16%</f>
        <v>1379.3600000000001</v>
      </c>
    </row>
    <row r="1276" spans="2:18" x14ac:dyDescent="0.25">
      <c r="B1276" t="str">
        <f>'[1]210 Y RFC'!A1276</f>
        <v>AEVD7901232VA</v>
      </c>
      <c r="C1276" t="s">
        <v>1308</v>
      </c>
      <c r="D1276" t="str">
        <f>'[1]210 Y RFC'!C1276</f>
        <v>ARELLANO VERA DAVID PAULINO</v>
      </c>
      <c r="E1276" s="35">
        <f>SUMIFS(Tabla16[TASA 16],Tabla16[NUM],Tabla1[[#This Row],[CODIGO]])</f>
        <v>0</v>
      </c>
      <c r="F1276" s="35">
        <f>SUMIFS(Tabla16[TASA 0%],Tabla16[NUM],Tabla1[[#This Row],[CODIGO]])</f>
        <v>0</v>
      </c>
      <c r="G1276" s="35">
        <f>SUMIFS(Tabla16[[EXENTO ]],Tabla16[NUM],Tabla1[[#This Row],[CODIGO]])</f>
        <v>0</v>
      </c>
      <c r="H1276" s="35">
        <f>SUMIFS(Tabla16[IVA],Tabla16[NUM],Tabla1[[#This Row],[CODIGO]])</f>
        <v>0</v>
      </c>
      <c r="I1276" s="35">
        <f>SUMIFS(Tabla16[ISR RET.],Tabla16[NUM],Tabla1[[#This Row],[CODIGO]])</f>
        <v>0</v>
      </c>
      <c r="J1276" s="35">
        <f>SUMIFS(Tabla16[IVA RET.],Tabla16[NUM],Tabla1[[#This Row],[CODIGO]])</f>
        <v>0</v>
      </c>
      <c r="K1276" t="str">
        <f>FIXED(Tabla1[[#This Row],[TASA 16%]],0)</f>
        <v>0</v>
      </c>
      <c r="L1276" t="str">
        <f>FIXED(Tabla1[[#This Row],[TASA 0%]],0)</f>
        <v>0</v>
      </c>
      <c r="M1276" t="str">
        <f>FIXED(Tabla1[[#This Row],[TASA EXE.]],0)</f>
        <v>0</v>
      </c>
      <c r="N1276" s="36" t="str">
        <f>FIXED(Tabla1[[#This Row],[IVA]],0)</f>
        <v>0</v>
      </c>
      <c r="O1276" s="36" t="str">
        <f>FIXED(Tabla1[[#This Row],[ISR RET]],0)</f>
        <v>0</v>
      </c>
      <c r="P1276" s="36" t="str">
        <f>FIXED(Tabla1[[#This Row],[IVA RET]],0)</f>
        <v>0</v>
      </c>
      <c r="R1276" s="68">
        <f>Tabla1[[#This Row],[TASA 16]]*16%</f>
        <v>0</v>
      </c>
    </row>
    <row r="1277" spans="2:18" x14ac:dyDescent="0.25">
      <c r="B1277" t="str">
        <f>'[1]210 Y RFC'!A1277</f>
        <v>GOGE670726M61</v>
      </c>
      <c r="C1277" t="s">
        <v>1309</v>
      </c>
      <c r="D1277" t="str">
        <f>'[1]210 Y RFC'!C1277</f>
        <v>GONZALEZ GUTIERREZ EDUARDO</v>
      </c>
      <c r="E1277" s="35">
        <f>SUMIFS(Tabla16[TASA 16],Tabla16[NUM],Tabla1[[#This Row],[CODIGO]])</f>
        <v>0</v>
      </c>
      <c r="F1277" s="35">
        <f>SUMIFS(Tabla16[TASA 0%],Tabla16[NUM],Tabla1[[#This Row],[CODIGO]])</f>
        <v>0</v>
      </c>
      <c r="G1277" s="35">
        <f>SUMIFS(Tabla16[[EXENTO ]],Tabla16[NUM],Tabla1[[#This Row],[CODIGO]])</f>
        <v>0</v>
      </c>
      <c r="H1277" s="35">
        <f>SUMIFS(Tabla16[IVA],Tabla16[NUM],Tabla1[[#This Row],[CODIGO]])</f>
        <v>0</v>
      </c>
      <c r="I1277" s="35">
        <f>SUMIFS(Tabla16[ISR RET.],Tabla16[NUM],Tabla1[[#This Row],[CODIGO]])</f>
        <v>0</v>
      </c>
      <c r="J1277" s="35">
        <f>SUMIFS(Tabla16[IVA RET.],Tabla16[NUM],Tabla1[[#This Row],[CODIGO]])</f>
        <v>0</v>
      </c>
      <c r="K1277" t="str">
        <f>FIXED(Tabla1[[#This Row],[TASA 16%]],0)</f>
        <v>0</v>
      </c>
      <c r="L1277" t="str">
        <f>FIXED(Tabla1[[#This Row],[TASA 0%]],0)</f>
        <v>0</v>
      </c>
      <c r="M1277" t="str">
        <f>FIXED(Tabla1[[#This Row],[TASA EXE.]],0)</f>
        <v>0</v>
      </c>
      <c r="N1277" t="str">
        <f>FIXED(Tabla1[[#This Row],[IVA]],0)</f>
        <v>0</v>
      </c>
      <c r="O1277" t="str">
        <f>FIXED(Tabla1[[#This Row],[ISR RET]],0)</f>
        <v>0</v>
      </c>
      <c r="P1277" t="str">
        <f>FIXED(Tabla1[[#This Row],[IVA RET]],0)</f>
        <v>0</v>
      </c>
      <c r="R1277" s="68">
        <f>Tabla1[[#This Row],[TASA 16]]*16%</f>
        <v>0</v>
      </c>
    </row>
    <row r="1278" spans="2:18" x14ac:dyDescent="0.25">
      <c r="B1278" t="str">
        <f>'[1]210 Y RFC'!A1278</f>
        <v>CTC160711HK2</v>
      </c>
      <c r="C1278" t="s">
        <v>1310</v>
      </c>
      <c r="D1278" t="str">
        <f>'[1]210 Y RFC'!C1278</f>
        <v>COMERCIALIZACION TRANSPORTACION Y COMPRA DE MAQUINARIA PESADA O USADA SA DE CV</v>
      </c>
      <c r="E1278" s="35">
        <f>SUMIFS(Tabla16[TASA 16],Tabla16[NUM],Tabla1[[#This Row],[CODIGO]])</f>
        <v>0</v>
      </c>
      <c r="F1278" s="35">
        <f>SUMIFS(Tabla16[TASA 0%],Tabla16[NUM],Tabla1[[#This Row],[CODIGO]])</f>
        <v>0</v>
      </c>
      <c r="G1278" s="35">
        <f>SUMIFS(Tabla16[[EXENTO ]],Tabla16[NUM],Tabla1[[#This Row],[CODIGO]])</f>
        <v>0</v>
      </c>
      <c r="H1278" s="35">
        <f>SUMIFS(Tabla16[IVA],Tabla16[NUM],Tabla1[[#This Row],[CODIGO]])</f>
        <v>0</v>
      </c>
      <c r="I1278" s="35">
        <f>SUMIFS(Tabla16[ISR RET.],Tabla16[NUM],Tabla1[[#This Row],[CODIGO]])</f>
        <v>0</v>
      </c>
      <c r="J1278" s="35">
        <f>SUMIFS(Tabla16[IVA RET.],Tabla16[NUM],Tabla1[[#This Row],[CODIGO]])</f>
        <v>0</v>
      </c>
      <c r="K1278" t="str">
        <f>FIXED(Tabla1[[#This Row],[TASA 16%]],0)</f>
        <v>0</v>
      </c>
      <c r="L1278" t="str">
        <f>FIXED(Tabla1[[#This Row],[TASA 0%]],0)</f>
        <v>0</v>
      </c>
      <c r="M1278" t="str">
        <f>FIXED(Tabla1[[#This Row],[TASA EXE.]],0)</f>
        <v>0</v>
      </c>
      <c r="N1278" s="36" t="str">
        <f>FIXED(Tabla1[[#This Row],[IVA]],0)</f>
        <v>0</v>
      </c>
      <c r="O1278" s="36" t="str">
        <f>FIXED(Tabla1[[#This Row],[ISR RET]],0)</f>
        <v>0</v>
      </c>
      <c r="P1278" s="36" t="str">
        <f>FIXED(Tabla1[[#This Row],[IVA RET]],0)</f>
        <v>0</v>
      </c>
      <c r="R1278" s="68">
        <f>Tabla1[[#This Row],[TASA 16]]*16%</f>
        <v>0</v>
      </c>
    </row>
    <row r="1279" spans="2:18" x14ac:dyDescent="0.25">
      <c r="B1279" t="str">
        <f>'[1]210 Y RFC'!A1279</f>
        <v>IIRE930824PM0</v>
      </c>
      <c r="C1279" t="s">
        <v>1311</v>
      </c>
      <c r="D1279" t="str">
        <f>'[1]210 Y RFC'!C1279</f>
        <v>IÑIGUEZ RODRIGUEZ ESMERALDA RUBY</v>
      </c>
      <c r="E1279" s="35">
        <f>SUMIFS(Tabla16[TASA 16],Tabla16[NUM],Tabla1[[#This Row],[CODIGO]])</f>
        <v>0</v>
      </c>
      <c r="F1279" s="35">
        <f>SUMIFS(Tabla16[TASA 0%],Tabla16[NUM],Tabla1[[#This Row],[CODIGO]])</f>
        <v>0</v>
      </c>
      <c r="G1279" s="35">
        <f>SUMIFS(Tabla16[[EXENTO ]],Tabla16[NUM],Tabla1[[#This Row],[CODIGO]])</f>
        <v>0</v>
      </c>
      <c r="H1279" s="35">
        <f>SUMIFS(Tabla16[IVA],Tabla16[NUM],Tabla1[[#This Row],[CODIGO]])</f>
        <v>0</v>
      </c>
      <c r="I1279" s="35">
        <f>SUMIFS(Tabla16[ISR RET.],Tabla16[NUM],Tabla1[[#This Row],[CODIGO]])</f>
        <v>0</v>
      </c>
      <c r="J1279" s="35">
        <f>SUMIFS(Tabla16[IVA RET.],Tabla16[NUM],Tabla1[[#This Row],[CODIGO]])</f>
        <v>0</v>
      </c>
      <c r="K1279" t="str">
        <f>FIXED(Tabla1[[#This Row],[TASA 16%]],0)</f>
        <v>0</v>
      </c>
      <c r="L1279" t="str">
        <f>FIXED(Tabla1[[#This Row],[TASA 0%]],0)</f>
        <v>0</v>
      </c>
      <c r="M1279" t="str">
        <f>FIXED(Tabla1[[#This Row],[TASA EXE.]],0)</f>
        <v>0</v>
      </c>
      <c r="N1279" t="str">
        <f>FIXED(Tabla1[[#This Row],[IVA]],0)</f>
        <v>0</v>
      </c>
      <c r="O1279" t="str">
        <f>FIXED(Tabla1[[#This Row],[ISR RET]],0)</f>
        <v>0</v>
      </c>
      <c r="P1279" t="str">
        <f>FIXED(Tabla1[[#This Row],[IVA RET]],0)</f>
        <v>0</v>
      </c>
      <c r="R1279" s="68">
        <f>Tabla1[[#This Row],[TASA 16]]*16%</f>
        <v>0</v>
      </c>
    </row>
    <row r="1280" spans="2:18" x14ac:dyDescent="0.25">
      <c r="B1280" t="str">
        <f>'[1]210 Y RFC'!A1280</f>
        <v>FABJ861126MI7</v>
      </c>
      <c r="C1280" t="s">
        <v>1312</v>
      </c>
      <c r="D1280" t="str">
        <f>'[1]210 Y RFC'!C1280</f>
        <v>FRANCO BECERRA JOSE DE JESUS</v>
      </c>
      <c r="E1280" s="35">
        <f>SUMIFS(Tabla16[TASA 16],Tabla16[NUM],Tabla1[[#This Row],[CODIGO]])</f>
        <v>0</v>
      </c>
      <c r="F1280" s="35">
        <f>SUMIFS(Tabla16[TASA 0%],Tabla16[NUM],Tabla1[[#This Row],[CODIGO]])</f>
        <v>0</v>
      </c>
      <c r="G1280" s="35">
        <f>SUMIFS(Tabla16[[EXENTO ]],Tabla16[NUM],Tabla1[[#This Row],[CODIGO]])</f>
        <v>0</v>
      </c>
      <c r="H1280" s="35">
        <f>SUMIFS(Tabla16[IVA],Tabla16[NUM],Tabla1[[#This Row],[CODIGO]])</f>
        <v>0</v>
      </c>
      <c r="I1280" s="35">
        <f>SUMIFS(Tabla16[ISR RET.],Tabla16[NUM],Tabla1[[#This Row],[CODIGO]])</f>
        <v>0</v>
      </c>
      <c r="J1280" s="35">
        <f>SUMIFS(Tabla16[IVA RET.],Tabla16[NUM],Tabla1[[#This Row],[CODIGO]])</f>
        <v>0</v>
      </c>
      <c r="K1280" t="str">
        <f>FIXED(Tabla1[[#This Row],[TASA 16%]],0)</f>
        <v>0</v>
      </c>
      <c r="L1280" t="str">
        <f>FIXED(Tabla1[[#This Row],[TASA 0%]],0)</f>
        <v>0</v>
      </c>
      <c r="M1280" t="str">
        <f>FIXED(Tabla1[[#This Row],[TASA EXE.]],0)</f>
        <v>0</v>
      </c>
      <c r="N1280" s="36" t="str">
        <f>FIXED(Tabla1[[#This Row],[IVA]],0)</f>
        <v>0</v>
      </c>
      <c r="O1280" s="36" t="str">
        <f>FIXED(Tabla1[[#This Row],[ISR RET]],0)</f>
        <v>0</v>
      </c>
      <c r="P1280" s="36" t="str">
        <f>FIXED(Tabla1[[#This Row],[IVA RET]],0)</f>
        <v>0</v>
      </c>
      <c r="R1280" s="68">
        <f>Tabla1[[#This Row],[TASA 16]]*16%</f>
        <v>0</v>
      </c>
    </row>
    <row r="1281" spans="2:18" x14ac:dyDescent="0.25">
      <c r="B1281" t="str">
        <f>'[1]210 Y RFC'!A1281</f>
        <v>NARJ451211SF6</v>
      </c>
      <c r="C1281" t="s">
        <v>1313</v>
      </c>
      <c r="D1281" t="str">
        <f>'[1]210 Y RFC'!C1281</f>
        <v>NAVARRO RAMIREZ JORGE ARTURO</v>
      </c>
      <c r="E1281" s="35">
        <f>SUMIFS(Tabla16[TASA 16],Tabla16[NUM],Tabla1[[#This Row],[CODIGO]])</f>
        <v>0</v>
      </c>
      <c r="F1281" s="35">
        <f>SUMIFS(Tabla16[TASA 0%],Tabla16[NUM],Tabla1[[#This Row],[CODIGO]])</f>
        <v>0</v>
      </c>
      <c r="G1281" s="35">
        <f>SUMIFS(Tabla16[[EXENTO ]],Tabla16[NUM],Tabla1[[#This Row],[CODIGO]])</f>
        <v>0</v>
      </c>
      <c r="H1281" s="35">
        <f>SUMIFS(Tabla16[IVA],Tabla16[NUM],Tabla1[[#This Row],[CODIGO]])</f>
        <v>0</v>
      </c>
      <c r="I1281" s="35">
        <f>SUMIFS(Tabla16[ISR RET.],Tabla16[NUM],Tabla1[[#This Row],[CODIGO]])</f>
        <v>0</v>
      </c>
      <c r="J1281" s="35">
        <f>SUMIFS(Tabla16[IVA RET.],Tabla16[NUM],Tabla1[[#This Row],[CODIGO]])</f>
        <v>0</v>
      </c>
      <c r="K1281" t="str">
        <f>FIXED(Tabla1[[#This Row],[TASA 16%]],0)</f>
        <v>0</v>
      </c>
      <c r="L1281" t="str">
        <f>FIXED(Tabla1[[#This Row],[TASA 0%]],0)</f>
        <v>0</v>
      </c>
      <c r="M1281" t="str">
        <f>FIXED(Tabla1[[#This Row],[TASA EXE.]],0)</f>
        <v>0</v>
      </c>
      <c r="N1281" t="str">
        <f>FIXED(Tabla1[[#This Row],[IVA]],0)</f>
        <v>0</v>
      </c>
      <c r="O1281" t="str">
        <f>FIXED(Tabla1[[#This Row],[ISR RET]],0)</f>
        <v>0</v>
      </c>
      <c r="P1281" t="str">
        <f>FIXED(Tabla1[[#This Row],[IVA RET]],0)</f>
        <v>0</v>
      </c>
      <c r="R1281" s="68">
        <f>Tabla1[[#This Row],[TASA 16]]*16%</f>
        <v>0</v>
      </c>
    </row>
    <row r="1282" spans="2:18" x14ac:dyDescent="0.25">
      <c r="B1282" t="str">
        <f>'[1]210 Y RFC'!A1282</f>
        <v>CJA061016ALA</v>
      </c>
      <c r="C1282" t="s">
        <v>1314</v>
      </c>
      <c r="D1282" t="str">
        <f>'[1]210 Y RFC'!C1282</f>
        <v>CAMIONERA DE JALISCO SA DE CV</v>
      </c>
      <c r="E1282" s="35">
        <f>SUMIFS(Tabla16[TASA 16],Tabla16[NUM],Tabla1[[#This Row],[CODIGO]])</f>
        <v>0</v>
      </c>
      <c r="F1282" s="35">
        <f>SUMIFS(Tabla16[TASA 0%],Tabla16[NUM],Tabla1[[#This Row],[CODIGO]])</f>
        <v>0</v>
      </c>
      <c r="G1282" s="35">
        <f>SUMIFS(Tabla16[[EXENTO ]],Tabla16[NUM],Tabla1[[#This Row],[CODIGO]])</f>
        <v>0</v>
      </c>
      <c r="H1282" s="35">
        <f>SUMIFS(Tabla16[IVA],Tabla16[NUM],Tabla1[[#This Row],[CODIGO]])</f>
        <v>0</v>
      </c>
      <c r="I1282" s="35">
        <f>SUMIFS(Tabla16[ISR RET.],Tabla16[NUM],Tabla1[[#This Row],[CODIGO]])</f>
        <v>0</v>
      </c>
      <c r="J1282" s="35">
        <f>SUMIFS(Tabla16[IVA RET.],Tabla16[NUM],Tabla1[[#This Row],[CODIGO]])</f>
        <v>0</v>
      </c>
      <c r="K1282" t="str">
        <f>FIXED(Tabla1[[#This Row],[TASA 16%]],0)</f>
        <v>0</v>
      </c>
      <c r="L1282" t="str">
        <f>FIXED(Tabla1[[#This Row],[TASA 0%]],0)</f>
        <v>0</v>
      </c>
      <c r="M1282" t="str">
        <f>FIXED(Tabla1[[#This Row],[TASA EXE.]],0)</f>
        <v>0</v>
      </c>
      <c r="N1282" s="36" t="str">
        <f>FIXED(Tabla1[[#This Row],[IVA]],0)</f>
        <v>0</v>
      </c>
      <c r="O1282" s="36" t="str">
        <f>FIXED(Tabla1[[#This Row],[ISR RET]],0)</f>
        <v>0</v>
      </c>
      <c r="P1282" s="36" t="str">
        <f>FIXED(Tabla1[[#This Row],[IVA RET]],0)</f>
        <v>0</v>
      </c>
      <c r="R1282" s="68">
        <f>Tabla1[[#This Row],[TASA 16]]*16%</f>
        <v>0</v>
      </c>
    </row>
    <row r="1283" spans="2:18" x14ac:dyDescent="0.25">
      <c r="B1283" t="str">
        <f>'[1]210 Y RFC'!A1283</f>
        <v>CGA1502184P4</v>
      </c>
      <c r="C1283" t="s">
        <v>1315</v>
      </c>
      <c r="D1283" t="str">
        <f>'[1]210 Y RFC'!C1283</f>
        <v>COMERCIALIZADORA GALFRA SPR DE RL</v>
      </c>
      <c r="E1283" s="35">
        <f>SUMIFS(Tabla16[TASA 16],Tabla16[NUM],Tabla1[[#This Row],[CODIGO]])</f>
        <v>0</v>
      </c>
      <c r="F1283" s="35">
        <f>SUMIFS(Tabla16[TASA 0%],Tabla16[NUM],Tabla1[[#This Row],[CODIGO]])</f>
        <v>0</v>
      </c>
      <c r="G1283" s="35">
        <f>SUMIFS(Tabla16[[EXENTO ]],Tabla16[NUM],Tabla1[[#This Row],[CODIGO]])</f>
        <v>0</v>
      </c>
      <c r="H1283" s="35">
        <f>SUMIFS(Tabla16[IVA],Tabla16[NUM],Tabla1[[#This Row],[CODIGO]])</f>
        <v>0</v>
      </c>
      <c r="I1283" s="35">
        <f>SUMIFS(Tabla16[ISR RET.],Tabla16[NUM],Tabla1[[#This Row],[CODIGO]])</f>
        <v>0</v>
      </c>
      <c r="J1283" s="35">
        <f>SUMIFS(Tabla16[IVA RET.],Tabla16[NUM],Tabla1[[#This Row],[CODIGO]])</f>
        <v>0</v>
      </c>
      <c r="K1283" t="str">
        <f>FIXED(Tabla1[[#This Row],[TASA 16%]],0)</f>
        <v>0</v>
      </c>
      <c r="L1283" t="str">
        <f>FIXED(Tabla1[[#This Row],[TASA 0%]],0)</f>
        <v>0</v>
      </c>
      <c r="M1283" t="str">
        <f>FIXED(Tabla1[[#This Row],[TASA EXE.]],0)</f>
        <v>0</v>
      </c>
      <c r="N1283" t="str">
        <f>FIXED(Tabla1[[#This Row],[IVA]],0)</f>
        <v>0</v>
      </c>
      <c r="O1283" t="str">
        <f>FIXED(Tabla1[[#This Row],[ISR RET]],0)</f>
        <v>0</v>
      </c>
      <c r="P1283" t="str">
        <f>FIXED(Tabla1[[#This Row],[IVA RET]],0)</f>
        <v>0</v>
      </c>
      <c r="R1283" s="68">
        <f>Tabla1[[#This Row],[TASA 16]]*16%</f>
        <v>0</v>
      </c>
    </row>
    <row r="1284" spans="2:18" x14ac:dyDescent="0.25">
      <c r="B1284" t="str">
        <f>'[1]210 Y RFC'!A1284</f>
        <v>DEZ161003GCA</v>
      </c>
      <c r="C1284" t="s">
        <v>1316</v>
      </c>
      <c r="D1284" t="str">
        <f>'[1]210 Y RFC'!C1284</f>
        <v>DEZVET S DE RL DE CV</v>
      </c>
      <c r="E1284" s="35">
        <f>SUMIFS(Tabla16[TASA 16],Tabla16[NUM],Tabla1[[#This Row],[CODIGO]])</f>
        <v>0</v>
      </c>
      <c r="F1284" s="35">
        <f>SUMIFS(Tabla16[TASA 0%],Tabla16[NUM],Tabla1[[#This Row],[CODIGO]])</f>
        <v>10452.9</v>
      </c>
      <c r="G1284" s="35">
        <f>SUMIFS(Tabla16[[EXENTO ]],Tabla16[NUM],Tabla1[[#This Row],[CODIGO]])</f>
        <v>0</v>
      </c>
      <c r="H1284" s="35">
        <f>SUMIFS(Tabla16[IVA],Tabla16[NUM],Tabla1[[#This Row],[CODIGO]])</f>
        <v>0</v>
      </c>
      <c r="I1284" s="35">
        <f>SUMIFS(Tabla16[ISR RET.],Tabla16[NUM],Tabla1[[#This Row],[CODIGO]])</f>
        <v>0</v>
      </c>
      <c r="J1284" s="35">
        <f>SUMIFS(Tabla16[IVA RET.],Tabla16[NUM],Tabla1[[#This Row],[CODIGO]])</f>
        <v>0</v>
      </c>
      <c r="K1284" t="str">
        <f>FIXED(Tabla1[[#This Row],[TASA 16%]],0)</f>
        <v>0</v>
      </c>
      <c r="L1284" t="str">
        <f>FIXED(Tabla1[[#This Row],[TASA 0%]],0)</f>
        <v>10,453</v>
      </c>
      <c r="M1284" t="str">
        <f>FIXED(Tabla1[[#This Row],[TASA EXE.]],0)</f>
        <v>0</v>
      </c>
      <c r="N1284" s="36" t="str">
        <f>FIXED(Tabla1[[#This Row],[IVA]],0)</f>
        <v>0</v>
      </c>
      <c r="O1284" s="36" t="str">
        <f>FIXED(Tabla1[[#This Row],[ISR RET]],0)</f>
        <v>0</v>
      </c>
      <c r="P1284" s="36" t="str">
        <f>FIXED(Tabla1[[#This Row],[IVA RET]],0)</f>
        <v>0</v>
      </c>
      <c r="R1284" s="68">
        <f>Tabla1[[#This Row],[TASA 16]]*16%</f>
        <v>0</v>
      </c>
    </row>
    <row r="1285" spans="2:18" x14ac:dyDescent="0.25">
      <c r="B1285" t="str">
        <f>'[1]210 Y RFC'!A1285</f>
        <v>CARF770801LE5</v>
      </c>
      <c r="C1285" t="s">
        <v>1317</v>
      </c>
      <c r="D1285" t="str">
        <f>'[1]210 Y RFC'!C1285</f>
        <v>CARDONA RAMOS FRANCISCO</v>
      </c>
      <c r="E1285" s="35">
        <f>SUMIFS(Tabla16[TASA 16],Tabla16[NUM],Tabla1[[#This Row],[CODIGO]])</f>
        <v>100574.625</v>
      </c>
      <c r="F1285" s="35">
        <f>SUMIFS(Tabla16[TASA 0%],Tabla16[NUM],Tabla1[[#This Row],[CODIGO]])</f>
        <v>9.5000000001164153E-2</v>
      </c>
      <c r="G1285" s="35">
        <f>SUMIFS(Tabla16[[EXENTO ]],Tabla16[NUM],Tabla1[[#This Row],[CODIGO]])</f>
        <v>0</v>
      </c>
      <c r="H1285" s="35">
        <f>SUMIFS(Tabla16[IVA],Tabla16[NUM],Tabla1[[#This Row],[CODIGO]])</f>
        <v>16091.94</v>
      </c>
      <c r="I1285" s="35">
        <f>SUMIFS(Tabla16[ISR RET.],Tabla16[NUM],Tabla1[[#This Row],[CODIGO]])</f>
        <v>0</v>
      </c>
      <c r="J1285" s="35">
        <f>SUMIFS(Tabla16[IVA RET.],Tabla16[NUM],Tabla1[[#This Row],[CODIGO]])</f>
        <v>0</v>
      </c>
      <c r="K1285" t="str">
        <f>FIXED(Tabla1[[#This Row],[TASA 16%]],0)</f>
        <v>100,575</v>
      </c>
      <c r="L1285" t="str">
        <f>FIXED(Tabla1[[#This Row],[TASA 0%]],0)</f>
        <v>0</v>
      </c>
      <c r="M1285" t="str">
        <f>FIXED(Tabla1[[#This Row],[TASA EXE.]],0)</f>
        <v>0</v>
      </c>
      <c r="N1285" t="str">
        <f>FIXED(Tabla1[[#This Row],[IVA]],0)</f>
        <v>16,092</v>
      </c>
      <c r="O1285" t="str">
        <f>FIXED(Tabla1[[#This Row],[ISR RET]],0)</f>
        <v>0</v>
      </c>
      <c r="P1285" t="str">
        <f>FIXED(Tabla1[[#This Row],[IVA RET]],0)</f>
        <v>0</v>
      </c>
      <c r="R1285" s="68">
        <f>Tabla1[[#This Row],[TASA 16]]*16%</f>
        <v>16092</v>
      </c>
    </row>
    <row r="1286" spans="2:18" x14ac:dyDescent="0.25">
      <c r="B1286" t="str">
        <f>'[1]210 Y RFC'!A1286</f>
        <v>DMA991207SH9</v>
      </c>
      <c r="C1286" t="s">
        <v>1318</v>
      </c>
      <c r="D1286" t="str">
        <f>'[1]210 Y RFC'!C1286</f>
        <v>DISTRIBUIDORA MABEGA SA DE CV</v>
      </c>
      <c r="E1286" s="35">
        <f>SUMIFS(Tabla16[TASA 16],Tabla16[NUM],Tabla1[[#This Row],[CODIGO]])</f>
        <v>0</v>
      </c>
      <c r="F1286" s="35">
        <f>SUMIFS(Tabla16[TASA 0%],Tabla16[NUM],Tabla1[[#This Row],[CODIGO]])</f>
        <v>0</v>
      </c>
      <c r="G1286" s="35">
        <f>SUMIFS(Tabla16[[EXENTO ]],Tabla16[NUM],Tabla1[[#This Row],[CODIGO]])</f>
        <v>0</v>
      </c>
      <c r="H1286" s="35">
        <f>SUMIFS(Tabla16[IVA],Tabla16[NUM],Tabla1[[#This Row],[CODIGO]])</f>
        <v>0</v>
      </c>
      <c r="I1286" s="35">
        <f>SUMIFS(Tabla16[ISR RET.],Tabla16[NUM],Tabla1[[#This Row],[CODIGO]])</f>
        <v>0</v>
      </c>
      <c r="J1286" s="35">
        <f>SUMIFS(Tabla16[IVA RET.],Tabla16[NUM],Tabla1[[#This Row],[CODIGO]])</f>
        <v>0</v>
      </c>
      <c r="K1286" t="str">
        <f>FIXED(Tabla1[[#This Row],[TASA 16%]],0)</f>
        <v>0</v>
      </c>
      <c r="L1286" t="str">
        <f>FIXED(Tabla1[[#This Row],[TASA 0%]],0)</f>
        <v>0</v>
      </c>
      <c r="M1286" t="str">
        <f>FIXED(Tabla1[[#This Row],[TASA EXE.]],0)</f>
        <v>0</v>
      </c>
      <c r="N1286" s="36" t="str">
        <f>FIXED(Tabla1[[#This Row],[IVA]],0)</f>
        <v>0</v>
      </c>
      <c r="O1286" s="36" t="str">
        <f>FIXED(Tabla1[[#This Row],[ISR RET]],0)</f>
        <v>0</v>
      </c>
      <c r="P1286" s="36" t="str">
        <f>FIXED(Tabla1[[#This Row],[IVA RET]],0)</f>
        <v>0</v>
      </c>
      <c r="R1286" s="68">
        <f>Tabla1[[#This Row],[TASA 16]]*16%</f>
        <v>0</v>
      </c>
    </row>
    <row r="1287" spans="2:18" x14ac:dyDescent="0.25">
      <c r="B1287" t="str">
        <f>'[1]210 Y RFC'!A1287</f>
        <v>ONA150604TN4</v>
      </c>
      <c r="C1287" t="s">
        <v>1319</v>
      </c>
      <c r="D1287" t="str">
        <f>'[1]210 Y RFC'!C1287</f>
        <v>ONAVSA S DE RL DE CV</v>
      </c>
      <c r="E1287" s="35">
        <f>SUMIFS(Tabla16[TASA 16],Tabla16[NUM],Tabla1[[#This Row],[CODIGO]])</f>
        <v>0</v>
      </c>
      <c r="F1287" s="35">
        <f>SUMIFS(Tabla16[TASA 0%],Tabla16[NUM],Tabla1[[#This Row],[CODIGO]])</f>
        <v>0</v>
      </c>
      <c r="G1287" s="35">
        <f>SUMIFS(Tabla16[[EXENTO ]],Tabla16[NUM],Tabla1[[#This Row],[CODIGO]])</f>
        <v>0</v>
      </c>
      <c r="H1287" s="35">
        <f>SUMIFS(Tabla16[IVA],Tabla16[NUM],Tabla1[[#This Row],[CODIGO]])</f>
        <v>0</v>
      </c>
      <c r="I1287" s="35">
        <f>SUMIFS(Tabla16[ISR RET.],Tabla16[NUM],Tabla1[[#This Row],[CODIGO]])</f>
        <v>0</v>
      </c>
      <c r="J1287" s="35">
        <f>SUMIFS(Tabla16[IVA RET.],Tabla16[NUM],Tabla1[[#This Row],[CODIGO]])</f>
        <v>0</v>
      </c>
      <c r="K1287" t="str">
        <f>FIXED(Tabla1[[#This Row],[TASA 16%]],0)</f>
        <v>0</v>
      </c>
      <c r="L1287" t="str">
        <f>FIXED(Tabla1[[#This Row],[TASA 0%]],0)</f>
        <v>0</v>
      </c>
      <c r="M1287" t="str">
        <f>FIXED(Tabla1[[#This Row],[TASA EXE.]],0)</f>
        <v>0</v>
      </c>
      <c r="N1287" t="str">
        <f>FIXED(Tabla1[[#This Row],[IVA]],0)</f>
        <v>0</v>
      </c>
      <c r="O1287" t="str">
        <f>FIXED(Tabla1[[#This Row],[ISR RET]],0)</f>
        <v>0</v>
      </c>
      <c r="P1287" t="str">
        <f>FIXED(Tabla1[[#This Row],[IVA RET]],0)</f>
        <v>0</v>
      </c>
      <c r="R1287" s="68">
        <f>Tabla1[[#This Row],[TASA 16]]*16%</f>
        <v>0</v>
      </c>
    </row>
    <row r="1288" spans="2:18" x14ac:dyDescent="0.25">
      <c r="B1288" t="str">
        <f>'[1]210 Y RFC'!A1288</f>
        <v>TOVR700914JXA</v>
      </c>
      <c r="C1288" t="s">
        <v>1320</v>
      </c>
      <c r="D1288" t="str">
        <f>'[1]210 Y RFC'!C1288</f>
        <v>DE LA TORRE VAZQUEZ RAMON</v>
      </c>
      <c r="E1288" s="35">
        <f>SUMIFS(Tabla16[TASA 16],Tabla16[NUM],Tabla1[[#This Row],[CODIGO]])</f>
        <v>0</v>
      </c>
      <c r="F1288" s="35">
        <f>SUMIFS(Tabla16[TASA 0%],Tabla16[NUM],Tabla1[[#This Row],[CODIGO]])</f>
        <v>0</v>
      </c>
      <c r="G1288" s="35">
        <f>SUMIFS(Tabla16[[EXENTO ]],Tabla16[NUM],Tabla1[[#This Row],[CODIGO]])</f>
        <v>0</v>
      </c>
      <c r="H1288" s="35">
        <f>SUMIFS(Tabla16[IVA],Tabla16[NUM],Tabla1[[#This Row],[CODIGO]])</f>
        <v>0</v>
      </c>
      <c r="I1288" s="35">
        <f>SUMIFS(Tabla16[ISR RET.],Tabla16[NUM],Tabla1[[#This Row],[CODIGO]])</f>
        <v>0</v>
      </c>
      <c r="J1288" s="35">
        <f>SUMIFS(Tabla16[IVA RET.],Tabla16[NUM],Tabla1[[#This Row],[CODIGO]])</f>
        <v>0</v>
      </c>
      <c r="K1288" t="str">
        <f>FIXED(Tabla1[[#This Row],[TASA 16%]],0)</f>
        <v>0</v>
      </c>
      <c r="L1288" t="str">
        <f>FIXED(Tabla1[[#This Row],[TASA 0%]],0)</f>
        <v>0</v>
      </c>
      <c r="M1288" t="str">
        <f>FIXED(Tabla1[[#This Row],[TASA EXE.]],0)</f>
        <v>0</v>
      </c>
      <c r="N1288" s="36" t="str">
        <f>FIXED(Tabla1[[#This Row],[IVA]],0)</f>
        <v>0</v>
      </c>
      <c r="O1288" s="36" t="str">
        <f>FIXED(Tabla1[[#This Row],[ISR RET]],0)</f>
        <v>0</v>
      </c>
      <c r="P1288" s="36" t="str">
        <f>FIXED(Tabla1[[#This Row],[IVA RET]],0)</f>
        <v>0</v>
      </c>
      <c r="R1288" s="68">
        <f>Tabla1[[#This Row],[TASA 16]]*16%</f>
        <v>0</v>
      </c>
    </row>
    <row r="1289" spans="2:18" x14ac:dyDescent="0.25">
      <c r="B1289" t="str">
        <f>'[1]210 Y RFC'!A1289</f>
        <v>EGO021114UC1</v>
      </c>
      <c r="C1289" t="s">
        <v>1321</v>
      </c>
      <c r="D1289" t="str">
        <f>'[1]210 Y RFC'!C1289</f>
        <v>EMPRESARIALES GOMEZ S DE RL DE CV</v>
      </c>
      <c r="E1289" s="35">
        <f>SUMIFS(Tabla16[TASA 16],Tabla16[NUM],Tabla1[[#This Row],[CODIGO]])</f>
        <v>0</v>
      </c>
      <c r="F1289" s="35">
        <f>SUMIFS(Tabla16[TASA 0%],Tabla16[NUM],Tabla1[[#This Row],[CODIGO]])</f>
        <v>0</v>
      </c>
      <c r="G1289" s="35">
        <f>SUMIFS(Tabla16[[EXENTO ]],Tabla16[NUM],Tabla1[[#This Row],[CODIGO]])</f>
        <v>0</v>
      </c>
      <c r="H1289" s="35">
        <f>SUMIFS(Tabla16[IVA],Tabla16[NUM],Tabla1[[#This Row],[CODIGO]])</f>
        <v>0</v>
      </c>
      <c r="I1289" s="35">
        <f>SUMIFS(Tabla16[ISR RET.],Tabla16[NUM],Tabla1[[#This Row],[CODIGO]])</f>
        <v>0</v>
      </c>
      <c r="J1289" s="35">
        <f>SUMIFS(Tabla16[IVA RET.],Tabla16[NUM],Tabla1[[#This Row],[CODIGO]])</f>
        <v>0</v>
      </c>
      <c r="K1289" t="str">
        <f>FIXED(Tabla1[[#This Row],[TASA 16%]],0)</f>
        <v>0</v>
      </c>
      <c r="L1289" t="str">
        <f>FIXED(Tabla1[[#This Row],[TASA 0%]],0)</f>
        <v>0</v>
      </c>
      <c r="M1289" t="str">
        <f>FIXED(Tabla1[[#This Row],[TASA EXE.]],0)</f>
        <v>0</v>
      </c>
      <c r="N1289" t="str">
        <f>FIXED(Tabla1[[#This Row],[IVA]],0)</f>
        <v>0</v>
      </c>
      <c r="O1289" t="str">
        <f>FIXED(Tabla1[[#This Row],[ISR RET]],0)</f>
        <v>0</v>
      </c>
      <c r="P1289" t="str">
        <f>FIXED(Tabla1[[#This Row],[IVA RET]],0)</f>
        <v>0</v>
      </c>
      <c r="R1289" s="68">
        <f>Tabla1[[#This Row],[TASA 16]]*16%</f>
        <v>0</v>
      </c>
    </row>
    <row r="1290" spans="2:18" x14ac:dyDescent="0.25">
      <c r="B1290" t="str">
        <f>'[1]210 Y RFC'!A1290</f>
        <v>IOTS9503203H7</v>
      </c>
      <c r="C1290" t="s">
        <v>1322</v>
      </c>
      <c r="D1290" t="str">
        <f>'[1]210 Y RFC'!C1290</f>
        <v>IZORDIA DE LA TORRE STEPHANIE</v>
      </c>
      <c r="E1290" s="35">
        <f>SUMIFS(Tabla16[TASA 16],Tabla16[NUM],Tabla1[[#This Row],[CODIGO]])</f>
        <v>0</v>
      </c>
      <c r="F1290" s="35">
        <f>SUMIFS(Tabla16[TASA 0%],Tabla16[NUM],Tabla1[[#This Row],[CODIGO]])</f>
        <v>0</v>
      </c>
      <c r="G1290" s="35">
        <f>SUMIFS(Tabla16[[EXENTO ]],Tabla16[NUM],Tabla1[[#This Row],[CODIGO]])</f>
        <v>0</v>
      </c>
      <c r="H1290" s="35">
        <f>SUMIFS(Tabla16[IVA],Tabla16[NUM],Tabla1[[#This Row],[CODIGO]])</f>
        <v>0</v>
      </c>
      <c r="I1290" s="35">
        <f>SUMIFS(Tabla16[ISR RET.],Tabla16[NUM],Tabla1[[#This Row],[CODIGO]])</f>
        <v>0</v>
      </c>
      <c r="J1290" s="35">
        <f>SUMIFS(Tabla16[IVA RET.],Tabla16[NUM],Tabla1[[#This Row],[CODIGO]])</f>
        <v>0</v>
      </c>
      <c r="K1290" t="str">
        <f>FIXED(Tabla1[[#This Row],[TASA 16%]],0)</f>
        <v>0</v>
      </c>
      <c r="L1290" t="str">
        <f>FIXED(Tabla1[[#This Row],[TASA 0%]],0)</f>
        <v>0</v>
      </c>
      <c r="M1290" t="str">
        <f>FIXED(Tabla1[[#This Row],[TASA EXE.]],0)</f>
        <v>0</v>
      </c>
      <c r="N1290" s="36" t="str">
        <f>FIXED(Tabla1[[#This Row],[IVA]],0)</f>
        <v>0</v>
      </c>
      <c r="O1290" s="36" t="str">
        <f>FIXED(Tabla1[[#This Row],[ISR RET]],0)</f>
        <v>0</v>
      </c>
      <c r="P1290" s="36" t="str">
        <f>FIXED(Tabla1[[#This Row],[IVA RET]],0)</f>
        <v>0</v>
      </c>
      <c r="R1290" s="68">
        <f>Tabla1[[#This Row],[TASA 16]]*16%</f>
        <v>0</v>
      </c>
    </row>
    <row r="1291" spans="2:18" x14ac:dyDescent="0.25">
      <c r="B1291" t="str">
        <f>'[1]210 Y RFC'!A1291</f>
        <v>ACA020529G14</v>
      </c>
      <c r="C1291" t="s">
        <v>1323</v>
      </c>
      <c r="D1291" t="str">
        <f>'[1]210 Y RFC'!C1291</f>
        <v>AUTO EXPRESS CASTELLANOS SA DE CV</v>
      </c>
      <c r="E1291" s="35">
        <f>SUMIFS(Tabla16[TASA 16],Tabla16[NUM],Tabla1[[#This Row],[CODIGO]])</f>
        <v>0</v>
      </c>
      <c r="F1291" s="35">
        <f>SUMIFS(Tabla16[TASA 0%],Tabla16[NUM],Tabla1[[#This Row],[CODIGO]])</f>
        <v>0</v>
      </c>
      <c r="G1291" s="35">
        <f>SUMIFS(Tabla16[[EXENTO ]],Tabla16[NUM],Tabla1[[#This Row],[CODIGO]])</f>
        <v>0</v>
      </c>
      <c r="H1291" s="35">
        <f>SUMIFS(Tabla16[IVA],Tabla16[NUM],Tabla1[[#This Row],[CODIGO]])</f>
        <v>0</v>
      </c>
      <c r="I1291" s="35">
        <f>SUMIFS(Tabla16[ISR RET.],Tabla16[NUM],Tabla1[[#This Row],[CODIGO]])</f>
        <v>0</v>
      </c>
      <c r="J1291" s="35">
        <f>SUMIFS(Tabla16[IVA RET.],Tabla16[NUM],Tabla1[[#This Row],[CODIGO]])</f>
        <v>0</v>
      </c>
      <c r="K1291" t="str">
        <f>FIXED(Tabla1[[#This Row],[TASA 16%]],0)</f>
        <v>0</v>
      </c>
      <c r="L1291" t="str">
        <f>FIXED(Tabla1[[#This Row],[TASA 0%]],0)</f>
        <v>0</v>
      </c>
      <c r="M1291" t="str">
        <f>FIXED(Tabla1[[#This Row],[TASA EXE.]],0)</f>
        <v>0</v>
      </c>
      <c r="N1291" t="str">
        <f>FIXED(Tabla1[[#This Row],[IVA]],0)</f>
        <v>0</v>
      </c>
      <c r="O1291" t="str">
        <f>FIXED(Tabla1[[#This Row],[ISR RET]],0)</f>
        <v>0</v>
      </c>
      <c r="P1291" t="str">
        <f>FIXED(Tabla1[[#This Row],[IVA RET]],0)</f>
        <v>0</v>
      </c>
      <c r="R1291" s="68">
        <f>Tabla1[[#This Row],[TASA 16]]*16%</f>
        <v>0</v>
      </c>
    </row>
    <row r="1292" spans="2:18" x14ac:dyDescent="0.25">
      <c r="B1292" t="str">
        <f>'[1]210 Y RFC'!A1292</f>
        <v>MOC021121EU0</v>
      </c>
      <c r="C1292" t="s">
        <v>1324</v>
      </c>
      <c r="D1292" t="str">
        <f>'[1]210 Y RFC'!C1292</f>
        <v>MULTIFARMACOS DE OCCIDENTE SA DE CV</v>
      </c>
      <c r="E1292" s="35">
        <f>SUMIFS(Tabla16[TASA 16],Tabla16[NUM],Tabla1[[#This Row],[CODIGO]])</f>
        <v>0</v>
      </c>
      <c r="F1292" s="35">
        <f>SUMIFS(Tabla16[TASA 0%],Tabla16[NUM],Tabla1[[#This Row],[CODIGO]])</f>
        <v>0</v>
      </c>
      <c r="G1292" s="35">
        <f>SUMIFS(Tabla16[[EXENTO ]],Tabla16[NUM],Tabla1[[#This Row],[CODIGO]])</f>
        <v>0</v>
      </c>
      <c r="H1292" s="35">
        <f>SUMIFS(Tabla16[IVA],Tabla16[NUM],Tabla1[[#This Row],[CODIGO]])</f>
        <v>0</v>
      </c>
      <c r="I1292" s="35">
        <f>SUMIFS(Tabla16[ISR RET.],Tabla16[NUM],Tabla1[[#This Row],[CODIGO]])</f>
        <v>0</v>
      </c>
      <c r="J1292" s="35">
        <f>SUMIFS(Tabla16[IVA RET.],Tabla16[NUM],Tabla1[[#This Row],[CODIGO]])</f>
        <v>0</v>
      </c>
      <c r="K1292" t="str">
        <f>FIXED(Tabla1[[#This Row],[TASA 16%]],0)</f>
        <v>0</v>
      </c>
      <c r="L1292" t="str">
        <f>FIXED(Tabla1[[#This Row],[TASA 0%]],0)</f>
        <v>0</v>
      </c>
      <c r="M1292" t="str">
        <f>FIXED(Tabla1[[#This Row],[TASA EXE.]],0)</f>
        <v>0</v>
      </c>
      <c r="N1292" s="36" t="str">
        <f>FIXED(Tabla1[[#This Row],[IVA]],0)</f>
        <v>0</v>
      </c>
      <c r="O1292" s="36" t="str">
        <f>FIXED(Tabla1[[#This Row],[ISR RET]],0)</f>
        <v>0</v>
      </c>
      <c r="P1292" s="36" t="str">
        <f>FIXED(Tabla1[[#This Row],[IVA RET]],0)</f>
        <v>0</v>
      </c>
      <c r="R1292" s="68">
        <f>Tabla1[[#This Row],[TASA 16]]*16%</f>
        <v>0</v>
      </c>
    </row>
    <row r="1293" spans="2:18" x14ac:dyDescent="0.25">
      <c r="B1293" t="str">
        <f>'[1]210 Y RFC'!A1293</f>
        <v>CSI171221V96</v>
      </c>
      <c r="C1293" t="s">
        <v>1325</v>
      </c>
      <c r="D1293" t="str">
        <f>'[1]210 Y RFC'!C1293</f>
        <v>COMERCIALIZADORA SIPRIANI SA DE CV</v>
      </c>
      <c r="E1293" s="35">
        <f>SUMIFS(Tabla16[TASA 16],Tabla16[NUM],Tabla1[[#This Row],[CODIGO]])</f>
        <v>0</v>
      </c>
      <c r="F1293" s="35">
        <f>SUMIFS(Tabla16[TASA 0%],Tabla16[NUM],Tabla1[[#This Row],[CODIGO]])</f>
        <v>0</v>
      </c>
      <c r="G1293" s="35">
        <f>SUMIFS(Tabla16[[EXENTO ]],Tabla16[NUM],Tabla1[[#This Row],[CODIGO]])</f>
        <v>0</v>
      </c>
      <c r="H1293" s="35">
        <f>SUMIFS(Tabla16[IVA],Tabla16[NUM],Tabla1[[#This Row],[CODIGO]])</f>
        <v>0</v>
      </c>
      <c r="I1293" s="35">
        <f>SUMIFS(Tabla16[ISR RET.],Tabla16[NUM],Tabla1[[#This Row],[CODIGO]])</f>
        <v>0</v>
      </c>
      <c r="J1293" s="35">
        <f>SUMIFS(Tabla16[IVA RET.],Tabla16[NUM],Tabla1[[#This Row],[CODIGO]])</f>
        <v>0</v>
      </c>
      <c r="K1293" t="str">
        <f>FIXED(Tabla1[[#This Row],[TASA 16%]],0)</f>
        <v>0</v>
      </c>
      <c r="L1293" t="str">
        <f>FIXED(Tabla1[[#This Row],[TASA 0%]],0)</f>
        <v>0</v>
      </c>
      <c r="M1293" t="str">
        <f>FIXED(Tabla1[[#This Row],[TASA EXE.]],0)</f>
        <v>0</v>
      </c>
      <c r="N1293" t="str">
        <f>FIXED(Tabla1[[#This Row],[IVA]],0)</f>
        <v>0</v>
      </c>
      <c r="O1293" t="str">
        <f>FIXED(Tabla1[[#This Row],[ISR RET]],0)</f>
        <v>0</v>
      </c>
      <c r="P1293" t="str">
        <f>FIXED(Tabla1[[#This Row],[IVA RET]],0)</f>
        <v>0</v>
      </c>
      <c r="R1293" s="68">
        <f>Tabla1[[#This Row],[TASA 16]]*16%</f>
        <v>0</v>
      </c>
    </row>
    <row r="1294" spans="2:18" x14ac:dyDescent="0.25">
      <c r="B1294" t="str">
        <f>'[1]210 Y RFC'!A1294</f>
        <v>GMO0711291Q0</v>
      </c>
      <c r="C1294" t="s">
        <v>1326</v>
      </c>
      <c r="D1294" t="str">
        <f>'[1]210 Y RFC'!C1294</f>
        <v>GERMANIA MOTORS SA DE CV</v>
      </c>
      <c r="E1294" s="35">
        <f>SUMIFS(Tabla16[TASA 16],Tabla16[NUM],Tabla1[[#This Row],[CODIGO]])</f>
        <v>0</v>
      </c>
      <c r="F1294" s="35">
        <f>SUMIFS(Tabla16[TASA 0%],Tabla16[NUM],Tabla1[[#This Row],[CODIGO]])</f>
        <v>0</v>
      </c>
      <c r="G1294" s="35">
        <f>SUMIFS(Tabla16[[EXENTO ]],Tabla16[NUM],Tabla1[[#This Row],[CODIGO]])</f>
        <v>0</v>
      </c>
      <c r="H1294" s="35">
        <f>SUMIFS(Tabla16[IVA],Tabla16[NUM],Tabla1[[#This Row],[CODIGO]])</f>
        <v>0</v>
      </c>
      <c r="I1294" s="35">
        <f>SUMIFS(Tabla16[ISR RET.],Tabla16[NUM],Tabla1[[#This Row],[CODIGO]])</f>
        <v>0</v>
      </c>
      <c r="J1294" s="35">
        <f>SUMIFS(Tabla16[IVA RET.],Tabla16[NUM],Tabla1[[#This Row],[CODIGO]])</f>
        <v>0</v>
      </c>
      <c r="K1294" t="str">
        <f>FIXED(Tabla1[[#This Row],[TASA 16%]],0)</f>
        <v>0</v>
      </c>
      <c r="L1294" t="str">
        <f>FIXED(Tabla1[[#This Row],[TASA 0%]],0)</f>
        <v>0</v>
      </c>
      <c r="M1294" t="str">
        <f>FIXED(Tabla1[[#This Row],[TASA EXE.]],0)</f>
        <v>0</v>
      </c>
      <c r="N1294" s="36" t="str">
        <f>FIXED(Tabla1[[#This Row],[IVA]],0)</f>
        <v>0</v>
      </c>
      <c r="O1294" s="36" t="str">
        <f>FIXED(Tabla1[[#This Row],[ISR RET]],0)</f>
        <v>0</v>
      </c>
      <c r="P1294" s="36" t="str">
        <f>FIXED(Tabla1[[#This Row],[IVA RET]],0)</f>
        <v>0</v>
      </c>
      <c r="R1294" s="68">
        <f>Tabla1[[#This Row],[TASA 16]]*16%</f>
        <v>0</v>
      </c>
    </row>
    <row r="1295" spans="2:18" x14ac:dyDescent="0.25">
      <c r="B1295" t="str">
        <f>'[1]210 Y RFC'!A1295</f>
        <v>ALC0011111Y9</v>
      </c>
      <c r="C1295" t="s">
        <v>1327</v>
      </c>
      <c r="D1295" t="str">
        <f>'[1]210 Y RFC'!C1295</f>
        <v>ALCEDA SA DE CV</v>
      </c>
      <c r="E1295" s="35">
        <f>SUMIFS(Tabla16[TASA 16],Tabla16[NUM],Tabla1[[#This Row],[CODIGO]])</f>
        <v>2680</v>
      </c>
      <c r="F1295" s="35">
        <f>SUMIFS(Tabla16[TASA 0%],Tabla16[NUM],Tabla1[[#This Row],[CODIGO]])</f>
        <v>3820</v>
      </c>
      <c r="G1295" s="35">
        <f>SUMIFS(Tabla16[[EXENTO ]],Tabla16[NUM],Tabla1[[#This Row],[CODIGO]])</f>
        <v>0</v>
      </c>
      <c r="H1295" s="35">
        <f>SUMIFS(Tabla16[IVA],Tabla16[NUM],Tabla1[[#This Row],[CODIGO]])</f>
        <v>428.8</v>
      </c>
      <c r="I1295" s="35">
        <f>SUMIFS(Tabla16[ISR RET.],Tabla16[NUM],Tabla1[[#This Row],[CODIGO]])</f>
        <v>0</v>
      </c>
      <c r="J1295" s="35">
        <f>SUMIFS(Tabla16[IVA RET.],Tabla16[NUM],Tabla1[[#This Row],[CODIGO]])</f>
        <v>0</v>
      </c>
      <c r="K1295" t="str">
        <f>FIXED(Tabla1[[#This Row],[TASA 16%]],0)</f>
        <v>2,680</v>
      </c>
      <c r="L1295" t="str">
        <f>FIXED(Tabla1[[#This Row],[TASA 0%]],0)</f>
        <v>3,820</v>
      </c>
      <c r="M1295" t="str">
        <f>FIXED(Tabla1[[#This Row],[TASA EXE.]],0)</f>
        <v>0</v>
      </c>
      <c r="N1295" t="str">
        <f>FIXED(Tabla1[[#This Row],[IVA]],0)</f>
        <v>429</v>
      </c>
      <c r="O1295" t="str">
        <f>FIXED(Tabla1[[#This Row],[ISR RET]],0)</f>
        <v>0</v>
      </c>
      <c r="P1295" t="str">
        <f>FIXED(Tabla1[[#This Row],[IVA RET]],0)</f>
        <v>0</v>
      </c>
      <c r="R1295" s="68">
        <f>Tabla1[[#This Row],[TASA 16]]*16%</f>
        <v>428.8</v>
      </c>
    </row>
    <row r="1296" spans="2:18" x14ac:dyDescent="0.25">
      <c r="B1296" t="str">
        <f>'[1]210 Y RFC'!A1296</f>
        <v>CLI180314QX1</v>
      </c>
      <c r="C1296" t="s">
        <v>1328</v>
      </c>
      <c r="D1296" t="str">
        <f>'[1]210 Y RFC'!C1296</f>
        <v>COMERCIALIZADORA LIVOLANT SA DE CV</v>
      </c>
      <c r="E1296" s="35">
        <f>SUMIFS(Tabla16[TASA 16],Tabla16[NUM],Tabla1[[#This Row],[CODIGO]])</f>
        <v>0</v>
      </c>
      <c r="F1296" s="35">
        <f>SUMIFS(Tabla16[TASA 0%],Tabla16[NUM],Tabla1[[#This Row],[CODIGO]])</f>
        <v>0</v>
      </c>
      <c r="G1296" s="35">
        <f>SUMIFS(Tabla16[[EXENTO ]],Tabla16[NUM],Tabla1[[#This Row],[CODIGO]])</f>
        <v>0</v>
      </c>
      <c r="H1296" s="35">
        <f>SUMIFS(Tabla16[IVA],Tabla16[NUM],Tabla1[[#This Row],[CODIGO]])</f>
        <v>0</v>
      </c>
      <c r="I1296" s="35">
        <f>SUMIFS(Tabla16[ISR RET.],Tabla16[NUM],Tabla1[[#This Row],[CODIGO]])</f>
        <v>0</v>
      </c>
      <c r="J1296" s="35">
        <f>SUMIFS(Tabla16[IVA RET.],Tabla16[NUM],Tabla1[[#This Row],[CODIGO]])</f>
        <v>0</v>
      </c>
      <c r="K1296" t="str">
        <f>FIXED(Tabla1[[#This Row],[TASA 16%]],0)</f>
        <v>0</v>
      </c>
      <c r="L1296" t="str">
        <f>FIXED(Tabla1[[#This Row],[TASA 0%]],0)</f>
        <v>0</v>
      </c>
      <c r="M1296" t="str">
        <f>FIXED(Tabla1[[#This Row],[TASA EXE.]],0)</f>
        <v>0</v>
      </c>
      <c r="N1296" s="36" t="str">
        <f>FIXED(Tabla1[[#This Row],[IVA]],0)</f>
        <v>0</v>
      </c>
      <c r="O1296" s="36" t="str">
        <f>FIXED(Tabla1[[#This Row],[ISR RET]],0)</f>
        <v>0</v>
      </c>
      <c r="P1296" s="36" t="str">
        <f>FIXED(Tabla1[[#This Row],[IVA RET]],0)</f>
        <v>0</v>
      </c>
      <c r="R1296" s="68">
        <f>Tabla1[[#This Row],[TASA 16]]*16%</f>
        <v>0</v>
      </c>
    </row>
    <row r="1297" spans="2:18" x14ac:dyDescent="0.25">
      <c r="B1297" t="str">
        <f>'[1]210 Y RFC'!A1297</f>
        <v>FOMT620604AL1</v>
      </c>
      <c r="C1297" t="s">
        <v>1329</v>
      </c>
      <c r="D1297" t="str">
        <f>'[1]210 Y RFC'!C1297</f>
        <v>FLORES MUÑOZ MARIA TERESA</v>
      </c>
      <c r="E1297" s="35">
        <f>SUMIFS(Tabla16[TASA 16],Tabla16[NUM],Tabla1[[#This Row],[CODIGO]])</f>
        <v>0</v>
      </c>
      <c r="F1297" s="35">
        <f>SUMIFS(Tabla16[TASA 0%],Tabla16[NUM],Tabla1[[#This Row],[CODIGO]])</f>
        <v>0</v>
      </c>
      <c r="G1297" s="35">
        <f>SUMIFS(Tabla16[[EXENTO ]],Tabla16[NUM],Tabla1[[#This Row],[CODIGO]])</f>
        <v>0</v>
      </c>
      <c r="H1297" s="35">
        <f>SUMIFS(Tabla16[IVA],Tabla16[NUM],Tabla1[[#This Row],[CODIGO]])</f>
        <v>0</v>
      </c>
      <c r="I1297" s="35">
        <f>SUMIFS(Tabla16[ISR RET.],Tabla16[NUM],Tabla1[[#This Row],[CODIGO]])</f>
        <v>0</v>
      </c>
      <c r="J1297" s="35">
        <f>SUMIFS(Tabla16[IVA RET.],Tabla16[NUM],Tabla1[[#This Row],[CODIGO]])</f>
        <v>0</v>
      </c>
      <c r="K1297" t="str">
        <f>FIXED(Tabla1[[#This Row],[TASA 16%]],0)</f>
        <v>0</v>
      </c>
      <c r="L1297" t="str">
        <f>FIXED(Tabla1[[#This Row],[TASA 0%]],0)</f>
        <v>0</v>
      </c>
      <c r="M1297" t="str">
        <f>FIXED(Tabla1[[#This Row],[TASA EXE.]],0)</f>
        <v>0</v>
      </c>
      <c r="N1297" t="str">
        <f>FIXED(Tabla1[[#This Row],[IVA]],0)</f>
        <v>0</v>
      </c>
      <c r="O1297" t="str">
        <f>FIXED(Tabla1[[#This Row],[ISR RET]],0)</f>
        <v>0</v>
      </c>
      <c r="P1297" t="str">
        <f>FIXED(Tabla1[[#This Row],[IVA RET]],0)</f>
        <v>0</v>
      </c>
      <c r="R1297" s="68">
        <f>Tabla1[[#This Row],[TASA 16]]*16%</f>
        <v>0</v>
      </c>
    </row>
    <row r="1298" spans="2:18" x14ac:dyDescent="0.25">
      <c r="B1298" t="str">
        <f>'[1]210 Y RFC'!A1298</f>
        <v>RORA7710067W0</v>
      </c>
      <c r="C1298" t="s">
        <v>1330</v>
      </c>
      <c r="D1298" t="str">
        <f>'[1]210 Y RFC'!C1298</f>
        <v>RODRIGUEZ ROMO ALFONSO FERNANDO</v>
      </c>
      <c r="E1298" s="35">
        <f>SUMIFS(Tabla16[TASA 16],Tabla16[NUM],Tabla1[[#This Row],[CODIGO]])</f>
        <v>0</v>
      </c>
      <c r="F1298" s="35">
        <f>SUMIFS(Tabla16[TASA 0%],Tabla16[NUM],Tabla1[[#This Row],[CODIGO]])</f>
        <v>0</v>
      </c>
      <c r="G1298" s="35">
        <f>SUMIFS(Tabla16[[EXENTO ]],Tabla16[NUM],Tabla1[[#This Row],[CODIGO]])</f>
        <v>0</v>
      </c>
      <c r="H1298" s="35">
        <f>SUMIFS(Tabla16[IVA],Tabla16[NUM],Tabla1[[#This Row],[CODIGO]])</f>
        <v>0</v>
      </c>
      <c r="I1298" s="35">
        <f>SUMIFS(Tabla16[ISR RET.],Tabla16[NUM],Tabla1[[#This Row],[CODIGO]])</f>
        <v>0</v>
      </c>
      <c r="J1298" s="35">
        <f>SUMIFS(Tabla16[IVA RET.],Tabla16[NUM],Tabla1[[#This Row],[CODIGO]])</f>
        <v>0</v>
      </c>
      <c r="K1298" t="str">
        <f>FIXED(Tabla1[[#This Row],[TASA 16%]],0)</f>
        <v>0</v>
      </c>
      <c r="L1298" t="str">
        <f>FIXED(Tabla1[[#This Row],[TASA 0%]],0)</f>
        <v>0</v>
      </c>
      <c r="M1298" t="str">
        <f>FIXED(Tabla1[[#This Row],[TASA EXE.]],0)</f>
        <v>0</v>
      </c>
      <c r="N1298" s="36" t="str">
        <f>FIXED(Tabla1[[#This Row],[IVA]],0)</f>
        <v>0</v>
      </c>
      <c r="O1298" s="36" t="str">
        <f>FIXED(Tabla1[[#This Row],[ISR RET]],0)</f>
        <v>0</v>
      </c>
      <c r="P1298" s="36" t="str">
        <f>FIXED(Tabla1[[#This Row],[IVA RET]],0)</f>
        <v>0</v>
      </c>
      <c r="R1298" s="68">
        <f>Tabla1[[#This Row],[TASA 16]]*16%</f>
        <v>0</v>
      </c>
    </row>
    <row r="1299" spans="2:18" x14ac:dyDescent="0.25">
      <c r="B1299" t="str">
        <f>'[1]210 Y RFC'!A1299</f>
        <v>AANA8605248F3</v>
      </c>
      <c r="C1299" t="s">
        <v>1331</v>
      </c>
      <c r="D1299" t="str">
        <f>'[1]210 Y RFC'!C1299</f>
        <v>ALCANTAR NAVARRO ALVARO NOEL</v>
      </c>
      <c r="E1299" s="35">
        <f>SUMIFS(Tabla16[TASA 16],Tabla16[NUM],Tabla1[[#This Row],[CODIGO]])</f>
        <v>0</v>
      </c>
      <c r="F1299" s="35">
        <f>SUMIFS(Tabla16[TASA 0%],Tabla16[NUM],Tabla1[[#This Row],[CODIGO]])</f>
        <v>0</v>
      </c>
      <c r="G1299" s="35">
        <f>SUMIFS(Tabla16[[EXENTO ]],Tabla16[NUM],Tabla1[[#This Row],[CODIGO]])</f>
        <v>0</v>
      </c>
      <c r="H1299" s="35">
        <f>SUMIFS(Tabla16[IVA],Tabla16[NUM],Tabla1[[#This Row],[CODIGO]])</f>
        <v>0</v>
      </c>
      <c r="I1299" s="35">
        <f>SUMIFS(Tabla16[ISR RET.],Tabla16[NUM],Tabla1[[#This Row],[CODIGO]])</f>
        <v>0</v>
      </c>
      <c r="J1299" s="35">
        <f>SUMIFS(Tabla16[IVA RET.],Tabla16[NUM],Tabla1[[#This Row],[CODIGO]])</f>
        <v>0</v>
      </c>
      <c r="K1299" t="str">
        <f>FIXED(Tabla1[[#This Row],[TASA 16%]],0)</f>
        <v>0</v>
      </c>
      <c r="L1299" t="str">
        <f>FIXED(Tabla1[[#This Row],[TASA 0%]],0)</f>
        <v>0</v>
      </c>
      <c r="M1299" t="str">
        <f>FIXED(Tabla1[[#This Row],[TASA EXE.]],0)</f>
        <v>0</v>
      </c>
      <c r="N1299" t="str">
        <f>FIXED(Tabla1[[#This Row],[IVA]],0)</f>
        <v>0</v>
      </c>
      <c r="O1299" t="str">
        <f>FIXED(Tabla1[[#This Row],[ISR RET]],0)</f>
        <v>0</v>
      </c>
      <c r="P1299" t="str">
        <f>FIXED(Tabla1[[#This Row],[IVA RET]],0)</f>
        <v>0</v>
      </c>
      <c r="R1299" s="68">
        <f>Tabla1[[#This Row],[TASA 16]]*16%</f>
        <v>0</v>
      </c>
    </row>
    <row r="1300" spans="2:18" x14ac:dyDescent="0.25">
      <c r="B1300" t="str">
        <f>'[1]210 Y RFC'!A1300</f>
        <v>QUAL780225386</v>
      </c>
      <c r="C1300" t="s">
        <v>1332</v>
      </c>
      <c r="D1300" t="str">
        <f>'[1]210 Y RFC'!C1300</f>
        <v>QUINTANA ASTORGA LOURDES MARIA</v>
      </c>
      <c r="E1300" s="35">
        <f>SUMIFS(Tabla16[TASA 16],Tabla16[NUM],Tabla1[[#This Row],[CODIGO]])</f>
        <v>2776.375</v>
      </c>
      <c r="F1300" s="35">
        <f>SUMIFS(Tabla16[TASA 0%],Tabla16[NUM],Tabla1[[#This Row],[CODIGO]])</f>
        <v>2.4999999999636202E-2</v>
      </c>
      <c r="G1300" s="35">
        <f>SUMIFS(Tabla16[[EXENTO ]],Tabla16[NUM],Tabla1[[#This Row],[CODIGO]])</f>
        <v>0</v>
      </c>
      <c r="H1300" s="35">
        <f>SUMIFS(Tabla16[IVA],Tabla16[NUM],Tabla1[[#This Row],[CODIGO]])</f>
        <v>444.22</v>
      </c>
      <c r="I1300" s="35">
        <f>SUMIFS(Tabla16[ISR RET.],Tabla16[NUM],Tabla1[[#This Row],[CODIGO]])</f>
        <v>0</v>
      </c>
      <c r="J1300" s="35">
        <f>SUMIFS(Tabla16[IVA RET.],Tabla16[NUM],Tabla1[[#This Row],[CODIGO]])</f>
        <v>0</v>
      </c>
      <c r="K1300" t="str">
        <f>FIXED(Tabla1[[#This Row],[TASA 16%]],0)</f>
        <v>2,776</v>
      </c>
      <c r="L1300" t="str">
        <f>FIXED(Tabla1[[#This Row],[TASA 0%]],0)</f>
        <v>0</v>
      </c>
      <c r="M1300" t="str">
        <f>FIXED(Tabla1[[#This Row],[TASA EXE.]],0)</f>
        <v>0</v>
      </c>
      <c r="N1300" s="36" t="str">
        <f>FIXED(Tabla1[[#This Row],[IVA]],0)</f>
        <v>444</v>
      </c>
      <c r="O1300" s="36" t="str">
        <f>FIXED(Tabla1[[#This Row],[ISR RET]],0)</f>
        <v>0</v>
      </c>
      <c r="P1300" s="36" t="str">
        <f>FIXED(Tabla1[[#This Row],[IVA RET]],0)</f>
        <v>0</v>
      </c>
      <c r="R1300" s="68">
        <f>Tabla1[[#This Row],[TASA 16]]*16%</f>
        <v>444.16</v>
      </c>
    </row>
    <row r="1301" spans="2:18" x14ac:dyDescent="0.25">
      <c r="B1301" t="str">
        <f>'[1]210 Y RFC'!A1301</f>
        <v>GUBG830617TC4</v>
      </c>
      <c r="C1301" t="s">
        <v>1333</v>
      </c>
      <c r="D1301" t="str">
        <f>'[1]210 Y RFC'!C1301</f>
        <v>GUERRERO BALCAZAR JOSE GUILLERMO</v>
      </c>
      <c r="E1301" s="35">
        <f>SUMIFS(Tabla16[TASA 16],Tabla16[NUM],Tabla1[[#This Row],[CODIGO]])</f>
        <v>16850</v>
      </c>
      <c r="F1301" s="35">
        <f>SUMIFS(Tabla16[TASA 0%],Tabla16[NUM],Tabla1[[#This Row],[CODIGO]])</f>
        <v>0</v>
      </c>
      <c r="G1301" s="35">
        <f>SUMIFS(Tabla16[[EXENTO ]],Tabla16[NUM],Tabla1[[#This Row],[CODIGO]])</f>
        <v>0</v>
      </c>
      <c r="H1301" s="35">
        <f>SUMIFS(Tabla16[IVA],Tabla16[NUM],Tabla1[[#This Row],[CODIGO]])</f>
        <v>2696</v>
      </c>
      <c r="I1301" s="35">
        <f>SUMIFS(Tabla16[ISR RET.],Tabla16[NUM],Tabla1[[#This Row],[CODIGO]])</f>
        <v>0</v>
      </c>
      <c r="J1301" s="35">
        <f>SUMIFS(Tabla16[IVA RET.],Tabla16[NUM],Tabla1[[#This Row],[CODIGO]])</f>
        <v>0</v>
      </c>
      <c r="K1301" t="str">
        <f>FIXED(Tabla1[[#This Row],[TASA 16%]],0)</f>
        <v>16,850</v>
      </c>
      <c r="L1301" t="str">
        <f>FIXED(Tabla1[[#This Row],[TASA 0%]],0)</f>
        <v>0</v>
      </c>
      <c r="M1301" t="str">
        <f>FIXED(Tabla1[[#This Row],[TASA EXE.]],0)</f>
        <v>0</v>
      </c>
      <c r="N1301" t="str">
        <f>FIXED(Tabla1[[#This Row],[IVA]],0)</f>
        <v>2,696</v>
      </c>
      <c r="O1301" t="str">
        <f>FIXED(Tabla1[[#This Row],[ISR RET]],0)</f>
        <v>0</v>
      </c>
      <c r="P1301" t="str">
        <f>FIXED(Tabla1[[#This Row],[IVA RET]],0)</f>
        <v>0</v>
      </c>
      <c r="R1301" s="68">
        <f>Tabla1[[#This Row],[TASA 16]]*16%</f>
        <v>2696</v>
      </c>
    </row>
    <row r="1302" spans="2:18" x14ac:dyDescent="0.25">
      <c r="B1302" t="str">
        <f>'[1]210 Y RFC'!A1302</f>
        <v>PARG630623LC6</v>
      </c>
      <c r="C1302" t="s">
        <v>1334</v>
      </c>
      <c r="D1302" t="str">
        <f>'[1]210 Y RFC'!C1302</f>
        <v>PARRA RODRIGUEZ GUILLERMO</v>
      </c>
      <c r="E1302" s="35">
        <f>SUMIFS(Tabla16[TASA 16],Tabla16[NUM],Tabla1[[#This Row],[CODIGO]])</f>
        <v>0</v>
      </c>
      <c r="F1302" s="35">
        <f>SUMIFS(Tabla16[TASA 0%],Tabla16[NUM],Tabla1[[#This Row],[CODIGO]])</f>
        <v>0</v>
      </c>
      <c r="G1302" s="35">
        <f>SUMIFS(Tabla16[[EXENTO ]],Tabla16[NUM],Tabla1[[#This Row],[CODIGO]])</f>
        <v>0</v>
      </c>
      <c r="H1302" s="35">
        <f>SUMIFS(Tabla16[IVA],Tabla16[NUM],Tabla1[[#This Row],[CODIGO]])</f>
        <v>0</v>
      </c>
      <c r="I1302" s="35">
        <f>SUMIFS(Tabla16[ISR RET.],Tabla16[NUM],Tabla1[[#This Row],[CODIGO]])</f>
        <v>0</v>
      </c>
      <c r="J1302" s="35">
        <f>SUMIFS(Tabla16[IVA RET.],Tabla16[NUM],Tabla1[[#This Row],[CODIGO]])</f>
        <v>0</v>
      </c>
      <c r="K1302" t="str">
        <f>FIXED(Tabla1[[#This Row],[TASA 16%]],0)</f>
        <v>0</v>
      </c>
      <c r="L1302" t="str">
        <f>FIXED(Tabla1[[#This Row],[TASA 0%]],0)</f>
        <v>0</v>
      </c>
      <c r="M1302" t="str">
        <f>FIXED(Tabla1[[#This Row],[TASA EXE.]],0)</f>
        <v>0</v>
      </c>
      <c r="N1302" s="36" t="str">
        <f>FIXED(Tabla1[[#This Row],[IVA]],0)</f>
        <v>0</v>
      </c>
      <c r="O1302" s="36" t="str">
        <f>FIXED(Tabla1[[#This Row],[ISR RET]],0)</f>
        <v>0</v>
      </c>
      <c r="P1302" s="36" t="str">
        <f>FIXED(Tabla1[[#This Row],[IVA RET]],0)</f>
        <v>0</v>
      </c>
      <c r="R1302" s="68">
        <f>Tabla1[[#This Row],[TASA 16]]*16%</f>
        <v>0</v>
      </c>
    </row>
    <row r="1303" spans="2:18" x14ac:dyDescent="0.25">
      <c r="B1303" t="str">
        <f>'[1]210 Y RFC'!A1303</f>
        <v>QBS150408QL8</v>
      </c>
      <c r="C1303" t="s">
        <v>1335</v>
      </c>
      <c r="D1303" t="str">
        <f>'[1]210 Y RFC'!C1303</f>
        <v>QUANTUM BUSINESS SOLUTIONS SA DE CV</v>
      </c>
      <c r="E1303" s="35">
        <f>SUMIFS(Tabla16[TASA 16],Tabla16[NUM],Tabla1[[#This Row],[CODIGO]])</f>
        <v>400528.625</v>
      </c>
      <c r="F1303" s="35">
        <f>SUMIFS(Tabla16[TASA 0%],Tabla16[NUM],Tabla1[[#This Row],[CODIGO]])</f>
        <v>-6.5000000002328306E-2</v>
      </c>
      <c r="G1303" s="35">
        <f>SUMIFS(Tabla16[[EXENTO ]],Tabla16[NUM],Tabla1[[#This Row],[CODIGO]])</f>
        <v>0</v>
      </c>
      <c r="H1303" s="35">
        <f>SUMIFS(Tabla16[IVA],Tabla16[NUM],Tabla1[[#This Row],[CODIGO]])</f>
        <v>64084.58</v>
      </c>
      <c r="I1303" s="35">
        <f>SUMIFS(Tabla16[ISR RET.],Tabla16[NUM],Tabla1[[#This Row],[CODIGO]])</f>
        <v>0</v>
      </c>
      <c r="J1303" s="35">
        <f>SUMIFS(Tabla16[IVA RET.],Tabla16[NUM],Tabla1[[#This Row],[CODIGO]])</f>
        <v>0</v>
      </c>
      <c r="K1303" t="str">
        <f>FIXED(Tabla1[[#This Row],[TASA 16%]],0)</f>
        <v>400,529</v>
      </c>
      <c r="L1303" t="str">
        <f>FIXED(Tabla1[[#This Row],[TASA 0%]],0)</f>
        <v>0</v>
      </c>
      <c r="M1303" t="str">
        <f>FIXED(Tabla1[[#This Row],[TASA EXE.]],0)</f>
        <v>0</v>
      </c>
      <c r="N1303" t="str">
        <f>FIXED(Tabla1[[#This Row],[IVA]],0)</f>
        <v>64,085</v>
      </c>
      <c r="O1303" t="str">
        <f>FIXED(Tabla1[[#This Row],[ISR RET]],0)</f>
        <v>0</v>
      </c>
      <c r="P1303" t="str">
        <f>FIXED(Tabla1[[#This Row],[IVA RET]],0)</f>
        <v>0</v>
      </c>
      <c r="R1303" s="68">
        <f>Tabla1[[#This Row],[TASA 16]]*16%</f>
        <v>64084.639999999999</v>
      </c>
    </row>
    <row r="1304" spans="2:18" x14ac:dyDescent="0.25">
      <c r="B1304" t="str">
        <f>'[1]210 Y RFC'!A1304</f>
        <v>METG7807045E5</v>
      </c>
      <c r="C1304" t="s">
        <v>1336</v>
      </c>
      <c r="D1304" t="str">
        <f>'[1]210 Y RFC'!C1304</f>
        <v>MENDOZA DEL TORO GEBER JOEL</v>
      </c>
      <c r="E1304" s="35">
        <f>SUMIFS(Tabla16[TASA 16],Tabla16[NUM],Tabla1[[#This Row],[CODIGO]])</f>
        <v>0</v>
      </c>
      <c r="F1304" s="35">
        <f>SUMIFS(Tabla16[TASA 0%],Tabla16[NUM],Tabla1[[#This Row],[CODIGO]])</f>
        <v>110440</v>
      </c>
      <c r="G1304" s="35">
        <f>SUMIFS(Tabla16[[EXENTO ]],Tabla16[NUM],Tabla1[[#This Row],[CODIGO]])</f>
        <v>0</v>
      </c>
      <c r="H1304" s="35">
        <f>SUMIFS(Tabla16[IVA],Tabla16[NUM],Tabla1[[#This Row],[CODIGO]])</f>
        <v>0</v>
      </c>
      <c r="I1304" s="35">
        <f>SUMIFS(Tabla16[ISR RET.],Tabla16[NUM],Tabla1[[#This Row],[CODIGO]])</f>
        <v>0</v>
      </c>
      <c r="J1304" s="35">
        <f>SUMIFS(Tabla16[IVA RET.],Tabla16[NUM],Tabla1[[#This Row],[CODIGO]])</f>
        <v>0</v>
      </c>
      <c r="K1304" t="str">
        <f>FIXED(Tabla1[[#This Row],[TASA 16%]],0)</f>
        <v>0</v>
      </c>
      <c r="L1304" t="str">
        <f>FIXED(Tabla1[[#This Row],[TASA 0%]],0)</f>
        <v>110,440</v>
      </c>
      <c r="M1304" t="str">
        <f>FIXED(Tabla1[[#This Row],[TASA EXE.]],0)</f>
        <v>0</v>
      </c>
      <c r="N1304" s="36" t="str">
        <f>FIXED(Tabla1[[#This Row],[IVA]],0)</f>
        <v>0</v>
      </c>
      <c r="O1304" s="36" t="str">
        <f>FIXED(Tabla1[[#This Row],[ISR RET]],0)</f>
        <v>0</v>
      </c>
      <c r="P1304" s="36" t="str">
        <f>FIXED(Tabla1[[#This Row],[IVA RET]],0)</f>
        <v>0</v>
      </c>
      <c r="R1304" s="68">
        <f>Tabla1[[#This Row],[TASA 16]]*16%</f>
        <v>0</v>
      </c>
    </row>
    <row r="1305" spans="2:18" x14ac:dyDescent="0.25">
      <c r="B1305" t="str">
        <f>'[1]210 Y RFC'!A1305</f>
        <v>GAZ010302BN9</v>
      </c>
      <c r="C1305" t="s">
        <v>1337</v>
      </c>
      <c r="D1305" t="str">
        <f>'[1]210 Y RFC'!C1305</f>
        <v>GOLOSINAS AZTECA SA DE CV</v>
      </c>
      <c r="E1305" s="35">
        <f>SUMIFS(Tabla16[TASA 16],Tabla16[NUM],Tabla1[[#This Row],[CODIGO]])</f>
        <v>0</v>
      </c>
      <c r="F1305" s="35">
        <f>SUMIFS(Tabla16[TASA 0%],Tabla16[NUM],Tabla1[[#This Row],[CODIGO]])</f>
        <v>0</v>
      </c>
      <c r="G1305" s="35">
        <f>SUMIFS(Tabla16[[EXENTO ]],Tabla16[NUM],Tabla1[[#This Row],[CODIGO]])</f>
        <v>0</v>
      </c>
      <c r="H1305" s="35">
        <f>SUMIFS(Tabla16[IVA],Tabla16[NUM],Tabla1[[#This Row],[CODIGO]])</f>
        <v>0</v>
      </c>
      <c r="I1305" s="35">
        <f>SUMIFS(Tabla16[ISR RET.],Tabla16[NUM],Tabla1[[#This Row],[CODIGO]])</f>
        <v>0</v>
      </c>
      <c r="J1305" s="35">
        <f>SUMIFS(Tabla16[IVA RET.],Tabla16[NUM],Tabla1[[#This Row],[CODIGO]])</f>
        <v>0</v>
      </c>
      <c r="K1305" t="str">
        <f>FIXED(Tabla1[[#This Row],[TASA 16%]],0)</f>
        <v>0</v>
      </c>
      <c r="L1305" t="str">
        <f>FIXED(Tabla1[[#This Row],[TASA 0%]],0)</f>
        <v>0</v>
      </c>
      <c r="M1305" t="str">
        <f>FIXED(Tabla1[[#This Row],[TASA EXE.]],0)</f>
        <v>0</v>
      </c>
      <c r="N1305" t="str">
        <f>FIXED(Tabla1[[#This Row],[IVA]],0)</f>
        <v>0</v>
      </c>
      <c r="O1305" t="str">
        <f>FIXED(Tabla1[[#This Row],[ISR RET]],0)</f>
        <v>0</v>
      </c>
      <c r="P1305" t="str">
        <f>FIXED(Tabla1[[#This Row],[IVA RET]],0)</f>
        <v>0</v>
      </c>
      <c r="R1305" s="68">
        <f>Tabla1[[#This Row],[TASA 16]]*16%</f>
        <v>0</v>
      </c>
    </row>
    <row r="1306" spans="2:18" x14ac:dyDescent="0.25">
      <c r="B1306" t="str">
        <f>'[1]210 Y RFC'!A1306</f>
        <v>TOSJ730907F57</v>
      </c>
      <c r="C1306" t="s">
        <v>1338</v>
      </c>
      <c r="D1306" t="str">
        <f>'[1]210 Y RFC'!C1306</f>
        <v>TORRES SEGURA JULIA LORENA</v>
      </c>
      <c r="E1306" s="35">
        <f>SUMIFS(Tabla16[TASA 16],Tabla16[NUM],Tabla1[[#This Row],[CODIGO]])</f>
        <v>0</v>
      </c>
      <c r="F1306" s="35">
        <f>SUMIFS(Tabla16[TASA 0%],Tabla16[NUM],Tabla1[[#This Row],[CODIGO]])</f>
        <v>3650</v>
      </c>
      <c r="G1306" s="35">
        <f>SUMIFS(Tabla16[[EXENTO ]],Tabla16[NUM],Tabla1[[#This Row],[CODIGO]])</f>
        <v>76</v>
      </c>
      <c r="H1306" s="35">
        <f>SUMIFS(Tabla16[IVA],Tabla16[NUM],Tabla1[[#This Row],[CODIGO]])</f>
        <v>0</v>
      </c>
      <c r="I1306" s="35">
        <f>SUMIFS(Tabla16[ISR RET.],Tabla16[NUM],Tabla1[[#This Row],[CODIGO]])</f>
        <v>0</v>
      </c>
      <c r="J1306" s="35">
        <f>SUMIFS(Tabla16[IVA RET.],Tabla16[NUM],Tabla1[[#This Row],[CODIGO]])</f>
        <v>0</v>
      </c>
      <c r="K1306" t="str">
        <f>FIXED(Tabla1[[#This Row],[TASA 16%]],0)</f>
        <v>0</v>
      </c>
      <c r="L1306" t="str">
        <f>FIXED(Tabla1[[#This Row],[TASA 0%]],0)</f>
        <v>3,650</v>
      </c>
      <c r="M1306" t="str">
        <f>FIXED(Tabla1[[#This Row],[TASA EXE.]],0)</f>
        <v>76</v>
      </c>
      <c r="N1306" s="36" t="str">
        <f>FIXED(Tabla1[[#This Row],[IVA]],0)</f>
        <v>0</v>
      </c>
      <c r="O1306" s="36" t="str">
        <f>FIXED(Tabla1[[#This Row],[ISR RET]],0)</f>
        <v>0</v>
      </c>
      <c r="P1306" s="36" t="str">
        <f>FIXED(Tabla1[[#This Row],[IVA RET]],0)</f>
        <v>0</v>
      </c>
      <c r="R1306" s="68">
        <f>Tabla1[[#This Row],[TASA 16]]*16%</f>
        <v>0</v>
      </c>
    </row>
    <row r="1307" spans="2:18" x14ac:dyDescent="0.25">
      <c r="B1307" t="str">
        <f>'[1]210 Y RFC'!A1307</f>
        <v>OIGR810110LZ9</v>
      </c>
      <c r="C1307" t="s">
        <v>1339</v>
      </c>
      <c r="D1307" t="str">
        <f>'[1]210 Y RFC'!C1307</f>
        <v>ORTIZ GALINDO RAFAEL</v>
      </c>
      <c r="E1307" s="35">
        <f>SUMIFS(Tabla16[TASA 16],Tabla16[NUM],Tabla1[[#This Row],[CODIGO]])</f>
        <v>0</v>
      </c>
      <c r="F1307" s="35">
        <f>SUMIFS(Tabla16[TASA 0%],Tabla16[NUM],Tabla1[[#This Row],[CODIGO]])</f>
        <v>0</v>
      </c>
      <c r="G1307" s="35">
        <f>SUMIFS(Tabla16[[EXENTO ]],Tabla16[NUM],Tabla1[[#This Row],[CODIGO]])</f>
        <v>0</v>
      </c>
      <c r="H1307" s="35">
        <f>SUMIFS(Tabla16[IVA],Tabla16[NUM],Tabla1[[#This Row],[CODIGO]])</f>
        <v>0</v>
      </c>
      <c r="I1307" s="35">
        <f>SUMIFS(Tabla16[ISR RET.],Tabla16[NUM],Tabla1[[#This Row],[CODIGO]])</f>
        <v>0</v>
      </c>
      <c r="J1307" s="35">
        <f>SUMIFS(Tabla16[IVA RET.],Tabla16[NUM],Tabla1[[#This Row],[CODIGO]])</f>
        <v>0</v>
      </c>
      <c r="K1307" t="str">
        <f>FIXED(Tabla1[[#This Row],[TASA 16%]],0)</f>
        <v>0</v>
      </c>
      <c r="L1307" t="str">
        <f>FIXED(Tabla1[[#This Row],[TASA 0%]],0)</f>
        <v>0</v>
      </c>
      <c r="M1307" t="str">
        <f>FIXED(Tabla1[[#This Row],[TASA EXE.]],0)</f>
        <v>0</v>
      </c>
      <c r="N1307" t="str">
        <f>FIXED(Tabla1[[#This Row],[IVA]],0)</f>
        <v>0</v>
      </c>
      <c r="O1307" t="str">
        <f>FIXED(Tabla1[[#This Row],[ISR RET]],0)</f>
        <v>0</v>
      </c>
      <c r="P1307" t="str">
        <f>FIXED(Tabla1[[#This Row],[IVA RET]],0)</f>
        <v>0</v>
      </c>
      <c r="R1307" s="68">
        <f>Tabla1[[#This Row],[TASA 16]]*16%</f>
        <v>0</v>
      </c>
    </row>
    <row r="1308" spans="2:18" x14ac:dyDescent="0.25">
      <c r="B1308" t="str">
        <f>'[1]210 Y RFC'!A1308</f>
        <v>GNA1009258I9</v>
      </c>
      <c r="C1308" t="s">
        <v>1340</v>
      </c>
      <c r="D1308" t="str">
        <f>'[1]210 Y RFC'!C1308</f>
        <v>GRUPO NAZZER S DE RL DE CV</v>
      </c>
      <c r="E1308" s="35">
        <f>SUMIFS(Tabla16[TASA 16],Tabla16[NUM],Tabla1[[#This Row],[CODIGO]])</f>
        <v>0</v>
      </c>
      <c r="F1308" s="35">
        <f>SUMIFS(Tabla16[TASA 0%],Tabla16[NUM],Tabla1[[#This Row],[CODIGO]])</f>
        <v>0</v>
      </c>
      <c r="G1308" s="35">
        <f>SUMIFS(Tabla16[[EXENTO ]],Tabla16[NUM],Tabla1[[#This Row],[CODIGO]])</f>
        <v>0</v>
      </c>
      <c r="H1308" s="35">
        <f>SUMIFS(Tabla16[IVA],Tabla16[NUM],Tabla1[[#This Row],[CODIGO]])</f>
        <v>0</v>
      </c>
      <c r="I1308" s="35">
        <f>SUMIFS(Tabla16[ISR RET.],Tabla16[NUM],Tabla1[[#This Row],[CODIGO]])</f>
        <v>0</v>
      </c>
      <c r="J1308" s="35">
        <f>SUMIFS(Tabla16[IVA RET.],Tabla16[NUM],Tabla1[[#This Row],[CODIGO]])</f>
        <v>0</v>
      </c>
      <c r="K1308" t="str">
        <f>FIXED(Tabla1[[#This Row],[TASA 16%]],0)</f>
        <v>0</v>
      </c>
      <c r="L1308" t="str">
        <f>FIXED(Tabla1[[#This Row],[TASA 0%]],0)</f>
        <v>0</v>
      </c>
      <c r="M1308" t="str">
        <f>FIXED(Tabla1[[#This Row],[TASA EXE.]],0)</f>
        <v>0</v>
      </c>
      <c r="N1308" s="36" t="str">
        <f>FIXED(Tabla1[[#This Row],[IVA]],0)</f>
        <v>0</v>
      </c>
      <c r="O1308" s="36" t="str">
        <f>FIXED(Tabla1[[#This Row],[ISR RET]],0)</f>
        <v>0</v>
      </c>
      <c r="P1308" s="36" t="str">
        <f>FIXED(Tabla1[[#This Row],[IVA RET]],0)</f>
        <v>0</v>
      </c>
      <c r="R1308" s="68">
        <f>Tabla1[[#This Row],[TASA 16]]*16%</f>
        <v>0</v>
      </c>
    </row>
    <row r="1309" spans="2:18" x14ac:dyDescent="0.25">
      <c r="B1309" t="str">
        <f>'[1]210 Y RFC'!A1309</f>
        <v>VIGN5907084Q3</v>
      </c>
      <c r="C1309" t="s">
        <v>1341</v>
      </c>
      <c r="D1309" t="str">
        <f>'[1]210 Y RFC'!C1309</f>
        <v>VILLARREAL GONZALEZ NESTOR</v>
      </c>
      <c r="E1309" s="35">
        <f>SUMIFS(Tabla16[TASA 16],Tabla16[NUM],Tabla1[[#This Row],[CODIGO]])</f>
        <v>0</v>
      </c>
      <c r="F1309" s="35">
        <f>SUMIFS(Tabla16[TASA 0%],Tabla16[NUM],Tabla1[[#This Row],[CODIGO]])</f>
        <v>0</v>
      </c>
      <c r="G1309" s="35">
        <f>SUMIFS(Tabla16[[EXENTO ]],Tabla16[NUM],Tabla1[[#This Row],[CODIGO]])</f>
        <v>0</v>
      </c>
      <c r="H1309" s="35">
        <f>SUMIFS(Tabla16[IVA],Tabla16[NUM],Tabla1[[#This Row],[CODIGO]])</f>
        <v>0</v>
      </c>
      <c r="I1309" s="35">
        <f>SUMIFS(Tabla16[ISR RET.],Tabla16[NUM],Tabla1[[#This Row],[CODIGO]])</f>
        <v>0</v>
      </c>
      <c r="J1309" s="35">
        <f>SUMIFS(Tabla16[IVA RET.],Tabla16[NUM],Tabla1[[#This Row],[CODIGO]])</f>
        <v>0</v>
      </c>
      <c r="K1309" t="str">
        <f>FIXED(Tabla1[[#This Row],[TASA 16%]],0)</f>
        <v>0</v>
      </c>
      <c r="L1309" t="str">
        <f>FIXED(Tabla1[[#This Row],[TASA 0%]],0)</f>
        <v>0</v>
      </c>
      <c r="M1309" t="str">
        <f>FIXED(Tabla1[[#This Row],[TASA EXE.]],0)</f>
        <v>0</v>
      </c>
      <c r="N1309" t="str">
        <f>FIXED(Tabla1[[#This Row],[IVA]],0)</f>
        <v>0</v>
      </c>
      <c r="O1309" t="str">
        <f>FIXED(Tabla1[[#This Row],[ISR RET]],0)</f>
        <v>0</v>
      </c>
      <c r="P1309" t="str">
        <f>FIXED(Tabla1[[#This Row],[IVA RET]],0)</f>
        <v>0</v>
      </c>
      <c r="R1309" s="68">
        <f>Tabla1[[#This Row],[TASA 16]]*16%</f>
        <v>0</v>
      </c>
    </row>
    <row r="1310" spans="2:18" x14ac:dyDescent="0.25">
      <c r="B1310" t="str">
        <f>'[1]210 Y RFC'!A1310</f>
        <v>LCO0203152Q9</v>
      </c>
      <c r="C1310" t="s">
        <v>1342</v>
      </c>
      <c r="D1310" t="str">
        <f>'[1]210 Y RFC'!C1310</f>
        <v>LALA COMERCIALIZADORA SA DE CV</v>
      </c>
      <c r="E1310" s="35">
        <f>SUMIFS(Tabla16[TASA 16],Tabla16[NUM],Tabla1[[#This Row],[CODIGO]])</f>
        <v>0</v>
      </c>
      <c r="F1310" s="35">
        <f>SUMIFS(Tabla16[TASA 0%],Tabla16[NUM],Tabla1[[#This Row],[CODIGO]])</f>
        <v>0</v>
      </c>
      <c r="G1310" s="35">
        <f>SUMIFS(Tabla16[[EXENTO ]],Tabla16[NUM],Tabla1[[#This Row],[CODIGO]])</f>
        <v>0</v>
      </c>
      <c r="H1310" s="35">
        <f>SUMIFS(Tabla16[IVA],Tabla16[NUM],Tabla1[[#This Row],[CODIGO]])</f>
        <v>0</v>
      </c>
      <c r="I1310" s="35">
        <f>SUMIFS(Tabla16[ISR RET.],Tabla16[NUM],Tabla1[[#This Row],[CODIGO]])</f>
        <v>0</v>
      </c>
      <c r="J1310" s="35">
        <f>SUMIFS(Tabla16[IVA RET.],Tabla16[NUM],Tabla1[[#This Row],[CODIGO]])</f>
        <v>0</v>
      </c>
      <c r="K1310" t="str">
        <f>FIXED(Tabla1[[#This Row],[TASA 16%]],0)</f>
        <v>0</v>
      </c>
      <c r="L1310" t="str">
        <f>FIXED(Tabla1[[#This Row],[TASA 0%]],0)</f>
        <v>0</v>
      </c>
      <c r="M1310" t="str">
        <f>FIXED(Tabla1[[#This Row],[TASA EXE.]],0)</f>
        <v>0</v>
      </c>
      <c r="N1310" s="36" t="str">
        <f>FIXED(Tabla1[[#This Row],[IVA]],0)</f>
        <v>0</v>
      </c>
      <c r="O1310" s="36" t="str">
        <f>FIXED(Tabla1[[#This Row],[ISR RET]],0)</f>
        <v>0</v>
      </c>
      <c r="P1310" s="36" t="str">
        <f>FIXED(Tabla1[[#This Row],[IVA RET]],0)</f>
        <v>0</v>
      </c>
      <c r="R1310" s="68">
        <f>Tabla1[[#This Row],[TASA 16]]*16%</f>
        <v>0</v>
      </c>
    </row>
    <row r="1311" spans="2:18" x14ac:dyDescent="0.25">
      <c r="B1311" t="str">
        <f>'[1]210 Y RFC'!A1311</f>
        <v>AUJR980101GY1</v>
      </c>
      <c r="C1311" t="s">
        <v>1343</v>
      </c>
      <c r="D1311" t="str">
        <f>'[1]210 Y RFC'!C1311</f>
        <v>AGUILA JIMENEZ RUBEN</v>
      </c>
      <c r="E1311" s="35">
        <f>SUMIFS(Tabla16[TASA 16],Tabla16[NUM],Tabla1[[#This Row],[CODIGO]])</f>
        <v>0</v>
      </c>
      <c r="F1311" s="35">
        <f>SUMIFS(Tabla16[TASA 0%],Tabla16[NUM],Tabla1[[#This Row],[CODIGO]])</f>
        <v>0</v>
      </c>
      <c r="G1311" s="35">
        <f>SUMIFS(Tabla16[[EXENTO ]],Tabla16[NUM],Tabla1[[#This Row],[CODIGO]])</f>
        <v>0</v>
      </c>
      <c r="H1311" s="35">
        <f>SUMIFS(Tabla16[IVA],Tabla16[NUM],Tabla1[[#This Row],[CODIGO]])</f>
        <v>0</v>
      </c>
      <c r="I1311" s="35">
        <f>SUMIFS(Tabla16[ISR RET.],Tabla16[NUM],Tabla1[[#This Row],[CODIGO]])</f>
        <v>0</v>
      </c>
      <c r="J1311" s="35">
        <f>SUMIFS(Tabla16[IVA RET.],Tabla16[NUM],Tabla1[[#This Row],[CODIGO]])</f>
        <v>0</v>
      </c>
      <c r="K1311" t="str">
        <f>FIXED(Tabla1[[#This Row],[TASA 16%]],0)</f>
        <v>0</v>
      </c>
      <c r="L1311" t="str">
        <f>FIXED(Tabla1[[#This Row],[TASA 0%]],0)</f>
        <v>0</v>
      </c>
      <c r="M1311" t="str">
        <f>FIXED(Tabla1[[#This Row],[TASA EXE.]],0)</f>
        <v>0</v>
      </c>
      <c r="N1311" t="str">
        <f>FIXED(Tabla1[[#This Row],[IVA]],0)</f>
        <v>0</v>
      </c>
      <c r="O1311" t="str">
        <f>FIXED(Tabla1[[#This Row],[ISR RET]],0)</f>
        <v>0</v>
      </c>
      <c r="P1311" t="str">
        <f>FIXED(Tabla1[[#This Row],[IVA RET]],0)</f>
        <v>0</v>
      </c>
      <c r="R1311" s="68">
        <f>Tabla1[[#This Row],[TASA 16]]*16%</f>
        <v>0</v>
      </c>
    </row>
    <row r="1312" spans="2:18" x14ac:dyDescent="0.25">
      <c r="B1312" t="str">
        <f>'[1]210 Y RFC'!A1312</f>
        <v>NURM8105162U2</v>
      </c>
      <c r="C1312" t="s">
        <v>1344</v>
      </c>
      <c r="D1312" t="str">
        <f>'[1]210 Y RFC'!C1312</f>
        <v>NUÑO ROMO MARCO ANTONIO</v>
      </c>
      <c r="E1312" s="35">
        <f>SUMIFS(Tabla16[TASA 16],Tabla16[NUM],Tabla1[[#This Row],[CODIGO]])</f>
        <v>0</v>
      </c>
      <c r="F1312" s="35">
        <f>SUMIFS(Tabla16[TASA 0%],Tabla16[NUM],Tabla1[[#This Row],[CODIGO]])</f>
        <v>0</v>
      </c>
      <c r="G1312" s="35">
        <f>SUMIFS(Tabla16[[EXENTO ]],Tabla16[NUM],Tabla1[[#This Row],[CODIGO]])</f>
        <v>0</v>
      </c>
      <c r="H1312" s="35">
        <f>SUMIFS(Tabla16[IVA],Tabla16[NUM],Tabla1[[#This Row],[CODIGO]])</f>
        <v>0</v>
      </c>
      <c r="I1312" s="35">
        <f>SUMIFS(Tabla16[ISR RET.],Tabla16[NUM],Tabla1[[#This Row],[CODIGO]])</f>
        <v>0</v>
      </c>
      <c r="J1312" s="35">
        <f>SUMIFS(Tabla16[IVA RET.],Tabla16[NUM],Tabla1[[#This Row],[CODIGO]])</f>
        <v>0</v>
      </c>
      <c r="K1312" t="str">
        <f>FIXED(Tabla1[[#This Row],[TASA 16%]],0)</f>
        <v>0</v>
      </c>
      <c r="L1312" t="str">
        <f>FIXED(Tabla1[[#This Row],[TASA 0%]],0)</f>
        <v>0</v>
      </c>
      <c r="M1312" t="str">
        <f>FIXED(Tabla1[[#This Row],[TASA EXE.]],0)</f>
        <v>0</v>
      </c>
      <c r="N1312" s="36" t="str">
        <f>FIXED(Tabla1[[#This Row],[IVA]],0)</f>
        <v>0</v>
      </c>
      <c r="O1312" s="36" t="str">
        <f>FIXED(Tabla1[[#This Row],[ISR RET]],0)</f>
        <v>0</v>
      </c>
      <c r="P1312" s="36" t="str">
        <f>FIXED(Tabla1[[#This Row],[IVA RET]],0)</f>
        <v>0</v>
      </c>
      <c r="R1312" s="68">
        <f>Tabla1[[#This Row],[TASA 16]]*16%</f>
        <v>0</v>
      </c>
    </row>
    <row r="1313" spans="2:18" x14ac:dyDescent="0.25">
      <c r="B1313" t="str">
        <f>'[1]210 Y RFC'!A1313</f>
        <v>MUPJ640513PH7</v>
      </c>
      <c r="C1313" t="s">
        <v>1345</v>
      </c>
      <c r="D1313" t="str">
        <f>'[1]210 Y RFC'!C1313</f>
        <v>MUÑOZ PORTILLA JULIAN</v>
      </c>
      <c r="E1313" s="35">
        <f>SUMIFS(Tabla16[TASA 16],Tabla16[NUM],Tabla1[[#This Row],[CODIGO]])</f>
        <v>0</v>
      </c>
      <c r="F1313" s="35">
        <f>SUMIFS(Tabla16[TASA 0%],Tabla16[NUM],Tabla1[[#This Row],[CODIGO]])</f>
        <v>0</v>
      </c>
      <c r="G1313" s="35">
        <f>SUMIFS(Tabla16[[EXENTO ]],Tabla16[NUM],Tabla1[[#This Row],[CODIGO]])</f>
        <v>0</v>
      </c>
      <c r="H1313" s="35">
        <f>SUMIFS(Tabla16[IVA],Tabla16[NUM],Tabla1[[#This Row],[CODIGO]])</f>
        <v>0</v>
      </c>
      <c r="I1313" s="35">
        <f>SUMIFS(Tabla16[ISR RET.],Tabla16[NUM],Tabla1[[#This Row],[CODIGO]])</f>
        <v>0</v>
      </c>
      <c r="J1313" s="35">
        <f>SUMIFS(Tabla16[IVA RET.],Tabla16[NUM],Tabla1[[#This Row],[CODIGO]])</f>
        <v>0</v>
      </c>
      <c r="K1313" t="str">
        <f>FIXED(Tabla1[[#This Row],[TASA 16%]],0)</f>
        <v>0</v>
      </c>
      <c r="L1313" t="str">
        <f>FIXED(Tabla1[[#This Row],[TASA 0%]],0)</f>
        <v>0</v>
      </c>
      <c r="M1313" t="str">
        <f>FIXED(Tabla1[[#This Row],[TASA EXE.]],0)</f>
        <v>0</v>
      </c>
      <c r="N1313" t="str">
        <f>FIXED(Tabla1[[#This Row],[IVA]],0)</f>
        <v>0</v>
      </c>
      <c r="O1313" t="str">
        <f>FIXED(Tabla1[[#This Row],[ISR RET]],0)</f>
        <v>0</v>
      </c>
      <c r="P1313" t="str">
        <f>FIXED(Tabla1[[#This Row],[IVA RET]],0)</f>
        <v>0</v>
      </c>
      <c r="R1313" s="68">
        <f>Tabla1[[#This Row],[TASA 16]]*16%</f>
        <v>0</v>
      </c>
    </row>
    <row r="1314" spans="2:18" x14ac:dyDescent="0.25">
      <c r="B1314" t="str">
        <f>'[1]210 Y RFC'!A1314</f>
        <v>LUMM690405131</v>
      </c>
      <c r="C1314" t="s">
        <v>1346</v>
      </c>
      <c r="D1314" t="str">
        <f>'[1]210 Y RFC'!C1314</f>
        <v>DE LUNA MENDOZA MIGUEL ANGEL</v>
      </c>
      <c r="E1314" s="35">
        <f>SUMIFS(Tabla16[TASA 16],Tabla16[NUM],Tabla1[[#This Row],[CODIGO]])</f>
        <v>0</v>
      </c>
      <c r="F1314" s="35">
        <f>SUMIFS(Tabla16[TASA 0%],Tabla16[NUM],Tabla1[[#This Row],[CODIGO]])</f>
        <v>0</v>
      </c>
      <c r="G1314" s="35">
        <f>SUMIFS(Tabla16[[EXENTO ]],Tabla16[NUM],Tabla1[[#This Row],[CODIGO]])</f>
        <v>0</v>
      </c>
      <c r="H1314" s="35">
        <f>SUMIFS(Tabla16[IVA],Tabla16[NUM],Tabla1[[#This Row],[CODIGO]])</f>
        <v>0</v>
      </c>
      <c r="I1314" s="35">
        <f>SUMIFS(Tabla16[ISR RET.],Tabla16[NUM],Tabla1[[#This Row],[CODIGO]])</f>
        <v>0</v>
      </c>
      <c r="J1314" s="35">
        <f>SUMIFS(Tabla16[IVA RET.],Tabla16[NUM],Tabla1[[#This Row],[CODIGO]])</f>
        <v>0</v>
      </c>
      <c r="K1314" t="str">
        <f>FIXED(Tabla1[[#This Row],[TASA 16%]],0)</f>
        <v>0</v>
      </c>
      <c r="L1314" t="str">
        <f>FIXED(Tabla1[[#This Row],[TASA 0%]],0)</f>
        <v>0</v>
      </c>
      <c r="M1314" t="str">
        <f>FIXED(Tabla1[[#This Row],[TASA EXE.]],0)</f>
        <v>0</v>
      </c>
      <c r="N1314" s="36" t="str">
        <f>FIXED(Tabla1[[#This Row],[IVA]],0)</f>
        <v>0</v>
      </c>
      <c r="O1314" s="36" t="str">
        <f>FIXED(Tabla1[[#This Row],[ISR RET]],0)</f>
        <v>0</v>
      </c>
      <c r="P1314" s="36" t="str">
        <f>FIXED(Tabla1[[#This Row],[IVA RET]],0)</f>
        <v>0</v>
      </c>
      <c r="R1314" s="68">
        <f>Tabla1[[#This Row],[TASA 16]]*16%</f>
        <v>0</v>
      </c>
    </row>
    <row r="1315" spans="2:18" x14ac:dyDescent="0.25">
      <c r="B1315" t="str">
        <f>'[1]210 Y RFC'!A1315</f>
        <v>EOT631205877</v>
      </c>
      <c r="C1315" t="s">
        <v>1347</v>
      </c>
      <c r="D1315" t="str">
        <f>'[1]210 Y RFC'!C1315</f>
        <v>ELEVADORES OTIS SA DE CV</v>
      </c>
      <c r="E1315" s="35">
        <f>SUMIFS(Tabla16[TASA 16],Tabla16[NUM],Tabla1[[#This Row],[CODIGO]])</f>
        <v>0</v>
      </c>
      <c r="F1315" s="35">
        <f>SUMIFS(Tabla16[TASA 0%],Tabla16[NUM],Tabla1[[#This Row],[CODIGO]])</f>
        <v>0</v>
      </c>
      <c r="G1315" s="35">
        <f>SUMIFS(Tabla16[[EXENTO ]],Tabla16[NUM],Tabla1[[#This Row],[CODIGO]])</f>
        <v>0</v>
      </c>
      <c r="H1315" s="35">
        <f>SUMIFS(Tabla16[IVA],Tabla16[NUM],Tabla1[[#This Row],[CODIGO]])</f>
        <v>0</v>
      </c>
      <c r="I1315" s="35">
        <f>SUMIFS(Tabla16[ISR RET.],Tabla16[NUM],Tabla1[[#This Row],[CODIGO]])</f>
        <v>0</v>
      </c>
      <c r="J1315" s="35">
        <f>SUMIFS(Tabla16[IVA RET.],Tabla16[NUM],Tabla1[[#This Row],[CODIGO]])</f>
        <v>0</v>
      </c>
      <c r="K1315" t="str">
        <f>FIXED(Tabla1[[#This Row],[TASA 16%]],0)</f>
        <v>0</v>
      </c>
      <c r="L1315" t="str">
        <f>FIXED(Tabla1[[#This Row],[TASA 0%]],0)</f>
        <v>0</v>
      </c>
      <c r="M1315" t="str">
        <f>FIXED(Tabla1[[#This Row],[TASA EXE.]],0)</f>
        <v>0</v>
      </c>
      <c r="N1315" t="str">
        <f>FIXED(Tabla1[[#This Row],[IVA]],0)</f>
        <v>0</v>
      </c>
      <c r="O1315" t="str">
        <f>FIXED(Tabla1[[#This Row],[ISR RET]],0)</f>
        <v>0</v>
      </c>
      <c r="P1315" t="str">
        <f>FIXED(Tabla1[[#This Row],[IVA RET]],0)</f>
        <v>0</v>
      </c>
      <c r="R1315" s="68">
        <f>Tabla1[[#This Row],[TASA 16]]*16%</f>
        <v>0</v>
      </c>
    </row>
    <row r="1316" spans="2:18" x14ac:dyDescent="0.25">
      <c r="B1316" t="str">
        <f>'[1]210 Y RFC'!A1316</f>
        <v>SMO9810064QA</v>
      </c>
      <c r="C1316" t="s">
        <v>1348</v>
      </c>
      <c r="D1316" t="str">
        <f>'[1]210 Y RFC'!C1316</f>
        <v>SOLOMOTO SA DE CV</v>
      </c>
      <c r="E1316" s="35">
        <f>SUMIFS(Tabla16[TASA 16],Tabla16[NUM],Tabla1[[#This Row],[CODIGO]])</f>
        <v>0</v>
      </c>
      <c r="F1316" s="35">
        <f>SUMIFS(Tabla16[TASA 0%],Tabla16[NUM],Tabla1[[#This Row],[CODIGO]])</f>
        <v>0</v>
      </c>
      <c r="G1316" s="35">
        <f>SUMIFS(Tabla16[[EXENTO ]],Tabla16[NUM],Tabla1[[#This Row],[CODIGO]])</f>
        <v>0</v>
      </c>
      <c r="H1316" s="35">
        <f>SUMIFS(Tabla16[IVA],Tabla16[NUM],Tabla1[[#This Row],[CODIGO]])</f>
        <v>0</v>
      </c>
      <c r="I1316" s="35">
        <f>SUMIFS(Tabla16[ISR RET.],Tabla16[NUM],Tabla1[[#This Row],[CODIGO]])</f>
        <v>0</v>
      </c>
      <c r="J1316" s="35">
        <f>SUMIFS(Tabla16[IVA RET.],Tabla16[NUM],Tabla1[[#This Row],[CODIGO]])</f>
        <v>0</v>
      </c>
      <c r="K1316" t="str">
        <f>FIXED(Tabla1[[#This Row],[TASA 16%]],0)</f>
        <v>0</v>
      </c>
      <c r="L1316" t="str">
        <f>FIXED(Tabla1[[#This Row],[TASA 0%]],0)</f>
        <v>0</v>
      </c>
      <c r="M1316" t="str">
        <f>FIXED(Tabla1[[#This Row],[TASA EXE.]],0)</f>
        <v>0</v>
      </c>
      <c r="N1316" s="36" t="str">
        <f>FIXED(Tabla1[[#This Row],[IVA]],0)</f>
        <v>0</v>
      </c>
      <c r="O1316" s="36" t="str">
        <f>FIXED(Tabla1[[#This Row],[ISR RET]],0)</f>
        <v>0</v>
      </c>
      <c r="P1316" s="36" t="str">
        <f>FIXED(Tabla1[[#This Row],[IVA RET]],0)</f>
        <v>0</v>
      </c>
      <c r="R1316" s="68">
        <f>Tabla1[[#This Row],[TASA 16]]*16%</f>
        <v>0</v>
      </c>
    </row>
    <row r="1317" spans="2:18" x14ac:dyDescent="0.25">
      <c r="B1317" t="str">
        <f>'[1]210 Y RFC'!A1317</f>
        <v>GPF030212970</v>
      </c>
      <c r="C1317" t="s">
        <v>1349</v>
      </c>
      <c r="D1317" t="str">
        <f>'[1]210 Y RFC'!C1317</f>
        <v>DE LA GRANJA PRODUCTOS FRESCOS SA DE CV</v>
      </c>
      <c r="E1317" s="35">
        <f>SUMIFS(Tabla16[TASA 16],Tabla16[NUM],Tabla1[[#This Row],[CODIGO]])</f>
        <v>0</v>
      </c>
      <c r="F1317" s="35">
        <f>SUMIFS(Tabla16[TASA 0%],Tabla16[NUM],Tabla1[[#This Row],[CODIGO]])</f>
        <v>0</v>
      </c>
      <c r="G1317" s="35">
        <f>SUMIFS(Tabla16[[EXENTO ]],Tabla16[NUM],Tabla1[[#This Row],[CODIGO]])</f>
        <v>0</v>
      </c>
      <c r="H1317" s="35">
        <f>SUMIFS(Tabla16[IVA],Tabla16[NUM],Tabla1[[#This Row],[CODIGO]])</f>
        <v>0</v>
      </c>
      <c r="I1317" s="35">
        <f>SUMIFS(Tabla16[ISR RET.],Tabla16[NUM],Tabla1[[#This Row],[CODIGO]])</f>
        <v>0</v>
      </c>
      <c r="J1317" s="35">
        <f>SUMIFS(Tabla16[IVA RET.],Tabla16[NUM],Tabla1[[#This Row],[CODIGO]])</f>
        <v>0</v>
      </c>
      <c r="K1317" t="str">
        <f>FIXED(Tabla1[[#This Row],[TASA 16%]],0)</f>
        <v>0</v>
      </c>
      <c r="L1317" t="str">
        <f>FIXED(Tabla1[[#This Row],[TASA 0%]],0)</f>
        <v>0</v>
      </c>
      <c r="M1317" t="str">
        <f>FIXED(Tabla1[[#This Row],[TASA EXE.]],0)</f>
        <v>0</v>
      </c>
      <c r="N1317" t="str">
        <f>FIXED(Tabla1[[#This Row],[IVA]],0)</f>
        <v>0</v>
      </c>
      <c r="O1317" t="str">
        <f>FIXED(Tabla1[[#This Row],[ISR RET]],0)</f>
        <v>0</v>
      </c>
      <c r="P1317" t="str">
        <f>FIXED(Tabla1[[#This Row],[IVA RET]],0)</f>
        <v>0</v>
      </c>
      <c r="R1317" s="68">
        <f>Tabla1[[#This Row],[TASA 16]]*16%</f>
        <v>0</v>
      </c>
    </row>
    <row r="1318" spans="2:18" x14ac:dyDescent="0.25">
      <c r="B1318" t="str">
        <f>'[1]210 Y RFC'!A1318</f>
        <v>MGU130424FX3</v>
      </c>
      <c r="C1318" t="s">
        <v>1350</v>
      </c>
      <c r="D1318" t="str">
        <f>'[1]210 Y RFC'!C1318</f>
        <v>MEDICAL GUMA SA DE CV</v>
      </c>
      <c r="E1318" s="35">
        <f>SUMIFS(Tabla16[TASA 16],Tabla16[NUM],Tabla1[[#This Row],[CODIGO]])</f>
        <v>0</v>
      </c>
      <c r="F1318" s="35">
        <f>SUMIFS(Tabla16[TASA 0%],Tabla16[NUM],Tabla1[[#This Row],[CODIGO]])</f>
        <v>0</v>
      </c>
      <c r="G1318" s="35">
        <f>SUMIFS(Tabla16[[EXENTO ]],Tabla16[NUM],Tabla1[[#This Row],[CODIGO]])</f>
        <v>0</v>
      </c>
      <c r="H1318" s="35">
        <f>SUMIFS(Tabla16[IVA],Tabla16[NUM],Tabla1[[#This Row],[CODIGO]])</f>
        <v>0</v>
      </c>
      <c r="I1318" s="35">
        <f>SUMIFS(Tabla16[ISR RET.],Tabla16[NUM],Tabla1[[#This Row],[CODIGO]])</f>
        <v>0</v>
      </c>
      <c r="J1318" s="35">
        <f>SUMIFS(Tabla16[IVA RET.],Tabla16[NUM],Tabla1[[#This Row],[CODIGO]])</f>
        <v>0</v>
      </c>
      <c r="K1318" t="str">
        <f>FIXED(Tabla1[[#This Row],[TASA 16%]],0)</f>
        <v>0</v>
      </c>
      <c r="L1318" t="str">
        <f>FIXED(Tabla1[[#This Row],[TASA 0%]],0)</f>
        <v>0</v>
      </c>
      <c r="M1318" t="str">
        <f>FIXED(Tabla1[[#This Row],[TASA EXE.]],0)</f>
        <v>0</v>
      </c>
      <c r="N1318" s="36" t="str">
        <f>FIXED(Tabla1[[#This Row],[IVA]],0)</f>
        <v>0</v>
      </c>
      <c r="O1318" s="36" t="str">
        <f>FIXED(Tabla1[[#This Row],[ISR RET]],0)</f>
        <v>0</v>
      </c>
      <c r="P1318" s="36" t="str">
        <f>FIXED(Tabla1[[#This Row],[IVA RET]],0)</f>
        <v>0</v>
      </c>
      <c r="R1318" s="68">
        <f>Tabla1[[#This Row],[TASA 16]]*16%</f>
        <v>0</v>
      </c>
    </row>
    <row r="1319" spans="2:18" x14ac:dyDescent="0.25">
      <c r="B1319" t="str">
        <f>'[1]210 Y RFC'!A1319</f>
        <v>STE120903HE5</v>
      </c>
      <c r="C1319" t="s">
        <v>1351</v>
      </c>
      <c r="D1319" t="str">
        <f>'[1]210 Y RFC'!C1319</f>
        <v>STEVIASON SA DE CV</v>
      </c>
      <c r="E1319" s="35">
        <f>SUMIFS(Tabla16[TASA 16],Tabla16[NUM],Tabla1[[#This Row],[CODIGO]])</f>
        <v>0</v>
      </c>
      <c r="F1319" s="35">
        <f>SUMIFS(Tabla16[TASA 0%],Tabla16[NUM],Tabla1[[#This Row],[CODIGO]])</f>
        <v>0</v>
      </c>
      <c r="G1319" s="35">
        <f>SUMIFS(Tabla16[[EXENTO ]],Tabla16[NUM],Tabla1[[#This Row],[CODIGO]])</f>
        <v>0</v>
      </c>
      <c r="H1319" s="35">
        <f>SUMIFS(Tabla16[IVA],Tabla16[NUM],Tabla1[[#This Row],[CODIGO]])</f>
        <v>0</v>
      </c>
      <c r="I1319" s="35">
        <f>SUMIFS(Tabla16[ISR RET.],Tabla16[NUM],Tabla1[[#This Row],[CODIGO]])</f>
        <v>0</v>
      </c>
      <c r="J1319" s="35">
        <f>SUMIFS(Tabla16[IVA RET.],Tabla16[NUM],Tabla1[[#This Row],[CODIGO]])</f>
        <v>0</v>
      </c>
      <c r="K1319" t="str">
        <f>FIXED(Tabla1[[#This Row],[TASA 16%]],0)</f>
        <v>0</v>
      </c>
      <c r="L1319" t="str">
        <f>FIXED(Tabla1[[#This Row],[TASA 0%]],0)</f>
        <v>0</v>
      </c>
      <c r="M1319" t="str">
        <f>FIXED(Tabla1[[#This Row],[TASA EXE.]],0)</f>
        <v>0</v>
      </c>
      <c r="N1319" t="str">
        <f>FIXED(Tabla1[[#This Row],[IVA]],0)</f>
        <v>0</v>
      </c>
      <c r="O1319" t="str">
        <f>FIXED(Tabla1[[#This Row],[ISR RET]],0)</f>
        <v>0</v>
      </c>
      <c r="P1319" t="str">
        <f>FIXED(Tabla1[[#This Row],[IVA RET]],0)</f>
        <v>0</v>
      </c>
      <c r="R1319" s="68">
        <f>Tabla1[[#This Row],[TASA 16]]*16%</f>
        <v>0</v>
      </c>
    </row>
    <row r="1320" spans="2:18" x14ac:dyDescent="0.25">
      <c r="B1320" t="str">
        <f>'[1]210 Y RFC'!A1320</f>
        <v>AMI141223987</v>
      </c>
      <c r="C1320" t="s">
        <v>1352</v>
      </c>
      <c r="D1320" t="str">
        <f>'[1]210 Y RFC'!C1320</f>
        <v>ALONG-LIFE MEXICO INC SA DE CV</v>
      </c>
      <c r="E1320" s="35">
        <f>SUMIFS(Tabla16[TASA 16],Tabla16[NUM],Tabla1[[#This Row],[CODIGO]])</f>
        <v>0</v>
      </c>
      <c r="F1320" s="35">
        <f>SUMIFS(Tabla16[TASA 0%],Tabla16[NUM],Tabla1[[#This Row],[CODIGO]])</f>
        <v>0</v>
      </c>
      <c r="G1320" s="35">
        <f>SUMIFS(Tabla16[[EXENTO ]],Tabla16[NUM],Tabla1[[#This Row],[CODIGO]])</f>
        <v>0</v>
      </c>
      <c r="H1320" s="35">
        <f>SUMIFS(Tabla16[IVA],Tabla16[NUM],Tabla1[[#This Row],[CODIGO]])</f>
        <v>0</v>
      </c>
      <c r="I1320" s="35">
        <f>SUMIFS(Tabla16[ISR RET.],Tabla16[NUM],Tabla1[[#This Row],[CODIGO]])</f>
        <v>0</v>
      </c>
      <c r="J1320" s="35">
        <f>SUMIFS(Tabla16[IVA RET.],Tabla16[NUM],Tabla1[[#This Row],[CODIGO]])</f>
        <v>0</v>
      </c>
      <c r="K1320" t="str">
        <f>FIXED(Tabla1[[#This Row],[TASA 16%]],0)</f>
        <v>0</v>
      </c>
      <c r="L1320" t="str">
        <f>FIXED(Tabla1[[#This Row],[TASA 0%]],0)</f>
        <v>0</v>
      </c>
      <c r="M1320" t="str">
        <f>FIXED(Tabla1[[#This Row],[TASA EXE.]],0)</f>
        <v>0</v>
      </c>
      <c r="N1320" s="36" t="str">
        <f>FIXED(Tabla1[[#This Row],[IVA]],0)</f>
        <v>0</v>
      </c>
      <c r="O1320" s="36" t="str">
        <f>FIXED(Tabla1[[#This Row],[ISR RET]],0)</f>
        <v>0</v>
      </c>
      <c r="P1320" s="36" t="str">
        <f>FIXED(Tabla1[[#This Row],[IVA RET]],0)</f>
        <v>0</v>
      </c>
      <c r="R1320" s="68">
        <f>Tabla1[[#This Row],[TASA 16]]*16%</f>
        <v>0</v>
      </c>
    </row>
    <row r="1321" spans="2:18" x14ac:dyDescent="0.25">
      <c r="B1321" t="str">
        <f>'[1]210 Y RFC'!A1321</f>
        <v>TEP991209FS7</v>
      </c>
      <c r="C1321" t="s">
        <v>1353</v>
      </c>
      <c r="D1321" t="str">
        <f>'[1]210 Y RFC'!C1321</f>
        <v>TEPATEX S DE RL DE CV</v>
      </c>
      <c r="E1321" s="35">
        <f>SUMIFS(Tabla16[TASA 16],Tabla16[NUM],Tabla1[[#This Row],[CODIGO]])</f>
        <v>0</v>
      </c>
      <c r="F1321" s="35">
        <f>SUMIFS(Tabla16[TASA 0%],Tabla16[NUM],Tabla1[[#This Row],[CODIGO]])</f>
        <v>0</v>
      </c>
      <c r="G1321" s="35">
        <f>SUMIFS(Tabla16[[EXENTO ]],Tabla16[NUM],Tabla1[[#This Row],[CODIGO]])</f>
        <v>0</v>
      </c>
      <c r="H1321" s="35">
        <f>SUMIFS(Tabla16[IVA],Tabla16[NUM],Tabla1[[#This Row],[CODIGO]])</f>
        <v>0</v>
      </c>
      <c r="I1321" s="35">
        <f>SUMIFS(Tabla16[ISR RET.],Tabla16[NUM],Tabla1[[#This Row],[CODIGO]])</f>
        <v>0</v>
      </c>
      <c r="J1321" s="35">
        <f>SUMIFS(Tabla16[IVA RET.],Tabla16[NUM],Tabla1[[#This Row],[CODIGO]])</f>
        <v>0</v>
      </c>
      <c r="K1321" t="str">
        <f>FIXED(Tabla1[[#This Row],[TASA 16%]],0)</f>
        <v>0</v>
      </c>
      <c r="L1321" t="str">
        <f>FIXED(Tabla1[[#This Row],[TASA 0%]],0)</f>
        <v>0</v>
      </c>
      <c r="M1321" t="str">
        <f>FIXED(Tabla1[[#This Row],[TASA EXE.]],0)</f>
        <v>0</v>
      </c>
      <c r="N1321" t="str">
        <f>FIXED(Tabla1[[#This Row],[IVA]],0)</f>
        <v>0</v>
      </c>
      <c r="O1321" t="str">
        <f>FIXED(Tabla1[[#This Row],[ISR RET]],0)</f>
        <v>0</v>
      </c>
      <c r="P1321" t="str">
        <f>FIXED(Tabla1[[#This Row],[IVA RET]],0)</f>
        <v>0</v>
      </c>
      <c r="R1321" s="68">
        <f>Tabla1[[#This Row],[TASA 16]]*16%</f>
        <v>0</v>
      </c>
    </row>
    <row r="1322" spans="2:18" x14ac:dyDescent="0.25">
      <c r="B1322" t="str">
        <f>'[1]210 Y RFC'!A1322</f>
        <v>IAB010212CZ9</v>
      </c>
      <c r="C1322" t="s">
        <v>1354</v>
      </c>
      <c r="D1322" t="str">
        <f>'[1]210 Y RFC'!C1322</f>
        <v>IMPORTACIONES ABASOLO SA DE CV</v>
      </c>
      <c r="E1322" s="35">
        <f>SUMIFS(Tabla16[TASA 16],Tabla16[NUM],Tabla1[[#This Row],[CODIGO]])</f>
        <v>177971.4375</v>
      </c>
      <c r="F1322" s="35">
        <f>SUMIFS(Tabla16[TASA 0%],Tabla16[NUM],Tabla1[[#This Row],[CODIGO]])</f>
        <v>1.2499999982537702E-2</v>
      </c>
      <c r="G1322" s="35">
        <f>SUMIFS(Tabla16[[EXENTO ]],Tabla16[NUM],Tabla1[[#This Row],[CODIGO]])</f>
        <v>0</v>
      </c>
      <c r="H1322" s="35">
        <f>SUMIFS(Tabla16[IVA],Tabla16[NUM],Tabla1[[#This Row],[CODIGO]])</f>
        <v>28475.43</v>
      </c>
      <c r="I1322" s="35">
        <f>SUMIFS(Tabla16[ISR RET.],Tabla16[NUM],Tabla1[[#This Row],[CODIGO]])</f>
        <v>0</v>
      </c>
      <c r="J1322" s="35">
        <f>SUMIFS(Tabla16[IVA RET.],Tabla16[NUM],Tabla1[[#This Row],[CODIGO]])</f>
        <v>0</v>
      </c>
      <c r="K1322" t="str">
        <f>FIXED(Tabla1[[#This Row],[TASA 16%]],0)</f>
        <v>177,971</v>
      </c>
      <c r="L1322" t="str">
        <f>FIXED(Tabla1[[#This Row],[TASA 0%]],0)</f>
        <v>0</v>
      </c>
      <c r="M1322" t="str">
        <f>FIXED(Tabla1[[#This Row],[TASA EXE.]],0)</f>
        <v>0</v>
      </c>
      <c r="N1322" s="36" t="str">
        <f>FIXED(Tabla1[[#This Row],[IVA]],0)</f>
        <v>28,475</v>
      </c>
      <c r="O1322" s="36" t="str">
        <f>FIXED(Tabla1[[#This Row],[ISR RET]],0)</f>
        <v>0</v>
      </c>
      <c r="P1322" s="36" t="str">
        <f>FIXED(Tabla1[[#This Row],[IVA RET]],0)</f>
        <v>0</v>
      </c>
      <c r="R1322" s="68">
        <f>Tabla1[[#This Row],[TASA 16]]*16%</f>
        <v>28475.360000000001</v>
      </c>
    </row>
    <row r="1323" spans="2:18" x14ac:dyDescent="0.25">
      <c r="B1323" t="str">
        <f>'[1]210 Y RFC'!A1323</f>
        <v>ASG950531ID1</v>
      </c>
      <c r="C1323" t="s">
        <v>1355</v>
      </c>
      <c r="D1323" t="str">
        <f>'[1]210 Y RFC'!C1323</f>
        <v>AFIANZADORA SOFIMEX SA/SOFIMEX INSTITUCION DE GARANTIAS SA</v>
      </c>
      <c r="E1323" s="35">
        <f>SUMIFS(Tabla16[TASA 16],Tabla16[NUM],Tabla1[[#This Row],[CODIGO]])</f>
        <v>0</v>
      </c>
      <c r="F1323" s="35">
        <f>SUMIFS(Tabla16[TASA 0%],Tabla16[NUM],Tabla1[[#This Row],[CODIGO]])</f>
        <v>0</v>
      </c>
      <c r="G1323" s="35">
        <f>SUMIFS(Tabla16[[EXENTO ]],Tabla16[NUM],Tabla1[[#This Row],[CODIGO]])</f>
        <v>0</v>
      </c>
      <c r="H1323" s="35">
        <f>SUMIFS(Tabla16[IVA],Tabla16[NUM],Tabla1[[#This Row],[CODIGO]])</f>
        <v>0</v>
      </c>
      <c r="I1323" s="35">
        <f>SUMIFS(Tabla16[ISR RET.],Tabla16[NUM],Tabla1[[#This Row],[CODIGO]])</f>
        <v>0</v>
      </c>
      <c r="J1323" s="35">
        <f>SUMIFS(Tabla16[IVA RET.],Tabla16[NUM],Tabla1[[#This Row],[CODIGO]])</f>
        <v>0</v>
      </c>
      <c r="K1323" t="str">
        <f>FIXED(Tabla1[[#This Row],[TASA 16%]],0)</f>
        <v>0</v>
      </c>
      <c r="L1323" t="str">
        <f>FIXED(Tabla1[[#This Row],[TASA 0%]],0)</f>
        <v>0</v>
      </c>
      <c r="M1323" t="str">
        <f>FIXED(Tabla1[[#This Row],[TASA EXE.]],0)</f>
        <v>0</v>
      </c>
      <c r="N1323" t="str">
        <f>FIXED(Tabla1[[#This Row],[IVA]],0)</f>
        <v>0</v>
      </c>
      <c r="O1323" t="str">
        <f>FIXED(Tabla1[[#This Row],[ISR RET]],0)</f>
        <v>0</v>
      </c>
      <c r="P1323" t="str">
        <f>FIXED(Tabla1[[#This Row],[IVA RET]],0)</f>
        <v>0</v>
      </c>
      <c r="R1323" s="68">
        <f>Tabla1[[#This Row],[TASA 16]]*16%</f>
        <v>0</v>
      </c>
    </row>
    <row r="1324" spans="2:18" x14ac:dyDescent="0.25">
      <c r="B1324" t="str">
        <f>'[1]210 Y RFC'!A1324</f>
        <v>BUSI630528TZ5</v>
      </c>
      <c r="C1324" t="s">
        <v>1356</v>
      </c>
      <c r="D1324" t="str">
        <f>'[1]210 Y RFC'!C1324</f>
        <v>BUSTAMANTE SAMPERIO IRMA LETICIA</v>
      </c>
      <c r="E1324" s="35">
        <f>SUMIFS(Tabla16[TASA 16],Tabla16[NUM],Tabla1[[#This Row],[CODIGO]])</f>
        <v>0</v>
      </c>
      <c r="F1324" s="35">
        <f>SUMIFS(Tabla16[TASA 0%],Tabla16[NUM],Tabla1[[#This Row],[CODIGO]])</f>
        <v>0</v>
      </c>
      <c r="G1324" s="35">
        <f>SUMIFS(Tabla16[[EXENTO ]],Tabla16[NUM],Tabla1[[#This Row],[CODIGO]])</f>
        <v>0</v>
      </c>
      <c r="H1324" s="35">
        <f>SUMIFS(Tabla16[IVA],Tabla16[NUM],Tabla1[[#This Row],[CODIGO]])</f>
        <v>0</v>
      </c>
      <c r="I1324" s="35">
        <f>SUMIFS(Tabla16[ISR RET.],Tabla16[NUM],Tabla1[[#This Row],[CODIGO]])</f>
        <v>0</v>
      </c>
      <c r="J1324" s="35">
        <f>SUMIFS(Tabla16[IVA RET.],Tabla16[NUM],Tabla1[[#This Row],[CODIGO]])</f>
        <v>0</v>
      </c>
      <c r="K1324" t="str">
        <f>FIXED(Tabla1[[#This Row],[TASA 16%]],0)</f>
        <v>0</v>
      </c>
      <c r="L1324" t="str">
        <f>FIXED(Tabla1[[#This Row],[TASA 0%]],0)</f>
        <v>0</v>
      </c>
      <c r="M1324" t="str">
        <f>FIXED(Tabla1[[#This Row],[TASA EXE.]],0)</f>
        <v>0</v>
      </c>
      <c r="N1324" s="36" t="str">
        <f>FIXED(Tabla1[[#This Row],[IVA]],0)</f>
        <v>0</v>
      </c>
      <c r="O1324" s="36" t="str">
        <f>FIXED(Tabla1[[#This Row],[ISR RET]],0)</f>
        <v>0</v>
      </c>
      <c r="P1324" s="36" t="str">
        <f>FIXED(Tabla1[[#This Row],[IVA RET]],0)</f>
        <v>0</v>
      </c>
      <c r="R1324" s="68">
        <f>Tabla1[[#This Row],[TASA 16]]*16%</f>
        <v>0</v>
      </c>
    </row>
    <row r="1325" spans="2:18" x14ac:dyDescent="0.25">
      <c r="B1325" t="str">
        <f>'[1]210 Y RFC'!A1325</f>
        <v>STY1701237V7</v>
      </c>
      <c r="C1325" t="s">
        <v>1357</v>
      </c>
      <c r="D1325" t="str">
        <f>'[1]210 Y RFC'!C1325</f>
        <v>STYLELAB SA DE CV</v>
      </c>
      <c r="E1325" s="35">
        <f>SUMIFS(Tabla16[TASA 16],Tabla16[NUM],Tabla1[[#This Row],[CODIGO]])</f>
        <v>0</v>
      </c>
      <c r="F1325" s="35">
        <f>SUMIFS(Tabla16[TASA 0%],Tabla16[NUM],Tabla1[[#This Row],[CODIGO]])</f>
        <v>0</v>
      </c>
      <c r="G1325" s="35">
        <f>SUMIFS(Tabla16[[EXENTO ]],Tabla16[NUM],Tabla1[[#This Row],[CODIGO]])</f>
        <v>0</v>
      </c>
      <c r="H1325" s="35">
        <f>SUMIFS(Tabla16[IVA],Tabla16[NUM],Tabla1[[#This Row],[CODIGO]])</f>
        <v>0</v>
      </c>
      <c r="I1325" s="35">
        <f>SUMIFS(Tabla16[ISR RET.],Tabla16[NUM],Tabla1[[#This Row],[CODIGO]])</f>
        <v>0</v>
      </c>
      <c r="J1325" s="35">
        <f>SUMIFS(Tabla16[IVA RET.],Tabla16[NUM],Tabla1[[#This Row],[CODIGO]])</f>
        <v>0</v>
      </c>
      <c r="K1325" t="str">
        <f>FIXED(Tabla1[[#This Row],[TASA 16%]],0)</f>
        <v>0</v>
      </c>
      <c r="L1325" t="str">
        <f>FIXED(Tabla1[[#This Row],[TASA 0%]],0)</f>
        <v>0</v>
      </c>
      <c r="M1325" t="str">
        <f>FIXED(Tabla1[[#This Row],[TASA EXE.]],0)</f>
        <v>0</v>
      </c>
      <c r="N1325" t="str">
        <f>FIXED(Tabla1[[#This Row],[IVA]],0)</f>
        <v>0</v>
      </c>
      <c r="O1325" t="str">
        <f>FIXED(Tabla1[[#This Row],[ISR RET]],0)</f>
        <v>0</v>
      </c>
      <c r="P1325" t="str">
        <f>FIXED(Tabla1[[#This Row],[IVA RET]],0)</f>
        <v>0</v>
      </c>
      <c r="R1325" s="68">
        <f>Tabla1[[#This Row],[TASA 16]]*16%</f>
        <v>0</v>
      </c>
    </row>
    <row r="1326" spans="2:18" x14ac:dyDescent="0.25">
      <c r="B1326" t="str">
        <f>'[1]210 Y RFC'!A1326</f>
        <v>MZJ850101824</v>
      </c>
      <c r="C1326" t="s">
        <v>1358</v>
      </c>
      <c r="D1326" t="str">
        <f>'[1]210 Y RFC'!C1326</f>
        <v>MUNICIPIO DE ZAPOTLANEJO JALISCO</v>
      </c>
      <c r="E1326" s="35">
        <f>SUMIFS(Tabla16[TASA 16],Tabla16[NUM],Tabla1[[#This Row],[CODIGO]])</f>
        <v>0</v>
      </c>
      <c r="F1326" s="35">
        <f>SUMIFS(Tabla16[TASA 0%],Tabla16[NUM],Tabla1[[#This Row],[CODIGO]])</f>
        <v>0</v>
      </c>
      <c r="G1326" s="35">
        <f>SUMIFS(Tabla16[[EXENTO ]],Tabla16[NUM],Tabla1[[#This Row],[CODIGO]])</f>
        <v>0</v>
      </c>
      <c r="H1326" s="35">
        <f>SUMIFS(Tabla16[IVA],Tabla16[NUM],Tabla1[[#This Row],[CODIGO]])</f>
        <v>0</v>
      </c>
      <c r="I1326" s="35">
        <f>SUMIFS(Tabla16[ISR RET.],Tabla16[NUM],Tabla1[[#This Row],[CODIGO]])</f>
        <v>0</v>
      </c>
      <c r="J1326" s="35">
        <f>SUMIFS(Tabla16[IVA RET.],Tabla16[NUM],Tabla1[[#This Row],[CODIGO]])</f>
        <v>0</v>
      </c>
      <c r="K1326" t="str">
        <f>FIXED(Tabla1[[#This Row],[TASA 16%]],0)</f>
        <v>0</v>
      </c>
      <c r="L1326" t="str">
        <f>FIXED(Tabla1[[#This Row],[TASA 0%]],0)</f>
        <v>0</v>
      </c>
      <c r="M1326" t="str">
        <f>FIXED(Tabla1[[#This Row],[TASA EXE.]],0)</f>
        <v>0</v>
      </c>
      <c r="N1326" s="36" t="str">
        <f>FIXED(Tabla1[[#This Row],[IVA]],0)</f>
        <v>0</v>
      </c>
      <c r="O1326" s="36" t="str">
        <f>FIXED(Tabla1[[#This Row],[ISR RET]],0)</f>
        <v>0</v>
      </c>
      <c r="P1326" s="36" t="str">
        <f>FIXED(Tabla1[[#This Row],[IVA RET]],0)</f>
        <v>0</v>
      </c>
      <c r="R1326" s="68">
        <f>Tabla1[[#This Row],[TASA 16]]*16%</f>
        <v>0</v>
      </c>
    </row>
    <row r="1327" spans="2:18" x14ac:dyDescent="0.25">
      <c r="B1327" t="str">
        <f>'[1]210 Y RFC'!A1327</f>
        <v>SIM030218PD6</v>
      </c>
      <c r="C1327" t="s">
        <v>1359</v>
      </c>
      <c r="D1327" t="str">
        <f>'[1]210 Y RFC'!C1327</f>
        <v>SILAN IMPRESORES</v>
      </c>
      <c r="E1327" s="35">
        <f>SUMIFS(Tabla16[TASA 16],Tabla16[NUM],Tabla1[[#This Row],[CODIGO]])</f>
        <v>0</v>
      </c>
      <c r="F1327" s="35">
        <f>SUMIFS(Tabla16[TASA 0%],Tabla16[NUM],Tabla1[[#This Row],[CODIGO]])</f>
        <v>0</v>
      </c>
      <c r="G1327" s="35">
        <f>SUMIFS(Tabla16[[EXENTO ]],Tabla16[NUM],Tabla1[[#This Row],[CODIGO]])</f>
        <v>0</v>
      </c>
      <c r="H1327" s="35">
        <f>SUMIFS(Tabla16[IVA],Tabla16[NUM],Tabla1[[#This Row],[CODIGO]])</f>
        <v>0</v>
      </c>
      <c r="I1327" s="35">
        <f>SUMIFS(Tabla16[ISR RET.],Tabla16[NUM],Tabla1[[#This Row],[CODIGO]])</f>
        <v>0</v>
      </c>
      <c r="J1327" s="35">
        <f>SUMIFS(Tabla16[IVA RET.],Tabla16[NUM],Tabla1[[#This Row],[CODIGO]])</f>
        <v>0</v>
      </c>
      <c r="K1327" t="str">
        <f>FIXED(Tabla1[[#This Row],[TASA 16%]],0)</f>
        <v>0</v>
      </c>
      <c r="L1327" t="str">
        <f>FIXED(Tabla1[[#This Row],[TASA 0%]],0)</f>
        <v>0</v>
      </c>
      <c r="M1327" t="str">
        <f>FIXED(Tabla1[[#This Row],[TASA EXE.]],0)</f>
        <v>0</v>
      </c>
      <c r="N1327" t="str">
        <f>FIXED(Tabla1[[#This Row],[IVA]],0)</f>
        <v>0</v>
      </c>
      <c r="O1327" t="str">
        <f>FIXED(Tabla1[[#This Row],[ISR RET]],0)</f>
        <v>0</v>
      </c>
      <c r="P1327" t="str">
        <f>FIXED(Tabla1[[#This Row],[IVA RET]],0)</f>
        <v>0</v>
      </c>
      <c r="R1327" s="68">
        <f>Tabla1[[#This Row],[TASA 16]]*16%</f>
        <v>0</v>
      </c>
    </row>
    <row r="1328" spans="2:18" x14ac:dyDescent="0.25">
      <c r="B1328" t="str">
        <f>'[1]210 Y RFC'!A1328</f>
        <v>GOBK990107120</v>
      </c>
      <c r="C1328" t="s">
        <v>1360</v>
      </c>
      <c r="D1328" t="str">
        <f>'[1]210 Y RFC'!C1328</f>
        <v>GONZALEZ BARBA KATIA</v>
      </c>
      <c r="E1328" s="35">
        <f>SUMIFS(Tabla16[TASA 16],Tabla16[NUM],Tabla1[[#This Row],[CODIGO]])</f>
        <v>0</v>
      </c>
      <c r="F1328" s="35">
        <f>SUMIFS(Tabla16[TASA 0%],Tabla16[NUM],Tabla1[[#This Row],[CODIGO]])</f>
        <v>0</v>
      </c>
      <c r="G1328" s="35">
        <f>SUMIFS(Tabla16[[EXENTO ]],Tabla16[NUM],Tabla1[[#This Row],[CODIGO]])</f>
        <v>0</v>
      </c>
      <c r="H1328" s="35">
        <f>SUMIFS(Tabla16[IVA],Tabla16[NUM],Tabla1[[#This Row],[CODIGO]])</f>
        <v>0</v>
      </c>
      <c r="I1328" s="35">
        <f>SUMIFS(Tabla16[ISR RET.],Tabla16[NUM],Tabla1[[#This Row],[CODIGO]])</f>
        <v>0</v>
      </c>
      <c r="J1328" s="35">
        <f>SUMIFS(Tabla16[IVA RET.],Tabla16[NUM],Tabla1[[#This Row],[CODIGO]])</f>
        <v>0</v>
      </c>
      <c r="K1328" t="str">
        <f>FIXED(Tabla1[[#This Row],[TASA 16%]],0)</f>
        <v>0</v>
      </c>
      <c r="L1328" t="str">
        <f>FIXED(Tabla1[[#This Row],[TASA 0%]],0)</f>
        <v>0</v>
      </c>
      <c r="M1328" t="str">
        <f>FIXED(Tabla1[[#This Row],[TASA EXE.]],0)</f>
        <v>0</v>
      </c>
      <c r="N1328" s="36" t="str">
        <f>FIXED(Tabla1[[#This Row],[IVA]],0)</f>
        <v>0</v>
      </c>
      <c r="O1328" s="36" t="str">
        <f>FIXED(Tabla1[[#This Row],[ISR RET]],0)</f>
        <v>0</v>
      </c>
      <c r="P1328" s="36" t="str">
        <f>FIXED(Tabla1[[#This Row],[IVA RET]],0)</f>
        <v>0</v>
      </c>
      <c r="R1328" s="68">
        <f>Tabla1[[#This Row],[TASA 16]]*16%</f>
        <v>0</v>
      </c>
    </row>
    <row r="1329" spans="2:18" x14ac:dyDescent="0.25">
      <c r="B1329" t="str">
        <f>'[1]210 Y RFC'!A1329</f>
        <v>LOGN620322TE7</v>
      </c>
      <c r="C1329" t="s">
        <v>1361</v>
      </c>
      <c r="D1329" t="str">
        <f>'[1]210 Y RFC'!C1329</f>
        <v>DE LOZA GONZALEZ NANCY</v>
      </c>
      <c r="E1329" s="35">
        <f>SUMIFS(Tabla16[TASA 16],Tabla16[NUM],Tabla1[[#This Row],[CODIGO]])</f>
        <v>0</v>
      </c>
      <c r="F1329" s="35">
        <f>SUMIFS(Tabla16[TASA 0%],Tabla16[NUM],Tabla1[[#This Row],[CODIGO]])</f>
        <v>0</v>
      </c>
      <c r="G1329" s="35">
        <f>SUMIFS(Tabla16[[EXENTO ]],Tabla16[NUM],Tabla1[[#This Row],[CODIGO]])</f>
        <v>0</v>
      </c>
      <c r="H1329" s="35">
        <f>SUMIFS(Tabla16[IVA],Tabla16[NUM],Tabla1[[#This Row],[CODIGO]])</f>
        <v>0</v>
      </c>
      <c r="I1329" s="35">
        <f>SUMIFS(Tabla16[ISR RET.],Tabla16[NUM],Tabla1[[#This Row],[CODIGO]])</f>
        <v>0</v>
      </c>
      <c r="J1329" s="35">
        <f>SUMIFS(Tabla16[IVA RET.],Tabla16[NUM],Tabla1[[#This Row],[CODIGO]])</f>
        <v>0</v>
      </c>
      <c r="K1329" t="str">
        <f>FIXED(Tabla1[[#This Row],[TASA 16%]],0)</f>
        <v>0</v>
      </c>
      <c r="L1329" t="str">
        <f>FIXED(Tabla1[[#This Row],[TASA 0%]],0)</f>
        <v>0</v>
      </c>
      <c r="M1329" t="str">
        <f>FIXED(Tabla1[[#This Row],[TASA EXE.]],0)</f>
        <v>0</v>
      </c>
      <c r="N1329" t="str">
        <f>FIXED(Tabla1[[#This Row],[IVA]],0)</f>
        <v>0</v>
      </c>
      <c r="O1329" t="str">
        <f>FIXED(Tabla1[[#This Row],[ISR RET]],0)</f>
        <v>0</v>
      </c>
      <c r="P1329" t="str">
        <f>FIXED(Tabla1[[#This Row],[IVA RET]],0)</f>
        <v>0</v>
      </c>
      <c r="R1329" s="68">
        <f>Tabla1[[#This Row],[TASA 16]]*16%</f>
        <v>0</v>
      </c>
    </row>
    <row r="1330" spans="2:18" x14ac:dyDescent="0.25">
      <c r="B1330" t="str">
        <f>'[1]210 Y RFC'!A1330</f>
        <v>TNI920507GB8</v>
      </c>
      <c r="C1330" t="s">
        <v>1362</v>
      </c>
      <c r="D1330" t="str">
        <f>'[1]210 Y RFC'!C1330</f>
        <v>TOSTIRICAS NIETO SA DE CV</v>
      </c>
      <c r="E1330" s="35">
        <f>SUMIFS(Tabla16[TASA 16],Tabla16[NUM],Tabla1[[#This Row],[CODIGO]])</f>
        <v>0</v>
      </c>
      <c r="F1330" s="35">
        <f>SUMIFS(Tabla16[TASA 0%],Tabla16[NUM],Tabla1[[#This Row],[CODIGO]])</f>
        <v>0</v>
      </c>
      <c r="G1330" s="35">
        <f>SUMIFS(Tabla16[[EXENTO ]],Tabla16[NUM],Tabla1[[#This Row],[CODIGO]])</f>
        <v>0</v>
      </c>
      <c r="H1330" s="35">
        <f>SUMIFS(Tabla16[IVA],Tabla16[NUM],Tabla1[[#This Row],[CODIGO]])</f>
        <v>0</v>
      </c>
      <c r="I1330" s="35">
        <f>SUMIFS(Tabla16[ISR RET.],Tabla16[NUM],Tabla1[[#This Row],[CODIGO]])</f>
        <v>0</v>
      </c>
      <c r="J1330" s="35">
        <f>SUMIFS(Tabla16[IVA RET.],Tabla16[NUM],Tabla1[[#This Row],[CODIGO]])</f>
        <v>0</v>
      </c>
      <c r="K1330" t="str">
        <f>FIXED(Tabla1[[#This Row],[TASA 16%]],0)</f>
        <v>0</v>
      </c>
      <c r="L1330" t="str">
        <f>FIXED(Tabla1[[#This Row],[TASA 0%]],0)</f>
        <v>0</v>
      </c>
      <c r="M1330" t="str">
        <f>FIXED(Tabla1[[#This Row],[TASA EXE.]],0)</f>
        <v>0</v>
      </c>
      <c r="N1330" s="36" t="str">
        <f>FIXED(Tabla1[[#This Row],[IVA]],0)</f>
        <v>0</v>
      </c>
      <c r="O1330" s="36" t="str">
        <f>FIXED(Tabla1[[#This Row],[ISR RET]],0)</f>
        <v>0</v>
      </c>
      <c r="P1330" s="36" t="str">
        <f>FIXED(Tabla1[[#This Row],[IVA RET]],0)</f>
        <v>0</v>
      </c>
      <c r="R1330" s="68">
        <f>Tabla1[[#This Row],[TASA 16]]*16%</f>
        <v>0</v>
      </c>
    </row>
    <row r="1331" spans="2:18" x14ac:dyDescent="0.25">
      <c r="B1331" t="str">
        <f>'[1]210 Y RFC'!A1331</f>
        <v>OLQ020725P63</v>
      </c>
      <c r="C1331" t="s">
        <v>1363</v>
      </c>
      <c r="D1331" t="str">
        <f>'[1]210 Y RFC'!C1331</f>
        <v>OLQUIMARO SA DE CV</v>
      </c>
      <c r="E1331" s="35">
        <f>SUMIFS(Tabla16[TASA 16],Tabla16[NUM],Tabla1[[#This Row],[CODIGO]])</f>
        <v>0</v>
      </c>
      <c r="F1331" s="35">
        <f>SUMIFS(Tabla16[TASA 0%],Tabla16[NUM],Tabla1[[#This Row],[CODIGO]])</f>
        <v>0</v>
      </c>
      <c r="G1331" s="35">
        <f>SUMIFS(Tabla16[[EXENTO ]],Tabla16[NUM],Tabla1[[#This Row],[CODIGO]])</f>
        <v>0</v>
      </c>
      <c r="H1331" s="35">
        <f>SUMIFS(Tabla16[IVA],Tabla16[NUM],Tabla1[[#This Row],[CODIGO]])</f>
        <v>0</v>
      </c>
      <c r="I1331" s="35">
        <f>SUMIFS(Tabla16[ISR RET.],Tabla16[NUM],Tabla1[[#This Row],[CODIGO]])</f>
        <v>0</v>
      </c>
      <c r="J1331" s="35">
        <f>SUMIFS(Tabla16[IVA RET.],Tabla16[NUM],Tabla1[[#This Row],[CODIGO]])</f>
        <v>0</v>
      </c>
      <c r="K1331" t="str">
        <f>FIXED(Tabla1[[#This Row],[TASA 16%]],0)</f>
        <v>0</v>
      </c>
      <c r="L1331" t="str">
        <f>FIXED(Tabla1[[#This Row],[TASA 0%]],0)</f>
        <v>0</v>
      </c>
      <c r="M1331" t="str">
        <f>FIXED(Tabla1[[#This Row],[TASA EXE.]],0)</f>
        <v>0</v>
      </c>
      <c r="N1331" t="str">
        <f>FIXED(Tabla1[[#This Row],[IVA]],0)</f>
        <v>0</v>
      </c>
      <c r="O1331" t="str">
        <f>FIXED(Tabla1[[#This Row],[ISR RET]],0)</f>
        <v>0</v>
      </c>
      <c r="P1331" t="str">
        <f>FIXED(Tabla1[[#This Row],[IVA RET]],0)</f>
        <v>0</v>
      </c>
      <c r="R1331" s="68">
        <f>Tabla1[[#This Row],[TASA 16]]*16%</f>
        <v>0</v>
      </c>
    </row>
    <row r="1332" spans="2:18" x14ac:dyDescent="0.25">
      <c r="B1332" t="str">
        <f>'[1]210 Y RFC'!A1332</f>
        <v>FACI680618JG6</v>
      </c>
      <c r="C1332" t="s">
        <v>1364</v>
      </c>
      <c r="D1332" t="str">
        <f>'[1]210 Y RFC'!C1332</f>
        <v>FRANCO CASILLAS ILDA AMPARO</v>
      </c>
      <c r="E1332" s="35">
        <f>SUMIFS(Tabla16[TASA 16],Tabla16[NUM],Tabla1[[#This Row],[CODIGO]])</f>
        <v>0</v>
      </c>
      <c r="F1332" s="35">
        <f>SUMIFS(Tabla16[TASA 0%],Tabla16[NUM],Tabla1[[#This Row],[CODIGO]])</f>
        <v>0</v>
      </c>
      <c r="G1332" s="35">
        <f>SUMIFS(Tabla16[[EXENTO ]],Tabla16[NUM],Tabla1[[#This Row],[CODIGO]])</f>
        <v>0</v>
      </c>
      <c r="H1332" s="35">
        <f>SUMIFS(Tabla16[IVA],Tabla16[NUM],Tabla1[[#This Row],[CODIGO]])</f>
        <v>0</v>
      </c>
      <c r="I1332" s="35">
        <f>SUMIFS(Tabla16[ISR RET.],Tabla16[NUM],Tabla1[[#This Row],[CODIGO]])</f>
        <v>0</v>
      </c>
      <c r="J1332" s="35">
        <f>SUMIFS(Tabla16[IVA RET.],Tabla16[NUM],Tabla1[[#This Row],[CODIGO]])</f>
        <v>0</v>
      </c>
      <c r="K1332" t="str">
        <f>FIXED(Tabla1[[#This Row],[TASA 16%]],0)</f>
        <v>0</v>
      </c>
      <c r="L1332" t="str">
        <f>FIXED(Tabla1[[#This Row],[TASA 0%]],0)</f>
        <v>0</v>
      </c>
      <c r="M1332" t="str">
        <f>FIXED(Tabla1[[#This Row],[TASA EXE.]],0)</f>
        <v>0</v>
      </c>
      <c r="N1332" s="36" t="str">
        <f>FIXED(Tabla1[[#This Row],[IVA]],0)</f>
        <v>0</v>
      </c>
      <c r="O1332" s="36" t="str">
        <f>FIXED(Tabla1[[#This Row],[ISR RET]],0)</f>
        <v>0</v>
      </c>
      <c r="P1332" s="36" t="str">
        <f>FIXED(Tabla1[[#This Row],[IVA RET]],0)</f>
        <v>0</v>
      </c>
      <c r="R1332" s="68">
        <f>Tabla1[[#This Row],[TASA 16]]*16%</f>
        <v>0</v>
      </c>
    </row>
    <row r="1333" spans="2:18" x14ac:dyDescent="0.25">
      <c r="B1333" t="str">
        <f>'[1]210 Y RFC'!A1333</f>
        <v>AILI7805152NA</v>
      </c>
      <c r="C1333" t="s">
        <v>1365</v>
      </c>
      <c r="D1333" t="str">
        <f>'[1]210 Y RFC'!C1333</f>
        <v>AVILA LOPEZ IRYNA MARIA</v>
      </c>
      <c r="E1333" s="35">
        <f>SUMIFS(Tabla16[TASA 16],Tabla16[NUM],Tabla1[[#This Row],[CODIGO]])</f>
        <v>0</v>
      </c>
      <c r="F1333" s="35">
        <f>SUMIFS(Tabla16[TASA 0%],Tabla16[NUM],Tabla1[[#This Row],[CODIGO]])</f>
        <v>0</v>
      </c>
      <c r="G1333" s="35">
        <f>SUMIFS(Tabla16[[EXENTO ]],Tabla16[NUM],Tabla1[[#This Row],[CODIGO]])</f>
        <v>0</v>
      </c>
      <c r="H1333" s="35">
        <f>SUMIFS(Tabla16[IVA],Tabla16[NUM],Tabla1[[#This Row],[CODIGO]])</f>
        <v>0</v>
      </c>
      <c r="I1333" s="35">
        <f>SUMIFS(Tabla16[ISR RET.],Tabla16[NUM],Tabla1[[#This Row],[CODIGO]])</f>
        <v>0</v>
      </c>
      <c r="J1333" s="35">
        <f>SUMIFS(Tabla16[IVA RET.],Tabla16[NUM],Tabla1[[#This Row],[CODIGO]])</f>
        <v>0</v>
      </c>
      <c r="K1333" t="str">
        <f>FIXED(Tabla1[[#This Row],[TASA 16%]],0)</f>
        <v>0</v>
      </c>
      <c r="L1333" t="str">
        <f>FIXED(Tabla1[[#This Row],[TASA 0%]],0)</f>
        <v>0</v>
      </c>
      <c r="M1333" t="str">
        <f>FIXED(Tabla1[[#This Row],[TASA EXE.]],0)</f>
        <v>0</v>
      </c>
      <c r="N1333" t="str">
        <f>FIXED(Tabla1[[#This Row],[IVA]],0)</f>
        <v>0</v>
      </c>
      <c r="O1333" t="str">
        <f>FIXED(Tabla1[[#This Row],[ISR RET]],0)</f>
        <v>0</v>
      </c>
      <c r="P1333" t="str">
        <f>FIXED(Tabla1[[#This Row],[IVA RET]],0)</f>
        <v>0</v>
      </c>
      <c r="R1333" s="68">
        <f>Tabla1[[#This Row],[TASA 16]]*16%</f>
        <v>0</v>
      </c>
    </row>
    <row r="1334" spans="2:18" x14ac:dyDescent="0.25">
      <c r="B1334" t="str">
        <f>'[1]210 Y RFC'!A1334</f>
        <v>COS031104GG8</v>
      </c>
      <c r="C1334" t="s">
        <v>1366</v>
      </c>
      <c r="D1334" t="str">
        <f>'[1]210 Y RFC'!C1334</f>
        <v>COMERCIAL OSA SA DE CV</v>
      </c>
      <c r="E1334" s="35">
        <f>SUMIFS(Tabla16[TASA 16],Tabla16[NUM],Tabla1[[#This Row],[CODIGO]])</f>
        <v>0</v>
      </c>
      <c r="F1334" s="35">
        <f>SUMIFS(Tabla16[TASA 0%],Tabla16[NUM],Tabla1[[#This Row],[CODIGO]])</f>
        <v>0</v>
      </c>
      <c r="G1334" s="35">
        <f>SUMIFS(Tabla16[[EXENTO ]],Tabla16[NUM],Tabla1[[#This Row],[CODIGO]])</f>
        <v>0</v>
      </c>
      <c r="H1334" s="35">
        <f>SUMIFS(Tabla16[IVA],Tabla16[NUM],Tabla1[[#This Row],[CODIGO]])</f>
        <v>0</v>
      </c>
      <c r="I1334" s="35">
        <f>SUMIFS(Tabla16[ISR RET.],Tabla16[NUM],Tabla1[[#This Row],[CODIGO]])</f>
        <v>0</v>
      </c>
      <c r="J1334" s="35">
        <f>SUMIFS(Tabla16[IVA RET.],Tabla16[NUM],Tabla1[[#This Row],[CODIGO]])</f>
        <v>0</v>
      </c>
      <c r="K1334" t="str">
        <f>FIXED(Tabla1[[#This Row],[TASA 16%]],0)</f>
        <v>0</v>
      </c>
      <c r="L1334" t="str">
        <f>FIXED(Tabla1[[#This Row],[TASA 0%]],0)</f>
        <v>0</v>
      </c>
      <c r="M1334" t="str">
        <f>FIXED(Tabla1[[#This Row],[TASA EXE.]],0)</f>
        <v>0</v>
      </c>
      <c r="N1334" s="36" t="str">
        <f>FIXED(Tabla1[[#This Row],[IVA]],0)</f>
        <v>0</v>
      </c>
      <c r="O1334" s="36" t="str">
        <f>FIXED(Tabla1[[#This Row],[ISR RET]],0)</f>
        <v>0</v>
      </c>
      <c r="P1334" s="36" t="str">
        <f>FIXED(Tabla1[[#This Row],[IVA RET]],0)</f>
        <v>0</v>
      </c>
      <c r="R1334" s="68">
        <f>Tabla1[[#This Row],[TASA 16]]*16%</f>
        <v>0</v>
      </c>
    </row>
    <row r="1335" spans="2:18" x14ac:dyDescent="0.25">
      <c r="B1335" t="str">
        <f>'[1]210 Y RFC'!A1335</f>
        <v>DME920701N87</v>
      </c>
      <c r="C1335" t="s">
        <v>1367</v>
      </c>
      <c r="D1335" t="str">
        <f>'[1]210 Y RFC'!C1335</f>
        <v>DRAKI DE MEXICO SA DE CV</v>
      </c>
      <c r="E1335" s="35">
        <f>SUMIFS(Tabla16[TASA 16],Tabla16[NUM],Tabla1[[#This Row],[CODIGO]])</f>
        <v>0</v>
      </c>
      <c r="F1335" s="35">
        <f>SUMIFS(Tabla16[TASA 0%],Tabla16[NUM],Tabla1[[#This Row],[CODIGO]])</f>
        <v>0</v>
      </c>
      <c r="G1335" s="35">
        <f>SUMIFS(Tabla16[[EXENTO ]],Tabla16[NUM],Tabla1[[#This Row],[CODIGO]])</f>
        <v>0</v>
      </c>
      <c r="H1335" s="35">
        <f>SUMIFS(Tabla16[IVA],Tabla16[NUM],Tabla1[[#This Row],[CODIGO]])</f>
        <v>0</v>
      </c>
      <c r="I1335" s="35">
        <f>SUMIFS(Tabla16[ISR RET.],Tabla16[NUM],Tabla1[[#This Row],[CODIGO]])</f>
        <v>0</v>
      </c>
      <c r="J1335" s="35">
        <f>SUMIFS(Tabla16[IVA RET.],Tabla16[NUM],Tabla1[[#This Row],[CODIGO]])</f>
        <v>0</v>
      </c>
      <c r="K1335" t="str">
        <f>FIXED(Tabla1[[#This Row],[TASA 16%]],0)</f>
        <v>0</v>
      </c>
      <c r="L1335" t="str">
        <f>FIXED(Tabla1[[#This Row],[TASA 0%]],0)</f>
        <v>0</v>
      </c>
      <c r="M1335" t="str">
        <f>FIXED(Tabla1[[#This Row],[TASA EXE.]],0)</f>
        <v>0</v>
      </c>
      <c r="N1335" t="str">
        <f>FIXED(Tabla1[[#This Row],[IVA]],0)</f>
        <v>0</v>
      </c>
      <c r="O1335" t="str">
        <f>FIXED(Tabla1[[#This Row],[ISR RET]],0)</f>
        <v>0</v>
      </c>
      <c r="P1335" t="str">
        <f>FIXED(Tabla1[[#This Row],[IVA RET]],0)</f>
        <v>0</v>
      </c>
      <c r="R1335" s="68">
        <f>Tabla1[[#This Row],[TASA 16]]*16%</f>
        <v>0</v>
      </c>
    </row>
    <row r="1336" spans="2:18" x14ac:dyDescent="0.25">
      <c r="B1336" t="str">
        <f>'[1]210 Y RFC'!A1336</f>
        <v>PCH0111086L2</v>
      </c>
      <c r="C1336" t="s">
        <v>1368</v>
      </c>
      <c r="D1336" t="str">
        <f>'[1]210 Y RFC'!C1336</f>
        <v>PFIZER CONSUMER HEALTH CARE MEXICO S DE RL DE CV</v>
      </c>
      <c r="E1336" s="35">
        <f>SUMIFS(Tabla16[TASA 16],Tabla16[NUM],Tabla1[[#This Row],[CODIGO]])</f>
        <v>0</v>
      </c>
      <c r="F1336" s="35">
        <f>SUMIFS(Tabla16[TASA 0%],Tabla16[NUM],Tabla1[[#This Row],[CODIGO]])</f>
        <v>0</v>
      </c>
      <c r="G1336" s="35">
        <f>SUMIFS(Tabla16[[EXENTO ]],Tabla16[NUM],Tabla1[[#This Row],[CODIGO]])</f>
        <v>0</v>
      </c>
      <c r="H1336" s="35">
        <f>SUMIFS(Tabla16[IVA],Tabla16[NUM],Tabla1[[#This Row],[CODIGO]])</f>
        <v>0</v>
      </c>
      <c r="I1336" s="35">
        <f>SUMIFS(Tabla16[ISR RET.],Tabla16[NUM],Tabla1[[#This Row],[CODIGO]])</f>
        <v>0</v>
      </c>
      <c r="J1336" s="35">
        <f>SUMIFS(Tabla16[IVA RET.],Tabla16[NUM],Tabla1[[#This Row],[CODIGO]])</f>
        <v>0</v>
      </c>
      <c r="K1336" t="str">
        <f>FIXED(Tabla1[[#This Row],[TASA 16%]],0)</f>
        <v>0</v>
      </c>
      <c r="L1336" t="str">
        <f>FIXED(Tabla1[[#This Row],[TASA 0%]],0)</f>
        <v>0</v>
      </c>
      <c r="M1336" t="str">
        <f>FIXED(Tabla1[[#This Row],[TASA EXE.]],0)</f>
        <v>0</v>
      </c>
      <c r="N1336" s="36" t="str">
        <f>FIXED(Tabla1[[#This Row],[IVA]],0)</f>
        <v>0</v>
      </c>
      <c r="O1336" s="36" t="str">
        <f>FIXED(Tabla1[[#This Row],[ISR RET]],0)</f>
        <v>0</v>
      </c>
      <c r="P1336" s="36" t="str">
        <f>FIXED(Tabla1[[#This Row],[IVA RET]],0)</f>
        <v>0</v>
      </c>
      <c r="R1336" s="68">
        <f>Tabla1[[#This Row],[TASA 16]]*16%</f>
        <v>0</v>
      </c>
    </row>
    <row r="1337" spans="2:18" x14ac:dyDescent="0.25">
      <c r="B1337" t="str">
        <f>'[1]210 Y RFC'!A1337</f>
        <v>CAGL710626KB6</v>
      </c>
      <c r="C1337" t="s">
        <v>1369</v>
      </c>
      <c r="D1337" t="str">
        <f>'[1]210 Y RFC'!C1337</f>
        <v>CASTAÑEDA GOMEZ LUIS ENRIQUE</v>
      </c>
      <c r="E1337" s="35">
        <f>SUMIFS(Tabla16[TASA 16],Tabla16[NUM],Tabla1[[#This Row],[CODIGO]])</f>
        <v>0</v>
      </c>
      <c r="F1337" s="35">
        <f>SUMIFS(Tabla16[TASA 0%],Tabla16[NUM],Tabla1[[#This Row],[CODIGO]])</f>
        <v>0</v>
      </c>
      <c r="G1337" s="35">
        <f>SUMIFS(Tabla16[[EXENTO ]],Tabla16[NUM],Tabla1[[#This Row],[CODIGO]])</f>
        <v>0</v>
      </c>
      <c r="H1337" s="35">
        <f>SUMIFS(Tabla16[IVA],Tabla16[NUM],Tabla1[[#This Row],[CODIGO]])</f>
        <v>0</v>
      </c>
      <c r="I1337" s="35">
        <f>SUMIFS(Tabla16[ISR RET.],Tabla16[NUM],Tabla1[[#This Row],[CODIGO]])</f>
        <v>0</v>
      </c>
      <c r="J1337" s="35">
        <f>SUMIFS(Tabla16[IVA RET.],Tabla16[NUM],Tabla1[[#This Row],[CODIGO]])</f>
        <v>0</v>
      </c>
      <c r="K1337" t="str">
        <f>FIXED(Tabla1[[#This Row],[TASA 16%]],0)</f>
        <v>0</v>
      </c>
      <c r="L1337" t="str">
        <f>FIXED(Tabla1[[#This Row],[TASA 0%]],0)</f>
        <v>0</v>
      </c>
      <c r="M1337" t="str">
        <f>FIXED(Tabla1[[#This Row],[TASA EXE.]],0)</f>
        <v>0</v>
      </c>
      <c r="N1337" t="str">
        <f>FIXED(Tabla1[[#This Row],[IVA]],0)</f>
        <v>0</v>
      </c>
      <c r="O1337" t="str">
        <f>FIXED(Tabla1[[#This Row],[ISR RET]],0)</f>
        <v>0</v>
      </c>
      <c r="P1337" t="str">
        <f>FIXED(Tabla1[[#This Row],[IVA RET]],0)</f>
        <v>0</v>
      </c>
      <c r="R1337" s="68">
        <f>Tabla1[[#This Row],[TASA 16]]*16%</f>
        <v>0</v>
      </c>
    </row>
    <row r="1338" spans="2:18" x14ac:dyDescent="0.25">
      <c r="B1338" t="str">
        <f>'[1]210 Y RFC'!A1338</f>
        <v>SOSA5907161V2</v>
      </c>
      <c r="C1338" t="s">
        <v>1370</v>
      </c>
      <c r="D1338" t="str">
        <f>'[1]210 Y RFC'!C1338</f>
        <v>SOLORIO SALAZAR ANA SILVIA</v>
      </c>
      <c r="E1338" s="35">
        <f>SUMIFS(Tabla16[TASA 16],Tabla16[NUM],Tabla1[[#This Row],[CODIGO]])</f>
        <v>0</v>
      </c>
      <c r="F1338" s="35">
        <f>SUMIFS(Tabla16[TASA 0%],Tabla16[NUM],Tabla1[[#This Row],[CODIGO]])</f>
        <v>0</v>
      </c>
      <c r="G1338" s="35">
        <f>SUMIFS(Tabla16[[EXENTO ]],Tabla16[NUM],Tabla1[[#This Row],[CODIGO]])</f>
        <v>0</v>
      </c>
      <c r="H1338" s="35">
        <f>SUMIFS(Tabla16[IVA],Tabla16[NUM],Tabla1[[#This Row],[CODIGO]])</f>
        <v>0</v>
      </c>
      <c r="I1338" s="35">
        <f>SUMIFS(Tabla16[ISR RET.],Tabla16[NUM],Tabla1[[#This Row],[CODIGO]])</f>
        <v>0</v>
      </c>
      <c r="J1338" s="35">
        <f>SUMIFS(Tabla16[IVA RET.],Tabla16[NUM],Tabla1[[#This Row],[CODIGO]])</f>
        <v>0</v>
      </c>
      <c r="K1338" t="str">
        <f>FIXED(Tabla1[[#This Row],[TASA 16%]],0)</f>
        <v>0</v>
      </c>
      <c r="L1338" t="str">
        <f>FIXED(Tabla1[[#This Row],[TASA 0%]],0)</f>
        <v>0</v>
      </c>
      <c r="M1338" t="str">
        <f>FIXED(Tabla1[[#This Row],[TASA EXE.]],0)</f>
        <v>0</v>
      </c>
      <c r="N1338" s="36" t="str">
        <f>FIXED(Tabla1[[#This Row],[IVA]],0)</f>
        <v>0</v>
      </c>
      <c r="O1338" s="36" t="str">
        <f>FIXED(Tabla1[[#This Row],[ISR RET]],0)</f>
        <v>0</v>
      </c>
      <c r="P1338" s="36" t="str">
        <f>FIXED(Tabla1[[#This Row],[IVA RET]],0)</f>
        <v>0</v>
      </c>
      <c r="R1338" s="68">
        <f>Tabla1[[#This Row],[TASA 16]]*16%</f>
        <v>0</v>
      </c>
    </row>
    <row r="1339" spans="2:18" x14ac:dyDescent="0.25">
      <c r="B1339" t="str">
        <f>'[1]210 Y RFC'!A1339</f>
        <v>NAAG730720J65</v>
      </c>
      <c r="C1339" t="s">
        <v>1371</v>
      </c>
      <c r="D1339" t="str">
        <f>'[1]210 Y RFC'!C1339</f>
        <v>NAJERA ARIAS GUILLERMO</v>
      </c>
      <c r="E1339" s="35">
        <f>SUMIFS(Tabla16[TASA 16],Tabla16[NUM],Tabla1[[#This Row],[CODIGO]])</f>
        <v>0</v>
      </c>
      <c r="F1339" s="35">
        <f>SUMIFS(Tabla16[TASA 0%],Tabla16[NUM],Tabla1[[#This Row],[CODIGO]])</f>
        <v>0</v>
      </c>
      <c r="G1339" s="35">
        <f>SUMIFS(Tabla16[[EXENTO ]],Tabla16[NUM],Tabla1[[#This Row],[CODIGO]])</f>
        <v>0</v>
      </c>
      <c r="H1339" s="35">
        <f>SUMIFS(Tabla16[IVA],Tabla16[NUM],Tabla1[[#This Row],[CODIGO]])</f>
        <v>0</v>
      </c>
      <c r="I1339" s="35">
        <f>SUMIFS(Tabla16[ISR RET.],Tabla16[NUM],Tabla1[[#This Row],[CODIGO]])</f>
        <v>0</v>
      </c>
      <c r="J1339" s="35">
        <f>SUMIFS(Tabla16[IVA RET.],Tabla16[NUM],Tabla1[[#This Row],[CODIGO]])</f>
        <v>0</v>
      </c>
      <c r="K1339" t="str">
        <f>FIXED(Tabla1[[#This Row],[TASA 16%]],0)</f>
        <v>0</v>
      </c>
      <c r="L1339" t="str">
        <f>FIXED(Tabla1[[#This Row],[TASA 0%]],0)</f>
        <v>0</v>
      </c>
      <c r="M1339" t="str">
        <f>FIXED(Tabla1[[#This Row],[TASA EXE.]],0)</f>
        <v>0</v>
      </c>
      <c r="N1339" t="str">
        <f>FIXED(Tabla1[[#This Row],[IVA]],0)</f>
        <v>0</v>
      </c>
      <c r="O1339" t="str">
        <f>FIXED(Tabla1[[#This Row],[ISR RET]],0)</f>
        <v>0</v>
      </c>
      <c r="P1339" t="str">
        <f>FIXED(Tabla1[[#This Row],[IVA RET]],0)</f>
        <v>0</v>
      </c>
      <c r="R1339" s="68">
        <f>Tabla1[[#This Row],[TASA 16]]*16%</f>
        <v>0</v>
      </c>
    </row>
    <row r="1340" spans="2:18" x14ac:dyDescent="0.25">
      <c r="B1340" t="str">
        <f>'[1]210 Y RFC'!A1340</f>
        <v>TOCG921014JT8</v>
      </c>
      <c r="C1340" t="s">
        <v>1372</v>
      </c>
      <c r="D1340" t="str">
        <f>'[1]210 Y RFC'!C1340</f>
        <v>DE LA TORRE CARRANZA GUSTAVO</v>
      </c>
      <c r="E1340" s="35">
        <f>SUMIFS(Tabla16[TASA 16],Tabla16[NUM],Tabla1[[#This Row],[CODIGO]])</f>
        <v>0</v>
      </c>
      <c r="F1340" s="35">
        <f>SUMIFS(Tabla16[TASA 0%],Tabla16[NUM],Tabla1[[#This Row],[CODIGO]])</f>
        <v>0</v>
      </c>
      <c r="G1340" s="35">
        <f>SUMIFS(Tabla16[[EXENTO ]],Tabla16[NUM],Tabla1[[#This Row],[CODIGO]])</f>
        <v>0</v>
      </c>
      <c r="H1340" s="35">
        <f>SUMIFS(Tabla16[IVA],Tabla16[NUM],Tabla1[[#This Row],[CODIGO]])</f>
        <v>0</v>
      </c>
      <c r="I1340" s="35">
        <f>SUMIFS(Tabla16[ISR RET.],Tabla16[NUM],Tabla1[[#This Row],[CODIGO]])</f>
        <v>0</v>
      </c>
      <c r="J1340" s="35">
        <f>SUMIFS(Tabla16[IVA RET.],Tabla16[NUM],Tabla1[[#This Row],[CODIGO]])</f>
        <v>0</v>
      </c>
      <c r="K1340" t="str">
        <f>FIXED(Tabla1[[#This Row],[TASA 16%]],0)</f>
        <v>0</v>
      </c>
      <c r="L1340" t="str">
        <f>FIXED(Tabla1[[#This Row],[TASA 0%]],0)</f>
        <v>0</v>
      </c>
      <c r="M1340" t="str">
        <f>FIXED(Tabla1[[#This Row],[TASA EXE.]],0)</f>
        <v>0</v>
      </c>
      <c r="N1340" s="36" t="str">
        <f>FIXED(Tabla1[[#This Row],[IVA]],0)</f>
        <v>0</v>
      </c>
      <c r="O1340" s="36" t="str">
        <f>FIXED(Tabla1[[#This Row],[ISR RET]],0)</f>
        <v>0</v>
      </c>
      <c r="P1340" s="36" t="str">
        <f>FIXED(Tabla1[[#This Row],[IVA RET]],0)</f>
        <v>0</v>
      </c>
      <c r="R1340" s="68">
        <f>Tabla1[[#This Row],[TASA 16]]*16%</f>
        <v>0</v>
      </c>
    </row>
    <row r="1341" spans="2:18" x14ac:dyDescent="0.25">
      <c r="B1341" t="str">
        <f>'[1]210 Y RFC'!A1341</f>
        <v>NADL770706SM1</v>
      </c>
      <c r="C1341" t="s">
        <v>1373</v>
      </c>
      <c r="D1341" t="str">
        <f>'[1]210 Y RFC'!C1341</f>
        <v>NAVARRO DAVALOS JOSE LUIS</v>
      </c>
      <c r="E1341" s="35">
        <f>SUMIFS(Tabla16[TASA 16],Tabla16[NUM],Tabla1[[#This Row],[CODIGO]])</f>
        <v>0</v>
      </c>
      <c r="F1341" s="35">
        <f>SUMIFS(Tabla16[TASA 0%],Tabla16[NUM],Tabla1[[#This Row],[CODIGO]])</f>
        <v>0</v>
      </c>
      <c r="G1341" s="35">
        <f>SUMIFS(Tabla16[[EXENTO ]],Tabla16[NUM],Tabla1[[#This Row],[CODIGO]])</f>
        <v>0</v>
      </c>
      <c r="H1341" s="35">
        <f>SUMIFS(Tabla16[IVA],Tabla16[NUM],Tabla1[[#This Row],[CODIGO]])</f>
        <v>0</v>
      </c>
      <c r="I1341" s="35">
        <f>SUMIFS(Tabla16[ISR RET.],Tabla16[NUM],Tabla1[[#This Row],[CODIGO]])</f>
        <v>0</v>
      </c>
      <c r="J1341" s="35">
        <f>SUMIFS(Tabla16[IVA RET.],Tabla16[NUM],Tabla1[[#This Row],[CODIGO]])</f>
        <v>0</v>
      </c>
      <c r="K1341" t="str">
        <f>FIXED(Tabla1[[#This Row],[TASA 16%]],0)</f>
        <v>0</v>
      </c>
      <c r="L1341" t="str">
        <f>FIXED(Tabla1[[#This Row],[TASA 0%]],0)</f>
        <v>0</v>
      </c>
      <c r="M1341" t="str">
        <f>FIXED(Tabla1[[#This Row],[TASA EXE.]],0)</f>
        <v>0</v>
      </c>
      <c r="N1341" t="str">
        <f>FIXED(Tabla1[[#This Row],[IVA]],0)</f>
        <v>0</v>
      </c>
      <c r="O1341" t="str">
        <f>FIXED(Tabla1[[#This Row],[ISR RET]],0)</f>
        <v>0</v>
      </c>
      <c r="P1341" t="str">
        <f>FIXED(Tabla1[[#This Row],[IVA RET]],0)</f>
        <v>0</v>
      </c>
      <c r="R1341" s="68">
        <f>Tabla1[[#This Row],[TASA 16]]*16%</f>
        <v>0</v>
      </c>
    </row>
    <row r="1342" spans="2:18" x14ac:dyDescent="0.25">
      <c r="B1342" t="str">
        <f>'[1]210 Y RFC'!A1342</f>
        <v>IAGG840328PDA</v>
      </c>
      <c r="C1342" t="s">
        <v>1374</v>
      </c>
      <c r="D1342" t="str">
        <f>'[1]210 Y RFC'!C1342</f>
        <v>ISAAC GONZALEZ GABRIELA</v>
      </c>
      <c r="E1342" s="35">
        <f>SUMIFS(Tabla16[TASA 16],Tabla16[NUM],Tabla1[[#This Row],[CODIGO]])</f>
        <v>10312.5</v>
      </c>
      <c r="F1342" s="35">
        <f>SUMIFS(Tabla16[TASA 0%],Tabla16[NUM],Tabla1[[#This Row],[CODIGO]])</f>
        <v>0</v>
      </c>
      <c r="G1342" s="35">
        <f>SUMIFS(Tabla16[[EXENTO ]],Tabla16[NUM],Tabla1[[#This Row],[CODIGO]])</f>
        <v>0</v>
      </c>
      <c r="H1342" s="35">
        <f>SUMIFS(Tabla16[IVA],Tabla16[NUM],Tabla1[[#This Row],[CODIGO]])</f>
        <v>1650</v>
      </c>
      <c r="I1342" s="35">
        <f>SUMIFS(Tabla16[ISR RET.],Tabla16[NUM],Tabla1[[#This Row],[CODIGO]])</f>
        <v>0</v>
      </c>
      <c r="J1342" s="35">
        <f>SUMIFS(Tabla16[IVA RET.],Tabla16[NUM],Tabla1[[#This Row],[CODIGO]])</f>
        <v>0</v>
      </c>
      <c r="K1342" t="str">
        <f>FIXED(Tabla1[[#This Row],[TASA 16%]],0)</f>
        <v>10,313</v>
      </c>
      <c r="L1342" t="str">
        <f>FIXED(Tabla1[[#This Row],[TASA 0%]],0)</f>
        <v>0</v>
      </c>
      <c r="M1342" t="str">
        <f>FIXED(Tabla1[[#This Row],[TASA EXE.]],0)</f>
        <v>0</v>
      </c>
      <c r="N1342" s="36" t="str">
        <f>FIXED(Tabla1[[#This Row],[IVA]],0)</f>
        <v>1,650</v>
      </c>
      <c r="O1342" s="36" t="str">
        <f>FIXED(Tabla1[[#This Row],[ISR RET]],0)</f>
        <v>0</v>
      </c>
      <c r="P1342" s="36" t="str">
        <f>FIXED(Tabla1[[#This Row],[IVA RET]],0)</f>
        <v>0</v>
      </c>
      <c r="R1342" s="68">
        <f>Tabla1[[#This Row],[TASA 16]]*16%</f>
        <v>1650.08</v>
      </c>
    </row>
    <row r="1343" spans="2:18" x14ac:dyDescent="0.25">
      <c r="B1343">
        <f>'[1]210 Y RFC'!A1343</f>
        <v>0</v>
      </c>
      <c r="C1343" t="s">
        <v>1375</v>
      </c>
      <c r="D1343" t="str">
        <f>'[1]210 Y RFC'!C1343</f>
        <v>REX FARMA</v>
      </c>
      <c r="E1343" s="35">
        <f>SUMIFS(Tabla16[TASA 16],Tabla16[NUM],Tabla1[[#This Row],[CODIGO]])</f>
        <v>0</v>
      </c>
      <c r="F1343" s="35">
        <f>SUMIFS(Tabla16[TASA 0%],Tabla16[NUM],Tabla1[[#This Row],[CODIGO]])</f>
        <v>0</v>
      </c>
      <c r="G1343" s="35">
        <f>SUMIFS(Tabla16[[EXENTO ]],Tabla16[NUM],Tabla1[[#This Row],[CODIGO]])</f>
        <v>0</v>
      </c>
      <c r="H1343" s="35">
        <f>SUMIFS(Tabla16[IVA],Tabla16[NUM],Tabla1[[#This Row],[CODIGO]])</f>
        <v>0</v>
      </c>
      <c r="I1343" s="35">
        <f>SUMIFS(Tabla16[ISR RET.],Tabla16[NUM],Tabla1[[#This Row],[CODIGO]])</f>
        <v>0</v>
      </c>
      <c r="J1343" s="35">
        <f>SUMIFS(Tabla16[IVA RET.],Tabla16[NUM],Tabla1[[#This Row],[CODIGO]])</f>
        <v>0</v>
      </c>
      <c r="K1343" t="str">
        <f>FIXED(Tabla1[[#This Row],[TASA 16%]],0)</f>
        <v>0</v>
      </c>
      <c r="L1343" t="str">
        <f>FIXED(Tabla1[[#This Row],[TASA 0%]],0)</f>
        <v>0</v>
      </c>
      <c r="M1343" t="str">
        <f>FIXED(Tabla1[[#This Row],[TASA EXE.]],0)</f>
        <v>0</v>
      </c>
      <c r="N1343" t="str">
        <f>FIXED(Tabla1[[#This Row],[IVA]],0)</f>
        <v>0</v>
      </c>
      <c r="O1343" t="str">
        <f>FIXED(Tabla1[[#This Row],[ISR RET]],0)</f>
        <v>0</v>
      </c>
      <c r="P1343" t="str">
        <f>FIXED(Tabla1[[#This Row],[IVA RET]],0)</f>
        <v>0</v>
      </c>
      <c r="R1343" s="68">
        <f>Tabla1[[#This Row],[TASA 16]]*16%</f>
        <v>0</v>
      </c>
    </row>
    <row r="1344" spans="2:18" x14ac:dyDescent="0.25">
      <c r="B1344" t="str">
        <f>'[1]210 Y RFC'!A1344</f>
        <v>AAZ051021C41</v>
      </c>
      <c r="C1344" t="s">
        <v>1376</v>
      </c>
      <c r="D1344" t="str">
        <f>'[1]210 Y RFC'!C1344</f>
        <v>ABASTECEDORA DE ABARROTES Z SA DE CV</v>
      </c>
      <c r="E1344" s="35">
        <f>SUMIFS(Tabla16[TASA 16],Tabla16[NUM],Tabla1[[#This Row],[CODIGO]])</f>
        <v>0</v>
      </c>
      <c r="F1344" s="35">
        <f>SUMIFS(Tabla16[TASA 0%],Tabla16[NUM],Tabla1[[#This Row],[CODIGO]])</f>
        <v>0</v>
      </c>
      <c r="G1344" s="35">
        <f>SUMIFS(Tabla16[[EXENTO ]],Tabla16[NUM],Tabla1[[#This Row],[CODIGO]])</f>
        <v>0</v>
      </c>
      <c r="H1344" s="35">
        <f>SUMIFS(Tabla16[IVA],Tabla16[NUM],Tabla1[[#This Row],[CODIGO]])</f>
        <v>0</v>
      </c>
      <c r="I1344" s="35">
        <f>SUMIFS(Tabla16[ISR RET.],Tabla16[NUM],Tabla1[[#This Row],[CODIGO]])</f>
        <v>0</v>
      </c>
      <c r="J1344" s="35">
        <f>SUMIFS(Tabla16[IVA RET.],Tabla16[NUM],Tabla1[[#This Row],[CODIGO]])</f>
        <v>0</v>
      </c>
      <c r="K1344" t="str">
        <f>FIXED(Tabla1[[#This Row],[TASA 16%]],0)</f>
        <v>0</v>
      </c>
      <c r="L1344" t="str">
        <f>FIXED(Tabla1[[#This Row],[TASA 0%]],0)</f>
        <v>0</v>
      </c>
      <c r="M1344" t="str">
        <f>FIXED(Tabla1[[#This Row],[TASA EXE.]],0)</f>
        <v>0</v>
      </c>
      <c r="N1344" s="36" t="str">
        <f>FIXED(Tabla1[[#This Row],[IVA]],0)</f>
        <v>0</v>
      </c>
      <c r="O1344" s="36" t="str">
        <f>FIXED(Tabla1[[#This Row],[ISR RET]],0)</f>
        <v>0</v>
      </c>
      <c r="P1344" s="36" t="str">
        <f>FIXED(Tabla1[[#This Row],[IVA RET]],0)</f>
        <v>0</v>
      </c>
      <c r="R1344" s="68">
        <f>Tabla1[[#This Row],[TASA 16]]*16%</f>
        <v>0</v>
      </c>
    </row>
    <row r="1345" spans="2:18" x14ac:dyDescent="0.25">
      <c r="B1345" t="str">
        <f>'[1]210 Y RFC'!A1345</f>
        <v>TGU020410VD2</v>
      </c>
      <c r="C1345" t="s">
        <v>1377</v>
      </c>
      <c r="D1345" t="str">
        <f>'[1]210 Y RFC'!C1345</f>
        <v>TOSTADAS GUADALUPE SA DE CV</v>
      </c>
      <c r="E1345" s="35">
        <f>SUMIFS(Tabla16[TASA 16],Tabla16[NUM],Tabla1[[#This Row],[CODIGO]])</f>
        <v>0</v>
      </c>
      <c r="F1345" s="35">
        <f>SUMIFS(Tabla16[TASA 0%],Tabla16[NUM],Tabla1[[#This Row],[CODIGO]])</f>
        <v>21286</v>
      </c>
      <c r="G1345" s="35">
        <f>SUMIFS(Tabla16[[EXENTO ]],Tabla16[NUM],Tabla1[[#This Row],[CODIGO]])</f>
        <v>0</v>
      </c>
      <c r="H1345" s="35">
        <f>SUMIFS(Tabla16[IVA],Tabla16[NUM],Tabla1[[#This Row],[CODIGO]])</f>
        <v>0</v>
      </c>
      <c r="I1345" s="35">
        <f>SUMIFS(Tabla16[ISR RET.],Tabla16[NUM],Tabla1[[#This Row],[CODIGO]])</f>
        <v>0</v>
      </c>
      <c r="J1345" s="35">
        <f>SUMIFS(Tabla16[IVA RET.],Tabla16[NUM],Tabla1[[#This Row],[CODIGO]])</f>
        <v>0</v>
      </c>
      <c r="K1345" t="str">
        <f>FIXED(Tabla1[[#This Row],[TASA 16%]],0)</f>
        <v>0</v>
      </c>
      <c r="L1345" t="str">
        <f>FIXED(Tabla1[[#This Row],[TASA 0%]],0)</f>
        <v>21,286</v>
      </c>
      <c r="M1345" t="str">
        <f>FIXED(Tabla1[[#This Row],[TASA EXE.]],0)</f>
        <v>0</v>
      </c>
      <c r="N1345" t="str">
        <f>FIXED(Tabla1[[#This Row],[IVA]],0)</f>
        <v>0</v>
      </c>
      <c r="O1345" t="str">
        <f>FIXED(Tabla1[[#This Row],[ISR RET]],0)</f>
        <v>0</v>
      </c>
      <c r="P1345" t="str">
        <f>FIXED(Tabla1[[#This Row],[IVA RET]],0)</f>
        <v>0</v>
      </c>
      <c r="R1345" s="68">
        <f>Tabla1[[#This Row],[TASA 16]]*16%</f>
        <v>0</v>
      </c>
    </row>
    <row r="1346" spans="2:18" x14ac:dyDescent="0.25">
      <c r="B1346" t="str">
        <f>'[1]210 Y RFC'!A1346</f>
        <v>BSU890426KK7</v>
      </c>
      <c r="C1346" t="s">
        <v>1378</v>
      </c>
      <c r="D1346" t="str">
        <f>'[1]210 Y RFC'!C1346</f>
        <v>BRONCEADORES SUPREMOS SA DE CV</v>
      </c>
      <c r="E1346" s="35">
        <f>SUMIFS(Tabla16[TASA 16],Tabla16[NUM],Tabla1[[#This Row],[CODIGO]])</f>
        <v>0</v>
      </c>
      <c r="F1346" s="35">
        <f>SUMIFS(Tabla16[TASA 0%],Tabla16[NUM],Tabla1[[#This Row],[CODIGO]])</f>
        <v>0</v>
      </c>
      <c r="G1346" s="35">
        <f>SUMIFS(Tabla16[[EXENTO ]],Tabla16[NUM],Tabla1[[#This Row],[CODIGO]])</f>
        <v>0</v>
      </c>
      <c r="H1346" s="35">
        <f>SUMIFS(Tabla16[IVA],Tabla16[NUM],Tabla1[[#This Row],[CODIGO]])</f>
        <v>0</v>
      </c>
      <c r="I1346" s="35">
        <f>SUMIFS(Tabla16[ISR RET.],Tabla16[NUM],Tabla1[[#This Row],[CODIGO]])</f>
        <v>0</v>
      </c>
      <c r="J1346" s="35">
        <f>SUMIFS(Tabla16[IVA RET.],Tabla16[NUM],Tabla1[[#This Row],[CODIGO]])</f>
        <v>0</v>
      </c>
      <c r="K1346" t="str">
        <f>FIXED(Tabla1[[#This Row],[TASA 16%]],0)</f>
        <v>0</v>
      </c>
      <c r="L1346" t="str">
        <f>FIXED(Tabla1[[#This Row],[TASA 0%]],0)</f>
        <v>0</v>
      </c>
      <c r="M1346" t="str">
        <f>FIXED(Tabla1[[#This Row],[TASA EXE.]],0)</f>
        <v>0</v>
      </c>
      <c r="N1346" s="36" t="str">
        <f>FIXED(Tabla1[[#This Row],[IVA]],0)</f>
        <v>0</v>
      </c>
      <c r="O1346" s="36" t="str">
        <f>FIXED(Tabla1[[#This Row],[ISR RET]],0)</f>
        <v>0</v>
      </c>
      <c r="P1346" s="36" t="str">
        <f>FIXED(Tabla1[[#This Row],[IVA RET]],0)</f>
        <v>0</v>
      </c>
      <c r="R1346" s="68">
        <f>Tabla1[[#This Row],[TASA 16]]*16%</f>
        <v>0</v>
      </c>
    </row>
    <row r="1347" spans="2:18" x14ac:dyDescent="0.25">
      <c r="B1347" t="str">
        <f>'[1]210 Y RFC'!A1347</f>
        <v>PHA0208276D6</v>
      </c>
      <c r="C1347" t="s">
        <v>1379</v>
      </c>
      <c r="D1347" t="str">
        <f>'[1]210 Y RFC'!C1347</f>
        <v>PHARMAGROUP SA DE CV</v>
      </c>
      <c r="E1347" s="35">
        <f>SUMIFS(Tabla16[TASA 16],Tabla16[NUM],Tabla1[[#This Row],[CODIGO]])</f>
        <v>0</v>
      </c>
      <c r="F1347" s="35">
        <f>SUMIFS(Tabla16[TASA 0%],Tabla16[NUM],Tabla1[[#This Row],[CODIGO]])</f>
        <v>0</v>
      </c>
      <c r="G1347" s="35">
        <f>SUMIFS(Tabla16[[EXENTO ]],Tabla16[NUM],Tabla1[[#This Row],[CODIGO]])</f>
        <v>0</v>
      </c>
      <c r="H1347" s="35">
        <f>SUMIFS(Tabla16[IVA],Tabla16[NUM],Tabla1[[#This Row],[CODIGO]])</f>
        <v>0</v>
      </c>
      <c r="I1347" s="35">
        <f>SUMIFS(Tabla16[ISR RET.],Tabla16[NUM],Tabla1[[#This Row],[CODIGO]])</f>
        <v>0</v>
      </c>
      <c r="J1347" s="35">
        <f>SUMIFS(Tabla16[IVA RET.],Tabla16[NUM],Tabla1[[#This Row],[CODIGO]])</f>
        <v>0</v>
      </c>
      <c r="K1347" t="str">
        <f>FIXED(Tabla1[[#This Row],[TASA 16%]],0)</f>
        <v>0</v>
      </c>
      <c r="L1347" t="str">
        <f>FIXED(Tabla1[[#This Row],[TASA 0%]],0)</f>
        <v>0</v>
      </c>
      <c r="M1347" t="str">
        <f>FIXED(Tabla1[[#This Row],[TASA EXE.]],0)</f>
        <v>0</v>
      </c>
      <c r="N1347" t="str">
        <f>FIXED(Tabla1[[#This Row],[IVA]],0)</f>
        <v>0</v>
      </c>
      <c r="O1347" t="str">
        <f>FIXED(Tabla1[[#This Row],[ISR RET]],0)</f>
        <v>0</v>
      </c>
      <c r="P1347" t="str">
        <f>FIXED(Tabla1[[#This Row],[IVA RET]],0)</f>
        <v>0</v>
      </c>
      <c r="R1347" s="68">
        <f>Tabla1[[#This Row],[TASA 16]]*16%</f>
        <v>0</v>
      </c>
    </row>
    <row r="1348" spans="2:18" x14ac:dyDescent="0.25">
      <c r="B1348" t="str">
        <f>'[1]210 Y RFC'!A1348</f>
        <v>HEVR730601AF2</v>
      </c>
      <c r="C1348" t="s">
        <v>1380</v>
      </c>
      <c r="D1348" t="str">
        <f>'[1]210 Y RFC'!C1348</f>
        <v>HERNANDEZ VEGA RODRIGO</v>
      </c>
      <c r="E1348" s="35">
        <f>SUMIFS(Tabla16[TASA 16],Tabla16[NUM],Tabla1[[#This Row],[CODIGO]])</f>
        <v>0</v>
      </c>
      <c r="F1348" s="35">
        <f>SUMIFS(Tabla16[TASA 0%],Tabla16[NUM],Tabla1[[#This Row],[CODIGO]])</f>
        <v>0</v>
      </c>
      <c r="G1348" s="35">
        <f>SUMIFS(Tabla16[[EXENTO ]],Tabla16[NUM],Tabla1[[#This Row],[CODIGO]])</f>
        <v>0</v>
      </c>
      <c r="H1348" s="35">
        <f>SUMIFS(Tabla16[IVA],Tabla16[NUM],Tabla1[[#This Row],[CODIGO]])</f>
        <v>0</v>
      </c>
      <c r="I1348" s="35">
        <f>SUMIFS(Tabla16[ISR RET.],Tabla16[NUM],Tabla1[[#This Row],[CODIGO]])</f>
        <v>0</v>
      </c>
      <c r="J1348" s="35">
        <f>SUMIFS(Tabla16[IVA RET.],Tabla16[NUM],Tabla1[[#This Row],[CODIGO]])</f>
        <v>0</v>
      </c>
      <c r="K1348" t="str">
        <f>FIXED(Tabla1[[#This Row],[TASA 16%]],0)</f>
        <v>0</v>
      </c>
      <c r="L1348" t="str">
        <f>FIXED(Tabla1[[#This Row],[TASA 0%]],0)</f>
        <v>0</v>
      </c>
      <c r="M1348" t="str">
        <f>FIXED(Tabla1[[#This Row],[TASA EXE.]],0)</f>
        <v>0</v>
      </c>
      <c r="N1348" s="36" t="str">
        <f>FIXED(Tabla1[[#This Row],[IVA]],0)</f>
        <v>0</v>
      </c>
      <c r="O1348" s="36" t="str">
        <f>FIXED(Tabla1[[#This Row],[ISR RET]],0)</f>
        <v>0</v>
      </c>
      <c r="P1348" s="36" t="str">
        <f>FIXED(Tabla1[[#This Row],[IVA RET]],0)</f>
        <v>0</v>
      </c>
      <c r="R1348" s="68">
        <f>Tabla1[[#This Row],[TASA 16]]*16%</f>
        <v>0</v>
      </c>
    </row>
    <row r="1349" spans="2:18" x14ac:dyDescent="0.25">
      <c r="B1349" t="str">
        <f>'[1]210 Y RFC'!A1349</f>
        <v>OEA021105BG6</v>
      </c>
      <c r="C1349" t="s">
        <v>1381</v>
      </c>
      <c r="D1349" t="str">
        <f>'[1]210 Y RFC'!C1349</f>
        <v>OPERADORA DE ENERGETICOS DE LOS ALTOS SA DE CV</v>
      </c>
      <c r="E1349" s="35">
        <f>SUMIFS(Tabla16[TASA 16],Tabla16[NUM],Tabla1[[#This Row],[CODIGO]])</f>
        <v>0</v>
      </c>
      <c r="F1349" s="35">
        <f>SUMIFS(Tabla16[TASA 0%],Tabla16[NUM],Tabla1[[#This Row],[CODIGO]])</f>
        <v>0</v>
      </c>
      <c r="G1349" s="35">
        <f>SUMIFS(Tabla16[[EXENTO ]],Tabla16[NUM],Tabla1[[#This Row],[CODIGO]])</f>
        <v>0</v>
      </c>
      <c r="H1349" s="35">
        <f>SUMIFS(Tabla16[IVA],Tabla16[NUM],Tabla1[[#This Row],[CODIGO]])</f>
        <v>0</v>
      </c>
      <c r="I1349" s="35">
        <f>SUMIFS(Tabla16[ISR RET.],Tabla16[NUM],Tabla1[[#This Row],[CODIGO]])</f>
        <v>0</v>
      </c>
      <c r="J1349" s="35">
        <f>SUMIFS(Tabla16[IVA RET.],Tabla16[NUM],Tabla1[[#This Row],[CODIGO]])</f>
        <v>0</v>
      </c>
      <c r="K1349" t="str">
        <f>FIXED(Tabla1[[#This Row],[TASA 16%]],0)</f>
        <v>0</v>
      </c>
      <c r="L1349" t="str">
        <f>FIXED(Tabla1[[#This Row],[TASA 0%]],0)</f>
        <v>0</v>
      </c>
      <c r="M1349" t="str">
        <f>FIXED(Tabla1[[#This Row],[TASA EXE.]],0)</f>
        <v>0</v>
      </c>
      <c r="N1349" t="str">
        <f>FIXED(Tabla1[[#This Row],[IVA]],0)</f>
        <v>0</v>
      </c>
      <c r="O1349" t="str">
        <f>FIXED(Tabla1[[#This Row],[ISR RET]],0)</f>
        <v>0</v>
      </c>
      <c r="P1349" t="str">
        <f>FIXED(Tabla1[[#This Row],[IVA RET]],0)</f>
        <v>0</v>
      </c>
      <c r="R1349" s="68">
        <f>Tabla1[[#This Row],[TASA 16]]*16%</f>
        <v>0</v>
      </c>
    </row>
    <row r="1350" spans="2:18" x14ac:dyDescent="0.25">
      <c r="B1350" t="str">
        <f>'[1]210 Y RFC'!A1350</f>
        <v>HST920117IH8</v>
      </c>
      <c r="C1350" t="s">
        <v>1382</v>
      </c>
      <c r="D1350" t="str">
        <f>'[1]210 Y RFC'!C1350</f>
        <v>HOSPEDAJE Y SERVICIOS TEPA SA DE CV</v>
      </c>
      <c r="E1350" s="35">
        <f>SUMIFS(Tabla16[TASA 16],Tabla16[NUM],Tabla1[[#This Row],[CODIGO]])</f>
        <v>0</v>
      </c>
      <c r="F1350" s="35">
        <f>SUMIFS(Tabla16[TASA 0%],Tabla16[NUM],Tabla1[[#This Row],[CODIGO]])</f>
        <v>0</v>
      </c>
      <c r="G1350" s="35">
        <f>SUMIFS(Tabla16[[EXENTO ]],Tabla16[NUM],Tabla1[[#This Row],[CODIGO]])</f>
        <v>0</v>
      </c>
      <c r="H1350" s="35">
        <f>SUMIFS(Tabla16[IVA],Tabla16[NUM],Tabla1[[#This Row],[CODIGO]])</f>
        <v>0</v>
      </c>
      <c r="I1350" s="35">
        <f>SUMIFS(Tabla16[ISR RET.],Tabla16[NUM],Tabla1[[#This Row],[CODIGO]])</f>
        <v>0</v>
      </c>
      <c r="J1350" s="35">
        <f>SUMIFS(Tabla16[IVA RET.],Tabla16[NUM],Tabla1[[#This Row],[CODIGO]])</f>
        <v>0</v>
      </c>
      <c r="K1350" t="str">
        <f>FIXED(Tabla1[[#This Row],[TASA 16%]],0)</f>
        <v>0</v>
      </c>
      <c r="L1350" t="str">
        <f>FIXED(Tabla1[[#This Row],[TASA 0%]],0)</f>
        <v>0</v>
      </c>
      <c r="M1350" t="str">
        <f>FIXED(Tabla1[[#This Row],[TASA EXE.]],0)</f>
        <v>0</v>
      </c>
      <c r="N1350" s="36" t="str">
        <f>FIXED(Tabla1[[#This Row],[IVA]],0)</f>
        <v>0</v>
      </c>
      <c r="O1350" s="36" t="str">
        <f>FIXED(Tabla1[[#This Row],[ISR RET]],0)</f>
        <v>0</v>
      </c>
      <c r="P1350" s="36" t="str">
        <f>FIXED(Tabla1[[#This Row],[IVA RET]],0)</f>
        <v>0</v>
      </c>
      <c r="R1350" s="68">
        <f>Tabla1[[#This Row],[TASA 16]]*16%</f>
        <v>0</v>
      </c>
    </row>
    <row r="1351" spans="2:18" x14ac:dyDescent="0.25">
      <c r="B1351" t="str">
        <f>'[1]210 Y RFC'!A1351</f>
        <v>CAR970821J72</v>
      </c>
      <c r="C1351" t="s">
        <v>1383</v>
      </c>
      <c r="D1351" t="str">
        <f>'[1]210 Y RFC'!C1351</f>
        <v>COMERCIALIZADORA ARANDAS SA DE CV</v>
      </c>
      <c r="E1351" s="35">
        <f>SUMIFS(Tabla16[TASA 16],Tabla16[NUM],Tabla1[[#This Row],[CODIGO]])</f>
        <v>0</v>
      </c>
      <c r="F1351" s="35">
        <f>SUMIFS(Tabla16[TASA 0%],Tabla16[NUM],Tabla1[[#This Row],[CODIGO]])</f>
        <v>0</v>
      </c>
      <c r="G1351" s="35">
        <f>SUMIFS(Tabla16[[EXENTO ]],Tabla16[NUM],Tabla1[[#This Row],[CODIGO]])</f>
        <v>0</v>
      </c>
      <c r="H1351" s="35">
        <f>SUMIFS(Tabla16[IVA],Tabla16[NUM],Tabla1[[#This Row],[CODIGO]])</f>
        <v>0</v>
      </c>
      <c r="I1351" s="35">
        <f>SUMIFS(Tabla16[ISR RET.],Tabla16[NUM],Tabla1[[#This Row],[CODIGO]])</f>
        <v>0</v>
      </c>
      <c r="J1351" s="35">
        <f>SUMIFS(Tabla16[IVA RET.],Tabla16[NUM],Tabla1[[#This Row],[CODIGO]])</f>
        <v>0</v>
      </c>
      <c r="K1351" t="str">
        <f>FIXED(Tabla1[[#This Row],[TASA 16%]],0)</f>
        <v>0</v>
      </c>
      <c r="L1351" t="str">
        <f>FIXED(Tabla1[[#This Row],[TASA 0%]],0)</f>
        <v>0</v>
      </c>
      <c r="M1351" t="str">
        <f>FIXED(Tabla1[[#This Row],[TASA EXE.]],0)</f>
        <v>0</v>
      </c>
      <c r="N1351" t="str">
        <f>FIXED(Tabla1[[#This Row],[IVA]],0)</f>
        <v>0</v>
      </c>
      <c r="O1351" t="str">
        <f>FIXED(Tabla1[[#This Row],[ISR RET]],0)</f>
        <v>0</v>
      </c>
      <c r="P1351" t="str">
        <f>FIXED(Tabla1[[#This Row],[IVA RET]],0)</f>
        <v>0</v>
      </c>
      <c r="R1351" s="68">
        <f>Tabla1[[#This Row],[TASA 16]]*16%</f>
        <v>0</v>
      </c>
    </row>
    <row r="1352" spans="2:18" x14ac:dyDescent="0.25">
      <c r="B1352" t="str">
        <f>'[1]210 Y RFC'!A1352</f>
        <v>OCO190807SZ6</v>
      </c>
      <c r="C1352" t="s">
        <v>1384</v>
      </c>
      <c r="D1352" t="str">
        <f>'[1]210 Y RFC'!C1352</f>
        <v>OFERTAS Y COMERCIALIZACION SA DE CV</v>
      </c>
      <c r="E1352" s="35">
        <f>SUMIFS(Tabla16[TASA 16],Tabla16[NUM],Tabla1[[#This Row],[CODIGO]])</f>
        <v>0</v>
      </c>
      <c r="F1352" s="35">
        <f>SUMIFS(Tabla16[TASA 0%],Tabla16[NUM],Tabla1[[#This Row],[CODIGO]])</f>
        <v>0</v>
      </c>
      <c r="G1352" s="35">
        <f>SUMIFS(Tabla16[[EXENTO ]],Tabla16[NUM],Tabla1[[#This Row],[CODIGO]])</f>
        <v>0</v>
      </c>
      <c r="H1352" s="35">
        <f>SUMIFS(Tabla16[IVA],Tabla16[NUM],Tabla1[[#This Row],[CODIGO]])</f>
        <v>0</v>
      </c>
      <c r="I1352" s="35">
        <f>SUMIFS(Tabla16[ISR RET.],Tabla16[NUM],Tabla1[[#This Row],[CODIGO]])</f>
        <v>0</v>
      </c>
      <c r="J1352" s="35">
        <f>SUMIFS(Tabla16[IVA RET.],Tabla16[NUM],Tabla1[[#This Row],[CODIGO]])</f>
        <v>0</v>
      </c>
      <c r="K1352" t="str">
        <f>FIXED(Tabla1[[#This Row],[TASA 16%]],0)</f>
        <v>0</v>
      </c>
      <c r="L1352" t="str">
        <f>FIXED(Tabla1[[#This Row],[TASA 0%]],0)</f>
        <v>0</v>
      </c>
      <c r="M1352" t="str">
        <f>FIXED(Tabla1[[#This Row],[TASA EXE.]],0)</f>
        <v>0</v>
      </c>
      <c r="N1352" s="36" t="str">
        <f>FIXED(Tabla1[[#This Row],[IVA]],0)</f>
        <v>0</v>
      </c>
      <c r="O1352" s="36" t="str">
        <f>FIXED(Tabla1[[#This Row],[ISR RET]],0)</f>
        <v>0</v>
      </c>
      <c r="P1352" s="36" t="str">
        <f>FIXED(Tabla1[[#This Row],[IVA RET]],0)</f>
        <v>0</v>
      </c>
      <c r="R1352" s="68">
        <f>Tabla1[[#This Row],[TASA 16]]*16%</f>
        <v>0</v>
      </c>
    </row>
    <row r="1353" spans="2:18" x14ac:dyDescent="0.25">
      <c r="B1353" t="str">
        <f>'[1]210 Y RFC'!A1353</f>
        <v>FAGM601210MA5</v>
      </c>
      <c r="C1353" t="s">
        <v>1385</v>
      </c>
      <c r="D1353" t="str">
        <f>'[1]210 Y RFC'!C1353</f>
        <v>FRANCO GONZALEZ MARIA BEATRIZ</v>
      </c>
      <c r="E1353" s="35">
        <f>SUMIFS(Tabla16[TASA 16],Tabla16[NUM],Tabla1[[#This Row],[CODIGO]])</f>
        <v>0</v>
      </c>
      <c r="F1353" s="35">
        <f>SUMIFS(Tabla16[TASA 0%],Tabla16[NUM],Tabla1[[#This Row],[CODIGO]])</f>
        <v>0</v>
      </c>
      <c r="G1353" s="35">
        <f>SUMIFS(Tabla16[[EXENTO ]],Tabla16[NUM],Tabla1[[#This Row],[CODIGO]])</f>
        <v>0</v>
      </c>
      <c r="H1353" s="35">
        <f>SUMIFS(Tabla16[IVA],Tabla16[NUM],Tabla1[[#This Row],[CODIGO]])</f>
        <v>0</v>
      </c>
      <c r="I1353" s="35">
        <f>SUMIFS(Tabla16[ISR RET.],Tabla16[NUM],Tabla1[[#This Row],[CODIGO]])</f>
        <v>0</v>
      </c>
      <c r="J1353" s="35">
        <f>SUMIFS(Tabla16[IVA RET.],Tabla16[NUM],Tabla1[[#This Row],[CODIGO]])</f>
        <v>0</v>
      </c>
      <c r="K1353" t="str">
        <f>FIXED(Tabla1[[#This Row],[TASA 16%]],0)</f>
        <v>0</v>
      </c>
      <c r="L1353" t="str">
        <f>FIXED(Tabla1[[#This Row],[TASA 0%]],0)</f>
        <v>0</v>
      </c>
      <c r="M1353" t="str">
        <f>FIXED(Tabla1[[#This Row],[TASA EXE.]],0)</f>
        <v>0</v>
      </c>
      <c r="N1353" t="str">
        <f>FIXED(Tabla1[[#This Row],[IVA]],0)</f>
        <v>0</v>
      </c>
      <c r="O1353" t="str">
        <f>FIXED(Tabla1[[#This Row],[ISR RET]],0)</f>
        <v>0</v>
      </c>
      <c r="P1353" t="str">
        <f>FIXED(Tabla1[[#This Row],[IVA RET]],0)</f>
        <v>0</v>
      </c>
      <c r="R1353" s="68">
        <f>Tabla1[[#This Row],[TASA 16]]*16%</f>
        <v>0</v>
      </c>
    </row>
    <row r="1354" spans="2:18" x14ac:dyDescent="0.25">
      <c r="B1354" t="str">
        <f>'[1]210 Y RFC'!A1354</f>
        <v>BEMJ9403063Z0</v>
      </c>
      <c r="C1354" t="s">
        <v>1386</v>
      </c>
      <c r="D1354" t="str">
        <f>'[1]210 Y RFC'!C1354</f>
        <v>BECERRA MEZA JUAN PABLO</v>
      </c>
      <c r="E1354" s="35">
        <f>SUMIFS(Tabla16[TASA 16],Tabla16[NUM],Tabla1[[#This Row],[CODIGO]])</f>
        <v>0</v>
      </c>
      <c r="F1354" s="35">
        <f>SUMIFS(Tabla16[TASA 0%],Tabla16[NUM],Tabla1[[#This Row],[CODIGO]])</f>
        <v>0</v>
      </c>
      <c r="G1354" s="35">
        <f>SUMIFS(Tabla16[[EXENTO ]],Tabla16[NUM],Tabla1[[#This Row],[CODIGO]])</f>
        <v>0</v>
      </c>
      <c r="H1354" s="35">
        <f>SUMIFS(Tabla16[IVA],Tabla16[NUM],Tabla1[[#This Row],[CODIGO]])</f>
        <v>0</v>
      </c>
      <c r="I1354" s="35">
        <f>SUMIFS(Tabla16[ISR RET.],Tabla16[NUM],Tabla1[[#This Row],[CODIGO]])</f>
        <v>0</v>
      </c>
      <c r="J1354" s="35">
        <f>SUMIFS(Tabla16[IVA RET.],Tabla16[NUM],Tabla1[[#This Row],[CODIGO]])</f>
        <v>0</v>
      </c>
      <c r="K1354" t="str">
        <f>FIXED(Tabla1[[#This Row],[TASA 16%]],0)</f>
        <v>0</v>
      </c>
      <c r="L1354" t="str">
        <f>FIXED(Tabla1[[#This Row],[TASA 0%]],0)</f>
        <v>0</v>
      </c>
      <c r="M1354" t="str">
        <f>FIXED(Tabla1[[#This Row],[TASA EXE.]],0)</f>
        <v>0</v>
      </c>
      <c r="N1354" s="36" t="str">
        <f>FIXED(Tabla1[[#This Row],[IVA]],0)</f>
        <v>0</v>
      </c>
      <c r="O1354" s="36" t="str">
        <f>FIXED(Tabla1[[#This Row],[ISR RET]],0)</f>
        <v>0</v>
      </c>
      <c r="P1354" s="36" t="str">
        <f>FIXED(Tabla1[[#This Row],[IVA RET]],0)</f>
        <v>0</v>
      </c>
      <c r="R1354" s="68">
        <f>Tabla1[[#This Row],[TASA 16]]*16%</f>
        <v>0</v>
      </c>
    </row>
    <row r="1355" spans="2:18" x14ac:dyDescent="0.25">
      <c r="B1355" t="str">
        <f>'[1]210 Y RFC'!A1355</f>
        <v>ROCR7708221S9</v>
      </c>
      <c r="C1355" t="s">
        <v>1387</v>
      </c>
      <c r="D1355" t="str">
        <f>'[1]210 Y RFC'!C1355</f>
        <v>RODRIGUEZ CANALES RAYMUNDO</v>
      </c>
      <c r="E1355" s="35">
        <f>SUMIFS(Tabla16[TASA 16],Tabla16[NUM],Tabla1[[#This Row],[CODIGO]])</f>
        <v>0</v>
      </c>
      <c r="F1355" s="35">
        <f>SUMIFS(Tabla16[TASA 0%],Tabla16[NUM],Tabla1[[#This Row],[CODIGO]])</f>
        <v>0</v>
      </c>
      <c r="G1355" s="35">
        <f>SUMIFS(Tabla16[[EXENTO ]],Tabla16[NUM],Tabla1[[#This Row],[CODIGO]])</f>
        <v>0</v>
      </c>
      <c r="H1355" s="35">
        <f>SUMIFS(Tabla16[IVA],Tabla16[NUM],Tabla1[[#This Row],[CODIGO]])</f>
        <v>0</v>
      </c>
      <c r="I1355" s="35">
        <f>SUMIFS(Tabla16[ISR RET.],Tabla16[NUM],Tabla1[[#This Row],[CODIGO]])</f>
        <v>0</v>
      </c>
      <c r="J1355" s="35">
        <f>SUMIFS(Tabla16[IVA RET.],Tabla16[NUM],Tabla1[[#This Row],[CODIGO]])</f>
        <v>0</v>
      </c>
      <c r="K1355" t="str">
        <f>FIXED(Tabla1[[#This Row],[TASA 16%]],0)</f>
        <v>0</v>
      </c>
      <c r="L1355" t="str">
        <f>FIXED(Tabla1[[#This Row],[TASA 0%]],0)</f>
        <v>0</v>
      </c>
      <c r="M1355" t="str">
        <f>FIXED(Tabla1[[#This Row],[TASA EXE.]],0)</f>
        <v>0</v>
      </c>
      <c r="N1355" t="str">
        <f>FIXED(Tabla1[[#This Row],[IVA]],0)</f>
        <v>0</v>
      </c>
      <c r="O1355" t="str">
        <f>FIXED(Tabla1[[#This Row],[ISR RET]],0)</f>
        <v>0</v>
      </c>
      <c r="P1355" t="str">
        <f>FIXED(Tabla1[[#This Row],[IVA RET]],0)</f>
        <v>0</v>
      </c>
      <c r="R1355" s="68">
        <f>Tabla1[[#This Row],[TASA 16]]*16%</f>
        <v>0</v>
      </c>
    </row>
    <row r="1356" spans="2:18" x14ac:dyDescent="0.25">
      <c r="B1356" t="str">
        <f>'[1]210 Y RFC'!A1356</f>
        <v>GOAR420205GZ9</v>
      </c>
      <c r="C1356" t="s">
        <v>1388</v>
      </c>
      <c r="D1356" t="str">
        <f>'[1]210 Y RFC'!C1356</f>
        <v>GONZALEZ ABUNDES ROGELIO</v>
      </c>
      <c r="E1356" s="35">
        <f>SUMIFS(Tabla16[TASA 16],Tabla16[NUM],Tabla1[[#This Row],[CODIGO]])</f>
        <v>0</v>
      </c>
      <c r="F1356" s="35">
        <f>SUMIFS(Tabla16[TASA 0%],Tabla16[NUM],Tabla1[[#This Row],[CODIGO]])</f>
        <v>0</v>
      </c>
      <c r="G1356" s="35">
        <f>SUMIFS(Tabla16[[EXENTO ]],Tabla16[NUM],Tabla1[[#This Row],[CODIGO]])</f>
        <v>0</v>
      </c>
      <c r="H1356" s="35">
        <f>SUMIFS(Tabla16[IVA],Tabla16[NUM],Tabla1[[#This Row],[CODIGO]])</f>
        <v>0</v>
      </c>
      <c r="I1356" s="35">
        <f>SUMIFS(Tabla16[ISR RET.],Tabla16[NUM],Tabla1[[#This Row],[CODIGO]])</f>
        <v>0</v>
      </c>
      <c r="J1356" s="35">
        <f>SUMIFS(Tabla16[IVA RET.],Tabla16[NUM],Tabla1[[#This Row],[CODIGO]])</f>
        <v>0</v>
      </c>
      <c r="K1356" t="str">
        <f>FIXED(Tabla1[[#This Row],[TASA 16%]],0)</f>
        <v>0</v>
      </c>
      <c r="L1356" t="str">
        <f>FIXED(Tabla1[[#This Row],[TASA 0%]],0)</f>
        <v>0</v>
      </c>
      <c r="M1356" t="str">
        <f>FIXED(Tabla1[[#This Row],[TASA EXE.]],0)</f>
        <v>0</v>
      </c>
      <c r="N1356" s="36" t="str">
        <f>FIXED(Tabla1[[#This Row],[IVA]],0)</f>
        <v>0</v>
      </c>
      <c r="O1356" s="36" t="str">
        <f>FIXED(Tabla1[[#This Row],[ISR RET]],0)</f>
        <v>0</v>
      </c>
      <c r="P1356" s="36" t="str">
        <f>FIXED(Tabla1[[#This Row],[IVA RET]],0)</f>
        <v>0</v>
      </c>
      <c r="R1356" s="68">
        <f>Tabla1[[#This Row],[TASA 16]]*16%</f>
        <v>0</v>
      </c>
    </row>
    <row r="1357" spans="2:18" x14ac:dyDescent="0.25">
      <c r="B1357" t="str">
        <f>'[1]210 Y RFC'!A1357</f>
        <v>IIMV770402HN5</v>
      </c>
      <c r="C1357" t="s">
        <v>1389</v>
      </c>
      <c r="D1357" t="str">
        <f>'[1]210 Y RFC'!C1357</f>
        <v>IÑIGUEZ MARTIN VICTOR HUGO</v>
      </c>
      <c r="E1357" s="35">
        <f>SUMIFS(Tabla16[TASA 16],Tabla16[NUM],Tabla1[[#This Row],[CODIGO]])</f>
        <v>0</v>
      </c>
      <c r="F1357" s="35">
        <f>SUMIFS(Tabla16[TASA 0%],Tabla16[NUM],Tabla1[[#This Row],[CODIGO]])</f>
        <v>0</v>
      </c>
      <c r="G1357" s="35">
        <f>SUMIFS(Tabla16[[EXENTO ]],Tabla16[NUM],Tabla1[[#This Row],[CODIGO]])</f>
        <v>0</v>
      </c>
      <c r="H1357" s="35">
        <f>SUMIFS(Tabla16[IVA],Tabla16[NUM],Tabla1[[#This Row],[CODIGO]])</f>
        <v>0</v>
      </c>
      <c r="I1357" s="35">
        <f>SUMIFS(Tabla16[ISR RET.],Tabla16[NUM],Tabla1[[#This Row],[CODIGO]])</f>
        <v>0</v>
      </c>
      <c r="J1357" s="35">
        <f>SUMIFS(Tabla16[IVA RET.],Tabla16[NUM],Tabla1[[#This Row],[CODIGO]])</f>
        <v>0</v>
      </c>
      <c r="K1357" t="str">
        <f>FIXED(Tabla1[[#This Row],[TASA 16%]],0)</f>
        <v>0</v>
      </c>
      <c r="L1357" t="str">
        <f>FIXED(Tabla1[[#This Row],[TASA 0%]],0)</f>
        <v>0</v>
      </c>
      <c r="M1357" t="str">
        <f>FIXED(Tabla1[[#This Row],[TASA EXE.]],0)</f>
        <v>0</v>
      </c>
      <c r="N1357" t="str">
        <f>FIXED(Tabla1[[#This Row],[IVA]],0)</f>
        <v>0</v>
      </c>
      <c r="O1357" t="str">
        <f>FIXED(Tabla1[[#This Row],[ISR RET]],0)</f>
        <v>0</v>
      </c>
      <c r="P1357" t="str">
        <f>FIXED(Tabla1[[#This Row],[IVA RET]],0)</f>
        <v>0</v>
      </c>
      <c r="R1357" s="68">
        <f>Tabla1[[#This Row],[TASA 16]]*16%</f>
        <v>0</v>
      </c>
    </row>
    <row r="1358" spans="2:18" x14ac:dyDescent="0.25">
      <c r="B1358" t="str">
        <f>'[1]210 Y RFC'!A1358</f>
        <v>GUPG6901176V3</v>
      </c>
      <c r="C1358" t="s">
        <v>1390</v>
      </c>
      <c r="D1358" t="str">
        <f>'[1]210 Y RFC'!C1358</f>
        <v>GUTIERREZ PULIDO GUSTAVO</v>
      </c>
      <c r="E1358" s="35">
        <f>SUMIFS(Tabla16[TASA 16],Tabla16[NUM],Tabla1[[#This Row],[CODIGO]])</f>
        <v>0</v>
      </c>
      <c r="F1358" s="35">
        <f>SUMIFS(Tabla16[TASA 0%],Tabla16[NUM],Tabla1[[#This Row],[CODIGO]])</f>
        <v>0</v>
      </c>
      <c r="G1358" s="35">
        <f>SUMIFS(Tabla16[[EXENTO ]],Tabla16[NUM],Tabla1[[#This Row],[CODIGO]])</f>
        <v>0</v>
      </c>
      <c r="H1358" s="35">
        <f>SUMIFS(Tabla16[IVA],Tabla16[NUM],Tabla1[[#This Row],[CODIGO]])</f>
        <v>0</v>
      </c>
      <c r="I1358" s="35">
        <f>SUMIFS(Tabla16[ISR RET.],Tabla16[NUM],Tabla1[[#This Row],[CODIGO]])</f>
        <v>0</v>
      </c>
      <c r="J1358" s="35">
        <f>SUMIFS(Tabla16[IVA RET.],Tabla16[NUM],Tabla1[[#This Row],[CODIGO]])</f>
        <v>0</v>
      </c>
      <c r="K1358" t="str">
        <f>FIXED(Tabla1[[#This Row],[TASA 16%]],0)</f>
        <v>0</v>
      </c>
      <c r="L1358" t="str">
        <f>FIXED(Tabla1[[#This Row],[TASA 0%]],0)</f>
        <v>0</v>
      </c>
      <c r="M1358" t="str">
        <f>FIXED(Tabla1[[#This Row],[TASA EXE.]],0)</f>
        <v>0</v>
      </c>
      <c r="N1358" s="36" t="str">
        <f>FIXED(Tabla1[[#This Row],[IVA]],0)</f>
        <v>0</v>
      </c>
      <c r="O1358" s="36" t="str">
        <f>FIXED(Tabla1[[#This Row],[ISR RET]],0)</f>
        <v>0</v>
      </c>
      <c r="P1358" s="36" t="str">
        <f>FIXED(Tabla1[[#This Row],[IVA RET]],0)</f>
        <v>0</v>
      </c>
      <c r="R1358" s="68">
        <f>Tabla1[[#This Row],[TASA 16]]*16%</f>
        <v>0</v>
      </c>
    </row>
    <row r="1359" spans="2:18" x14ac:dyDescent="0.25">
      <c r="B1359" t="str">
        <f>'[1]210 Y RFC'!A1359</f>
        <v>MERA700112RP9</v>
      </c>
      <c r="C1359" t="s">
        <v>1391</v>
      </c>
      <c r="D1359" t="str">
        <f>'[1]210 Y RFC'!C1359</f>
        <v>MEJIA RUVALCABA ARACELI</v>
      </c>
      <c r="E1359" s="35">
        <f>SUMIFS(Tabla16[TASA 16],Tabla16[NUM],Tabla1[[#This Row],[CODIGO]])</f>
        <v>0</v>
      </c>
      <c r="F1359" s="35">
        <f>SUMIFS(Tabla16[TASA 0%],Tabla16[NUM],Tabla1[[#This Row],[CODIGO]])</f>
        <v>0</v>
      </c>
      <c r="G1359" s="35">
        <f>SUMIFS(Tabla16[[EXENTO ]],Tabla16[NUM],Tabla1[[#This Row],[CODIGO]])</f>
        <v>0</v>
      </c>
      <c r="H1359" s="35">
        <f>SUMIFS(Tabla16[IVA],Tabla16[NUM],Tabla1[[#This Row],[CODIGO]])</f>
        <v>0</v>
      </c>
      <c r="I1359" s="35">
        <f>SUMIFS(Tabla16[ISR RET.],Tabla16[NUM],Tabla1[[#This Row],[CODIGO]])</f>
        <v>0</v>
      </c>
      <c r="J1359" s="35">
        <f>SUMIFS(Tabla16[IVA RET.],Tabla16[NUM],Tabla1[[#This Row],[CODIGO]])</f>
        <v>0</v>
      </c>
      <c r="K1359" t="str">
        <f>FIXED(Tabla1[[#This Row],[TASA 16%]],0)</f>
        <v>0</v>
      </c>
      <c r="L1359" t="str">
        <f>FIXED(Tabla1[[#This Row],[TASA 0%]],0)</f>
        <v>0</v>
      </c>
      <c r="M1359" t="str">
        <f>FIXED(Tabla1[[#This Row],[TASA EXE.]],0)</f>
        <v>0</v>
      </c>
      <c r="N1359" t="str">
        <f>FIXED(Tabla1[[#This Row],[IVA]],0)</f>
        <v>0</v>
      </c>
      <c r="O1359" t="str">
        <f>FIXED(Tabla1[[#This Row],[ISR RET]],0)</f>
        <v>0</v>
      </c>
      <c r="P1359" t="str">
        <f>FIXED(Tabla1[[#This Row],[IVA RET]],0)</f>
        <v>0</v>
      </c>
      <c r="R1359" s="68">
        <f>Tabla1[[#This Row],[TASA 16]]*16%</f>
        <v>0</v>
      </c>
    </row>
    <row r="1360" spans="2:18" x14ac:dyDescent="0.25">
      <c r="B1360" t="str">
        <f>'[1]210 Y RFC'!A1360</f>
        <v>CVE801110M70</v>
      </c>
      <c r="C1360" t="s">
        <v>1392</v>
      </c>
      <c r="D1360" t="str">
        <f>'[1]210 Y RFC'!C1360</f>
        <v>CONSERVAS VERMEX SA DE CV</v>
      </c>
      <c r="E1360" s="35">
        <f>SUMIFS(Tabla16[TASA 16],Tabla16[NUM],Tabla1[[#This Row],[CODIGO]])</f>
        <v>0</v>
      </c>
      <c r="F1360" s="35">
        <f>SUMIFS(Tabla16[TASA 0%],Tabla16[NUM],Tabla1[[#This Row],[CODIGO]])</f>
        <v>0</v>
      </c>
      <c r="G1360" s="35">
        <f>SUMIFS(Tabla16[[EXENTO ]],Tabla16[NUM],Tabla1[[#This Row],[CODIGO]])</f>
        <v>0</v>
      </c>
      <c r="H1360" s="35">
        <f>SUMIFS(Tabla16[IVA],Tabla16[NUM],Tabla1[[#This Row],[CODIGO]])</f>
        <v>0</v>
      </c>
      <c r="I1360" s="35">
        <f>SUMIFS(Tabla16[ISR RET.],Tabla16[NUM],Tabla1[[#This Row],[CODIGO]])</f>
        <v>0</v>
      </c>
      <c r="J1360" s="35">
        <f>SUMIFS(Tabla16[IVA RET.],Tabla16[NUM],Tabla1[[#This Row],[CODIGO]])</f>
        <v>0</v>
      </c>
      <c r="K1360" t="str">
        <f>FIXED(Tabla1[[#This Row],[TASA 16%]],0)</f>
        <v>0</v>
      </c>
      <c r="L1360" t="str">
        <f>FIXED(Tabla1[[#This Row],[TASA 0%]],0)</f>
        <v>0</v>
      </c>
      <c r="M1360" t="str">
        <f>FIXED(Tabla1[[#This Row],[TASA EXE.]],0)</f>
        <v>0</v>
      </c>
      <c r="N1360" s="36" t="str">
        <f>FIXED(Tabla1[[#This Row],[IVA]],0)</f>
        <v>0</v>
      </c>
      <c r="O1360" s="36" t="str">
        <f>FIXED(Tabla1[[#This Row],[ISR RET]],0)</f>
        <v>0</v>
      </c>
      <c r="P1360" s="36" t="str">
        <f>FIXED(Tabla1[[#This Row],[IVA RET]],0)</f>
        <v>0</v>
      </c>
      <c r="R1360" s="68">
        <f>Tabla1[[#This Row],[TASA 16]]*16%</f>
        <v>0</v>
      </c>
    </row>
    <row r="1361" spans="2:18" x14ac:dyDescent="0.25">
      <c r="B1361" t="str">
        <f>'[1]210 Y RFC'!A1361</f>
        <v>EAVR670930HK6</v>
      </c>
      <c r="C1361" t="s">
        <v>1393</v>
      </c>
      <c r="D1361" t="str">
        <f>'[1]210 Y RFC'!C1361</f>
        <v>ESTRADA VARGAS JOSE RUBEN</v>
      </c>
      <c r="E1361" s="35">
        <f>SUMIFS(Tabla16[TASA 16],Tabla16[NUM],Tabla1[[#This Row],[CODIGO]])</f>
        <v>0</v>
      </c>
      <c r="F1361" s="35">
        <f>SUMIFS(Tabla16[TASA 0%],Tabla16[NUM],Tabla1[[#This Row],[CODIGO]])</f>
        <v>0</v>
      </c>
      <c r="G1361" s="35">
        <f>SUMIFS(Tabla16[[EXENTO ]],Tabla16[NUM],Tabla1[[#This Row],[CODIGO]])</f>
        <v>0</v>
      </c>
      <c r="H1361" s="35">
        <f>SUMIFS(Tabla16[IVA],Tabla16[NUM],Tabla1[[#This Row],[CODIGO]])</f>
        <v>0</v>
      </c>
      <c r="I1361" s="35">
        <f>SUMIFS(Tabla16[ISR RET.],Tabla16[NUM],Tabla1[[#This Row],[CODIGO]])</f>
        <v>0</v>
      </c>
      <c r="J1361" s="35">
        <f>SUMIFS(Tabla16[IVA RET.],Tabla16[NUM],Tabla1[[#This Row],[CODIGO]])</f>
        <v>0</v>
      </c>
      <c r="K1361" t="str">
        <f>FIXED(Tabla1[[#This Row],[TASA 16%]],0)</f>
        <v>0</v>
      </c>
      <c r="L1361" t="str">
        <f>FIXED(Tabla1[[#This Row],[TASA 0%]],0)</f>
        <v>0</v>
      </c>
      <c r="M1361" t="str">
        <f>FIXED(Tabla1[[#This Row],[TASA EXE.]],0)</f>
        <v>0</v>
      </c>
      <c r="N1361" t="str">
        <f>FIXED(Tabla1[[#This Row],[IVA]],0)</f>
        <v>0</v>
      </c>
      <c r="O1361" t="str">
        <f>FIXED(Tabla1[[#This Row],[ISR RET]],0)</f>
        <v>0</v>
      </c>
      <c r="P1361" t="str">
        <f>FIXED(Tabla1[[#This Row],[IVA RET]],0)</f>
        <v>0</v>
      </c>
      <c r="R1361" s="68">
        <f>Tabla1[[#This Row],[TASA 16]]*16%</f>
        <v>0</v>
      </c>
    </row>
    <row r="1362" spans="2:18" x14ac:dyDescent="0.25">
      <c r="B1362" t="str">
        <f>'[1]210 Y RFC'!A1362</f>
        <v>AAMM710119BF9</v>
      </c>
      <c r="C1362" t="s">
        <v>1394</v>
      </c>
      <c r="D1362" t="str">
        <f>'[1]210 Y RFC'!C1362</f>
        <v>ALARCON MONTELONGO MARIO ALBERTO</v>
      </c>
      <c r="E1362" s="35">
        <f>SUMIFS(Tabla16[TASA 16],Tabla16[NUM],Tabla1[[#This Row],[CODIGO]])</f>
        <v>0</v>
      </c>
      <c r="F1362" s="35">
        <f>SUMIFS(Tabla16[TASA 0%],Tabla16[NUM],Tabla1[[#This Row],[CODIGO]])</f>
        <v>0</v>
      </c>
      <c r="G1362" s="35">
        <f>SUMIFS(Tabla16[[EXENTO ]],Tabla16[NUM],Tabla1[[#This Row],[CODIGO]])</f>
        <v>0</v>
      </c>
      <c r="H1362" s="35">
        <f>SUMIFS(Tabla16[IVA],Tabla16[NUM],Tabla1[[#This Row],[CODIGO]])</f>
        <v>0</v>
      </c>
      <c r="I1362" s="35">
        <f>SUMIFS(Tabla16[ISR RET.],Tabla16[NUM],Tabla1[[#This Row],[CODIGO]])</f>
        <v>0</v>
      </c>
      <c r="J1362" s="35">
        <f>SUMIFS(Tabla16[IVA RET.],Tabla16[NUM],Tabla1[[#This Row],[CODIGO]])</f>
        <v>0</v>
      </c>
      <c r="K1362" t="str">
        <f>FIXED(Tabla1[[#This Row],[TASA 16%]],0)</f>
        <v>0</v>
      </c>
      <c r="L1362" t="str">
        <f>FIXED(Tabla1[[#This Row],[TASA 0%]],0)</f>
        <v>0</v>
      </c>
      <c r="M1362" t="str">
        <f>FIXED(Tabla1[[#This Row],[TASA EXE.]],0)</f>
        <v>0</v>
      </c>
      <c r="N1362" s="36" t="str">
        <f>FIXED(Tabla1[[#This Row],[IVA]],0)</f>
        <v>0</v>
      </c>
      <c r="O1362" s="36" t="str">
        <f>FIXED(Tabla1[[#This Row],[ISR RET]],0)</f>
        <v>0</v>
      </c>
      <c r="P1362" s="36" t="str">
        <f>FIXED(Tabla1[[#This Row],[IVA RET]],0)</f>
        <v>0</v>
      </c>
      <c r="R1362" s="68">
        <f>Tabla1[[#This Row],[TASA 16]]*16%</f>
        <v>0</v>
      </c>
    </row>
    <row r="1363" spans="2:18" x14ac:dyDescent="0.25">
      <c r="B1363" t="str">
        <f>'[1]210 Y RFC'!A1363</f>
        <v>DDI031219J69</v>
      </c>
      <c r="C1363" t="s">
        <v>1395</v>
      </c>
      <c r="D1363" t="str">
        <f>'[1]210 Y RFC'!C1363</f>
        <v>DETALLE Y DISTRIBUCIONES SA DE CV</v>
      </c>
      <c r="E1363" s="35">
        <f>SUMIFS(Tabla16[TASA 16],Tabla16[NUM],Tabla1[[#This Row],[CODIGO]])</f>
        <v>0</v>
      </c>
      <c r="F1363" s="35">
        <f>SUMIFS(Tabla16[TASA 0%],Tabla16[NUM],Tabla1[[#This Row],[CODIGO]])</f>
        <v>898717.47000000009</v>
      </c>
      <c r="G1363" s="35">
        <f>SUMIFS(Tabla16[[EXENTO ]],Tabla16[NUM],Tabla1[[#This Row],[CODIGO]])</f>
        <v>12201.97</v>
      </c>
      <c r="H1363" s="35">
        <f>SUMIFS(Tabla16[IVA],Tabla16[NUM],Tabla1[[#This Row],[CODIGO]])</f>
        <v>0</v>
      </c>
      <c r="I1363" s="35">
        <f>SUMIFS(Tabla16[ISR RET.],Tabla16[NUM],Tabla1[[#This Row],[CODIGO]])</f>
        <v>0</v>
      </c>
      <c r="J1363" s="35">
        <f>SUMIFS(Tabla16[IVA RET.],Tabla16[NUM],Tabla1[[#This Row],[CODIGO]])</f>
        <v>0</v>
      </c>
      <c r="K1363" t="str">
        <f>FIXED(Tabla1[[#This Row],[TASA 16%]],0)</f>
        <v>0</v>
      </c>
      <c r="L1363" t="str">
        <f>FIXED(Tabla1[[#This Row],[TASA 0%]],0)</f>
        <v>898,717</v>
      </c>
      <c r="M1363" t="str">
        <f>FIXED(Tabla1[[#This Row],[TASA EXE.]],0)</f>
        <v>12,202</v>
      </c>
      <c r="N1363" t="str">
        <f>FIXED(Tabla1[[#This Row],[IVA]],0)</f>
        <v>0</v>
      </c>
      <c r="O1363" t="str">
        <f>FIXED(Tabla1[[#This Row],[ISR RET]],0)</f>
        <v>0</v>
      </c>
      <c r="P1363" t="str">
        <f>FIXED(Tabla1[[#This Row],[IVA RET]],0)</f>
        <v>0</v>
      </c>
      <c r="R1363" s="68">
        <f>Tabla1[[#This Row],[TASA 16]]*16%</f>
        <v>0</v>
      </c>
    </row>
    <row r="1364" spans="2:18" x14ac:dyDescent="0.25">
      <c r="B1364" t="str">
        <f>'[1]210 Y RFC'!A1364</f>
        <v>FEGX940704MM6</v>
      </c>
      <c r="C1364" t="s">
        <v>1396</v>
      </c>
      <c r="D1364" t="str">
        <f>'[1]210 Y RFC'!C1364</f>
        <v>FERNANDEZ GOMEZ XOCHITL MARIANA</v>
      </c>
      <c r="E1364" s="35">
        <f>SUMIFS(Tabla16[TASA 16],Tabla16[NUM],Tabla1[[#This Row],[CODIGO]])</f>
        <v>0</v>
      </c>
      <c r="F1364" s="35">
        <f>SUMIFS(Tabla16[TASA 0%],Tabla16[NUM],Tabla1[[#This Row],[CODIGO]])</f>
        <v>0</v>
      </c>
      <c r="G1364" s="35">
        <f>SUMIFS(Tabla16[[EXENTO ]],Tabla16[NUM],Tabla1[[#This Row],[CODIGO]])</f>
        <v>0</v>
      </c>
      <c r="H1364" s="35">
        <f>SUMIFS(Tabla16[IVA],Tabla16[NUM],Tabla1[[#This Row],[CODIGO]])</f>
        <v>0</v>
      </c>
      <c r="I1364" s="35">
        <f>SUMIFS(Tabla16[ISR RET.],Tabla16[NUM],Tabla1[[#This Row],[CODIGO]])</f>
        <v>0</v>
      </c>
      <c r="J1364" s="35">
        <f>SUMIFS(Tabla16[IVA RET.],Tabla16[NUM],Tabla1[[#This Row],[CODIGO]])</f>
        <v>0</v>
      </c>
      <c r="K1364" t="str">
        <f>FIXED(Tabla1[[#This Row],[TASA 16%]],0)</f>
        <v>0</v>
      </c>
      <c r="L1364" t="str">
        <f>FIXED(Tabla1[[#This Row],[TASA 0%]],0)</f>
        <v>0</v>
      </c>
      <c r="M1364" t="str">
        <f>FIXED(Tabla1[[#This Row],[TASA EXE.]],0)</f>
        <v>0</v>
      </c>
      <c r="N1364" s="36" t="str">
        <f>FIXED(Tabla1[[#This Row],[IVA]],0)</f>
        <v>0</v>
      </c>
      <c r="O1364" s="36" t="str">
        <f>FIXED(Tabla1[[#This Row],[ISR RET]],0)</f>
        <v>0</v>
      </c>
      <c r="P1364" s="36" t="str">
        <f>FIXED(Tabla1[[#This Row],[IVA RET]],0)</f>
        <v>0</v>
      </c>
      <c r="R1364" s="68">
        <f>Tabla1[[#This Row],[TASA 16]]*16%</f>
        <v>0</v>
      </c>
    </row>
    <row r="1365" spans="2:18" x14ac:dyDescent="0.25">
      <c r="B1365" t="str">
        <f>'[1]210 Y RFC'!A1365</f>
        <v>QMO140909DE1</v>
      </c>
      <c r="C1365" t="s">
        <v>1397</v>
      </c>
      <c r="D1365" t="str">
        <f>'[1]210 Y RFC'!C1365</f>
        <v>QUMA MOTORS SA DE CV</v>
      </c>
      <c r="E1365" s="35">
        <f>SUMIFS(Tabla16[TASA 16],Tabla16[NUM],Tabla1[[#This Row],[CODIGO]])</f>
        <v>0</v>
      </c>
      <c r="F1365" s="35">
        <f>SUMIFS(Tabla16[TASA 0%],Tabla16[NUM],Tabla1[[#This Row],[CODIGO]])</f>
        <v>0</v>
      </c>
      <c r="G1365" s="35">
        <f>SUMIFS(Tabla16[[EXENTO ]],Tabla16[NUM],Tabla1[[#This Row],[CODIGO]])</f>
        <v>0</v>
      </c>
      <c r="H1365" s="35">
        <f>SUMIFS(Tabla16[IVA],Tabla16[NUM],Tabla1[[#This Row],[CODIGO]])</f>
        <v>0</v>
      </c>
      <c r="I1365" s="35">
        <f>SUMIFS(Tabla16[ISR RET.],Tabla16[NUM],Tabla1[[#This Row],[CODIGO]])</f>
        <v>0</v>
      </c>
      <c r="J1365" s="35">
        <f>SUMIFS(Tabla16[IVA RET.],Tabla16[NUM],Tabla1[[#This Row],[CODIGO]])</f>
        <v>0</v>
      </c>
      <c r="K1365" t="str">
        <f>FIXED(Tabla1[[#This Row],[TASA 16%]],0)</f>
        <v>0</v>
      </c>
      <c r="L1365" t="str">
        <f>FIXED(Tabla1[[#This Row],[TASA 0%]],0)</f>
        <v>0</v>
      </c>
      <c r="M1365" t="str">
        <f>FIXED(Tabla1[[#This Row],[TASA EXE.]],0)</f>
        <v>0</v>
      </c>
      <c r="N1365" t="str">
        <f>FIXED(Tabla1[[#This Row],[IVA]],0)</f>
        <v>0</v>
      </c>
      <c r="O1365" t="str">
        <f>FIXED(Tabla1[[#This Row],[ISR RET]],0)</f>
        <v>0</v>
      </c>
      <c r="P1365" t="str">
        <f>FIXED(Tabla1[[#This Row],[IVA RET]],0)</f>
        <v>0</v>
      </c>
      <c r="R1365" s="68">
        <f>Tabla1[[#This Row],[TASA 16]]*16%</f>
        <v>0</v>
      </c>
    </row>
    <row r="1366" spans="2:18" x14ac:dyDescent="0.25">
      <c r="B1366" t="str">
        <f>'[1]210 Y RFC'!A1366</f>
        <v>MUL170222CP6</v>
      </c>
      <c r="C1366" t="s">
        <v>1398</v>
      </c>
      <c r="D1366" t="str">
        <f>'[1]210 Y RFC'!C1366</f>
        <v>MAQUINARIA ULTRAMAR SA DE CV</v>
      </c>
      <c r="E1366" s="35">
        <f>SUMIFS(Tabla16[TASA 16],Tabla16[NUM],Tabla1[[#This Row],[CODIGO]])</f>
        <v>0</v>
      </c>
      <c r="F1366" s="35">
        <f>SUMIFS(Tabla16[TASA 0%],Tabla16[NUM],Tabla1[[#This Row],[CODIGO]])</f>
        <v>0</v>
      </c>
      <c r="G1366" s="35">
        <f>SUMIFS(Tabla16[[EXENTO ]],Tabla16[NUM],Tabla1[[#This Row],[CODIGO]])</f>
        <v>0</v>
      </c>
      <c r="H1366" s="35">
        <f>SUMIFS(Tabla16[IVA],Tabla16[NUM],Tabla1[[#This Row],[CODIGO]])</f>
        <v>0</v>
      </c>
      <c r="I1366" s="35">
        <f>SUMIFS(Tabla16[ISR RET.],Tabla16[NUM],Tabla1[[#This Row],[CODIGO]])</f>
        <v>0</v>
      </c>
      <c r="J1366" s="35">
        <f>SUMIFS(Tabla16[IVA RET.],Tabla16[NUM],Tabla1[[#This Row],[CODIGO]])</f>
        <v>0</v>
      </c>
      <c r="K1366" t="str">
        <f>FIXED(Tabla1[[#This Row],[TASA 16%]],0)</f>
        <v>0</v>
      </c>
      <c r="L1366" t="str">
        <f>FIXED(Tabla1[[#This Row],[TASA 0%]],0)</f>
        <v>0</v>
      </c>
      <c r="M1366" t="str">
        <f>FIXED(Tabla1[[#This Row],[TASA EXE.]],0)</f>
        <v>0</v>
      </c>
      <c r="N1366" s="36" t="str">
        <f>FIXED(Tabla1[[#This Row],[IVA]],0)</f>
        <v>0</v>
      </c>
      <c r="O1366" s="36" t="str">
        <f>FIXED(Tabla1[[#This Row],[ISR RET]],0)</f>
        <v>0</v>
      </c>
      <c r="P1366" s="36" t="str">
        <f>FIXED(Tabla1[[#This Row],[IVA RET]],0)</f>
        <v>0</v>
      </c>
      <c r="R1366" s="68">
        <f>Tabla1[[#This Row],[TASA 16]]*16%</f>
        <v>0</v>
      </c>
    </row>
    <row r="1367" spans="2:18" x14ac:dyDescent="0.25">
      <c r="B1367" t="str">
        <f>'[1]210 Y RFC'!A1367</f>
        <v>GVA060606MP2</v>
      </c>
      <c r="C1367" t="s">
        <v>1399</v>
      </c>
      <c r="D1367" t="str">
        <f>'[1]210 Y RFC'!C1367</f>
        <v>GRUPO VARLOM SA DE CV</v>
      </c>
      <c r="E1367" s="35">
        <f>SUMIFS(Tabla16[TASA 16],Tabla16[NUM],Tabla1[[#This Row],[CODIGO]])</f>
        <v>0</v>
      </c>
      <c r="F1367" s="35">
        <f>SUMIFS(Tabla16[TASA 0%],Tabla16[NUM],Tabla1[[#This Row],[CODIGO]])</f>
        <v>0</v>
      </c>
      <c r="G1367" s="35">
        <f>SUMIFS(Tabla16[[EXENTO ]],Tabla16[NUM],Tabla1[[#This Row],[CODIGO]])</f>
        <v>0</v>
      </c>
      <c r="H1367" s="35">
        <f>SUMIFS(Tabla16[IVA],Tabla16[NUM],Tabla1[[#This Row],[CODIGO]])</f>
        <v>0</v>
      </c>
      <c r="I1367" s="35">
        <f>SUMIFS(Tabla16[ISR RET.],Tabla16[NUM],Tabla1[[#This Row],[CODIGO]])</f>
        <v>0</v>
      </c>
      <c r="J1367" s="35">
        <f>SUMIFS(Tabla16[IVA RET.],Tabla16[NUM],Tabla1[[#This Row],[CODIGO]])</f>
        <v>0</v>
      </c>
      <c r="K1367" t="str">
        <f>FIXED(Tabla1[[#This Row],[TASA 16%]],0)</f>
        <v>0</v>
      </c>
      <c r="L1367" t="str">
        <f>FIXED(Tabla1[[#This Row],[TASA 0%]],0)</f>
        <v>0</v>
      </c>
      <c r="M1367" t="str">
        <f>FIXED(Tabla1[[#This Row],[TASA EXE.]],0)</f>
        <v>0</v>
      </c>
      <c r="N1367" t="str">
        <f>FIXED(Tabla1[[#This Row],[IVA]],0)</f>
        <v>0</v>
      </c>
      <c r="O1367" t="str">
        <f>FIXED(Tabla1[[#This Row],[ISR RET]],0)</f>
        <v>0</v>
      </c>
      <c r="P1367" t="str">
        <f>FIXED(Tabla1[[#This Row],[IVA RET]],0)</f>
        <v>0</v>
      </c>
      <c r="R1367" s="68">
        <f>Tabla1[[#This Row],[TASA 16]]*16%</f>
        <v>0</v>
      </c>
    </row>
    <row r="1368" spans="2:18" x14ac:dyDescent="0.25">
      <c r="B1368" t="str">
        <f>'[1]210 Y RFC'!A1368</f>
        <v>AAL7706179K1</v>
      </c>
      <c r="C1368" t="s">
        <v>1400</v>
      </c>
      <c r="D1368" t="str">
        <f>'[1]210 Y RFC'!C1368</f>
        <v>AUTOMOTORES DE LOS ALTOS SA DE CV</v>
      </c>
      <c r="E1368" s="35">
        <f>SUMIFS(Tabla16[TASA 16],Tabla16[NUM],Tabla1[[#This Row],[CODIGO]])</f>
        <v>0</v>
      </c>
      <c r="F1368" s="35">
        <f>SUMIFS(Tabla16[TASA 0%],Tabla16[NUM],Tabla1[[#This Row],[CODIGO]])</f>
        <v>0</v>
      </c>
      <c r="G1368" s="35">
        <f>SUMIFS(Tabla16[[EXENTO ]],Tabla16[NUM],Tabla1[[#This Row],[CODIGO]])</f>
        <v>0</v>
      </c>
      <c r="H1368" s="35">
        <f>SUMIFS(Tabla16[IVA],Tabla16[NUM],Tabla1[[#This Row],[CODIGO]])</f>
        <v>0</v>
      </c>
      <c r="I1368" s="35">
        <f>SUMIFS(Tabla16[ISR RET.],Tabla16[NUM],Tabla1[[#This Row],[CODIGO]])</f>
        <v>0</v>
      </c>
      <c r="J1368" s="35">
        <f>SUMIFS(Tabla16[IVA RET.],Tabla16[NUM],Tabla1[[#This Row],[CODIGO]])</f>
        <v>0</v>
      </c>
      <c r="K1368" t="str">
        <f>FIXED(Tabla1[[#This Row],[TASA 16%]],0)</f>
        <v>0</v>
      </c>
      <c r="L1368" t="str">
        <f>FIXED(Tabla1[[#This Row],[TASA 0%]],0)</f>
        <v>0</v>
      </c>
      <c r="M1368" t="str">
        <f>FIXED(Tabla1[[#This Row],[TASA EXE.]],0)</f>
        <v>0</v>
      </c>
      <c r="N1368" s="36" t="str">
        <f>FIXED(Tabla1[[#This Row],[IVA]],0)</f>
        <v>0</v>
      </c>
      <c r="O1368" s="36" t="str">
        <f>FIXED(Tabla1[[#This Row],[ISR RET]],0)</f>
        <v>0</v>
      </c>
      <c r="P1368" s="36" t="str">
        <f>FIXED(Tabla1[[#This Row],[IVA RET]],0)</f>
        <v>0</v>
      </c>
      <c r="R1368" s="68">
        <f>Tabla1[[#This Row],[TASA 16]]*16%</f>
        <v>0</v>
      </c>
    </row>
    <row r="1369" spans="2:18" x14ac:dyDescent="0.25">
      <c r="B1369" t="str">
        <f>'[1]210 Y RFC'!A1369</f>
        <v>MET020730C1A</v>
      </c>
      <c r="C1369" t="s">
        <v>1401</v>
      </c>
      <c r="D1369" t="str">
        <f>'[1]210 Y RFC'!C1369</f>
        <v>MINI ESTACION TEPA SA DE CV</v>
      </c>
      <c r="E1369" s="35">
        <f>SUMIFS(Tabla16[TASA 16],Tabla16[NUM],Tabla1[[#This Row],[CODIGO]])</f>
        <v>0</v>
      </c>
      <c r="F1369" s="35">
        <f>SUMIFS(Tabla16[TASA 0%],Tabla16[NUM],Tabla1[[#This Row],[CODIGO]])</f>
        <v>0</v>
      </c>
      <c r="G1369" s="35">
        <f>SUMIFS(Tabla16[[EXENTO ]],Tabla16[NUM],Tabla1[[#This Row],[CODIGO]])</f>
        <v>0</v>
      </c>
      <c r="H1369" s="35">
        <f>SUMIFS(Tabla16[IVA],Tabla16[NUM],Tabla1[[#This Row],[CODIGO]])</f>
        <v>0</v>
      </c>
      <c r="I1369" s="35">
        <f>SUMIFS(Tabla16[ISR RET.],Tabla16[NUM],Tabla1[[#This Row],[CODIGO]])</f>
        <v>0</v>
      </c>
      <c r="J1369" s="35">
        <f>SUMIFS(Tabla16[IVA RET.],Tabla16[NUM],Tabla1[[#This Row],[CODIGO]])</f>
        <v>0</v>
      </c>
      <c r="K1369" t="str">
        <f>FIXED(Tabla1[[#This Row],[TASA 16%]],0)</f>
        <v>0</v>
      </c>
      <c r="L1369" t="str">
        <f>FIXED(Tabla1[[#This Row],[TASA 0%]],0)</f>
        <v>0</v>
      </c>
      <c r="M1369" t="str">
        <f>FIXED(Tabla1[[#This Row],[TASA EXE.]],0)</f>
        <v>0</v>
      </c>
      <c r="N1369" t="str">
        <f>FIXED(Tabla1[[#This Row],[IVA]],0)</f>
        <v>0</v>
      </c>
      <c r="O1369" t="str">
        <f>FIXED(Tabla1[[#This Row],[ISR RET]],0)</f>
        <v>0</v>
      </c>
      <c r="P1369" t="str">
        <f>FIXED(Tabla1[[#This Row],[IVA RET]],0)</f>
        <v>0</v>
      </c>
      <c r="R1369" s="68">
        <f>Tabla1[[#This Row],[TASA 16]]*16%</f>
        <v>0</v>
      </c>
    </row>
    <row r="1370" spans="2:18" x14ac:dyDescent="0.25">
      <c r="B1370" t="str">
        <f>'[1]210 Y RFC'!A1370</f>
        <v>PMA091214I24</v>
      </c>
      <c r="C1370" t="s">
        <v>1402</v>
      </c>
      <c r="D1370" t="str">
        <f>'[1]210 Y RFC'!C1370</f>
        <v>PROCESADORA Y MAQUILADORA DE ALIMENTOS FINOS SA DE CV</v>
      </c>
      <c r="E1370" s="35">
        <f>SUMIFS(Tabla16[TASA 16],Tabla16[NUM],Tabla1[[#This Row],[CODIGO]])</f>
        <v>0</v>
      </c>
      <c r="F1370" s="35">
        <f>SUMIFS(Tabla16[TASA 0%],Tabla16[NUM],Tabla1[[#This Row],[CODIGO]])</f>
        <v>0</v>
      </c>
      <c r="G1370" s="35">
        <f>SUMIFS(Tabla16[[EXENTO ]],Tabla16[NUM],Tabla1[[#This Row],[CODIGO]])</f>
        <v>0</v>
      </c>
      <c r="H1370" s="35">
        <f>SUMIFS(Tabla16[IVA],Tabla16[NUM],Tabla1[[#This Row],[CODIGO]])</f>
        <v>0</v>
      </c>
      <c r="I1370" s="35">
        <f>SUMIFS(Tabla16[ISR RET.],Tabla16[NUM],Tabla1[[#This Row],[CODIGO]])</f>
        <v>0</v>
      </c>
      <c r="J1370" s="35">
        <f>SUMIFS(Tabla16[IVA RET.],Tabla16[NUM],Tabla1[[#This Row],[CODIGO]])</f>
        <v>0</v>
      </c>
      <c r="K1370" t="str">
        <f>FIXED(Tabla1[[#This Row],[TASA 16%]],0)</f>
        <v>0</v>
      </c>
      <c r="L1370" t="str">
        <f>FIXED(Tabla1[[#This Row],[TASA 0%]],0)</f>
        <v>0</v>
      </c>
      <c r="M1370" t="str">
        <f>FIXED(Tabla1[[#This Row],[TASA EXE.]],0)</f>
        <v>0</v>
      </c>
      <c r="N1370" s="36" t="str">
        <f>FIXED(Tabla1[[#This Row],[IVA]],0)</f>
        <v>0</v>
      </c>
      <c r="O1370" s="36" t="str">
        <f>FIXED(Tabla1[[#This Row],[ISR RET]],0)</f>
        <v>0</v>
      </c>
      <c r="P1370" s="36" t="str">
        <f>FIXED(Tabla1[[#This Row],[IVA RET]],0)</f>
        <v>0</v>
      </c>
      <c r="R1370" s="68">
        <f>Tabla1[[#This Row],[TASA 16]]*16%</f>
        <v>0</v>
      </c>
    </row>
    <row r="1371" spans="2:18" x14ac:dyDescent="0.25">
      <c r="B1371" t="str">
        <f>'[1]210 Y RFC'!A1371</f>
        <v>IAS951027QW9</v>
      </c>
      <c r="C1371" t="s">
        <v>1403</v>
      </c>
      <c r="D1371" t="str">
        <f>'[1]210 Y RFC'!C1371</f>
        <v>INDUSTRIALIZADORA DE AGAVE SAN ISIDRO SA DE CV</v>
      </c>
      <c r="E1371" s="35">
        <f>SUMIFS(Tabla16[TASA 16],Tabla16[NUM],Tabla1[[#This Row],[CODIGO]])</f>
        <v>0</v>
      </c>
      <c r="F1371" s="35">
        <f>SUMIFS(Tabla16[TASA 0%],Tabla16[NUM],Tabla1[[#This Row],[CODIGO]])</f>
        <v>0</v>
      </c>
      <c r="G1371" s="35">
        <f>SUMIFS(Tabla16[[EXENTO ]],Tabla16[NUM],Tabla1[[#This Row],[CODIGO]])</f>
        <v>0</v>
      </c>
      <c r="H1371" s="35">
        <f>SUMIFS(Tabla16[IVA],Tabla16[NUM],Tabla1[[#This Row],[CODIGO]])</f>
        <v>0</v>
      </c>
      <c r="I1371" s="35">
        <f>SUMIFS(Tabla16[ISR RET.],Tabla16[NUM],Tabla1[[#This Row],[CODIGO]])</f>
        <v>0</v>
      </c>
      <c r="J1371" s="35">
        <f>SUMIFS(Tabla16[IVA RET.],Tabla16[NUM],Tabla1[[#This Row],[CODIGO]])</f>
        <v>0</v>
      </c>
      <c r="K1371" t="str">
        <f>FIXED(Tabla1[[#This Row],[TASA 16%]],0)</f>
        <v>0</v>
      </c>
      <c r="L1371" t="str">
        <f>FIXED(Tabla1[[#This Row],[TASA 0%]],0)</f>
        <v>0</v>
      </c>
      <c r="M1371" t="str">
        <f>FIXED(Tabla1[[#This Row],[TASA EXE.]],0)</f>
        <v>0</v>
      </c>
      <c r="N1371" t="str">
        <f>FIXED(Tabla1[[#This Row],[IVA]],0)</f>
        <v>0</v>
      </c>
      <c r="O1371" t="str">
        <f>FIXED(Tabla1[[#This Row],[ISR RET]],0)</f>
        <v>0</v>
      </c>
      <c r="P1371" t="str">
        <f>FIXED(Tabla1[[#This Row],[IVA RET]],0)</f>
        <v>0</v>
      </c>
      <c r="R1371" s="68">
        <f>Tabla1[[#This Row],[TASA 16]]*16%</f>
        <v>0</v>
      </c>
    </row>
    <row r="1372" spans="2:18" x14ac:dyDescent="0.25">
      <c r="B1372" t="str">
        <f>'[1]210 Y RFC'!A1372</f>
        <v>FPR930311J97</v>
      </c>
      <c r="C1372" t="s">
        <v>1404</v>
      </c>
      <c r="D1372" t="str">
        <f>'[1]210 Y RFC'!C1372</f>
        <v>FARMACOS PROFECIONALES SA DE CV</v>
      </c>
      <c r="E1372" s="35">
        <f>SUMIFS(Tabla16[TASA 16],Tabla16[NUM],Tabla1[[#This Row],[CODIGO]])</f>
        <v>0</v>
      </c>
      <c r="F1372" s="35">
        <f>SUMIFS(Tabla16[TASA 0%],Tabla16[NUM],Tabla1[[#This Row],[CODIGO]])</f>
        <v>0</v>
      </c>
      <c r="G1372" s="35">
        <f>SUMIFS(Tabla16[[EXENTO ]],Tabla16[NUM],Tabla1[[#This Row],[CODIGO]])</f>
        <v>0</v>
      </c>
      <c r="H1372" s="35">
        <f>SUMIFS(Tabla16[IVA],Tabla16[NUM],Tabla1[[#This Row],[CODIGO]])</f>
        <v>0</v>
      </c>
      <c r="I1372" s="35">
        <f>SUMIFS(Tabla16[ISR RET.],Tabla16[NUM],Tabla1[[#This Row],[CODIGO]])</f>
        <v>0</v>
      </c>
      <c r="J1372" s="35">
        <f>SUMIFS(Tabla16[IVA RET.],Tabla16[NUM],Tabla1[[#This Row],[CODIGO]])</f>
        <v>0</v>
      </c>
      <c r="K1372" t="str">
        <f>FIXED(Tabla1[[#This Row],[TASA 16%]],0)</f>
        <v>0</v>
      </c>
      <c r="L1372" t="str">
        <f>FIXED(Tabla1[[#This Row],[TASA 0%]],0)</f>
        <v>0</v>
      </c>
      <c r="M1372" t="str">
        <f>FIXED(Tabla1[[#This Row],[TASA EXE.]],0)</f>
        <v>0</v>
      </c>
      <c r="N1372" s="36" t="str">
        <f>FIXED(Tabla1[[#This Row],[IVA]],0)</f>
        <v>0</v>
      </c>
      <c r="O1372" s="36" t="str">
        <f>FIXED(Tabla1[[#This Row],[ISR RET]],0)</f>
        <v>0</v>
      </c>
      <c r="P1372" s="36" t="str">
        <f>FIXED(Tabla1[[#This Row],[IVA RET]],0)</f>
        <v>0</v>
      </c>
      <c r="R1372" s="68">
        <f>Tabla1[[#This Row],[TASA 16]]*16%</f>
        <v>0</v>
      </c>
    </row>
    <row r="1373" spans="2:18" x14ac:dyDescent="0.25">
      <c r="B1373" t="str">
        <f>'[1]210 Y RFC'!A1373</f>
        <v>PAGH750912FN2</v>
      </c>
      <c r="C1373" t="s">
        <v>1405</v>
      </c>
      <c r="D1373" t="str">
        <f>'[1]210 Y RFC'!C1373</f>
        <v>PARRA GUTIERREZ HUMBERTO</v>
      </c>
      <c r="E1373" s="35">
        <f>SUMIFS(Tabla16[TASA 16],Tabla16[NUM],Tabla1[[#This Row],[CODIGO]])</f>
        <v>0</v>
      </c>
      <c r="F1373" s="35">
        <f>SUMIFS(Tabla16[TASA 0%],Tabla16[NUM],Tabla1[[#This Row],[CODIGO]])</f>
        <v>0</v>
      </c>
      <c r="G1373" s="35">
        <f>SUMIFS(Tabla16[[EXENTO ]],Tabla16[NUM],Tabla1[[#This Row],[CODIGO]])</f>
        <v>0</v>
      </c>
      <c r="H1373" s="35">
        <f>SUMIFS(Tabla16[IVA],Tabla16[NUM],Tabla1[[#This Row],[CODIGO]])</f>
        <v>0</v>
      </c>
      <c r="I1373" s="35">
        <f>SUMIFS(Tabla16[ISR RET.],Tabla16[NUM],Tabla1[[#This Row],[CODIGO]])</f>
        <v>0</v>
      </c>
      <c r="J1373" s="35">
        <f>SUMIFS(Tabla16[IVA RET.],Tabla16[NUM],Tabla1[[#This Row],[CODIGO]])</f>
        <v>0</v>
      </c>
      <c r="K1373" t="str">
        <f>FIXED(Tabla1[[#This Row],[TASA 16%]],0)</f>
        <v>0</v>
      </c>
      <c r="L1373" t="str">
        <f>FIXED(Tabla1[[#This Row],[TASA 0%]],0)</f>
        <v>0</v>
      </c>
      <c r="M1373" t="str">
        <f>FIXED(Tabla1[[#This Row],[TASA EXE.]],0)</f>
        <v>0</v>
      </c>
      <c r="N1373" t="str">
        <f>FIXED(Tabla1[[#This Row],[IVA]],0)</f>
        <v>0</v>
      </c>
      <c r="O1373" t="str">
        <f>FIXED(Tabla1[[#This Row],[ISR RET]],0)</f>
        <v>0</v>
      </c>
      <c r="P1373" t="str">
        <f>FIXED(Tabla1[[#This Row],[IVA RET]],0)</f>
        <v>0</v>
      </c>
      <c r="R1373" s="68">
        <f>Tabla1[[#This Row],[TASA 16]]*16%</f>
        <v>0</v>
      </c>
    </row>
    <row r="1374" spans="2:18" x14ac:dyDescent="0.25">
      <c r="B1374" t="str">
        <f>'[1]210 Y RFC'!A1374</f>
        <v>RAZF930317BV4</v>
      </c>
      <c r="C1374" t="s">
        <v>1406</v>
      </c>
      <c r="D1374" t="str">
        <f>'[1]210 Y RFC'!C1374</f>
        <v>RAMIREZ ZEPEDA FRANEA LIZETH</v>
      </c>
      <c r="E1374" s="35">
        <f>SUMIFS(Tabla16[TASA 16],Tabla16[NUM],Tabla1[[#This Row],[CODIGO]])</f>
        <v>24827.625</v>
      </c>
      <c r="F1374" s="35">
        <f>SUMIFS(Tabla16[TASA 0%],Tabla16[NUM],Tabla1[[#This Row],[CODIGO]])</f>
        <v>-4.499999999825377E-2</v>
      </c>
      <c r="G1374" s="35">
        <f>SUMIFS(Tabla16[[EXENTO ]],Tabla16[NUM],Tabla1[[#This Row],[CODIGO]])</f>
        <v>0</v>
      </c>
      <c r="H1374" s="35">
        <f>SUMIFS(Tabla16[IVA],Tabla16[NUM],Tabla1[[#This Row],[CODIGO]])</f>
        <v>3972.42</v>
      </c>
      <c r="I1374" s="35">
        <f>SUMIFS(Tabla16[ISR RET.],Tabla16[NUM],Tabla1[[#This Row],[CODIGO]])</f>
        <v>0</v>
      </c>
      <c r="J1374" s="35">
        <f>SUMIFS(Tabla16[IVA RET.],Tabla16[NUM],Tabla1[[#This Row],[CODIGO]])</f>
        <v>0</v>
      </c>
      <c r="K1374" t="str">
        <f>FIXED(Tabla1[[#This Row],[TASA 16%]],0)</f>
        <v>24,828</v>
      </c>
      <c r="L1374" t="str">
        <f>FIXED(Tabla1[[#This Row],[TASA 0%]],0)</f>
        <v>0</v>
      </c>
      <c r="M1374" t="str">
        <f>FIXED(Tabla1[[#This Row],[TASA EXE.]],0)</f>
        <v>0</v>
      </c>
      <c r="N1374" s="36" t="str">
        <f>FIXED(Tabla1[[#This Row],[IVA]],0)</f>
        <v>3,972</v>
      </c>
      <c r="O1374" s="36" t="str">
        <f>FIXED(Tabla1[[#This Row],[ISR RET]],0)</f>
        <v>0</v>
      </c>
      <c r="P1374" s="36" t="str">
        <f>FIXED(Tabla1[[#This Row],[IVA RET]],0)</f>
        <v>0</v>
      </c>
      <c r="R1374" s="68">
        <f>Tabla1[[#This Row],[TASA 16]]*16%</f>
        <v>3972.48</v>
      </c>
    </row>
    <row r="1375" spans="2:18" x14ac:dyDescent="0.25">
      <c r="B1375" t="str">
        <f>'[1]210 Y RFC'!A1375</f>
        <v>LOPD8901078J3</v>
      </c>
      <c r="C1375" t="s">
        <v>1407</v>
      </c>
      <c r="D1375" t="str">
        <f>'[1]210 Y RFC'!C1375</f>
        <v>LOMELI PELAYO DIEGO ALFREDO</v>
      </c>
      <c r="E1375" s="35">
        <f>SUMIFS(Tabla16[TASA 16],Tabla16[NUM],Tabla1[[#This Row],[CODIGO]])</f>
        <v>0</v>
      </c>
      <c r="F1375" s="35">
        <f>SUMIFS(Tabla16[TASA 0%],Tabla16[NUM],Tabla1[[#This Row],[CODIGO]])</f>
        <v>0</v>
      </c>
      <c r="G1375" s="35">
        <f>SUMIFS(Tabla16[[EXENTO ]],Tabla16[NUM],Tabla1[[#This Row],[CODIGO]])</f>
        <v>0</v>
      </c>
      <c r="H1375" s="35">
        <f>SUMIFS(Tabla16[IVA],Tabla16[NUM],Tabla1[[#This Row],[CODIGO]])</f>
        <v>0</v>
      </c>
      <c r="I1375" s="35">
        <f>SUMIFS(Tabla16[ISR RET.],Tabla16[NUM],Tabla1[[#This Row],[CODIGO]])</f>
        <v>0</v>
      </c>
      <c r="J1375" s="35">
        <f>SUMIFS(Tabla16[IVA RET.],Tabla16[NUM],Tabla1[[#This Row],[CODIGO]])</f>
        <v>0</v>
      </c>
      <c r="K1375" t="str">
        <f>FIXED(Tabla1[[#This Row],[TASA 16%]],0)</f>
        <v>0</v>
      </c>
      <c r="L1375" t="str">
        <f>FIXED(Tabla1[[#This Row],[TASA 0%]],0)</f>
        <v>0</v>
      </c>
      <c r="M1375" t="str">
        <f>FIXED(Tabla1[[#This Row],[TASA EXE.]],0)</f>
        <v>0</v>
      </c>
      <c r="N1375" t="str">
        <f>FIXED(Tabla1[[#This Row],[IVA]],0)</f>
        <v>0</v>
      </c>
      <c r="O1375" t="str">
        <f>FIXED(Tabla1[[#This Row],[ISR RET]],0)</f>
        <v>0</v>
      </c>
      <c r="P1375" t="str">
        <f>FIXED(Tabla1[[#This Row],[IVA RET]],0)</f>
        <v>0</v>
      </c>
      <c r="R1375" s="68">
        <f>Tabla1[[#This Row],[TASA 16]]*16%</f>
        <v>0</v>
      </c>
    </row>
    <row r="1376" spans="2:18" x14ac:dyDescent="0.25">
      <c r="B1376" t="str">
        <f>'[1]210 Y RFC'!A1376</f>
        <v>CAGR8805315J9</v>
      </c>
      <c r="C1376" t="s">
        <v>1408</v>
      </c>
      <c r="D1376" t="str">
        <f>'[1]210 Y RFC'!C1376</f>
        <v>CASTELLANOS GONZALEZ RAUL</v>
      </c>
      <c r="E1376" s="35">
        <f>SUMIFS(Tabla16[TASA 16],Tabla16[NUM],Tabla1[[#This Row],[CODIGO]])</f>
        <v>0</v>
      </c>
      <c r="F1376" s="35">
        <f>SUMIFS(Tabla16[TASA 0%],Tabla16[NUM],Tabla1[[#This Row],[CODIGO]])</f>
        <v>0</v>
      </c>
      <c r="G1376" s="35">
        <f>SUMIFS(Tabla16[[EXENTO ]],Tabla16[NUM],Tabla1[[#This Row],[CODIGO]])</f>
        <v>0</v>
      </c>
      <c r="H1376" s="35">
        <f>SUMIFS(Tabla16[IVA],Tabla16[NUM],Tabla1[[#This Row],[CODIGO]])</f>
        <v>0</v>
      </c>
      <c r="I1376" s="35">
        <f>SUMIFS(Tabla16[ISR RET.],Tabla16[NUM],Tabla1[[#This Row],[CODIGO]])</f>
        <v>0</v>
      </c>
      <c r="J1376" s="35">
        <f>SUMIFS(Tabla16[IVA RET.],Tabla16[NUM],Tabla1[[#This Row],[CODIGO]])</f>
        <v>0</v>
      </c>
      <c r="K1376" t="str">
        <f>FIXED(Tabla1[[#This Row],[TASA 16%]],0)</f>
        <v>0</v>
      </c>
      <c r="L1376" t="str">
        <f>FIXED(Tabla1[[#This Row],[TASA 0%]],0)</f>
        <v>0</v>
      </c>
      <c r="M1376" t="str">
        <f>FIXED(Tabla1[[#This Row],[TASA EXE.]],0)</f>
        <v>0</v>
      </c>
      <c r="N1376" s="36" t="str">
        <f>FIXED(Tabla1[[#This Row],[IVA]],0)</f>
        <v>0</v>
      </c>
      <c r="O1376" s="36" t="str">
        <f>FIXED(Tabla1[[#This Row],[ISR RET]],0)</f>
        <v>0</v>
      </c>
      <c r="P1376" s="36" t="str">
        <f>FIXED(Tabla1[[#This Row],[IVA RET]],0)</f>
        <v>0</v>
      </c>
      <c r="R1376" s="68">
        <f>Tabla1[[#This Row],[TASA 16]]*16%</f>
        <v>0</v>
      </c>
    </row>
    <row r="1377" spans="2:18" x14ac:dyDescent="0.25">
      <c r="B1377" t="str">
        <f>'[1]210 Y RFC'!A1377</f>
        <v>TOLE7701216C1</v>
      </c>
      <c r="C1377" t="s">
        <v>1409</v>
      </c>
      <c r="D1377" t="str">
        <f>'[1]210 Y RFC'!C1377</f>
        <v>TORRES LOPEZ EDGAR UBALDO</v>
      </c>
      <c r="E1377" s="35">
        <f>SUMIFS(Tabla16[TASA 16],Tabla16[NUM],Tabla1[[#This Row],[CODIGO]])</f>
        <v>11967.5</v>
      </c>
      <c r="F1377" s="35">
        <f>SUMIFS(Tabla16[TASA 0%],Tabla16[NUM],Tabla1[[#This Row],[CODIGO]])</f>
        <v>9.999999999308784E-3</v>
      </c>
      <c r="G1377" s="35">
        <f>SUMIFS(Tabla16[[EXENTO ]],Tabla16[NUM],Tabla1[[#This Row],[CODIGO]])</f>
        <v>0</v>
      </c>
      <c r="H1377" s="35">
        <f>SUMIFS(Tabla16[IVA],Tabla16[NUM],Tabla1[[#This Row],[CODIGO]])</f>
        <v>1914.8</v>
      </c>
      <c r="I1377" s="35">
        <f>SUMIFS(Tabla16[ISR RET.],Tabla16[NUM],Tabla1[[#This Row],[CODIGO]])</f>
        <v>0</v>
      </c>
      <c r="J1377" s="35">
        <f>SUMIFS(Tabla16[IVA RET.],Tabla16[NUM],Tabla1[[#This Row],[CODIGO]])</f>
        <v>0</v>
      </c>
      <c r="K1377" t="str">
        <f>FIXED(Tabla1[[#This Row],[TASA 16%]],0)</f>
        <v>11,968</v>
      </c>
      <c r="L1377" t="str">
        <f>FIXED(Tabla1[[#This Row],[TASA 0%]],0)</f>
        <v>0</v>
      </c>
      <c r="M1377" t="str">
        <f>FIXED(Tabla1[[#This Row],[TASA EXE.]],0)</f>
        <v>0</v>
      </c>
      <c r="N1377" t="str">
        <f>FIXED(Tabla1[[#This Row],[IVA]],0)</f>
        <v>1,915</v>
      </c>
      <c r="O1377" t="str">
        <f>FIXED(Tabla1[[#This Row],[ISR RET]],0)</f>
        <v>0</v>
      </c>
      <c r="P1377" t="str">
        <f>FIXED(Tabla1[[#This Row],[IVA RET]],0)</f>
        <v>0</v>
      </c>
      <c r="R1377" s="68">
        <f>Tabla1[[#This Row],[TASA 16]]*16%</f>
        <v>1914.88</v>
      </c>
    </row>
    <row r="1378" spans="2:18" x14ac:dyDescent="0.25">
      <c r="B1378" t="str">
        <f>'[1]210 Y RFC'!A1378</f>
        <v>PRO0303203V9</v>
      </c>
      <c r="C1378" t="s">
        <v>1410</v>
      </c>
      <c r="D1378" t="str">
        <f>'[1]210 Y RFC'!C1378</f>
        <v>PROKORMEX SA DE CV</v>
      </c>
      <c r="E1378" s="35">
        <f>SUMIFS(Tabla16[TASA 16],Tabla16[NUM],Tabla1[[#This Row],[CODIGO]])</f>
        <v>0</v>
      </c>
      <c r="F1378" s="35">
        <f>SUMIFS(Tabla16[TASA 0%],Tabla16[NUM],Tabla1[[#This Row],[CODIGO]])</f>
        <v>0</v>
      </c>
      <c r="G1378" s="35">
        <f>SUMIFS(Tabla16[[EXENTO ]],Tabla16[NUM],Tabla1[[#This Row],[CODIGO]])</f>
        <v>0</v>
      </c>
      <c r="H1378" s="35">
        <f>SUMIFS(Tabla16[IVA],Tabla16[NUM],Tabla1[[#This Row],[CODIGO]])</f>
        <v>0</v>
      </c>
      <c r="I1378" s="35">
        <f>SUMIFS(Tabla16[ISR RET.],Tabla16[NUM],Tabla1[[#This Row],[CODIGO]])</f>
        <v>0</v>
      </c>
      <c r="J1378" s="35">
        <f>SUMIFS(Tabla16[IVA RET.],Tabla16[NUM],Tabla1[[#This Row],[CODIGO]])</f>
        <v>0</v>
      </c>
      <c r="K1378" t="str">
        <f>FIXED(Tabla1[[#This Row],[TASA 16%]],0)</f>
        <v>0</v>
      </c>
      <c r="L1378" t="str">
        <f>FIXED(Tabla1[[#This Row],[TASA 0%]],0)</f>
        <v>0</v>
      </c>
      <c r="M1378" t="str">
        <f>FIXED(Tabla1[[#This Row],[TASA EXE.]],0)</f>
        <v>0</v>
      </c>
      <c r="N1378" s="36" t="str">
        <f>FIXED(Tabla1[[#This Row],[IVA]],0)</f>
        <v>0</v>
      </c>
      <c r="O1378" s="36" t="str">
        <f>FIXED(Tabla1[[#This Row],[ISR RET]],0)</f>
        <v>0</v>
      </c>
      <c r="P1378" s="36" t="str">
        <f>FIXED(Tabla1[[#This Row],[IVA RET]],0)</f>
        <v>0</v>
      </c>
      <c r="R1378" s="68">
        <f>Tabla1[[#This Row],[TASA 16]]*16%</f>
        <v>0</v>
      </c>
    </row>
    <row r="1379" spans="2:18" x14ac:dyDescent="0.25">
      <c r="B1379" t="str">
        <f>'[1]210 Y RFC'!A1379</f>
        <v>MACA591012JU8</v>
      </c>
      <c r="C1379" t="s">
        <v>1411</v>
      </c>
      <c r="D1379" t="str">
        <f>'[1]210 Y RFC'!C1379</f>
        <v>MARTINEZ DE LA CRUZ ALFREDO</v>
      </c>
      <c r="E1379" s="35">
        <f>SUMIFS(Tabla16[TASA 16],Tabla16[NUM],Tabla1[[#This Row],[CODIGO]])</f>
        <v>0</v>
      </c>
      <c r="F1379" s="35">
        <f>SUMIFS(Tabla16[TASA 0%],Tabla16[NUM],Tabla1[[#This Row],[CODIGO]])</f>
        <v>0</v>
      </c>
      <c r="G1379" s="35">
        <f>SUMIFS(Tabla16[[EXENTO ]],Tabla16[NUM],Tabla1[[#This Row],[CODIGO]])</f>
        <v>0</v>
      </c>
      <c r="H1379" s="35">
        <f>SUMIFS(Tabla16[IVA],Tabla16[NUM],Tabla1[[#This Row],[CODIGO]])</f>
        <v>0</v>
      </c>
      <c r="I1379" s="35">
        <f>SUMIFS(Tabla16[ISR RET.],Tabla16[NUM],Tabla1[[#This Row],[CODIGO]])</f>
        <v>0</v>
      </c>
      <c r="J1379" s="35">
        <f>SUMIFS(Tabla16[IVA RET.],Tabla16[NUM],Tabla1[[#This Row],[CODIGO]])</f>
        <v>0</v>
      </c>
      <c r="K1379" t="str">
        <f>FIXED(Tabla1[[#This Row],[TASA 16%]],0)</f>
        <v>0</v>
      </c>
      <c r="L1379" t="str">
        <f>FIXED(Tabla1[[#This Row],[TASA 0%]],0)</f>
        <v>0</v>
      </c>
      <c r="M1379" t="str">
        <f>FIXED(Tabla1[[#This Row],[TASA EXE.]],0)</f>
        <v>0</v>
      </c>
      <c r="N1379" t="str">
        <f>FIXED(Tabla1[[#This Row],[IVA]],0)</f>
        <v>0</v>
      </c>
      <c r="O1379" t="str">
        <f>FIXED(Tabla1[[#This Row],[ISR RET]],0)</f>
        <v>0</v>
      </c>
      <c r="P1379" t="str">
        <f>FIXED(Tabla1[[#This Row],[IVA RET]],0)</f>
        <v>0</v>
      </c>
      <c r="R1379" s="68">
        <f>Tabla1[[#This Row],[TASA 16]]*16%</f>
        <v>0</v>
      </c>
    </row>
    <row r="1380" spans="2:18" x14ac:dyDescent="0.25">
      <c r="B1380" t="str">
        <f>'[1]210 Y RFC'!A1380</f>
        <v>AFI010226P78</v>
      </c>
      <c r="C1380" t="s">
        <v>1412</v>
      </c>
      <c r="D1380" t="str">
        <f>'[1]210 Y RFC'!C1380</f>
        <v>ALTA FIBRA SA DE CV</v>
      </c>
      <c r="E1380" s="35">
        <f>SUMIFS(Tabla16[TASA 16],Tabla16[NUM],Tabla1[[#This Row],[CODIGO]])</f>
        <v>0</v>
      </c>
      <c r="F1380" s="35">
        <f>SUMIFS(Tabla16[TASA 0%],Tabla16[NUM],Tabla1[[#This Row],[CODIGO]])</f>
        <v>12204.18</v>
      </c>
      <c r="G1380" s="35">
        <f>SUMIFS(Tabla16[[EXENTO ]],Tabla16[NUM],Tabla1[[#This Row],[CODIGO]])</f>
        <v>976.31999999999994</v>
      </c>
      <c r="H1380" s="35">
        <f>SUMIFS(Tabla16[IVA],Tabla16[NUM],Tabla1[[#This Row],[CODIGO]])</f>
        <v>0</v>
      </c>
      <c r="I1380" s="35">
        <f>SUMIFS(Tabla16[ISR RET.],Tabla16[NUM],Tabla1[[#This Row],[CODIGO]])</f>
        <v>0</v>
      </c>
      <c r="J1380" s="35">
        <f>SUMIFS(Tabla16[IVA RET.],Tabla16[NUM],Tabla1[[#This Row],[CODIGO]])</f>
        <v>0</v>
      </c>
      <c r="K1380" t="str">
        <f>FIXED(Tabla1[[#This Row],[TASA 16%]],0)</f>
        <v>0</v>
      </c>
      <c r="L1380" t="str">
        <f>FIXED(Tabla1[[#This Row],[TASA 0%]],0)</f>
        <v>12,204</v>
      </c>
      <c r="M1380" t="str">
        <f>FIXED(Tabla1[[#This Row],[TASA EXE.]],0)</f>
        <v>976</v>
      </c>
      <c r="N1380" s="36" t="str">
        <f>FIXED(Tabla1[[#This Row],[IVA]],0)</f>
        <v>0</v>
      </c>
      <c r="O1380" s="36" t="str">
        <f>FIXED(Tabla1[[#This Row],[ISR RET]],0)</f>
        <v>0</v>
      </c>
      <c r="P1380" s="36" t="str">
        <f>FIXED(Tabla1[[#This Row],[IVA RET]],0)</f>
        <v>0</v>
      </c>
      <c r="R1380" s="68">
        <f>Tabla1[[#This Row],[TASA 16]]*16%</f>
        <v>0</v>
      </c>
    </row>
    <row r="1381" spans="2:18" x14ac:dyDescent="0.25">
      <c r="B1381" t="str">
        <f>'[1]210 Y RFC'!A1381</f>
        <v>MEAE710627FC6</v>
      </c>
      <c r="C1381" t="s">
        <v>1413</v>
      </c>
      <c r="D1381" t="str">
        <f>'[1]210 Y RFC'!C1381</f>
        <v>MENDOZA AGUAYO ENRIQUE</v>
      </c>
      <c r="E1381" s="35">
        <f>SUMIFS(Tabla16[TASA 16],Tabla16[NUM],Tabla1[[#This Row],[CODIGO]])</f>
        <v>0</v>
      </c>
      <c r="F1381" s="35">
        <f>SUMIFS(Tabla16[TASA 0%],Tabla16[NUM],Tabla1[[#This Row],[CODIGO]])</f>
        <v>0</v>
      </c>
      <c r="G1381" s="35">
        <f>SUMIFS(Tabla16[[EXENTO ]],Tabla16[NUM],Tabla1[[#This Row],[CODIGO]])</f>
        <v>0</v>
      </c>
      <c r="H1381" s="35">
        <f>SUMIFS(Tabla16[IVA],Tabla16[NUM],Tabla1[[#This Row],[CODIGO]])</f>
        <v>0</v>
      </c>
      <c r="I1381" s="35">
        <f>SUMIFS(Tabla16[ISR RET.],Tabla16[NUM],Tabla1[[#This Row],[CODIGO]])</f>
        <v>0</v>
      </c>
      <c r="J1381" s="35">
        <f>SUMIFS(Tabla16[IVA RET.],Tabla16[NUM],Tabla1[[#This Row],[CODIGO]])</f>
        <v>0</v>
      </c>
      <c r="K1381" t="str">
        <f>FIXED(Tabla1[[#This Row],[TASA 16%]],0)</f>
        <v>0</v>
      </c>
      <c r="L1381" t="str">
        <f>FIXED(Tabla1[[#This Row],[TASA 0%]],0)</f>
        <v>0</v>
      </c>
      <c r="M1381" t="str">
        <f>FIXED(Tabla1[[#This Row],[TASA EXE.]],0)</f>
        <v>0</v>
      </c>
      <c r="N1381" t="str">
        <f>FIXED(Tabla1[[#This Row],[IVA]],0)</f>
        <v>0</v>
      </c>
      <c r="O1381" t="str">
        <f>FIXED(Tabla1[[#This Row],[ISR RET]],0)</f>
        <v>0</v>
      </c>
      <c r="P1381" t="str">
        <f>FIXED(Tabla1[[#This Row],[IVA RET]],0)</f>
        <v>0</v>
      </c>
      <c r="R1381" s="68">
        <f>Tabla1[[#This Row],[TASA 16]]*16%</f>
        <v>0</v>
      </c>
    </row>
    <row r="1382" spans="2:18" x14ac:dyDescent="0.25">
      <c r="B1382" t="str">
        <f>'[1]210 Y RFC'!A1382</f>
        <v>PRO000131DB4</v>
      </c>
      <c r="C1382" t="s">
        <v>1414</v>
      </c>
      <c r="D1382" t="str">
        <f>'[1]210 Y RFC'!C1382</f>
        <v>PROCOPLA SA DE CV</v>
      </c>
      <c r="E1382" s="35">
        <f>SUMIFS(Tabla16[TASA 16],Tabla16[NUM],Tabla1[[#This Row],[CODIGO]])</f>
        <v>0</v>
      </c>
      <c r="F1382" s="35">
        <f>SUMIFS(Tabla16[TASA 0%],Tabla16[NUM],Tabla1[[#This Row],[CODIGO]])</f>
        <v>0</v>
      </c>
      <c r="G1382" s="35">
        <f>SUMIFS(Tabla16[[EXENTO ]],Tabla16[NUM],Tabla1[[#This Row],[CODIGO]])</f>
        <v>0</v>
      </c>
      <c r="H1382" s="35">
        <f>SUMIFS(Tabla16[IVA],Tabla16[NUM],Tabla1[[#This Row],[CODIGO]])</f>
        <v>0</v>
      </c>
      <c r="I1382" s="35">
        <f>SUMIFS(Tabla16[ISR RET.],Tabla16[NUM],Tabla1[[#This Row],[CODIGO]])</f>
        <v>0</v>
      </c>
      <c r="J1382" s="35">
        <f>SUMIFS(Tabla16[IVA RET.],Tabla16[NUM],Tabla1[[#This Row],[CODIGO]])</f>
        <v>0</v>
      </c>
      <c r="K1382" t="str">
        <f>FIXED(Tabla1[[#This Row],[TASA 16%]],0)</f>
        <v>0</v>
      </c>
      <c r="L1382" t="str">
        <f>FIXED(Tabla1[[#This Row],[TASA 0%]],0)</f>
        <v>0</v>
      </c>
      <c r="M1382" t="str">
        <f>FIXED(Tabla1[[#This Row],[TASA EXE.]],0)</f>
        <v>0</v>
      </c>
      <c r="N1382" s="36" t="str">
        <f>FIXED(Tabla1[[#This Row],[IVA]],0)</f>
        <v>0</v>
      </c>
      <c r="O1382" s="36" t="str">
        <f>FIXED(Tabla1[[#This Row],[ISR RET]],0)</f>
        <v>0</v>
      </c>
      <c r="P1382" s="36" t="str">
        <f>FIXED(Tabla1[[#This Row],[IVA RET]],0)</f>
        <v>0</v>
      </c>
      <c r="R1382" s="68">
        <f>Tabla1[[#This Row],[TASA 16]]*16%</f>
        <v>0</v>
      </c>
    </row>
    <row r="1383" spans="2:18" x14ac:dyDescent="0.25">
      <c r="B1383" t="str">
        <f>'[1]210 Y RFC'!A1383</f>
        <v>PERL640522P23</v>
      </c>
      <c r="C1383" t="s">
        <v>1415</v>
      </c>
      <c r="D1383" t="str">
        <f>'[1]210 Y RFC'!C1383</f>
        <v>PEÑA DEL RIO LUIS IGNACIO</v>
      </c>
      <c r="E1383" s="35">
        <f>SUMIFS(Tabla16[TASA 16],Tabla16[NUM],Tabla1[[#This Row],[CODIGO]])</f>
        <v>0</v>
      </c>
      <c r="F1383" s="35">
        <f>SUMIFS(Tabla16[TASA 0%],Tabla16[NUM],Tabla1[[#This Row],[CODIGO]])</f>
        <v>0</v>
      </c>
      <c r="G1383" s="35">
        <f>SUMIFS(Tabla16[[EXENTO ]],Tabla16[NUM],Tabla1[[#This Row],[CODIGO]])</f>
        <v>0</v>
      </c>
      <c r="H1383" s="35">
        <f>SUMIFS(Tabla16[IVA],Tabla16[NUM],Tabla1[[#This Row],[CODIGO]])</f>
        <v>0</v>
      </c>
      <c r="I1383" s="35">
        <f>SUMIFS(Tabla16[ISR RET.],Tabla16[NUM],Tabla1[[#This Row],[CODIGO]])</f>
        <v>0</v>
      </c>
      <c r="J1383" s="35">
        <f>SUMIFS(Tabla16[IVA RET.],Tabla16[NUM],Tabla1[[#This Row],[CODIGO]])</f>
        <v>0</v>
      </c>
      <c r="K1383" t="str">
        <f>FIXED(Tabla1[[#This Row],[TASA 16%]],0)</f>
        <v>0</v>
      </c>
      <c r="L1383" t="str">
        <f>FIXED(Tabla1[[#This Row],[TASA 0%]],0)</f>
        <v>0</v>
      </c>
      <c r="M1383" t="str">
        <f>FIXED(Tabla1[[#This Row],[TASA EXE.]],0)</f>
        <v>0</v>
      </c>
      <c r="N1383" t="str">
        <f>FIXED(Tabla1[[#This Row],[IVA]],0)</f>
        <v>0</v>
      </c>
      <c r="O1383" t="str">
        <f>FIXED(Tabla1[[#This Row],[ISR RET]],0)</f>
        <v>0</v>
      </c>
      <c r="P1383" t="str">
        <f>FIXED(Tabla1[[#This Row],[IVA RET]],0)</f>
        <v>0</v>
      </c>
      <c r="R1383" s="68">
        <f>Tabla1[[#This Row],[TASA 16]]*16%</f>
        <v>0</v>
      </c>
    </row>
    <row r="1384" spans="2:18" x14ac:dyDescent="0.25">
      <c r="B1384" t="str">
        <f>'[1]210 Y RFC'!A1384</f>
        <v>OECE740808MH5</v>
      </c>
      <c r="C1384" t="s">
        <v>1416</v>
      </c>
      <c r="D1384" t="str">
        <f>'[1]210 Y RFC'!C1384</f>
        <v>ORTEGA CONTRERAS ERIKA VERONICA</v>
      </c>
      <c r="E1384" s="35">
        <f>SUMIFS(Tabla16[TASA 16],Tabla16[NUM],Tabla1[[#This Row],[CODIGO]])</f>
        <v>0</v>
      </c>
      <c r="F1384" s="35">
        <f>SUMIFS(Tabla16[TASA 0%],Tabla16[NUM],Tabla1[[#This Row],[CODIGO]])</f>
        <v>0</v>
      </c>
      <c r="G1384" s="35">
        <f>SUMIFS(Tabla16[[EXENTO ]],Tabla16[NUM],Tabla1[[#This Row],[CODIGO]])</f>
        <v>0</v>
      </c>
      <c r="H1384" s="35">
        <f>SUMIFS(Tabla16[IVA],Tabla16[NUM],Tabla1[[#This Row],[CODIGO]])</f>
        <v>0</v>
      </c>
      <c r="I1384" s="35">
        <f>SUMIFS(Tabla16[ISR RET.],Tabla16[NUM],Tabla1[[#This Row],[CODIGO]])</f>
        <v>0</v>
      </c>
      <c r="J1384" s="35">
        <f>SUMIFS(Tabla16[IVA RET.],Tabla16[NUM],Tabla1[[#This Row],[CODIGO]])</f>
        <v>0</v>
      </c>
      <c r="K1384" t="str">
        <f>FIXED(Tabla1[[#This Row],[TASA 16%]],0)</f>
        <v>0</v>
      </c>
      <c r="L1384" t="str">
        <f>FIXED(Tabla1[[#This Row],[TASA 0%]],0)</f>
        <v>0</v>
      </c>
      <c r="M1384" t="str">
        <f>FIXED(Tabla1[[#This Row],[TASA EXE.]],0)</f>
        <v>0</v>
      </c>
      <c r="N1384" s="36" t="str">
        <f>FIXED(Tabla1[[#This Row],[IVA]],0)</f>
        <v>0</v>
      </c>
      <c r="O1384" s="36" t="str">
        <f>FIXED(Tabla1[[#This Row],[ISR RET]],0)</f>
        <v>0</v>
      </c>
      <c r="P1384" s="36" t="str">
        <f>FIXED(Tabla1[[#This Row],[IVA RET]],0)</f>
        <v>0</v>
      </c>
      <c r="R1384" s="68">
        <f>Tabla1[[#This Row],[TASA 16]]*16%</f>
        <v>0</v>
      </c>
    </row>
    <row r="1385" spans="2:18" x14ac:dyDescent="0.25">
      <c r="B1385" t="str">
        <f>'[1]210 Y RFC'!A1385</f>
        <v>REBS6011203C3</v>
      </c>
      <c r="C1385" t="s">
        <v>1417</v>
      </c>
      <c r="D1385" t="str">
        <f>'[1]210 Y RFC'!C1385</f>
        <v>REYES BARRERA JOSE SAUL FERMIN</v>
      </c>
      <c r="E1385" s="35">
        <f>SUMIFS(Tabla16[TASA 16],Tabla16[NUM],Tabla1[[#This Row],[CODIGO]])</f>
        <v>0</v>
      </c>
      <c r="F1385" s="35">
        <f>SUMIFS(Tabla16[TASA 0%],Tabla16[NUM],Tabla1[[#This Row],[CODIGO]])</f>
        <v>0</v>
      </c>
      <c r="G1385" s="35">
        <f>SUMIFS(Tabla16[[EXENTO ]],Tabla16[NUM],Tabla1[[#This Row],[CODIGO]])</f>
        <v>0</v>
      </c>
      <c r="H1385" s="35">
        <f>SUMIFS(Tabla16[IVA],Tabla16[NUM],Tabla1[[#This Row],[CODIGO]])</f>
        <v>0</v>
      </c>
      <c r="I1385" s="35">
        <f>SUMIFS(Tabla16[ISR RET.],Tabla16[NUM],Tabla1[[#This Row],[CODIGO]])</f>
        <v>0</v>
      </c>
      <c r="J1385" s="35">
        <f>SUMIFS(Tabla16[IVA RET.],Tabla16[NUM],Tabla1[[#This Row],[CODIGO]])</f>
        <v>0</v>
      </c>
      <c r="K1385" t="str">
        <f>FIXED(Tabla1[[#This Row],[TASA 16%]],0)</f>
        <v>0</v>
      </c>
      <c r="L1385" t="str">
        <f>FIXED(Tabla1[[#This Row],[TASA 0%]],0)</f>
        <v>0</v>
      </c>
      <c r="M1385" t="str">
        <f>FIXED(Tabla1[[#This Row],[TASA EXE.]],0)</f>
        <v>0</v>
      </c>
      <c r="N1385" t="str">
        <f>FIXED(Tabla1[[#This Row],[IVA]],0)</f>
        <v>0</v>
      </c>
      <c r="O1385" t="str">
        <f>FIXED(Tabla1[[#This Row],[ISR RET]],0)</f>
        <v>0</v>
      </c>
      <c r="P1385" t="str">
        <f>FIXED(Tabla1[[#This Row],[IVA RET]],0)</f>
        <v>0</v>
      </c>
      <c r="R1385" s="68">
        <f>Tabla1[[#This Row],[TASA 16]]*16%</f>
        <v>0</v>
      </c>
    </row>
    <row r="1386" spans="2:18" x14ac:dyDescent="0.25">
      <c r="B1386" t="str">
        <f>'[1]210 Y RFC'!A1386</f>
        <v>MPE0302203V8</v>
      </c>
      <c r="C1386" t="s">
        <v>1418</v>
      </c>
      <c r="D1386" t="str">
        <f>'[1]210 Y RFC'!C1386</f>
        <v>MANUFACTURERA DE PET SA DE CV</v>
      </c>
      <c r="E1386" s="35">
        <f>SUMIFS(Tabla16[TASA 16],Tabla16[NUM],Tabla1[[#This Row],[CODIGO]])</f>
        <v>0</v>
      </c>
      <c r="F1386" s="35">
        <f>SUMIFS(Tabla16[TASA 0%],Tabla16[NUM],Tabla1[[#This Row],[CODIGO]])</f>
        <v>0</v>
      </c>
      <c r="G1386" s="35">
        <f>SUMIFS(Tabla16[[EXENTO ]],Tabla16[NUM],Tabla1[[#This Row],[CODIGO]])</f>
        <v>0</v>
      </c>
      <c r="H1386" s="35">
        <f>SUMIFS(Tabla16[IVA],Tabla16[NUM],Tabla1[[#This Row],[CODIGO]])</f>
        <v>0</v>
      </c>
      <c r="I1386" s="35">
        <f>SUMIFS(Tabla16[ISR RET.],Tabla16[NUM],Tabla1[[#This Row],[CODIGO]])</f>
        <v>0</v>
      </c>
      <c r="J1386" s="35">
        <f>SUMIFS(Tabla16[IVA RET.],Tabla16[NUM],Tabla1[[#This Row],[CODIGO]])</f>
        <v>0</v>
      </c>
      <c r="K1386" t="str">
        <f>FIXED(Tabla1[[#This Row],[TASA 16%]],0)</f>
        <v>0</v>
      </c>
      <c r="L1386" t="str">
        <f>FIXED(Tabla1[[#This Row],[TASA 0%]],0)</f>
        <v>0</v>
      </c>
      <c r="M1386" t="str">
        <f>FIXED(Tabla1[[#This Row],[TASA EXE.]],0)</f>
        <v>0</v>
      </c>
      <c r="N1386" s="36" t="str">
        <f>FIXED(Tabla1[[#This Row],[IVA]],0)</f>
        <v>0</v>
      </c>
      <c r="O1386" s="36" t="str">
        <f>FIXED(Tabla1[[#This Row],[ISR RET]],0)</f>
        <v>0</v>
      </c>
      <c r="P1386" s="36" t="str">
        <f>FIXED(Tabla1[[#This Row],[IVA RET]],0)</f>
        <v>0</v>
      </c>
      <c r="R1386" s="68">
        <f>Tabla1[[#This Row],[TASA 16]]*16%</f>
        <v>0</v>
      </c>
    </row>
    <row r="1387" spans="2:18" x14ac:dyDescent="0.25">
      <c r="B1387" t="str">
        <f>'[1]210 Y RFC'!A1387</f>
        <v>DMO960115NT1</v>
      </c>
      <c r="C1387" t="s">
        <v>1419</v>
      </c>
      <c r="D1387" t="str">
        <f>'[1]210 Y RFC'!C1387</f>
        <v>DISTRIBUCIONES MORFIN DE OCCIDENTE SA DE CV</v>
      </c>
      <c r="E1387" s="35">
        <f>SUMIFS(Tabla16[TASA 16],Tabla16[NUM],Tabla1[[#This Row],[CODIGO]])</f>
        <v>0</v>
      </c>
      <c r="F1387" s="35">
        <f>SUMIFS(Tabla16[TASA 0%],Tabla16[NUM],Tabla1[[#This Row],[CODIGO]])</f>
        <v>0</v>
      </c>
      <c r="G1387" s="35">
        <f>SUMIFS(Tabla16[[EXENTO ]],Tabla16[NUM],Tabla1[[#This Row],[CODIGO]])</f>
        <v>0</v>
      </c>
      <c r="H1387" s="35">
        <f>SUMIFS(Tabla16[IVA],Tabla16[NUM],Tabla1[[#This Row],[CODIGO]])</f>
        <v>0</v>
      </c>
      <c r="I1387" s="35">
        <f>SUMIFS(Tabla16[ISR RET.],Tabla16[NUM],Tabla1[[#This Row],[CODIGO]])</f>
        <v>0</v>
      </c>
      <c r="J1387" s="35">
        <f>SUMIFS(Tabla16[IVA RET.],Tabla16[NUM],Tabla1[[#This Row],[CODIGO]])</f>
        <v>0</v>
      </c>
      <c r="K1387" t="str">
        <f>FIXED(Tabla1[[#This Row],[TASA 16%]],0)</f>
        <v>0</v>
      </c>
      <c r="L1387" t="str">
        <f>FIXED(Tabla1[[#This Row],[TASA 0%]],0)</f>
        <v>0</v>
      </c>
      <c r="M1387" t="str">
        <f>FIXED(Tabla1[[#This Row],[TASA EXE.]],0)</f>
        <v>0</v>
      </c>
      <c r="N1387" s="36" t="str">
        <f>FIXED(Tabla1[[#This Row],[IVA]],0)</f>
        <v>0</v>
      </c>
      <c r="O1387" s="36" t="str">
        <f>FIXED(Tabla1[[#This Row],[ISR RET]],0)</f>
        <v>0</v>
      </c>
      <c r="P1387" s="36" t="str">
        <f>FIXED(Tabla1[[#This Row],[IVA RET]],0)</f>
        <v>0</v>
      </c>
      <c r="R1387" s="68">
        <f>Tabla1[[#This Row],[TASA 16]]*16%</f>
        <v>0</v>
      </c>
    </row>
    <row r="1388" spans="2:18" x14ac:dyDescent="0.25">
      <c r="B1388" t="str">
        <f>'[1]210 Y RFC'!A1388</f>
        <v>ICO020108U49</v>
      </c>
      <c r="C1388" t="s">
        <v>1420</v>
      </c>
      <c r="D1388" t="str">
        <f>'[1]210 Y RFC'!C1388</f>
        <v>INDUSTRIAS COSMETOLOGICAS SA DE CV</v>
      </c>
      <c r="E1388" s="35">
        <f>SUMIFS(Tabla16[TASA 16],Tabla16[NUM],Tabla1[[#This Row],[CODIGO]])</f>
        <v>0</v>
      </c>
      <c r="F1388" s="35">
        <f>SUMIFS(Tabla16[TASA 0%],Tabla16[NUM],Tabla1[[#This Row],[CODIGO]])</f>
        <v>0</v>
      </c>
      <c r="G1388" s="35">
        <f>SUMIFS(Tabla16[[EXENTO ]],Tabla16[NUM],Tabla1[[#This Row],[CODIGO]])</f>
        <v>0</v>
      </c>
      <c r="H1388" s="35">
        <f>SUMIFS(Tabla16[IVA],Tabla16[NUM],Tabla1[[#This Row],[CODIGO]])</f>
        <v>0</v>
      </c>
      <c r="I1388" s="35">
        <f>SUMIFS(Tabla16[ISR RET.],Tabla16[NUM],Tabla1[[#This Row],[CODIGO]])</f>
        <v>0</v>
      </c>
      <c r="J1388" s="35">
        <f>SUMIFS(Tabla16[IVA RET.],Tabla16[NUM],Tabla1[[#This Row],[CODIGO]])</f>
        <v>0</v>
      </c>
      <c r="K1388" t="str">
        <f>FIXED(Tabla1[[#This Row],[TASA 16%]],0)</f>
        <v>0</v>
      </c>
      <c r="L1388" t="str">
        <f>FIXED(Tabla1[[#This Row],[TASA 0%]],0)</f>
        <v>0</v>
      </c>
      <c r="M1388" t="str">
        <f>FIXED(Tabla1[[#This Row],[TASA EXE.]],0)</f>
        <v>0</v>
      </c>
      <c r="N1388" s="36" t="str">
        <f>FIXED(Tabla1[[#This Row],[IVA]],0)</f>
        <v>0</v>
      </c>
      <c r="O1388" s="36" t="str">
        <f>FIXED(Tabla1[[#This Row],[ISR RET]],0)</f>
        <v>0</v>
      </c>
      <c r="P1388" s="36" t="str">
        <f>FIXED(Tabla1[[#This Row],[IVA RET]],0)</f>
        <v>0</v>
      </c>
      <c r="R1388" s="68">
        <f>Tabla1[[#This Row],[TASA 16]]*16%</f>
        <v>0</v>
      </c>
    </row>
    <row r="1389" spans="2:18" x14ac:dyDescent="0.25">
      <c r="B1389" t="str">
        <f>'[1]210 Y RFC'!A1389</f>
        <v>BBA830831LJ2</v>
      </c>
      <c r="C1389" t="s">
        <v>1421</v>
      </c>
      <c r="D1389" t="str">
        <f>'[1]210 Y RFC'!C1389</f>
        <v>BBVA BANCOMER SA</v>
      </c>
      <c r="E1389" s="35">
        <f>SUMIFS(Tabla16[TASA 16],Tabla16[NUM],Tabla1[[#This Row],[CODIGO]])</f>
        <v>0</v>
      </c>
      <c r="F1389" s="35">
        <f>SUMIFS(Tabla16[TASA 0%],Tabla16[NUM],Tabla1[[#This Row],[CODIGO]])</f>
        <v>0</v>
      </c>
      <c r="G1389" s="35">
        <f>SUMIFS(Tabla16[[EXENTO ]],Tabla16[NUM],Tabla1[[#This Row],[CODIGO]])</f>
        <v>0</v>
      </c>
      <c r="H1389" s="35">
        <f>SUMIFS(Tabla16[IVA],Tabla16[NUM],Tabla1[[#This Row],[CODIGO]])</f>
        <v>0</v>
      </c>
      <c r="I1389" s="35">
        <f>SUMIFS(Tabla16[ISR RET.],Tabla16[NUM],Tabla1[[#This Row],[CODIGO]])</f>
        <v>0</v>
      </c>
      <c r="J1389" s="35">
        <f>SUMIFS(Tabla16[IVA RET.],Tabla16[NUM],Tabla1[[#This Row],[CODIGO]])</f>
        <v>0</v>
      </c>
      <c r="K1389" t="str">
        <f>FIXED(Tabla1[[#This Row],[TASA 16%]],0)</f>
        <v>0</v>
      </c>
      <c r="L1389" t="str">
        <f>FIXED(Tabla1[[#This Row],[TASA 0%]],0)</f>
        <v>0</v>
      </c>
      <c r="M1389" t="str">
        <f>FIXED(Tabla1[[#This Row],[TASA EXE.]],0)</f>
        <v>0</v>
      </c>
      <c r="N1389" t="str">
        <f>FIXED(Tabla1[[#This Row],[IVA]],0)</f>
        <v>0</v>
      </c>
      <c r="O1389" t="str">
        <f>FIXED(Tabla1[[#This Row],[ISR RET]],0)</f>
        <v>0</v>
      </c>
      <c r="P1389" t="str">
        <f>FIXED(Tabla1[[#This Row],[IVA RET]],0)</f>
        <v>0</v>
      </c>
      <c r="R1389" s="68">
        <f>Tabla1[[#This Row],[TASA 16]]*16%</f>
        <v>0</v>
      </c>
    </row>
    <row r="1390" spans="2:18" x14ac:dyDescent="0.25">
      <c r="B1390" t="str">
        <f>'[1]210 Y RFC'!A1390</f>
        <v>NACA630721CF7</v>
      </c>
      <c r="C1390" t="s">
        <v>1422</v>
      </c>
      <c r="D1390" t="str">
        <f>'[1]210 Y RFC'!C1390</f>
        <v>NAVARRO CORTES MARIA DE LOS ANGELES</v>
      </c>
      <c r="E1390" s="35">
        <f>SUMIFS(Tabla16[TASA 16],Tabla16[NUM],Tabla1[[#This Row],[CODIGO]])</f>
        <v>0</v>
      </c>
      <c r="F1390" s="35">
        <f>SUMIFS(Tabla16[TASA 0%],Tabla16[NUM],Tabla1[[#This Row],[CODIGO]])</f>
        <v>0</v>
      </c>
      <c r="G1390" s="35">
        <f>SUMIFS(Tabla16[[EXENTO ]],Tabla16[NUM],Tabla1[[#This Row],[CODIGO]])</f>
        <v>0</v>
      </c>
      <c r="H1390" s="35">
        <f>SUMIFS(Tabla16[IVA],Tabla16[NUM],Tabla1[[#This Row],[CODIGO]])</f>
        <v>0</v>
      </c>
      <c r="I1390" s="35">
        <f>SUMIFS(Tabla16[ISR RET.],Tabla16[NUM],Tabla1[[#This Row],[CODIGO]])</f>
        <v>0</v>
      </c>
      <c r="J1390" s="35">
        <f>SUMIFS(Tabla16[IVA RET.],Tabla16[NUM],Tabla1[[#This Row],[CODIGO]])</f>
        <v>0</v>
      </c>
      <c r="K1390" t="str">
        <f>FIXED(Tabla1[[#This Row],[TASA 16%]],0)</f>
        <v>0</v>
      </c>
      <c r="L1390" t="str">
        <f>FIXED(Tabla1[[#This Row],[TASA 0%]],0)</f>
        <v>0</v>
      </c>
      <c r="M1390" t="str">
        <f>FIXED(Tabla1[[#This Row],[TASA EXE.]],0)</f>
        <v>0</v>
      </c>
      <c r="N1390" s="36" t="str">
        <f>FIXED(Tabla1[[#This Row],[IVA]],0)</f>
        <v>0</v>
      </c>
      <c r="O1390" s="36" t="str">
        <f>FIXED(Tabla1[[#This Row],[ISR RET]],0)</f>
        <v>0</v>
      </c>
      <c r="P1390" s="36" t="str">
        <f>FIXED(Tabla1[[#This Row],[IVA RET]],0)</f>
        <v>0</v>
      </c>
      <c r="R1390" s="68">
        <f>Tabla1[[#This Row],[TASA 16]]*16%</f>
        <v>0</v>
      </c>
    </row>
    <row r="1391" spans="2:18" x14ac:dyDescent="0.25">
      <c r="B1391" t="str">
        <f>'[1]210 Y RFC'!A1391</f>
        <v>BPC0310287Y5</v>
      </c>
      <c r="C1391" t="s">
        <v>1423</v>
      </c>
      <c r="D1391" t="str">
        <f>'[1]210 Y RFC'!C1391</f>
        <v>BELLA PIEL COSMETICA SA DE CV</v>
      </c>
      <c r="E1391" s="35">
        <f>SUMIFS(Tabla16[TASA 16],Tabla16[NUM],Tabla1[[#This Row],[CODIGO]])</f>
        <v>0</v>
      </c>
      <c r="F1391" s="35">
        <f>SUMIFS(Tabla16[TASA 0%],Tabla16[NUM],Tabla1[[#This Row],[CODIGO]])</f>
        <v>0</v>
      </c>
      <c r="G1391" s="35">
        <f>SUMIFS(Tabla16[[EXENTO ]],Tabla16[NUM],Tabla1[[#This Row],[CODIGO]])</f>
        <v>0</v>
      </c>
      <c r="H1391" s="35">
        <f>SUMIFS(Tabla16[IVA],Tabla16[NUM],Tabla1[[#This Row],[CODIGO]])</f>
        <v>0</v>
      </c>
      <c r="I1391" s="35">
        <f>SUMIFS(Tabla16[ISR RET.],Tabla16[NUM],Tabla1[[#This Row],[CODIGO]])</f>
        <v>0</v>
      </c>
      <c r="J1391" s="35">
        <f>SUMIFS(Tabla16[IVA RET.],Tabla16[NUM],Tabla1[[#This Row],[CODIGO]])</f>
        <v>0</v>
      </c>
      <c r="K1391" t="str">
        <f>FIXED(Tabla1[[#This Row],[TASA 16%]],0)</f>
        <v>0</v>
      </c>
      <c r="L1391" t="str">
        <f>FIXED(Tabla1[[#This Row],[TASA 0%]],0)</f>
        <v>0</v>
      </c>
      <c r="M1391" t="str">
        <f>FIXED(Tabla1[[#This Row],[TASA EXE.]],0)</f>
        <v>0</v>
      </c>
      <c r="N1391" t="str">
        <f>FIXED(Tabla1[[#This Row],[IVA]],0)</f>
        <v>0</v>
      </c>
      <c r="O1391" t="str">
        <f>FIXED(Tabla1[[#This Row],[ISR RET]],0)</f>
        <v>0</v>
      </c>
      <c r="P1391" t="str">
        <f>FIXED(Tabla1[[#This Row],[IVA RET]],0)</f>
        <v>0</v>
      </c>
      <c r="R1391" s="68">
        <f>Tabla1[[#This Row],[TASA 16]]*16%</f>
        <v>0</v>
      </c>
    </row>
    <row r="1392" spans="2:18" x14ac:dyDescent="0.25">
      <c r="B1392" t="str">
        <f>'[1]210 Y RFC'!A1392</f>
        <v>PSI741010UI1</v>
      </c>
      <c r="C1392" t="s">
        <v>1424</v>
      </c>
      <c r="D1392" t="str">
        <f>'[1]210 Y RFC'!C1392</f>
        <v>PSICOFARMA SA DE CV</v>
      </c>
      <c r="E1392" s="35">
        <f>SUMIFS(Tabla16[TASA 16],Tabla16[NUM],Tabla1[[#This Row],[CODIGO]])</f>
        <v>0</v>
      </c>
      <c r="F1392" s="35">
        <f>SUMIFS(Tabla16[TASA 0%],Tabla16[NUM],Tabla1[[#This Row],[CODIGO]])</f>
        <v>0</v>
      </c>
      <c r="G1392" s="35">
        <f>SUMIFS(Tabla16[[EXENTO ]],Tabla16[NUM],Tabla1[[#This Row],[CODIGO]])</f>
        <v>0</v>
      </c>
      <c r="H1392" s="35">
        <f>SUMIFS(Tabla16[IVA],Tabla16[NUM],Tabla1[[#This Row],[CODIGO]])</f>
        <v>0</v>
      </c>
      <c r="I1392" s="35">
        <f>SUMIFS(Tabla16[ISR RET.],Tabla16[NUM],Tabla1[[#This Row],[CODIGO]])</f>
        <v>0</v>
      </c>
      <c r="J1392" s="35">
        <f>SUMIFS(Tabla16[IVA RET.],Tabla16[NUM],Tabla1[[#This Row],[CODIGO]])</f>
        <v>0</v>
      </c>
      <c r="K1392" t="str">
        <f>FIXED(Tabla1[[#This Row],[TASA 16%]],0)</f>
        <v>0</v>
      </c>
      <c r="L1392" t="str">
        <f>FIXED(Tabla1[[#This Row],[TASA 0%]],0)</f>
        <v>0</v>
      </c>
      <c r="M1392" t="str">
        <f>FIXED(Tabla1[[#This Row],[TASA EXE.]],0)</f>
        <v>0</v>
      </c>
      <c r="N1392" s="36" t="str">
        <f>FIXED(Tabla1[[#This Row],[IVA]],0)</f>
        <v>0</v>
      </c>
      <c r="O1392" s="36" t="str">
        <f>FIXED(Tabla1[[#This Row],[ISR RET]],0)</f>
        <v>0</v>
      </c>
      <c r="P1392" s="36" t="str">
        <f>FIXED(Tabla1[[#This Row],[IVA RET]],0)</f>
        <v>0</v>
      </c>
      <c r="R1392" s="68">
        <f>Tabla1[[#This Row],[TASA 16]]*16%</f>
        <v>0</v>
      </c>
    </row>
    <row r="1393" spans="2:18" x14ac:dyDescent="0.25">
      <c r="B1393" t="str">
        <f>'[1]210 Y RFC'!A1393</f>
        <v>DPH160615379</v>
      </c>
      <c r="C1393" t="s">
        <v>1425</v>
      </c>
      <c r="D1393" t="str">
        <f>'[1]210 Y RFC'!C1393</f>
        <v>DIPSA PHARMA SA DE CV</v>
      </c>
      <c r="E1393" s="35">
        <f>SUMIFS(Tabla16[TASA 16],Tabla16[NUM],Tabla1[[#This Row],[CODIGO]])</f>
        <v>11500</v>
      </c>
      <c r="F1393" s="35">
        <f>SUMIFS(Tabla16[TASA 0%],Tabla16[NUM],Tabla1[[#This Row],[CODIGO]])</f>
        <v>0</v>
      </c>
      <c r="G1393" s="35">
        <f>SUMIFS(Tabla16[[EXENTO ]],Tabla16[NUM],Tabla1[[#This Row],[CODIGO]])</f>
        <v>0</v>
      </c>
      <c r="H1393" s="35">
        <f>SUMIFS(Tabla16[IVA],Tabla16[NUM],Tabla1[[#This Row],[CODIGO]])</f>
        <v>1840</v>
      </c>
      <c r="I1393" s="35">
        <f>SUMIFS(Tabla16[ISR RET.],Tabla16[NUM],Tabla1[[#This Row],[CODIGO]])</f>
        <v>0</v>
      </c>
      <c r="J1393" s="35">
        <f>SUMIFS(Tabla16[IVA RET.],Tabla16[NUM],Tabla1[[#This Row],[CODIGO]])</f>
        <v>0</v>
      </c>
      <c r="K1393" t="str">
        <f>FIXED(Tabla1[[#This Row],[TASA 16%]],0)</f>
        <v>11,500</v>
      </c>
      <c r="L1393" t="str">
        <f>FIXED(Tabla1[[#This Row],[TASA 0%]],0)</f>
        <v>0</v>
      </c>
      <c r="M1393" t="str">
        <f>FIXED(Tabla1[[#This Row],[TASA EXE.]],0)</f>
        <v>0</v>
      </c>
      <c r="N1393" t="str">
        <f>FIXED(Tabla1[[#This Row],[IVA]],0)</f>
        <v>1,840</v>
      </c>
      <c r="O1393" t="str">
        <f>FIXED(Tabla1[[#This Row],[ISR RET]],0)</f>
        <v>0</v>
      </c>
      <c r="P1393" t="str">
        <f>FIXED(Tabla1[[#This Row],[IVA RET]],0)</f>
        <v>0</v>
      </c>
      <c r="R1393" s="68">
        <f>Tabla1[[#This Row],[TASA 16]]*16%</f>
        <v>1840</v>
      </c>
    </row>
    <row r="1394" spans="2:18" x14ac:dyDescent="0.25">
      <c r="B1394" t="str">
        <f>'[1]210 Y RFC'!A1394</f>
        <v>MCM1601143F1</v>
      </c>
      <c r="C1394" t="s">
        <v>1426</v>
      </c>
      <c r="D1394" t="str">
        <f>'[1]210 Y RFC'!C1394</f>
        <v>MPI COMERCIALIZADORA DE MATERIAS PRIMAS E INSUMOS SA DE CV</v>
      </c>
      <c r="E1394" s="35">
        <f>SUMIFS(Tabla16[TASA 16],Tabla16[NUM],Tabla1[[#This Row],[CODIGO]])</f>
        <v>223456</v>
      </c>
      <c r="F1394" s="35">
        <f>SUMIFS(Tabla16[TASA 0%],Tabla16[NUM],Tabla1[[#This Row],[CODIGO]])</f>
        <v>1.8189894035458565E-11</v>
      </c>
      <c r="G1394" s="35">
        <f>SUMIFS(Tabla16[[EXENTO ]],Tabla16[NUM],Tabla1[[#This Row],[CODIGO]])</f>
        <v>0</v>
      </c>
      <c r="H1394" s="35">
        <f>SUMIFS(Tabla16[IVA],Tabla16[NUM],Tabla1[[#This Row],[CODIGO]])</f>
        <v>35752.959999999999</v>
      </c>
      <c r="I1394" s="35">
        <f>SUMIFS(Tabla16[ISR RET.],Tabla16[NUM],Tabla1[[#This Row],[CODIGO]])</f>
        <v>0</v>
      </c>
      <c r="J1394" s="35">
        <f>SUMIFS(Tabla16[IVA RET.],Tabla16[NUM],Tabla1[[#This Row],[CODIGO]])</f>
        <v>0</v>
      </c>
      <c r="K1394" t="str">
        <f>FIXED(Tabla1[[#This Row],[TASA 16%]],0)</f>
        <v>223,456</v>
      </c>
      <c r="L1394" t="str">
        <f>FIXED(Tabla1[[#This Row],[TASA 0%]],0)</f>
        <v>0</v>
      </c>
      <c r="M1394" t="str">
        <f>FIXED(Tabla1[[#This Row],[TASA EXE.]],0)</f>
        <v>0</v>
      </c>
      <c r="N1394" s="36" t="str">
        <f>FIXED(Tabla1[[#This Row],[IVA]],0)</f>
        <v>35,753</v>
      </c>
      <c r="O1394" s="36" t="str">
        <f>FIXED(Tabla1[[#This Row],[ISR RET]],0)</f>
        <v>0</v>
      </c>
      <c r="P1394" s="36" t="str">
        <f>FIXED(Tabla1[[#This Row],[IVA RET]],0)</f>
        <v>0</v>
      </c>
      <c r="R1394" s="68">
        <f>Tabla1[[#This Row],[TASA 16]]*16%</f>
        <v>35752.959999999999</v>
      </c>
    </row>
    <row r="1395" spans="2:18" x14ac:dyDescent="0.25">
      <c r="B1395" t="str">
        <f>'[1]210 Y RFC'!A1395</f>
        <v>PCP040624EL1</v>
      </c>
      <c r="C1395" t="s">
        <v>1427</v>
      </c>
      <c r="D1395" t="str">
        <f>'[1]210 Y RFC'!C1395</f>
        <v>PROCESADORA DE CERAS Y PARAFINAS SA DE CV</v>
      </c>
      <c r="E1395" s="35">
        <f>SUMIFS(Tabla16[TASA 16],Tabla16[NUM],Tabla1[[#This Row],[CODIGO]])</f>
        <v>0</v>
      </c>
      <c r="F1395" s="35">
        <f>SUMIFS(Tabla16[TASA 0%],Tabla16[NUM],Tabla1[[#This Row],[CODIGO]])</f>
        <v>0</v>
      </c>
      <c r="G1395" s="35">
        <f>SUMIFS(Tabla16[[EXENTO ]],Tabla16[NUM],Tabla1[[#This Row],[CODIGO]])</f>
        <v>0</v>
      </c>
      <c r="H1395" s="35">
        <f>SUMIFS(Tabla16[IVA],Tabla16[NUM],Tabla1[[#This Row],[CODIGO]])</f>
        <v>0</v>
      </c>
      <c r="I1395" s="35">
        <f>SUMIFS(Tabla16[ISR RET.],Tabla16[NUM],Tabla1[[#This Row],[CODIGO]])</f>
        <v>0</v>
      </c>
      <c r="J1395" s="35">
        <f>SUMIFS(Tabla16[IVA RET.],Tabla16[NUM],Tabla1[[#This Row],[CODIGO]])</f>
        <v>0</v>
      </c>
      <c r="K1395" t="str">
        <f>FIXED(Tabla1[[#This Row],[TASA 16%]],0)</f>
        <v>0</v>
      </c>
      <c r="L1395" t="str">
        <f>FIXED(Tabla1[[#This Row],[TASA 0%]],0)</f>
        <v>0</v>
      </c>
      <c r="M1395" t="str">
        <f>FIXED(Tabla1[[#This Row],[TASA EXE.]],0)</f>
        <v>0</v>
      </c>
      <c r="N1395" t="str">
        <f>FIXED(Tabla1[[#This Row],[IVA]],0)</f>
        <v>0</v>
      </c>
      <c r="O1395" t="str">
        <f>FIXED(Tabla1[[#This Row],[ISR RET]],0)</f>
        <v>0</v>
      </c>
      <c r="P1395" t="str">
        <f>FIXED(Tabla1[[#This Row],[IVA RET]],0)</f>
        <v>0</v>
      </c>
      <c r="R1395" s="68">
        <f>Tabla1[[#This Row],[TASA 16]]*16%</f>
        <v>0</v>
      </c>
    </row>
    <row r="1396" spans="2:18" x14ac:dyDescent="0.25">
      <c r="B1396" t="str">
        <f>'[1]210 Y RFC'!A1396</f>
        <v>CES970206Q67</v>
      </c>
      <c r="C1396" t="s">
        <v>1428</v>
      </c>
      <c r="D1396" t="str">
        <f>'[1]210 Y RFC'!C1396</f>
        <v>COMERCIALIZADORA ESTRADA SA DE CV</v>
      </c>
      <c r="E1396" s="35">
        <f>SUMIFS(Tabla16[TASA 16],Tabla16[NUM],Tabla1[[#This Row],[CODIGO]])</f>
        <v>3998.9375</v>
      </c>
      <c r="F1396" s="35">
        <f>SUMIFS(Tabla16[TASA 0%],Tabla16[NUM],Tabla1[[#This Row],[CODIGO]])</f>
        <v>175265.43250000002</v>
      </c>
      <c r="G1396" s="35">
        <f>SUMIFS(Tabla16[[EXENTO ]],Tabla16[NUM],Tabla1[[#This Row],[CODIGO]])</f>
        <v>11158.619999999999</v>
      </c>
      <c r="H1396" s="35">
        <f>SUMIFS(Tabla16[IVA],Tabla16[NUM],Tabla1[[#This Row],[CODIGO]])</f>
        <v>639.83000000000004</v>
      </c>
      <c r="I1396" s="35">
        <f>SUMIFS(Tabla16[ISR RET.],Tabla16[NUM],Tabla1[[#This Row],[CODIGO]])</f>
        <v>0</v>
      </c>
      <c r="J1396" s="35">
        <f>SUMIFS(Tabla16[IVA RET.],Tabla16[NUM],Tabla1[[#This Row],[CODIGO]])</f>
        <v>0</v>
      </c>
      <c r="K1396" t="str">
        <f>FIXED(Tabla1[[#This Row],[TASA 16%]],0)</f>
        <v>3,999</v>
      </c>
      <c r="L1396" t="str">
        <f>FIXED(Tabla1[[#This Row],[TASA 0%]],0)</f>
        <v>175,265</v>
      </c>
      <c r="M1396" t="str">
        <f>FIXED(Tabla1[[#This Row],[TASA EXE.]],0)</f>
        <v>11,159</v>
      </c>
      <c r="N1396" s="36" t="str">
        <f>FIXED(Tabla1[[#This Row],[IVA]],0)</f>
        <v>640</v>
      </c>
      <c r="O1396" s="36" t="str">
        <f>FIXED(Tabla1[[#This Row],[ISR RET]],0)</f>
        <v>0</v>
      </c>
      <c r="P1396" s="36" t="str">
        <f>FIXED(Tabla1[[#This Row],[IVA RET]],0)</f>
        <v>0</v>
      </c>
      <c r="R1396" s="68">
        <f>Tabla1[[#This Row],[TASA 16]]*16%</f>
        <v>639.84</v>
      </c>
    </row>
    <row r="1397" spans="2:18" x14ac:dyDescent="0.25">
      <c r="B1397" t="str">
        <f>'[1]210 Y RFC'!A1397</f>
        <v>GOPL780627RB7</v>
      </c>
      <c r="C1397" t="s">
        <v>1429</v>
      </c>
      <c r="D1397" t="str">
        <f>'[1]210 Y RFC'!C1397</f>
        <v>GONZALEZ PRADO LUIS</v>
      </c>
      <c r="E1397" s="35">
        <f>SUMIFS(Tabla16[TASA 16],Tabla16[NUM],Tabla1[[#This Row],[CODIGO]])</f>
        <v>0</v>
      </c>
      <c r="F1397" s="35">
        <f>SUMIFS(Tabla16[TASA 0%],Tabla16[NUM],Tabla1[[#This Row],[CODIGO]])</f>
        <v>0</v>
      </c>
      <c r="G1397" s="35">
        <f>SUMIFS(Tabla16[[EXENTO ]],Tabla16[NUM],Tabla1[[#This Row],[CODIGO]])</f>
        <v>0</v>
      </c>
      <c r="H1397" s="35">
        <f>SUMIFS(Tabla16[IVA],Tabla16[NUM],Tabla1[[#This Row],[CODIGO]])</f>
        <v>0</v>
      </c>
      <c r="I1397" s="35">
        <f>SUMIFS(Tabla16[ISR RET.],Tabla16[NUM],Tabla1[[#This Row],[CODIGO]])</f>
        <v>0</v>
      </c>
      <c r="J1397" s="35">
        <f>SUMIFS(Tabla16[IVA RET.],Tabla16[NUM],Tabla1[[#This Row],[CODIGO]])</f>
        <v>0</v>
      </c>
      <c r="K1397" t="str">
        <f>FIXED(Tabla1[[#This Row],[TASA 16%]],0)</f>
        <v>0</v>
      </c>
      <c r="L1397" t="str">
        <f>FIXED(Tabla1[[#This Row],[TASA 0%]],0)</f>
        <v>0</v>
      </c>
      <c r="M1397" t="str">
        <f>FIXED(Tabla1[[#This Row],[TASA EXE.]],0)</f>
        <v>0</v>
      </c>
      <c r="N1397" t="str">
        <f>FIXED(Tabla1[[#This Row],[IVA]],0)</f>
        <v>0</v>
      </c>
      <c r="O1397" t="str">
        <f>FIXED(Tabla1[[#This Row],[ISR RET]],0)</f>
        <v>0</v>
      </c>
      <c r="P1397" t="str">
        <f>FIXED(Tabla1[[#This Row],[IVA RET]],0)</f>
        <v>0</v>
      </c>
      <c r="R1397" s="68">
        <f>Tabla1[[#This Row],[TASA 16]]*16%</f>
        <v>0</v>
      </c>
    </row>
    <row r="1398" spans="2:18" x14ac:dyDescent="0.25">
      <c r="B1398" t="str">
        <f>'[1]210 Y RFC'!A1398</f>
        <v>MAVC850824BB3</v>
      </c>
      <c r="C1398" t="s">
        <v>1430</v>
      </c>
      <c r="D1398" t="str">
        <f>'[1]210 Y RFC'!C1398</f>
        <v>MARTIN DEL CAMPO VILLALOBOS CARLOS ARMANDO</v>
      </c>
      <c r="E1398" s="35">
        <f>SUMIFS(Tabla16[TASA 16],Tabla16[NUM],Tabla1[[#This Row],[CODIGO]])</f>
        <v>9000</v>
      </c>
      <c r="F1398" s="35">
        <f>SUMIFS(Tabla16[TASA 0%],Tabla16[NUM],Tabla1[[#This Row],[CODIGO]])</f>
        <v>0</v>
      </c>
      <c r="G1398" s="35">
        <f>SUMIFS(Tabla16[[EXENTO ]],Tabla16[NUM],Tabla1[[#This Row],[CODIGO]])</f>
        <v>0</v>
      </c>
      <c r="H1398" s="35">
        <f>SUMIFS(Tabla16[IVA],Tabla16[NUM],Tabla1[[#This Row],[CODIGO]])</f>
        <v>1440</v>
      </c>
      <c r="I1398" s="35">
        <f>SUMIFS(Tabla16[ISR RET.],Tabla16[NUM],Tabla1[[#This Row],[CODIGO]])</f>
        <v>0</v>
      </c>
      <c r="J1398" s="35">
        <f>SUMIFS(Tabla16[IVA RET.],Tabla16[NUM],Tabla1[[#This Row],[CODIGO]])</f>
        <v>0</v>
      </c>
      <c r="K1398" t="str">
        <f>FIXED(Tabla1[[#This Row],[TASA 16%]],0)</f>
        <v>9,000</v>
      </c>
      <c r="L1398" t="str">
        <f>FIXED(Tabla1[[#This Row],[TASA 0%]],0)</f>
        <v>0</v>
      </c>
      <c r="M1398" t="str">
        <f>FIXED(Tabla1[[#This Row],[TASA EXE.]],0)</f>
        <v>0</v>
      </c>
      <c r="N1398" s="36" t="str">
        <f>FIXED(Tabla1[[#This Row],[IVA]],0)</f>
        <v>1,440</v>
      </c>
      <c r="O1398" s="36" t="str">
        <f>FIXED(Tabla1[[#This Row],[ISR RET]],0)</f>
        <v>0</v>
      </c>
      <c r="P1398" s="36" t="str">
        <f>FIXED(Tabla1[[#This Row],[IVA RET]],0)</f>
        <v>0</v>
      </c>
      <c r="R1398" s="68">
        <f>Tabla1[[#This Row],[TASA 16]]*16%</f>
        <v>1440</v>
      </c>
    </row>
    <row r="1399" spans="2:18" x14ac:dyDescent="0.25">
      <c r="B1399" t="str">
        <f>'[1]210 Y RFC'!A1399</f>
        <v>AMR0407155E0</v>
      </c>
      <c r="C1399" t="s">
        <v>1431</v>
      </c>
      <c r="D1399" t="str">
        <f>'[1]210 Y RFC'!C1399</f>
        <v>ABARROTES Y MEDICAMENTOS REFORMA SA DE CV</v>
      </c>
      <c r="E1399" s="35">
        <f>SUMIFS(Tabla16[TASA 16],Tabla16[NUM],Tabla1[[#This Row],[CODIGO]])</f>
        <v>0</v>
      </c>
      <c r="F1399" s="35">
        <f>SUMIFS(Tabla16[TASA 0%],Tabla16[NUM],Tabla1[[#This Row],[CODIGO]])</f>
        <v>0</v>
      </c>
      <c r="G1399" s="35">
        <f>SUMIFS(Tabla16[[EXENTO ]],Tabla16[NUM],Tabla1[[#This Row],[CODIGO]])</f>
        <v>0</v>
      </c>
      <c r="H1399" s="35">
        <f>SUMIFS(Tabla16[IVA],Tabla16[NUM],Tabla1[[#This Row],[CODIGO]])</f>
        <v>0</v>
      </c>
      <c r="I1399" s="35">
        <f>SUMIFS(Tabla16[ISR RET.],Tabla16[NUM],Tabla1[[#This Row],[CODIGO]])</f>
        <v>0</v>
      </c>
      <c r="J1399" s="35">
        <f>SUMIFS(Tabla16[IVA RET.],Tabla16[NUM],Tabla1[[#This Row],[CODIGO]])</f>
        <v>0</v>
      </c>
      <c r="K1399" t="str">
        <f>FIXED(Tabla1[[#This Row],[TASA 16%]],0)</f>
        <v>0</v>
      </c>
      <c r="L1399" t="str">
        <f>FIXED(Tabla1[[#This Row],[TASA 0%]],0)</f>
        <v>0</v>
      </c>
      <c r="M1399" t="str">
        <f>FIXED(Tabla1[[#This Row],[TASA EXE.]],0)</f>
        <v>0</v>
      </c>
      <c r="N1399" t="str">
        <f>FIXED(Tabla1[[#This Row],[IVA]],0)</f>
        <v>0</v>
      </c>
      <c r="O1399" t="str">
        <f>FIXED(Tabla1[[#This Row],[ISR RET]],0)</f>
        <v>0</v>
      </c>
      <c r="P1399" t="str">
        <f>FIXED(Tabla1[[#This Row],[IVA RET]],0)</f>
        <v>0</v>
      </c>
      <c r="R1399" s="68">
        <f>Tabla1[[#This Row],[TASA 16]]*16%</f>
        <v>0</v>
      </c>
    </row>
    <row r="1400" spans="2:18" x14ac:dyDescent="0.25">
      <c r="B1400" t="str">
        <f>'[1]210 Y RFC'!A1400</f>
        <v>MAYD940218A68</v>
      </c>
      <c r="C1400" t="s">
        <v>1432</v>
      </c>
      <c r="D1400" t="str">
        <f>'[1]210 Y RFC'!C1400</f>
        <v>MAGDALENO YAÑEZ DIEGO MARIANO</v>
      </c>
      <c r="E1400" s="35">
        <f>SUMIFS(Tabla16[TASA 16],Tabla16[NUM],Tabla1[[#This Row],[CODIGO]])</f>
        <v>0</v>
      </c>
      <c r="F1400" s="35">
        <f>SUMIFS(Tabla16[TASA 0%],Tabla16[NUM],Tabla1[[#This Row],[CODIGO]])</f>
        <v>0</v>
      </c>
      <c r="G1400" s="35">
        <f>SUMIFS(Tabla16[[EXENTO ]],Tabla16[NUM],Tabla1[[#This Row],[CODIGO]])</f>
        <v>0</v>
      </c>
      <c r="H1400" s="35">
        <f>SUMIFS(Tabla16[IVA],Tabla16[NUM],Tabla1[[#This Row],[CODIGO]])</f>
        <v>0</v>
      </c>
      <c r="I1400" s="35">
        <f>SUMIFS(Tabla16[ISR RET.],Tabla16[NUM],Tabla1[[#This Row],[CODIGO]])</f>
        <v>0</v>
      </c>
      <c r="J1400" s="35">
        <f>SUMIFS(Tabla16[IVA RET.],Tabla16[NUM],Tabla1[[#This Row],[CODIGO]])</f>
        <v>0</v>
      </c>
      <c r="K1400" t="str">
        <f>FIXED(Tabla1[[#This Row],[TASA 16%]],0)</f>
        <v>0</v>
      </c>
      <c r="L1400" t="str">
        <f>FIXED(Tabla1[[#This Row],[TASA 0%]],0)</f>
        <v>0</v>
      </c>
      <c r="M1400" t="str">
        <f>FIXED(Tabla1[[#This Row],[TASA EXE.]],0)</f>
        <v>0</v>
      </c>
      <c r="N1400" s="36" t="str">
        <f>FIXED(Tabla1[[#This Row],[IVA]],0)</f>
        <v>0</v>
      </c>
      <c r="O1400" s="36" t="str">
        <f>FIXED(Tabla1[[#This Row],[ISR RET]],0)</f>
        <v>0</v>
      </c>
      <c r="P1400" s="36" t="str">
        <f>FIXED(Tabla1[[#This Row],[IVA RET]],0)</f>
        <v>0</v>
      </c>
      <c r="R1400" s="68">
        <f>Tabla1[[#This Row],[TASA 16]]*16%</f>
        <v>0</v>
      </c>
    </row>
    <row r="1401" spans="2:18" x14ac:dyDescent="0.25">
      <c r="B1401" t="str">
        <f>'[1]210 Y RFC'!A1401</f>
        <v>GNG030523330</v>
      </c>
      <c r="C1401" t="s">
        <v>1433</v>
      </c>
      <c r="D1401" t="str">
        <f>'[1]210 Y RFC'!C1401</f>
        <v>GRUPO NOTI-ARANDAS SA DE CV</v>
      </c>
      <c r="E1401" s="35">
        <f>SUMIFS(Tabla16[TASA 16],Tabla16[NUM],Tabla1[[#This Row],[CODIGO]])</f>
        <v>0</v>
      </c>
      <c r="F1401" s="35">
        <f>SUMIFS(Tabla16[TASA 0%],Tabla16[NUM],Tabla1[[#This Row],[CODIGO]])</f>
        <v>0</v>
      </c>
      <c r="G1401" s="35">
        <f>SUMIFS(Tabla16[[EXENTO ]],Tabla16[NUM],Tabla1[[#This Row],[CODIGO]])</f>
        <v>0</v>
      </c>
      <c r="H1401" s="35">
        <f>SUMIFS(Tabla16[IVA],Tabla16[NUM],Tabla1[[#This Row],[CODIGO]])</f>
        <v>0</v>
      </c>
      <c r="I1401" s="35">
        <f>SUMIFS(Tabla16[ISR RET.],Tabla16[NUM],Tabla1[[#This Row],[CODIGO]])</f>
        <v>0</v>
      </c>
      <c r="J1401" s="35">
        <f>SUMIFS(Tabla16[IVA RET.],Tabla16[NUM],Tabla1[[#This Row],[CODIGO]])</f>
        <v>0</v>
      </c>
      <c r="K1401" t="str">
        <f>FIXED(Tabla1[[#This Row],[TASA 16%]],0)</f>
        <v>0</v>
      </c>
      <c r="L1401" t="str">
        <f>FIXED(Tabla1[[#This Row],[TASA 0%]],0)</f>
        <v>0</v>
      </c>
      <c r="M1401" t="str">
        <f>FIXED(Tabla1[[#This Row],[TASA EXE.]],0)</f>
        <v>0</v>
      </c>
      <c r="N1401" t="str">
        <f>FIXED(Tabla1[[#This Row],[IVA]],0)</f>
        <v>0</v>
      </c>
      <c r="O1401" t="str">
        <f>FIXED(Tabla1[[#This Row],[ISR RET]],0)</f>
        <v>0</v>
      </c>
      <c r="P1401" t="str">
        <f>FIXED(Tabla1[[#This Row],[IVA RET]],0)</f>
        <v>0</v>
      </c>
      <c r="R1401" s="68">
        <f>Tabla1[[#This Row],[TASA 16]]*16%</f>
        <v>0</v>
      </c>
    </row>
    <row r="1402" spans="2:18" x14ac:dyDescent="0.25">
      <c r="B1402" t="str">
        <f>'[1]210 Y RFC'!A1402</f>
        <v>IPA7912297I2</v>
      </c>
      <c r="C1402" t="s">
        <v>1434</v>
      </c>
      <c r="D1402" t="str">
        <f>'[1]210 Y RFC'!C1402</f>
        <v>IND DE PROD AGRIC DE LA CUENCA DEL PAP SA DE CV</v>
      </c>
      <c r="E1402" s="35">
        <f>SUMIFS(Tabla16[TASA 16],Tabla16[NUM],Tabla1[[#This Row],[CODIGO]])</f>
        <v>0</v>
      </c>
      <c r="F1402" s="35">
        <f>SUMIFS(Tabla16[TASA 0%],Tabla16[NUM],Tabla1[[#This Row],[CODIGO]])</f>
        <v>0</v>
      </c>
      <c r="G1402" s="35">
        <f>SUMIFS(Tabla16[[EXENTO ]],Tabla16[NUM],Tabla1[[#This Row],[CODIGO]])</f>
        <v>0</v>
      </c>
      <c r="H1402" s="35">
        <f>SUMIFS(Tabla16[IVA],Tabla16[NUM],Tabla1[[#This Row],[CODIGO]])</f>
        <v>0</v>
      </c>
      <c r="I1402" s="35">
        <f>SUMIFS(Tabla16[ISR RET.],Tabla16[NUM],Tabla1[[#This Row],[CODIGO]])</f>
        <v>0</v>
      </c>
      <c r="J1402" s="35">
        <f>SUMIFS(Tabla16[IVA RET.],Tabla16[NUM],Tabla1[[#This Row],[CODIGO]])</f>
        <v>0</v>
      </c>
      <c r="K1402" t="str">
        <f>FIXED(Tabla1[[#This Row],[TASA 16%]],0)</f>
        <v>0</v>
      </c>
      <c r="L1402" t="str">
        <f>FIXED(Tabla1[[#This Row],[TASA 0%]],0)</f>
        <v>0</v>
      </c>
      <c r="M1402" t="str">
        <f>FIXED(Tabla1[[#This Row],[TASA EXE.]],0)</f>
        <v>0</v>
      </c>
      <c r="N1402" s="36" t="str">
        <f>FIXED(Tabla1[[#This Row],[IVA]],0)</f>
        <v>0</v>
      </c>
      <c r="O1402" s="36" t="str">
        <f>FIXED(Tabla1[[#This Row],[ISR RET]],0)</f>
        <v>0</v>
      </c>
      <c r="P1402" s="36" t="str">
        <f>FIXED(Tabla1[[#This Row],[IVA RET]],0)</f>
        <v>0</v>
      </c>
      <c r="R1402" s="68">
        <f>Tabla1[[#This Row],[TASA 16]]*16%</f>
        <v>0</v>
      </c>
    </row>
    <row r="1403" spans="2:18" x14ac:dyDescent="0.25">
      <c r="B1403" t="str">
        <f>'[1]210 Y RFC'!A1403</f>
        <v>CAML670306TH8</v>
      </c>
      <c r="C1403" t="s">
        <v>1435</v>
      </c>
      <c r="D1403" t="str">
        <f>'[1]210 Y RFC'!C1403</f>
        <v>CASILLAS MACIAS JOSE LUIS</v>
      </c>
      <c r="E1403" s="35">
        <f>SUMIFS(Tabla16[TASA 16],Tabla16[NUM],Tabla1[[#This Row],[CODIGO]])</f>
        <v>0</v>
      </c>
      <c r="F1403" s="35">
        <f>SUMIFS(Tabla16[TASA 0%],Tabla16[NUM],Tabla1[[#This Row],[CODIGO]])</f>
        <v>2556</v>
      </c>
      <c r="G1403" s="35">
        <f>SUMIFS(Tabla16[[EXENTO ]],Tabla16[NUM],Tabla1[[#This Row],[CODIGO]])</f>
        <v>0</v>
      </c>
      <c r="H1403" s="35">
        <f>SUMIFS(Tabla16[IVA],Tabla16[NUM],Tabla1[[#This Row],[CODIGO]])</f>
        <v>0</v>
      </c>
      <c r="I1403" s="35">
        <f>SUMIFS(Tabla16[ISR RET.],Tabla16[NUM],Tabla1[[#This Row],[CODIGO]])</f>
        <v>0</v>
      </c>
      <c r="J1403" s="35">
        <f>SUMIFS(Tabla16[IVA RET.],Tabla16[NUM],Tabla1[[#This Row],[CODIGO]])</f>
        <v>0</v>
      </c>
      <c r="K1403" t="str">
        <f>FIXED(Tabla1[[#This Row],[TASA 16%]],0)</f>
        <v>0</v>
      </c>
      <c r="L1403" t="str">
        <f>FIXED(Tabla1[[#This Row],[TASA 0%]],0)</f>
        <v>2,556</v>
      </c>
      <c r="M1403" t="str">
        <f>FIXED(Tabla1[[#This Row],[TASA EXE.]],0)</f>
        <v>0</v>
      </c>
      <c r="N1403" t="str">
        <f>FIXED(Tabla1[[#This Row],[IVA]],0)</f>
        <v>0</v>
      </c>
      <c r="O1403" t="str">
        <f>FIXED(Tabla1[[#This Row],[ISR RET]],0)</f>
        <v>0</v>
      </c>
      <c r="P1403" t="str">
        <f>FIXED(Tabla1[[#This Row],[IVA RET]],0)</f>
        <v>0</v>
      </c>
      <c r="R1403" s="68">
        <f>Tabla1[[#This Row],[TASA 16]]*16%</f>
        <v>0</v>
      </c>
    </row>
    <row r="1404" spans="2:18" x14ac:dyDescent="0.25">
      <c r="B1404" t="str">
        <f>'[1]210 Y RFC'!A1404</f>
        <v>ZELM8103265S6</v>
      </c>
      <c r="C1404" t="s">
        <v>1436</v>
      </c>
      <c r="D1404" t="str">
        <f>'[1]210 Y RFC'!C1404</f>
        <v>ZERMEÑO LOPEZ MARCO ANTONIO</v>
      </c>
      <c r="E1404" s="35">
        <f>SUMIFS(Tabla16[TASA 16],Tabla16[NUM],Tabla1[[#This Row],[CODIGO]])</f>
        <v>0</v>
      </c>
      <c r="F1404" s="35">
        <f>SUMIFS(Tabla16[TASA 0%],Tabla16[NUM],Tabla1[[#This Row],[CODIGO]])</f>
        <v>0</v>
      </c>
      <c r="G1404" s="35">
        <f>SUMIFS(Tabla16[[EXENTO ]],Tabla16[NUM],Tabla1[[#This Row],[CODIGO]])</f>
        <v>0</v>
      </c>
      <c r="H1404" s="35">
        <f>SUMIFS(Tabla16[IVA],Tabla16[NUM],Tabla1[[#This Row],[CODIGO]])</f>
        <v>0</v>
      </c>
      <c r="I1404" s="35">
        <f>SUMIFS(Tabla16[ISR RET.],Tabla16[NUM],Tabla1[[#This Row],[CODIGO]])</f>
        <v>0</v>
      </c>
      <c r="J1404" s="35">
        <f>SUMIFS(Tabla16[IVA RET.],Tabla16[NUM],Tabla1[[#This Row],[CODIGO]])</f>
        <v>0</v>
      </c>
      <c r="K1404" t="str">
        <f>FIXED(Tabla1[[#This Row],[TASA 16%]],0)</f>
        <v>0</v>
      </c>
      <c r="L1404" t="str">
        <f>FIXED(Tabla1[[#This Row],[TASA 0%]],0)</f>
        <v>0</v>
      </c>
      <c r="M1404" t="str">
        <f>FIXED(Tabla1[[#This Row],[TASA EXE.]],0)</f>
        <v>0</v>
      </c>
      <c r="N1404" s="36" t="str">
        <f>FIXED(Tabla1[[#This Row],[IVA]],0)</f>
        <v>0</v>
      </c>
      <c r="O1404" s="36" t="str">
        <f>FIXED(Tabla1[[#This Row],[ISR RET]],0)</f>
        <v>0</v>
      </c>
      <c r="P1404" s="36" t="str">
        <f>FIXED(Tabla1[[#This Row],[IVA RET]],0)</f>
        <v>0</v>
      </c>
      <c r="R1404" s="68">
        <f>Tabla1[[#This Row],[TASA 16]]*16%</f>
        <v>0</v>
      </c>
    </row>
    <row r="1405" spans="2:18" x14ac:dyDescent="0.25">
      <c r="B1405" t="str">
        <f>'[1]210 Y RFC'!A1405</f>
        <v>GOGG570125AS9</v>
      </c>
      <c r="C1405" t="s">
        <v>1437</v>
      </c>
      <c r="D1405" t="str">
        <f>'[1]210 Y RFC'!C1405</f>
        <v>GONZALEZ GONZALEZ GUSTAVO</v>
      </c>
      <c r="E1405" s="35">
        <f>SUMIFS(Tabla16[TASA 16],Tabla16[NUM],Tabla1[[#This Row],[CODIGO]])</f>
        <v>0</v>
      </c>
      <c r="F1405" s="35">
        <f>SUMIFS(Tabla16[TASA 0%],Tabla16[NUM],Tabla1[[#This Row],[CODIGO]])</f>
        <v>0</v>
      </c>
      <c r="G1405" s="35">
        <f>SUMIFS(Tabla16[[EXENTO ]],Tabla16[NUM],Tabla1[[#This Row],[CODIGO]])</f>
        <v>0</v>
      </c>
      <c r="H1405" s="35">
        <f>SUMIFS(Tabla16[IVA],Tabla16[NUM],Tabla1[[#This Row],[CODIGO]])</f>
        <v>0</v>
      </c>
      <c r="I1405" s="35">
        <f>SUMIFS(Tabla16[ISR RET.],Tabla16[NUM],Tabla1[[#This Row],[CODIGO]])</f>
        <v>0</v>
      </c>
      <c r="J1405" s="35">
        <f>SUMIFS(Tabla16[IVA RET.],Tabla16[NUM],Tabla1[[#This Row],[CODIGO]])</f>
        <v>0</v>
      </c>
      <c r="K1405" t="str">
        <f>FIXED(Tabla1[[#This Row],[TASA 16%]],0)</f>
        <v>0</v>
      </c>
      <c r="L1405" t="str">
        <f>FIXED(Tabla1[[#This Row],[TASA 0%]],0)</f>
        <v>0</v>
      </c>
      <c r="M1405" t="str">
        <f>FIXED(Tabla1[[#This Row],[TASA EXE.]],0)</f>
        <v>0</v>
      </c>
      <c r="N1405" t="str">
        <f>FIXED(Tabla1[[#This Row],[IVA]],0)</f>
        <v>0</v>
      </c>
      <c r="O1405" t="str">
        <f>FIXED(Tabla1[[#This Row],[ISR RET]],0)</f>
        <v>0</v>
      </c>
      <c r="P1405" t="str">
        <f>FIXED(Tabla1[[#This Row],[IVA RET]],0)</f>
        <v>0</v>
      </c>
      <c r="R1405" s="68">
        <f>Tabla1[[#This Row],[TASA 16]]*16%</f>
        <v>0</v>
      </c>
    </row>
    <row r="1406" spans="2:18" x14ac:dyDescent="0.25">
      <c r="B1406" t="str">
        <f>'[1]210 Y RFC'!A1406</f>
        <v>SMQ1705175CA</v>
      </c>
      <c r="C1406" t="s">
        <v>1438</v>
      </c>
      <c r="D1406" t="str">
        <f>'[1]210 Y RFC'!C1406</f>
        <v>SANTA MARIA QUALITY &amp; FOOD SAFETY SC</v>
      </c>
      <c r="E1406" s="35">
        <f>SUMIFS(Tabla16[TASA 16],Tabla16[NUM],Tabla1[[#This Row],[CODIGO]])</f>
        <v>3740</v>
      </c>
      <c r="F1406" s="35">
        <f>SUMIFS(Tabla16[TASA 0%],Tabla16[NUM],Tabla1[[#This Row],[CODIGO]])</f>
        <v>-4.5474735088646412E-13</v>
      </c>
      <c r="G1406" s="35">
        <f>SUMIFS(Tabla16[[EXENTO ]],Tabla16[NUM],Tabla1[[#This Row],[CODIGO]])</f>
        <v>0</v>
      </c>
      <c r="H1406" s="35">
        <f>SUMIFS(Tabla16[IVA],Tabla16[NUM],Tabla1[[#This Row],[CODIGO]])</f>
        <v>598.4</v>
      </c>
      <c r="I1406" s="35">
        <f>SUMIFS(Tabla16[ISR RET.],Tabla16[NUM],Tabla1[[#This Row],[CODIGO]])</f>
        <v>0</v>
      </c>
      <c r="J1406" s="35">
        <f>SUMIFS(Tabla16[IVA RET.],Tabla16[NUM],Tabla1[[#This Row],[CODIGO]])</f>
        <v>0</v>
      </c>
      <c r="K1406" t="str">
        <f>FIXED(Tabla1[[#This Row],[TASA 16%]],0)</f>
        <v>3,740</v>
      </c>
      <c r="L1406" t="str">
        <f>FIXED(Tabla1[[#This Row],[TASA 0%]],0)</f>
        <v>0</v>
      </c>
      <c r="M1406" t="str">
        <f>FIXED(Tabla1[[#This Row],[TASA EXE.]],0)</f>
        <v>0</v>
      </c>
      <c r="N1406" s="36" t="str">
        <f>FIXED(Tabla1[[#This Row],[IVA]],0)</f>
        <v>598</v>
      </c>
      <c r="O1406" s="36" t="str">
        <f>FIXED(Tabla1[[#This Row],[ISR RET]],0)</f>
        <v>0</v>
      </c>
      <c r="P1406" s="36" t="str">
        <f>FIXED(Tabla1[[#This Row],[IVA RET]],0)</f>
        <v>0</v>
      </c>
      <c r="R1406" s="68">
        <f>Tabla1[[#This Row],[TASA 16]]*16%</f>
        <v>598.4</v>
      </c>
    </row>
    <row r="1407" spans="2:18" x14ac:dyDescent="0.25">
      <c r="B1407" t="str">
        <f>'[1]210 Y RFC'!A1407</f>
        <v>PEBB8803233SA</v>
      </c>
      <c r="C1407" t="s">
        <v>1439</v>
      </c>
      <c r="D1407" t="str">
        <f>'[1]210 Y RFC'!C1407</f>
        <v>PEREZ BECERRA BLANCA ANGELICA</v>
      </c>
      <c r="E1407" s="35">
        <f>SUMIFS(Tabla16[TASA 16],Tabla16[NUM],Tabla1[[#This Row],[CODIGO]])</f>
        <v>0</v>
      </c>
      <c r="F1407" s="35">
        <f>SUMIFS(Tabla16[TASA 0%],Tabla16[NUM],Tabla1[[#This Row],[CODIGO]])</f>
        <v>0</v>
      </c>
      <c r="G1407" s="35">
        <f>SUMIFS(Tabla16[[EXENTO ]],Tabla16[NUM],Tabla1[[#This Row],[CODIGO]])</f>
        <v>0</v>
      </c>
      <c r="H1407" s="35">
        <f>SUMIFS(Tabla16[IVA],Tabla16[NUM],Tabla1[[#This Row],[CODIGO]])</f>
        <v>0</v>
      </c>
      <c r="I1407" s="35">
        <f>SUMIFS(Tabla16[ISR RET.],Tabla16[NUM],Tabla1[[#This Row],[CODIGO]])</f>
        <v>0</v>
      </c>
      <c r="J1407" s="35">
        <f>SUMIFS(Tabla16[IVA RET.],Tabla16[NUM],Tabla1[[#This Row],[CODIGO]])</f>
        <v>0</v>
      </c>
      <c r="K1407" t="str">
        <f>FIXED(Tabla1[[#This Row],[TASA 16%]],0)</f>
        <v>0</v>
      </c>
      <c r="L1407" t="str">
        <f>FIXED(Tabla1[[#This Row],[TASA 0%]],0)</f>
        <v>0</v>
      </c>
      <c r="M1407" t="str">
        <f>FIXED(Tabla1[[#This Row],[TASA EXE.]],0)</f>
        <v>0</v>
      </c>
      <c r="N1407" t="str">
        <f>FIXED(Tabla1[[#This Row],[IVA]],0)</f>
        <v>0</v>
      </c>
      <c r="O1407" t="str">
        <f>FIXED(Tabla1[[#This Row],[ISR RET]],0)</f>
        <v>0</v>
      </c>
      <c r="P1407" t="str">
        <f>FIXED(Tabla1[[#This Row],[IVA RET]],0)</f>
        <v>0</v>
      </c>
      <c r="R1407" s="68">
        <f>Tabla1[[#This Row],[TASA 16]]*16%</f>
        <v>0</v>
      </c>
    </row>
    <row r="1408" spans="2:18" x14ac:dyDescent="0.25">
      <c r="B1408" t="str">
        <f>'[1]210 Y RFC'!A1408</f>
        <v>RIND8910247X3</v>
      </c>
      <c r="C1408" t="s">
        <v>1440</v>
      </c>
      <c r="D1408" t="str">
        <f>'[1]210 Y RFC'!C1408</f>
        <v>RIZO NAVARRO DIEGO ALAN</v>
      </c>
      <c r="E1408" s="35">
        <f>SUMIFS(Tabla16[TASA 16],Tabla16[NUM],Tabla1[[#This Row],[CODIGO]])</f>
        <v>0</v>
      </c>
      <c r="F1408" s="35">
        <f>SUMIFS(Tabla16[TASA 0%],Tabla16[NUM],Tabla1[[#This Row],[CODIGO]])</f>
        <v>42180</v>
      </c>
      <c r="G1408" s="35">
        <f>SUMIFS(Tabla16[[EXENTO ]],Tabla16[NUM],Tabla1[[#This Row],[CODIGO]])</f>
        <v>0</v>
      </c>
      <c r="H1408" s="35">
        <f>SUMIFS(Tabla16[IVA],Tabla16[NUM],Tabla1[[#This Row],[CODIGO]])</f>
        <v>0</v>
      </c>
      <c r="I1408" s="35">
        <f>SUMIFS(Tabla16[ISR RET.],Tabla16[NUM],Tabla1[[#This Row],[CODIGO]])</f>
        <v>0</v>
      </c>
      <c r="J1408" s="35">
        <f>SUMIFS(Tabla16[IVA RET.],Tabla16[NUM],Tabla1[[#This Row],[CODIGO]])</f>
        <v>0</v>
      </c>
      <c r="K1408" t="str">
        <f>FIXED(Tabla1[[#This Row],[TASA 16%]],0)</f>
        <v>0</v>
      </c>
      <c r="L1408" t="str">
        <f>FIXED(Tabla1[[#This Row],[TASA 0%]],0)</f>
        <v>42,180</v>
      </c>
      <c r="M1408" t="str">
        <f>FIXED(Tabla1[[#This Row],[TASA EXE.]],0)</f>
        <v>0</v>
      </c>
      <c r="N1408" s="36" t="str">
        <f>FIXED(Tabla1[[#This Row],[IVA]],0)</f>
        <v>0</v>
      </c>
      <c r="O1408" s="36" t="str">
        <f>FIXED(Tabla1[[#This Row],[ISR RET]],0)</f>
        <v>0</v>
      </c>
      <c r="P1408" s="36" t="str">
        <f>FIXED(Tabla1[[#This Row],[IVA RET]],0)</f>
        <v>0</v>
      </c>
      <c r="R1408" s="68">
        <f>Tabla1[[#This Row],[TASA 16]]*16%</f>
        <v>0</v>
      </c>
    </row>
    <row r="1409" spans="2:18" x14ac:dyDescent="0.25">
      <c r="B1409" t="str">
        <f>'[1]210 Y RFC'!A1409</f>
        <v>GME040816GM9</v>
      </c>
      <c r="C1409" t="s">
        <v>1441</v>
      </c>
      <c r="D1409" t="str">
        <f>'[1]210 Y RFC'!C1409</f>
        <v>GFS DE MEXICO SA DE CV</v>
      </c>
      <c r="E1409" s="35">
        <f>SUMIFS(Tabla16[TASA 16],Tabla16[NUM],Tabla1[[#This Row],[CODIGO]])</f>
        <v>0</v>
      </c>
      <c r="F1409" s="35">
        <f>SUMIFS(Tabla16[TASA 0%],Tabla16[NUM],Tabla1[[#This Row],[CODIGO]])</f>
        <v>0</v>
      </c>
      <c r="G1409" s="35">
        <f>SUMIFS(Tabla16[[EXENTO ]],Tabla16[NUM],Tabla1[[#This Row],[CODIGO]])</f>
        <v>0</v>
      </c>
      <c r="H1409" s="35">
        <f>SUMIFS(Tabla16[IVA],Tabla16[NUM],Tabla1[[#This Row],[CODIGO]])</f>
        <v>0</v>
      </c>
      <c r="I1409" s="35">
        <f>SUMIFS(Tabla16[ISR RET.],Tabla16[NUM],Tabla1[[#This Row],[CODIGO]])</f>
        <v>0</v>
      </c>
      <c r="J1409" s="35">
        <f>SUMIFS(Tabla16[IVA RET.],Tabla16[NUM],Tabla1[[#This Row],[CODIGO]])</f>
        <v>0</v>
      </c>
      <c r="K1409" t="str">
        <f>FIXED(Tabla1[[#This Row],[TASA 16%]],0)</f>
        <v>0</v>
      </c>
      <c r="L1409" t="str">
        <f>FIXED(Tabla1[[#This Row],[TASA 0%]],0)</f>
        <v>0</v>
      </c>
      <c r="M1409" t="str">
        <f>FIXED(Tabla1[[#This Row],[TASA EXE.]],0)</f>
        <v>0</v>
      </c>
      <c r="N1409" t="str">
        <f>FIXED(Tabla1[[#This Row],[IVA]],0)</f>
        <v>0</v>
      </c>
      <c r="O1409" t="str">
        <f>FIXED(Tabla1[[#This Row],[ISR RET]],0)</f>
        <v>0</v>
      </c>
      <c r="P1409" t="str">
        <f>FIXED(Tabla1[[#This Row],[IVA RET]],0)</f>
        <v>0</v>
      </c>
      <c r="R1409" s="68">
        <f>Tabla1[[#This Row],[TASA 16]]*16%</f>
        <v>0</v>
      </c>
    </row>
    <row r="1410" spans="2:18" x14ac:dyDescent="0.25">
      <c r="B1410" t="str">
        <f>'[1]210 Y RFC'!A1410</f>
        <v>DEAR690623EV6</v>
      </c>
      <c r="C1410" t="s">
        <v>1442</v>
      </c>
      <c r="D1410" t="str">
        <f>'[1]210 Y RFC'!C1410</f>
        <v>DELGADO ARANA RAMON</v>
      </c>
      <c r="E1410" s="35">
        <f>SUMIFS(Tabla16[TASA 16],Tabla16[NUM],Tabla1[[#This Row],[CODIGO]])</f>
        <v>0</v>
      </c>
      <c r="F1410" s="35">
        <f>SUMIFS(Tabla16[TASA 0%],Tabla16[NUM],Tabla1[[#This Row],[CODIGO]])</f>
        <v>0</v>
      </c>
      <c r="G1410" s="35">
        <f>SUMIFS(Tabla16[[EXENTO ]],Tabla16[NUM],Tabla1[[#This Row],[CODIGO]])</f>
        <v>0</v>
      </c>
      <c r="H1410" s="35">
        <f>SUMIFS(Tabla16[IVA],Tabla16[NUM],Tabla1[[#This Row],[CODIGO]])</f>
        <v>0</v>
      </c>
      <c r="I1410" s="35">
        <f>SUMIFS(Tabla16[ISR RET.],Tabla16[NUM],Tabla1[[#This Row],[CODIGO]])</f>
        <v>0</v>
      </c>
      <c r="J1410" s="35">
        <f>SUMIFS(Tabla16[IVA RET.],Tabla16[NUM],Tabla1[[#This Row],[CODIGO]])</f>
        <v>0</v>
      </c>
      <c r="K1410" t="str">
        <f>FIXED(Tabla1[[#This Row],[TASA 16%]],0)</f>
        <v>0</v>
      </c>
      <c r="L1410" t="str">
        <f>FIXED(Tabla1[[#This Row],[TASA 0%]],0)</f>
        <v>0</v>
      </c>
      <c r="M1410" t="str">
        <f>FIXED(Tabla1[[#This Row],[TASA EXE.]],0)</f>
        <v>0</v>
      </c>
      <c r="N1410" s="36" t="str">
        <f>FIXED(Tabla1[[#This Row],[IVA]],0)</f>
        <v>0</v>
      </c>
      <c r="O1410" s="36" t="str">
        <f>FIXED(Tabla1[[#This Row],[ISR RET]],0)</f>
        <v>0</v>
      </c>
      <c r="P1410" s="36" t="str">
        <f>FIXED(Tabla1[[#This Row],[IVA RET]],0)</f>
        <v>0</v>
      </c>
      <c r="R1410" s="68">
        <f>Tabla1[[#This Row],[TASA 16]]*16%</f>
        <v>0</v>
      </c>
    </row>
    <row r="1411" spans="2:18" x14ac:dyDescent="0.25">
      <c r="B1411" t="str">
        <f>'[1]210 Y RFC'!A1411</f>
        <v>AUPJ630618U69</v>
      </c>
      <c r="C1411" t="s">
        <v>1443</v>
      </c>
      <c r="D1411" t="str">
        <f>'[1]210 Y RFC'!C1411</f>
        <v>ABUNDIS PLASCENCIA JUAN CARLOS</v>
      </c>
      <c r="E1411" s="35">
        <f>SUMIFS(Tabla16[TASA 16],Tabla16[NUM],Tabla1[[#This Row],[CODIGO]])</f>
        <v>0</v>
      </c>
      <c r="F1411" s="35">
        <f>SUMIFS(Tabla16[TASA 0%],Tabla16[NUM],Tabla1[[#This Row],[CODIGO]])</f>
        <v>0</v>
      </c>
      <c r="G1411" s="35">
        <f>SUMIFS(Tabla16[[EXENTO ]],Tabla16[NUM],Tabla1[[#This Row],[CODIGO]])</f>
        <v>0</v>
      </c>
      <c r="H1411" s="35">
        <f>SUMIFS(Tabla16[IVA],Tabla16[NUM],Tabla1[[#This Row],[CODIGO]])</f>
        <v>0</v>
      </c>
      <c r="I1411" s="35">
        <f>SUMIFS(Tabla16[ISR RET.],Tabla16[NUM],Tabla1[[#This Row],[CODIGO]])</f>
        <v>0</v>
      </c>
      <c r="J1411" s="35">
        <f>SUMIFS(Tabla16[IVA RET.],Tabla16[NUM],Tabla1[[#This Row],[CODIGO]])</f>
        <v>0</v>
      </c>
      <c r="K1411" t="str">
        <f>FIXED(Tabla1[[#This Row],[TASA 16%]],0)</f>
        <v>0</v>
      </c>
      <c r="L1411" t="str">
        <f>FIXED(Tabla1[[#This Row],[TASA 0%]],0)</f>
        <v>0</v>
      </c>
      <c r="M1411" t="str">
        <f>FIXED(Tabla1[[#This Row],[TASA EXE.]],0)</f>
        <v>0</v>
      </c>
      <c r="N1411" t="str">
        <f>FIXED(Tabla1[[#This Row],[IVA]],0)</f>
        <v>0</v>
      </c>
      <c r="O1411" t="str">
        <f>FIXED(Tabla1[[#This Row],[ISR RET]],0)</f>
        <v>0</v>
      </c>
      <c r="P1411" t="str">
        <f>FIXED(Tabla1[[#This Row],[IVA RET]],0)</f>
        <v>0</v>
      </c>
      <c r="R1411" s="68">
        <f>Tabla1[[#This Row],[TASA 16]]*16%</f>
        <v>0</v>
      </c>
    </row>
    <row r="1412" spans="2:18" x14ac:dyDescent="0.25">
      <c r="B1412" t="str">
        <f>'[1]210 Y RFC'!A1412</f>
        <v>GATC520907PC0</v>
      </c>
      <c r="C1412" t="s">
        <v>1444</v>
      </c>
      <c r="D1412" t="str">
        <f>'[1]210 Y RFC'!C1412</f>
        <v>GARCIA TEJEDA CESARIO</v>
      </c>
      <c r="E1412" s="35">
        <f>SUMIFS(Tabla16[TASA 16],Tabla16[NUM],Tabla1[[#This Row],[CODIGO]])</f>
        <v>10050</v>
      </c>
      <c r="F1412" s="35">
        <f>SUMIFS(Tabla16[TASA 0%],Tabla16[NUM],Tabla1[[#This Row],[CODIGO]])</f>
        <v>0</v>
      </c>
      <c r="G1412" s="35">
        <f>SUMIFS(Tabla16[[EXENTO ]],Tabla16[NUM],Tabla1[[#This Row],[CODIGO]])</f>
        <v>0</v>
      </c>
      <c r="H1412" s="35">
        <f>SUMIFS(Tabla16[IVA],Tabla16[NUM],Tabla1[[#This Row],[CODIGO]])</f>
        <v>1608</v>
      </c>
      <c r="I1412" s="35">
        <f>SUMIFS(Tabla16[ISR RET.],Tabla16[NUM],Tabla1[[#This Row],[CODIGO]])</f>
        <v>0</v>
      </c>
      <c r="J1412" s="35">
        <f>SUMIFS(Tabla16[IVA RET.],Tabla16[NUM],Tabla1[[#This Row],[CODIGO]])</f>
        <v>0</v>
      </c>
      <c r="K1412" t="str">
        <f>FIXED(Tabla1[[#This Row],[TASA 16%]],0)</f>
        <v>10,050</v>
      </c>
      <c r="L1412" t="str">
        <f>FIXED(Tabla1[[#This Row],[TASA 0%]],0)</f>
        <v>0</v>
      </c>
      <c r="M1412" t="str">
        <f>FIXED(Tabla1[[#This Row],[TASA EXE.]],0)</f>
        <v>0</v>
      </c>
      <c r="N1412" s="36" t="str">
        <f>FIXED(Tabla1[[#This Row],[IVA]],0)</f>
        <v>1,608</v>
      </c>
      <c r="O1412" s="36" t="str">
        <f>FIXED(Tabla1[[#This Row],[ISR RET]],0)</f>
        <v>0</v>
      </c>
      <c r="P1412" s="36" t="str">
        <f>FIXED(Tabla1[[#This Row],[IVA RET]],0)</f>
        <v>0</v>
      </c>
      <c r="R1412" s="68">
        <f>Tabla1[[#This Row],[TASA 16]]*16%</f>
        <v>1608</v>
      </c>
    </row>
    <row r="1413" spans="2:18" x14ac:dyDescent="0.25">
      <c r="B1413" t="str">
        <f>'[1]210 Y RFC'!A1413</f>
        <v>MAOP000516NC7</v>
      </c>
      <c r="C1413" t="s">
        <v>1445</v>
      </c>
      <c r="D1413" t="str">
        <f>'[1]210 Y RFC'!C1413</f>
        <v>MACIAS OBANDO JOSE PAULO</v>
      </c>
      <c r="E1413" s="35">
        <f>SUMIFS(Tabla16[TASA 16],Tabla16[NUM],Tabla1[[#This Row],[CODIGO]])</f>
        <v>0</v>
      </c>
      <c r="F1413" s="35">
        <f>SUMIFS(Tabla16[TASA 0%],Tabla16[NUM],Tabla1[[#This Row],[CODIGO]])</f>
        <v>0</v>
      </c>
      <c r="G1413" s="35">
        <f>SUMIFS(Tabla16[[EXENTO ]],Tabla16[NUM],Tabla1[[#This Row],[CODIGO]])</f>
        <v>0</v>
      </c>
      <c r="H1413" s="35">
        <f>SUMIFS(Tabla16[IVA],Tabla16[NUM],Tabla1[[#This Row],[CODIGO]])</f>
        <v>0</v>
      </c>
      <c r="I1413" s="35">
        <f>SUMIFS(Tabla16[ISR RET.],Tabla16[NUM],Tabla1[[#This Row],[CODIGO]])</f>
        <v>0</v>
      </c>
      <c r="J1413" s="35">
        <f>SUMIFS(Tabla16[IVA RET.],Tabla16[NUM],Tabla1[[#This Row],[CODIGO]])</f>
        <v>0</v>
      </c>
      <c r="K1413" t="str">
        <f>FIXED(Tabla1[[#This Row],[TASA 16%]],0)</f>
        <v>0</v>
      </c>
      <c r="L1413" t="str">
        <f>FIXED(Tabla1[[#This Row],[TASA 0%]],0)</f>
        <v>0</v>
      </c>
      <c r="M1413" t="str">
        <f>FIXED(Tabla1[[#This Row],[TASA EXE.]],0)</f>
        <v>0</v>
      </c>
      <c r="N1413" t="str">
        <f>FIXED(Tabla1[[#This Row],[IVA]],0)</f>
        <v>0</v>
      </c>
      <c r="O1413" t="str">
        <f>FIXED(Tabla1[[#This Row],[ISR RET]],0)</f>
        <v>0</v>
      </c>
      <c r="P1413" t="str">
        <f>FIXED(Tabla1[[#This Row],[IVA RET]],0)</f>
        <v>0</v>
      </c>
      <c r="R1413" s="68">
        <f>Tabla1[[#This Row],[TASA 16]]*16%</f>
        <v>0</v>
      </c>
    </row>
    <row r="1414" spans="2:18" x14ac:dyDescent="0.25">
      <c r="B1414" t="str">
        <f>'[1]210 Y RFC'!A1414</f>
        <v>MAT820901T65</v>
      </c>
      <c r="C1414" t="s">
        <v>1446</v>
      </c>
      <c r="D1414" t="str">
        <f>'[1]210 Y RFC'!C1414</f>
        <v>MATANZO SA DE CV</v>
      </c>
      <c r="E1414" s="35">
        <f>SUMIFS(Tabla16[TASA 16],Tabla16[NUM],Tabla1[[#This Row],[CODIGO]])</f>
        <v>0</v>
      </c>
      <c r="F1414" s="35">
        <f>SUMIFS(Tabla16[TASA 0%],Tabla16[NUM],Tabla1[[#This Row],[CODIGO]])</f>
        <v>0</v>
      </c>
      <c r="G1414" s="35">
        <f>SUMIFS(Tabla16[[EXENTO ]],Tabla16[NUM],Tabla1[[#This Row],[CODIGO]])</f>
        <v>0</v>
      </c>
      <c r="H1414" s="35">
        <f>SUMIFS(Tabla16[IVA],Tabla16[NUM],Tabla1[[#This Row],[CODIGO]])</f>
        <v>0</v>
      </c>
      <c r="I1414" s="35">
        <f>SUMIFS(Tabla16[ISR RET.],Tabla16[NUM],Tabla1[[#This Row],[CODIGO]])</f>
        <v>0</v>
      </c>
      <c r="J1414" s="35">
        <f>SUMIFS(Tabla16[IVA RET.],Tabla16[NUM],Tabla1[[#This Row],[CODIGO]])</f>
        <v>0</v>
      </c>
      <c r="K1414" t="str">
        <f>FIXED(Tabla1[[#This Row],[TASA 16%]],0)</f>
        <v>0</v>
      </c>
      <c r="L1414" t="str">
        <f>FIXED(Tabla1[[#This Row],[TASA 0%]],0)</f>
        <v>0</v>
      </c>
      <c r="M1414" t="str">
        <f>FIXED(Tabla1[[#This Row],[TASA EXE.]],0)</f>
        <v>0</v>
      </c>
      <c r="N1414" s="36" t="str">
        <f>FIXED(Tabla1[[#This Row],[IVA]],0)</f>
        <v>0</v>
      </c>
      <c r="O1414" s="36" t="str">
        <f>FIXED(Tabla1[[#This Row],[ISR RET]],0)</f>
        <v>0</v>
      </c>
      <c r="P1414" s="36" t="str">
        <f>FIXED(Tabla1[[#This Row],[IVA RET]],0)</f>
        <v>0</v>
      </c>
      <c r="R1414" s="68">
        <f>Tabla1[[#This Row],[TASA 16]]*16%</f>
        <v>0</v>
      </c>
    </row>
    <row r="1415" spans="2:18" x14ac:dyDescent="0.25">
      <c r="B1415" t="str">
        <f>'[1]210 Y RFC'!A1415</f>
        <v>OAAO930818E16</v>
      </c>
      <c r="C1415" t="s">
        <v>1447</v>
      </c>
      <c r="D1415" t="str">
        <f>'[1]210 Y RFC'!C1415</f>
        <v>OCAMPO ARREOLA OBDULIA</v>
      </c>
      <c r="E1415" s="35">
        <f>SUMIFS(Tabla16[TASA 16],Tabla16[NUM],Tabla1[[#This Row],[CODIGO]])</f>
        <v>0</v>
      </c>
      <c r="F1415" s="35">
        <f>SUMIFS(Tabla16[TASA 0%],Tabla16[NUM],Tabla1[[#This Row],[CODIGO]])</f>
        <v>0</v>
      </c>
      <c r="G1415" s="35">
        <f>SUMIFS(Tabla16[[EXENTO ]],Tabla16[NUM],Tabla1[[#This Row],[CODIGO]])</f>
        <v>0</v>
      </c>
      <c r="H1415" s="35">
        <f>SUMIFS(Tabla16[IVA],Tabla16[NUM],Tabla1[[#This Row],[CODIGO]])</f>
        <v>0</v>
      </c>
      <c r="I1415" s="35">
        <f>SUMIFS(Tabla16[ISR RET.],Tabla16[NUM],Tabla1[[#This Row],[CODIGO]])</f>
        <v>0</v>
      </c>
      <c r="J1415" s="35">
        <f>SUMIFS(Tabla16[IVA RET.],Tabla16[NUM],Tabla1[[#This Row],[CODIGO]])</f>
        <v>0</v>
      </c>
      <c r="K1415" t="str">
        <f>FIXED(Tabla1[[#This Row],[TASA 16%]],0)</f>
        <v>0</v>
      </c>
      <c r="L1415" t="str">
        <f>FIXED(Tabla1[[#This Row],[TASA 0%]],0)</f>
        <v>0</v>
      </c>
      <c r="M1415" t="str">
        <f>FIXED(Tabla1[[#This Row],[TASA EXE.]],0)</f>
        <v>0</v>
      </c>
      <c r="N1415" t="str">
        <f>FIXED(Tabla1[[#This Row],[IVA]],0)</f>
        <v>0</v>
      </c>
      <c r="O1415" t="str">
        <f>FIXED(Tabla1[[#This Row],[ISR RET]],0)</f>
        <v>0</v>
      </c>
      <c r="P1415" t="str">
        <f>FIXED(Tabla1[[#This Row],[IVA RET]],0)</f>
        <v>0</v>
      </c>
      <c r="R1415" s="68">
        <f>Tabla1[[#This Row],[TASA 16]]*16%</f>
        <v>0</v>
      </c>
    </row>
    <row r="1416" spans="2:18" x14ac:dyDescent="0.25">
      <c r="B1416" t="str">
        <f>'[1]210 Y RFC'!A1416</f>
        <v>CCO851108HG7</v>
      </c>
      <c r="C1416" t="s">
        <v>1448</v>
      </c>
      <c r="D1416" t="str">
        <f>'[1]210 Y RFC'!C1416</f>
        <v>CIASA COMERCIAL SA DE CV</v>
      </c>
      <c r="E1416" s="35">
        <f>SUMIFS(Tabla16[TASA 16],Tabla16[NUM],Tabla1[[#This Row],[CODIGO]])</f>
        <v>0</v>
      </c>
      <c r="F1416" s="35">
        <f>SUMIFS(Tabla16[TASA 0%],Tabla16[NUM],Tabla1[[#This Row],[CODIGO]])</f>
        <v>0</v>
      </c>
      <c r="G1416" s="35">
        <f>SUMIFS(Tabla16[[EXENTO ]],Tabla16[NUM],Tabla1[[#This Row],[CODIGO]])</f>
        <v>0</v>
      </c>
      <c r="H1416" s="35">
        <f>SUMIFS(Tabla16[IVA],Tabla16[NUM],Tabla1[[#This Row],[CODIGO]])</f>
        <v>0</v>
      </c>
      <c r="I1416" s="35">
        <f>SUMIFS(Tabla16[ISR RET.],Tabla16[NUM],Tabla1[[#This Row],[CODIGO]])</f>
        <v>0</v>
      </c>
      <c r="J1416" s="35">
        <f>SUMIFS(Tabla16[IVA RET.],Tabla16[NUM],Tabla1[[#This Row],[CODIGO]])</f>
        <v>0</v>
      </c>
      <c r="K1416" t="str">
        <f>FIXED(Tabla1[[#This Row],[TASA 16%]],0)</f>
        <v>0</v>
      </c>
      <c r="L1416" t="str">
        <f>FIXED(Tabla1[[#This Row],[TASA 0%]],0)</f>
        <v>0</v>
      </c>
      <c r="M1416" t="str">
        <f>FIXED(Tabla1[[#This Row],[TASA EXE.]],0)</f>
        <v>0</v>
      </c>
      <c r="N1416" s="36" t="str">
        <f>FIXED(Tabla1[[#This Row],[IVA]],0)</f>
        <v>0</v>
      </c>
      <c r="O1416" s="36" t="str">
        <f>FIXED(Tabla1[[#This Row],[ISR RET]],0)</f>
        <v>0</v>
      </c>
      <c r="P1416" s="36" t="str">
        <f>FIXED(Tabla1[[#This Row],[IVA RET]],0)</f>
        <v>0</v>
      </c>
      <c r="R1416" s="68">
        <f>Tabla1[[#This Row],[TASA 16]]*16%</f>
        <v>0</v>
      </c>
    </row>
    <row r="1417" spans="2:18" x14ac:dyDescent="0.25">
      <c r="B1417" t="str">
        <f>'[1]210 Y RFC'!A1417</f>
        <v>BAPD8203083S7</v>
      </c>
      <c r="C1417" t="s">
        <v>1449</v>
      </c>
      <c r="D1417" t="str">
        <f>'[1]210 Y RFC'!C1417</f>
        <v>BARAJAS PARRA JOSE DANIEL</v>
      </c>
      <c r="E1417" s="35">
        <f>SUMIFS(Tabla16[TASA 16],Tabla16[NUM],Tabla1[[#This Row],[CODIGO]])</f>
        <v>0</v>
      </c>
      <c r="F1417" s="35">
        <f>SUMIFS(Tabla16[TASA 0%],Tabla16[NUM],Tabla1[[#This Row],[CODIGO]])</f>
        <v>44967.000000000007</v>
      </c>
      <c r="G1417" s="35">
        <f>SUMIFS(Tabla16[[EXENTO ]],Tabla16[NUM],Tabla1[[#This Row],[CODIGO]])</f>
        <v>453.99000000000007</v>
      </c>
      <c r="H1417" s="35">
        <f>SUMIFS(Tabla16[IVA],Tabla16[NUM],Tabla1[[#This Row],[CODIGO]])</f>
        <v>0</v>
      </c>
      <c r="I1417" s="35">
        <f>SUMIFS(Tabla16[ISR RET.],Tabla16[NUM],Tabla1[[#This Row],[CODIGO]])</f>
        <v>0</v>
      </c>
      <c r="J1417" s="35">
        <f>SUMIFS(Tabla16[IVA RET.],Tabla16[NUM],Tabla1[[#This Row],[CODIGO]])</f>
        <v>0</v>
      </c>
      <c r="K1417" t="str">
        <f>FIXED(Tabla1[[#This Row],[TASA 16%]],0)</f>
        <v>0</v>
      </c>
      <c r="L1417" t="str">
        <f>FIXED(Tabla1[[#This Row],[TASA 0%]],0)</f>
        <v>44,967</v>
      </c>
      <c r="M1417" t="str">
        <f>FIXED(Tabla1[[#This Row],[TASA EXE.]],0)</f>
        <v>454</v>
      </c>
      <c r="N1417" t="str">
        <f>FIXED(Tabla1[[#This Row],[IVA]],0)</f>
        <v>0</v>
      </c>
      <c r="O1417" t="str">
        <f>FIXED(Tabla1[[#This Row],[ISR RET]],0)</f>
        <v>0</v>
      </c>
      <c r="P1417" t="str">
        <f>FIXED(Tabla1[[#This Row],[IVA RET]],0)</f>
        <v>0</v>
      </c>
      <c r="R1417" s="68">
        <f>Tabla1[[#This Row],[TASA 16]]*16%</f>
        <v>0</v>
      </c>
    </row>
    <row r="1418" spans="2:18" x14ac:dyDescent="0.25">
      <c r="B1418" t="str">
        <f>'[1]210 Y RFC'!A1418</f>
        <v>BSO181205799</v>
      </c>
      <c r="C1418" t="s">
        <v>1450</v>
      </c>
      <c r="D1418" t="str">
        <f>'[1]210 Y RFC'!C1418</f>
        <v>BNB SOLUTIONS SA DE CV</v>
      </c>
      <c r="E1418" s="35">
        <f>SUMIFS(Tabla16[TASA 16],Tabla16[NUM],Tabla1[[#This Row],[CODIGO]])</f>
        <v>0</v>
      </c>
      <c r="F1418" s="35">
        <f>SUMIFS(Tabla16[TASA 0%],Tabla16[NUM],Tabla1[[#This Row],[CODIGO]])</f>
        <v>0</v>
      </c>
      <c r="G1418" s="35">
        <f>SUMIFS(Tabla16[[EXENTO ]],Tabla16[NUM],Tabla1[[#This Row],[CODIGO]])</f>
        <v>0</v>
      </c>
      <c r="H1418" s="35">
        <f>SUMIFS(Tabla16[IVA],Tabla16[NUM],Tabla1[[#This Row],[CODIGO]])</f>
        <v>0</v>
      </c>
      <c r="I1418" s="35">
        <f>SUMIFS(Tabla16[ISR RET.],Tabla16[NUM],Tabla1[[#This Row],[CODIGO]])</f>
        <v>0</v>
      </c>
      <c r="J1418" s="35">
        <f>SUMIFS(Tabla16[IVA RET.],Tabla16[NUM],Tabla1[[#This Row],[CODIGO]])</f>
        <v>0</v>
      </c>
      <c r="K1418" t="str">
        <f>FIXED(Tabla1[[#This Row],[TASA 16%]],0)</f>
        <v>0</v>
      </c>
      <c r="L1418" t="str">
        <f>FIXED(Tabla1[[#This Row],[TASA 0%]],0)</f>
        <v>0</v>
      </c>
      <c r="M1418" t="str">
        <f>FIXED(Tabla1[[#This Row],[TASA EXE.]],0)</f>
        <v>0</v>
      </c>
      <c r="N1418" s="36" t="str">
        <f>FIXED(Tabla1[[#This Row],[IVA]],0)</f>
        <v>0</v>
      </c>
      <c r="O1418" s="36" t="str">
        <f>FIXED(Tabla1[[#This Row],[ISR RET]],0)</f>
        <v>0</v>
      </c>
      <c r="P1418" s="36" t="str">
        <f>FIXED(Tabla1[[#This Row],[IVA RET]],0)</f>
        <v>0</v>
      </c>
      <c r="R1418" s="68">
        <f>Tabla1[[#This Row],[TASA 16]]*16%</f>
        <v>0</v>
      </c>
    </row>
    <row r="1419" spans="2:18" x14ac:dyDescent="0.25">
      <c r="B1419" t="str">
        <f>'[1]210 Y RFC'!A1419</f>
        <v>AUT850115V47</v>
      </c>
      <c r="C1419" t="s">
        <v>1451</v>
      </c>
      <c r="D1419" t="str">
        <f>'[1]210 Y RFC'!C1419</f>
        <v>AUTONOVA SA DE CV</v>
      </c>
      <c r="E1419" s="35">
        <f>SUMIFS(Tabla16[TASA 16],Tabla16[NUM],Tabla1[[#This Row],[CODIGO]])</f>
        <v>0</v>
      </c>
      <c r="F1419" s="35">
        <f>SUMIFS(Tabla16[TASA 0%],Tabla16[NUM],Tabla1[[#This Row],[CODIGO]])</f>
        <v>0</v>
      </c>
      <c r="G1419" s="35">
        <f>SUMIFS(Tabla16[[EXENTO ]],Tabla16[NUM],Tabla1[[#This Row],[CODIGO]])</f>
        <v>0</v>
      </c>
      <c r="H1419" s="35">
        <f>SUMIFS(Tabla16[IVA],Tabla16[NUM],Tabla1[[#This Row],[CODIGO]])</f>
        <v>0</v>
      </c>
      <c r="I1419" s="35">
        <f>SUMIFS(Tabla16[ISR RET.],Tabla16[NUM],Tabla1[[#This Row],[CODIGO]])</f>
        <v>0</v>
      </c>
      <c r="J1419" s="35">
        <f>SUMIFS(Tabla16[IVA RET.],Tabla16[NUM],Tabla1[[#This Row],[CODIGO]])</f>
        <v>0</v>
      </c>
      <c r="K1419" t="str">
        <f>FIXED(Tabla1[[#This Row],[TASA 16%]],0)</f>
        <v>0</v>
      </c>
      <c r="L1419" t="str">
        <f>FIXED(Tabla1[[#This Row],[TASA 0%]],0)</f>
        <v>0</v>
      </c>
      <c r="M1419" t="str">
        <f>FIXED(Tabla1[[#This Row],[TASA EXE.]],0)</f>
        <v>0</v>
      </c>
      <c r="N1419" t="str">
        <f>FIXED(Tabla1[[#This Row],[IVA]],0)</f>
        <v>0</v>
      </c>
      <c r="O1419" t="str">
        <f>FIXED(Tabla1[[#This Row],[ISR RET]],0)</f>
        <v>0</v>
      </c>
      <c r="P1419" t="str">
        <f>FIXED(Tabla1[[#This Row],[IVA RET]],0)</f>
        <v>0</v>
      </c>
      <c r="R1419" s="68">
        <f>Tabla1[[#This Row],[TASA 16]]*16%</f>
        <v>0</v>
      </c>
    </row>
    <row r="1420" spans="2:18" x14ac:dyDescent="0.25">
      <c r="B1420" t="str">
        <f>'[1]210 Y RFC'!A1420</f>
        <v>SVI161012992</v>
      </c>
      <c r="C1420" t="s">
        <v>1452</v>
      </c>
      <c r="D1420" t="str">
        <f>'[1]210 Y RFC'!C1420</f>
        <v>SOLUCIONES VITALXA SC</v>
      </c>
      <c r="E1420" s="35">
        <f>SUMIFS(Tabla16[TASA 16],Tabla16[NUM],Tabla1[[#This Row],[CODIGO]])</f>
        <v>0</v>
      </c>
      <c r="F1420" s="35">
        <f>SUMIFS(Tabla16[TASA 0%],Tabla16[NUM],Tabla1[[#This Row],[CODIGO]])</f>
        <v>0</v>
      </c>
      <c r="G1420" s="35">
        <f>SUMIFS(Tabla16[[EXENTO ]],Tabla16[NUM],Tabla1[[#This Row],[CODIGO]])</f>
        <v>0</v>
      </c>
      <c r="H1420" s="35">
        <f>SUMIFS(Tabla16[IVA],Tabla16[NUM],Tabla1[[#This Row],[CODIGO]])</f>
        <v>0</v>
      </c>
      <c r="I1420" s="35">
        <f>SUMIFS(Tabla16[ISR RET.],Tabla16[NUM],Tabla1[[#This Row],[CODIGO]])</f>
        <v>0</v>
      </c>
      <c r="J1420" s="35">
        <f>SUMIFS(Tabla16[IVA RET.],Tabla16[NUM],Tabla1[[#This Row],[CODIGO]])</f>
        <v>0</v>
      </c>
      <c r="K1420" t="str">
        <f>FIXED(Tabla1[[#This Row],[TASA 16%]],0)</f>
        <v>0</v>
      </c>
      <c r="L1420" t="str">
        <f>FIXED(Tabla1[[#This Row],[TASA 0%]],0)</f>
        <v>0</v>
      </c>
      <c r="M1420" t="str">
        <f>FIXED(Tabla1[[#This Row],[TASA EXE.]],0)</f>
        <v>0</v>
      </c>
      <c r="N1420" s="36" t="str">
        <f>FIXED(Tabla1[[#This Row],[IVA]],0)</f>
        <v>0</v>
      </c>
      <c r="O1420" s="36" t="str">
        <f>FIXED(Tabla1[[#This Row],[ISR RET]],0)</f>
        <v>0</v>
      </c>
      <c r="P1420" s="36" t="str">
        <f>FIXED(Tabla1[[#This Row],[IVA RET]],0)</f>
        <v>0</v>
      </c>
      <c r="R1420" s="68">
        <f>Tabla1[[#This Row],[TASA 16]]*16%</f>
        <v>0</v>
      </c>
    </row>
    <row r="1421" spans="2:18" x14ac:dyDescent="0.25">
      <c r="B1421" t="str">
        <f>'[1]210 Y RFC'!A1421</f>
        <v>AUMJ541218EIA</v>
      </c>
      <c r="C1421" t="s">
        <v>1453</v>
      </c>
      <c r="D1421" t="str">
        <f>'[1]210 Y RFC'!C1421</f>
        <v>AGUILAR MUNGUIA J. JESUS</v>
      </c>
      <c r="E1421" s="35">
        <f>SUMIFS(Tabla16[TASA 16],Tabla16[NUM],Tabla1[[#This Row],[CODIGO]])</f>
        <v>6760.375</v>
      </c>
      <c r="F1421" s="35">
        <f>SUMIFS(Tabla16[TASA 0%],Tabla16[NUM],Tabla1[[#This Row],[CODIGO]])</f>
        <v>-5.0000000001091394E-3</v>
      </c>
      <c r="G1421" s="35">
        <f>SUMIFS(Tabla16[[EXENTO ]],Tabla16[NUM],Tabla1[[#This Row],[CODIGO]])</f>
        <v>0</v>
      </c>
      <c r="H1421" s="35">
        <f>SUMIFS(Tabla16[IVA],Tabla16[NUM],Tabla1[[#This Row],[CODIGO]])</f>
        <v>1081.6600000000001</v>
      </c>
      <c r="I1421" s="35">
        <f>SUMIFS(Tabla16[ISR RET.],Tabla16[NUM],Tabla1[[#This Row],[CODIGO]])</f>
        <v>0</v>
      </c>
      <c r="J1421" s="35">
        <f>SUMIFS(Tabla16[IVA RET.],Tabla16[NUM],Tabla1[[#This Row],[CODIGO]])</f>
        <v>0</v>
      </c>
      <c r="K1421" t="str">
        <f>FIXED(Tabla1[[#This Row],[TASA 16%]],0)</f>
        <v>6,760</v>
      </c>
      <c r="L1421" t="str">
        <f>FIXED(Tabla1[[#This Row],[TASA 0%]],0)</f>
        <v>0</v>
      </c>
      <c r="M1421" t="str">
        <f>FIXED(Tabla1[[#This Row],[TASA EXE.]],0)</f>
        <v>0</v>
      </c>
      <c r="N1421" t="str">
        <f>FIXED(Tabla1[[#This Row],[IVA]],0)</f>
        <v>1,082</v>
      </c>
      <c r="O1421" t="str">
        <f>FIXED(Tabla1[[#This Row],[ISR RET]],0)</f>
        <v>0</v>
      </c>
      <c r="P1421" t="str">
        <f>FIXED(Tabla1[[#This Row],[IVA RET]],0)</f>
        <v>0</v>
      </c>
      <c r="R1421" s="68">
        <f>Tabla1[[#This Row],[TASA 16]]*16%</f>
        <v>1081.5999999999999</v>
      </c>
    </row>
    <row r="1422" spans="2:18" x14ac:dyDescent="0.25">
      <c r="B1422" t="str">
        <f>'[1]210 Y RFC'!A1422</f>
        <v>NFO170523629</v>
      </c>
      <c r="C1422" t="s">
        <v>1454</v>
      </c>
      <c r="D1422" t="str">
        <f>'[1]210 Y RFC'!C1422</f>
        <v>NB FOODS S DE RL DE CV</v>
      </c>
      <c r="E1422" s="35">
        <f>SUMIFS(Tabla16[TASA 16],Tabla16[NUM],Tabla1[[#This Row],[CODIGO]])</f>
        <v>1057.75</v>
      </c>
      <c r="F1422" s="35">
        <f>SUMIFS(Tabla16[TASA 0%],Tabla16[NUM],Tabla1[[#This Row],[CODIGO]])</f>
        <v>13944.25</v>
      </c>
      <c r="G1422" s="35">
        <f>SUMIFS(Tabla16[[EXENTO ]],Tabla16[NUM],Tabla1[[#This Row],[CODIGO]])</f>
        <v>0</v>
      </c>
      <c r="H1422" s="35">
        <f>SUMIFS(Tabla16[IVA],Tabla16[NUM],Tabla1[[#This Row],[CODIGO]])</f>
        <v>169.24</v>
      </c>
      <c r="I1422" s="35">
        <f>SUMIFS(Tabla16[ISR RET.],Tabla16[NUM],Tabla1[[#This Row],[CODIGO]])</f>
        <v>0</v>
      </c>
      <c r="J1422" s="35">
        <f>SUMIFS(Tabla16[IVA RET.],Tabla16[NUM],Tabla1[[#This Row],[CODIGO]])</f>
        <v>0</v>
      </c>
      <c r="K1422" t="str">
        <f>FIXED(Tabla1[[#This Row],[TASA 16%]],0)</f>
        <v>1,058</v>
      </c>
      <c r="L1422" t="str">
        <f>FIXED(Tabla1[[#This Row],[TASA 0%]],0)</f>
        <v>13,944</v>
      </c>
      <c r="M1422" t="str">
        <f>FIXED(Tabla1[[#This Row],[TASA EXE.]],0)</f>
        <v>0</v>
      </c>
      <c r="N1422" s="36" t="str">
        <f>FIXED(Tabla1[[#This Row],[IVA]],0)</f>
        <v>169</v>
      </c>
      <c r="O1422" s="36" t="str">
        <f>FIXED(Tabla1[[#This Row],[ISR RET]],0)</f>
        <v>0</v>
      </c>
      <c r="P1422" s="36" t="str">
        <f>FIXED(Tabla1[[#This Row],[IVA RET]],0)</f>
        <v>0</v>
      </c>
      <c r="R1422" s="68">
        <f>Tabla1[[#This Row],[TASA 16]]*16%</f>
        <v>169.28</v>
      </c>
    </row>
    <row r="1423" spans="2:18" x14ac:dyDescent="0.25">
      <c r="B1423" t="str">
        <f>'[1]210 Y RFC'!A1423</f>
        <v>MECM410408B90</v>
      </c>
      <c r="C1423" t="s">
        <v>1455</v>
      </c>
      <c r="D1423" t="str">
        <f>'[1]210 Y RFC'!C1423</f>
        <v>MEJIA CAMPA MIGUEL</v>
      </c>
      <c r="E1423" s="35">
        <f>SUMIFS(Tabla16[TASA 16],Tabla16[NUM],Tabla1[[#This Row],[CODIGO]])</f>
        <v>0</v>
      </c>
      <c r="F1423" s="35">
        <f>SUMIFS(Tabla16[TASA 0%],Tabla16[NUM],Tabla1[[#This Row],[CODIGO]])</f>
        <v>0</v>
      </c>
      <c r="G1423" s="35">
        <f>SUMIFS(Tabla16[[EXENTO ]],Tabla16[NUM],Tabla1[[#This Row],[CODIGO]])</f>
        <v>0</v>
      </c>
      <c r="H1423" s="35">
        <f>SUMIFS(Tabla16[IVA],Tabla16[NUM],Tabla1[[#This Row],[CODIGO]])</f>
        <v>0</v>
      </c>
      <c r="I1423" s="35">
        <f>SUMIFS(Tabla16[ISR RET.],Tabla16[NUM],Tabla1[[#This Row],[CODIGO]])</f>
        <v>0</v>
      </c>
      <c r="J1423" s="35">
        <f>SUMIFS(Tabla16[IVA RET.],Tabla16[NUM],Tabla1[[#This Row],[CODIGO]])</f>
        <v>0</v>
      </c>
      <c r="K1423" t="str">
        <f>FIXED(Tabla1[[#This Row],[TASA 16%]],0)</f>
        <v>0</v>
      </c>
      <c r="L1423" t="str">
        <f>FIXED(Tabla1[[#This Row],[TASA 0%]],0)</f>
        <v>0</v>
      </c>
      <c r="M1423" t="str">
        <f>FIXED(Tabla1[[#This Row],[TASA EXE.]],0)</f>
        <v>0</v>
      </c>
      <c r="N1423" t="str">
        <f>FIXED(Tabla1[[#This Row],[IVA]],0)</f>
        <v>0</v>
      </c>
      <c r="O1423" t="str">
        <f>FIXED(Tabla1[[#This Row],[ISR RET]],0)</f>
        <v>0</v>
      </c>
      <c r="P1423" t="str">
        <f>FIXED(Tabla1[[#This Row],[IVA RET]],0)</f>
        <v>0</v>
      </c>
      <c r="R1423" s="68">
        <f>Tabla1[[#This Row],[TASA 16]]*16%</f>
        <v>0</v>
      </c>
    </row>
    <row r="1424" spans="2:18" x14ac:dyDescent="0.25">
      <c r="B1424" t="str">
        <f>'[1]210 Y RFC'!A1424</f>
        <v>AFO010622V62</v>
      </c>
      <c r="C1424" t="s">
        <v>1456</v>
      </c>
      <c r="D1424" t="str">
        <f>'[1]210 Y RFC'!C1424</f>
        <v>AFO SA DE CV</v>
      </c>
      <c r="E1424" s="35">
        <f>SUMIFS(Tabla16[TASA 16],Tabla16[NUM],Tabla1[[#This Row],[CODIGO]])</f>
        <v>0</v>
      </c>
      <c r="F1424" s="35">
        <f>SUMIFS(Tabla16[TASA 0%],Tabla16[NUM],Tabla1[[#This Row],[CODIGO]])</f>
        <v>0</v>
      </c>
      <c r="G1424" s="35">
        <f>SUMIFS(Tabla16[[EXENTO ]],Tabla16[NUM],Tabla1[[#This Row],[CODIGO]])</f>
        <v>0</v>
      </c>
      <c r="H1424" s="35">
        <f>SUMIFS(Tabla16[IVA],Tabla16[NUM],Tabla1[[#This Row],[CODIGO]])</f>
        <v>0</v>
      </c>
      <c r="I1424" s="35">
        <f>SUMIFS(Tabla16[ISR RET.],Tabla16[NUM],Tabla1[[#This Row],[CODIGO]])</f>
        <v>0</v>
      </c>
      <c r="J1424" s="35">
        <f>SUMIFS(Tabla16[IVA RET.],Tabla16[NUM],Tabla1[[#This Row],[CODIGO]])</f>
        <v>0</v>
      </c>
      <c r="K1424" t="str">
        <f>FIXED(Tabla1[[#This Row],[TASA 16%]],0)</f>
        <v>0</v>
      </c>
      <c r="L1424" t="str">
        <f>FIXED(Tabla1[[#This Row],[TASA 0%]],0)</f>
        <v>0</v>
      </c>
      <c r="M1424" t="str">
        <f>FIXED(Tabla1[[#This Row],[TASA EXE.]],0)</f>
        <v>0</v>
      </c>
      <c r="N1424" s="36" t="str">
        <f>FIXED(Tabla1[[#This Row],[IVA]],0)</f>
        <v>0</v>
      </c>
      <c r="O1424" s="36" t="str">
        <f>FIXED(Tabla1[[#This Row],[ISR RET]],0)</f>
        <v>0</v>
      </c>
      <c r="P1424" s="36" t="str">
        <f>FIXED(Tabla1[[#This Row],[IVA RET]],0)</f>
        <v>0</v>
      </c>
      <c r="R1424" s="68">
        <f>Tabla1[[#This Row],[TASA 16]]*16%</f>
        <v>0</v>
      </c>
    </row>
    <row r="1425" spans="2:18" x14ac:dyDescent="0.25">
      <c r="B1425" t="str">
        <f>'[1]210 Y RFC'!A1425</f>
        <v>EIEM860110KF8</v>
      </c>
      <c r="C1425" t="s">
        <v>1457</v>
      </c>
      <c r="D1425" t="str">
        <f>'[1]210 Y RFC'!C1425</f>
        <v>ESPINOZA ESPINOZA MINERVA JUDITH</v>
      </c>
      <c r="E1425" s="35">
        <f>SUMIFS(Tabla16[TASA 16],Tabla16[NUM],Tabla1[[#This Row],[CODIGO]])</f>
        <v>0</v>
      </c>
      <c r="F1425" s="35">
        <f>SUMIFS(Tabla16[TASA 0%],Tabla16[NUM],Tabla1[[#This Row],[CODIGO]])</f>
        <v>0</v>
      </c>
      <c r="G1425" s="35">
        <f>SUMIFS(Tabla16[[EXENTO ]],Tabla16[NUM],Tabla1[[#This Row],[CODIGO]])</f>
        <v>0</v>
      </c>
      <c r="H1425" s="35">
        <f>SUMIFS(Tabla16[IVA],Tabla16[NUM],Tabla1[[#This Row],[CODIGO]])</f>
        <v>0</v>
      </c>
      <c r="I1425" s="35">
        <f>SUMIFS(Tabla16[ISR RET.],Tabla16[NUM],Tabla1[[#This Row],[CODIGO]])</f>
        <v>0</v>
      </c>
      <c r="J1425" s="35">
        <f>SUMIFS(Tabla16[IVA RET.],Tabla16[NUM],Tabla1[[#This Row],[CODIGO]])</f>
        <v>0</v>
      </c>
      <c r="K1425" t="str">
        <f>FIXED(Tabla1[[#This Row],[TASA 16%]],0)</f>
        <v>0</v>
      </c>
      <c r="L1425" t="str">
        <f>FIXED(Tabla1[[#This Row],[TASA 0%]],0)</f>
        <v>0</v>
      </c>
      <c r="M1425" t="str">
        <f>FIXED(Tabla1[[#This Row],[TASA EXE.]],0)</f>
        <v>0</v>
      </c>
      <c r="N1425" t="str">
        <f>FIXED(Tabla1[[#This Row],[IVA]],0)</f>
        <v>0</v>
      </c>
      <c r="O1425" t="str">
        <f>FIXED(Tabla1[[#This Row],[ISR RET]],0)</f>
        <v>0</v>
      </c>
      <c r="P1425" t="str">
        <f>FIXED(Tabla1[[#This Row],[IVA RET]],0)</f>
        <v>0</v>
      </c>
      <c r="R1425" s="68">
        <f>Tabla1[[#This Row],[TASA 16]]*16%</f>
        <v>0</v>
      </c>
    </row>
    <row r="1426" spans="2:18" x14ac:dyDescent="0.25">
      <c r="B1426" t="str">
        <f>'[1]210 Y RFC'!A1426</f>
        <v>SACP610916NC6</v>
      </c>
      <c r="C1426" t="s">
        <v>1458</v>
      </c>
      <c r="D1426" t="str">
        <f>'[1]210 Y RFC'!C1426</f>
        <v>SARDA CUE PEDRO FRANCISCO</v>
      </c>
      <c r="E1426" s="35">
        <f>SUMIFS(Tabla16[TASA 16],Tabla16[NUM],Tabla1[[#This Row],[CODIGO]])</f>
        <v>0</v>
      </c>
      <c r="F1426" s="35">
        <f>SUMIFS(Tabla16[TASA 0%],Tabla16[NUM],Tabla1[[#This Row],[CODIGO]])</f>
        <v>0</v>
      </c>
      <c r="G1426" s="35">
        <f>SUMIFS(Tabla16[[EXENTO ]],Tabla16[NUM],Tabla1[[#This Row],[CODIGO]])</f>
        <v>0</v>
      </c>
      <c r="H1426" s="35">
        <f>SUMIFS(Tabla16[IVA],Tabla16[NUM],Tabla1[[#This Row],[CODIGO]])</f>
        <v>0</v>
      </c>
      <c r="I1426" s="35">
        <f>SUMIFS(Tabla16[ISR RET.],Tabla16[NUM],Tabla1[[#This Row],[CODIGO]])</f>
        <v>0</v>
      </c>
      <c r="J1426" s="35">
        <f>SUMIFS(Tabla16[IVA RET.],Tabla16[NUM],Tabla1[[#This Row],[CODIGO]])</f>
        <v>0</v>
      </c>
      <c r="K1426" t="str">
        <f>FIXED(Tabla1[[#This Row],[TASA 16%]],0)</f>
        <v>0</v>
      </c>
      <c r="L1426" t="str">
        <f>FIXED(Tabla1[[#This Row],[TASA 0%]],0)</f>
        <v>0</v>
      </c>
      <c r="M1426" t="str">
        <f>FIXED(Tabla1[[#This Row],[TASA EXE.]],0)</f>
        <v>0</v>
      </c>
      <c r="N1426" s="36" t="str">
        <f>FIXED(Tabla1[[#This Row],[IVA]],0)</f>
        <v>0</v>
      </c>
      <c r="O1426" s="36" t="str">
        <f>FIXED(Tabla1[[#This Row],[ISR RET]],0)</f>
        <v>0</v>
      </c>
      <c r="P1426" s="36" t="str">
        <f>FIXED(Tabla1[[#This Row],[IVA RET]],0)</f>
        <v>0</v>
      </c>
      <c r="R1426" s="68">
        <f>Tabla1[[#This Row],[TASA 16]]*16%</f>
        <v>0</v>
      </c>
    </row>
    <row r="1427" spans="2:18" x14ac:dyDescent="0.25">
      <c r="B1427" t="str">
        <f>'[1]210 Y RFC'!A1427</f>
        <v>SHI0108307P2</v>
      </c>
      <c r="C1427" t="s">
        <v>1459</v>
      </c>
      <c r="D1427" t="str">
        <f>'[1]210 Y RFC'!C1427</f>
        <v>SHIVEIS SA DE CV</v>
      </c>
      <c r="E1427" s="35">
        <f>SUMIFS(Tabla16[TASA 16],Tabla16[NUM],Tabla1[[#This Row],[CODIGO]])</f>
        <v>0</v>
      </c>
      <c r="F1427" s="35">
        <f>SUMIFS(Tabla16[TASA 0%],Tabla16[NUM],Tabla1[[#This Row],[CODIGO]])</f>
        <v>0</v>
      </c>
      <c r="G1427" s="35">
        <f>SUMIFS(Tabla16[[EXENTO ]],Tabla16[NUM],Tabla1[[#This Row],[CODIGO]])</f>
        <v>0</v>
      </c>
      <c r="H1427" s="35">
        <f>SUMIFS(Tabla16[IVA],Tabla16[NUM],Tabla1[[#This Row],[CODIGO]])</f>
        <v>0</v>
      </c>
      <c r="I1427" s="35">
        <f>SUMIFS(Tabla16[ISR RET.],Tabla16[NUM],Tabla1[[#This Row],[CODIGO]])</f>
        <v>0</v>
      </c>
      <c r="J1427" s="35">
        <f>SUMIFS(Tabla16[IVA RET.],Tabla16[NUM],Tabla1[[#This Row],[CODIGO]])</f>
        <v>0</v>
      </c>
      <c r="K1427" t="str">
        <f>FIXED(Tabla1[[#This Row],[TASA 16%]],0)</f>
        <v>0</v>
      </c>
      <c r="L1427" t="str">
        <f>FIXED(Tabla1[[#This Row],[TASA 0%]],0)</f>
        <v>0</v>
      </c>
      <c r="M1427" t="str">
        <f>FIXED(Tabla1[[#This Row],[TASA EXE.]],0)</f>
        <v>0</v>
      </c>
      <c r="N1427" t="str">
        <f>FIXED(Tabla1[[#This Row],[IVA]],0)</f>
        <v>0</v>
      </c>
      <c r="O1427" t="str">
        <f>FIXED(Tabla1[[#This Row],[ISR RET]],0)</f>
        <v>0</v>
      </c>
      <c r="P1427" t="str">
        <f>FIXED(Tabla1[[#This Row],[IVA RET]],0)</f>
        <v>0</v>
      </c>
      <c r="R1427" s="68">
        <f>Tabla1[[#This Row],[TASA 16]]*16%</f>
        <v>0</v>
      </c>
    </row>
    <row r="1428" spans="2:18" x14ac:dyDescent="0.25">
      <c r="B1428" t="str">
        <f>'[1]210 Y RFC'!A1428</f>
        <v>PCO111129A81</v>
      </c>
      <c r="C1428" t="s">
        <v>1460</v>
      </c>
      <c r="D1428" t="str">
        <f>'[1]210 Y RFC'!C1428</f>
        <v>PROMAQUILA DE COCULA SA DE CV</v>
      </c>
      <c r="E1428" s="35">
        <f>SUMIFS(Tabla16[TASA 16],Tabla16[NUM],Tabla1[[#This Row],[CODIGO]])</f>
        <v>0</v>
      </c>
      <c r="F1428" s="35">
        <f>SUMIFS(Tabla16[TASA 0%],Tabla16[NUM],Tabla1[[#This Row],[CODIGO]])</f>
        <v>0</v>
      </c>
      <c r="G1428" s="35">
        <f>SUMIFS(Tabla16[[EXENTO ]],Tabla16[NUM],Tabla1[[#This Row],[CODIGO]])</f>
        <v>0</v>
      </c>
      <c r="H1428" s="35">
        <f>SUMIFS(Tabla16[IVA],Tabla16[NUM],Tabla1[[#This Row],[CODIGO]])</f>
        <v>0</v>
      </c>
      <c r="I1428" s="35">
        <f>SUMIFS(Tabla16[ISR RET.],Tabla16[NUM],Tabla1[[#This Row],[CODIGO]])</f>
        <v>0</v>
      </c>
      <c r="J1428" s="35">
        <f>SUMIFS(Tabla16[IVA RET.],Tabla16[NUM],Tabla1[[#This Row],[CODIGO]])</f>
        <v>0</v>
      </c>
      <c r="K1428" t="str">
        <f>FIXED(Tabla1[[#This Row],[TASA 16%]],0)</f>
        <v>0</v>
      </c>
      <c r="L1428" t="str">
        <f>FIXED(Tabla1[[#This Row],[TASA 0%]],0)</f>
        <v>0</v>
      </c>
      <c r="M1428" t="str">
        <f>FIXED(Tabla1[[#This Row],[TASA EXE.]],0)</f>
        <v>0</v>
      </c>
      <c r="N1428" s="36" t="str">
        <f>FIXED(Tabla1[[#This Row],[IVA]],0)</f>
        <v>0</v>
      </c>
      <c r="O1428" s="36" t="str">
        <f>FIXED(Tabla1[[#This Row],[ISR RET]],0)</f>
        <v>0</v>
      </c>
      <c r="P1428" s="36" t="str">
        <f>FIXED(Tabla1[[#This Row],[IVA RET]],0)</f>
        <v>0</v>
      </c>
      <c r="R1428" s="68">
        <f>Tabla1[[#This Row],[TASA 16]]*16%</f>
        <v>0</v>
      </c>
    </row>
    <row r="1429" spans="2:18" x14ac:dyDescent="0.25">
      <c r="B1429" t="str">
        <f>'[1]210 Y RFC'!A1429</f>
        <v>MAVT720127MW7</v>
      </c>
      <c r="C1429" t="s">
        <v>1461</v>
      </c>
      <c r="D1429" t="str">
        <f>'[1]210 Y RFC'!C1429</f>
        <v>MARTIN DEL CAMPO VILLALOBOS THELMA LUZ</v>
      </c>
      <c r="E1429" s="35">
        <f>SUMIFS(Tabla16[TASA 16],Tabla16[NUM],Tabla1[[#This Row],[CODIGO]])</f>
        <v>0</v>
      </c>
      <c r="F1429" s="35">
        <f>SUMIFS(Tabla16[TASA 0%],Tabla16[NUM],Tabla1[[#This Row],[CODIGO]])</f>
        <v>0</v>
      </c>
      <c r="G1429" s="35">
        <f>SUMIFS(Tabla16[[EXENTO ]],Tabla16[NUM],Tabla1[[#This Row],[CODIGO]])</f>
        <v>0</v>
      </c>
      <c r="H1429" s="35">
        <f>SUMIFS(Tabla16[IVA],Tabla16[NUM],Tabla1[[#This Row],[CODIGO]])</f>
        <v>0</v>
      </c>
      <c r="I1429" s="35">
        <f>SUMIFS(Tabla16[ISR RET.],Tabla16[NUM],Tabla1[[#This Row],[CODIGO]])</f>
        <v>0</v>
      </c>
      <c r="J1429" s="35">
        <f>SUMIFS(Tabla16[IVA RET.],Tabla16[NUM],Tabla1[[#This Row],[CODIGO]])</f>
        <v>0</v>
      </c>
      <c r="K1429" t="str">
        <f>FIXED(Tabla1[[#This Row],[TASA 16%]],0)</f>
        <v>0</v>
      </c>
      <c r="L1429" t="str">
        <f>FIXED(Tabla1[[#This Row],[TASA 0%]],0)</f>
        <v>0</v>
      </c>
      <c r="M1429" t="str">
        <f>FIXED(Tabla1[[#This Row],[TASA EXE.]],0)</f>
        <v>0</v>
      </c>
      <c r="N1429" t="str">
        <f>FIXED(Tabla1[[#This Row],[IVA]],0)</f>
        <v>0</v>
      </c>
      <c r="O1429" t="str">
        <f>FIXED(Tabla1[[#This Row],[ISR RET]],0)</f>
        <v>0</v>
      </c>
      <c r="P1429" t="str">
        <f>FIXED(Tabla1[[#This Row],[IVA RET]],0)</f>
        <v>0</v>
      </c>
      <c r="R1429" s="68">
        <f>Tabla1[[#This Row],[TASA 16]]*16%</f>
        <v>0</v>
      </c>
    </row>
    <row r="1430" spans="2:18" x14ac:dyDescent="0.25">
      <c r="B1430" t="str">
        <f>'[1]210 Y RFC'!A1430</f>
        <v>CCG040726BH8</v>
      </c>
      <c r="C1430" t="s">
        <v>1462</v>
      </c>
      <c r="D1430" t="str">
        <f>'[1]210 Y RFC'!C1430</f>
        <v>COMERCIAL CUAN GARIBAY DE OCCIDENTE SA DE CV</v>
      </c>
      <c r="E1430" s="35">
        <f>SUMIFS(Tabla16[TASA 16],Tabla16[NUM],Tabla1[[#This Row],[CODIGO]])</f>
        <v>0</v>
      </c>
      <c r="F1430" s="35">
        <f>SUMIFS(Tabla16[TASA 0%],Tabla16[NUM],Tabla1[[#This Row],[CODIGO]])</f>
        <v>0</v>
      </c>
      <c r="G1430" s="35">
        <f>SUMIFS(Tabla16[[EXENTO ]],Tabla16[NUM],Tabla1[[#This Row],[CODIGO]])</f>
        <v>0</v>
      </c>
      <c r="H1430" s="35">
        <f>SUMIFS(Tabla16[IVA],Tabla16[NUM],Tabla1[[#This Row],[CODIGO]])</f>
        <v>0</v>
      </c>
      <c r="I1430" s="35">
        <f>SUMIFS(Tabla16[ISR RET.],Tabla16[NUM],Tabla1[[#This Row],[CODIGO]])</f>
        <v>0</v>
      </c>
      <c r="J1430" s="35">
        <f>SUMIFS(Tabla16[IVA RET.],Tabla16[NUM],Tabla1[[#This Row],[CODIGO]])</f>
        <v>0</v>
      </c>
      <c r="K1430" t="str">
        <f>FIXED(Tabla1[[#This Row],[TASA 16%]],0)</f>
        <v>0</v>
      </c>
      <c r="L1430" t="str">
        <f>FIXED(Tabla1[[#This Row],[TASA 0%]],0)</f>
        <v>0</v>
      </c>
      <c r="M1430" t="str">
        <f>FIXED(Tabla1[[#This Row],[TASA EXE.]],0)</f>
        <v>0</v>
      </c>
      <c r="N1430" s="36" t="str">
        <f>FIXED(Tabla1[[#This Row],[IVA]],0)</f>
        <v>0</v>
      </c>
      <c r="O1430" s="36" t="str">
        <f>FIXED(Tabla1[[#This Row],[ISR RET]],0)</f>
        <v>0</v>
      </c>
      <c r="P1430" s="36" t="str">
        <f>FIXED(Tabla1[[#This Row],[IVA RET]],0)</f>
        <v>0</v>
      </c>
      <c r="R1430" s="68">
        <f>Tabla1[[#This Row],[TASA 16]]*16%</f>
        <v>0</v>
      </c>
    </row>
    <row r="1431" spans="2:18" x14ac:dyDescent="0.25">
      <c r="B1431" t="str">
        <f>'[1]210 Y RFC'!A1431</f>
        <v>SGZ0508179N3</v>
      </c>
      <c r="C1431" t="s">
        <v>1463</v>
      </c>
      <c r="D1431" t="str">
        <f>'[1]210 Y RFC'!C1431</f>
        <v>SERVICIO GASOLINERA ZAPOTLANEJO SA DE CV</v>
      </c>
      <c r="E1431" s="35">
        <f>SUMIFS(Tabla16[TASA 16],Tabla16[NUM],Tabla1[[#This Row],[CODIGO]])</f>
        <v>992.6875</v>
      </c>
      <c r="F1431" s="35">
        <f>SUMIFS(Tabla16[TASA 0%],Tabla16[NUM],Tabla1[[#This Row],[CODIGO]])</f>
        <v>2.4999999999728573E-3</v>
      </c>
      <c r="G1431" s="35">
        <f>SUMIFS(Tabla16[[EXENTO ]],Tabla16[NUM],Tabla1[[#This Row],[CODIGO]])</f>
        <v>23.59</v>
      </c>
      <c r="H1431" s="35">
        <f>SUMIFS(Tabla16[IVA],Tabla16[NUM],Tabla1[[#This Row],[CODIGO]])</f>
        <v>158.82999999999998</v>
      </c>
      <c r="I1431" s="35">
        <f>SUMIFS(Tabla16[ISR RET.],Tabla16[NUM],Tabla1[[#This Row],[CODIGO]])</f>
        <v>0</v>
      </c>
      <c r="J1431" s="35">
        <f>SUMIFS(Tabla16[IVA RET.],Tabla16[NUM],Tabla1[[#This Row],[CODIGO]])</f>
        <v>0</v>
      </c>
      <c r="K1431" t="str">
        <f>FIXED(Tabla1[[#This Row],[TASA 16%]],0)</f>
        <v>993</v>
      </c>
      <c r="L1431" t="str">
        <f>FIXED(Tabla1[[#This Row],[TASA 0%]],0)</f>
        <v>0</v>
      </c>
      <c r="M1431" t="str">
        <f>FIXED(Tabla1[[#This Row],[TASA EXE.]],0)</f>
        <v>24</v>
      </c>
      <c r="N1431" t="str">
        <f>FIXED(Tabla1[[#This Row],[IVA]],0)</f>
        <v>159</v>
      </c>
      <c r="O1431" t="str">
        <f>FIXED(Tabla1[[#This Row],[ISR RET]],0)</f>
        <v>0</v>
      </c>
      <c r="P1431" t="str">
        <f>FIXED(Tabla1[[#This Row],[IVA RET]],0)</f>
        <v>0</v>
      </c>
      <c r="R1431" s="68">
        <f>Tabla1[[#This Row],[TASA 16]]*16%</f>
        <v>158.88</v>
      </c>
    </row>
    <row r="1432" spans="2:18" x14ac:dyDescent="0.25">
      <c r="B1432" t="str">
        <f>'[1]210 Y RFC'!A1432</f>
        <v>MIC0306102Y6</v>
      </c>
      <c r="C1432" t="s">
        <v>1464</v>
      </c>
      <c r="D1432" t="str">
        <f>'[1]210 Y RFC'!C1432</f>
        <v>MICROPOMEX SA DE CV</v>
      </c>
      <c r="E1432" s="35">
        <f>SUMIFS(Tabla16[TASA 16],Tabla16[NUM],Tabla1[[#This Row],[CODIGO]])</f>
        <v>0</v>
      </c>
      <c r="F1432" s="35">
        <f>SUMIFS(Tabla16[TASA 0%],Tabla16[NUM],Tabla1[[#This Row],[CODIGO]])</f>
        <v>0</v>
      </c>
      <c r="G1432" s="35">
        <f>SUMIFS(Tabla16[[EXENTO ]],Tabla16[NUM],Tabla1[[#This Row],[CODIGO]])</f>
        <v>0</v>
      </c>
      <c r="H1432" s="35">
        <f>SUMIFS(Tabla16[IVA],Tabla16[NUM],Tabla1[[#This Row],[CODIGO]])</f>
        <v>0</v>
      </c>
      <c r="I1432" s="35">
        <f>SUMIFS(Tabla16[ISR RET.],Tabla16[NUM],Tabla1[[#This Row],[CODIGO]])</f>
        <v>0</v>
      </c>
      <c r="J1432" s="35">
        <f>SUMIFS(Tabla16[IVA RET.],Tabla16[NUM],Tabla1[[#This Row],[CODIGO]])</f>
        <v>0</v>
      </c>
      <c r="K1432" t="str">
        <f>FIXED(Tabla1[[#This Row],[TASA 16%]],0)</f>
        <v>0</v>
      </c>
      <c r="L1432" t="str">
        <f>FIXED(Tabla1[[#This Row],[TASA 0%]],0)</f>
        <v>0</v>
      </c>
      <c r="M1432" t="str">
        <f>FIXED(Tabla1[[#This Row],[TASA EXE.]],0)</f>
        <v>0</v>
      </c>
      <c r="N1432" s="36" t="str">
        <f>FIXED(Tabla1[[#This Row],[IVA]],0)</f>
        <v>0</v>
      </c>
      <c r="O1432" s="36" t="str">
        <f>FIXED(Tabla1[[#This Row],[ISR RET]],0)</f>
        <v>0</v>
      </c>
      <c r="P1432" s="36" t="str">
        <f>FIXED(Tabla1[[#This Row],[IVA RET]],0)</f>
        <v>0</v>
      </c>
      <c r="R1432" s="68">
        <f>Tabla1[[#This Row],[TASA 16]]*16%</f>
        <v>0</v>
      </c>
    </row>
    <row r="1433" spans="2:18" x14ac:dyDescent="0.25">
      <c r="B1433" t="str">
        <f>'[1]210 Y RFC'!A1433</f>
        <v>IFA8310213W1</v>
      </c>
      <c r="C1433" t="s">
        <v>1465</v>
      </c>
      <c r="D1433" t="str">
        <f>'[1]210 Y RFC'!C1433</f>
        <v>INVESTIGACION FARMACEUTICA SA DE CV</v>
      </c>
      <c r="E1433" s="35">
        <f>SUMIFS(Tabla16[TASA 16],Tabla16[NUM],Tabla1[[#This Row],[CODIGO]])</f>
        <v>0</v>
      </c>
      <c r="F1433" s="35">
        <f>SUMIFS(Tabla16[TASA 0%],Tabla16[NUM],Tabla1[[#This Row],[CODIGO]])</f>
        <v>0</v>
      </c>
      <c r="G1433" s="35">
        <f>SUMIFS(Tabla16[[EXENTO ]],Tabla16[NUM],Tabla1[[#This Row],[CODIGO]])</f>
        <v>0</v>
      </c>
      <c r="H1433" s="35">
        <f>SUMIFS(Tabla16[IVA],Tabla16[NUM],Tabla1[[#This Row],[CODIGO]])</f>
        <v>0</v>
      </c>
      <c r="I1433" s="35">
        <f>SUMIFS(Tabla16[ISR RET.],Tabla16[NUM],Tabla1[[#This Row],[CODIGO]])</f>
        <v>0</v>
      </c>
      <c r="J1433" s="35">
        <f>SUMIFS(Tabla16[IVA RET.],Tabla16[NUM],Tabla1[[#This Row],[CODIGO]])</f>
        <v>0</v>
      </c>
      <c r="K1433" t="str">
        <f>FIXED(Tabla1[[#This Row],[TASA 16%]],0)</f>
        <v>0</v>
      </c>
      <c r="L1433" t="str">
        <f>FIXED(Tabla1[[#This Row],[TASA 0%]],0)</f>
        <v>0</v>
      </c>
      <c r="M1433" t="str">
        <f>FIXED(Tabla1[[#This Row],[TASA EXE.]],0)</f>
        <v>0</v>
      </c>
      <c r="N1433" t="str">
        <f>FIXED(Tabla1[[#This Row],[IVA]],0)</f>
        <v>0</v>
      </c>
      <c r="O1433" t="str">
        <f>FIXED(Tabla1[[#This Row],[ISR RET]],0)</f>
        <v>0</v>
      </c>
      <c r="P1433" t="str">
        <f>FIXED(Tabla1[[#This Row],[IVA RET]],0)</f>
        <v>0</v>
      </c>
      <c r="R1433" s="68">
        <f>Tabla1[[#This Row],[TASA 16]]*16%</f>
        <v>0</v>
      </c>
    </row>
    <row r="1434" spans="2:18" x14ac:dyDescent="0.25">
      <c r="B1434" t="str">
        <f>'[1]210 Y RFC'!A1434</f>
        <v>MNE0409226K9</v>
      </c>
      <c r="C1434" t="s">
        <v>1466</v>
      </c>
      <c r="D1434" t="str">
        <f>'[1]210 Y RFC'!C1434</f>
        <v>MARCAS NESTLE SA DE CV</v>
      </c>
      <c r="E1434" s="35">
        <f>SUMIFS(Tabla16[TASA 16],Tabla16[NUM],Tabla1[[#This Row],[CODIGO]])</f>
        <v>0</v>
      </c>
      <c r="F1434" s="35">
        <f>SUMIFS(Tabla16[TASA 0%],Tabla16[NUM],Tabla1[[#This Row],[CODIGO]])</f>
        <v>342467.64999999997</v>
      </c>
      <c r="G1434" s="35">
        <f>SUMIFS(Tabla16[[EXENTO ]],Tabla16[NUM],Tabla1[[#This Row],[CODIGO]])</f>
        <v>257.48</v>
      </c>
      <c r="H1434" s="35">
        <f>SUMIFS(Tabla16[IVA],Tabla16[NUM],Tabla1[[#This Row],[CODIGO]])</f>
        <v>0</v>
      </c>
      <c r="I1434" s="35">
        <f>SUMIFS(Tabla16[ISR RET.],Tabla16[NUM],Tabla1[[#This Row],[CODIGO]])</f>
        <v>0</v>
      </c>
      <c r="J1434" s="35">
        <f>SUMIFS(Tabla16[IVA RET.],Tabla16[NUM],Tabla1[[#This Row],[CODIGO]])</f>
        <v>0</v>
      </c>
      <c r="K1434" t="str">
        <f>FIXED(Tabla1[[#This Row],[TASA 16%]],0)</f>
        <v>0</v>
      </c>
      <c r="L1434" t="str">
        <f>FIXED(Tabla1[[#This Row],[TASA 0%]],0)</f>
        <v>342,468</v>
      </c>
      <c r="M1434" t="str">
        <f>FIXED(Tabla1[[#This Row],[TASA EXE.]],0)</f>
        <v>257</v>
      </c>
      <c r="N1434" s="36" t="str">
        <f>FIXED(Tabla1[[#This Row],[IVA]],0)</f>
        <v>0</v>
      </c>
      <c r="O1434" s="36" t="str">
        <f>FIXED(Tabla1[[#This Row],[ISR RET]],0)</f>
        <v>0</v>
      </c>
      <c r="P1434" s="36" t="str">
        <f>FIXED(Tabla1[[#This Row],[IVA RET]],0)</f>
        <v>0</v>
      </c>
      <c r="R1434" s="68">
        <f>Tabla1[[#This Row],[TASA 16]]*16%</f>
        <v>0</v>
      </c>
    </row>
    <row r="1435" spans="2:18" x14ac:dyDescent="0.25">
      <c r="B1435" t="str">
        <f>'[1]210 Y RFC'!A1435</f>
        <v>EST191218445</v>
      </c>
      <c r="C1435" t="s">
        <v>1467</v>
      </c>
      <c r="D1435" t="str">
        <f>'[1]210 Y RFC'!C1435</f>
        <v>ESTACION SERVICIO EL TRAPICHE</v>
      </c>
      <c r="E1435" s="35">
        <f>SUMIFS(Tabla16[TASA 16],Tabla16[NUM],Tabla1[[#This Row],[CODIGO]])</f>
        <v>996.5</v>
      </c>
      <c r="F1435" s="35">
        <f>SUMIFS(Tabla16[TASA 0%],Tabla16[NUM],Tabla1[[#This Row],[CODIGO]])</f>
        <v>-7.1054273576010019E-14</v>
      </c>
      <c r="G1435" s="35">
        <f>SUMIFS(Tabla16[[EXENTO ]],Tabla16[NUM],Tabla1[[#This Row],[CODIGO]])</f>
        <v>29.58</v>
      </c>
      <c r="H1435" s="35">
        <f>SUMIFS(Tabla16[IVA],Tabla16[NUM],Tabla1[[#This Row],[CODIGO]])</f>
        <v>159.44</v>
      </c>
      <c r="I1435" s="35">
        <f>SUMIFS(Tabla16[ISR RET.],Tabla16[NUM],Tabla1[[#This Row],[CODIGO]])</f>
        <v>0</v>
      </c>
      <c r="J1435" s="35">
        <f>SUMIFS(Tabla16[IVA RET.],Tabla16[NUM],Tabla1[[#This Row],[CODIGO]])</f>
        <v>0</v>
      </c>
      <c r="K1435" t="str">
        <f>FIXED(Tabla1[[#This Row],[TASA 16%]],0)</f>
        <v>997</v>
      </c>
      <c r="L1435" t="str">
        <f>FIXED(Tabla1[[#This Row],[TASA 0%]],0)</f>
        <v>0</v>
      </c>
      <c r="M1435" t="str">
        <f>FIXED(Tabla1[[#This Row],[TASA EXE.]],0)</f>
        <v>30</v>
      </c>
      <c r="N1435" t="str">
        <f>FIXED(Tabla1[[#This Row],[IVA]],0)</f>
        <v>159</v>
      </c>
      <c r="O1435" t="str">
        <f>FIXED(Tabla1[[#This Row],[ISR RET]],0)</f>
        <v>0</v>
      </c>
      <c r="P1435" t="str">
        <f>FIXED(Tabla1[[#This Row],[IVA RET]],0)</f>
        <v>0</v>
      </c>
      <c r="R1435" s="68">
        <f>Tabla1[[#This Row],[TASA 16]]*16%</f>
        <v>159.52000000000001</v>
      </c>
    </row>
    <row r="1436" spans="2:18" x14ac:dyDescent="0.25">
      <c r="B1436">
        <f>'[1]210 Y RFC'!A1436</f>
        <v>0</v>
      </c>
      <c r="C1436" t="s">
        <v>1468</v>
      </c>
      <c r="D1436" t="str">
        <f>'[1]210 Y RFC'!C1436</f>
        <v>JIMENEZ GOMEZ CARLOS ALBERTO</v>
      </c>
      <c r="E1436" s="35">
        <f>SUMIFS(Tabla16[TASA 16],Tabla16[NUM],Tabla1[[#This Row],[CODIGO]])</f>
        <v>0</v>
      </c>
      <c r="F1436" s="35">
        <f>SUMIFS(Tabla16[TASA 0%],Tabla16[NUM],Tabla1[[#This Row],[CODIGO]])</f>
        <v>0</v>
      </c>
      <c r="G1436" s="35">
        <f>SUMIFS(Tabla16[[EXENTO ]],Tabla16[NUM],Tabla1[[#This Row],[CODIGO]])</f>
        <v>0</v>
      </c>
      <c r="H1436" s="35">
        <f>SUMIFS(Tabla16[IVA],Tabla16[NUM],Tabla1[[#This Row],[CODIGO]])</f>
        <v>0</v>
      </c>
      <c r="I1436" s="35">
        <f>SUMIFS(Tabla16[ISR RET.],Tabla16[NUM],Tabla1[[#This Row],[CODIGO]])</f>
        <v>0</v>
      </c>
      <c r="J1436" s="35">
        <f>SUMIFS(Tabla16[IVA RET.],Tabla16[NUM],Tabla1[[#This Row],[CODIGO]])</f>
        <v>0</v>
      </c>
      <c r="K1436" t="str">
        <f>FIXED(Tabla1[[#This Row],[TASA 16%]],0)</f>
        <v>0</v>
      </c>
      <c r="L1436" t="str">
        <f>FIXED(Tabla1[[#This Row],[TASA 0%]],0)</f>
        <v>0</v>
      </c>
      <c r="M1436" t="str">
        <f>FIXED(Tabla1[[#This Row],[TASA EXE.]],0)</f>
        <v>0</v>
      </c>
      <c r="N1436" s="36" t="str">
        <f>FIXED(Tabla1[[#This Row],[IVA]],0)</f>
        <v>0</v>
      </c>
      <c r="O1436" s="36" t="str">
        <f>FIXED(Tabla1[[#This Row],[ISR RET]],0)</f>
        <v>0</v>
      </c>
      <c r="P1436" s="36" t="str">
        <f>FIXED(Tabla1[[#This Row],[IVA RET]],0)</f>
        <v>0</v>
      </c>
      <c r="R1436" s="68">
        <f>Tabla1[[#This Row],[TASA 16]]*16%</f>
        <v>0</v>
      </c>
    </row>
    <row r="1437" spans="2:18" x14ac:dyDescent="0.25">
      <c r="B1437" t="str">
        <f>'[1]210 Y RFC'!A1437</f>
        <v>GDA901207JS7</v>
      </c>
      <c r="C1437" t="s">
        <v>1469</v>
      </c>
      <c r="D1437" t="str">
        <f>'[1]210 Y RFC'!C1437</f>
        <v>GRUAS DAVALOS SA DE CV</v>
      </c>
      <c r="E1437" s="35">
        <f>SUMIFS(Tabla16[TASA 16],Tabla16[NUM],Tabla1[[#This Row],[CODIGO]])</f>
        <v>0</v>
      </c>
      <c r="F1437" s="35">
        <f>SUMIFS(Tabla16[TASA 0%],Tabla16[NUM],Tabla1[[#This Row],[CODIGO]])</f>
        <v>0</v>
      </c>
      <c r="G1437" s="35">
        <f>SUMIFS(Tabla16[[EXENTO ]],Tabla16[NUM],Tabla1[[#This Row],[CODIGO]])</f>
        <v>0</v>
      </c>
      <c r="H1437" s="35">
        <f>SUMIFS(Tabla16[IVA],Tabla16[NUM],Tabla1[[#This Row],[CODIGO]])</f>
        <v>0</v>
      </c>
      <c r="I1437" s="35">
        <f>SUMIFS(Tabla16[ISR RET.],Tabla16[NUM],Tabla1[[#This Row],[CODIGO]])</f>
        <v>0</v>
      </c>
      <c r="J1437" s="35">
        <f>SUMIFS(Tabla16[IVA RET.],Tabla16[NUM],Tabla1[[#This Row],[CODIGO]])</f>
        <v>0</v>
      </c>
      <c r="K1437" t="str">
        <f>FIXED(Tabla1[[#This Row],[TASA 16%]],0)</f>
        <v>0</v>
      </c>
      <c r="L1437" t="str">
        <f>FIXED(Tabla1[[#This Row],[TASA 0%]],0)</f>
        <v>0</v>
      </c>
      <c r="M1437" t="str">
        <f>FIXED(Tabla1[[#This Row],[TASA EXE.]],0)</f>
        <v>0</v>
      </c>
      <c r="N1437" t="str">
        <f>FIXED(Tabla1[[#This Row],[IVA]],0)</f>
        <v>0</v>
      </c>
      <c r="O1437" t="str">
        <f>FIXED(Tabla1[[#This Row],[ISR RET]],0)</f>
        <v>0</v>
      </c>
      <c r="P1437" t="str">
        <f>FIXED(Tabla1[[#This Row],[IVA RET]],0)</f>
        <v>0</v>
      </c>
      <c r="R1437" s="68">
        <f>Tabla1[[#This Row],[TASA 16]]*16%</f>
        <v>0</v>
      </c>
    </row>
    <row r="1438" spans="2:18" x14ac:dyDescent="0.25">
      <c r="B1438" t="str">
        <f>'[1]210 Y RFC'!A1438</f>
        <v>GUSF800517R67</v>
      </c>
      <c r="C1438" t="s">
        <v>1470</v>
      </c>
      <c r="D1438" t="str">
        <f>'[1]210 Y RFC'!C1438</f>
        <v>GUZMAN SANCHEZ FLOR BERENICE</v>
      </c>
      <c r="E1438" s="35">
        <f>SUMIFS(Tabla16[TASA 16],Tabla16[NUM],Tabla1[[#This Row],[CODIGO]])</f>
        <v>0</v>
      </c>
      <c r="F1438" s="35">
        <f>SUMIFS(Tabla16[TASA 0%],Tabla16[NUM],Tabla1[[#This Row],[CODIGO]])</f>
        <v>0</v>
      </c>
      <c r="G1438" s="35">
        <f>SUMIFS(Tabla16[[EXENTO ]],Tabla16[NUM],Tabla1[[#This Row],[CODIGO]])</f>
        <v>0</v>
      </c>
      <c r="H1438" s="35">
        <f>SUMIFS(Tabla16[IVA],Tabla16[NUM],Tabla1[[#This Row],[CODIGO]])</f>
        <v>0</v>
      </c>
      <c r="I1438" s="35">
        <f>SUMIFS(Tabla16[ISR RET.],Tabla16[NUM],Tabla1[[#This Row],[CODIGO]])</f>
        <v>0</v>
      </c>
      <c r="J1438" s="35">
        <f>SUMIFS(Tabla16[IVA RET.],Tabla16[NUM],Tabla1[[#This Row],[CODIGO]])</f>
        <v>0</v>
      </c>
      <c r="K1438" t="str">
        <f>FIXED(Tabla1[[#This Row],[TASA 16%]],0)</f>
        <v>0</v>
      </c>
      <c r="L1438" t="str">
        <f>FIXED(Tabla1[[#This Row],[TASA 0%]],0)</f>
        <v>0</v>
      </c>
      <c r="M1438" t="str">
        <f>FIXED(Tabla1[[#This Row],[TASA EXE.]],0)</f>
        <v>0</v>
      </c>
      <c r="N1438" s="36" t="str">
        <f>FIXED(Tabla1[[#This Row],[IVA]],0)</f>
        <v>0</v>
      </c>
      <c r="O1438" s="36" t="str">
        <f>FIXED(Tabla1[[#This Row],[ISR RET]],0)</f>
        <v>0</v>
      </c>
      <c r="P1438" s="36" t="str">
        <f>FIXED(Tabla1[[#This Row],[IVA RET]],0)</f>
        <v>0</v>
      </c>
      <c r="R1438" s="68">
        <f>Tabla1[[#This Row],[TASA 16]]*16%</f>
        <v>0</v>
      </c>
    </row>
    <row r="1439" spans="2:18" x14ac:dyDescent="0.25">
      <c r="B1439">
        <f>'[1]210 Y RFC'!A1439</f>
        <v>0</v>
      </c>
      <c r="C1439" t="s">
        <v>1471</v>
      </c>
      <c r="D1439" t="str">
        <f>'[1]210 Y RFC'!C1439</f>
        <v>IMPORTACIONES VIZCARRA</v>
      </c>
      <c r="E1439" s="35">
        <f>SUMIFS(Tabla16[TASA 16],Tabla16[NUM],Tabla1[[#This Row],[CODIGO]])</f>
        <v>0</v>
      </c>
      <c r="F1439" s="35">
        <f>SUMIFS(Tabla16[TASA 0%],Tabla16[NUM],Tabla1[[#This Row],[CODIGO]])</f>
        <v>0</v>
      </c>
      <c r="G1439" s="35">
        <f>SUMIFS(Tabla16[[EXENTO ]],Tabla16[NUM],Tabla1[[#This Row],[CODIGO]])</f>
        <v>0</v>
      </c>
      <c r="H1439" s="35">
        <f>SUMIFS(Tabla16[IVA],Tabla16[NUM],Tabla1[[#This Row],[CODIGO]])</f>
        <v>0</v>
      </c>
      <c r="I1439" s="35">
        <f>SUMIFS(Tabla16[ISR RET.],Tabla16[NUM],Tabla1[[#This Row],[CODIGO]])</f>
        <v>0</v>
      </c>
      <c r="J1439" s="35">
        <f>SUMIFS(Tabla16[IVA RET.],Tabla16[NUM],Tabla1[[#This Row],[CODIGO]])</f>
        <v>0</v>
      </c>
      <c r="K1439" t="str">
        <f>FIXED(Tabla1[[#This Row],[TASA 16%]],0)</f>
        <v>0</v>
      </c>
      <c r="L1439" t="str">
        <f>FIXED(Tabla1[[#This Row],[TASA 0%]],0)</f>
        <v>0</v>
      </c>
      <c r="M1439" t="str">
        <f>FIXED(Tabla1[[#This Row],[TASA EXE.]],0)</f>
        <v>0</v>
      </c>
      <c r="N1439" t="str">
        <f>FIXED(Tabla1[[#This Row],[IVA]],0)</f>
        <v>0</v>
      </c>
      <c r="O1439" t="str">
        <f>FIXED(Tabla1[[#This Row],[ISR RET]],0)</f>
        <v>0</v>
      </c>
      <c r="P1439" t="str">
        <f>FIXED(Tabla1[[#This Row],[IVA RET]],0)</f>
        <v>0</v>
      </c>
      <c r="R1439" s="68">
        <f>Tabla1[[#This Row],[TASA 16]]*16%</f>
        <v>0</v>
      </c>
    </row>
    <row r="1440" spans="2:18" x14ac:dyDescent="0.25">
      <c r="B1440">
        <f>'[1]210 Y RFC'!A1440</f>
        <v>0</v>
      </c>
      <c r="C1440" t="s">
        <v>1472</v>
      </c>
      <c r="D1440" t="str">
        <f>'[1]210 Y RFC'!C1440</f>
        <v>FENTANES MIRELES FILIBERTO</v>
      </c>
      <c r="E1440" s="35">
        <f>SUMIFS(Tabla16[TASA 16],Tabla16[NUM],Tabla1[[#This Row],[CODIGO]])</f>
        <v>0</v>
      </c>
      <c r="F1440" s="35">
        <f>SUMIFS(Tabla16[TASA 0%],Tabla16[NUM],Tabla1[[#This Row],[CODIGO]])</f>
        <v>0</v>
      </c>
      <c r="G1440" s="35">
        <f>SUMIFS(Tabla16[[EXENTO ]],Tabla16[NUM],Tabla1[[#This Row],[CODIGO]])</f>
        <v>0</v>
      </c>
      <c r="H1440" s="35">
        <f>SUMIFS(Tabla16[IVA],Tabla16[NUM],Tabla1[[#This Row],[CODIGO]])</f>
        <v>0</v>
      </c>
      <c r="I1440" s="35">
        <f>SUMIFS(Tabla16[ISR RET.],Tabla16[NUM],Tabla1[[#This Row],[CODIGO]])</f>
        <v>0</v>
      </c>
      <c r="J1440" s="35">
        <f>SUMIFS(Tabla16[IVA RET.],Tabla16[NUM],Tabla1[[#This Row],[CODIGO]])</f>
        <v>0</v>
      </c>
      <c r="K1440" t="str">
        <f>FIXED(Tabla1[[#This Row],[TASA 16%]],0)</f>
        <v>0</v>
      </c>
      <c r="L1440" t="str">
        <f>FIXED(Tabla1[[#This Row],[TASA 0%]],0)</f>
        <v>0</v>
      </c>
      <c r="M1440" t="str">
        <f>FIXED(Tabla1[[#This Row],[TASA EXE.]],0)</f>
        <v>0</v>
      </c>
      <c r="N1440" s="36" t="str">
        <f>FIXED(Tabla1[[#This Row],[IVA]],0)</f>
        <v>0</v>
      </c>
      <c r="O1440" s="36" t="str">
        <f>FIXED(Tabla1[[#This Row],[ISR RET]],0)</f>
        <v>0</v>
      </c>
      <c r="P1440" s="36" t="str">
        <f>FIXED(Tabla1[[#This Row],[IVA RET]],0)</f>
        <v>0</v>
      </c>
      <c r="R1440" s="68">
        <f>Tabla1[[#This Row],[TASA 16]]*16%</f>
        <v>0</v>
      </c>
    </row>
    <row r="1441" spans="2:18" x14ac:dyDescent="0.25">
      <c r="B1441" t="str">
        <f>'[1]210 Y RFC'!A1441</f>
        <v>AGT1204189B9</v>
      </c>
      <c r="C1441" t="s">
        <v>1473</v>
      </c>
      <c r="D1441" t="str">
        <f>'[1]210 Y RFC'!C1441</f>
        <v>AVANTE GLOBAL TRADE SA DE CV</v>
      </c>
      <c r="E1441" s="35">
        <f>SUMIFS(Tabla16[TASA 16],Tabla16[NUM],Tabla1[[#This Row],[CODIGO]])</f>
        <v>0</v>
      </c>
      <c r="F1441" s="35">
        <f>SUMIFS(Tabla16[TASA 0%],Tabla16[NUM],Tabla1[[#This Row],[CODIGO]])</f>
        <v>0</v>
      </c>
      <c r="G1441" s="35">
        <f>SUMIFS(Tabla16[[EXENTO ]],Tabla16[NUM],Tabla1[[#This Row],[CODIGO]])</f>
        <v>0</v>
      </c>
      <c r="H1441" s="35">
        <f>SUMIFS(Tabla16[IVA],Tabla16[NUM],Tabla1[[#This Row],[CODIGO]])</f>
        <v>0</v>
      </c>
      <c r="I1441" s="35">
        <f>SUMIFS(Tabla16[ISR RET.],Tabla16[NUM],Tabla1[[#This Row],[CODIGO]])</f>
        <v>0</v>
      </c>
      <c r="J1441" s="35">
        <f>SUMIFS(Tabla16[IVA RET.],Tabla16[NUM],Tabla1[[#This Row],[CODIGO]])</f>
        <v>0</v>
      </c>
      <c r="K1441" t="str">
        <f>FIXED(Tabla1[[#This Row],[TASA 16%]],0)</f>
        <v>0</v>
      </c>
      <c r="L1441" t="str">
        <f>FIXED(Tabla1[[#This Row],[TASA 0%]],0)</f>
        <v>0</v>
      </c>
      <c r="M1441" t="str">
        <f>FIXED(Tabla1[[#This Row],[TASA EXE.]],0)</f>
        <v>0</v>
      </c>
      <c r="N1441" t="str">
        <f>FIXED(Tabla1[[#This Row],[IVA]],0)</f>
        <v>0</v>
      </c>
      <c r="O1441" t="str">
        <f>FIXED(Tabla1[[#This Row],[ISR RET]],0)</f>
        <v>0</v>
      </c>
      <c r="P1441" t="str">
        <f>FIXED(Tabla1[[#This Row],[IVA RET]],0)</f>
        <v>0</v>
      </c>
      <c r="R1441" s="68">
        <f>Tabla1[[#This Row],[TASA 16]]*16%</f>
        <v>0</v>
      </c>
    </row>
    <row r="1442" spans="2:18" x14ac:dyDescent="0.25">
      <c r="B1442" t="str">
        <f>'[1]210 Y RFC'!A1442</f>
        <v>AEEL590324TG1</v>
      </c>
      <c r="C1442" t="s">
        <v>1474</v>
      </c>
      <c r="D1442" t="str">
        <f>'[1]210 Y RFC'!C1442</f>
        <v>ACEVES ESTRELLA LUZ ARMIDA</v>
      </c>
      <c r="E1442" s="35">
        <f>SUMIFS(Tabla16[TASA 16],Tabla16[NUM],Tabla1[[#This Row],[CODIGO]])</f>
        <v>0</v>
      </c>
      <c r="F1442" s="35">
        <f>SUMIFS(Tabla16[TASA 0%],Tabla16[NUM],Tabla1[[#This Row],[CODIGO]])</f>
        <v>0</v>
      </c>
      <c r="G1442" s="35">
        <f>SUMIFS(Tabla16[[EXENTO ]],Tabla16[NUM],Tabla1[[#This Row],[CODIGO]])</f>
        <v>0</v>
      </c>
      <c r="H1442" s="35">
        <f>SUMIFS(Tabla16[IVA],Tabla16[NUM],Tabla1[[#This Row],[CODIGO]])</f>
        <v>0</v>
      </c>
      <c r="I1442" s="35">
        <f>SUMIFS(Tabla16[ISR RET.],Tabla16[NUM],Tabla1[[#This Row],[CODIGO]])</f>
        <v>0</v>
      </c>
      <c r="J1442" s="35">
        <f>SUMIFS(Tabla16[IVA RET.],Tabla16[NUM],Tabla1[[#This Row],[CODIGO]])</f>
        <v>0</v>
      </c>
      <c r="K1442" t="str">
        <f>FIXED(Tabla1[[#This Row],[TASA 16%]],0)</f>
        <v>0</v>
      </c>
      <c r="L1442" t="str">
        <f>FIXED(Tabla1[[#This Row],[TASA 0%]],0)</f>
        <v>0</v>
      </c>
      <c r="M1442" t="str">
        <f>FIXED(Tabla1[[#This Row],[TASA EXE.]],0)</f>
        <v>0</v>
      </c>
      <c r="N1442" s="36" t="str">
        <f>FIXED(Tabla1[[#This Row],[IVA]],0)</f>
        <v>0</v>
      </c>
      <c r="O1442" s="36" t="str">
        <f>FIXED(Tabla1[[#This Row],[ISR RET]],0)</f>
        <v>0</v>
      </c>
      <c r="P1442" s="36" t="str">
        <f>FIXED(Tabla1[[#This Row],[IVA RET]],0)</f>
        <v>0</v>
      </c>
      <c r="R1442" s="68">
        <f>Tabla1[[#This Row],[TASA 16]]*16%</f>
        <v>0</v>
      </c>
    </row>
    <row r="1443" spans="2:18" x14ac:dyDescent="0.25">
      <c r="B1443" t="str">
        <f>'[1]210 Y RFC'!A1443</f>
        <v>BSS970519TE3</v>
      </c>
      <c r="C1443" t="s">
        <v>1475</v>
      </c>
      <c r="D1443" t="str">
        <f>'[1]210 Y RFC'!C1443</f>
        <v>SANTANDER SERFIN</v>
      </c>
      <c r="E1443" s="35">
        <f>SUMIFS(Tabla16[TASA 16],Tabla16[NUM],Tabla1[[#This Row],[CODIGO]])</f>
        <v>0</v>
      </c>
      <c r="F1443" s="35">
        <f>SUMIFS(Tabla16[TASA 0%],Tabla16[NUM],Tabla1[[#This Row],[CODIGO]])</f>
        <v>0</v>
      </c>
      <c r="G1443" s="35">
        <f>SUMIFS(Tabla16[[EXENTO ]],Tabla16[NUM],Tabla1[[#This Row],[CODIGO]])</f>
        <v>0</v>
      </c>
      <c r="H1443" s="35">
        <f>SUMIFS(Tabla16[IVA],Tabla16[NUM],Tabla1[[#This Row],[CODIGO]])</f>
        <v>0</v>
      </c>
      <c r="I1443" s="35">
        <f>SUMIFS(Tabla16[ISR RET.],Tabla16[NUM],Tabla1[[#This Row],[CODIGO]])</f>
        <v>0</v>
      </c>
      <c r="J1443" s="35">
        <f>SUMIFS(Tabla16[IVA RET.],Tabla16[NUM],Tabla1[[#This Row],[CODIGO]])</f>
        <v>0</v>
      </c>
      <c r="K1443" t="str">
        <f>FIXED(Tabla1[[#This Row],[TASA 16%]],0)</f>
        <v>0</v>
      </c>
      <c r="L1443" t="str">
        <f>FIXED(Tabla1[[#This Row],[TASA 0%]],0)</f>
        <v>0</v>
      </c>
      <c r="M1443" t="str">
        <f>FIXED(Tabla1[[#This Row],[TASA EXE.]],0)</f>
        <v>0</v>
      </c>
      <c r="N1443" t="str">
        <f>FIXED(Tabla1[[#This Row],[IVA]],0)</f>
        <v>0</v>
      </c>
      <c r="O1443" t="str">
        <f>FIXED(Tabla1[[#This Row],[ISR RET]],0)</f>
        <v>0</v>
      </c>
      <c r="P1443" t="str">
        <f>FIXED(Tabla1[[#This Row],[IVA RET]],0)</f>
        <v>0</v>
      </c>
      <c r="R1443" s="68">
        <f>Tabla1[[#This Row],[TASA 16]]*16%</f>
        <v>0</v>
      </c>
    </row>
    <row r="1444" spans="2:18" x14ac:dyDescent="0.25">
      <c r="B1444" t="str">
        <f>'[1]210 Y RFC'!A1444</f>
        <v>AAVE790407G45</v>
      </c>
      <c r="C1444" t="s">
        <v>1476</v>
      </c>
      <c r="D1444" t="str">
        <f>'[1]210 Y RFC'!C1444</f>
        <v>ALVAREZ VERDUZCO ERIKA YADIRA</v>
      </c>
      <c r="E1444" s="35">
        <f>SUMIFS(Tabla16[TASA 16],Tabla16[NUM],Tabla1[[#This Row],[CODIGO]])</f>
        <v>0</v>
      </c>
      <c r="F1444" s="35">
        <f>SUMIFS(Tabla16[TASA 0%],Tabla16[NUM],Tabla1[[#This Row],[CODIGO]])</f>
        <v>0</v>
      </c>
      <c r="G1444" s="35">
        <f>SUMIFS(Tabla16[[EXENTO ]],Tabla16[NUM],Tabla1[[#This Row],[CODIGO]])</f>
        <v>0</v>
      </c>
      <c r="H1444" s="35">
        <f>SUMIFS(Tabla16[IVA],Tabla16[NUM],Tabla1[[#This Row],[CODIGO]])</f>
        <v>0</v>
      </c>
      <c r="I1444" s="35">
        <f>SUMIFS(Tabla16[ISR RET.],Tabla16[NUM],Tabla1[[#This Row],[CODIGO]])</f>
        <v>0</v>
      </c>
      <c r="J1444" s="35">
        <f>SUMIFS(Tabla16[IVA RET.],Tabla16[NUM],Tabla1[[#This Row],[CODIGO]])</f>
        <v>0</v>
      </c>
      <c r="K1444" t="str">
        <f>FIXED(Tabla1[[#This Row],[TASA 16%]],0)</f>
        <v>0</v>
      </c>
      <c r="L1444" t="str">
        <f>FIXED(Tabla1[[#This Row],[TASA 0%]],0)</f>
        <v>0</v>
      </c>
      <c r="M1444" t="str">
        <f>FIXED(Tabla1[[#This Row],[TASA EXE.]],0)</f>
        <v>0</v>
      </c>
      <c r="N1444" s="36" t="str">
        <f>FIXED(Tabla1[[#This Row],[IVA]],0)</f>
        <v>0</v>
      </c>
      <c r="O1444" s="36" t="str">
        <f>FIXED(Tabla1[[#This Row],[ISR RET]],0)</f>
        <v>0</v>
      </c>
      <c r="P1444" s="36" t="str">
        <f>FIXED(Tabla1[[#This Row],[IVA RET]],0)</f>
        <v>0</v>
      </c>
      <c r="R1444" s="68">
        <f>Tabla1[[#This Row],[TASA 16]]*16%</f>
        <v>0</v>
      </c>
    </row>
    <row r="1445" spans="2:18" x14ac:dyDescent="0.25">
      <c r="B1445" t="str">
        <f>'[1]210 Y RFC'!A1445</f>
        <v>GRE1712113U2</v>
      </c>
      <c r="C1445" t="s">
        <v>1477</v>
      </c>
      <c r="D1445" t="str">
        <f>'[1]210 Y RFC'!C1445</f>
        <v>THE GREENIES S DE RL DE CV</v>
      </c>
      <c r="E1445" s="35">
        <f>SUMIFS(Tabla16[TASA 16],Tabla16[NUM],Tabla1[[#This Row],[CODIGO]])</f>
        <v>0</v>
      </c>
      <c r="F1445" s="35">
        <f>SUMIFS(Tabla16[TASA 0%],Tabla16[NUM],Tabla1[[#This Row],[CODIGO]])</f>
        <v>0</v>
      </c>
      <c r="G1445" s="35">
        <f>SUMIFS(Tabla16[[EXENTO ]],Tabla16[NUM],Tabla1[[#This Row],[CODIGO]])</f>
        <v>0</v>
      </c>
      <c r="H1445" s="35">
        <f>SUMIFS(Tabla16[IVA],Tabla16[NUM],Tabla1[[#This Row],[CODIGO]])</f>
        <v>0</v>
      </c>
      <c r="I1445" s="35">
        <f>SUMIFS(Tabla16[ISR RET.],Tabla16[NUM],Tabla1[[#This Row],[CODIGO]])</f>
        <v>0</v>
      </c>
      <c r="J1445" s="35">
        <f>SUMIFS(Tabla16[IVA RET.],Tabla16[NUM],Tabla1[[#This Row],[CODIGO]])</f>
        <v>0</v>
      </c>
      <c r="K1445" t="str">
        <f>FIXED(Tabla1[[#This Row],[TASA 16%]],0)</f>
        <v>0</v>
      </c>
      <c r="L1445" t="str">
        <f>FIXED(Tabla1[[#This Row],[TASA 0%]],0)</f>
        <v>0</v>
      </c>
      <c r="M1445" t="str">
        <f>FIXED(Tabla1[[#This Row],[TASA EXE.]],0)</f>
        <v>0</v>
      </c>
      <c r="N1445" t="str">
        <f>FIXED(Tabla1[[#This Row],[IVA]],0)</f>
        <v>0</v>
      </c>
      <c r="O1445" t="str">
        <f>FIXED(Tabla1[[#This Row],[ISR RET]],0)</f>
        <v>0</v>
      </c>
      <c r="P1445" t="str">
        <f>FIXED(Tabla1[[#This Row],[IVA RET]],0)</f>
        <v>0</v>
      </c>
      <c r="R1445" s="68">
        <f>Tabla1[[#This Row],[TASA 16]]*16%</f>
        <v>0</v>
      </c>
    </row>
    <row r="1446" spans="2:18" x14ac:dyDescent="0.25">
      <c r="B1446" t="str">
        <f>'[1]210 Y RFC'!A1446</f>
        <v>SGS140305F19</v>
      </c>
      <c r="C1446" t="s">
        <v>1478</v>
      </c>
      <c r="D1446" t="str">
        <f>'[1]210 Y RFC'!C1446</f>
        <v>SERVICIO GASOLINERO SANTA TERESA SA DE CV</v>
      </c>
      <c r="E1446" s="35">
        <f>SUMIFS(Tabla16[TASA 16],Tabla16[NUM],Tabla1[[#This Row],[CODIGO]])</f>
        <v>0</v>
      </c>
      <c r="F1446" s="35">
        <f>SUMIFS(Tabla16[TASA 0%],Tabla16[NUM],Tabla1[[#This Row],[CODIGO]])</f>
        <v>0</v>
      </c>
      <c r="G1446" s="35">
        <f>SUMIFS(Tabla16[[EXENTO ]],Tabla16[NUM],Tabla1[[#This Row],[CODIGO]])</f>
        <v>0</v>
      </c>
      <c r="H1446" s="35">
        <f>SUMIFS(Tabla16[IVA],Tabla16[NUM],Tabla1[[#This Row],[CODIGO]])</f>
        <v>0</v>
      </c>
      <c r="I1446" s="35">
        <f>SUMIFS(Tabla16[ISR RET.],Tabla16[NUM],Tabla1[[#This Row],[CODIGO]])</f>
        <v>0</v>
      </c>
      <c r="J1446" s="35">
        <f>SUMIFS(Tabla16[IVA RET.],Tabla16[NUM],Tabla1[[#This Row],[CODIGO]])</f>
        <v>0</v>
      </c>
      <c r="K1446" t="str">
        <f>FIXED(Tabla1[[#This Row],[TASA 16%]],0)</f>
        <v>0</v>
      </c>
      <c r="L1446" t="str">
        <f>FIXED(Tabla1[[#This Row],[TASA 0%]],0)</f>
        <v>0</v>
      </c>
      <c r="M1446" t="str">
        <f>FIXED(Tabla1[[#This Row],[TASA EXE.]],0)</f>
        <v>0</v>
      </c>
      <c r="N1446" s="36" t="str">
        <f>FIXED(Tabla1[[#This Row],[IVA]],0)</f>
        <v>0</v>
      </c>
      <c r="O1446" s="36" t="str">
        <f>FIXED(Tabla1[[#This Row],[ISR RET]],0)</f>
        <v>0</v>
      </c>
      <c r="P1446" s="36" t="str">
        <f>FIXED(Tabla1[[#This Row],[IVA RET]],0)</f>
        <v>0</v>
      </c>
      <c r="R1446" s="68">
        <f>Tabla1[[#This Row],[TASA 16]]*16%</f>
        <v>0</v>
      </c>
    </row>
    <row r="1447" spans="2:18" x14ac:dyDescent="0.25">
      <c r="B1447" t="str">
        <f>'[1]210 Y RFC'!A1447</f>
        <v>MSJ010712QQ0</v>
      </c>
      <c r="C1447" t="s">
        <v>1479</v>
      </c>
      <c r="D1447" t="str">
        <f>'[1]210 Y RFC'!C1447</f>
        <v>MOTOMANIA SAN JUAN SA DE CV</v>
      </c>
      <c r="E1447" s="35">
        <f>SUMIFS(Tabla16[TASA 16],Tabla16[NUM],Tabla1[[#This Row],[CODIGO]])</f>
        <v>0</v>
      </c>
      <c r="F1447" s="35">
        <f>SUMIFS(Tabla16[TASA 0%],Tabla16[NUM],Tabla1[[#This Row],[CODIGO]])</f>
        <v>0</v>
      </c>
      <c r="G1447" s="35">
        <f>SUMIFS(Tabla16[[EXENTO ]],Tabla16[NUM],Tabla1[[#This Row],[CODIGO]])</f>
        <v>0</v>
      </c>
      <c r="H1447" s="35">
        <f>SUMIFS(Tabla16[IVA],Tabla16[NUM],Tabla1[[#This Row],[CODIGO]])</f>
        <v>0</v>
      </c>
      <c r="I1447" s="35">
        <f>SUMIFS(Tabla16[ISR RET.],Tabla16[NUM],Tabla1[[#This Row],[CODIGO]])</f>
        <v>0</v>
      </c>
      <c r="J1447" s="35">
        <f>SUMIFS(Tabla16[IVA RET.],Tabla16[NUM],Tabla1[[#This Row],[CODIGO]])</f>
        <v>0</v>
      </c>
      <c r="K1447" t="str">
        <f>FIXED(Tabla1[[#This Row],[TASA 16%]],0)</f>
        <v>0</v>
      </c>
      <c r="L1447" t="str">
        <f>FIXED(Tabla1[[#This Row],[TASA 0%]],0)</f>
        <v>0</v>
      </c>
      <c r="M1447" t="str">
        <f>FIXED(Tabla1[[#This Row],[TASA EXE.]],0)</f>
        <v>0</v>
      </c>
      <c r="N1447" t="str">
        <f>FIXED(Tabla1[[#This Row],[IVA]],0)</f>
        <v>0</v>
      </c>
      <c r="O1447" t="str">
        <f>FIXED(Tabla1[[#This Row],[ISR RET]],0)</f>
        <v>0</v>
      </c>
      <c r="P1447" t="str">
        <f>FIXED(Tabla1[[#This Row],[IVA RET]],0)</f>
        <v>0</v>
      </c>
      <c r="R1447" s="68">
        <f>Tabla1[[#This Row],[TASA 16]]*16%</f>
        <v>0</v>
      </c>
    </row>
    <row r="1448" spans="2:18" x14ac:dyDescent="0.25">
      <c r="B1448" t="str">
        <f>'[1]210 Y RFC'!A1448</f>
        <v>GORH580503M23</v>
      </c>
      <c r="C1448" t="s">
        <v>1480</v>
      </c>
      <c r="D1448" t="str">
        <f>'[1]210 Y RFC'!C1448</f>
        <v>GONZALEZ RAMIREZ HERMELINDA</v>
      </c>
      <c r="E1448" s="35">
        <f>SUMIFS(Tabla16[TASA 16],Tabla16[NUM],Tabla1[[#This Row],[CODIGO]])</f>
        <v>73426.5625</v>
      </c>
      <c r="F1448" s="35">
        <f>SUMIFS(Tabla16[TASA 0%],Tabla16[NUM],Tabla1[[#This Row],[CODIGO]])</f>
        <v>7.5000000069849193E-3</v>
      </c>
      <c r="G1448" s="35">
        <f>SUMIFS(Tabla16[[EXENTO ]],Tabla16[NUM],Tabla1[[#This Row],[CODIGO]])</f>
        <v>0</v>
      </c>
      <c r="H1448" s="35">
        <f>SUMIFS(Tabla16[IVA],Tabla16[NUM],Tabla1[[#This Row],[CODIGO]])</f>
        <v>11748.25</v>
      </c>
      <c r="I1448" s="35">
        <f>SUMIFS(Tabla16[ISR RET.],Tabla16[NUM],Tabla1[[#This Row],[CODIGO]])</f>
        <v>-7342.66</v>
      </c>
      <c r="J1448" s="35">
        <f>SUMIFS(Tabla16[IVA RET.],Tabla16[NUM],Tabla1[[#This Row],[CODIGO]])</f>
        <v>-7832.19</v>
      </c>
      <c r="K1448" t="str">
        <f>FIXED(Tabla1[[#This Row],[TASA 16%]],0)</f>
        <v>73,427</v>
      </c>
      <c r="L1448" t="str">
        <f>FIXED(Tabla1[[#This Row],[TASA 0%]],0)</f>
        <v>0</v>
      </c>
      <c r="M1448" t="str">
        <f>FIXED(Tabla1[[#This Row],[TASA EXE.]],0)</f>
        <v>0</v>
      </c>
      <c r="N1448" s="36" t="str">
        <f>FIXED(Tabla1[[#This Row],[IVA]],0)</f>
        <v>11,748</v>
      </c>
      <c r="O1448" s="36" t="str">
        <f>FIXED(Tabla1[[#This Row],[ISR RET]],0)</f>
        <v>-7,343</v>
      </c>
      <c r="P1448" s="36" t="str">
        <f>FIXED(Tabla1[[#This Row],[IVA RET]],0)</f>
        <v>-7,832</v>
      </c>
      <c r="R1448" s="68">
        <f>Tabla1[[#This Row],[TASA 16]]*16%</f>
        <v>11748.32</v>
      </c>
    </row>
    <row r="1449" spans="2:18" x14ac:dyDescent="0.25">
      <c r="B1449" t="str">
        <f>'[1]210 Y RFC'!A1449</f>
        <v>MEGS670828TW0</v>
      </c>
      <c r="C1449" t="s">
        <v>1481</v>
      </c>
      <c r="D1449" t="str">
        <f>'[1]210 Y RFC'!C1449</f>
        <v>MEDINA GARCIA SARA GORETI</v>
      </c>
      <c r="E1449" s="35">
        <f>SUMIFS(Tabla16[TASA 16],Tabla16[NUM],Tabla1[[#This Row],[CODIGO]])</f>
        <v>0</v>
      </c>
      <c r="F1449" s="35">
        <f>SUMIFS(Tabla16[TASA 0%],Tabla16[NUM],Tabla1[[#This Row],[CODIGO]])</f>
        <v>0</v>
      </c>
      <c r="G1449" s="35">
        <f>SUMIFS(Tabla16[[EXENTO ]],Tabla16[NUM],Tabla1[[#This Row],[CODIGO]])</f>
        <v>0</v>
      </c>
      <c r="H1449" s="35">
        <f>SUMIFS(Tabla16[IVA],Tabla16[NUM],Tabla1[[#This Row],[CODIGO]])</f>
        <v>0</v>
      </c>
      <c r="I1449" s="35">
        <f>SUMIFS(Tabla16[ISR RET.],Tabla16[NUM],Tabla1[[#This Row],[CODIGO]])</f>
        <v>0</v>
      </c>
      <c r="J1449" s="35">
        <f>SUMIFS(Tabla16[IVA RET.],Tabla16[NUM],Tabla1[[#This Row],[CODIGO]])</f>
        <v>0</v>
      </c>
      <c r="K1449" t="str">
        <f>FIXED(Tabla1[[#This Row],[TASA 16%]],0)</f>
        <v>0</v>
      </c>
      <c r="L1449" t="str">
        <f>FIXED(Tabla1[[#This Row],[TASA 0%]],0)</f>
        <v>0</v>
      </c>
      <c r="M1449" t="str">
        <f>FIXED(Tabla1[[#This Row],[TASA EXE.]],0)</f>
        <v>0</v>
      </c>
      <c r="N1449" t="str">
        <f>FIXED(Tabla1[[#This Row],[IVA]],0)</f>
        <v>0</v>
      </c>
      <c r="O1449" t="str">
        <f>FIXED(Tabla1[[#This Row],[ISR RET]],0)</f>
        <v>0</v>
      </c>
      <c r="P1449" t="str">
        <f>FIXED(Tabla1[[#This Row],[IVA RET]],0)</f>
        <v>0</v>
      </c>
      <c r="R1449" s="68">
        <f>Tabla1[[#This Row],[TASA 16]]*16%</f>
        <v>0</v>
      </c>
    </row>
    <row r="1450" spans="2:18" x14ac:dyDescent="0.25">
      <c r="B1450" t="str">
        <f>'[1]210 Y RFC'!A1450</f>
        <v>RAMJ741110GY8</v>
      </c>
      <c r="C1450" t="s">
        <v>1482</v>
      </c>
      <c r="D1450" t="str">
        <f>'[1]210 Y RFC'!C1450</f>
        <v>RAMIREZ MARTIN JORGE ANTONIO</v>
      </c>
      <c r="E1450" s="35">
        <f>SUMIFS(Tabla16[TASA 16],Tabla16[NUM],Tabla1[[#This Row],[CODIGO]])</f>
        <v>0</v>
      </c>
      <c r="F1450" s="35">
        <f>SUMIFS(Tabla16[TASA 0%],Tabla16[NUM],Tabla1[[#This Row],[CODIGO]])</f>
        <v>0</v>
      </c>
      <c r="G1450" s="35">
        <f>SUMIFS(Tabla16[[EXENTO ]],Tabla16[NUM],Tabla1[[#This Row],[CODIGO]])</f>
        <v>0</v>
      </c>
      <c r="H1450" s="35">
        <f>SUMIFS(Tabla16[IVA],Tabla16[NUM],Tabla1[[#This Row],[CODIGO]])</f>
        <v>0</v>
      </c>
      <c r="I1450" s="35">
        <f>SUMIFS(Tabla16[ISR RET.],Tabla16[NUM],Tabla1[[#This Row],[CODIGO]])</f>
        <v>0</v>
      </c>
      <c r="J1450" s="35">
        <f>SUMIFS(Tabla16[IVA RET.],Tabla16[NUM],Tabla1[[#This Row],[CODIGO]])</f>
        <v>0</v>
      </c>
      <c r="K1450" t="str">
        <f>FIXED(Tabla1[[#This Row],[TASA 16%]],0)</f>
        <v>0</v>
      </c>
      <c r="L1450" t="str">
        <f>FIXED(Tabla1[[#This Row],[TASA 0%]],0)</f>
        <v>0</v>
      </c>
      <c r="M1450" t="str">
        <f>FIXED(Tabla1[[#This Row],[TASA EXE.]],0)</f>
        <v>0</v>
      </c>
      <c r="N1450" s="36" t="str">
        <f>FIXED(Tabla1[[#This Row],[IVA]],0)</f>
        <v>0</v>
      </c>
      <c r="O1450" s="36" t="str">
        <f>FIXED(Tabla1[[#This Row],[ISR RET]],0)</f>
        <v>0</v>
      </c>
      <c r="P1450" s="36" t="str">
        <f>FIXED(Tabla1[[#This Row],[IVA RET]],0)</f>
        <v>0</v>
      </c>
      <c r="R1450" s="68">
        <f>Tabla1[[#This Row],[TASA 16]]*16%</f>
        <v>0</v>
      </c>
    </row>
    <row r="1451" spans="2:18" x14ac:dyDescent="0.25">
      <c r="B1451" t="str">
        <f>'[1]210 Y RFC'!A1451</f>
        <v>GUBR700505DA2</v>
      </c>
      <c r="C1451" t="s">
        <v>1483</v>
      </c>
      <c r="D1451" t="str">
        <f>'[1]210 Y RFC'!C1451</f>
        <v>GUTIERREZ BARBA RICARDO</v>
      </c>
      <c r="E1451" s="35">
        <f>SUMIFS(Tabla16[TASA 16],Tabla16[NUM],Tabla1[[#This Row],[CODIGO]])</f>
        <v>0</v>
      </c>
      <c r="F1451" s="35">
        <f>SUMIFS(Tabla16[TASA 0%],Tabla16[NUM],Tabla1[[#This Row],[CODIGO]])</f>
        <v>0</v>
      </c>
      <c r="G1451" s="35">
        <f>SUMIFS(Tabla16[[EXENTO ]],Tabla16[NUM],Tabla1[[#This Row],[CODIGO]])</f>
        <v>0</v>
      </c>
      <c r="H1451" s="35">
        <f>SUMIFS(Tabla16[IVA],Tabla16[NUM],Tabla1[[#This Row],[CODIGO]])</f>
        <v>0</v>
      </c>
      <c r="I1451" s="35">
        <f>SUMIFS(Tabla16[ISR RET.],Tabla16[NUM],Tabla1[[#This Row],[CODIGO]])</f>
        <v>0</v>
      </c>
      <c r="J1451" s="35">
        <f>SUMIFS(Tabla16[IVA RET.],Tabla16[NUM],Tabla1[[#This Row],[CODIGO]])</f>
        <v>0</v>
      </c>
      <c r="K1451" t="str">
        <f>FIXED(Tabla1[[#This Row],[TASA 16%]],0)</f>
        <v>0</v>
      </c>
      <c r="L1451" t="str">
        <f>FIXED(Tabla1[[#This Row],[TASA 0%]],0)</f>
        <v>0</v>
      </c>
      <c r="M1451" t="str">
        <f>FIXED(Tabla1[[#This Row],[TASA EXE.]],0)</f>
        <v>0</v>
      </c>
      <c r="N1451" t="str">
        <f>FIXED(Tabla1[[#This Row],[IVA]],0)</f>
        <v>0</v>
      </c>
      <c r="O1451" t="str">
        <f>FIXED(Tabla1[[#This Row],[ISR RET]],0)</f>
        <v>0</v>
      </c>
      <c r="P1451" t="str">
        <f>FIXED(Tabla1[[#This Row],[IVA RET]],0)</f>
        <v>0</v>
      </c>
      <c r="R1451" s="68">
        <f>Tabla1[[#This Row],[TASA 16]]*16%</f>
        <v>0</v>
      </c>
    </row>
    <row r="1452" spans="2:18" x14ac:dyDescent="0.25">
      <c r="B1452" t="str">
        <f>'[1]210 Y RFC'!A1452</f>
        <v>HEM981116HS9</v>
      </c>
      <c r="C1452" t="s">
        <v>1484</v>
      </c>
      <c r="D1452" t="str">
        <f>'[1]210 Y RFC'!C1452</f>
        <v>HOSPITAL DE ESPECIALIDADES MEDICAS MARIA VICENTA CHAVEZ</v>
      </c>
      <c r="E1452" s="35">
        <f>SUMIFS(Tabla16[TASA 16],Tabla16[NUM],Tabla1[[#This Row],[CODIGO]])</f>
        <v>0</v>
      </c>
      <c r="F1452" s="35">
        <f>SUMIFS(Tabla16[TASA 0%],Tabla16[NUM],Tabla1[[#This Row],[CODIGO]])</f>
        <v>0</v>
      </c>
      <c r="G1452" s="35">
        <f>SUMIFS(Tabla16[[EXENTO ]],Tabla16[NUM],Tabla1[[#This Row],[CODIGO]])</f>
        <v>0</v>
      </c>
      <c r="H1452" s="35">
        <f>SUMIFS(Tabla16[IVA],Tabla16[NUM],Tabla1[[#This Row],[CODIGO]])</f>
        <v>0</v>
      </c>
      <c r="I1452" s="35">
        <f>SUMIFS(Tabla16[ISR RET.],Tabla16[NUM],Tabla1[[#This Row],[CODIGO]])</f>
        <v>0</v>
      </c>
      <c r="J1452" s="35">
        <f>SUMIFS(Tabla16[IVA RET.],Tabla16[NUM],Tabla1[[#This Row],[CODIGO]])</f>
        <v>0</v>
      </c>
      <c r="K1452" t="str">
        <f>FIXED(Tabla1[[#This Row],[TASA 16%]],0)</f>
        <v>0</v>
      </c>
      <c r="L1452" t="str">
        <f>FIXED(Tabla1[[#This Row],[TASA 0%]],0)</f>
        <v>0</v>
      </c>
      <c r="M1452" t="str">
        <f>FIXED(Tabla1[[#This Row],[TASA EXE.]],0)</f>
        <v>0</v>
      </c>
      <c r="N1452" s="36" t="str">
        <f>FIXED(Tabla1[[#This Row],[IVA]],0)</f>
        <v>0</v>
      </c>
      <c r="O1452" s="36" t="str">
        <f>FIXED(Tabla1[[#This Row],[ISR RET]],0)</f>
        <v>0</v>
      </c>
      <c r="P1452" s="36" t="str">
        <f>FIXED(Tabla1[[#This Row],[IVA RET]],0)</f>
        <v>0</v>
      </c>
      <c r="R1452" s="68">
        <f>Tabla1[[#This Row],[TASA 16]]*16%</f>
        <v>0</v>
      </c>
    </row>
    <row r="1453" spans="2:18" x14ac:dyDescent="0.25">
      <c r="B1453" t="str">
        <f>'[1]210 Y RFC'!A1453</f>
        <v>CAMA570827E6A</v>
      </c>
      <c r="C1453" t="s">
        <v>1485</v>
      </c>
      <c r="D1453" t="str">
        <f>'[1]210 Y RFC'!C1453</f>
        <v>CAMARENA MARTIN ARMANDO</v>
      </c>
      <c r="E1453" s="35">
        <f>SUMIFS(Tabla16[TASA 16],Tabla16[NUM],Tabla1[[#This Row],[CODIGO]])</f>
        <v>0</v>
      </c>
      <c r="F1453" s="35">
        <f>SUMIFS(Tabla16[TASA 0%],Tabla16[NUM],Tabla1[[#This Row],[CODIGO]])</f>
        <v>0</v>
      </c>
      <c r="G1453" s="35">
        <f>SUMIFS(Tabla16[[EXENTO ]],Tabla16[NUM],Tabla1[[#This Row],[CODIGO]])</f>
        <v>0</v>
      </c>
      <c r="H1453" s="35">
        <f>SUMIFS(Tabla16[IVA],Tabla16[NUM],Tabla1[[#This Row],[CODIGO]])</f>
        <v>0</v>
      </c>
      <c r="I1453" s="35">
        <f>SUMIFS(Tabla16[ISR RET.],Tabla16[NUM],Tabla1[[#This Row],[CODIGO]])</f>
        <v>0</v>
      </c>
      <c r="J1453" s="35">
        <f>SUMIFS(Tabla16[IVA RET.],Tabla16[NUM],Tabla1[[#This Row],[CODIGO]])</f>
        <v>0</v>
      </c>
      <c r="K1453" t="str">
        <f>FIXED(Tabla1[[#This Row],[TASA 16%]],0)</f>
        <v>0</v>
      </c>
      <c r="L1453" t="str">
        <f>FIXED(Tabla1[[#This Row],[TASA 0%]],0)</f>
        <v>0</v>
      </c>
      <c r="M1453" t="str">
        <f>FIXED(Tabla1[[#This Row],[TASA EXE.]],0)</f>
        <v>0</v>
      </c>
      <c r="N1453" t="str">
        <f>FIXED(Tabla1[[#This Row],[IVA]],0)</f>
        <v>0</v>
      </c>
      <c r="O1453" t="str">
        <f>FIXED(Tabla1[[#This Row],[ISR RET]],0)</f>
        <v>0</v>
      </c>
      <c r="P1453" t="str">
        <f>FIXED(Tabla1[[#This Row],[IVA RET]],0)</f>
        <v>0</v>
      </c>
      <c r="R1453" s="68">
        <f>Tabla1[[#This Row],[TASA 16]]*16%</f>
        <v>0</v>
      </c>
    </row>
    <row r="1454" spans="2:18" x14ac:dyDescent="0.25">
      <c r="B1454" t="str">
        <f>'[1]210 Y RFC'!A1454</f>
        <v>CCC9408161R7</v>
      </c>
      <c r="C1454" t="s">
        <v>1486</v>
      </c>
      <c r="D1454" t="str">
        <f>'[1]210 Y RFC'!C1454</f>
        <v>CLINICA DE CABEZA Y CUELLO DIAGNOSTICO POR IMÁGENES S DE RL DE CV</v>
      </c>
      <c r="E1454" s="35">
        <f>SUMIFS(Tabla16[TASA 16],Tabla16[NUM],Tabla1[[#This Row],[CODIGO]])</f>
        <v>0</v>
      </c>
      <c r="F1454" s="35">
        <f>SUMIFS(Tabla16[TASA 0%],Tabla16[NUM],Tabla1[[#This Row],[CODIGO]])</f>
        <v>0</v>
      </c>
      <c r="G1454" s="35">
        <f>SUMIFS(Tabla16[[EXENTO ]],Tabla16[NUM],Tabla1[[#This Row],[CODIGO]])</f>
        <v>0</v>
      </c>
      <c r="H1454" s="35">
        <f>SUMIFS(Tabla16[IVA],Tabla16[NUM],Tabla1[[#This Row],[CODIGO]])</f>
        <v>0</v>
      </c>
      <c r="I1454" s="35">
        <f>SUMIFS(Tabla16[ISR RET.],Tabla16[NUM],Tabla1[[#This Row],[CODIGO]])</f>
        <v>0</v>
      </c>
      <c r="J1454" s="35">
        <f>SUMIFS(Tabla16[IVA RET.],Tabla16[NUM],Tabla1[[#This Row],[CODIGO]])</f>
        <v>0</v>
      </c>
      <c r="K1454" t="str">
        <f>FIXED(Tabla1[[#This Row],[TASA 16%]],0)</f>
        <v>0</v>
      </c>
      <c r="L1454" t="str">
        <f>FIXED(Tabla1[[#This Row],[TASA 0%]],0)</f>
        <v>0</v>
      </c>
      <c r="M1454" t="str">
        <f>FIXED(Tabla1[[#This Row],[TASA EXE.]],0)</f>
        <v>0</v>
      </c>
      <c r="N1454" s="36" t="str">
        <f>FIXED(Tabla1[[#This Row],[IVA]],0)</f>
        <v>0</v>
      </c>
      <c r="O1454" s="36" t="str">
        <f>FIXED(Tabla1[[#This Row],[ISR RET]],0)</f>
        <v>0</v>
      </c>
      <c r="P1454" s="36" t="str">
        <f>FIXED(Tabla1[[#This Row],[IVA RET]],0)</f>
        <v>0</v>
      </c>
      <c r="R1454" s="68">
        <f>Tabla1[[#This Row],[TASA 16]]*16%</f>
        <v>0</v>
      </c>
    </row>
    <row r="1455" spans="2:18" x14ac:dyDescent="0.25">
      <c r="B1455" t="str">
        <f>'[1]210 Y RFC'!A1455</f>
        <v>KAC181221FH8</v>
      </c>
      <c r="C1455" t="s">
        <v>1487</v>
      </c>
      <c r="D1455" t="str">
        <f>'[1]210 Y RFC'!C1455</f>
        <v>KNOX ACCION DEL CENTRO SA DE CV</v>
      </c>
      <c r="E1455" s="35">
        <f>SUMIFS(Tabla16[TASA 16],Tabla16[NUM],Tabla1[[#This Row],[CODIGO]])</f>
        <v>0</v>
      </c>
      <c r="F1455" s="35">
        <f>SUMIFS(Tabla16[TASA 0%],Tabla16[NUM],Tabla1[[#This Row],[CODIGO]])</f>
        <v>0</v>
      </c>
      <c r="G1455" s="35">
        <f>SUMIFS(Tabla16[[EXENTO ]],Tabla16[NUM],Tabla1[[#This Row],[CODIGO]])</f>
        <v>0</v>
      </c>
      <c r="H1455" s="35">
        <f>SUMIFS(Tabla16[IVA],Tabla16[NUM],Tabla1[[#This Row],[CODIGO]])</f>
        <v>0</v>
      </c>
      <c r="I1455" s="35">
        <f>SUMIFS(Tabla16[ISR RET.],Tabla16[NUM],Tabla1[[#This Row],[CODIGO]])</f>
        <v>0</v>
      </c>
      <c r="J1455" s="35">
        <f>SUMIFS(Tabla16[IVA RET.],Tabla16[NUM],Tabla1[[#This Row],[CODIGO]])</f>
        <v>0</v>
      </c>
      <c r="K1455" t="str">
        <f>FIXED(Tabla1[[#This Row],[TASA 16%]],0)</f>
        <v>0</v>
      </c>
      <c r="L1455" t="str">
        <f>FIXED(Tabla1[[#This Row],[TASA 0%]],0)</f>
        <v>0</v>
      </c>
      <c r="M1455" t="str">
        <f>FIXED(Tabla1[[#This Row],[TASA EXE.]],0)</f>
        <v>0</v>
      </c>
      <c r="N1455" t="str">
        <f>FIXED(Tabla1[[#This Row],[IVA]],0)</f>
        <v>0</v>
      </c>
      <c r="O1455" t="str">
        <f>FIXED(Tabla1[[#This Row],[ISR RET]],0)</f>
        <v>0</v>
      </c>
      <c r="P1455" t="str">
        <f>FIXED(Tabla1[[#This Row],[IVA RET]],0)</f>
        <v>0</v>
      </c>
      <c r="R1455" s="68">
        <f>Tabla1[[#This Row],[TASA 16]]*16%</f>
        <v>0</v>
      </c>
    </row>
    <row r="1456" spans="2:18" x14ac:dyDescent="0.25">
      <c r="B1456" t="str">
        <f>'[1]210 Y RFC'!A1456</f>
        <v>SFE990525KB1</v>
      </c>
      <c r="C1456" t="s">
        <v>1488</v>
      </c>
      <c r="D1456" t="str">
        <f>'[1]210 Y RFC'!C1456</f>
        <v>SERVICIOS FARMACEUTICOS ESPECIALIZADOS SA DE CV</v>
      </c>
      <c r="E1456" s="35">
        <f>SUMIFS(Tabla16[TASA 16],Tabla16[NUM],Tabla1[[#This Row],[CODIGO]])</f>
        <v>0</v>
      </c>
      <c r="F1456" s="35">
        <f>SUMIFS(Tabla16[TASA 0%],Tabla16[NUM],Tabla1[[#This Row],[CODIGO]])</f>
        <v>0</v>
      </c>
      <c r="G1456" s="35">
        <f>SUMIFS(Tabla16[[EXENTO ]],Tabla16[NUM],Tabla1[[#This Row],[CODIGO]])</f>
        <v>0</v>
      </c>
      <c r="H1456" s="35">
        <f>SUMIFS(Tabla16[IVA],Tabla16[NUM],Tabla1[[#This Row],[CODIGO]])</f>
        <v>0</v>
      </c>
      <c r="I1456" s="35">
        <f>SUMIFS(Tabla16[ISR RET.],Tabla16[NUM],Tabla1[[#This Row],[CODIGO]])</f>
        <v>0</v>
      </c>
      <c r="J1456" s="35">
        <f>SUMIFS(Tabla16[IVA RET.],Tabla16[NUM],Tabla1[[#This Row],[CODIGO]])</f>
        <v>0</v>
      </c>
      <c r="K1456" t="str">
        <f>FIXED(Tabla1[[#This Row],[TASA 16%]],0)</f>
        <v>0</v>
      </c>
      <c r="L1456" t="str">
        <f>FIXED(Tabla1[[#This Row],[TASA 0%]],0)</f>
        <v>0</v>
      </c>
      <c r="M1456" t="str">
        <f>FIXED(Tabla1[[#This Row],[TASA EXE.]],0)</f>
        <v>0</v>
      </c>
      <c r="N1456" s="36" t="str">
        <f>FIXED(Tabla1[[#This Row],[IVA]],0)</f>
        <v>0</v>
      </c>
      <c r="O1456" s="36" t="str">
        <f>FIXED(Tabla1[[#This Row],[ISR RET]],0)</f>
        <v>0</v>
      </c>
      <c r="P1456" s="36" t="str">
        <f>FIXED(Tabla1[[#This Row],[IVA RET]],0)</f>
        <v>0</v>
      </c>
      <c r="R1456" s="68">
        <f>Tabla1[[#This Row],[TASA 16]]*16%</f>
        <v>0</v>
      </c>
    </row>
    <row r="1457" spans="2:18" x14ac:dyDescent="0.25">
      <c r="B1457" t="str">
        <f>'[1]210 Y RFC'!A1457</f>
        <v>ASM000424548</v>
      </c>
      <c r="C1457" t="s">
        <v>1489</v>
      </c>
      <c r="D1457" t="str">
        <f>'[1]210 Y RFC'!C1457</f>
        <v>ARROZ SOS DE MEXICO SA DE CV</v>
      </c>
      <c r="E1457" s="35">
        <f>SUMIFS(Tabla16[TASA 16],Tabla16[NUM],Tabla1[[#This Row],[CODIGO]])</f>
        <v>0</v>
      </c>
      <c r="F1457" s="35">
        <f>SUMIFS(Tabla16[TASA 0%],Tabla16[NUM],Tabla1[[#This Row],[CODIGO]])</f>
        <v>0</v>
      </c>
      <c r="G1457" s="35">
        <f>SUMIFS(Tabla16[[EXENTO ]],Tabla16[NUM],Tabla1[[#This Row],[CODIGO]])</f>
        <v>0</v>
      </c>
      <c r="H1457" s="35">
        <f>SUMIFS(Tabla16[IVA],Tabla16[NUM],Tabla1[[#This Row],[CODIGO]])</f>
        <v>0</v>
      </c>
      <c r="I1457" s="35">
        <f>SUMIFS(Tabla16[ISR RET.],Tabla16[NUM],Tabla1[[#This Row],[CODIGO]])</f>
        <v>0</v>
      </c>
      <c r="J1457" s="35">
        <f>SUMIFS(Tabla16[IVA RET.],Tabla16[NUM],Tabla1[[#This Row],[CODIGO]])</f>
        <v>0</v>
      </c>
      <c r="K1457" t="str">
        <f>FIXED(Tabla1[[#This Row],[TASA 16%]],0)</f>
        <v>0</v>
      </c>
      <c r="L1457" t="str">
        <f>FIXED(Tabla1[[#This Row],[TASA 0%]],0)</f>
        <v>0</v>
      </c>
      <c r="M1457" t="str">
        <f>FIXED(Tabla1[[#This Row],[TASA EXE.]],0)</f>
        <v>0</v>
      </c>
      <c r="N1457" t="str">
        <f>FIXED(Tabla1[[#This Row],[IVA]],0)</f>
        <v>0</v>
      </c>
      <c r="O1457" t="str">
        <f>FIXED(Tabla1[[#This Row],[ISR RET]],0)</f>
        <v>0</v>
      </c>
      <c r="P1457" t="str">
        <f>FIXED(Tabla1[[#This Row],[IVA RET]],0)</f>
        <v>0</v>
      </c>
      <c r="R1457" s="68">
        <f>Tabla1[[#This Row],[TASA 16]]*16%</f>
        <v>0</v>
      </c>
    </row>
    <row r="1458" spans="2:18" x14ac:dyDescent="0.25">
      <c r="B1458" t="str">
        <f>'[1]210 Y RFC'!A1458</f>
        <v>LOIO3809216Y8</v>
      </c>
      <c r="C1458" t="s">
        <v>1490</v>
      </c>
      <c r="D1458" t="str">
        <f>'[1]210 Y RFC'!C1458</f>
        <v>LOZA IBARRA MARIA OLIVIA</v>
      </c>
      <c r="E1458" s="35">
        <f>SUMIFS(Tabla16[TASA 16],Tabla16[NUM],Tabla1[[#This Row],[CODIGO]])</f>
        <v>0</v>
      </c>
      <c r="F1458" s="35">
        <f>SUMIFS(Tabla16[TASA 0%],Tabla16[NUM],Tabla1[[#This Row],[CODIGO]])</f>
        <v>0</v>
      </c>
      <c r="G1458" s="35">
        <f>SUMIFS(Tabla16[[EXENTO ]],Tabla16[NUM],Tabla1[[#This Row],[CODIGO]])</f>
        <v>0</v>
      </c>
      <c r="H1458" s="35">
        <f>SUMIFS(Tabla16[IVA],Tabla16[NUM],Tabla1[[#This Row],[CODIGO]])</f>
        <v>0</v>
      </c>
      <c r="I1458" s="35">
        <f>SUMIFS(Tabla16[ISR RET.],Tabla16[NUM],Tabla1[[#This Row],[CODIGO]])</f>
        <v>0</v>
      </c>
      <c r="J1458" s="35">
        <f>SUMIFS(Tabla16[IVA RET.],Tabla16[NUM],Tabla1[[#This Row],[CODIGO]])</f>
        <v>0</v>
      </c>
      <c r="K1458" t="str">
        <f>FIXED(Tabla1[[#This Row],[TASA 16%]],0)</f>
        <v>0</v>
      </c>
      <c r="L1458" t="str">
        <f>FIXED(Tabla1[[#This Row],[TASA 0%]],0)</f>
        <v>0</v>
      </c>
      <c r="M1458" t="str">
        <f>FIXED(Tabla1[[#This Row],[TASA EXE.]],0)</f>
        <v>0</v>
      </c>
      <c r="N1458" s="36" t="str">
        <f>FIXED(Tabla1[[#This Row],[IVA]],0)</f>
        <v>0</v>
      </c>
      <c r="O1458" s="36" t="str">
        <f>FIXED(Tabla1[[#This Row],[ISR RET]],0)</f>
        <v>0</v>
      </c>
      <c r="P1458" s="36" t="str">
        <f>FIXED(Tabla1[[#This Row],[IVA RET]],0)</f>
        <v>0</v>
      </c>
      <c r="R1458" s="68">
        <f>Tabla1[[#This Row],[TASA 16]]*16%</f>
        <v>0</v>
      </c>
    </row>
    <row r="1459" spans="2:18" x14ac:dyDescent="0.25">
      <c r="B1459" t="str">
        <f>'[1]210 Y RFC'!A1459</f>
        <v>PLP9304268Z8</v>
      </c>
      <c r="C1459" t="s">
        <v>1491</v>
      </c>
      <c r="D1459" t="str">
        <f>'[1]210 Y RFC'!C1459</f>
        <v>PROTEINA LACTEA PROLAC SA DE CV</v>
      </c>
      <c r="E1459" s="35">
        <f>SUMIFS(Tabla16[TASA 16],Tabla16[NUM],Tabla1[[#This Row],[CODIGO]])</f>
        <v>0</v>
      </c>
      <c r="F1459" s="35">
        <f>SUMIFS(Tabla16[TASA 0%],Tabla16[NUM],Tabla1[[#This Row],[CODIGO]])</f>
        <v>0</v>
      </c>
      <c r="G1459" s="35">
        <f>SUMIFS(Tabla16[[EXENTO ]],Tabla16[NUM],Tabla1[[#This Row],[CODIGO]])</f>
        <v>0</v>
      </c>
      <c r="H1459" s="35">
        <f>SUMIFS(Tabla16[IVA],Tabla16[NUM],Tabla1[[#This Row],[CODIGO]])</f>
        <v>0</v>
      </c>
      <c r="I1459" s="35">
        <f>SUMIFS(Tabla16[ISR RET.],Tabla16[NUM],Tabla1[[#This Row],[CODIGO]])</f>
        <v>0</v>
      </c>
      <c r="J1459" s="35">
        <f>SUMIFS(Tabla16[IVA RET.],Tabla16[NUM],Tabla1[[#This Row],[CODIGO]])</f>
        <v>0</v>
      </c>
      <c r="K1459" t="str">
        <f>FIXED(Tabla1[[#This Row],[TASA 16%]],0)</f>
        <v>0</v>
      </c>
      <c r="L1459" t="str">
        <f>FIXED(Tabla1[[#This Row],[TASA 0%]],0)</f>
        <v>0</v>
      </c>
      <c r="M1459" t="str">
        <f>FIXED(Tabla1[[#This Row],[TASA EXE.]],0)</f>
        <v>0</v>
      </c>
      <c r="N1459" t="str">
        <f>FIXED(Tabla1[[#This Row],[IVA]],0)</f>
        <v>0</v>
      </c>
      <c r="O1459" t="str">
        <f>FIXED(Tabla1[[#This Row],[ISR RET]],0)</f>
        <v>0</v>
      </c>
      <c r="P1459" t="str">
        <f>FIXED(Tabla1[[#This Row],[IVA RET]],0)</f>
        <v>0</v>
      </c>
      <c r="R1459" s="68">
        <f>Tabla1[[#This Row],[TASA 16]]*16%</f>
        <v>0</v>
      </c>
    </row>
    <row r="1460" spans="2:18" x14ac:dyDescent="0.25">
      <c r="B1460" t="str">
        <f>'[1]210 Y RFC'!A1460</f>
        <v>RIB160421L39</v>
      </c>
      <c r="C1460" t="s">
        <v>1492</v>
      </c>
      <c r="D1460" t="str">
        <f>'[1]210 Y RFC'!C1460</f>
        <v>RIBOMATIK SA DE CV</v>
      </c>
      <c r="E1460" s="35">
        <f>SUMIFS(Tabla16[TASA 16],Tabla16[NUM],Tabla1[[#This Row],[CODIGO]])</f>
        <v>0</v>
      </c>
      <c r="F1460" s="35">
        <f>SUMIFS(Tabla16[TASA 0%],Tabla16[NUM],Tabla1[[#This Row],[CODIGO]])</f>
        <v>0</v>
      </c>
      <c r="G1460" s="35">
        <f>SUMIFS(Tabla16[[EXENTO ]],Tabla16[NUM],Tabla1[[#This Row],[CODIGO]])</f>
        <v>0</v>
      </c>
      <c r="H1460" s="35">
        <f>SUMIFS(Tabla16[IVA],Tabla16[NUM],Tabla1[[#This Row],[CODIGO]])</f>
        <v>0</v>
      </c>
      <c r="I1460" s="35">
        <f>SUMIFS(Tabla16[ISR RET.],Tabla16[NUM],Tabla1[[#This Row],[CODIGO]])</f>
        <v>0</v>
      </c>
      <c r="J1460" s="35">
        <f>SUMIFS(Tabla16[IVA RET.],Tabla16[NUM],Tabla1[[#This Row],[CODIGO]])</f>
        <v>0</v>
      </c>
      <c r="K1460" t="str">
        <f>FIXED(Tabla1[[#This Row],[TASA 16%]],0)</f>
        <v>0</v>
      </c>
      <c r="L1460" t="str">
        <f>FIXED(Tabla1[[#This Row],[TASA 0%]],0)</f>
        <v>0</v>
      </c>
      <c r="M1460" t="str">
        <f>FIXED(Tabla1[[#This Row],[TASA EXE.]],0)</f>
        <v>0</v>
      </c>
      <c r="N1460" s="36" t="str">
        <f>FIXED(Tabla1[[#This Row],[IVA]],0)</f>
        <v>0</v>
      </c>
      <c r="O1460" s="36" t="str">
        <f>FIXED(Tabla1[[#This Row],[ISR RET]],0)</f>
        <v>0</v>
      </c>
      <c r="P1460" s="36" t="str">
        <f>FIXED(Tabla1[[#This Row],[IVA RET]],0)</f>
        <v>0</v>
      </c>
      <c r="R1460" s="68">
        <f>Tabla1[[#This Row],[TASA 16]]*16%</f>
        <v>0</v>
      </c>
    </row>
    <row r="1461" spans="2:18" x14ac:dyDescent="0.25">
      <c r="B1461" t="str">
        <f>'[1]210 Y RFC'!A1461</f>
        <v>SALE661017EJA</v>
      </c>
      <c r="C1461" t="s">
        <v>1493</v>
      </c>
      <c r="D1461" t="str">
        <f>'[1]210 Y RFC'!C1461</f>
        <v>SANCHEZ LOPEZ ESTHELA</v>
      </c>
      <c r="E1461" s="35">
        <f>SUMIFS(Tabla16[TASA 16],Tabla16[NUM],Tabla1[[#This Row],[CODIGO]])</f>
        <v>0</v>
      </c>
      <c r="F1461" s="35">
        <f>SUMIFS(Tabla16[TASA 0%],Tabla16[NUM],Tabla1[[#This Row],[CODIGO]])</f>
        <v>0</v>
      </c>
      <c r="G1461" s="35">
        <f>SUMIFS(Tabla16[[EXENTO ]],Tabla16[NUM],Tabla1[[#This Row],[CODIGO]])</f>
        <v>0</v>
      </c>
      <c r="H1461" s="35">
        <f>SUMIFS(Tabla16[IVA],Tabla16[NUM],Tabla1[[#This Row],[CODIGO]])</f>
        <v>0</v>
      </c>
      <c r="I1461" s="35">
        <f>SUMIFS(Tabla16[ISR RET.],Tabla16[NUM],Tabla1[[#This Row],[CODIGO]])</f>
        <v>0</v>
      </c>
      <c r="J1461" s="35">
        <f>SUMIFS(Tabla16[IVA RET.],Tabla16[NUM],Tabla1[[#This Row],[CODIGO]])</f>
        <v>0</v>
      </c>
      <c r="K1461" t="str">
        <f>FIXED(Tabla1[[#This Row],[TASA 16%]],0)</f>
        <v>0</v>
      </c>
      <c r="L1461" t="str">
        <f>FIXED(Tabla1[[#This Row],[TASA 0%]],0)</f>
        <v>0</v>
      </c>
      <c r="M1461" t="str">
        <f>FIXED(Tabla1[[#This Row],[TASA EXE.]],0)</f>
        <v>0</v>
      </c>
      <c r="N1461" t="str">
        <f>FIXED(Tabla1[[#This Row],[IVA]],0)</f>
        <v>0</v>
      </c>
      <c r="O1461" t="str">
        <f>FIXED(Tabla1[[#This Row],[ISR RET]],0)</f>
        <v>0</v>
      </c>
      <c r="P1461" t="str">
        <f>FIXED(Tabla1[[#This Row],[IVA RET]],0)</f>
        <v>0</v>
      </c>
      <c r="R1461" s="68">
        <f>Tabla1[[#This Row],[TASA 16]]*16%</f>
        <v>0</v>
      </c>
    </row>
    <row r="1462" spans="2:18" x14ac:dyDescent="0.25">
      <c r="B1462" t="str">
        <f>'[1]210 Y RFC'!A1462</f>
        <v>LOCM520128639</v>
      </c>
      <c r="C1462" t="s">
        <v>1494</v>
      </c>
      <c r="D1462" t="str">
        <f>'[1]210 Y RFC'!C1462</f>
        <v>LOPEZ CONTRERAS MARTHA</v>
      </c>
      <c r="E1462" s="35">
        <f>SUMIFS(Tabla16[TASA 16],Tabla16[NUM],Tabla1[[#This Row],[CODIGO]])</f>
        <v>0</v>
      </c>
      <c r="F1462" s="35">
        <f>SUMIFS(Tabla16[TASA 0%],Tabla16[NUM],Tabla1[[#This Row],[CODIGO]])</f>
        <v>0</v>
      </c>
      <c r="G1462" s="35">
        <f>SUMIFS(Tabla16[[EXENTO ]],Tabla16[NUM],Tabla1[[#This Row],[CODIGO]])</f>
        <v>0</v>
      </c>
      <c r="H1462" s="35">
        <f>SUMIFS(Tabla16[IVA],Tabla16[NUM],Tabla1[[#This Row],[CODIGO]])</f>
        <v>0</v>
      </c>
      <c r="I1462" s="35">
        <f>SUMIFS(Tabla16[ISR RET.],Tabla16[NUM],Tabla1[[#This Row],[CODIGO]])</f>
        <v>0</v>
      </c>
      <c r="J1462" s="35">
        <f>SUMIFS(Tabla16[IVA RET.],Tabla16[NUM],Tabla1[[#This Row],[CODIGO]])</f>
        <v>0</v>
      </c>
      <c r="K1462" t="str">
        <f>FIXED(Tabla1[[#This Row],[TASA 16%]],0)</f>
        <v>0</v>
      </c>
      <c r="L1462" t="str">
        <f>FIXED(Tabla1[[#This Row],[TASA 0%]],0)</f>
        <v>0</v>
      </c>
      <c r="M1462" t="str">
        <f>FIXED(Tabla1[[#This Row],[TASA EXE.]],0)</f>
        <v>0</v>
      </c>
      <c r="N1462" s="36" t="str">
        <f>FIXED(Tabla1[[#This Row],[IVA]],0)</f>
        <v>0</v>
      </c>
      <c r="O1462" s="36" t="str">
        <f>FIXED(Tabla1[[#This Row],[ISR RET]],0)</f>
        <v>0</v>
      </c>
      <c r="P1462" s="36" t="str">
        <f>FIXED(Tabla1[[#This Row],[IVA RET]],0)</f>
        <v>0</v>
      </c>
      <c r="R1462" s="68">
        <f>Tabla1[[#This Row],[TASA 16]]*16%</f>
        <v>0</v>
      </c>
    </row>
    <row r="1463" spans="2:18" x14ac:dyDescent="0.25">
      <c r="B1463" t="str">
        <f>'[1]210 Y RFC'!A1463</f>
        <v>GOBA770720TC9</v>
      </c>
      <c r="C1463" t="s">
        <v>1495</v>
      </c>
      <c r="D1463" t="str">
        <f>'[1]210 Y RFC'!C1463</f>
        <v>GONZALEZ BARBA ANTONIO</v>
      </c>
      <c r="E1463" s="35">
        <f>SUMIFS(Tabla16[TASA 16],Tabla16[NUM],Tabla1[[#This Row],[CODIGO]])</f>
        <v>0</v>
      </c>
      <c r="F1463" s="35">
        <f>SUMIFS(Tabla16[TASA 0%],Tabla16[NUM],Tabla1[[#This Row],[CODIGO]])</f>
        <v>2096</v>
      </c>
      <c r="G1463" s="35">
        <f>SUMIFS(Tabla16[[EXENTO ]],Tabla16[NUM],Tabla1[[#This Row],[CODIGO]])</f>
        <v>0</v>
      </c>
      <c r="H1463" s="35">
        <f>SUMIFS(Tabla16[IVA],Tabla16[NUM],Tabla1[[#This Row],[CODIGO]])</f>
        <v>0</v>
      </c>
      <c r="I1463" s="35">
        <f>SUMIFS(Tabla16[ISR RET.],Tabla16[NUM],Tabla1[[#This Row],[CODIGO]])</f>
        <v>0</v>
      </c>
      <c r="J1463" s="35">
        <f>SUMIFS(Tabla16[IVA RET.],Tabla16[NUM],Tabla1[[#This Row],[CODIGO]])</f>
        <v>0</v>
      </c>
      <c r="K1463" t="str">
        <f>FIXED(Tabla1[[#This Row],[TASA 16%]],0)</f>
        <v>0</v>
      </c>
      <c r="L1463" t="str">
        <f>FIXED(Tabla1[[#This Row],[TASA 0%]],0)</f>
        <v>2,096</v>
      </c>
      <c r="M1463" t="str">
        <f>FIXED(Tabla1[[#This Row],[TASA EXE.]],0)</f>
        <v>0</v>
      </c>
      <c r="N1463" t="str">
        <f>FIXED(Tabla1[[#This Row],[IVA]],0)</f>
        <v>0</v>
      </c>
      <c r="O1463" t="str">
        <f>FIXED(Tabla1[[#This Row],[ISR RET]],0)</f>
        <v>0</v>
      </c>
      <c r="P1463" t="str">
        <f>FIXED(Tabla1[[#This Row],[IVA RET]],0)</f>
        <v>0</v>
      </c>
      <c r="R1463" s="68">
        <f>Tabla1[[#This Row],[TASA 16]]*16%</f>
        <v>0</v>
      </c>
    </row>
    <row r="1464" spans="2:18" x14ac:dyDescent="0.25">
      <c r="B1464" t="str">
        <f>'[1]210 Y RFC'!A1464</f>
        <v>CAFC280806C32</v>
      </c>
      <c r="C1464" t="s">
        <v>1496</v>
      </c>
      <c r="D1464" t="str">
        <f>'[1]210 Y RFC'!C1464</f>
        <v>CASILLAS FRANCO JOSE CLEOFAS</v>
      </c>
      <c r="E1464" s="35">
        <f>SUMIFS(Tabla16[TASA 16],Tabla16[NUM],Tabla1[[#This Row],[CODIGO]])</f>
        <v>0</v>
      </c>
      <c r="F1464" s="35">
        <f>SUMIFS(Tabla16[TASA 0%],Tabla16[NUM],Tabla1[[#This Row],[CODIGO]])</f>
        <v>0</v>
      </c>
      <c r="G1464" s="35">
        <f>SUMIFS(Tabla16[[EXENTO ]],Tabla16[NUM],Tabla1[[#This Row],[CODIGO]])</f>
        <v>0</v>
      </c>
      <c r="H1464" s="35">
        <f>SUMIFS(Tabla16[IVA],Tabla16[NUM],Tabla1[[#This Row],[CODIGO]])</f>
        <v>0</v>
      </c>
      <c r="I1464" s="35">
        <f>SUMIFS(Tabla16[ISR RET.],Tabla16[NUM],Tabla1[[#This Row],[CODIGO]])</f>
        <v>0</v>
      </c>
      <c r="J1464" s="35">
        <f>SUMIFS(Tabla16[IVA RET.],Tabla16[NUM],Tabla1[[#This Row],[CODIGO]])</f>
        <v>0</v>
      </c>
      <c r="K1464" t="str">
        <f>FIXED(Tabla1[[#This Row],[TASA 16%]],0)</f>
        <v>0</v>
      </c>
      <c r="L1464" t="str">
        <f>FIXED(Tabla1[[#This Row],[TASA 0%]],0)</f>
        <v>0</v>
      </c>
      <c r="M1464" t="str">
        <f>FIXED(Tabla1[[#This Row],[TASA EXE.]],0)</f>
        <v>0</v>
      </c>
      <c r="N1464" s="36" t="str">
        <f>FIXED(Tabla1[[#This Row],[IVA]],0)</f>
        <v>0</v>
      </c>
      <c r="O1464" s="36" t="str">
        <f>FIXED(Tabla1[[#This Row],[ISR RET]],0)</f>
        <v>0</v>
      </c>
      <c r="P1464" s="36" t="str">
        <f>FIXED(Tabla1[[#This Row],[IVA RET]],0)</f>
        <v>0</v>
      </c>
      <c r="R1464" s="68">
        <f>Tabla1[[#This Row],[TASA 16]]*16%</f>
        <v>0</v>
      </c>
    </row>
    <row r="1465" spans="2:18" x14ac:dyDescent="0.25">
      <c r="B1465" t="str">
        <f>'[1]210 Y RFC'!A1465</f>
        <v>CCT890513FX3</v>
      </c>
      <c r="C1465" t="s">
        <v>1497</v>
      </c>
      <c r="D1465" t="str">
        <f>'[1]210 Y RFC'!C1465</f>
        <v>CAMPERS Y CASETAS TEPA SA DE CV</v>
      </c>
      <c r="E1465" s="35">
        <f>SUMIFS(Tabla16[TASA 16],Tabla16[NUM],Tabla1[[#This Row],[CODIGO]])</f>
        <v>0</v>
      </c>
      <c r="F1465" s="35">
        <f>SUMIFS(Tabla16[TASA 0%],Tabla16[NUM],Tabla1[[#This Row],[CODIGO]])</f>
        <v>0</v>
      </c>
      <c r="G1465" s="35">
        <f>SUMIFS(Tabla16[[EXENTO ]],Tabla16[NUM],Tabla1[[#This Row],[CODIGO]])</f>
        <v>0</v>
      </c>
      <c r="H1465" s="35">
        <f>SUMIFS(Tabla16[IVA],Tabla16[NUM],Tabla1[[#This Row],[CODIGO]])</f>
        <v>0</v>
      </c>
      <c r="I1465" s="35">
        <f>SUMIFS(Tabla16[ISR RET.],Tabla16[NUM],Tabla1[[#This Row],[CODIGO]])</f>
        <v>0</v>
      </c>
      <c r="J1465" s="35">
        <f>SUMIFS(Tabla16[IVA RET.],Tabla16[NUM],Tabla1[[#This Row],[CODIGO]])</f>
        <v>0</v>
      </c>
      <c r="K1465" t="str">
        <f>FIXED(Tabla1[[#This Row],[TASA 16%]],0)</f>
        <v>0</v>
      </c>
      <c r="L1465" t="str">
        <f>FIXED(Tabla1[[#This Row],[TASA 0%]],0)</f>
        <v>0</v>
      </c>
      <c r="M1465" t="str">
        <f>FIXED(Tabla1[[#This Row],[TASA EXE.]],0)</f>
        <v>0</v>
      </c>
      <c r="N1465" t="str">
        <f>FIXED(Tabla1[[#This Row],[IVA]],0)</f>
        <v>0</v>
      </c>
      <c r="O1465" t="str">
        <f>FIXED(Tabla1[[#This Row],[ISR RET]],0)</f>
        <v>0</v>
      </c>
      <c r="P1465" t="str">
        <f>FIXED(Tabla1[[#This Row],[IVA RET]],0)</f>
        <v>0</v>
      </c>
      <c r="R1465" s="68">
        <f>Tabla1[[#This Row],[TASA 16]]*16%</f>
        <v>0</v>
      </c>
    </row>
    <row r="1466" spans="2:18" x14ac:dyDescent="0.25">
      <c r="B1466" t="str">
        <f>'[1]210 Y RFC'!A1466</f>
        <v>VIVS710131CN0</v>
      </c>
      <c r="C1466" t="s">
        <v>1498</v>
      </c>
      <c r="D1466" t="str">
        <f>'[1]210 Y RFC'!C1466</f>
        <v>VILLAGOMEZ VEGA SUSANA FANNY</v>
      </c>
      <c r="E1466" s="35">
        <f>SUMIFS(Tabla16[TASA 16],Tabla16[NUM],Tabla1[[#This Row],[CODIGO]])</f>
        <v>0</v>
      </c>
      <c r="F1466" s="35">
        <f>SUMIFS(Tabla16[TASA 0%],Tabla16[NUM],Tabla1[[#This Row],[CODIGO]])</f>
        <v>0</v>
      </c>
      <c r="G1466" s="35">
        <f>SUMIFS(Tabla16[[EXENTO ]],Tabla16[NUM],Tabla1[[#This Row],[CODIGO]])</f>
        <v>0</v>
      </c>
      <c r="H1466" s="35">
        <f>SUMIFS(Tabla16[IVA],Tabla16[NUM],Tabla1[[#This Row],[CODIGO]])</f>
        <v>0</v>
      </c>
      <c r="I1466" s="35">
        <f>SUMIFS(Tabla16[ISR RET.],Tabla16[NUM],Tabla1[[#This Row],[CODIGO]])</f>
        <v>0</v>
      </c>
      <c r="J1466" s="35">
        <f>SUMIFS(Tabla16[IVA RET.],Tabla16[NUM],Tabla1[[#This Row],[CODIGO]])</f>
        <v>0</v>
      </c>
      <c r="K1466" t="str">
        <f>FIXED(Tabla1[[#This Row],[TASA 16%]],0)</f>
        <v>0</v>
      </c>
      <c r="L1466" t="str">
        <f>FIXED(Tabla1[[#This Row],[TASA 0%]],0)</f>
        <v>0</v>
      </c>
      <c r="M1466" t="str">
        <f>FIXED(Tabla1[[#This Row],[TASA EXE.]],0)</f>
        <v>0</v>
      </c>
      <c r="N1466" s="36" t="str">
        <f>FIXED(Tabla1[[#This Row],[IVA]],0)</f>
        <v>0</v>
      </c>
      <c r="O1466" s="36" t="str">
        <f>FIXED(Tabla1[[#This Row],[ISR RET]],0)</f>
        <v>0</v>
      </c>
      <c r="P1466" s="36" t="str">
        <f>FIXED(Tabla1[[#This Row],[IVA RET]],0)</f>
        <v>0</v>
      </c>
      <c r="R1466" s="68">
        <f>Tabla1[[#This Row],[TASA 16]]*16%</f>
        <v>0</v>
      </c>
    </row>
    <row r="1467" spans="2:18" x14ac:dyDescent="0.25">
      <c r="B1467" t="str">
        <f>'[1]210 Y RFC'!A1467</f>
        <v>UTE0202216DA</v>
      </c>
      <c r="C1467" t="s">
        <v>1499</v>
      </c>
      <c r="D1467" t="str">
        <f>'[1]210 Y RFC'!C1467</f>
        <v>US TECHNOLOGIES SA DE CV</v>
      </c>
      <c r="E1467" s="35">
        <f>SUMIFS(Tabla16[TASA 16],Tabla16[NUM],Tabla1[[#This Row],[CODIGO]])</f>
        <v>0</v>
      </c>
      <c r="F1467" s="35">
        <f>SUMIFS(Tabla16[TASA 0%],Tabla16[NUM],Tabla1[[#This Row],[CODIGO]])</f>
        <v>0</v>
      </c>
      <c r="G1467" s="35">
        <f>SUMIFS(Tabla16[[EXENTO ]],Tabla16[NUM],Tabla1[[#This Row],[CODIGO]])</f>
        <v>0</v>
      </c>
      <c r="H1467" s="35">
        <f>SUMIFS(Tabla16[IVA],Tabla16[NUM],Tabla1[[#This Row],[CODIGO]])</f>
        <v>0</v>
      </c>
      <c r="I1467" s="35">
        <f>SUMIFS(Tabla16[ISR RET.],Tabla16[NUM],Tabla1[[#This Row],[CODIGO]])</f>
        <v>0</v>
      </c>
      <c r="J1467" s="35">
        <f>SUMIFS(Tabla16[IVA RET.],Tabla16[NUM],Tabla1[[#This Row],[CODIGO]])</f>
        <v>0</v>
      </c>
      <c r="K1467" t="str">
        <f>FIXED(Tabla1[[#This Row],[TASA 16%]],0)</f>
        <v>0</v>
      </c>
      <c r="L1467" t="str">
        <f>FIXED(Tabla1[[#This Row],[TASA 0%]],0)</f>
        <v>0</v>
      </c>
      <c r="M1467" t="str">
        <f>FIXED(Tabla1[[#This Row],[TASA EXE.]],0)</f>
        <v>0</v>
      </c>
      <c r="N1467" t="str">
        <f>FIXED(Tabla1[[#This Row],[IVA]],0)</f>
        <v>0</v>
      </c>
      <c r="O1467" t="str">
        <f>FIXED(Tabla1[[#This Row],[ISR RET]],0)</f>
        <v>0</v>
      </c>
      <c r="P1467" t="str">
        <f>FIXED(Tabla1[[#This Row],[IVA RET]],0)</f>
        <v>0</v>
      </c>
      <c r="R1467" s="68">
        <f>Tabla1[[#This Row],[TASA 16]]*16%</f>
        <v>0</v>
      </c>
    </row>
    <row r="1468" spans="2:18" x14ac:dyDescent="0.25">
      <c r="B1468" t="str">
        <f>'[1]210 Y RFC'!A1468</f>
        <v>EDI0012182Z5</v>
      </c>
      <c r="C1468" t="s">
        <v>1500</v>
      </c>
      <c r="D1468" t="str">
        <f>'[1]210 Y RFC'!C1468</f>
        <v>EXCELENCIA EN DISTRIBUCION SA DE CV</v>
      </c>
      <c r="E1468" s="35">
        <f>SUMIFS(Tabla16[TASA 16],Tabla16[NUM],Tabla1[[#This Row],[CODIGO]])</f>
        <v>0</v>
      </c>
      <c r="F1468" s="35">
        <f>SUMIFS(Tabla16[TASA 0%],Tabla16[NUM],Tabla1[[#This Row],[CODIGO]])</f>
        <v>0</v>
      </c>
      <c r="G1468" s="35">
        <f>SUMIFS(Tabla16[[EXENTO ]],Tabla16[NUM],Tabla1[[#This Row],[CODIGO]])</f>
        <v>0</v>
      </c>
      <c r="H1468" s="35">
        <f>SUMIFS(Tabla16[IVA],Tabla16[NUM],Tabla1[[#This Row],[CODIGO]])</f>
        <v>0</v>
      </c>
      <c r="I1468" s="35">
        <f>SUMIFS(Tabla16[ISR RET.],Tabla16[NUM],Tabla1[[#This Row],[CODIGO]])</f>
        <v>0</v>
      </c>
      <c r="J1468" s="35">
        <f>SUMIFS(Tabla16[IVA RET.],Tabla16[NUM],Tabla1[[#This Row],[CODIGO]])</f>
        <v>0</v>
      </c>
      <c r="K1468" t="str">
        <f>FIXED(Tabla1[[#This Row],[TASA 16%]],0)</f>
        <v>0</v>
      </c>
      <c r="L1468" t="str">
        <f>FIXED(Tabla1[[#This Row],[TASA 0%]],0)</f>
        <v>0</v>
      </c>
      <c r="M1468" t="str">
        <f>FIXED(Tabla1[[#This Row],[TASA EXE.]],0)</f>
        <v>0</v>
      </c>
      <c r="N1468" s="36" t="str">
        <f>FIXED(Tabla1[[#This Row],[IVA]],0)</f>
        <v>0</v>
      </c>
      <c r="O1468" s="36" t="str">
        <f>FIXED(Tabla1[[#This Row],[ISR RET]],0)</f>
        <v>0</v>
      </c>
      <c r="P1468" s="36" t="str">
        <f>FIXED(Tabla1[[#This Row],[IVA RET]],0)</f>
        <v>0</v>
      </c>
      <c r="R1468" s="68">
        <f>Tabla1[[#This Row],[TASA 16]]*16%</f>
        <v>0</v>
      </c>
    </row>
    <row r="1469" spans="2:18" x14ac:dyDescent="0.25">
      <c r="B1469">
        <f>'[1]210 Y RFC'!A1469</f>
        <v>0</v>
      </c>
      <c r="C1469" t="s">
        <v>1501</v>
      </c>
      <c r="D1469" t="str">
        <f>'[1]210 Y RFC'!C1469</f>
        <v>DE LA ROCHA MUÑIZ HECTOR</v>
      </c>
      <c r="E1469" s="35">
        <f>SUMIFS(Tabla16[TASA 16],Tabla16[NUM],Tabla1[[#This Row],[CODIGO]])</f>
        <v>0</v>
      </c>
      <c r="F1469" s="35">
        <f>SUMIFS(Tabla16[TASA 0%],Tabla16[NUM],Tabla1[[#This Row],[CODIGO]])</f>
        <v>0</v>
      </c>
      <c r="G1469" s="35">
        <f>SUMIFS(Tabla16[[EXENTO ]],Tabla16[NUM],Tabla1[[#This Row],[CODIGO]])</f>
        <v>0</v>
      </c>
      <c r="H1469" s="35">
        <f>SUMIFS(Tabla16[IVA],Tabla16[NUM],Tabla1[[#This Row],[CODIGO]])</f>
        <v>0</v>
      </c>
      <c r="I1469" s="35">
        <f>SUMIFS(Tabla16[ISR RET.],Tabla16[NUM],Tabla1[[#This Row],[CODIGO]])</f>
        <v>0</v>
      </c>
      <c r="J1469" s="35">
        <f>SUMIFS(Tabla16[IVA RET.],Tabla16[NUM],Tabla1[[#This Row],[CODIGO]])</f>
        <v>0</v>
      </c>
      <c r="K1469" t="str">
        <f>FIXED(Tabla1[[#This Row],[TASA 16%]],0)</f>
        <v>0</v>
      </c>
      <c r="L1469" t="str">
        <f>FIXED(Tabla1[[#This Row],[TASA 0%]],0)</f>
        <v>0</v>
      </c>
      <c r="M1469" t="str">
        <f>FIXED(Tabla1[[#This Row],[TASA EXE.]],0)</f>
        <v>0</v>
      </c>
      <c r="N1469" t="str">
        <f>FIXED(Tabla1[[#This Row],[IVA]],0)</f>
        <v>0</v>
      </c>
      <c r="O1469" t="str">
        <f>FIXED(Tabla1[[#This Row],[ISR RET]],0)</f>
        <v>0</v>
      </c>
      <c r="P1469" t="str">
        <f>FIXED(Tabla1[[#This Row],[IVA RET]],0)</f>
        <v>0</v>
      </c>
      <c r="R1469" s="68">
        <f>Tabla1[[#This Row],[TASA 16]]*16%</f>
        <v>0</v>
      </c>
    </row>
    <row r="1470" spans="2:18" x14ac:dyDescent="0.25">
      <c r="B1470" t="str">
        <f>'[1]210 Y RFC'!A1470</f>
        <v>CAD041111C88</v>
      </c>
      <c r="C1470" t="s">
        <v>1502</v>
      </c>
      <c r="D1470" t="str">
        <f>'[1]210 Y RFC'!C1470</f>
        <v>CENTRO DE ABASTO Y DISTRIBUCION ESPECIALIZADA S DE RL DE CV</v>
      </c>
      <c r="E1470" s="35">
        <f>SUMIFS(Tabla16[TASA 16],Tabla16[NUM],Tabla1[[#This Row],[CODIGO]])</f>
        <v>67389.25</v>
      </c>
      <c r="F1470" s="35">
        <f>SUMIFS(Tabla16[TASA 0%],Tabla16[NUM],Tabla1[[#This Row],[CODIGO]])</f>
        <v>1.0913936421275139E-11</v>
      </c>
      <c r="G1470" s="35">
        <f>SUMIFS(Tabla16[[EXENTO ]],Tabla16[NUM],Tabla1[[#This Row],[CODIGO]])</f>
        <v>0</v>
      </c>
      <c r="H1470" s="35">
        <f>SUMIFS(Tabla16[IVA],Tabla16[NUM],Tabla1[[#This Row],[CODIGO]])</f>
        <v>10782.279999999999</v>
      </c>
      <c r="I1470" s="35">
        <f>SUMIFS(Tabla16[ISR RET.],Tabla16[NUM],Tabla1[[#This Row],[CODIGO]])</f>
        <v>0</v>
      </c>
      <c r="J1470" s="35">
        <f>SUMIFS(Tabla16[IVA RET.],Tabla16[NUM],Tabla1[[#This Row],[CODIGO]])</f>
        <v>0</v>
      </c>
      <c r="K1470" t="str">
        <f>FIXED(Tabla1[[#This Row],[TASA 16%]],0)</f>
        <v>67,389</v>
      </c>
      <c r="L1470" t="str">
        <f>FIXED(Tabla1[[#This Row],[TASA 0%]],0)</f>
        <v>0</v>
      </c>
      <c r="M1470" t="str">
        <f>FIXED(Tabla1[[#This Row],[TASA EXE.]],0)</f>
        <v>0</v>
      </c>
      <c r="N1470" t="str">
        <f>FIXED(Tabla1[[#This Row],[IVA]],0)</f>
        <v>10,782</v>
      </c>
      <c r="O1470" t="str">
        <f>FIXED(Tabla1[[#This Row],[ISR RET]],0)</f>
        <v>0</v>
      </c>
      <c r="P1470" t="str">
        <f>FIXED(Tabla1[[#This Row],[IVA RET]],0)</f>
        <v>0</v>
      </c>
      <c r="R1470" s="68">
        <f>Tabla1[[#This Row],[TASA 16]]*16%</f>
        <v>10782.24</v>
      </c>
    </row>
    <row r="1471" spans="2:18" x14ac:dyDescent="0.25">
      <c r="B1471" t="str">
        <f>'[1]210 Y RFC'!A1471</f>
        <v>CBA041122Q51</v>
      </c>
      <c r="C1471" t="s">
        <v>1503</v>
      </c>
      <c r="D1471" t="str">
        <f>'[1]210 Y RFC'!C1471</f>
        <v>CRISTAL BASICOS SA DE CV</v>
      </c>
      <c r="E1471" s="35">
        <f>SUMIFS(Tabla16[TASA 16],Tabla16[NUM],Tabla1[[#This Row],[CODIGO]])</f>
        <v>0</v>
      </c>
      <c r="F1471" s="35">
        <f>SUMIFS(Tabla16[TASA 0%],Tabla16[NUM],Tabla1[[#This Row],[CODIGO]])</f>
        <v>0</v>
      </c>
      <c r="G1471" s="35">
        <f>SUMIFS(Tabla16[[EXENTO ]],Tabla16[NUM],Tabla1[[#This Row],[CODIGO]])</f>
        <v>0</v>
      </c>
      <c r="H1471" s="35">
        <f>SUMIFS(Tabla16[IVA],Tabla16[NUM],Tabla1[[#This Row],[CODIGO]])</f>
        <v>0</v>
      </c>
      <c r="I1471" s="35">
        <f>SUMIFS(Tabla16[ISR RET.],Tabla16[NUM],Tabla1[[#This Row],[CODIGO]])</f>
        <v>0</v>
      </c>
      <c r="J1471" s="35">
        <f>SUMIFS(Tabla16[IVA RET.],Tabla16[NUM],Tabla1[[#This Row],[CODIGO]])</f>
        <v>0</v>
      </c>
      <c r="K1471" t="str">
        <f>FIXED(Tabla1[[#This Row],[TASA 16%]],0)</f>
        <v>0</v>
      </c>
      <c r="L1471" t="str">
        <f>FIXED(Tabla1[[#This Row],[TASA 0%]],0)</f>
        <v>0</v>
      </c>
      <c r="M1471" t="str">
        <f>FIXED(Tabla1[[#This Row],[TASA EXE.]],0)</f>
        <v>0</v>
      </c>
      <c r="N1471" t="str">
        <f>FIXED(Tabla1[[#This Row],[IVA]],0)</f>
        <v>0</v>
      </c>
      <c r="O1471" t="str">
        <f>FIXED(Tabla1[[#This Row],[ISR RET]],0)</f>
        <v>0</v>
      </c>
      <c r="P1471" t="str">
        <f>FIXED(Tabla1[[#This Row],[IVA RET]],0)</f>
        <v>0</v>
      </c>
      <c r="R1471" s="68">
        <f>Tabla1[[#This Row],[TASA 16]]*16%</f>
        <v>0</v>
      </c>
    </row>
    <row r="1472" spans="2:18" x14ac:dyDescent="0.25">
      <c r="B1472" t="str">
        <f>'[1]210 Y RFC'!A1472</f>
        <v>CAAS690823R1A</v>
      </c>
      <c r="C1472" t="s">
        <v>1504</v>
      </c>
      <c r="D1472" t="str">
        <f>'[1]210 Y RFC'!C1472</f>
        <v>CASTAÑEDA AMEZCUA SIMON</v>
      </c>
      <c r="E1472" s="35">
        <f>SUMIFS(Tabla16[TASA 16],Tabla16[NUM],Tabla1[[#This Row],[CODIGO]])</f>
        <v>0</v>
      </c>
      <c r="F1472" s="35">
        <f>SUMIFS(Tabla16[TASA 0%],Tabla16[NUM],Tabla1[[#This Row],[CODIGO]])</f>
        <v>0</v>
      </c>
      <c r="G1472" s="35">
        <f>SUMIFS(Tabla16[[EXENTO ]],Tabla16[NUM],Tabla1[[#This Row],[CODIGO]])</f>
        <v>0</v>
      </c>
      <c r="H1472" s="35">
        <f>SUMIFS(Tabla16[IVA],Tabla16[NUM],Tabla1[[#This Row],[CODIGO]])</f>
        <v>0</v>
      </c>
      <c r="I1472" s="35">
        <f>SUMIFS(Tabla16[ISR RET.],Tabla16[NUM],Tabla1[[#This Row],[CODIGO]])</f>
        <v>0</v>
      </c>
      <c r="J1472" s="35">
        <f>SUMIFS(Tabla16[IVA RET.],Tabla16[NUM],Tabla1[[#This Row],[CODIGO]])</f>
        <v>0</v>
      </c>
      <c r="K1472" t="str">
        <f>FIXED(Tabla1[[#This Row],[TASA 16%]],0)</f>
        <v>0</v>
      </c>
      <c r="L1472" t="str">
        <f>FIXED(Tabla1[[#This Row],[TASA 0%]],0)</f>
        <v>0</v>
      </c>
      <c r="M1472" t="str">
        <f>FIXED(Tabla1[[#This Row],[TASA EXE.]],0)</f>
        <v>0</v>
      </c>
      <c r="N1472" s="36" t="str">
        <f>FIXED(Tabla1[[#This Row],[IVA]],0)</f>
        <v>0</v>
      </c>
      <c r="O1472" s="36" t="str">
        <f>FIXED(Tabla1[[#This Row],[ISR RET]],0)</f>
        <v>0</v>
      </c>
      <c r="P1472" s="36" t="str">
        <f>FIXED(Tabla1[[#This Row],[IVA RET]],0)</f>
        <v>0</v>
      </c>
      <c r="R1472" s="68">
        <f>Tabla1[[#This Row],[TASA 16]]*16%</f>
        <v>0</v>
      </c>
    </row>
    <row r="1473" spans="2:18" x14ac:dyDescent="0.25">
      <c r="B1473" t="str">
        <f>'[1]210 Y RFC'!A1473</f>
        <v>MAAD520503UT0</v>
      </c>
      <c r="C1473" t="s">
        <v>1505</v>
      </c>
      <c r="D1473" t="str">
        <f>'[1]210 Y RFC'!C1473</f>
        <v>MAYORAL AGUIRRE DANIEL</v>
      </c>
      <c r="E1473" s="35">
        <f>SUMIFS(Tabla16[TASA 16],Tabla16[NUM],Tabla1[[#This Row],[CODIGO]])</f>
        <v>0</v>
      </c>
      <c r="F1473" s="35">
        <f>SUMIFS(Tabla16[TASA 0%],Tabla16[NUM],Tabla1[[#This Row],[CODIGO]])</f>
        <v>8000</v>
      </c>
      <c r="G1473" s="35">
        <f>SUMIFS(Tabla16[[EXENTO ]],Tabla16[NUM],Tabla1[[#This Row],[CODIGO]])</f>
        <v>0</v>
      </c>
      <c r="H1473" s="35">
        <f>SUMIFS(Tabla16[IVA],Tabla16[NUM],Tabla1[[#This Row],[CODIGO]])</f>
        <v>0</v>
      </c>
      <c r="I1473" s="35">
        <f>SUMIFS(Tabla16[ISR RET.],Tabla16[NUM],Tabla1[[#This Row],[CODIGO]])</f>
        <v>0</v>
      </c>
      <c r="J1473" s="35">
        <f>SUMIFS(Tabla16[IVA RET.],Tabla16[NUM],Tabla1[[#This Row],[CODIGO]])</f>
        <v>0</v>
      </c>
      <c r="K1473" t="str">
        <f>FIXED(Tabla1[[#This Row],[TASA 16%]],0)</f>
        <v>0</v>
      </c>
      <c r="L1473" t="str">
        <f>FIXED(Tabla1[[#This Row],[TASA 0%]],0)</f>
        <v>8,000</v>
      </c>
      <c r="M1473" t="str">
        <f>FIXED(Tabla1[[#This Row],[TASA EXE.]],0)</f>
        <v>0</v>
      </c>
      <c r="N1473" t="str">
        <f>FIXED(Tabla1[[#This Row],[IVA]],0)</f>
        <v>0</v>
      </c>
      <c r="O1473" t="str">
        <f>FIXED(Tabla1[[#This Row],[ISR RET]],0)</f>
        <v>0</v>
      </c>
      <c r="P1473" t="str">
        <f>FIXED(Tabla1[[#This Row],[IVA RET]],0)</f>
        <v>0</v>
      </c>
      <c r="R1473" s="68">
        <f>Tabla1[[#This Row],[TASA 16]]*16%</f>
        <v>0</v>
      </c>
    </row>
    <row r="1474" spans="2:18" x14ac:dyDescent="0.25">
      <c r="B1474" t="str">
        <f>'[1]210 Y RFC'!A1474</f>
        <v>PLP931213617</v>
      </c>
      <c r="C1474" t="s">
        <v>1506</v>
      </c>
      <c r="D1474" t="str">
        <f>'[1]210 Y RFC'!C1474</f>
        <v>PRODUCTOS LACTEOS LA PROVIDENCIA</v>
      </c>
      <c r="E1474" s="35">
        <f>SUMIFS(Tabla16[TASA 16],Tabla16[NUM],Tabla1[[#This Row],[CODIGO]])</f>
        <v>0</v>
      </c>
      <c r="F1474" s="35">
        <f>SUMIFS(Tabla16[TASA 0%],Tabla16[NUM],Tabla1[[#This Row],[CODIGO]])</f>
        <v>0</v>
      </c>
      <c r="G1474" s="35">
        <f>SUMIFS(Tabla16[[EXENTO ]],Tabla16[NUM],Tabla1[[#This Row],[CODIGO]])</f>
        <v>0</v>
      </c>
      <c r="H1474" s="35">
        <f>SUMIFS(Tabla16[IVA],Tabla16[NUM],Tabla1[[#This Row],[CODIGO]])</f>
        <v>0</v>
      </c>
      <c r="I1474" s="35">
        <f>SUMIFS(Tabla16[ISR RET.],Tabla16[NUM],Tabla1[[#This Row],[CODIGO]])</f>
        <v>0</v>
      </c>
      <c r="J1474" s="35">
        <f>SUMIFS(Tabla16[IVA RET.],Tabla16[NUM],Tabla1[[#This Row],[CODIGO]])</f>
        <v>0</v>
      </c>
      <c r="K1474" t="str">
        <f>FIXED(Tabla1[[#This Row],[TASA 16%]],0)</f>
        <v>0</v>
      </c>
      <c r="L1474" t="str">
        <f>FIXED(Tabla1[[#This Row],[TASA 0%]],0)</f>
        <v>0</v>
      </c>
      <c r="M1474" t="str">
        <f>FIXED(Tabla1[[#This Row],[TASA EXE.]],0)</f>
        <v>0</v>
      </c>
      <c r="N1474" s="36" t="str">
        <f>FIXED(Tabla1[[#This Row],[IVA]],0)</f>
        <v>0</v>
      </c>
      <c r="O1474" s="36" t="str">
        <f>FIXED(Tabla1[[#This Row],[ISR RET]],0)</f>
        <v>0</v>
      </c>
      <c r="P1474" s="36" t="str">
        <f>FIXED(Tabla1[[#This Row],[IVA RET]],0)</f>
        <v>0</v>
      </c>
      <c r="R1474" s="68">
        <f>Tabla1[[#This Row],[TASA 16]]*16%</f>
        <v>0</v>
      </c>
    </row>
    <row r="1475" spans="2:18" x14ac:dyDescent="0.25">
      <c r="B1475" t="str">
        <f>'[1]210 Y RFC'!A1475</f>
        <v>CAGJ671129S39</v>
      </c>
      <c r="C1475" t="s">
        <v>1507</v>
      </c>
      <c r="D1475" t="str">
        <f>'[1]210 Y RFC'!C1475</f>
        <v>CASTILLO GOMEZ JOSE DE JESUS</v>
      </c>
      <c r="E1475" s="35">
        <f>SUMIFS(Tabla16[TASA 16],Tabla16[NUM],Tabla1[[#This Row],[CODIGO]])</f>
        <v>0</v>
      </c>
      <c r="F1475" s="35">
        <f>SUMIFS(Tabla16[TASA 0%],Tabla16[NUM],Tabla1[[#This Row],[CODIGO]])</f>
        <v>0</v>
      </c>
      <c r="G1475" s="35">
        <f>SUMIFS(Tabla16[[EXENTO ]],Tabla16[NUM],Tabla1[[#This Row],[CODIGO]])</f>
        <v>0</v>
      </c>
      <c r="H1475" s="35">
        <f>SUMIFS(Tabla16[IVA],Tabla16[NUM],Tabla1[[#This Row],[CODIGO]])</f>
        <v>0</v>
      </c>
      <c r="I1475" s="35">
        <f>SUMIFS(Tabla16[ISR RET.],Tabla16[NUM],Tabla1[[#This Row],[CODIGO]])</f>
        <v>0</v>
      </c>
      <c r="J1475" s="35">
        <f>SUMIFS(Tabla16[IVA RET.],Tabla16[NUM],Tabla1[[#This Row],[CODIGO]])</f>
        <v>0</v>
      </c>
      <c r="K1475" t="str">
        <f>FIXED(Tabla1[[#This Row],[TASA 16%]],0)</f>
        <v>0</v>
      </c>
      <c r="L1475" t="str">
        <f>FIXED(Tabla1[[#This Row],[TASA 0%]],0)</f>
        <v>0</v>
      </c>
      <c r="M1475" t="str">
        <f>FIXED(Tabla1[[#This Row],[TASA EXE.]],0)</f>
        <v>0</v>
      </c>
      <c r="N1475" t="str">
        <f>FIXED(Tabla1[[#This Row],[IVA]],0)</f>
        <v>0</v>
      </c>
      <c r="O1475" t="str">
        <f>FIXED(Tabla1[[#This Row],[ISR RET]],0)</f>
        <v>0</v>
      </c>
      <c r="P1475" t="str">
        <f>FIXED(Tabla1[[#This Row],[IVA RET]],0)</f>
        <v>0</v>
      </c>
      <c r="R1475" s="68">
        <f>Tabla1[[#This Row],[TASA 16]]*16%</f>
        <v>0</v>
      </c>
    </row>
    <row r="1476" spans="2:18" x14ac:dyDescent="0.25">
      <c r="B1476" t="str">
        <f>'[1]210 Y RFC'!A1476</f>
        <v>FAAS5910067H6</v>
      </c>
      <c r="C1476" t="s">
        <v>1508</v>
      </c>
      <c r="D1476" t="str">
        <f>'[1]210 Y RFC'!C1476</f>
        <v>FRANCO ACEVES SERGIO</v>
      </c>
      <c r="E1476" s="35">
        <f>SUMIFS(Tabla16[TASA 16],Tabla16[NUM],Tabla1[[#This Row],[CODIGO]])</f>
        <v>0</v>
      </c>
      <c r="F1476" s="35">
        <f>SUMIFS(Tabla16[TASA 0%],Tabla16[NUM],Tabla1[[#This Row],[CODIGO]])</f>
        <v>0</v>
      </c>
      <c r="G1476" s="35">
        <f>SUMIFS(Tabla16[[EXENTO ]],Tabla16[NUM],Tabla1[[#This Row],[CODIGO]])</f>
        <v>0</v>
      </c>
      <c r="H1476" s="35">
        <f>SUMIFS(Tabla16[IVA],Tabla16[NUM],Tabla1[[#This Row],[CODIGO]])</f>
        <v>0</v>
      </c>
      <c r="I1476" s="35">
        <f>SUMIFS(Tabla16[ISR RET.],Tabla16[NUM],Tabla1[[#This Row],[CODIGO]])</f>
        <v>0</v>
      </c>
      <c r="J1476" s="35">
        <f>SUMIFS(Tabla16[IVA RET.],Tabla16[NUM],Tabla1[[#This Row],[CODIGO]])</f>
        <v>0</v>
      </c>
      <c r="K1476" t="str">
        <f>FIXED(Tabla1[[#This Row],[TASA 16%]],0)</f>
        <v>0</v>
      </c>
      <c r="L1476" t="str">
        <f>FIXED(Tabla1[[#This Row],[TASA 0%]],0)</f>
        <v>0</v>
      </c>
      <c r="M1476" t="str">
        <f>FIXED(Tabla1[[#This Row],[TASA EXE.]],0)</f>
        <v>0</v>
      </c>
      <c r="N1476" s="36" t="str">
        <f>FIXED(Tabla1[[#This Row],[IVA]],0)</f>
        <v>0</v>
      </c>
      <c r="O1476" s="36" t="str">
        <f>FIXED(Tabla1[[#This Row],[ISR RET]],0)</f>
        <v>0</v>
      </c>
      <c r="P1476" s="36" t="str">
        <f>FIXED(Tabla1[[#This Row],[IVA RET]],0)</f>
        <v>0</v>
      </c>
      <c r="R1476" s="68">
        <f>Tabla1[[#This Row],[TASA 16]]*16%</f>
        <v>0</v>
      </c>
    </row>
    <row r="1477" spans="2:18" x14ac:dyDescent="0.25">
      <c r="B1477" t="str">
        <f>'[1]210 Y RFC'!A1477</f>
        <v>CDA0207303A9</v>
      </c>
      <c r="C1477" t="s">
        <v>1509</v>
      </c>
      <c r="D1477" t="str">
        <f>'[1]210 Y RFC'!C1477</f>
        <v>CENTRO DE DISTRIBUCION AMERICANO SA DE CV</v>
      </c>
      <c r="E1477" s="35">
        <f>SUMIFS(Tabla16[TASA 16],Tabla16[NUM],Tabla1[[#This Row],[CODIGO]])</f>
        <v>0</v>
      </c>
      <c r="F1477" s="35">
        <f>SUMIFS(Tabla16[TASA 0%],Tabla16[NUM],Tabla1[[#This Row],[CODIGO]])</f>
        <v>0</v>
      </c>
      <c r="G1477" s="35">
        <f>SUMIFS(Tabla16[[EXENTO ]],Tabla16[NUM],Tabla1[[#This Row],[CODIGO]])</f>
        <v>0</v>
      </c>
      <c r="H1477" s="35">
        <f>SUMIFS(Tabla16[IVA],Tabla16[NUM],Tabla1[[#This Row],[CODIGO]])</f>
        <v>0</v>
      </c>
      <c r="I1477" s="35">
        <f>SUMIFS(Tabla16[ISR RET.],Tabla16[NUM],Tabla1[[#This Row],[CODIGO]])</f>
        <v>0</v>
      </c>
      <c r="J1477" s="35">
        <f>SUMIFS(Tabla16[IVA RET.],Tabla16[NUM],Tabla1[[#This Row],[CODIGO]])</f>
        <v>0</v>
      </c>
      <c r="K1477" t="str">
        <f>FIXED(Tabla1[[#This Row],[TASA 16%]],0)</f>
        <v>0</v>
      </c>
      <c r="L1477" t="str">
        <f>FIXED(Tabla1[[#This Row],[TASA 0%]],0)</f>
        <v>0</v>
      </c>
      <c r="M1477" t="str">
        <f>FIXED(Tabla1[[#This Row],[TASA EXE.]],0)</f>
        <v>0</v>
      </c>
      <c r="N1477" t="str">
        <f>FIXED(Tabla1[[#This Row],[IVA]],0)</f>
        <v>0</v>
      </c>
      <c r="O1477" t="str">
        <f>FIXED(Tabla1[[#This Row],[ISR RET]],0)</f>
        <v>0</v>
      </c>
      <c r="P1477" t="str">
        <f>FIXED(Tabla1[[#This Row],[IVA RET]],0)</f>
        <v>0</v>
      </c>
      <c r="R1477" s="68">
        <f>Tabla1[[#This Row],[TASA 16]]*16%</f>
        <v>0</v>
      </c>
    </row>
    <row r="1478" spans="2:18" x14ac:dyDescent="0.25">
      <c r="B1478" t="str">
        <f>'[1]210 Y RFC'!A1478</f>
        <v>YACO6611128N0</v>
      </c>
      <c r="C1478" t="s">
        <v>1510</v>
      </c>
      <c r="D1478" t="str">
        <f>'[1]210 Y RFC'!C1478</f>
        <v>YAÑEZ CORDOVA OSCAR</v>
      </c>
      <c r="E1478" s="35">
        <f>SUMIFS(Tabla16[TASA 16],Tabla16[NUM],Tabla1[[#This Row],[CODIGO]])</f>
        <v>4836</v>
      </c>
      <c r="F1478" s="35">
        <f>SUMIFS(Tabla16[TASA 0%],Tabla16[NUM],Tabla1[[#This Row],[CODIGO]])</f>
        <v>0</v>
      </c>
      <c r="G1478" s="35">
        <f>SUMIFS(Tabla16[[EXENTO ]],Tabla16[NUM],Tabla1[[#This Row],[CODIGO]])</f>
        <v>0</v>
      </c>
      <c r="H1478" s="35">
        <f>SUMIFS(Tabla16[IVA],Tabla16[NUM],Tabla1[[#This Row],[CODIGO]])</f>
        <v>773.76</v>
      </c>
      <c r="I1478" s="35">
        <f>SUMIFS(Tabla16[ISR RET.],Tabla16[NUM],Tabla1[[#This Row],[CODIGO]])</f>
        <v>0</v>
      </c>
      <c r="J1478" s="35">
        <f>SUMIFS(Tabla16[IVA RET.],Tabla16[NUM],Tabla1[[#This Row],[CODIGO]])</f>
        <v>0</v>
      </c>
      <c r="K1478" t="str">
        <f>FIXED(Tabla1[[#This Row],[TASA 16%]],0)</f>
        <v>4,836</v>
      </c>
      <c r="L1478" t="str">
        <f>FIXED(Tabla1[[#This Row],[TASA 0%]],0)</f>
        <v>0</v>
      </c>
      <c r="M1478" t="str">
        <f>FIXED(Tabla1[[#This Row],[TASA EXE.]],0)</f>
        <v>0</v>
      </c>
      <c r="N1478" s="36" t="str">
        <f>FIXED(Tabla1[[#This Row],[IVA]],0)</f>
        <v>774</v>
      </c>
      <c r="O1478" s="36" t="str">
        <f>FIXED(Tabla1[[#This Row],[ISR RET]],0)</f>
        <v>0</v>
      </c>
      <c r="P1478" s="36" t="str">
        <f>FIXED(Tabla1[[#This Row],[IVA RET]],0)</f>
        <v>0</v>
      </c>
      <c r="R1478" s="68">
        <f>Tabla1[[#This Row],[TASA 16]]*16%</f>
        <v>773.76</v>
      </c>
    </row>
    <row r="1479" spans="2:18" x14ac:dyDescent="0.25">
      <c r="B1479" t="str">
        <f>'[1]210 Y RFC'!A1479</f>
        <v>DJA021211D56</v>
      </c>
      <c r="C1479" t="s">
        <v>1511</v>
      </c>
      <c r="D1479" t="str">
        <f>'[1]210 Y RFC'!C1479</f>
        <v>DISTRIBUIDORA JA SA DE CV</v>
      </c>
      <c r="E1479" s="35">
        <f>SUMIFS(Tabla16[TASA 16],Tabla16[NUM],Tabla1[[#This Row],[CODIGO]])</f>
        <v>0</v>
      </c>
      <c r="F1479" s="35">
        <f>SUMIFS(Tabla16[TASA 0%],Tabla16[NUM],Tabla1[[#This Row],[CODIGO]])</f>
        <v>0</v>
      </c>
      <c r="G1479" s="35">
        <f>SUMIFS(Tabla16[[EXENTO ]],Tabla16[NUM],Tabla1[[#This Row],[CODIGO]])</f>
        <v>0</v>
      </c>
      <c r="H1479" s="35">
        <f>SUMIFS(Tabla16[IVA],Tabla16[NUM],Tabla1[[#This Row],[CODIGO]])</f>
        <v>0</v>
      </c>
      <c r="I1479" s="35">
        <f>SUMIFS(Tabla16[ISR RET.],Tabla16[NUM],Tabla1[[#This Row],[CODIGO]])</f>
        <v>0</v>
      </c>
      <c r="J1479" s="35">
        <f>SUMIFS(Tabla16[IVA RET.],Tabla16[NUM],Tabla1[[#This Row],[CODIGO]])</f>
        <v>0</v>
      </c>
      <c r="K1479" t="str">
        <f>FIXED(Tabla1[[#This Row],[TASA 16%]],0)</f>
        <v>0</v>
      </c>
      <c r="L1479" t="str">
        <f>FIXED(Tabla1[[#This Row],[TASA 0%]],0)</f>
        <v>0</v>
      </c>
      <c r="M1479" t="str">
        <f>FIXED(Tabla1[[#This Row],[TASA EXE.]],0)</f>
        <v>0</v>
      </c>
      <c r="N1479" t="str">
        <f>FIXED(Tabla1[[#This Row],[IVA]],0)</f>
        <v>0</v>
      </c>
      <c r="O1479" t="str">
        <f>FIXED(Tabla1[[#This Row],[ISR RET]],0)</f>
        <v>0</v>
      </c>
      <c r="P1479" t="str">
        <f>FIXED(Tabla1[[#This Row],[IVA RET]],0)</f>
        <v>0</v>
      </c>
      <c r="R1479" s="68">
        <f>Tabla1[[#This Row],[TASA 16]]*16%</f>
        <v>0</v>
      </c>
    </row>
    <row r="1480" spans="2:18" x14ac:dyDescent="0.25">
      <c r="B1480" t="str">
        <f>'[1]210 Y RFC'!A1480</f>
        <v>EIGO741204569</v>
      </c>
      <c r="C1480" t="s">
        <v>1512</v>
      </c>
      <c r="D1480" t="str">
        <f>'[1]210 Y RFC'!C1480</f>
        <v>ENRIQUEZ GONZALEZ OSCAR</v>
      </c>
      <c r="E1480" s="35">
        <f>SUMIFS(Tabla16[TASA 16],Tabla16[NUM],Tabla1[[#This Row],[CODIGO]])</f>
        <v>0</v>
      </c>
      <c r="F1480" s="35">
        <f>SUMIFS(Tabla16[TASA 0%],Tabla16[NUM],Tabla1[[#This Row],[CODIGO]])</f>
        <v>0</v>
      </c>
      <c r="G1480" s="35">
        <f>SUMIFS(Tabla16[[EXENTO ]],Tabla16[NUM],Tabla1[[#This Row],[CODIGO]])</f>
        <v>0</v>
      </c>
      <c r="H1480" s="35">
        <f>SUMIFS(Tabla16[IVA],Tabla16[NUM],Tabla1[[#This Row],[CODIGO]])</f>
        <v>0</v>
      </c>
      <c r="I1480" s="35">
        <f>SUMIFS(Tabla16[ISR RET.],Tabla16[NUM],Tabla1[[#This Row],[CODIGO]])</f>
        <v>0</v>
      </c>
      <c r="J1480" s="35">
        <f>SUMIFS(Tabla16[IVA RET.],Tabla16[NUM],Tabla1[[#This Row],[CODIGO]])</f>
        <v>0</v>
      </c>
      <c r="K1480" t="str">
        <f>FIXED(Tabla1[[#This Row],[TASA 16%]],0)</f>
        <v>0</v>
      </c>
      <c r="L1480" t="str">
        <f>FIXED(Tabla1[[#This Row],[TASA 0%]],0)</f>
        <v>0</v>
      </c>
      <c r="M1480" t="str">
        <f>FIXED(Tabla1[[#This Row],[TASA EXE.]],0)</f>
        <v>0</v>
      </c>
      <c r="N1480" s="36" t="str">
        <f>FIXED(Tabla1[[#This Row],[IVA]],0)</f>
        <v>0</v>
      </c>
      <c r="O1480" s="36" t="str">
        <f>FIXED(Tabla1[[#This Row],[ISR RET]],0)</f>
        <v>0</v>
      </c>
      <c r="P1480" s="36" t="str">
        <f>FIXED(Tabla1[[#This Row],[IVA RET]],0)</f>
        <v>0</v>
      </c>
      <c r="R1480" s="68">
        <f>Tabla1[[#This Row],[TASA 16]]*16%</f>
        <v>0</v>
      </c>
    </row>
    <row r="1481" spans="2:18" x14ac:dyDescent="0.25">
      <c r="B1481">
        <f>'[1]210 Y RFC'!A1481</f>
        <v>0</v>
      </c>
      <c r="C1481" t="s">
        <v>1513</v>
      </c>
      <c r="D1481" t="str">
        <f>'[1]210 Y RFC'!C1481</f>
        <v>INSTITUTO MADRE TERESA</v>
      </c>
      <c r="E1481" s="35">
        <f>SUMIFS(Tabla16[TASA 16],Tabla16[NUM],Tabla1[[#This Row],[CODIGO]])</f>
        <v>0</v>
      </c>
      <c r="F1481" s="35">
        <f>SUMIFS(Tabla16[TASA 0%],Tabla16[NUM],Tabla1[[#This Row],[CODIGO]])</f>
        <v>0</v>
      </c>
      <c r="G1481" s="35">
        <f>SUMIFS(Tabla16[[EXENTO ]],Tabla16[NUM],Tabla1[[#This Row],[CODIGO]])</f>
        <v>0</v>
      </c>
      <c r="H1481" s="35">
        <f>SUMIFS(Tabla16[IVA],Tabla16[NUM],Tabla1[[#This Row],[CODIGO]])</f>
        <v>0</v>
      </c>
      <c r="I1481" s="35">
        <f>SUMIFS(Tabla16[ISR RET.],Tabla16[NUM],Tabla1[[#This Row],[CODIGO]])</f>
        <v>0</v>
      </c>
      <c r="J1481" s="35">
        <f>SUMIFS(Tabla16[IVA RET.],Tabla16[NUM],Tabla1[[#This Row],[CODIGO]])</f>
        <v>0</v>
      </c>
      <c r="K1481" t="str">
        <f>FIXED(Tabla1[[#This Row],[TASA 16%]],0)</f>
        <v>0</v>
      </c>
      <c r="L1481" t="str">
        <f>FIXED(Tabla1[[#This Row],[TASA 0%]],0)</f>
        <v>0</v>
      </c>
      <c r="M1481" t="str">
        <f>FIXED(Tabla1[[#This Row],[TASA EXE.]],0)</f>
        <v>0</v>
      </c>
      <c r="N1481" t="str">
        <f>FIXED(Tabla1[[#This Row],[IVA]],0)</f>
        <v>0</v>
      </c>
      <c r="O1481" t="str">
        <f>FIXED(Tabla1[[#This Row],[ISR RET]],0)</f>
        <v>0</v>
      </c>
      <c r="P1481" t="str">
        <f>FIXED(Tabla1[[#This Row],[IVA RET]],0)</f>
        <v>0</v>
      </c>
      <c r="R1481" s="68">
        <f>Tabla1[[#This Row],[TASA 16]]*16%</f>
        <v>0</v>
      </c>
    </row>
    <row r="1482" spans="2:18" x14ac:dyDescent="0.25">
      <c r="B1482" t="str">
        <f>'[1]210 Y RFC'!A1482</f>
        <v>DOPM830822V26</v>
      </c>
      <c r="C1482" t="s">
        <v>1514</v>
      </c>
      <c r="D1482" t="str">
        <f>'[1]210 Y RFC'!C1482</f>
        <v>DOMINGUEZ PADILLA MIGUEL ANGEL</v>
      </c>
      <c r="E1482" s="35">
        <f>SUMIFS(Tabla16[TASA 16],Tabla16[NUM],Tabla1[[#This Row],[CODIGO]])</f>
        <v>0</v>
      </c>
      <c r="F1482" s="35">
        <f>SUMIFS(Tabla16[TASA 0%],Tabla16[NUM],Tabla1[[#This Row],[CODIGO]])</f>
        <v>0</v>
      </c>
      <c r="G1482" s="35">
        <f>SUMIFS(Tabla16[[EXENTO ]],Tabla16[NUM],Tabla1[[#This Row],[CODIGO]])</f>
        <v>0</v>
      </c>
      <c r="H1482" s="35">
        <f>SUMIFS(Tabla16[IVA],Tabla16[NUM],Tabla1[[#This Row],[CODIGO]])</f>
        <v>0</v>
      </c>
      <c r="I1482" s="35">
        <f>SUMIFS(Tabla16[ISR RET.],Tabla16[NUM],Tabla1[[#This Row],[CODIGO]])</f>
        <v>0</v>
      </c>
      <c r="J1482" s="35">
        <f>SUMIFS(Tabla16[IVA RET.],Tabla16[NUM],Tabla1[[#This Row],[CODIGO]])</f>
        <v>0</v>
      </c>
      <c r="K1482" t="str">
        <f>FIXED(Tabla1[[#This Row],[TASA 16%]],0)</f>
        <v>0</v>
      </c>
      <c r="L1482" t="str">
        <f>FIXED(Tabla1[[#This Row],[TASA 0%]],0)</f>
        <v>0</v>
      </c>
      <c r="M1482" t="str">
        <f>FIXED(Tabla1[[#This Row],[TASA EXE.]],0)</f>
        <v>0</v>
      </c>
      <c r="N1482" s="36" t="str">
        <f>FIXED(Tabla1[[#This Row],[IVA]],0)</f>
        <v>0</v>
      </c>
      <c r="O1482" s="36" t="str">
        <f>FIXED(Tabla1[[#This Row],[ISR RET]],0)</f>
        <v>0</v>
      </c>
      <c r="P1482" s="36" t="str">
        <f>FIXED(Tabla1[[#This Row],[IVA RET]],0)</f>
        <v>0</v>
      </c>
      <c r="R1482" s="68">
        <f>Tabla1[[#This Row],[TASA 16]]*16%</f>
        <v>0</v>
      </c>
    </row>
    <row r="1483" spans="2:18" x14ac:dyDescent="0.25">
      <c r="B1483" t="str">
        <f>'[1]210 Y RFC'!A1483</f>
        <v>DKE020920TH9</v>
      </c>
      <c r="C1483" t="s">
        <v>1515</v>
      </c>
      <c r="D1483" t="str">
        <f>'[1]210 Y RFC'!C1483</f>
        <v>DISTRIBUIDORA KEDSAL SA DE CV</v>
      </c>
      <c r="E1483" s="35">
        <f>SUMIFS(Tabla16[TASA 16],Tabla16[NUM],Tabla1[[#This Row],[CODIGO]])</f>
        <v>65327.75</v>
      </c>
      <c r="F1483" s="35">
        <f>SUMIFS(Tabla16[TASA 0%],Tabla16[NUM],Tabla1[[#This Row],[CODIGO]])</f>
        <v>-8.999999999650754E-2</v>
      </c>
      <c r="G1483" s="35">
        <f>SUMIFS(Tabla16[[EXENTO ]],Tabla16[NUM],Tabla1[[#This Row],[CODIGO]])</f>
        <v>0</v>
      </c>
      <c r="H1483" s="35">
        <f>SUMIFS(Tabla16[IVA],Tabla16[NUM],Tabla1[[#This Row],[CODIGO]])</f>
        <v>10452.44</v>
      </c>
      <c r="I1483" s="35">
        <f>SUMIFS(Tabla16[ISR RET.],Tabla16[NUM],Tabla1[[#This Row],[CODIGO]])</f>
        <v>0</v>
      </c>
      <c r="J1483" s="35">
        <f>SUMIFS(Tabla16[IVA RET.],Tabla16[NUM],Tabla1[[#This Row],[CODIGO]])</f>
        <v>0</v>
      </c>
      <c r="K1483" t="str">
        <f>FIXED(Tabla1[[#This Row],[TASA 16%]],0)</f>
        <v>65,328</v>
      </c>
      <c r="L1483" t="str">
        <f>FIXED(Tabla1[[#This Row],[TASA 0%]],0)</f>
        <v>0</v>
      </c>
      <c r="M1483" t="str">
        <f>FIXED(Tabla1[[#This Row],[TASA EXE.]],0)</f>
        <v>0</v>
      </c>
      <c r="N1483" t="str">
        <f>FIXED(Tabla1[[#This Row],[IVA]],0)</f>
        <v>10,452</v>
      </c>
      <c r="O1483" t="str">
        <f>FIXED(Tabla1[[#This Row],[ISR RET]],0)</f>
        <v>0</v>
      </c>
      <c r="P1483" t="str">
        <f>FIXED(Tabla1[[#This Row],[IVA RET]],0)</f>
        <v>0</v>
      </c>
      <c r="R1483" s="68">
        <f>Tabla1[[#This Row],[TASA 16]]*16%</f>
        <v>10452.48</v>
      </c>
    </row>
    <row r="1484" spans="2:18" x14ac:dyDescent="0.25">
      <c r="B1484" t="str">
        <f>'[1]210 Y RFC'!A1484</f>
        <v>TOAR710919415</v>
      </c>
      <c r="C1484" t="s">
        <v>1516</v>
      </c>
      <c r="D1484" t="str">
        <f>'[1]210 Y RFC'!C1484</f>
        <v>DE LA TORRE ALCALA RODRIGO ALEJANDRO</v>
      </c>
      <c r="E1484" s="35">
        <f>SUMIFS(Tabla16[TASA 16],Tabla16[NUM],Tabla1[[#This Row],[CODIGO]])</f>
        <v>0</v>
      </c>
      <c r="F1484" s="35">
        <f>SUMIFS(Tabla16[TASA 0%],Tabla16[NUM],Tabla1[[#This Row],[CODIGO]])</f>
        <v>0</v>
      </c>
      <c r="G1484" s="35">
        <f>SUMIFS(Tabla16[[EXENTO ]],Tabla16[NUM],Tabla1[[#This Row],[CODIGO]])</f>
        <v>0</v>
      </c>
      <c r="H1484" s="35">
        <f>SUMIFS(Tabla16[IVA],Tabla16[NUM],Tabla1[[#This Row],[CODIGO]])</f>
        <v>0</v>
      </c>
      <c r="I1484" s="35">
        <f>SUMIFS(Tabla16[ISR RET.],Tabla16[NUM],Tabla1[[#This Row],[CODIGO]])</f>
        <v>0</v>
      </c>
      <c r="J1484" s="35">
        <f>SUMIFS(Tabla16[IVA RET.],Tabla16[NUM],Tabla1[[#This Row],[CODIGO]])</f>
        <v>0</v>
      </c>
      <c r="K1484" t="str">
        <f>FIXED(Tabla1[[#This Row],[TASA 16%]],0)</f>
        <v>0</v>
      </c>
      <c r="L1484" t="str">
        <f>FIXED(Tabla1[[#This Row],[TASA 0%]],0)</f>
        <v>0</v>
      </c>
      <c r="M1484" t="str">
        <f>FIXED(Tabla1[[#This Row],[TASA EXE.]],0)</f>
        <v>0</v>
      </c>
      <c r="N1484" s="36" t="str">
        <f>FIXED(Tabla1[[#This Row],[IVA]],0)</f>
        <v>0</v>
      </c>
      <c r="O1484" s="36" t="str">
        <f>FIXED(Tabla1[[#This Row],[ISR RET]],0)</f>
        <v>0</v>
      </c>
      <c r="P1484" s="36" t="str">
        <f>FIXED(Tabla1[[#This Row],[IVA RET]],0)</f>
        <v>0</v>
      </c>
      <c r="R1484" s="68">
        <f>Tabla1[[#This Row],[TASA 16]]*16%</f>
        <v>0</v>
      </c>
    </row>
    <row r="1485" spans="2:18" x14ac:dyDescent="0.25">
      <c r="B1485" t="str">
        <f>'[1]210 Y RFC'!A1485</f>
        <v>RJA001113N4A</v>
      </c>
      <c r="C1485" t="s">
        <v>1517</v>
      </c>
      <c r="D1485" t="str">
        <f>'[1]210 Y RFC'!C1485</f>
        <v>REFRIGERACION EN JALISCO SA DE CV</v>
      </c>
      <c r="E1485" s="35">
        <f>SUMIFS(Tabla16[TASA 16],Tabla16[NUM],Tabla1[[#This Row],[CODIGO]])</f>
        <v>0</v>
      </c>
      <c r="F1485" s="35">
        <f>SUMIFS(Tabla16[TASA 0%],Tabla16[NUM],Tabla1[[#This Row],[CODIGO]])</f>
        <v>0</v>
      </c>
      <c r="G1485" s="35">
        <f>SUMIFS(Tabla16[[EXENTO ]],Tabla16[NUM],Tabla1[[#This Row],[CODIGO]])</f>
        <v>0</v>
      </c>
      <c r="H1485" s="35">
        <f>SUMIFS(Tabla16[IVA],Tabla16[NUM],Tabla1[[#This Row],[CODIGO]])</f>
        <v>0</v>
      </c>
      <c r="I1485" s="35">
        <f>SUMIFS(Tabla16[ISR RET.],Tabla16[NUM],Tabla1[[#This Row],[CODIGO]])</f>
        <v>0</v>
      </c>
      <c r="J1485" s="35">
        <f>SUMIFS(Tabla16[IVA RET.],Tabla16[NUM],Tabla1[[#This Row],[CODIGO]])</f>
        <v>0</v>
      </c>
      <c r="K1485" t="str">
        <f>FIXED(Tabla1[[#This Row],[TASA 16%]],0)</f>
        <v>0</v>
      </c>
      <c r="L1485" t="str">
        <f>FIXED(Tabla1[[#This Row],[TASA 0%]],0)</f>
        <v>0</v>
      </c>
      <c r="M1485" t="str">
        <f>FIXED(Tabla1[[#This Row],[TASA EXE.]],0)</f>
        <v>0</v>
      </c>
      <c r="N1485" t="str">
        <f>FIXED(Tabla1[[#This Row],[IVA]],0)</f>
        <v>0</v>
      </c>
      <c r="O1485" t="str">
        <f>FIXED(Tabla1[[#This Row],[ISR RET]],0)</f>
        <v>0</v>
      </c>
      <c r="P1485" t="str">
        <f>FIXED(Tabla1[[#This Row],[IVA RET]],0)</f>
        <v>0</v>
      </c>
      <c r="R1485" s="68">
        <f>Tabla1[[#This Row],[TASA 16]]*16%</f>
        <v>0</v>
      </c>
    </row>
    <row r="1486" spans="2:18" x14ac:dyDescent="0.25">
      <c r="B1486" t="str">
        <f>'[1]210 Y RFC'!A1486</f>
        <v>ZTM111216CH8</v>
      </c>
      <c r="C1486" t="s">
        <v>1518</v>
      </c>
      <c r="D1486" t="str">
        <f>'[1]210 Y RFC'!C1486</f>
        <v>ZURICH TEC DE MEXICO SA DE CV</v>
      </c>
      <c r="E1486" s="35">
        <f>SUMIFS(Tabla16[TASA 16],Tabla16[NUM],Tabla1[[#This Row],[CODIGO]])</f>
        <v>6250</v>
      </c>
      <c r="F1486" s="35">
        <f>SUMIFS(Tabla16[TASA 0%],Tabla16[NUM],Tabla1[[#This Row],[CODIGO]])</f>
        <v>0</v>
      </c>
      <c r="G1486" s="35">
        <f>SUMIFS(Tabla16[[EXENTO ]],Tabla16[NUM],Tabla1[[#This Row],[CODIGO]])</f>
        <v>0</v>
      </c>
      <c r="H1486" s="35">
        <f>SUMIFS(Tabla16[IVA],Tabla16[NUM],Tabla1[[#This Row],[CODIGO]])</f>
        <v>1000</v>
      </c>
      <c r="I1486" s="35">
        <f>SUMIFS(Tabla16[ISR RET.],Tabla16[NUM],Tabla1[[#This Row],[CODIGO]])</f>
        <v>0</v>
      </c>
      <c r="J1486" s="35">
        <f>SUMIFS(Tabla16[IVA RET.],Tabla16[NUM],Tabla1[[#This Row],[CODIGO]])</f>
        <v>0</v>
      </c>
      <c r="K1486" t="str">
        <f>FIXED(Tabla1[[#This Row],[TASA 16%]],0)</f>
        <v>6,250</v>
      </c>
      <c r="L1486" t="str">
        <f>FIXED(Tabla1[[#This Row],[TASA 0%]],0)</f>
        <v>0</v>
      </c>
      <c r="M1486" t="str">
        <f>FIXED(Tabla1[[#This Row],[TASA EXE.]],0)</f>
        <v>0</v>
      </c>
      <c r="N1486" s="36" t="str">
        <f>FIXED(Tabla1[[#This Row],[IVA]],0)</f>
        <v>1,000</v>
      </c>
      <c r="O1486" s="36" t="str">
        <f>FIXED(Tabla1[[#This Row],[ISR RET]],0)</f>
        <v>0</v>
      </c>
      <c r="P1486" s="36" t="str">
        <f>FIXED(Tabla1[[#This Row],[IVA RET]],0)</f>
        <v>0</v>
      </c>
      <c r="R1486" s="68">
        <f>Tabla1[[#This Row],[TASA 16]]*16%</f>
        <v>1000</v>
      </c>
    </row>
    <row r="1487" spans="2:18" x14ac:dyDescent="0.25">
      <c r="B1487" t="str">
        <f>'[1]210 Y RFC'!A1487</f>
        <v>COC141001839</v>
      </c>
      <c r="C1487" t="s">
        <v>1519</v>
      </c>
      <c r="D1487" t="str">
        <f>'[1]210 Y RFC'!C1487</f>
        <v>CREMERIAS DE OCCIDENTE S DE RL DE CV</v>
      </c>
      <c r="E1487" s="35">
        <f>SUMIFS(Tabla16[TASA 16],Tabla16[NUM],Tabla1[[#This Row],[CODIGO]])</f>
        <v>0</v>
      </c>
      <c r="F1487" s="35">
        <f>SUMIFS(Tabla16[TASA 0%],Tabla16[NUM],Tabla1[[#This Row],[CODIGO]])</f>
        <v>5112</v>
      </c>
      <c r="G1487" s="35">
        <f>SUMIFS(Tabla16[[EXENTO ]],Tabla16[NUM],Tabla1[[#This Row],[CODIGO]])</f>
        <v>0</v>
      </c>
      <c r="H1487" s="35">
        <f>SUMIFS(Tabla16[IVA],Tabla16[NUM],Tabla1[[#This Row],[CODIGO]])</f>
        <v>0</v>
      </c>
      <c r="I1487" s="35">
        <f>SUMIFS(Tabla16[ISR RET.],Tabla16[NUM],Tabla1[[#This Row],[CODIGO]])</f>
        <v>0</v>
      </c>
      <c r="J1487" s="35">
        <f>SUMIFS(Tabla16[IVA RET.],Tabla16[NUM],Tabla1[[#This Row],[CODIGO]])</f>
        <v>0</v>
      </c>
      <c r="K1487" t="str">
        <f>FIXED(Tabla1[[#This Row],[TASA 16%]],0)</f>
        <v>0</v>
      </c>
      <c r="L1487" t="str">
        <f>FIXED(Tabla1[[#This Row],[TASA 0%]],0)</f>
        <v>5,112</v>
      </c>
      <c r="M1487" t="str">
        <f>FIXED(Tabla1[[#This Row],[TASA EXE.]],0)</f>
        <v>0</v>
      </c>
      <c r="N1487" t="str">
        <f>FIXED(Tabla1[[#This Row],[IVA]],0)</f>
        <v>0</v>
      </c>
      <c r="O1487" t="str">
        <f>FIXED(Tabla1[[#This Row],[ISR RET]],0)</f>
        <v>0</v>
      </c>
      <c r="P1487" t="str">
        <f>FIXED(Tabla1[[#This Row],[IVA RET]],0)</f>
        <v>0</v>
      </c>
      <c r="R1487" s="68">
        <f>Tabla1[[#This Row],[TASA 16]]*16%</f>
        <v>0</v>
      </c>
    </row>
    <row r="1488" spans="2:18" x14ac:dyDescent="0.25">
      <c r="B1488" t="str">
        <f>'[1]210 Y RFC'!A1488</f>
        <v>PERG810421KH2</v>
      </c>
      <c r="C1488" t="s">
        <v>1520</v>
      </c>
      <c r="D1488" t="str">
        <f>'[1]210 Y RFC'!C1488</f>
        <v>PENILLA RIZO JOSE GUADALUPE</v>
      </c>
      <c r="E1488" s="35">
        <f>SUMIFS(Tabla16[TASA 16],Tabla16[NUM],Tabla1[[#This Row],[CODIGO]])</f>
        <v>0</v>
      </c>
      <c r="F1488" s="35">
        <f>SUMIFS(Tabla16[TASA 0%],Tabla16[NUM],Tabla1[[#This Row],[CODIGO]])</f>
        <v>0</v>
      </c>
      <c r="G1488" s="35">
        <f>SUMIFS(Tabla16[[EXENTO ]],Tabla16[NUM],Tabla1[[#This Row],[CODIGO]])</f>
        <v>0</v>
      </c>
      <c r="H1488" s="35">
        <f>SUMIFS(Tabla16[IVA],Tabla16[NUM],Tabla1[[#This Row],[CODIGO]])</f>
        <v>0</v>
      </c>
      <c r="I1488" s="35">
        <f>SUMIFS(Tabla16[ISR RET.],Tabla16[NUM],Tabla1[[#This Row],[CODIGO]])</f>
        <v>0</v>
      </c>
      <c r="J1488" s="35">
        <f>SUMIFS(Tabla16[IVA RET.],Tabla16[NUM],Tabla1[[#This Row],[CODIGO]])</f>
        <v>0</v>
      </c>
      <c r="K1488" t="str">
        <f>FIXED(Tabla1[[#This Row],[TASA 16%]],0)</f>
        <v>0</v>
      </c>
      <c r="L1488" t="str">
        <f>FIXED(Tabla1[[#This Row],[TASA 0%]],0)</f>
        <v>0</v>
      </c>
      <c r="M1488" t="str">
        <f>FIXED(Tabla1[[#This Row],[TASA EXE.]],0)</f>
        <v>0</v>
      </c>
      <c r="N1488" s="36" t="str">
        <f>FIXED(Tabla1[[#This Row],[IVA]],0)</f>
        <v>0</v>
      </c>
      <c r="O1488" s="36" t="str">
        <f>FIXED(Tabla1[[#This Row],[ISR RET]],0)</f>
        <v>0</v>
      </c>
      <c r="P1488" s="36" t="str">
        <f>FIXED(Tabla1[[#This Row],[IVA RET]],0)</f>
        <v>0</v>
      </c>
      <c r="R1488" s="68">
        <f>Tabla1[[#This Row],[TASA 16]]*16%</f>
        <v>0</v>
      </c>
    </row>
    <row r="1489" spans="2:18" x14ac:dyDescent="0.25">
      <c r="B1489" t="str">
        <f>'[1]210 Y RFC'!A1489</f>
        <v>JCO050826UV5</v>
      </c>
      <c r="C1489" t="s">
        <v>1521</v>
      </c>
      <c r="D1489" t="str">
        <f>'[1]210 Y RFC'!C1489</f>
        <v>JEA COMERCIALIZADORA SA DE CV</v>
      </c>
      <c r="E1489" s="35">
        <f>SUMIFS(Tabla16[TASA 16],Tabla16[NUM],Tabla1[[#This Row],[CODIGO]])</f>
        <v>0</v>
      </c>
      <c r="F1489" s="35">
        <f>SUMIFS(Tabla16[TASA 0%],Tabla16[NUM],Tabla1[[#This Row],[CODIGO]])</f>
        <v>0</v>
      </c>
      <c r="G1489" s="35">
        <f>SUMIFS(Tabla16[[EXENTO ]],Tabla16[NUM],Tabla1[[#This Row],[CODIGO]])</f>
        <v>0</v>
      </c>
      <c r="H1489" s="35">
        <f>SUMIFS(Tabla16[IVA],Tabla16[NUM],Tabla1[[#This Row],[CODIGO]])</f>
        <v>0</v>
      </c>
      <c r="I1489" s="35">
        <f>SUMIFS(Tabla16[ISR RET.],Tabla16[NUM],Tabla1[[#This Row],[CODIGO]])</f>
        <v>0</v>
      </c>
      <c r="J1489" s="35">
        <f>SUMIFS(Tabla16[IVA RET.],Tabla16[NUM],Tabla1[[#This Row],[CODIGO]])</f>
        <v>0</v>
      </c>
      <c r="K1489" t="str">
        <f>FIXED(Tabla1[[#This Row],[TASA 16%]],0)</f>
        <v>0</v>
      </c>
      <c r="L1489" t="str">
        <f>FIXED(Tabla1[[#This Row],[TASA 0%]],0)</f>
        <v>0</v>
      </c>
      <c r="M1489" t="str">
        <f>FIXED(Tabla1[[#This Row],[TASA EXE.]],0)</f>
        <v>0</v>
      </c>
      <c r="N1489" t="str">
        <f>FIXED(Tabla1[[#This Row],[IVA]],0)</f>
        <v>0</v>
      </c>
      <c r="O1489" t="str">
        <f>FIXED(Tabla1[[#This Row],[ISR RET]],0)</f>
        <v>0</v>
      </c>
      <c r="P1489" t="str">
        <f>FIXED(Tabla1[[#This Row],[IVA RET]],0)</f>
        <v>0</v>
      </c>
      <c r="R1489" s="68">
        <f>Tabla1[[#This Row],[TASA 16]]*16%</f>
        <v>0</v>
      </c>
    </row>
    <row r="1490" spans="2:18" x14ac:dyDescent="0.25">
      <c r="B1490" t="str">
        <f>'[1]210 Y RFC'!A1490</f>
        <v>MERJ761011TU1</v>
      </c>
      <c r="C1490" t="s">
        <v>1522</v>
      </c>
      <c r="D1490" t="str">
        <f>'[1]210 Y RFC'!C1490</f>
        <v>MEGIA RAMIREZ JORGE ANTONIO</v>
      </c>
      <c r="E1490" s="35">
        <f>SUMIFS(Tabla16[TASA 16],Tabla16[NUM],Tabla1[[#This Row],[CODIGO]])</f>
        <v>0</v>
      </c>
      <c r="F1490" s="35">
        <f>SUMIFS(Tabla16[TASA 0%],Tabla16[NUM],Tabla1[[#This Row],[CODIGO]])</f>
        <v>0</v>
      </c>
      <c r="G1490" s="35">
        <f>SUMIFS(Tabla16[[EXENTO ]],Tabla16[NUM],Tabla1[[#This Row],[CODIGO]])</f>
        <v>0</v>
      </c>
      <c r="H1490" s="35">
        <f>SUMIFS(Tabla16[IVA],Tabla16[NUM],Tabla1[[#This Row],[CODIGO]])</f>
        <v>0</v>
      </c>
      <c r="I1490" s="35">
        <f>SUMIFS(Tabla16[ISR RET.],Tabla16[NUM],Tabla1[[#This Row],[CODIGO]])</f>
        <v>0</v>
      </c>
      <c r="J1490" s="35">
        <f>SUMIFS(Tabla16[IVA RET.],Tabla16[NUM],Tabla1[[#This Row],[CODIGO]])</f>
        <v>0</v>
      </c>
      <c r="K1490" t="str">
        <f>FIXED(Tabla1[[#This Row],[TASA 16%]],0)</f>
        <v>0</v>
      </c>
      <c r="L1490" t="str">
        <f>FIXED(Tabla1[[#This Row],[TASA 0%]],0)</f>
        <v>0</v>
      </c>
      <c r="M1490" t="str">
        <f>FIXED(Tabla1[[#This Row],[TASA EXE.]],0)</f>
        <v>0</v>
      </c>
      <c r="N1490" s="36" t="str">
        <f>FIXED(Tabla1[[#This Row],[IVA]],0)</f>
        <v>0</v>
      </c>
      <c r="O1490" s="36" t="str">
        <f>FIXED(Tabla1[[#This Row],[ISR RET]],0)</f>
        <v>0</v>
      </c>
      <c r="P1490" s="36" t="str">
        <f>FIXED(Tabla1[[#This Row],[IVA RET]],0)</f>
        <v>0</v>
      </c>
      <c r="R1490" s="68">
        <f>Tabla1[[#This Row],[TASA 16]]*16%</f>
        <v>0</v>
      </c>
    </row>
    <row r="1491" spans="2:18" x14ac:dyDescent="0.25">
      <c r="B1491" t="str">
        <f>'[1]210 Y RFC'!A1491</f>
        <v>MEPJ7005011A6</v>
      </c>
      <c r="C1491" t="s">
        <v>1523</v>
      </c>
      <c r="D1491" t="str">
        <f>'[1]210 Y RFC'!C1491</f>
        <v>MEJIA DE LA PAZ JOAQUIN</v>
      </c>
      <c r="E1491" s="35">
        <f>SUMIFS(Tabla16[TASA 16],Tabla16[NUM],Tabla1[[#This Row],[CODIGO]])</f>
        <v>0</v>
      </c>
      <c r="F1491" s="35">
        <f>SUMIFS(Tabla16[TASA 0%],Tabla16[NUM],Tabla1[[#This Row],[CODIGO]])</f>
        <v>0</v>
      </c>
      <c r="G1491" s="35">
        <f>SUMIFS(Tabla16[[EXENTO ]],Tabla16[NUM],Tabla1[[#This Row],[CODIGO]])</f>
        <v>0</v>
      </c>
      <c r="H1491" s="35">
        <f>SUMIFS(Tabla16[IVA],Tabla16[NUM],Tabla1[[#This Row],[CODIGO]])</f>
        <v>0</v>
      </c>
      <c r="I1491" s="35">
        <f>SUMIFS(Tabla16[ISR RET.],Tabla16[NUM],Tabla1[[#This Row],[CODIGO]])</f>
        <v>0</v>
      </c>
      <c r="J1491" s="35">
        <f>SUMIFS(Tabla16[IVA RET.],Tabla16[NUM],Tabla1[[#This Row],[CODIGO]])</f>
        <v>0</v>
      </c>
      <c r="K1491" t="str">
        <f>FIXED(Tabla1[[#This Row],[TASA 16%]],0)</f>
        <v>0</v>
      </c>
      <c r="L1491" t="str">
        <f>FIXED(Tabla1[[#This Row],[TASA 0%]],0)</f>
        <v>0</v>
      </c>
      <c r="M1491" t="str">
        <f>FIXED(Tabla1[[#This Row],[TASA EXE.]],0)</f>
        <v>0</v>
      </c>
      <c r="N1491" t="str">
        <f>FIXED(Tabla1[[#This Row],[IVA]],0)</f>
        <v>0</v>
      </c>
      <c r="O1491" t="str">
        <f>FIXED(Tabla1[[#This Row],[ISR RET]],0)</f>
        <v>0</v>
      </c>
      <c r="P1491" t="str">
        <f>FIXED(Tabla1[[#This Row],[IVA RET]],0)</f>
        <v>0</v>
      </c>
      <c r="R1491" s="68">
        <f>Tabla1[[#This Row],[TASA 16]]*16%</f>
        <v>0</v>
      </c>
    </row>
    <row r="1492" spans="2:18" x14ac:dyDescent="0.25">
      <c r="B1492" t="str">
        <f>'[1]210 Y RFC'!A1492</f>
        <v>PAO810714DJ2</v>
      </c>
      <c r="C1492" t="s">
        <v>1524</v>
      </c>
      <c r="D1492" t="str">
        <f>'[1]210 Y RFC'!C1492</f>
        <v>PROVEEDORA AGROPECUARIA DE OCCIDENTE SA DE CV</v>
      </c>
      <c r="E1492" s="35">
        <f>SUMIFS(Tabla16[TASA 16],Tabla16[NUM],Tabla1[[#This Row],[CODIGO]])</f>
        <v>0</v>
      </c>
      <c r="F1492" s="35">
        <f>SUMIFS(Tabla16[TASA 0%],Tabla16[NUM],Tabla1[[#This Row],[CODIGO]])</f>
        <v>0</v>
      </c>
      <c r="G1492" s="35">
        <f>SUMIFS(Tabla16[[EXENTO ]],Tabla16[NUM],Tabla1[[#This Row],[CODIGO]])</f>
        <v>0</v>
      </c>
      <c r="H1492" s="35">
        <f>SUMIFS(Tabla16[IVA],Tabla16[NUM],Tabla1[[#This Row],[CODIGO]])</f>
        <v>0</v>
      </c>
      <c r="I1492" s="35">
        <f>SUMIFS(Tabla16[ISR RET.],Tabla16[NUM],Tabla1[[#This Row],[CODIGO]])</f>
        <v>0</v>
      </c>
      <c r="J1492" s="35">
        <f>SUMIFS(Tabla16[IVA RET.],Tabla16[NUM],Tabla1[[#This Row],[CODIGO]])</f>
        <v>0</v>
      </c>
      <c r="K1492" t="str">
        <f>FIXED(Tabla1[[#This Row],[TASA 16%]],0)</f>
        <v>0</v>
      </c>
      <c r="L1492" t="str">
        <f>FIXED(Tabla1[[#This Row],[TASA 0%]],0)</f>
        <v>0</v>
      </c>
      <c r="M1492" t="str">
        <f>FIXED(Tabla1[[#This Row],[TASA EXE.]],0)</f>
        <v>0</v>
      </c>
      <c r="N1492" s="36" t="str">
        <f>FIXED(Tabla1[[#This Row],[IVA]],0)</f>
        <v>0</v>
      </c>
      <c r="O1492" s="36" t="str">
        <f>FIXED(Tabla1[[#This Row],[ISR RET]],0)</f>
        <v>0</v>
      </c>
      <c r="P1492" s="36" t="str">
        <f>FIXED(Tabla1[[#This Row],[IVA RET]],0)</f>
        <v>0</v>
      </c>
      <c r="R1492" s="68">
        <f>Tabla1[[#This Row],[TASA 16]]*16%</f>
        <v>0</v>
      </c>
    </row>
    <row r="1493" spans="2:18" x14ac:dyDescent="0.25">
      <c r="B1493" t="str">
        <f>'[1]210 Y RFC'!A1493</f>
        <v>SME900226PF6</v>
      </c>
      <c r="C1493" t="s">
        <v>1525</v>
      </c>
      <c r="D1493" t="str">
        <f>'[1]210 Y RFC'!C1493</f>
        <v>SOMAKI DE MEXICO SA DE CV</v>
      </c>
      <c r="E1493" s="35">
        <f>SUMIFS(Tabla16[TASA 16],Tabla16[NUM],Tabla1[[#This Row],[CODIGO]])</f>
        <v>15562.25</v>
      </c>
      <c r="F1493" s="35">
        <f>SUMIFS(Tabla16[TASA 0%],Tabla16[NUM],Tabla1[[#This Row],[CODIGO]])</f>
        <v>-5.9999999997671694E-2</v>
      </c>
      <c r="G1493" s="35">
        <f>SUMIFS(Tabla16[[EXENTO ]],Tabla16[NUM],Tabla1[[#This Row],[CODIGO]])</f>
        <v>0</v>
      </c>
      <c r="H1493" s="35">
        <f>SUMIFS(Tabla16[IVA],Tabla16[NUM],Tabla1[[#This Row],[CODIGO]])</f>
        <v>2489.96</v>
      </c>
      <c r="I1493" s="35">
        <f>SUMIFS(Tabla16[ISR RET.],Tabla16[NUM],Tabla1[[#This Row],[CODIGO]])</f>
        <v>0</v>
      </c>
      <c r="J1493" s="35">
        <f>SUMIFS(Tabla16[IVA RET.],Tabla16[NUM],Tabla1[[#This Row],[CODIGO]])</f>
        <v>0</v>
      </c>
      <c r="K1493" t="str">
        <f>FIXED(Tabla1[[#This Row],[TASA 16%]],0)</f>
        <v>15,562</v>
      </c>
      <c r="L1493" t="str">
        <f>FIXED(Tabla1[[#This Row],[TASA 0%]],0)</f>
        <v>0</v>
      </c>
      <c r="M1493" t="str">
        <f>FIXED(Tabla1[[#This Row],[TASA EXE.]],0)</f>
        <v>0</v>
      </c>
      <c r="N1493" s="36" t="str">
        <f>FIXED(Tabla1[[#This Row],[IVA]],0)</f>
        <v>2,490</v>
      </c>
      <c r="O1493" s="36" t="str">
        <f>FIXED(Tabla1[[#This Row],[ISR RET]],0)</f>
        <v>0</v>
      </c>
      <c r="P1493" s="36" t="str">
        <f>FIXED(Tabla1[[#This Row],[IVA RET]],0)</f>
        <v>0</v>
      </c>
      <c r="R1493" s="68">
        <f>Tabla1[[#This Row],[TASA 16]]*16%</f>
        <v>2489.92</v>
      </c>
    </row>
    <row r="1494" spans="2:18" x14ac:dyDescent="0.25">
      <c r="B1494" t="str">
        <f>'[1]210 Y RFC'!A1494</f>
        <v>GOFG680615515</v>
      </c>
      <c r="C1494" t="s">
        <v>1526</v>
      </c>
      <c r="D1494" t="str">
        <f>'[1]210 Y RFC'!C1494</f>
        <v>GONZALEZ FRANCO GLORIA MARIA</v>
      </c>
      <c r="E1494" s="35">
        <f>SUMIFS(Tabla16[TASA 16],Tabla16[NUM],Tabla1[[#This Row],[CODIGO]])</f>
        <v>0</v>
      </c>
      <c r="F1494" s="35">
        <f>SUMIFS(Tabla16[TASA 0%],Tabla16[NUM],Tabla1[[#This Row],[CODIGO]])</f>
        <v>0</v>
      </c>
      <c r="G1494" s="35">
        <f>SUMIFS(Tabla16[[EXENTO ]],Tabla16[NUM],Tabla1[[#This Row],[CODIGO]])</f>
        <v>0</v>
      </c>
      <c r="H1494" s="35">
        <f>SUMIFS(Tabla16[IVA],Tabla16[NUM],Tabla1[[#This Row],[CODIGO]])</f>
        <v>0</v>
      </c>
      <c r="I1494" s="35">
        <f>SUMIFS(Tabla16[ISR RET.],Tabla16[NUM],Tabla1[[#This Row],[CODIGO]])</f>
        <v>0</v>
      </c>
      <c r="J1494" s="35">
        <f>SUMIFS(Tabla16[IVA RET.],Tabla16[NUM],Tabla1[[#This Row],[CODIGO]])</f>
        <v>0</v>
      </c>
      <c r="K1494" t="str">
        <f>FIXED(Tabla1[[#This Row],[TASA 16%]],0)</f>
        <v>0</v>
      </c>
      <c r="L1494" t="str">
        <f>FIXED(Tabla1[[#This Row],[TASA 0%]],0)</f>
        <v>0</v>
      </c>
      <c r="M1494" t="str">
        <f>FIXED(Tabla1[[#This Row],[TASA EXE.]],0)</f>
        <v>0</v>
      </c>
      <c r="N1494" s="36" t="str">
        <f>FIXED(Tabla1[[#This Row],[IVA]],0)</f>
        <v>0</v>
      </c>
      <c r="O1494" s="36" t="str">
        <f>FIXED(Tabla1[[#This Row],[ISR RET]],0)</f>
        <v>0</v>
      </c>
      <c r="P1494" s="36" t="str">
        <f>FIXED(Tabla1[[#This Row],[IVA RET]],0)</f>
        <v>0</v>
      </c>
      <c r="R1494" s="68">
        <f>Tabla1[[#This Row],[TASA 16]]*16%</f>
        <v>0</v>
      </c>
    </row>
    <row r="1495" spans="2:18" x14ac:dyDescent="0.25">
      <c r="B1495" t="str">
        <f>'[1]210 Y RFC'!A1495</f>
        <v>GOGE630827DG8</v>
      </c>
      <c r="C1495" t="s">
        <v>1527</v>
      </c>
      <c r="D1495" t="str">
        <f>'[1]210 Y RFC'!C1495</f>
        <v>GONZALEZ GONZALEZ ELPIDIO</v>
      </c>
      <c r="E1495" s="35">
        <f>SUMIFS(Tabla16[TASA 16],Tabla16[NUM],Tabla1[[#This Row],[CODIGO]])</f>
        <v>0</v>
      </c>
      <c r="F1495" s="35">
        <f>SUMIFS(Tabla16[TASA 0%],Tabla16[NUM],Tabla1[[#This Row],[CODIGO]])</f>
        <v>0</v>
      </c>
      <c r="G1495" s="35">
        <f>SUMIFS(Tabla16[[EXENTO ]],Tabla16[NUM],Tabla1[[#This Row],[CODIGO]])</f>
        <v>0</v>
      </c>
      <c r="H1495" s="35">
        <f>SUMIFS(Tabla16[IVA],Tabla16[NUM],Tabla1[[#This Row],[CODIGO]])</f>
        <v>0</v>
      </c>
      <c r="I1495" s="35">
        <f>SUMIFS(Tabla16[ISR RET.],Tabla16[NUM],Tabla1[[#This Row],[CODIGO]])</f>
        <v>0</v>
      </c>
      <c r="J1495" s="35">
        <f>SUMIFS(Tabla16[IVA RET.],Tabla16[NUM],Tabla1[[#This Row],[CODIGO]])</f>
        <v>0</v>
      </c>
      <c r="K1495" t="str">
        <f>FIXED(Tabla1[[#This Row],[TASA 16%]],0)</f>
        <v>0</v>
      </c>
      <c r="L1495" t="str">
        <f>FIXED(Tabla1[[#This Row],[TASA 0%]],0)</f>
        <v>0</v>
      </c>
      <c r="M1495" t="str">
        <f>FIXED(Tabla1[[#This Row],[TASA EXE.]],0)</f>
        <v>0</v>
      </c>
      <c r="N1495" t="str">
        <f>FIXED(Tabla1[[#This Row],[IVA]],0)</f>
        <v>0</v>
      </c>
      <c r="O1495" t="str">
        <f>FIXED(Tabla1[[#This Row],[ISR RET]],0)</f>
        <v>0</v>
      </c>
      <c r="P1495" t="str">
        <f>FIXED(Tabla1[[#This Row],[IVA RET]],0)</f>
        <v>0</v>
      </c>
      <c r="R1495" s="68">
        <f>Tabla1[[#This Row],[TASA 16]]*16%</f>
        <v>0</v>
      </c>
    </row>
    <row r="1496" spans="2:18" x14ac:dyDescent="0.25">
      <c r="B1496" t="str">
        <f>'[1]210 Y RFC'!A1496</f>
        <v>AEM051021SY6</v>
      </c>
      <c r="C1496" t="s">
        <v>1528</v>
      </c>
      <c r="D1496" t="str">
        <f>'[1]210 Y RFC'!C1496</f>
        <v>ALTA ESPECIALIDAD EN MEDICAMENTOS DE JALISCO SA DE CV</v>
      </c>
      <c r="E1496" s="35">
        <f>SUMIFS(Tabla16[TASA 16],Tabla16[NUM],Tabla1[[#This Row],[CODIGO]])</f>
        <v>0</v>
      </c>
      <c r="F1496" s="35">
        <f>SUMIFS(Tabla16[TASA 0%],Tabla16[NUM],Tabla1[[#This Row],[CODIGO]])</f>
        <v>0</v>
      </c>
      <c r="G1496" s="35">
        <f>SUMIFS(Tabla16[[EXENTO ]],Tabla16[NUM],Tabla1[[#This Row],[CODIGO]])</f>
        <v>0</v>
      </c>
      <c r="H1496" s="35">
        <f>SUMIFS(Tabla16[IVA],Tabla16[NUM],Tabla1[[#This Row],[CODIGO]])</f>
        <v>0</v>
      </c>
      <c r="I1496" s="35">
        <f>SUMIFS(Tabla16[ISR RET.],Tabla16[NUM],Tabla1[[#This Row],[CODIGO]])</f>
        <v>0</v>
      </c>
      <c r="J1496" s="35">
        <f>SUMIFS(Tabla16[IVA RET.],Tabla16[NUM],Tabla1[[#This Row],[CODIGO]])</f>
        <v>0</v>
      </c>
      <c r="K1496" t="str">
        <f>FIXED(Tabla1[[#This Row],[TASA 16%]],0)</f>
        <v>0</v>
      </c>
      <c r="L1496" t="str">
        <f>FIXED(Tabla1[[#This Row],[TASA 0%]],0)</f>
        <v>0</v>
      </c>
      <c r="M1496" t="str">
        <f>FIXED(Tabla1[[#This Row],[TASA EXE.]],0)</f>
        <v>0</v>
      </c>
      <c r="N1496" s="36" t="str">
        <f>FIXED(Tabla1[[#This Row],[IVA]],0)</f>
        <v>0</v>
      </c>
      <c r="O1496" s="36" t="str">
        <f>FIXED(Tabla1[[#This Row],[ISR RET]],0)</f>
        <v>0</v>
      </c>
      <c r="P1496" s="36" t="str">
        <f>FIXED(Tabla1[[#This Row],[IVA RET]],0)</f>
        <v>0</v>
      </c>
      <c r="R1496" s="68">
        <f>Tabla1[[#This Row],[TASA 16]]*16%</f>
        <v>0</v>
      </c>
    </row>
    <row r="1497" spans="2:18" x14ac:dyDescent="0.25">
      <c r="B1497" t="str">
        <f>'[1]210 Y RFC'!A1497</f>
        <v>CLD0507145H6</v>
      </c>
      <c r="C1497" t="s">
        <v>1529</v>
      </c>
      <c r="D1497" t="str">
        <f>'[1]210 Y RFC'!C1497</f>
        <v>COMERCIALIZADORA DE LACTEOS Y DERIVADOS SA DE CV</v>
      </c>
      <c r="E1497" s="35">
        <f>SUMIFS(Tabla16[TASA 16],Tabla16[NUM],Tabla1[[#This Row],[CODIGO]])</f>
        <v>0</v>
      </c>
      <c r="F1497" s="35">
        <f>SUMIFS(Tabla16[TASA 0%],Tabla16[NUM],Tabla1[[#This Row],[CODIGO]])</f>
        <v>592348.54</v>
      </c>
      <c r="G1497" s="35">
        <f>SUMIFS(Tabla16[[EXENTO ]],Tabla16[NUM],Tabla1[[#This Row],[CODIGO]])</f>
        <v>0</v>
      </c>
      <c r="H1497" s="35">
        <f>SUMIFS(Tabla16[IVA],Tabla16[NUM],Tabla1[[#This Row],[CODIGO]])</f>
        <v>0</v>
      </c>
      <c r="I1497" s="35">
        <f>SUMIFS(Tabla16[ISR RET.],Tabla16[NUM],Tabla1[[#This Row],[CODIGO]])</f>
        <v>0</v>
      </c>
      <c r="J1497" s="35">
        <f>SUMIFS(Tabla16[IVA RET.],Tabla16[NUM],Tabla1[[#This Row],[CODIGO]])</f>
        <v>0</v>
      </c>
      <c r="K1497" t="str">
        <f>FIXED(Tabla1[[#This Row],[TASA 16%]],0)</f>
        <v>0</v>
      </c>
      <c r="L1497" t="str">
        <f>FIXED(Tabla1[[#This Row],[TASA 0%]],0)</f>
        <v>592,349</v>
      </c>
      <c r="M1497" t="str">
        <f>FIXED(Tabla1[[#This Row],[TASA EXE.]],0)</f>
        <v>0</v>
      </c>
      <c r="N1497" t="str">
        <f>FIXED(Tabla1[[#This Row],[IVA]],0)</f>
        <v>0</v>
      </c>
      <c r="O1497" t="str">
        <f>FIXED(Tabla1[[#This Row],[ISR RET]],0)</f>
        <v>0</v>
      </c>
      <c r="P1497" t="str">
        <f>FIXED(Tabla1[[#This Row],[IVA RET]],0)</f>
        <v>0</v>
      </c>
      <c r="R1497" s="68">
        <f>Tabla1[[#This Row],[TASA 16]]*16%</f>
        <v>0</v>
      </c>
    </row>
    <row r="1498" spans="2:18" x14ac:dyDescent="0.25">
      <c r="B1498" t="str">
        <f>'[1]210 Y RFC'!A1498</f>
        <v>PMC0501033T5</v>
      </c>
      <c r="C1498" t="s">
        <v>1530</v>
      </c>
      <c r="D1498" t="str">
        <f>'[1]210 Y RFC'!C1498</f>
        <v>PEREZ MANZANO CRUZ SC</v>
      </c>
      <c r="E1498" s="35">
        <f>SUMIFS(Tabla16[TASA 16],Tabla16[NUM],Tabla1[[#This Row],[CODIGO]])</f>
        <v>0</v>
      </c>
      <c r="F1498" s="35">
        <f>SUMIFS(Tabla16[TASA 0%],Tabla16[NUM],Tabla1[[#This Row],[CODIGO]])</f>
        <v>0</v>
      </c>
      <c r="G1498" s="35">
        <f>SUMIFS(Tabla16[[EXENTO ]],Tabla16[NUM],Tabla1[[#This Row],[CODIGO]])</f>
        <v>0</v>
      </c>
      <c r="H1498" s="35">
        <f>SUMIFS(Tabla16[IVA],Tabla16[NUM],Tabla1[[#This Row],[CODIGO]])</f>
        <v>0</v>
      </c>
      <c r="I1498" s="35">
        <f>SUMIFS(Tabla16[ISR RET.],Tabla16[NUM],Tabla1[[#This Row],[CODIGO]])</f>
        <v>0</v>
      </c>
      <c r="J1498" s="35">
        <f>SUMIFS(Tabla16[IVA RET.],Tabla16[NUM],Tabla1[[#This Row],[CODIGO]])</f>
        <v>0</v>
      </c>
      <c r="K1498" t="str">
        <f>FIXED(Tabla1[[#This Row],[TASA 16%]],0)</f>
        <v>0</v>
      </c>
      <c r="L1498" t="str">
        <f>FIXED(Tabla1[[#This Row],[TASA 0%]],0)</f>
        <v>0</v>
      </c>
      <c r="M1498" t="str">
        <f>FIXED(Tabla1[[#This Row],[TASA EXE.]],0)</f>
        <v>0</v>
      </c>
      <c r="N1498" s="36" t="str">
        <f>FIXED(Tabla1[[#This Row],[IVA]],0)</f>
        <v>0</v>
      </c>
      <c r="O1498" s="36" t="str">
        <f>FIXED(Tabla1[[#This Row],[ISR RET]],0)</f>
        <v>0</v>
      </c>
      <c r="P1498" s="36" t="str">
        <f>FIXED(Tabla1[[#This Row],[IVA RET]],0)</f>
        <v>0</v>
      </c>
      <c r="R1498" s="68">
        <f>Tabla1[[#This Row],[TASA 16]]*16%</f>
        <v>0</v>
      </c>
    </row>
    <row r="1499" spans="2:18" x14ac:dyDescent="0.25">
      <c r="B1499" t="str">
        <f>'[1]210 Y RFC'!A1499</f>
        <v>RTE040310568</v>
      </c>
      <c r="C1499" t="s">
        <v>1531</v>
      </c>
      <c r="D1499" t="str">
        <f>'[1]210 Y RFC'!C1499</f>
        <v>ROYAL TEA SA DE CV</v>
      </c>
      <c r="E1499" s="35">
        <f>SUMIFS(Tabla16[TASA 16],Tabla16[NUM],Tabla1[[#This Row],[CODIGO]])</f>
        <v>0</v>
      </c>
      <c r="F1499" s="35">
        <f>SUMIFS(Tabla16[TASA 0%],Tabla16[NUM],Tabla1[[#This Row],[CODIGO]])</f>
        <v>0</v>
      </c>
      <c r="G1499" s="35">
        <f>SUMIFS(Tabla16[[EXENTO ]],Tabla16[NUM],Tabla1[[#This Row],[CODIGO]])</f>
        <v>0</v>
      </c>
      <c r="H1499" s="35">
        <f>SUMIFS(Tabla16[IVA],Tabla16[NUM],Tabla1[[#This Row],[CODIGO]])</f>
        <v>0</v>
      </c>
      <c r="I1499" s="35">
        <f>SUMIFS(Tabla16[ISR RET.],Tabla16[NUM],Tabla1[[#This Row],[CODIGO]])</f>
        <v>0</v>
      </c>
      <c r="J1499" s="35">
        <f>SUMIFS(Tabla16[IVA RET.],Tabla16[NUM],Tabla1[[#This Row],[CODIGO]])</f>
        <v>0</v>
      </c>
      <c r="K1499" t="str">
        <f>FIXED(Tabla1[[#This Row],[TASA 16%]],0)</f>
        <v>0</v>
      </c>
      <c r="L1499" t="str">
        <f>FIXED(Tabla1[[#This Row],[TASA 0%]],0)</f>
        <v>0</v>
      </c>
      <c r="M1499" t="str">
        <f>FIXED(Tabla1[[#This Row],[TASA EXE.]],0)</f>
        <v>0</v>
      </c>
      <c r="N1499" t="str">
        <f>FIXED(Tabla1[[#This Row],[IVA]],0)</f>
        <v>0</v>
      </c>
      <c r="O1499" t="str">
        <f>FIXED(Tabla1[[#This Row],[ISR RET]],0)</f>
        <v>0</v>
      </c>
      <c r="P1499" t="str">
        <f>FIXED(Tabla1[[#This Row],[IVA RET]],0)</f>
        <v>0</v>
      </c>
      <c r="R1499" s="68">
        <f>Tabla1[[#This Row],[TASA 16]]*16%</f>
        <v>0</v>
      </c>
    </row>
    <row r="1500" spans="2:18" x14ac:dyDescent="0.25">
      <c r="B1500" t="str">
        <f>'[1]210 Y RFC'!A1500</f>
        <v>VAZA630819D99</v>
      </c>
      <c r="C1500" t="s">
        <v>1532</v>
      </c>
      <c r="D1500" t="str">
        <f>'[1]210 Y RFC'!C1500</f>
        <v>VALDEZ ZAMORA ANA LILIA</v>
      </c>
      <c r="E1500" s="35">
        <f>SUMIFS(Tabla16[TASA 16],Tabla16[NUM],Tabla1[[#This Row],[CODIGO]])</f>
        <v>0</v>
      </c>
      <c r="F1500" s="35">
        <f>SUMIFS(Tabla16[TASA 0%],Tabla16[NUM],Tabla1[[#This Row],[CODIGO]])</f>
        <v>0</v>
      </c>
      <c r="G1500" s="35">
        <f>SUMIFS(Tabla16[[EXENTO ]],Tabla16[NUM],Tabla1[[#This Row],[CODIGO]])</f>
        <v>0</v>
      </c>
      <c r="H1500" s="35">
        <f>SUMIFS(Tabla16[IVA],Tabla16[NUM],Tabla1[[#This Row],[CODIGO]])</f>
        <v>0</v>
      </c>
      <c r="I1500" s="35">
        <f>SUMIFS(Tabla16[ISR RET.],Tabla16[NUM],Tabla1[[#This Row],[CODIGO]])</f>
        <v>0</v>
      </c>
      <c r="J1500" s="35">
        <f>SUMIFS(Tabla16[IVA RET.],Tabla16[NUM],Tabla1[[#This Row],[CODIGO]])</f>
        <v>0</v>
      </c>
      <c r="K1500" t="str">
        <f>FIXED(Tabla1[[#This Row],[TASA 16%]],0)</f>
        <v>0</v>
      </c>
      <c r="L1500" t="str">
        <f>FIXED(Tabla1[[#This Row],[TASA 0%]],0)</f>
        <v>0</v>
      </c>
      <c r="M1500" t="str">
        <f>FIXED(Tabla1[[#This Row],[TASA EXE.]],0)</f>
        <v>0</v>
      </c>
      <c r="N1500" s="36" t="str">
        <f>FIXED(Tabla1[[#This Row],[IVA]],0)</f>
        <v>0</v>
      </c>
      <c r="O1500" s="36" t="str">
        <f>FIXED(Tabla1[[#This Row],[ISR RET]],0)</f>
        <v>0</v>
      </c>
      <c r="P1500" s="36" t="str">
        <f>FIXED(Tabla1[[#This Row],[IVA RET]],0)</f>
        <v>0</v>
      </c>
      <c r="R1500" s="68">
        <f>Tabla1[[#This Row],[TASA 16]]*16%</f>
        <v>0</v>
      </c>
    </row>
    <row r="1501" spans="2:18" x14ac:dyDescent="0.25">
      <c r="B1501" t="str">
        <f>'[1]210 Y RFC'!A1501</f>
        <v>GAFA491009RLA</v>
      </c>
      <c r="C1501" t="s">
        <v>1533</v>
      </c>
      <c r="D1501" t="str">
        <f>'[1]210 Y RFC'!C1501</f>
        <v>GARCIA FUENTES ARTURO</v>
      </c>
      <c r="E1501" s="35">
        <f>SUMIFS(Tabla16[TASA 16],Tabla16[NUM],Tabla1[[#This Row],[CODIGO]])</f>
        <v>0</v>
      </c>
      <c r="F1501" s="35">
        <f>SUMIFS(Tabla16[TASA 0%],Tabla16[NUM],Tabla1[[#This Row],[CODIGO]])</f>
        <v>0</v>
      </c>
      <c r="G1501" s="35">
        <f>SUMIFS(Tabla16[[EXENTO ]],Tabla16[NUM],Tabla1[[#This Row],[CODIGO]])</f>
        <v>0</v>
      </c>
      <c r="H1501" s="35">
        <f>SUMIFS(Tabla16[IVA],Tabla16[NUM],Tabla1[[#This Row],[CODIGO]])</f>
        <v>0</v>
      </c>
      <c r="I1501" s="35">
        <f>SUMIFS(Tabla16[ISR RET.],Tabla16[NUM],Tabla1[[#This Row],[CODIGO]])</f>
        <v>0</v>
      </c>
      <c r="J1501" s="35">
        <f>SUMIFS(Tabla16[IVA RET.],Tabla16[NUM],Tabla1[[#This Row],[CODIGO]])</f>
        <v>0</v>
      </c>
      <c r="K1501" t="str">
        <f>FIXED(Tabla1[[#This Row],[TASA 16%]],0)</f>
        <v>0</v>
      </c>
      <c r="L1501" t="str">
        <f>FIXED(Tabla1[[#This Row],[TASA 0%]],0)</f>
        <v>0</v>
      </c>
      <c r="M1501" t="str">
        <f>FIXED(Tabla1[[#This Row],[TASA EXE.]],0)</f>
        <v>0</v>
      </c>
      <c r="N1501" t="str">
        <f>FIXED(Tabla1[[#This Row],[IVA]],0)</f>
        <v>0</v>
      </c>
      <c r="O1501" t="str">
        <f>FIXED(Tabla1[[#This Row],[ISR RET]],0)</f>
        <v>0</v>
      </c>
      <c r="P1501" t="str">
        <f>FIXED(Tabla1[[#This Row],[IVA RET]],0)</f>
        <v>0</v>
      </c>
      <c r="R1501" s="68">
        <f>Tabla1[[#This Row],[TASA 16]]*16%</f>
        <v>0</v>
      </c>
    </row>
    <row r="1502" spans="2:18" x14ac:dyDescent="0.25">
      <c r="B1502" t="str">
        <f>'[1]210 Y RFC'!A1502</f>
        <v>RUSS570903N2A</v>
      </c>
      <c r="C1502" t="s">
        <v>1534</v>
      </c>
      <c r="D1502" t="str">
        <f>'[1]210 Y RFC'!C1502</f>
        <v>RUBIO SANTIAGO SALVADOR</v>
      </c>
      <c r="E1502" s="35">
        <f>SUMIFS(Tabla16[TASA 16],Tabla16[NUM],Tabla1[[#This Row],[CODIGO]])</f>
        <v>0</v>
      </c>
      <c r="F1502" s="35">
        <f>SUMIFS(Tabla16[TASA 0%],Tabla16[NUM],Tabla1[[#This Row],[CODIGO]])</f>
        <v>0</v>
      </c>
      <c r="G1502" s="35">
        <f>SUMIFS(Tabla16[[EXENTO ]],Tabla16[NUM],Tabla1[[#This Row],[CODIGO]])</f>
        <v>0</v>
      </c>
      <c r="H1502" s="35">
        <f>SUMIFS(Tabla16[IVA],Tabla16[NUM],Tabla1[[#This Row],[CODIGO]])</f>
        <v>0</v>
      </c>
      <c r="I1502" s="35">
        <f>SUMIFS(Tabla16[ISR RET.],Tabla16[NUM],Tabla1[[#This Row],[CODIGO]])</f>
        <v>0</v>
      </c>
      <c r="J1502" s="35">
        <f>SUMIFS(Tabla16[IVA RET.],Tabla16[NUM],Tabla1[[#This Row],[CODIGO]])</f>
        <v>0</v>
      </c>
      <c r="K1502" t="str">
        <f>FIXED(Tabla1[[#This Row],[TASA 16%]],0)</f>
        <v>0</v>
      </c>
      <c r="L1502" t="str">
        <f>FIXED(Tabla1[[#This Row],[TASA 0%]],0)</f>
        <v>0</v>
      </c>
      <c r="M1502" t="str">
        <f>FIXED(Tabla1[[#This Row],[TASA EXE.]],0)</f>
        <v>0</v>
      </c>
      <c r="N1502" s="36" t="str">
        <f>FIXED(Tabla1[[#This Row],[IVA]],0)</f>
        <v>0</v>
      </c>
      <c r="O1502" s="36" t="str">
        <f>FIXED(Tabla1[[#This Row],[ISR RET]],0)</f>
        <v>0</v>
      </c>
      <c r="P1502" s="36" t="str">
        <f>FIXED(Tabla1[[#This Row],[IVA RET]],0)</f>
        <v>0</v>
      </c>
      <c r="R1502" s="68">
        <f>Tabla1[[#This Row],[TASA 16]]*16%</f>
        <v>0</v>
      </c>
    </row>
    <row r="1503" spans="2:18" x14ac:dyDescent="0.25">
      <c r="B1503" t="str">
        <f>'[1]210 Y RFC'!A1503</f>
        <v>LOGM670801MF5</v>
      </c>
      <c r="C1503" t="s">
        <v>1535</v>
      </c>
      <c r="D1503" t="str">
        <f>'[1]210 Y RFC'!C1503</f>
        <v>LOPEZ GARCIA MARTIN ALBERTO</v>
      </c>
      <c r="E1503" s="35">
        <f>SUMIFS(Tabla16[TASA 16],Tabla16[NUM],Tabla1[[#This Row],[CODIGO]])</f>
        <v>7500</v>
      </c>
      <c r="F1503" s="35">
        <f>SUMIFS(Tabla16[TASA 0%],Tabla16[NUM],Tabla1[[#This Row],[CODIGO]])</f>
        <v>0</v>
      </c>
      <c r="G1503" s="35">
        <f>SUMIFS(Tabla16[[EXENTO ]],Tabla16[NUM],Tabla1[[#This Row],[CODIGO]])</f>
        <v>0</v>
      </c>
      <c r="H1503" s="35">
        <f>SUMIFS(Tabla16[IVA],Tabla16[NUM],Tabla1[[#This Row],[CODIGO]])</f>
        <v>1200</v>
      </c>
      <c r="I1503" s="35">
        <f>SUMIFS(Tabla16[ISR RET.],Tabla16[NUM],Tabla1[[#This Row],[CODIGO]])</f>
        <v>0</v>
      </c>
      <c r="J1503" s="35">
        <f>SUMIFS(Tabla16[IVA RET.],Tabla16[NUM],Tabla1[[#This Row],[CODIGO]])</f>
        <v>0</v>
      </c>
      <c r="K1503" t="str">
        <f>FIXED(Tabla1[[#This Row],[TASA 16%]],0)</f>
        <v>7,500</v>
      </c>
      <c r="L1503" t="str">
        <f>FIXED(Tabla1[[#This Row],[TASA 0%]],0)</f>
        <v>0</v>
      </c>
      <c r="M1503" t="str">
        <f>FIXED(Tabla1[[#This Row],[TASA EXE.]],0)</f>
        <v>0</v>
      </c>
      <c r="N1503" s="36" t="str">
        <f>FIXED(Tabla1[[#This Row],[IVA]],0)</f>
        <v>1,200</v>
      </c>
      <c r="O1503" s="36" t="str">
        <f>FIXED(Tabla1[[#This Row],[ISR RET]],0)</f>
        <v>0</v>
      </c>
      <c r="P1503" s="36" t="str">
        <f>FIXED(Tabla1[[#This Row],[IVA RET]],0)</f>
        <v>0</v>
      </c>
      <c r="R1503" s="68">
        <f>Tabla1[[#This Row],[TASA 16]]*16%</f>
        <v>1200</v>
      </c>
    </row>
    <row r="1504" spans="2:18" x14ac:dyDescent="0.25">
      <c r="B1504" t="str">
        <f>'[1]210 Y RFC'!A1504</f>
        <v>HENL700808FX3</v>
      </c>
      <c r="C1504" t="s">
        <v>1536</v>
      </c>
      <c r="D1504" t="str">
        <f>'[1]210 Y RFC'!C1504</f>
        <v>HERNANDEZ NAVARRO LUIS</v>
      </c>
      <c r="E1504" s="35">
        <f>SUMIFS(Tabla16[TASA 16],Tabla16[NUM],Tabla1[[#This Row],[CODIGO]])</f>
        <v>0</v>
      </c>
      <c r="F1504" s="35">
        <f>SUMIFS(Tabla16[TASA 0%],Tabla16[NUM],Tabla1[[#This Row],[CODIGO]])</f>
        <v>0</v>
      </c>
      <c r="G1504" s="35">
        <f>SUMIFS(Tabla16[[EXENTO ]],Tabla16[NUM],Tabla1[[#This Row],[CODIGO]])</f>
        <v>0</v>
      </c>
      <c r="H1504" s="35">
        <f>SUMIFS(Tabla16[IVA],Tabla16[NUM],Tabla1[[#This Row],[CODIGO]])</f>
        <v>0</v>
      </c>
      <c r="I1504" s="35">
        <f>SUMIFS(Tabla16[ISR RET.],Tabla16[NUM],Tabla1[[#This Row],[CODIGO]])</f>
        <v>0</v>
      </c>
      <c r="J1504" s="35">
        <f>SUMIFS(Tabla16[IVA RET.],Tabla16[NUM],Tabla1[[#This Row],[CODIGO]])</f>
        <v>0</v>
      </c>
      <c r="K1504" t="str">
        <f>FIXED(Tabla1[[#This Row],[TASA 16%]],0)</f>
        <v>0</v>
      </c>
      <c r="L1504" t="str">
        <f>FIXED(Tabla1[[#This Row],[TASA 0%]],0)</f>
        <v>0</v>
      </c>
      <c r="M1504" t="str">
        <f>FIXED(Tabla1[[#This Row],[TASA EXE.]],0)</f>
        <v>0</v>
      </c>
      <c r="N1504" s="36" t="str">
        <f>FIXED(Tabla1[[#This Row],[IVA]],0)</f>
        <v>0</v>
      </c>
      <c r="O1504" s="36" t="str">
        <f>FIXED(Tabla1[[#This Row],[ISR RET]],0)</f>
        <v>0</v>
      </c>
      <c r="P1504" s="36" t="str">
        <f>FIXED(Tabla1[[#This Row],[IVA RET]],0)</f>
        <v>0</v>
      </c>
      <c r="R1504" s="68">
        <f>Tabla1[[#This Row],[TASA 16]]*16%</f>
        <v>0</v>
      </c>
    </row>
    <row r="1505" spans="2:18" x14ac:dyDescent="0.25">
      <c r="B1505" t="str">
        <f>'[1]210 Y RFC'!A1505</f>
        <v>FED031118TH1</v>
      </c>
      <c r="C1505" t="s">
        <v>1537</v>
      </c>
      <c r="D1505" t="str">
        <f>'[1]210 Y RFC'!C1505</f>
        <v>FABRICA DE ETIQUETAS D' MARCAS Y COMERCIALIZADORA SA DE CV</v>
      </c>
      <c r="E1505" s="35">
        <f>SUMIFS(Tabla16[TASA 16],Tabla16[NUM],Tabla1[[#This Row],[CODIGO]])</f>
        <v>0</v>
      </c>
      <c r="F1505" s="35">
        <f>SUMIFS(Tabla16[TASA 0%],Tabla16[NUM],Tabla1[[#This Row],[CODIGO]])</f>
        <v>0</v>
      </c>
      <c r="G1505" s="35">
        <f>SUMIFS(Tabla16[[EXENTO ]],Tabla16[NUM],Tabla1[[#This Row],[CODIGO]])</f>
        <v>0</v>
      </c>
      <c r="H1505" s="35">
        <f>SUMIFS(Tabla16[IVA],Tabla16[NUM],Tabla1[[#This Row],[CODIGO]])</f>
        <v>0</v>
      </c>
      <c r="I1505" s="35">
        <f>SUMIFS(Tabla16[ISR RET.],Tabla16[NUM],Tabla1[[#This Row],[CODIGO]])</f>
        <v>0</v>
      </c>
      <c r="J1505" s="35">
        <f>SUMIFS(Tabla16[IVA RET.],Tabla16[NUM],Tabla1[[#This Row],[CODIGO]])</f>
        <v>0</v>
      </c>
      <c r="K1505" t="str">
        <f>FIXED(Tabla1[[#This Row],[TASA 16%]],0)</f>
        <v>0</v>
      </c>
      <c r="L1505" t="str">
        <f>FIXED(Tabla1[[#This Row],[TASA 0%]],0)</f>
        <v>0</v>
      </c>
      <c r="M1505" t="str">
        <f>FIXED(Tabla1[[#This Row],[TASA EXE.]],0)</f>
        <v>0</v>
      </c>
      <c r="N1505" t="str">
        <f>FIXED(Tabla1[[#This Row],[IVA]],0)</f>
        <v>0</v>
      </c>
      <c r="O1505" t="str">
        <f>FIXED(Tabla1[[#This Row],[ISR RET]],0)</f>
        <v>0</v>
      </c>
      <c r="P1505" t="str">
        <f>FIXED(Tabla1[[#This Row],[IVA RET]],0)</f>
        <v>0</v>
      </c>
      <c r="R1505" s="68">
        <f>Tabla1[[#This Row],[TASA 16]]*16%</f>
        <v>0</v>
      </c>
    </row>
    <row r="1506" spans="2:18" x14ac:dyDescent="0.25">
      <c r="B1506" t="str">
        <f>'[1]210 Y RFC'!A1506</f>
        <v>NABE8010218V8</v>
      </c>
      <c r="C1506" t="s">
        <v>1538</v>
      </c>
      <c r="D1506" t="str">
        <f>'[1]210 Y RFC'!C1506</f>
        <v>NAVARRO BARBA EMMANUEL</v>
      </c>
      <c r="E1506" s="35">
        <f>SUMIFS(Tabla16[TASA 16],Tabla16[NUM],Tabla1[[#This Row],[CODIGO]])</f>
        <v>0</v>
      </c>
      <c r="F1506" s="35">
        <f>SUMIFS(Tabla16[TASA 0%],Tabla16[NUM],Tabla1[[#This Row],[CODIGO]])</f>
        <v>0</v>
      </c>
      <c r="G1506" s="35">
        <f>SUMIFS(Tabla16[[EXENTO ]],Tabla16[NUM],Tabla1[[#This Row],[CODIGO]])</f>
        <v>0</v>
      </c>
      <c r="H1506" s="35">
        <f>SUMIFS(Tabla16[IVA],Tabla16[NUM],Tabla1[[#This Row],[CODIGO]])</f>
        <v>0</v>
      </c>
      <c r="I1506" s="35">
        <f>SUMIFS(Tabla16[ISR RET.],Tabla16[NUM],Tabla1[[#This Row],[CODIGO]])</f>
        <v>0</v>
      </c>
      <c r="J1506" s="35">
        <f>SUMIFS(Tabla16[IVA RET.],Tabla16[NUM],Tabla1[[#This Row],[CODIGO]])</f>
        <v>0</v>
      </c>
      <c r="K1506" t="str">
        <f>FIXED(Tabla1[[#This Row],[TASA 16%]],0)</f>
        <v>0</v>
      </c>
      <c r="L1506" t="str">
        <f>FIXED(Tabla1[[#This Row],[TASA 0%]],0)</f>
        <v>0</v>
      </c>
      <c r="M1506" t="str">
        <f>FIXED(Tabla1[[#This Row],[TASA EXE.]],0)</f>
        <v>0</v>
      </c>
      <c r="N1506" s="36" t="str">
        <f>FIXED(Tabla1[[#This Row],[IVA]],0)</f>
        <v>0</v>
      </c>
      <c r="O1506" s="36" t="str">
        <f>FIXED(Tabla1[[#This Row],[ISR RET]],0)</f>
        <v>0</v>
      </c>
      <c r="P1506" s="36" t="str">
        <f>FIXED(Tabla1[[#This Row],[IVA RET]],0)</f>
        <v>0</v>
      </c>
      <c r="R1506" s="68">
        <f>Tabla1[[#This Row],[TASA 16]]*16%</f>
        <v>0</v>
      </c>
    </row>
    <row r="1507" spans="2:18" x14ac:dyDescent="0.25">
      <c r="B1507" t="str">
        <f>'[1]210 Y RFC'!A1507</f>
        <v>GUCN761118E34</v>
      </c>
      <c r="C1507" t="s">
        <v>1539</v>
      </c>
      <c r="D1507" t="str">
        <f>'[1]210 Y RFC'!C1507</f>
        <v>GUERRERO COSS Y LEON NOE</v>
      </c>
      <c r="E1507" s="35">
        <f>SUMIFS(Tabla16[TASA 16],Tabla16[NUM],Tabla1[[#This Row],[CODIGO]])</f>
        <v>0</v>
      </c>
      <c r="F1507" s="35">
        <f>SUMIFS(Tabla16[TASA 0%],Tabla16[NUM],Tabla1[[#This Row],[CODIGO]])</f>
        <v>0</v>
      </c>
      <c r="G1507" s="35">
        <f>SUMIFS(Tabla16[[EXENTO ]],Tabla16[NUM],Tabla1[[#This Row],[CODIGO]])</f>
        <v>0</v>
      </c>
      <c r="H1507" s="35">
        <f>SUMIFS(Tabla16[IVA],Tabla16[NUM],Tabla1[[#This Row],[CODIGO]])</f>
        <v>0</v>
      </c>
      <c r="I1507" s="35">
        <f>SUMIFS(Tabla16[ISR RET.],Tabla16[NUM],Tabla1[[#This Row],[CODIGO]])</f>
        <v>0</v>
      </c>
      <c r="J1507" s="35">
        <f>SUMIFS(Tabla16[IVA RET.],Tabla16[NUM],Tabla1[[#This Row],[CODIGO]])</f>
        <v>0</v>
      </c>
      <c r="K1507" t="str">
        <f>FIXED(Tabla1[[#This Row],[TASA 16%]],0)</f>
        <v>0</v>
      </c>
      <c r="L1507" t="str">
        <f>FIXED(Tabla1[[#This Row],[TASA 0%]],0)</f>
        <v>0</v>
      </c>
      <c r="M1507" t="str">
        <f>FIXED(Tabla1[[#This Row],[TASA EXE.]],0)</f>
        <v>0</v>
      </c>
      <c r="N1507" t="str">
        <f>FIXED(Tabla1[[#This Row],[IVA]],0)</f>
        <v>0</v>
      </c>
      <c r="O1507" t="str">
        <f>FIXED(Tabla1[[#This Row],[ISR RET]],0)</f>
        <v>0</v>
      </c>
      <c r="P1507" t="str">
        <f>FIXED(Tabla1[[#This Row],[IVA RET]],0)</f>
        <v>0</v>
      </c>
      <c r="R1507" s="68">
        <f>Tabla1[[#This Row],[TASA 16]]*16%</f>
        <v>0</v>
      </c>
    </row>
    <row r="1508" spans="2:18" x14ac:dyDescent="0.25">
      <c r="B1508" t="str">
        <f>'[1]210 Y RFC'!A1508</f>
        <v>AJA670613KM0</v>
      </c>
      <c r="C1508" t="s">
        <v>1540</v>
      </c>
      <c r="D1508" t="str">
        <f>'[1]210 Y RFC'!C1508</f>
        <v>ASOCIACION JALISCIENSE DE ACCION CONTRA LA LEPRA AC</v>
      </c>
      <c r="E1508" s="35">
        <f>SUMIFS(Tabla16[TASA 16],Tabla16[NUM],Tabla1[[#This Row],[CODIGO]])</f>
        <v>0</v>
      </c>
      <c r="F1508" s="35">
        <f>SUMIFS(Tabla16[TASA 0%],Tabla16[NUM],Tabla1[[#This Row],[CODIGO]])</f>
        <v>0</v>
      </c>
      <c r="G1508" s="35">
        <f>SUMIFS(Tabla16[[EXENTO ]],Tabla16[NUM],Tabla1[[#This Row],[CODIGO]])</f>
        <v>0</v>
      </c>
      <c r="H1508" s="35">
        <f>SUMIFS(Tabla16[IVA],Tabla16[NUM],Tabla1[[#This Row],[CODIGO]])</f>
        <v>0</v>
      </c>
      <c r="I1508" s="35">
        <f>SUMIFS(Tabla16[ISR RET.],Tabla16[NUM],Tabla1[[#This Row],[CODIGO]])</f>
        <v>0</v>
      </c>
      <c r="J1508" s="35">
        <f>SUMIFS(Tabla16[IVA RET.],Tabla16[NUM],Tabla1[[#This Row],[CODIGO]])</f>
        <v>0</v>
      </c>
      <c r="K1508" t="str">
        <f>FIXED(Tabla1[[#This Row],[TASA 16%]],0)</f>
        <v>0</v>
      </c>
      <c r="L1508" t="str">
        <f>FIXED(Tabla1[[#This Row],[TASA 0%]],0)</f>
        <v>0</v>
      </c>
      <c r="M1508" t="str">
        <f>FIXED(Tabla1[[#This Row],[TASA EXE.]],0)</f>
        <v>0</v>
      </c>
      <c r="N1508" s="36" t="str">
        <f>FIXED(Tabla1[[#This Row],[IVA]],0)</f>
        <v>0</v>
      </c>
      <c r="O1508" s="36" t="str">
        <f>FIXED(Tabla1[[#This Row],[ISR RET]],0)</f>
        <v>0</v>
      </c>
      <c r="P1508" s="36" t="str">
        <f>FIXED(Tabla1[[#This Row],[IVA RET]],0)</f>
        <v>0</v>
      </c>
      <c r="R1508" s="68">
        <f>Tabla1[[#This Row],[TASA 16]]*16%</f>
        <v>0</v>
      </c>
    </row>
    <row r="1509" spans="2:18" x14ac:dyDescent="0.25">
      <c r="B1509" t="str">
        <f>'[1]210 Y RFC'!A1509</f>
        <v>AIJJ7402289A5</v>
      </c>
      <c r="C1509" t="s">
        <v>1541</v>
      </c>
      <c r="D1509" t="str">
        <f>'[1]210 Y RFC'!C1509</f>
        <v>ARIAS JIMENEZ JUAN FRANCISCO</v>
      </c>
      <c r="E1509" s="35">
        <f>SUMIFS(Tabla16[TASA 16],Tabla16[NUM],Tabla1[[#This Row],[CODIGO]])</f>
        <v>0</v>
      </c>
      <c r="F1509" s="35">
        <f>SUMIFS(Tabla16[TASA 0%],Tabla16[NUM],Tabla1[[#This Row],[CODIGO]])</f>
        <v>0</v>
      </c>
      <c r="G1509" s="35">
        <f>SUMIFS(Tabla16[[EXENTO ]],Tabla16[NUM],Tabla1[[#This Row],[CODIGO]])</f>
        <v>0</v>
      </c>
      <c r="H1509" s="35">
        <f>SUMIFS(Tabla16[IVA],Tabla16[NUM],Tabla1[[#This Row],[CODIGO]])</f>
        <v>0</v>
      </c>
      <c r="I1509" s="35">
        <f>SUMIFS(Tabla16[ISR RET.],Tabla16[NUM],Tabla1[[#This Row],[CODIGO]])</f>
        <v>0</v>
      </c>
      <c r="J1509" s="35">
        <f>SUMIFS(Tabla16[IVA RET.],Tabla16[NUM],Tabla1[[#This Row],[CODIGO]])</f>
        <v>0</v>
      </c>
      <c r="K1509" t="str">
        <f>FIXED(Tabla1[[#This Row],[TASA 16%]],0)</f>
        <v>0</v>
      </c>
      <c r="L1509" t="str">
        <f>FIXED(Tabla1[[#This Row],[TASA 0%]],0)</f>
        <v>0</v>
      </c>
      <c r="M1509" t="str">
        <f>FIXED(Tabla1[[#This Row],[TASA EXE.]],0)</f>
        <v>0</v>
      </c>
      <c r="N1509" t="str">
        <f>FIXED(Tabla1[[#This Row],[IVA]],0)</f>
        <v>0</v>
      </c>
      <c r="O1509" t="str">
        <f>FIXED(Tabla1[[#This Row],[ISR RET]],0)</f>
        <v>0</v>
      </c>
      <c r="P1509" t="str">
        <f>FIXED(Tabla1[[#This Row],[IVA RET]],0)</f>
        <v>0</v>
      </c>
      <c r="R1509" s="68">
        <f>Tabla1[[#This Row],[TASA 16]]*16%</f>
        <v>0</v>
      </c>
    </row>
    <row r="1510" spans="2:18" x14ac:dyDescent="0.25">
      <c r="B1510" t="str">
        <f>'[1]210 Y RFC'!A1510</f>
        <v>SUM980903MG6</v>
      </c>
      <c r="C1510" t="s">
        <v>1542</v>
      </c>
      <c r="D1510" t="str">
        <f>'[1]210 Y RFC'!C1510</f>
        <v>SUMMA COMPANY SA DE CV</v>
      </c>
      <c r="E1510" s="35">
        <f>SUMIFS(Tabla16[TASA 16],Tabla16[NUM],Tabla1[[#This Row],[CODIGO]])</f>
        <v>88885.4375</v>
      </c>
      <c r="F1510" s="35">
        <f>SUMIFS(Tabla16[TASA 0%],Tabla16[NUM],Tabla1[[#This Row],[CODIGO]])</f>
        <v>122340.58249999999</v>
      </c>
      <c r="G1510" s="35">
        <f>SUMIFS(Tabla16[[EXENTO ]],Tabla16[NUM],Tabla1[[#This Row],[CODIGO]])</f>
        <v>9787.2100000000009</v>
      </c>
      <c r="H1510" s="35">
        <f>SUMIFS(Tabla16[IVA],Tabla16[NUM],Tabla1[[#This Row],[CODIGO]])</f>
        <v>14221.67</v>
      </c>
      <c r="I1510" s="35">
        <f>SUMIFS(Tabla16[ISR RET.],Tabla16[NUM],Tabla1[[#This Row],[CODIGO]])</f>
        <v>0</v>
      </c>
      <c r="J1510" s="35">
        <f>SUMIFS(Tabla16[IVA RET.],Tabla16[NUM],Tabla1[[#This Row],[CODIGO]])</f>
        <v>0</v>
      </c>
      <c r="K1510" t="str">
        <f>FIXED(Tabla1[[#This Row],[TASA 16%]],0)</f>
        <v>88,885</v>
      </c>
      <c r="L1510" t="str">
        <f>FIXED(Tabla1[[#This Row],[TASA 0%]],0)</f>
        <v>122,341</v>
      </c>
      <c r="M1510" t="str">
        <f>FIXED(Tabla1[[#This Row],[TASA EXE.]],0)</f>
        <v>9,787</v>
      </c>
      <c r="N1510" s="36" t="str">
        <f>FIXED(Tabla1[[#This Row],[IVA]],0)</f>
        <v>14,222</v>
      </c>
      <c r="O1510" s="36" t="str">
        <f>FIXED(Tabla1[[#This Row],[ISR RET]],0)</f>
        <v>0</v>
      </c>
      <c r="P1510" s="36" t="str">
        <f>FIXED(Tabla1[[#This Row],[IVA RET]],0)</f>
        <v>0</v>
      </c>
      <c r="R1510" s="68">
        <f>Tabla1[[#This Row],[TASA 16]]*16%</f>
        <v>14221.6</v>
      </c>
    </row>
    <row r="1511" spans="2:18" x14ac:dyDescent="0.25">
      <c r="B1511" t="str">
        <f>'[1]210 Y RFC'!A1511</f>
        <v>REN051121AD7</v>
      </c>
      <c r="C1511" t="s">
        <v>1543</v>
      </c>
      <c r="D1511" t="str">
        <f>'[1]210 Y RFC'!C1511</f>
        <v>RENANCE S DE RL DE CV</v>
      </c>
      <c r="E1511" s="35">
        <f>SUMIFS(Tabla16[TASA 16],Tabla16[NUM],Tabla1[[#This Row],[CODIGO]])</f>
        <v>0</v>
      </c>
      <c r="F1511" s="35">
        <f>SUMIFS(Tabla16[TASA 0%],Tabla16[NUM],Tabla1[[#This Row],[CODIGO]])</f>
        <v>0</v>
      </c>
      <c r="G1511" s="35">
        <f>SUMIFS(Tabla16[[EXENTO ]],Tabla16[NUM],Tabla1[[#This Row],[CODIGO]])</f>
        <v>0</v>
      </c>
      <c r="H1511" s="35">
        <f>SUMIFS(Tabla16[IVA],Tabla16[NUM],Tabla1[[#This Row],[CODIGO]])</f>
        <v>0</v>
      </c>
      <c r="I1511" s="35">
        <f>SUMIFS(Tabla16[ISR RET.],Tabla16[NUM],Tabla1[[#This Row],[CODIGO]])</f>
        <v>0</v>
      </c>
      <c r="J1511" s="35">
        <f>SUMIFS(Tabla16[IVA RET.],Tabla16[NUM],Tabla1[[#This Row],[CODIGO]])</f>
        <v>0</v>
      </c>
      <c r="K1511" t="str">
        <f>FIXED(Tabla1[[#This Row],[TASA 16%]],0)</f>
        <v>0</v>
      </c>
      <c r="L1511" t="str">
        <f>FIXED(Tabla1[[#This Row],[TASA 0%]],0)</f>
        <v>0</v>
      </c>
      <c r="M1511" t="str">
        <f>FIXED(Tabla1[[#This Row],[TASA EXE.]],0)</f>
        <v>0</v>
      </c>
      <c r="N1511" t="str">
        <f>FIXED(Tabla1[[#This Row],[IVA]],0)</f>
        <v>0</v>
      </c>
      <c r="O1511" t="str">
        <f>FIXED(Tabla1[[#This Row],[ISR RET]],0)</f>
        <v>0</v>
      </c>
      <c r="P1511" t="str">
        <f>FIXED(Tabla1[[#This Row],[IVA RET]],0)</f>
        <v>0</v>
      </c>
      <c r="R1511" s="68">
        <f>Tabla1[[#This Row],[TASA 16]]*16%</f>
        <v>0</v>
      </c>
    </row>
    <row r="1512" spans="2:18" x14ac:dyDescent="0.25">
      <c r="B1512" t="str">
        <f>'[1]210 Y RFC'!A1512</f>
        <v>LEDR720215FD5</v>
      </c>
      <c r="C1512" t="s">
        <v>1544</v>
      </c>
      <c r="D1512" t="str">
        <f>'[1]210 Y RFC'!C1512</f>
        <v>LEAL DELGADILLO ROSA MARIA</v>
      </c>
      <c r="E1512" s="35">
        <f>SUMIFS(Tabla16[TASA 16],Tabla16[NUM],Tabla1[[#This Row],[CODIGO]])</f>
        <v>0</v>
      </c>
      <c r="F1512" s="35">
        <f>SUMIFS(Tabla16[TASA 0%],Tabla16[NUM],Tabla1[[#This Row],[CODIGO]])</f>
        <v>0</v>
      </c>
      <c r="G1512" s="35">
        <f>SUMIFS(Tabla16[[EXENTO ]],Tabla16[NUM],Tabla1[[#This Row],[CODIGO]])</f>
        <v>0</v>
      </c>
      <c r="H1512" s="35">
        <f>SUMIFS(Tabla16[IVA],Tabla16[NUM],Tabla1[[#This Row],[CODIGO]])</f>
        <v>0</v>
      </c>
      <c r="I1512" s="35">
        <f>SUMIFS(Tabla16[ISR RET.],Tabla16[NUM],Tabla1[[#This Row],[CODIGO]])</f>
        <v>0</v>
      </c>
      <c r="J1512" s="35">
        <f>SUMIFS(Tabla16[IVA RET.],Tabla16[NUM],Tabla1[[#This Row],[CODIGO]])</f>
        <v>0</v>
      </c>
      <c r="K1512" t="str">
        <f>FIXED(Tabla1[[#This Row],[TASA 16%]],0)</f>
        <v>0</v>
      </c>
      <c r="L1512" t="str">
        <f>FIXED(Tabla1[[#This Row],[TASA 0%]],0)</f>
        <v>0</v>
      </c>
      <c r="M1512" t="str">
        <f>FIXED(Tabla1[[#This Row],[TASA EXE.]],0)</f>
        <v>0</v>
      </c>
      <c r="N1512" s="36" t="str">
        <f>FIXED(Tabla1[[#This Row],[IVA]],0)</f>
        <v>0</v>
      </c>
      <c r="O1512" s="36" t="str">
        <f>FIXED(Tabla1[[#This Row],[ISR RET]],0)</f>
        <v>0</v>
      </c>
      <c r="P1512" s="36" t="str">
        <f>FIXED(Tabla1[[#This Row],[IVA RET]],0)</f>
        <v>0</v>
      </c>
      <c r="R1512" s="68">
        <f>Tabla1[[#This Row],[TASA 16]]*16%</f>
        <v>0</v>
      </c>
    </row>
    <row r="1513" spans="2:18" x14ac:dyDescent="0.25">
      <c r="B1513" t="str">
        <f>'[1]210 Y RFC'!A1513</f>
        <v>ANU00012528A</v>
      </c>
      <c r="C1513" t="s">
        <v>1545</v>
      </c>
      <c r="D1513" t="str">
        <f>'[1]210 Y RFC'!C1513</f>
        <v>ALIMENTOS NUTRITIVOS SA DE CV</v>
      </c>
      <c r="E1513" s="35">
        <f>SUMIFS(Tabla16[TASA 16],Tabla16[NUM],Tabla1[[#This Row],[CODIGO]])</f>
        <v>0</v>
      </c>
      <c r="F1513" s="35">
        <f>SUMIFS(Tabla16[TASA 0%],Tabla16[NUM],Tabla1[[#This Row],[CODIGO]])</f>
        <v>0</v>
      </c>
      <c r="G1513" s="35">
        <f>SUMIFS(Tabla16[[EXENTO ]],Tabla16[NUM],Tabla1[[#This Row],[CODIGO]])</f>
        <v>0</v>
      </c>
      <c r="H1513" s="35">
        <f>SUMIFS(Tabla16[IVA],Tabla16[NUM],Tabla1[[#This Row],[CODIGO]])</f>
        <v>0</v>
      </c>
      <c r="I1513" s="35">
        <f>SUMIFS(Tabla16[ISR RET.],Tabla16[NUM],Tabla1[[#This Row],[CODIGO]])</f>
        <v>0</v>
      </c>
      <c r="J1513" s="35">
        <f>SUMIFS(Tabla16[IVA RET.],Tabla16[NUM],Tabla1[[#This Row],[CODIGO]])</f>
        <v>0</v>
      </c>
      <c r="K1513" t="str">
        <f>FIXED(Tabla1[[#This Row],[TASA 16%]],0)</f>
        <v>0</v>
      </c>
      <c r="L1513" t="str">
        <f>FIXED(Tabla1[[#This Row],[TASA 0%]],0)</f>
        <v>0</v>
      </c>
      <c r="M1513" t="str">
        <f>FIXED(Tabla1[[#This Row],[TASA EXE.]],0)</f>
        <v>0</v>
      </c>
      <c r="N1513" t="str">
        <f>FIXED(Tabla1[[#This Row],[IVA]],0)</f>
        <v>0</v>
      </c>
      <c r="O1513" t="str">
        <f>FIXED(Tabla1[[#This Row],[ISR RET]],0)</f>
        <v>0</v>
      </c>
      <c r="P1513" t="str">
        <f>FIXED(Tabla1[[#This Row],[IVA RET]],0)</f>
        <v>0</v>
      </c>
      <c r="R1513" s="68">
        <f>Tabla1[[#This Row],[TASA 16]]*16%</f>
        <v>0</v>
      </c>
    </row>
    <row r="1514" spans="2:18" x14ac:dyDescent="0.25">
      <c r="B1514" t="str">
        <f>'[1]210 Y RFC'!A1514</f>
        <v>CDU9903252R1</v>
      </c>
      <c r="C1514" t="s">
        <v>1546</v>
      </c>
      <c r="D1514" t="str">
        <f>'[1]210 Y RFC'!C1514</f>
        <v>COMERCIALIZADORA Y DISTRIBUIDORA UNION SA DE CV</v>
      </c>
      <c r="E1514" s="35">
        <f>SUMIFS(Tabla16[TASA 16],Tabla16[NUM],Tabla1[[#This Row],[CODIGO]])</f>
        <v>0</v>
      </c>
      <c r="F1514" s="35">
        <f>SUMIFS(Tabla16[TASA 0%],Tabla16[NUM],Tabla1[[#This Row],[CODIGO]])</f>
        <v>0</v>
      </c>
      <c r="G1514" s="35">
        <f>SUMIFS(Tabla16[[EXENTO ]],Tabla16[NUM],Tabla1[[#This Row],[CODIGO]])</f>
        <v>0</v>
      </c>
      <c r="H1514" s="35">
        <f>SUMIFS(Tabla16[IVA],Tabla16[NUM],Tabla1[[#This Row],[CODIGO]])</f>
        <v>0</v>
      </c>
      <c r="I1514" s="35">
        <f>SUMIFS(Tabla16[ISR RET.],Tabla16[NUM],Tabla1[[#This Row],[CODIGO]])</f>
        <v>0</v>
      </c>
      <c r="J1514" s="35">
        <f>SUMIFS(Tabla16[IVA RET.],Tabla16[NUM],Tabla1[[#This Row],[CODIGO]])</f>
        <v>0</v>
      </c>
      <c r="K1514" t="str">
        <f>FIXED(Tabla1[[#This Row],[TASA 16%]],0)</f>
        <v>0</v>
      </c>
      <c r="L1514" t="str">
        <f>FIXED(Tabla1[[#This Row],[TASA 0%]],0)</f>
        <v>0</v>
      </c>
      <c r="M1514" t="str">
        <f>FIXED(Tabla1[[#This Row],[TASA EXE.]],0)</f>
        <v>0</v>
      </c>
      <c r="N1514" s="36" t="str">
        <f>FIXED(Tabla1[[#This Row],[IVA]],0)</f>
        <v>0</v>
      </c>
      <c r="O1514" s="36" t="str">
        <f>FIXED(Tabla1[[#This Row],[ISR RET]],0)</f>
        <v>0</v>
      </c>
      <c r="P1514" s="36" t="str">
        <f>FIXED(Tabla1[[#This Row],[IVA RET]],0)</f>
        <v>0</v>
      </c>
      <c r="R1514" s="68">
        <f>Tabla1[[#This Row],[TASA 16]]*16%</f>
        <v>0</v>
      </c>
    </row>
    <row r="1515" spans="2:18" x14ac:dyDescent="0.25">
      <c r="B1515" t="str">
        <f>'[1]210 Y RFC'!A1515</f>
        <v>MSA0502256E6</v>
      </c>
      <c r="C1515" t="s">
        <v>1547</v>
      </c>
      <c r="D1515" t="str">
        <f>'[1]210 Y RFC'!C1515</f>
        <v>MERCANCIAS SALUBRES SA DE CV</v>
      </c>
      <c r="E1515" s="35">
        <f>SUMIFS(Tabla16[TASA 16],Tabla16[NUM],Tabla1[[#This Row],[CODIGO]])</f>
        <v>0</v>
      </c>
      <c r="F1515" s="35">
        <f>SUMIFS(Tabla16[TASA 0%],Tabla16[NUM],Tabla1[[#This Row],[CODIGO]])</f>
        <v>0</v>
      </c>
      <c r="G1515" s="35">
        <f>SUMIFS(Tabla16[[EXENTO ]],Tabla16[NUM],Tabla1[[#This Row],[CODIGO]])</f>
        <v>0</v>
      </c>
      <c r="H1515" s="35">
        <f>SUMIFS(Tabla16[IVA],Tabla16[NUM],Tabla1[[#This Row],[CODIGO]])</f>
        <v>0</v>
      </c>
      <c r="I1515" s="35">
        <f>SUMIFS(Tabla16[ISR RET.],Tabla16[NUM],Tabla1[[#This Row],[CODIGO]])</f>
        <v>0</v>
      </c>
      <c r="J1515" s="35">
        <f>SUMIFS(Tabla16[IVA RET.],Tabla16[NUM],Tabla1[[#This Row],[CODIGO]])</f>
        <v>0</v>
      </c>
      <c r="K1515" t="str">
        <f>FIXED(Tabla1[[#This Row],[TASA 16%]],0)</f>
        <v>0</v>
      </c>
      <c r="L1515" t="str">
        <f>FIXED(Tabla1[[#This Row],[TASA 0%]],0)</f>
        <v>0</v>
      </c>
      <c r="M1515" t="str">
        <f>FIXED(Tabla1[[#This Row],[TASA EXE.]],0)</f>
        <v>0</v>
      </c>
      <c r="N1515" t="str">
        <f>FIXED(Tabla1[[#This Row],[IVA]],0)</f>
        <v>0</v>
      </c>
      <c r="O1515" t="str">
        <f>FIXED(Tabla1[[#This Row],[ISR RET]],0)</f>
        <v>0</v>
      </c>
      <c r="P1515" t="str">
        <f>FIXED(Tabla1[[#This Row],[IVA RET]],0)</f>
        <v>0</v>
      </c>
      <c r="R1515" s="68">
        <f>Tabla1[[#This Row],[TASA 16]]*16%</f>
        <v>0</v>
      </c>
    </row>
    <row r="1516" spans="2:18" x14ac:dyDescent="0.25">
      <c r="B1516" t="str">
        <f>'[1]210 Y RFC'!A1516</f>
        <v>FIPJ490116R91</v>
      </c>
      <c r="C1516" t="s">
        <v>1548</v>
      </c>
      <c r="D1516" t="str">
        <f>'[1]210 Y RFC'!C1516</f>
        <v>FIGUEROA PARTIDA JESUS</v>
      </c>
      <c r="E1516" s="35">
        <f>SUMIFS(Tabla16[TASA 16],Tabla16[NUM],Tabla1[[#This Row],[CODIGO]])</f>
        <v>0</v>
      </c>
      <c r="F1516" s="35">
        <f>SUMIFS(Tabla16[TASA 0%],Tabla16[NUM],Tabla1[[#This Row],[CODIGO]])</f>
        <v>0</v>
      </c>
      <c r="G1516" s="35">
        <f>SUMIFS(Tabla16[[EXENTO ]],Tabla16[NUM],Tabla1[[#This Row],[CODIGO]])</f>
        <v>0</v>
      </c>
      <c r="H1516" s="35">
        <f>SUMIFS(Tabla16[IVA],Tabla16[NUM],Tabla1[[#This Row],[CODIGO]])</f>
        <v>0</v>
      </c>
      <c r="I1516" s="35">
        <f>SUMIFS(Tabla16[ISR RET.],Tabla16[NUM],Tabla1[[#This Row],[CODIGO]])</f>
        <v>0</v>
      </c>
      <c r="J1516" s="35">
        <f>SUMIFS(Tabla16[IVA RET.],Tabla16[NUM],Tabla1[[#This Row],[CODIGO]])</f>
        <v>0</v>
      </c>
      <c r="K1516" t="str">
        <f>FIXED(Tabla1[[#This Row],[TASA 16%]],0)</f>
        <v>0</v>
      </c>
      <c r="L1516" t="str">
        <f>FIXED(Tabla1[[#This Row],[TASA 0%]],0)</f>
        <v>0</v>
      </c>
      <c r="M1516" t="str">
        <f>FIXED(Tabla1[[#This Row],[TASA EXE.]],0)</f>
        <v>0</v>
      </c>
      <c r="N1516" s="36" t="str">
        <f>FIXED(Tabla1[[#This Row],[IVA]],0)</f>
        <v>0</v>
      </c>
      <c r="O1516" s="36" t="str">
        <f>FIXED(Tabla1[[#This Row],[ISR RET]],0)</f>
        <v>0</v>
      </c>
      <c r="P1516" s="36" t="str">
        <f>FIXED(Tabla1[[#This Row],[IVA RET]],0)</f>
        <v>0</v>
      </c>
      <c r="R1516" s="68">
        <f>Tabla1[[#This Row],[TASA 16]]*16%</f>
        <v>0</v>
      </c>
    </row>
    <row r="1517" spans="2:18" x14ac:dyDescent="0.25">
      <c r="B1517" t="str">
        <f>'[1]210 Y RFC'!A1517</f>
        <v>GAGT740416730</v>
      </c>
      <c r="C1517" t="s">
        <v>1549</v>
      </c>
      <c r="D1517" t="str">
        <f>'[1]210 Y RFC'!C1517</f>
        <v>GARCIA GARCIA JOSE TOBIAS</v>
      </c>
      <c r="E1517" s="35">
        <f>SUMIFS(Tabla16[TASA 16],Tabla16[NUM],Tabla1[[#This Row],[CODIGO]])</f>
        <v>0</v>
      </c>
      <c r="F1517" s="35">
        <f>SUMIFS(Tabla16[TASA 0%],Tabla16[NUM],Tabla1[[#This Row],[CODIGO]])</f>
        <v>0</v>
      </c>
      <c r="G1517" s="35">
        <f>SUMIFS(Tabla16[[EXENTO ]],Tabla16[NUM],Tabla1[[#This Row],[CODIGO]])</f>
        <v>0</v>
      </c>
      <c r="H1517" s="35">
        <f>SUMIFS(Tabla16[IVA],Tabla16[NUM],Tabla1[[#This Row],[CODIGO]])</f>
        <v>0</v>
      </c>
      <c r="I1517" s="35">
        <f>SUMIFS(Tabla16[ISR RET.],Tabla16[NUM],Tabla1[[#This Row],[CODIGO]])</f>
        <v>0</v>
      </c>
      <c r="J1517" s="35">
        <f>SUMIFS(Tabla16[IVA RET.],Tabla16[NUM],Tabla1[[#This Row],[CODIGO]])</f>
        <v>0</v>
      </c>
      <c r="K1517" t="str">
        <f>FIXED(Tabla1[[#This Row],[TASA 16%]],0)</f>
        <v>0</v>
      </c>
      <c r="L1517" t="str">
        <f>FIXED(Tabla1[[#This Row],[TASA 0%]],0)</f>
        <v>0</v>
      </c>
      <c r="M1517" t="str">
        <f>FIXED(Tabla1[[#This Row],[TASA EXE.]],0)</f>
        <v>0</v>
      </c>
      <c r="N1517" t="str">
        <f>FIXED(Tabla1[[#This Row],[IVA]],0)</f>
        <v>0</v>
      </c>
      <c r="O1517" t="str">
        <f>FIXED(Tabla1[[#This Row],[ISR RET]],0)</f>
        <v>0</v>
      </c>
      <c r="P1517" t="str">
        <f>FIXED(Tabla1[[#This Row],[IVA RET]],0)</f>
        <v>0</v>
      </c>
      <c r="R1517" s="68">
        <f>Tabla1[[#This Row],[TASA 16]]*16%</f>
        <v>0</v>
      </c>
    </row>
    <row r="1518" spans="2:18" x14ac:dyDescent="0.25">
      <c r="B1518" t="str">
        <f>'[1]210 Y RFC'!A1518</f>
        <v>OTM030430EM5</v>
      </c>
      <c r="C1518" t="s">
        <v>1550</v>
      </c>
      <c r="D1518" t="str">
        <f>'[1]210 Y RFC'!C1518</f>
        <v>OCULUS TECHNOLOGIES OF MEXICO SA DE CV</v>
      </c>
      <c r="E1518" s="35">
        <f>SUMIFS(Tabla16[TASA 16],Tabla16[NUM],Tabla1[[#This Row],[CODIGO]])</f>
        <v>0</v>
      </c>
      <c r="F1518" s="35">
        <f>SUMIFS(Tabla16[TASA 0%],Tabla16[NUM],Tabla1[[#This Row],[CODIGO]])</f>
        <v>0</v>
      </c>
      <c r="G1518" s="35">
        <f>SUMIFS(Tabla16[[EXENTO ]],Tabla16[NUM],Tabla1[[#This Row],[CODIGO]])</f>
        <v>0</v>
      </c>
      <c r="H1518" s="35">
        <f>SUMIFS(Tabla16[IVA],Tabla16[NUM],Tabla1[[#This Row],[CODIGO]])</f>
        <v>0</v>
      </c>
      <c r="I1518" s="35">
        <f>SUMIFS(Tabla16[ISR RET.],Tabla16[NUM],Tabla1[[#This Row],[CODIGO]])</f>
        <v>0</v>
      </c>
      <c r="J1518" s="35">
        <f>SUMIFS(Tabla16[IVA RET.],Tabla16[NUM],Tabla1[[#This Row],[CODIGO]])</f>
        <v>0</v>
      </c>
      <c r="K1518" t="str">
        <f>FIXED(Tabla1[[#This Row],[TASA 16%]],0)</f>
        <v>0</v>
      </c>
      <c r="L1518" t="str">
        <f>FIXED(Tabla1[[#This Row],[TASA 0%]],0)</f>
        <v>0</v>
      </c>
      <c r="M1518" t="str">
        <f>FIXED(Tabla1[[#This Row],[TASA EXE.]],0)</f>
        <v>0</v>
      </c>
      <c r="N1518" s="36" t="str">
        <f>FIXED(Tabla1[[#This Row],[IVA]],0)</f>
        <v>0</v>
      </c>
      <c r="O1518" s="36" t="str">
        <f>FIXED(Tabla1[[#This Row],[ISR RET]],0)</f>
        <v>0</v>
      </c>
      <c r="P1518" s="36" t="str">
        <f>FIXED(Tabla1[[#This Row],[IVA RET]],0)</f>
        <v>0</v>
      </c>
      <c r="R1518" s="68">
        <f>Tabla1[[#This Row],[TASA 16]]*16%</f>
        <v>0</v>
      </c>
    </row>
    <row r="1519" spans="2:18" x14ac:dyDescent="0.25">
      <c r="B1519" t="str">
        <f>'[1]210 Y RFC'!A1519</f>
        <v>FAGS760719QB0</v>
      </c>
      <c r="C1519" t="s">
        <v>1551</v>
      </c>
      <c r="D1519" t="str">
        <f>'[1]210 Y RFC'!C1519</f>
        <v>FRANCO GUTIERREZ SALVADOR</v>
      </c>
      <c r="E1519" s="35">
        <f>SUMIFS(Tabla16[TASA 16],Tabla16[NUM],Tabla1[[#This Row],[CODIGO]])</f>
        <v>0</v>
      </c>
      <c r="F1519" s="35">
        <f>SUMIFS(Tabla16[TASA 0%],Tabla16[NUM],Tabla1[[#This Row],[CODIGO]])</f>
        <v>0</v>
      </c>
      <c r="G1519" s="35">
        <f>SUMIFS(Tabla16[[EXENTO ]],Tabla16[NUM],Tabla1[[#This Row],[CODIGO]])</f>
        <v>0</v>
      </c>
      <c r="H1519" s="35">
        <f>SUMIFS(Tabla16[IVA],Tabla16[NUM],Tabla1[[#This Row],[CODIGO]])</f>
        <v>0</v>
      </c>
      <c r="I1519" s="35">
        <f>SUMIFS(Tabla16[ISR RET.],Tabla16[NUM],Tabla1[[#This Row],[CODIGO]])</f>
        <v>0</v>
      </c>
      <c r="J1519" s="35">
        <f>SUMIFS(Tabla16[IVA RET.],Tabla16[NUM],Tabla1[[#This Row],[CODIGO]])</f>
        <v>0</v>
      </c>
      <c r="K1519" t="str">
        <f>FIXED(Tabla1[[#This Row],[TASA 16%]],0)</f>
        <v>0</v>
      </c>
      <c r="L1519" t="str">
        <f>FIXED(Tabla1[[#This Row],[TASA 0%]],0)</f>
        <v>0</v>
      </c>
      <c r="M1519" t="str">
        <f>FIXED(Tabla1[[#This Row],[TASA EXE.]],0)</f>
        <v>0</v>
      </c>
      <c r="N1519" t="str">
        <f>FIXED(Tabla1[[#This Row],[IVA]],0)</f>
        <v>0</v>
      </c>
      <c r="O1519" t="str">
        <f>FIXED(Tabla1[[#This Row],[ISR RET]],0)</f>
        <v>0</v>
      </c>
      <c r="P1519" t="str">
        <f>FIXED(Tabla1[[#This Row],[IVA RET]],0)</f>
        <v>0</v>
      </c>
      <c r="R1519" s="68">
        <f>Tabla1[[#This Row],[TASA 16]]*16%</f>
        <v>0</v>
      </c>
    </row>
    <row r="1520" spans="2:18" x14ac:dyDescent="0.25">
      <c r="B1520" t="str">
        <f>'[1]210 Y RFC'!A1520</f>
        <v>AAJM650521644</v>
      </c>
      <c r="C1520" t="s">
        <v>1552</v>
      </c>
      <c r="D1520" t="str">
        <f>'[1]210 Y RFC'!C1520</f>
        <v>ALDAZ JUAREZ MARTIN</v>
      </c>
      <c r="E1520" s="35">
        <f>SUMIFS(Tabla16[TASA 16],Tabla16[NUM],Tabla1[[#This Row],[CODIGO]])</f>
        <v>0</v>
      </c>
      <c r="F1520" s="35">
        <f>SUMIFS(Tabla16[TASA 0%],Tabla16[NUM],Tabla1[[#This Row],[CODIGO]])</f>
        <v>0</v>
      </c>
      <c r="G1520" s="35">
        <f>SUMIFS(Tabla16[[EXENTO ]],Tabla16[NUM],Tabla1[[#This Row],[CODIGO]])</f>
        <v>0</v>
      </c>
      <c r="H1520" s="35">
        <f>SUMIFS(Tabla16[IVA],Tabla16[NUM],Tabla1[[#This Row],[CODIGO]])</f>
        <v>0</v>
      </c>
      <c r="I1520" s="35">
        <f>SUMIFS(Tabla16[ISR RET.],Tabla16[NUM],Tabla1[[#This Row],[CODIGO]])</f>
        <v>0</v>
      </c>
      <c r="J1520" s="35">
        <f>SUMIFS(Tabla16[IVA RET.],Tabla16[NUM],Tabla1[[#This Row],[CODIGO]])</f>
        <v>0</v>
      </c>
      <c r="K1520" t="str">
        <f>FIXED(Tabla1[[#This Row],[TASA 16%]],0)</f>
        <v>0</v>
      </c>
      <c r="L1520" t="str">
        <f>FIXED(Tabla1[[#This Row],[TASA 0%]],0)</f>
        <v>0</v>
      </c>
      <c r="M1520" t="str">
        <f>FIXED(Tabla1[[#This Row],[TASA EXE.]],0)</f>
        <v>0</v>
      </c>
      <c r="N1520" s="36" t="str">
        <f>FIXED(Tabla1[[#This Row],[IVA]],0)</f>
        <v>0</v>
      </c>
      <c r="O1520" s="36" t="str">
        <f>FIXED(Tabla1[[#This Row],[ISR RET]],0)</f>
        <v>0</v>
      </c>
      <c r="P1520" s="36" t="str">
        <f>FIXED(Tabla1[[#This Row],[IVA RET]],0)</f>
        <v>0</v>
      </c>
      <c r="R1520" s="68">
        <f>Tabla1[[#This Row],[TASA 16]]*16%</f>
        <v>0</v>
      </c>
    </row>
    <row r="1521" spans="2:18" x14ac:dyDescent="0.25">
      <c r="B1521" t="str">
        <f>'[1]210 Y RFC'!A1521</f>
        <v>LAHE571202SQ1</v>
      </c>
      <c r="C1521" t="s">
        <v>1553</v>
      </c>
      <c r="D1521" t="str">
        <f>'[1]210 Y RFC'!C1521</f>
        <v>LARA HERNANDEZ ERNESTO</v>
      </c>
      <c r="E1521" s="35">
        <f>SUMIFS(Tabla16[TASA 16],Tabla16[NUM],Tabla1[[#This Row],[CODIGO]])</f>
        <v>0</v>
      </c>
      <c r="F1521" s="35">
        <f>SUMIFS(Tabla16[TASA 0%],Tabla16[NUM],Tabla1[[#This Row],[CODIGO]])</f>
        <v>0</v>
      </c>
      <c r="G1521" s="35">
        <f>SUMIFS(Tabla16[[EXENTO ]],Tabla16[NUM],Tabla1[[#This Row],[CODIGO]])</f>
        <v>0</v>
      </c>
      <c r="H1521" s="35">
        <f>SUMIFS(Tabla16[IVA],Tabla16[NUM],Tabla1[[#This Row],[CODIGO]])</f>
        <v>0</v>
      </c>
      <c r="I1521" s="35">
        <f>SUMIFS(Tabla16[ISR RET.],Tabla16[NUM],Tabla1[[#This Row],[CODIGO]])</f>
        <v>0</v>
      </c>
      <c r="J1521" s="35">
        <f>SUMIFS(Tabla16[IVA RET.],Tabla16[NUM],Tabla1[[#This Row],[CODIGO]])</f>
        <v>0</v>
      </c>
      <c r="K1521" t="str">
        <f>FIXED(Tabla1[[#This Row],[TASA 16%]],0)</f>
        <v>0</v>
      </c>
      <c r="L1521" t="str">
        <f>FIXED(Tabla1[[#This Row],[TASA 0%]],0)</f>
        <v>0</v>
      </c>
      <c r="M1521" t="str">
        <f>FIXED(Tabla1[[#This Row],[TASA EXE.]],0)</f>
        <v>0</v>
      </c>
      <c r="N1521" t="str">
        <f>FIXED(Tabla1[[#This Row],[IVA]],0)</f>
        <v>0</v>
      </c>
      <c r="O1521" t="str">
        <f>FIXED(Tabla1[[#This Row],[ISR RET]],0)</f>
        <v>0</v>
      </c>
      <c r="P1521" t="str">
        <f>FIXED(Tabla1[[#This Row],[IVA RET]],0)</f>
        <v>0</v>
      </c>
      <c r="R1521" s="68">
        <f>Tabla1[[#This Row],[TASA 16]]*16%</f>
        <v>0</v>
      </c>
    </row>
    <row r="1522" spans="2:18" x14ac:dyDescent="0.25">
      <c r="B1522" t="str">
        <f>'[1]210 Y RFC'!A1522</f>
        <v>PIE050630G65</v>
      </c>
      <c r="C1522" t="s">
        <v>1554</v>
      </c>
      <c r="D1522" t="str">
        <f>'[1]210 Y RFC'!C1522</f>
        <v>PRODUCTOS INTERNACIONALES DE EXPORTACION SA DE CV</v>
      </c>
      <c r="E1522" s="35">
        <f>SUMIFS(Tabla16[TASA 16],Tabla16[NUM],Tabla1[[#This Row],[CODIGO]])</f>
        <v>0</v>
      </c>
      <c r="F1522" s="35">
        <f>SUMIFS(Tabla16[TASA 0%],Tabla16[NUM],Tabla1[[#This Row],[CODIGO]])</f>
        <v>0</v>
      </c>
      <c r="G1522" s="35">
        <f>SUMIFS(Tabla16[[EXENTO ]],Tabla16[NUM],Tabla1[[#This Row],[CODIGO]])</f>
        <v>0</v>
      </c>
      <c r="H1522" s="35">
        <f>SUMIFS(Tabla16[IVA],Tabla16[NUM],Tabla1[[#This Row],[CODIGO]])</f>
        <v>0</v>
      </c>
      <c r="I1522" s="35">
        <f>SUMIFS(Tabla16[ISR RET.],Tabla16[NUM],Tabla1[[#This Row],[CODIGO]])</f>
        <v>0</v>
      </c>
      <c r="J1522" s="35">
        <f>SUMIFS(Tabla16[IVA RET.],Tabla16[NUM],Tabla1[[#This Row],[CODIGO]])</f>
        <v>0</v>
      </c>
      <c r="K1522" t="str">
        <f>FIXED(Tabla1[[#This Row],[TASA 16%]],0)</f>
        <v>0</v>
      </c>
      <c r="L1522" t="str">
        <f>FIXED(Tabla1[[#This Row],[TASA 0%]],0)</f>
        <v>0</v>
      </c>
      <c r="M1522" t="str">
        <f>FIXED(Tabla1[[#This Row],[TASA EXE.]],0)</f>
        <v>0</v>
      </c>
      <c r="N1522" s="36" t="str">
        <f>FIXED(Tabla1[[#This Row],[IVA]],0)</f>
        <v>0</v>
      </c>
      <c r="O1522" s="36" t="str">
        <f>FIXED(Tabla1[[#This Row],[ISR RET]],0)</f>
        <v>0</v>
      </c>
      <c r="P1522" s="36" t="str">
        <f>FIXED(Tabla1[[#This Row],[IVA RET]],0)</f>
        <v>0</v>
      </c>
      <c r="R1522" s="68">
        <f>Tabla1[[#This Row],[TASA 16]]*16%</f>
        <v>0</v>
      </c>
    </row>
    <row r="1523" spans="2:18" x14ac:dyDescent="0.25">
      <c r="B1523" t="str">
        <f>'[1]210 Y RFC'!A1523</f>
        <v>CAPM6903283R1</v>
      </c>
      <c r="C1523" t="s">
        <v>1555</v>
      </c>
      <c r="D1523" t="str">
        <f>'[1]210 Y RFC'!C1523</f>
        <v>CARBAJAL PEREZ MARIO</v>
      </c>
      <c r="E1523" s="35">
        <f>SUMIFS(Tabla16[TASA 16],Tabla16[NUM],Tabla1[[#This Row],[CODIGO]])</f>
        <v>0</v>
      </c>
      <c r="F1523" s="35">
        <f>SUMIFS(Tabla16[TASA 0%],Tabla16[NUM],Tabla1[[#This Row],[CODIGO]])</f>
        <v>0</v>
      </c>
      <c r="G1523" s="35">
        <f>SUMIFS(Tabla16[[EXENTO ]],Tabla16[NUM],Tabla1[[#This Row],[CODIGO]])</f>
        <v>0</v>
      </c>
      <c r="H1523" s="35">
        <f>SUMIFS(Tabla16[IVA],Tabla16[NUM],Tabla1[[#This Row],[CODIGO]])</f>
        <v>0</v>
      </c>
      <c r="I1523" s="35">
        <f>SUMIFS(Tabla16[ISR RET.],Tabla16[NUM],Tabla1[[#This Row],[CODIGO]])</f>
        <v>0</v>
      </c>
      <c r="J1523" s="35">
        <f>SUMIFS(Tabla16[IVA RET.],Tabla16[NUM],Tabla1[[#This Row],[CODIGO]])</f>
        <v>0</v>
      </c>
      <c r="K1523" t="str">
        <f>FIXED(Tabla1[[#This Row],[TASA 16%]],0)</f>
        <v>0</v>
      </c>
      <c r="L1523" t="str">
        <f>FIXED(Tabla1[[#This Row],[TASA 0%]],0)</f>
        <v>0</v>
      </c>
      <c r="M1523" t="str">
        <f>FIXED(Tabla1[[#This Row],[TASA EXE.]],0)</f>
        <v>0</v>
      </c>
      <c r="N1523" t="str">
        <f>FIXED(Tabla1[[#This Row],[IVA]],0)</f>
        <v>0</v>
      </c>
      <c r="O1523" t="str">
        <f>FIXED(Tabla1[[#This Row],[ISR RET]],0)</f>
        <v>0</v>
      </c>
      <c r="P1523" t="str">
        <f>FIXED(Tabla1[[#This Row],[IVA RET]],0)</f>
        <v>0</v>
      </c>
      <c r="R1523" s="68">
        <f>Tabla1[[#This Row],[TASA 16]]*16%</f>
        <v>0</v>
      </c>
    </row>
    <row r="1524" spans="2:18" x14ac:dyDescent="0.25">
      <c r="B1524" t="str">
        <f>'[1]210 Y RFC'!A1524</f>
        <v>PFJ681127524</v>
      </c>
      <c r="C1524" t="s">
        <v>1556</v>
      </c>
      <c r="D1524" t="str">
        <f>'[1]210 Y RFC'!C1524</f>
        <v>PROVEEDORA DE FARMACIAS DE JALISCO SA DE CV</v>
      </c>
      <c r="E1524" s="35">
        <f>SUMIFS(Tabla16[TASA 16],Tabla16[NUM],Tabla1[[#This Row],[CODIGO]])</f>
        <v>0</v>
      </c>
      <c r="F1524" s="35">
        <f>SUMIFS(Tabla16[TASA 0%],Tabla16[NUM],Tabla1[[#This Row],[CODIGO]])</f>
        <v>0</v>
      </c>
      <c r="G1524" s="35">
        <f>SUMIFS(Tabla16[[EXENTO ]],Tabla16[NUM],Tabla1[[#This Row],[CODIGO]])</f>
        <v>0</v>
      </c>
      <c r="H1524" s="35">
        <f>SUMIFS(Tabla16[IVA],Tabla16[NUM],Tabla1[[#This Row],[CODIGO]])</f>
        <v>0</v>
      </c>
      <c r="I1524" s="35">
        <f>SUMIFS(Tabla16[ISR RET.],Tabla16[NUM],Tabla1[[#This Row],[CODIGO]])</f>
        <v>0</v>
      </c>
      <c r="J1524" s="35">
        <f>SUMIFS(Tabla16[IVA RET.],Tabla16[NUM],Tabla1[[#This Row],[CODIGO]])</f>
        <v>0</v>
      </c>
      <c r="K1524" t="str">
        <f>FIXED(Tabla1[[#This Row],[TASA 16%]],0)</f>
        <v>0</v>
      </c>
      <c r="L1524" t="str">
        <f>FIXED(Tabla1[[#This Row],[TASA 0%]],0)</f>
        <v>0</v>
      </c>
      <c r="M1524" t="str">
        <f>FIXED(Tabla1[[#This Row],[TASA EXE.]],0)</f>
        <v>0</v>
      </c>
      <c r="N1524" s="36" t="str">
        <f>FIXED(Tabla1[[#This Row],[IVA]],0)</f>
        <v>0</v>
      </c>
      <c r="O1524" s="36" t="str">
        <f>FIXED(Tabla1[[#This Row],[ISR RET]],0)</f>
        <v>0</v>
      </c>
      <c r="P1524" s="36" t="str">
        <f>FIXED(Tabla1[[#This Row],[IVA RET]],0)</f>
        <v>0</v>
      </c>
      <c r="R1524" s="68">
        <f>Tabla1[[#This Row],[TASA 16]]*16%</f>
        <v>0</v>
      </c>
    </row>
    <row r="1525" spans="2:18" x14ac:dyDescent="0.25">
      <c r="B1525" t="str">
        <f>'[1]210 Y RFC'!A1525</f>
        <v>GAA0312086YA</v>
      </c>
      <c r="C1525" t="s">
        <v>1557</v>
      </c>
      <c r="D1525" t="str">
        <f>'[1]210 Y RFC'!C1525</f>
        <v>GRUPO AGROINDUSTRIAL DE LOS ALTOS S DE RL DE CV</v>
      </c>
      <c r="E1525" s="35">
        <f>SUMIFS(Tabla16[TASA 16],Tabla16[NUM],Tabla1[[#This Row],[CODIGO]])</f>
        <v>0</v>
      </c>
      <c r="F1525" s="35">
        <f>SUMIFS(Tabla16[TASA 0%],Tabla16[NUM],Tabla1[[#This Row],[CODIGO]])</f>
        <v>0</v>
      </c>
      <c r="G1525" s="35">
        <f>SUMIFS(Tabla16[[EXENTO ]],Tabla16[NUM],Tabla1[[#This Row],[CODIGO]])</f>
        <v>0</v>
      </c>
      <c r="H1525" s="35">
        <f>SUMIFS(Tabla16[IVA],Tabla16[NUM],Tabla1[[#This Row],[CODIGO]])</f>
        <v>0</v>
      </c>
      <c r="I1525" s="35">
        <f>SUMIFS(Tabla16[ISR RET.],Tabla16[NUM],Tabla1[[#This Row],[CODIGO]])</f>
        <v>0</v>
      </c>
      <c r="J1525" s="35">
        <f>SUMIFS(Tabla16[IVA RET.],Tabla16[NUM],Tabla1[[#This Row],[CODIGO]])</f>
        <v>0</v>
      </c>
      <c r="K1525" t="str">
        <f>FIXED(Tabla1[[#This Row],[TASA 16%]],0)</f>
        <v>0</v>
      </c>
      <c r="L1525" t="str">
        <f>FIXED(Tabla1[[#This Row],[TASA 0%]],0)</f>
        <v>0</v>
      </c>
      <c r="M1525" t="str">
        <f>FIXED(Tabla1[[#This Row],[TASA EXE.]],0)</f>
        <v>0</v>
      </c>
      <c r="N1525" t="str">
        <f>FIXED(Tabla1[[#This Row],[IVA]],0)</f>
        <v>0</v>
      </c>
      <c r="O1525" t="str">
        <f>FIXED(Tabla1[[#This Row],[ISR RET]],0)</f>
        <v>0</v>
      </c>
      <c r="P1525" t="str">
        <f>FIXED(Tabla1[[#This Row],[IVA RET]],0)</f>
        <v>0</v>
      </c>
      <c r="R1525" s="68">
        <f>Tabla1[[#This Row],[TASA 16]]*16%</f>
        <v>0</v>
      </c>
    </row>
    <row r="1526" spans="2:18" x14ac:dyDescent="0.25">
      <c r="B1526" t="str">
        <f>'[1]210 Y RFC'!A1526</f>
        <v>DME761202CP9</v>
      </c>
      <c r="C1526" t="s">
        <v>1558</v>
      </c>
      <c r="D1526" t="str">
        <f>'[1]210 Y RFC'!C1526</f>
        <v>DANONE DE MEXICO SA DE CV</v>
      </c>
      <c r="E1526" s="35">
        <f>SUMIFS(Tabla16[TASA 16],Tabla16[NUM],Tabla1[[#This Row],[CODIGO]])</f>
        <v>0</v>
      </c>
      <c r="F1526" s="35">
        <f>SUMIFS(Tabla16[TASA 0%],Tabla16[NUM],Tabla1[[#This Row],[CODIGO]])</f>
        <v>0</v>
      </c>
      <c r="G1526" s="35">
        <f>SUMIFS(Tabla16[[EXENTO ]],Tabla16[NUM],Tabla1[[#This Row],[CODIGO]])</f>
        <v>0</v>
      </c>
      <c r="H1526" s="35">
        <f>SUMIFS(Tabla16[IVA],Tabla16[NUM],Tabla1[[#This Row],[CODIGO]])</f>
        <v>0</v>
      </c>
      <c r="I1526" s="35">
        <f>SUMIFS(Tabla16[ISR RET.],Tabla16[NUM],Tabla1[[#This Row],[CODIGO]])</f>
        <v>0</v>
      </c>
      <c r="J1526" s="35">
        <f>SUMIFS(Tabla16[IVA RET.],Tabla16[NUM],Tabla1[[#This Row],[CODIGO]])</f>
        <v>0</v>
      </c>
      <c r="K1526" t="str">
        <f>FIXED(Tabla1[[#This Row],[TASA 16%]],0)</f>
        <v>0</v>
      </c>
      <c r="L1526" t="str">
        <f>FIXED(Tabla1[[#This Row],[TASA 0%]],0)</f>
        <v>0</v>
      </c>
      <c r="M1526" t="str">
        <f>FIXED(Tabla1[[#This Row],[TASA EXE.]],0)</f>
        <v>0</v>
      </c>
      <c r="N1526" s="36" t="str">
        <f>FIXED(Tabla1[[#This Row],[IVA]],0)</f>
        <v>0</v>
      </c>
      <c r="O1526" s="36" t="str">
        <f>FIXED(Tabla1[[#This Row],[ISR RET]],0)</f>
        <v>0</v>
      </c>
      <c r="P1526" s="36" t="str">
        <f>FIXED(Tabla1[[#This Row],[IVA RET]],0)</f>
        <v>0</v>
      </c>
      <c r="R1526" s="68">
        <f>Tabla1[[#This Row],[TASA 16]]*16%</f>
        <v>0</v>
      </c>
    </row>
    <row r="1527" spans="2:18" x14ac:dyDescent="0.25">
      <c r="B1527" t="str">
        <f>'[1]210 Y RFC'!A1527</f>
        <v>PAGC810318QP1</v>
      </c>
      <c r="C1527" t="s">
        <v>1559</v>
      </c>
      <c r="D1527" t="str">
        <f>'[1]210 Y RFC'!C1527</f>
        <v>PADILLA GOMEZ CRISTIAN</v>
      </c>
      <c r="E1527" s="35">
        <f>SUMIFS(Tabla16[TASA 16],Tabla16[NUM],Tabla1[[#This Row],[CODIGO]])</f>
        <v>0</v>
      </c>
      <c r="F1527" s="35">
        <f>SUMIFS(Tabla16[TASA 0%],Tabla16[NUM],Tabla1[[#This Row],[CODIGO]])</f>
        <v>0</v>
      </c>
      <c r="G1527" s="35">
        <f>SUMIFS(Tabla16[[EXENTO ]],Tabla16[NUM],Tabla1[[#This Row],[CODIGO]])</f>
        <v>0</v>
      </c>
      <c r="H1527" s="35">
        <f>SUMIFS(Tabla16[IVA],Tabla16[NUM],Tabla1[[#This Row],[CODIGO]])</f>
        <v>0</v>
      </c>
      <c r="I1527" s="35">
        <f>SUMIFS(Tabla16[ISR RET.],Tabla16[NUM],Tabla1[[#This Row],[CODIGO]])</f>
        <v>0</v>
      </c>
      <c r="J1527" s="35">
        <f>SUMIFS(Tabla16[IVA RET.],Tabla16[NUM],Tabla1[[#This Row],[CODIGO]])</f>
        <v>0</v>
      </c>
      <c r="K1527" t="str">
        <f>FIXED(Tabla1[[#This Row],[TASA 16%]],0)</f>
        <v>0</v>
      </c>
      <c r="L1527" t="str">
        <f>FIXED(Tabla1[[#This Row],[TASA 0%]],0)</f>
        <v>0</v>
      </c>
      <c r="M1527" t="str">
        <f>FIXED(Tabla1[[#This Row],[TASA EXE.]],0)</f>
        <v>0</v>
      </c>
      <c r="N1527" t="str">
        <f>FIXED(Tabla1[[#This Row],[IVA]],0)</f>
        <v>0</v>
      </c>
      <c r="O1527" t="str">
        <f>FIXED(Tabla1[[#This Row],[ISR RET]],0)</f>
        <v>0</v>
      </c>
      <c r="P1527" t="str">
        <f>FIXED(Tabla1[[#This Row],[IVA RET]],0)</f>
        <v>0</v>
      </c>
      <c r="R1527" s="68">
        <f>Tabla1[[#This Row],[TASA 16]]*16%</f>
        <v>0</v>
      </c>
    </row>
    <row r="1528" spans="2:18" x14ac:dyDescent="0.25">
      <c r="B1528" t="str">
        <f>'[1]210 Y RFC'!A1528</f>
        <v>AAMY5602023Q5</v>
      </c>
      <c r="C1528" t="s">
        <v>1560</v>
      </c>
      <c r="D1528" t="str">
        <f>'[1]210 Y RFC'!C1528</f>
        <v>ABARCA MORENO YOLANDA</v>
      </c>
      <c r="E1528" s="35">
        <f>SUMIFS(Tabla16[TASA 16],Tabla16[NUM],Tabla1[[#This Row],[CODIGO]])</f>
        <v>0</v>
      </c>
      <c r="F1528" s="35">
        <f>SUMIFS(Tabla16[TASA 0%],Tabla16[NUM],Tabla1[[#This Row],[CODIGO]])</f>
        <v>0</v>
      </c>
      <c r="G1528" s="35">
        <f>SUMIFS(Tabla16[[EXENTO ]],Tabla16[NUM],Tabla1[[#This Row],[CODIGO]])</f>
        <v>0</v>
      </c>
      <c r="H1528" s="35">
        <f>SUMIFS(Tabla16[IVA],Tabla16[NUM],Tabla1[[#This Row],[CODIGO]])</f>
        <v>0</v>
      </c>
      <c r="I1528" s="35">
        <f>SUMIFS(Tabla16[ISR RET.],Tabla16[NUM],Tabla1[[#This Row],[CODIGO]])</f>
        <v>0</v>
      </c>
      <c r="J1528" s="35">
        <f>SUMIFS(Tabla16[IVA RET.],Tabla16[NUM],Tabla1[[#This Row],[CODIGO]])</f>
        <v>0</v>
      </c>
      <c r="K1528" t="str">
        <f>FIXED(Tabla1[[#This Row],[TASA 16%]],0)</f>
        <v>0</v>
      </c>
      <c r="L1528" t="str">
        <f>FIXED(Tabla1[[#This Row],[TASA 0%]],0)</f>
        <v>0</v>
      </c>
      <c r="M1528" t="str">
        <f>FIXED(Tabla1[[#This Row],[TASA EXE.]],0)</f>
        <v>0</v>
      </c>
      <c r="N1528" s="36" t="str">
        <f>FIXED(Tabla1[[#This Row],[IVA]],0)</f>
        <v>0</v>
      </c>
      <c r="O1528" s="36" t="str">
        <f>FIXED(Tabla1[[#This Row],[ISR RET]],0)</f>
        <v>0</v>
      </c>
      <c r="P1528" s="36" t="str">
        <f>FIXED(Tabla1[[#This Row],[IVA RET]],0)</f>
        <v>0</v>
      </c>
      <c r="R1528" s="68">
        <f>Tabla1[[#This Row],[TASA 16]]*16%</f>
        <v>0</v>
      </c>
    </row>
    <row r="1529" spans="2:18" x14ac:dyDescent="0.25">
      <c r="B1529" t="str">
        <f>'[1]210 Y RFC'!A1529</f>
        <v>PPS050211CY4</v>
      </c>
      <c r="C1529" t="s">
        <v>1561</v>
      </c>
      <c r="D1529" t="str">
        <f>'[1]210 Y RFC'!C1529</f>
        <v>PROMOTORA DE PRESUPUESTOS Y SERVICIOS SA DE CV</v>
      </c>
      <c r="E1529" s="35">
        <f>SUMIFS(Tabla16[TASA 16],Tabla16[NUM],Tabla1[[#This Row],[CODIGO]])</f>
        <v>0</v>
      </c>
      <c r="F1529" s="35">
        <f>SUMIFS(Tabla16[TASA 0%],Tabla16[NUM],Tabla1[[#This Row],[CODIGO]])</f>
        <v>0</v>
      </c>
      <c r="G1529" s="35">
        <f>SUMIFS(Tabla16[[EXENTO ]],Tabla16[NUM],Tabla1[[#This Row],[CODIGO]])</f>
        <v>0</v>
      </c>
      <c r="H1529" s="35">
        <f>SUMIFS(Tabla16[IVA],Tabla16[NUM],Tabla1[[#This Row],[CODIGO]])</f>
        <v>0</v>
      </c>
      <c r="I1529" s="35">
        <f>SUMIFS(Tabla16[ISR RET.],Tabla16[NUM],Tabla1[[#This Row],[CODIGO]])</f>
        <v>0</v>
      </c>
      <c r="J1529" s="35">
        <f>SUMIFS(Tabla16[IVA RET.],Tabla16[NUM],Tabla1[[#This Row],[CODIGO]])</f>
        <v>0</v>
      </c>
      <c r="K1529" t="str">
        <f>FIXED(Tabla1[[#This Row],[TASA 16%]],0)</f>
        <v>0</v>
      </c>
      <c r="L1529" t="str">
        <f>FIXED(Tabla1[[#This Row],[TASA 0%]],0)</f>
        <v>0</v>
      </c>
      <c r="M1529" t="str">
        <f>FIXED(Tabla1[[#This Row],[TASA EXE.]],0)</f>
        <v>0</v>
      </c>
      <c r="N1529" t="str">
        <f>FIXED(Tabla1[[#This Row],[IVA]],0)</f>
        <v>0</v>
      </c>
      <c r="O1529" t="str">
        <f>FIXED(Tabla1[[#This Row],[ISR RET]],0)</f>
        <v>0</v>
      </c>
      <c r="P1529" t="str">
        <f>FIXED(Tabla1[[#This Row],[IVA RET]],0)</f>
        <v>0</v>
      </c>
      <c r="R1529" s="68">
        <f>Tabla1[[#This Row],[TASA 16]]*16%</f>
        <v>0</v>
      </c>
    </row>
    <row r="1530" spans="2:18" x14ac:dyDescent="0.25">
      <c r="B1530" t="str">
        <f>'[1]210 Y RFC'!A1530</f>
        <v>FDM0402061N3</v>
      </c>
      <c r="C1530" t="s">
        <v>1562</v>
      </c>
      <c r="D1530" t="str">
        <f>'[1]210 Y RFC'!C1530</f>
        <v>FRUTAS DIAZ DE MEXICO SA DE CV</v>
      </c>
      <c r="E1530" s="35">
        <f>SUMIFS(Tabla16[TASA 16],Tabla16[NUM],Tabla1[[#This Row],[CODIGO]])</f>
        <v>0</v>
      </c>
      <c r="F1530" s="35">
        <f>SUMIFS(Tabla16[TASA 0%],Tabla16[NUM],Tabla1[[#This Row],[CODIGO]])</f>
        <v>0</v>
      </c>
      <c r="G1530" s="35">
        <f>SUMIFS(Tabla16[[EXENTO ]],Tabla16[NUM],Tabla1[[#This Row],[CODIGO]])</f>
        <v>0</v>
      </c>
      <c r="H1530" s="35">
        <f>SUMIFS(Tabla16[IVA],Tabla16[NUM],Tabla1[[#This Row],[CODIGO]])</f>
        <v>0</v>
      </c>
      <c r="I1530" s="35">
        <f>SUMIFS(Tabla16[ISR RET.],Tabla16[NUM],Tabla1[[#This Row],[CODIGO]])</f>
        <v>0</v>
      </c>
      <c r="J1530" s="35">
        <f>SUMIFS(Tabla16[IVA RET.],Tabla16[NUM],Tabla1[[#This Row],[CODIGO]])</f>
        <v>0</v>
      </c>
      <c r="K1530" t="str">
        <f>FIXED(Tabla1[[#This Row],[TASA 16%]],0)</f>
        <v>0</v>
      </c>
      <c r="L1530" t="str">
        <f>FIXED(Tabla1[[#This Row],[TASA 0%]],0)</f>
        <v>0</v>
      </c>
      <c r="M1530" t="str">
        <f>FIXED(Tabla1[[#This Row],[TASA EXE.]],0)</f>
        <v>0</v>
      </c>
      <c r="N1530" s="36" t="str">
        <f>FIXED(Tabla1[[#This Row],[IVA]],0)</f>
        <v>0</v>
      </c>
      <c r="O1530" s="36" t="str">
        <f>FIXED(Tabla1[[#This Row],[ISR RET]],0)</f>
        <v>0</v>
      </c>
      <c r="P1530" s="36" t="str">
        <f>FIXED(Tabla1[[#This Row],[IVA RET]],0)</f>
        <v>0</v>
      </c>
      <c r="R1530" s="68">
        <f>Tabla1[[#This Row],[TASA 16]]*16%</f>
        <v>0</v>
      </c>
    </row>
    <row r="1531" spans="2:18" x14ac:dyDescent="0.25">
      <c r="B1531" t="str">
        <f>'[1]210 Y RFC'!A1531</f>
        <v>MAVH600720914</v>
      </c>
      <c r="C1531" t="s">
        <v>1563</v>
      </c>
      <c r="D1531" t="str">
        <f>'[1]210 Y RFC'!C1531</f>
        <v>MARTINEZ VEGA JOSE HECTOR</v>
      </c>
      <c r="E1531" s="35">
        <f>SUMIFS(Tabla16[TASA 16],Tabla16[NUM],Tabla1[[#This Row],[CODIGO]])</f>
        <v>0</v>
      </c>
      <c r="F1531" s="35">
        <f>SUMIFS(Tabla16[TASA 0%],Tabla16[NUM],Tabla1[[#This Row],[CODIGO]])</f>
        <v>0</v>
      </c>
      <c r="G1531" s="35">
        <f>SUMIFS(Tabla16[[EXENTO ]],Tabla16[NUM],Tabla1[[#This Row],[CODIGO]])</f>
        <v>0</v>
      </c>
      <c r="H1531" s="35">
        <f>SUMIFS(Tabla16[IVA],Tabla16[NUM],Tabla1[[#This Row],[CODIGO]])</f>
        <v>0</v>
      </c>
      <c r="I1531" s="35">
        <f>SUMIFS(Tabla16[ISR RET.],Tabla16[NUM],Tabla1[[#This Row],[CODIGO]])</f>
        <v>0</v>
      </c>
      <c r="J1531" s="35">
        <f>SUMIFS(Tabla16[IVA RET.],Tabla16[NUM],Tabla1[[#This Row],[CODIGO]])</f>
        <v>0</v>
      </c>
      <c r="K1531" t="str">
        <f>FIXED(Tabla1[[#This Row],[TASA 16%]],0)</f>
        <v>0</v>
      </c>
      <c r="L1531" t="str">
        <f>FIXED(Tabla1[[#This Row],[TASA 0%]],0)</f>
        <v>0</v>
      </c>
      <c r="M1531" t="str">
        <f>FIXED(Tabla1[[#This Row],[TASA EXE.]],0)</f>
        <v>0</v>
      </c>
      <c r="N1531" t="str">
        <f>FIXED(Tabla1[[#This Row],[IVA]],0)</f>
        <v>0</v>
      </c>
      <c r="O1531" t="str">
        <f>FIXED(Tabla1[[#This Row],[ISR RET]],0)</f>
        <v>0</v>
      </c>
      <c r="P1531" t="str">
        <f>FIXED(Tabla1[[#This Row],[IVA RET]],0)</f>
        <v>0</v>
      </c>
      <c r="R1531" s="68">
        <f>Tabla1[[#This Row],[TASA 16]]*16%</f>
        <v>0</v>
      </c>
    </row>
    <row r="1532" spans="2:18" x14ac:dyDescent="0.25">
      <c r="B1532" t="str">
        <f>'[1]210 Y RFC'!A1532</f>
        <v>GACS610908TF5</v>
      </c>
      <c r="C1532" t="s">
        <v>1564</v>
      </c>
      <c r="D1532" t="str">
        <f>'[1]210 Y RFC'!C1532</f>
        <v>GARAY CARBAJAL SERGIO</v>
      </c>
      <c r="E1532" s="35">
        <f>SUMIFS(Tabla16[TASA 16],Tabla16[NUM],Tabla1[[#This Row],[CODIGO]])</f>
        <v>0</v>
      </c>
      <c r="F1532" s="35">
        <f>SUMIFS(Tabla16[TASA 0%],Tabla16[NUM],Tabla1[[#This Row],[CODIGO]])</f>
        <v>0</v>
      </c>
      <c r="G1532" s="35">
        <f>SUMIFS(Tabla16[[EXENTO ]],Tabla16[NUM],Tabla1[[#This Row],[CODIGO]])</f>
        <v>0</v>
      </c>
      <c r="H1532" s="35">
        <f>SUMIFS(Tabla16[IVA],Tabla16[NUM],Tabla1[[#This Row],[CODIGO]])</f>
        <v>0</v>
      </c>
      <c r="I1532" s="35">
        <f>SUMIFS(Tabla16[ISR RET.],Tabla16[NUM],Tabla1[[#This Row],[CODIGO]])</f>
        <v>0</v>
      </c>
      <c r="J1532" s="35">
        <f>SUMIFS(Tabla16[IVA RET.],Tabla16[NUM],Tabla1[[#This Row],[CODIGO]])</f>
        <v>0</v>
      </c>
      <c r="K1532" t="str">
        <f>FIXED(Tabla1[[#This Row],[TASA 16%]],0)</f>
        <v>0</v>
      </c>
      <c r="L1532" t="str">
        <f>FIXED(Tabla1[[#This Row],[TASA 0%]],0)</f>
        <v>0</v>
      </c>
      <c r="M1532" t="str">
        <f>FIXED(Tabla1[[#This Row],[TASA EXE.]],0)</f>
        <v>0</v>
      </c>
      <c r="N1532" s="36" t="str">
        <f>FIXED(Tabla1[[#This Row],[IVA]],0)</f>
        <v>0</v>
      </c>
      <c r="O1532" s="36" t="str">
        <f>FIXED(Tabla1[[#This Row],[ISR RET]],0)</f>
        <v>0</v>
      </c>
      <c r="P1532" s="36" t="str">
        <f>FIXED(Tabla1[[#This Row],[IVA RET]],0)</f>
        <v>0</v>
      </c>
      <c r="R1532" s="68">
        <f>Tabla1[[#This Row],[TASA 16]]*16%</f>
        <v>0</v>
      </c>
    </row>
    <row r="1533" spans="2:18" x14ac:dyDescent="0.25">
      <c r="B1533" t="str">
        <f>'[1]210 Y RFC'!A1533</f>
        <v>RAFR5906071E3</v>
      </c>
      <c r="C1533" t="s">
        <v>1565</v>
      </c>
      <c r="D1533" t="str">
        <f>'[1]210 Y RFC'!C1533</f>
        <v>RAMOS FLORES ROBERTO</v>
      </c>
      <c r="E1533" s="35">
        <f>SUMIFS(Tabla16[TASA 16],Tabla16[NUM],Tabla1[[#This Row],[CODIGO]])</f>
        <v>0</v>
      </c>
      <c r="F1533" s="35">
        <f>SUMIFS(Tabla16[TASA 0%],Tabla16[NUM],Tabla1[[#This Row],[CODIGO]])</f>
        <v>0</v>
      </c>
      <c r="G1533" s="35">
        <f>SUMIFS(Tabla16[[EXENTO ]],Tabla16[NUM],Tabla1[[#This Row],[CODIGO]])</f>
        <v>0</v>
      </c>
      <c r="H1533" s="35">
        <f>SUMIFS(Tabla16[IVA],Tabla16[NUM],Tabla1[[#This Row],[CODIGO]])</f>
        <v>0</v>
      </c>
      <c r="I1533" s="35">
        <f>SUMIFS(Tabla16[ISR RET.],Tabla16[NUM],Tabla1[[#This Row],[CODIGO]])</f>
        <v>0</v>
      </c>
      <c r="J1533" s="35">
        <f>SUMIFS(Tabla16[IVA RET.],Tabla16[NUM],Tabla1[[#This Row],[CODIGO]])</f>
        <v>0</v>
      </c>
      <c r="K1533" t="str">
        <f>FIXED(Tabla1[[#This Row],[TASA 16%]],0)</f>
        <v>0</v>
      </c>
      <c r="L1533" t="str">
        <f>FIXED(Tabla1[[#This Row],[TASA 0%]],0)</f>
        <v>0</v>
      </c>
      <c r="M1533" t="str">
        <f>FIXED(Tabla1[[#This Row],[TASA EXE.]],0)</f>
        <v>0</v>
      </c>
      <c r="N1533" t="str">
        <f>FIXED(Tabla1[[#This Row],[IVA]],0)</f>
        <v>0</v>
      </c>
      <c r="O1533" t="str">
        <f>FIXED(Tabla1[[#This Row],[ISR RET]],0)</f>
        <v>0</v>
      </c>
      <c r="P1533" t="str">
        <f>FIXED(Tabla1[[#This Row],[IVA RET]],0)</f>
        <v>0</v>
      </c>
      <c r="R1533" s="68">
        <f>Tabla1[[#This Row],[TASA 16]]*16%</f>
        <v>0</v>
      </c>
    </row>
    <row r="1534" spans="2:18" x14ac:dyDescent="0.25">
      <c r="B1534" t="str">
        <f>'[1]210 Y RFC'!A1534</f>
        <v>MAL870225MAA</v>
      </c>
      <c r="C1534" t="s">
        <v>1566</v>
      </c>
      <c r="D1534" t="str">
        <f>'[1]210 Y RFC'!C1534</f>
        <v>MEGA ALIMENTOS SA DE CV</v>
      </c>
      <c r="E1534" s="35">
        <f>SUMIFS(Tabla16[TASA 16],Tabla16[NUM],Tabla1[[#This Row],[CODIGO]])</f>
        <v>0</v>
      </c>
      <c r="F1534" s="35">
        <f>SUMIFS(Tabla16[TASA 0%],Tabla16[NUM],Tabla1[[#This Row],[CODIGO]])</f>
        <v>0</v>
      </c>
      <c r="G1534" s="35">
        <f>SUMIFS(Tabla16[[EXENTO ]],Tabla16[NUM],Tabla1[[#This Row],[CODIGO]])</f>
        <v>0</v>
      </c>
      <c r="H1534" s="35">
        <f>SUMIFS(Tabla16[IVA],Tabla16[NUM],Tabla1[[#This Row],[CODIGO]])</f>
        <v>0</v>
      </c>
      <c r="I1534" s="35">
        <f>SUMIFS(Tabla16[ISR RET.],Tabla16[NUM],Tabla1[[#This Row],[CODIGO]])</f>
        <v>0</v>
      </c>
      <c r="J1534" s="35">
        <f>SUMIFS(Tabla16[IVA RET.],Tabla16[NUM],Tabla1[[#This Row],[CODIGO]])</f>
        <v>0</v>
      </c>
      <c r="K1534" t="str">
        <f>FIXED(Tabla1[[#This Row],[TASA 16%]],0)</f>
        <v>0</v>
      </c>
      <c r="L1534" t="str">
        <f>FIXED(Tabla1[[#This Row],[TASA 0%]],0)</f>
        <v>0</v>
      </c>
      <c r="M1534" t="str">
        <f>FIXED(Tabla1[[#This Row],[TASA EXE.]],0)</f>
        <v>0</v>
      </c>
      <c r="N1534" s="36" t="str">
        <f>FIXED(Tabla1[[#This Row],[IVA]],0)</f>
        <v>0</v>
      </c>
      <c r="O1534" s="36" t="str">
        <f>FIXED(Tabla1[[#This Row],[ISR RET]],0)</f>
        <v>0</v>
      </c>
      <c r="P1534" s="36" t="str">
        <f>FIXED(Tabla1[[#This Row],[IVA RET]],0)</f>
        <v>0</v>
      </c>
      <c r="R1534" s="68">
        <f>Tabla1[[#This Row],[TASA 16]]*16%</f>
        <v>0</v>
      </c>
    </row>
    <row r="1535" spans="2:18" x14ac:dyDescent="0.25">
      <c r="B1535" t="str">
        <f>'[1]210 Y RFC'!A1535</f>
        <v>CME9502036N5</v>
      </c>
      <c r="C1535" t="s">
        <v>1567</v>
      </c>
      <c r="D1535" t="str">
        <f>'[1]210 Y RFC'!C1535</f>
        <v>COLOMER MEXICO SA DE CV</v>
      </c>
      <c r="E1535" s="35">
        <f>SUMIFS(Tabla16[TASA 16],Tabla16[NUM],Tabla1[[#This Row],[CODIGO]])</f>
        <v>0</v>
      </c>
      <c r="F1535" s="35">
        <f>SUMIFS(Tabla16[TASA 0%],Tabla16[NUM],Tabla1[[#This Row],[CODIGO]])</f>
        <v>0</v>
      </c>
      <c r="G1535" s="35">
        <f>SUMIFS(Tabla16[[EXENTO ]],Tabla16[NUM],Tabla1[[#This Row],[CODIGO]])</f>
        <v>0</v>
      </c>
      <c r="H1535" s="35">
        <f>SUMIFS(Tabla16[IVA],Tabla16[NUM],Tabla1[[#This Row],[CODIGO]])</f>
        <v>0</v>
      </c>
      <c r="I1535" s="35">
        <f>SUMIFS(Tabla16[ISR RET.],Tabla16[NUM],Tabla1[[#This Row],[CODIGO]])</f>
        <v>0</v>
      </c>
      <c r="J1535" s="35">
        <f>SUMIFS(Tabla16[IVA RET.],Tabla16[NUM],Tabla1[[#This Row],[CODIGO]])</f>
        <v>0</v>
      </c>
      <c r="K1535" t="str">
        <f>FIXED(Tabla1[[#This Row],[TASA 16%]],0)</f>
        <v>0</v>
      </c>
      <c r="L1535" t="str">
        <f>FIXED(Tabla1[[#This Row],[TASA 0%]],0)</f>
        <v>0</v>
      </c>
      <c r="M1535" t="str">
        <f>FIXED(Tabla1[[#This Row],[TASA EXE.]],0)</f>
        <v>0</v>
      </c>
      <c r="N1535" t="str">
        <f>FIXED(Tabla1[[#This Row],[IVA]],0)</f>
        <v>0</v>
      </c>
      <c r="O1535" t="str">
        <f>FIXED(Tabla1[[#This Row],[ISR RET]],0)</f>
        <v>0</v>
      </c>
      <c r="P1535" t="str">
        <f>FIXED(Tabla1[[#This Row],[IVA RET]],0)</f>
        <v>0</v>
      </c>
      <c r="R1535" s="68">
        <f>Tabla1[[#This Row],[TASA 16]]*16%</f>
        <v>0</v>
      </c>
    </row>
    <row r="1536" spans="2:18" x14ac:dyDescent="0.25">
      <c r="B1536" t="str">
        <f>'[1]210 Y RFC'!A1536</f>
        <v>ETA961112N9A</v>
      </c>
      <c r="C1536" t="s">
        <v>1568</v>
      </c>
      <c r="D1536" t="str">
        <f>'[1]210 Y RFC'!C1536</f>
        <v>EMPRESAS TAJIN SA DE CV</v>
      </c>
      <c r="E1536" s="35">
        <f>SUMIFS(Tabla16[TASA 16],Tabla16[NUM],Tabla1[[#This Row],[CODIGO]])</f>
        <v>0</v>
      </c>
      <c r="F1536" s="35">
        <f>SUMIFS(Tabla16[TASA 0%],Tabla16[NUM],Tabla1[[#This Row],[CODIGO]])</f>
        <v>0</v>
      </c>
      <c r="G1536" s="35">
        <f>SUMIFS(Tabla16[[EXENTO ]],Tabla16[NUM],Tabla1[[#This Row],[CODIGO]])</f>
        <v>0</v>
      </c>
      <c r="H1536" s="35">
        <f>SUMIFS(Tabla16[IVA],Tabla16[NUM],Tabla1[[#This Row],[CODIGO]])</f>
        <v>0</v>
      </c>
      <c r="I1536" s="35">
        <f>SUMIFS(Tabla16[ISR RET.],Tabla16[NUM],Tabla1[[#This Row],[CODIGO]])</f>
        <v>0</v>
      </c>
      <c r="J1536" s="35">
        <f>SUMIFS(Tabla16[IVA RET.],Tabla16[NUM],Tabla1[[#This Row],[CODIGO]])</f>
        <v>0</v>
      </c>
      <c r="K1536" t="str">
        <f>FIXED(Tabla1[[#This Row],[TASA 16%]],0)</f>
        <v>0</v>
      </c>
      <c r="L1536" t="str">
        <f>FIXED(Tabla1[[#This Row],[TASA 0%]],0)</f>
        <v>0</v>
      </c>
      <c r="M1536" t="str">
        <f>FIXED(Tabla1[[#This Row],[TASA EXE.]],0)</f>
        <v>0</v>
      </c>
      <c r="N1536" s="36" t="str">
        <f>FIXED(Tabla1[[#This Row],[IVA]],0)</f>
        <v>0</v>
      </c>
      <c r="O1536" s="36" t="str">
        <f>FIXED(Tabla1[[#This Row],[ISR RET]],0)</f>
        <v>0</v>
      </c>
      <c r="P1536" s="36" t="str">
        <f>FIXED(Tabla1[[#This Row],[IVA RET]],0)</f>
        <v>0</v>
      </c>
      <c r="R1536" s="68">
        <f>Tabla1[[#This Row],[TASA 16]]*16%</f>
        <v>0</v>
      </c>
    </row>
    <row r="1537" spans="2:18" x14ac:dyDescent="0.25">
      <c r="B1537" t="str">
        <f>'[1]210 Y RFC'!A1537</f>
        <v>DSV030322TK8</v>
      </c>
      <c r="C1537" t="s">
        <v>1569</v>
      </c>
      <c r="D1537" t="str">
        <f>'[1]210 Y RFC'!C1537</f>
        <v>DESTILADORA SANTA VIRGINIA SA DE CV</v>
      </c>
      <c r="E1537" s="35">
        <f>SUMIFS(Tabla16[TASA 16],Tabla16[NUM],Tabla1[[#This Row],[CODIGO]])</f>
        <v>5268.125</v>
      </c>
      <c r="F1537" s="35">
        <f>SUMIFS(Tabla16[TASA 0%],Tabla16[NUM],Tabla1[[#This Row],[CODIGO]])</f>
        <v>-2.4999999999636202E-2</v>
      </c>
      <c r="G1537" s="35">
        <f>SUMIFS(Tabla16[[EXENTO ]],Tabla16[NUM],Tabla1[[#This Row],[CODIGO]])</f>
        <v>0</v>
      </c>
      <c r="H1537" s="35">
        <f>SUMIFS(Tabla16[IVA],Tabla16[NUM],Tabla1[[#This Row],[CODIGO]])</f>
        <v>842.9</v>
      </c>
      <c r="I1537" s="35">
        <f>SUMIFS(Tabla16[ISR RET.],Tabla16[NUM],Tabla1[[#This Row],[CODIGO]])</f>
        <v>0</v>
      </c>
      <c r="J1537" s="35">
        <f>SUMIFS(Tabla16[IVA RET.],Tabla16[NUM],Tabla1[[#This Row],[CODIGO]])</f>
        <v>0</v>
      </c>
      <c r="K1537" t="str">
        <f>FIXED(Tabla1[[#This Row],[TASA 16%]],0)</f>
        <v>5,268</v>
      </c>
      <c r="L1537" t="str">
        <f>FIXED(Tabla1[[#This Row],[TASA 0%]],0)</f>
        <v>0</v>
      </c>
      <c r="M1537" t="str">
        <f>FIXED(Tabla1[[#This Row],[TASA EXE.]],0)</f>
        <v>0</v>
      </c>
      <c r="N1537" t="str">
        <f>FIXED(Tabla1[[#This Row],[IVA]],0)</f>
        <v>843</v>
      </c>
      <c r="O1537" t="str">
        <f>FIXED(Tabla1[[#This Row],[ISR RET]],0)</f>
        <v>0</v>
      </c>
      <c r="P1537" t="str">
        <f>FIXED(Tabla1[[#This Row],[IVA RET]],0)</f>
        <v>0</v>
      </c>
      <c r="R1537" s="68">
        <f>Tabla1[[#This Row],[TASA 16]]*16%</f>
        <v>842.88</v>
      </c>
    </row>
    <row r="1538" spans="2:18" x14ac:dyDescent="0.25">
      <c r="B1538" t="str">
        <f>'[1]210 Y RFC'!A1538</f>
        <v>BAFS860510QV5</v>
      </c>
      <c r="C1538" t="s">
        <v>1570</v>
      </c>
      <c r="D1538" t="str">
        <f>'[1]210 Y RFC'!C1538</f>
        <v>BARBA FRANCO SERGIO LEONEL</v>
      </c>
      <c r="E1538" s="35">
        <f>SUMIFS(Tabla16[TASA 16],Tabla16[NUM],Tabla1[[#This Row],[CODIGO]])</f>
        <v>0</v>
      </c>
      <c r="F1538" s="35">
        <f>SUMIFS(Tabla16[TASA 0%],Tabla16[NUM],Tabla1[[#This Row],[CODIGO]])</f>
        <v>0</v>
      </c>
      <c r="G1538" s="35">
        <f>SUMIFS(Tabla16[[EXENTO ]],Tabla16[NUM],Tabla1[[#This Row],[CODIGO]])</f>
        <v>0</v>
      </c>
      <c r="H1538" s="35">
        <f>SUMIFS(Tabla16[IVA],Tabla16[NUM],Tabla1[[#This Row],[CODIGO]])</f>
        <v>0</v>
      </c>
      <c r="I1538" s="35">
        <f>SUMIFS(Tabla16[ISR RET.],Tabla16[NUM],Tabla1[[#This Row],[CODIGO]])</f>
        <v>0</v>
      </c>
      <c r="J1538" s="35">
        <f>SUMIFS(Tabla16[IVA RET.],Tabla16[NUM],Tabla1[[#This Row],[CODIGO]])</f>
        <v>0</v>
      </c>
      <c r="K1538" t="str">
        <f>FIXED(Tabla1[[#This Row],[TASA 16%]],0)</f>
        <v>0</v>
      </c>
      <c r="L1538" t="str">
        <f>FIXED(Tabla1[[#This Row],[TASA 0%]],0)</f>
        <v>0</v>
      </c>
      <c r="M1538" t="str">
        <f>FIXED(Tabla1[[#This Row],[TASA EXE.]],0)</f>
        <v>0</v>
      </c>
      <c r="N1538" s="36" t="str">
        <f>FIXED(Tabla1[[#This Row],[IVA]],0)</f>
        <v>0</v>
      </c>
      <c r="O1538" s="36" t="str">
        <f>FIXED(Tabla1[[#This Row],[ISR RET]],0)</f>
        <v>0</v>
      </c>
      <c r="P1538" s="36" t="str">
        <f>FIXED(Tabla1[[#This Row],[IVA RET]],0)</f>
        <v>0</v>
      </c>
      <c r="R1538" s="68">
        <f>Tabla1[[#This Row],[TASA 16]]*16%</f>
        <v>0</v>
      </c>
    </row>
    <row r="1539" spans="2:18" x14ac:dyDescent="0.25">
      <c r="B1539" t="str">
        <f>'[1]210 Y RFC'!A1539</f>
        <v>VAVM590408D78</v>
      </c>
      <c r="C1539" t="s">
        <v>1571</v>
      </c>
      <c r="D1539" t="str">
        <f>'[1]210 Y RFC'!C1539</f>
        <v>VALENCIA VENEGAS MARTIN</v>
      </c>
      <c r="E1539" s="35">
        <f>SUMIFS(Tabla16[TASA 16],Tabla16[NUM],Tabla1[[#This Row],[CODIGO]])</f>
        <v>0</v>
      </c>
      <c r="F1539" s="35">
        <f>SUMIFS(Tabla16[TASA 0%],Tabla16[NUM],Tabla1[[#This Row],[CODIGO]])</f>
        <v>0</v>
      </c>
      <c r="G1539" s="35">
        <f>SUMIFS(Tabla16[[EXENTO ]],Tabla16[NUM],Tabla1[[#This Row],[CODIGO]])</f>
        <v>0</v>
      </c>
      <c r="H1539" s="35">
        <f>SUMIFS(Tabla16[IVA],Tabla16[NUM],Tabla1[[#This Row],[CODIGO]])</f>
        <v>0</v>
      </c>
      <c r="I1539" s="35">
        <f>SUMIFS(Tabla16[ISR RET.],Tabla16[NUM],Tabla1[[#This Row],[CODIGO]])</f>
        <v>0</v>
      </c>
      <c r="J1539" s="35">
        <f>SUMIFS(Tabla16[IVA RET.],Tabla16[NUM],Tabla1[[#This Row],[CODIGO]])</f>
        <v>0</v>
      </c>
      <c r="K1539" t="str">
        <f>FIXED(Tabla1[[#This Row],[TASA 16%]],0)</f>
        <v>0</v>
      </c>
      <c r="L1539" t="str">
        <f>FIXED(Tabla1[[#This Row],[TASA 0%]],0)</f>
        <v>0</v>
      </c>
      <c r="M1539" t="str">
        <f>FIXED(Tabla1[[#This Row],[TASA EXE.]],0)</f>
        <v>0</v>
      </c>
      <c r="N1539" t="str">
        <f>FIXED(Tabla1[[#This Row],[IVA]],0)</f>
        <v>0</v>
      </c>
      <c r="O1539" t="str">
        <f>FIXED(Tabla1[[#This Row],[ISR RET]],0)</f>
        <v>0</v>
      </c>
      <c r="P1539" t="str">
        <f>FIXED(Tabla1[[#This Row],[IVA RET]],0)</f>
        <v>0</v>
      </c>
      <c r="R1539" s="68">
        <f>Tabla1[[#This Row],[TASA 16]]*16%</f>
        <v>0</v>
      </c>
    </row>
    <row r="1540" spans="2:18" x14ac:dyDescent="0.25">
      <c r="B1540">
        <f>'[1]210 Y RFC'!A1540</f>
        <v>0</v>
      </c>
      <c r="C1540" t="s">
        <v>1572</v>
      </c>
      <c r="D1540" t="str">
        <f>'[1]210 Y RFC'!C1540</f>
        <v>EXPANSION SA DE CV</v>
      </c>
      <c r="E1540" s="35">
        <f>SUMIFS(Tabla16[TASA 16],Tabla16[NUM],Tabla1[[#This Row],[CODIGO]])</f>
        <v>0</v>
      </c>
      <c r="F1540" s="35">
        <f>SUMIFS(Tabla16[TASA 0%],Tabla16[NUM],Tabla1[[#This Row],[CODIGO]])</f>
        <v>0</v>
      </c>
      <c r="G1540" s="35">
        <f>SUMIFS(Tabla16[[EXENTO ]],Tabla16[NUM],Tabla1[[#This Row],[CODIGO]])</f>
        <v>0</v>
      </c>
      <c r="H1540" s="35">
        <f>SUMIFS(Tabla16[IVA],Tabla16[NUM],Tabla1[[#This Row],[CODIGO]])</f>
        <v>0</v>
      </c>
      <c r="I1540" s="35">
        <f>SUMIFS(Tabla16[ISR RET.],Tabla16[NUM],Tabla1[[#This Row],[CODIGO]])</f>
        <v>0</v>
      </c>
      <c r="J1540" s="35">
        <f>SUMIFS(Tabla16[IVA RET.],Tabla16[NUM],Tabla1[[#This Row],[CODIGO]])</f>
        <v>0</v>
      </c>
      <c r="K1540" t="str">
        <f>FIXED(Tabla1[[#This Row],[TASA 16%]],0)</f>
        <v>0</v>
      </c>
      <c r="L1540" t="str">
        <f>FIXED(Tabla1[[#This Row],[TASA 0%]],0)</f>
        <v>0</v>
      </c>
      <c r="M1540" t="str">
        <f>FIXED(Tabla1[[#This Row],[TASA EXE.]],0)</f>
        <v>0</v>
      </c>
      <c r="N1540" s="36" t="str">
        <f>FIXED(Tabla1[[#This Row],[IVA]],0)</f>
        <v>0</v>
      </c>
      <c r="O1540" s="36" t="str">
        <f>FIXED(Tabla1[[#This Row],[ISR RET]],0)</f>
        <v>0</v>
      </c>
      <c r="P1540" s="36" t="str">
        <f>FIXED(Tabla1[[#This Row],[IVA RET]],0)</f>
        <v>0</v>
      </c>
      <c r="R1540" s="68">
        <f>Tabla1[[#This Row],[TASA 16]]*16%</f>
        <v>0</v>
      </c>
    </row>
    <row r="1541" spans="2:18" x14ac:dyDescent="0.25">
      <c r="B1541" t="str">
        <f>'[1]210 Y RFC'!A1541</f>
        <v>FICA751206TW1</v>
      </c>
      <c r="C1541" t="s">
        <v>1573</v>
      </c>
      <c r="D1541" t="str">
        <f>'[1]210 Y RFC'!C1541</f>
        <v>FIGUEROA CHAVEZ JOSE ANTONIO</v>
      </c>
      <c r="E1541" s="35">
        <f>SUMIFS(Tabla16[TASA 16],Tabla16[NUM],Tabla1[[#This Row],[CODIGO]])</f>
        <v>0</v>
      </c>
      <c r="F1541" s="35">
        <f>SUMIFS(Tabla16[TASA 0%],Tabla16[NUM],Tabla1[[#This Row],[CODIGO]])</f>
        <v>0</v>
      </c>
      <c r="G1541" s="35">
        <f>SUMIFS(Tabla16[[EXENTO ]],Tabla16[NUM],Tabla1[[#This Row],[CODIGO]])</f>
        <v>0</v>
      </c>
      <c r="H1541" s="35">
        <f>SUMIFS(Tabla16[IVA],Tabla16[NUM],Tabla1[[#This Row],[CODIGO]])</f>
        <v>0</v>
      </c>
      <c r="I1541" s="35">
        <f>SUMIFS(Tabla16[ISR RET.],Tabla16[NUM],Tabla1[[#This Row],[CODIGO]])</f>
        <v>0</v>
      </c>
      <c r="J1541" s="35">
        <f>SUMIFS(Tabla16[IVA RET.],Tabla16[NUM],Tabla1[[#This Row],[CODIGO]])</f>
        <v>0</v>
      </c>
      <c r="K1541" t="str">
        <f>FIXED(Tabla1[[#This Row],[TASA 16%]],0)</f>
        <v>0</v>
      </c>
      <c r="L1541" t="str">
        <f>FIXED(Tabla1[[#This Row],[TASA 0%]],0)</f>
        <v>0</v>
      </c>
      <c r="M1541" t="str">
        <f>FIXED(Tabla1[[#This Row],[TASA EXE.]],0)</f>
        <v>0</v>
      </c>
      <c r="N1541" t="str">
        <f>FIXED(Tabla1[[#This Row],[IVA]],0)</f>
        <v>0</v>
      </c>
      <c r="O1541" t="str">
        <f>FIXED(Tabla1[[#This Row],[ISR RET]],0)</f>
        <v>0</v>
      </c>
      <c r="P1541" t="str">
        <f>FIXED(Tabla1[[#This Row],[IVA RET]],0)</f>
        <v>0</v>
      </c>
      <c r="R1541" s="68">
        <f>Tabla1[[#This Row],[TASA 16]]*16%</f>
        <v>0</v>
      </c>
    </row>
    <row r="1542" spans="2:18" x14ac:dyDescent="0.25">
      <c r="B1542" t="str">
        <f>'[1]210 Y RFC'!A1542</f>
        <v>CALA830915IB0</v>
      </c>
      <c r="C1542" t="s">
        <v>1574</v>
      </c>
      <c r="D1542" t="str">
        <f>'[1]210 Y RFC'!C1542</f>
        <v>CASTELLANOS LOZA ALFONSO</v>
      </c>
      <c r="E1542" s="35">
        <f>SUMIFS(Tabla16[TASA 16],Tabla16[NUM],Tabla1[[#This Row],[CODIGO]])</f>
        <v>0</v>
      </c>
      <c r="F1542" s="35">
        <f>SUMIFS(Tabla16[TASA 0%],Tabla16[NUM],Tabla1[[#This Row],[CODIGO]])</f>
        <v>0</v>
      </c>
      <c r="G1542" s="35">
        <f>SUMIFS(Tabla16[[EXENTO ]],Tabla16[NUM],Tabla1[[#This Row],[CODIGO]])</f>
        <v>0</v>
      </c>
      <c r="H1542" s="35">
        <f>SUMIFS(Tabla16[IVA],Tabla16[NUM],Tabla1[[#This Row],[CODIGO]])</f>
        <v>0</v>
      </c>
      <c r="I1542" s="35">
        <f>SUMIFS(Tabla16[ISR RET.],Tabla16[NUM],Tabla1[[#This Row],[CODIGO]])</f>
        <v>0</v>
      </c>
      <c r="J1542" s="35">
        <f>SUMIFS(Tabla16[IVA RET.],Tabla16[NUM],Tabla1[[#This Row],[CODIGO]])</f>
        <v>0</v>
      </c>
      <c r="K1542" t="str">
        <f>FIXED(Tabla1[[#This Row],[TASA 16%]],0)</f>
        <v>0</v>
      </c>
      <c r="L1542" t="str">
        <f>FIXED(Tabla1[[#This Row],[TASA 0%]],0)</f>
        <v>0</v>
      </c>
      <c r="M1542" t="str">
        <f>FIXED(Tabla1[[#This Row],[TASA EXE.]],0)</f>
        <v>0</v>
      </c>
      <c r="N1542" s="36" t="str">
        <f>FIXED(Tabla1[[#This Row],[IVA]],0)</f>
        <v>0</v>
      </c>
      <c r="O1542" s="36" t="str">
        <f>FIXED(Tabla1[[#This Row],[ISR RET]],0)</f>
        <v>0</v>
      </c>
      <c r="P1542" s="36" t="str">
        <f>FIXED(Tabla1[[#This Row],[IVA RET]],0)</f>
        <v>0</v>
      </c>
      <c r="R1542" s="68">
        <f>Tabla1[[#This Row],[TASA 16]]*16%</f>
        <v>0</v>
      </c>
    </row>
    <row r="1543" spans="2:18" x14ac:dyDescent="0.25">
      <c r="B1543" t="str">
        <f>'[1]210 Y RFC'!A1543</f>
        <v>SAJV750421549</v>
      </c>
      <c r="C1543" t="s">
        <v>1575</v>
      </c>
      <c r="D1543" t="str">
        <f>'[1]210 Y RFC'!C1543</f>
        <v>SANCHEZ JAIME VICTOR HUGO</v>
      </c>
      <c r="E1543" s="35">
        <f>SUMIFS(Tabla16[TASA 16],Tabla16[NUM],Tabla1[[#This Row],[CODIGO]])</f>
        <v>0</v>
      </c>
      <c r="F1543" s="35">
        <f>SUMIFS(Tabla16[TASA 0%],Tabla16[NUM],Tabla1[[#This Row],[CODIGO]])</f>
        <v>0</v>
      </c>
      <c r="G1543" s="35">
        <f>SUMIFS(Tabla16[[EXENTO ]],Tabla16[NUM],Tabla1[[#This Row],[CODIGO]])</f>
        <v>0</v>
      </c>
      <c r="H1543" s="35">
        <f>SUMIFS(Tabla16[IVA],Tabla16[NUM],Tabla1[[#This Row],[CODIGO]])</f>
        <v>0</v>
      </c>
      <c r="I1543" s="35">
        <f>SUMIFS(Tabla16[ISR RET.],Tabla16[NUM],Tabla1[[#This Row],[CODIGO]])</f>
        <v>0</v>
      </c>
      <c r="J1543" s="35">
        <f>SUMIFS(Tabla16[IVA RET.],Tabla16[NUM],Tabla1[[#This Row],[CODIGO]])</f>
        <v>0</v>
      </c>
      <c r="K1543" t="str">
        <f>FIXED(Tabla1[[#This Row],[TASA 16%]],0)</f>
        <v>0</v>
      </c>
      <c r="L1543" t="str">
        <f>FIXED(Tabla1[[#This Row],[TASA 0%]],0)</f>
        <v>0</v>
      </c>
      <c r="M1543" t="str">
        <f>FIXED(Tabla1[[#This Row],[TASA EXE.]],0)</f>
        <v>0</v>
      </c>
      <c r="N1543" t="str">
        <f>FIXED(Tabla1[[#This Row],[IVA]],0)</f>
        <v>0</v>
      </c>
      <c r="O1543" t="str">
        <f>FIXED(Tabla1[[#This Row],[ISR RET]],0)</f>
        <v>0</v>
      </c>
      <c r="P1543" t="str">
        <f>FIXED(Tabla1[[#This Row],[IVA RET]],0)</f>
        <v>0</v>
      </c>
      <c r="R1543" s="68">
        <f>Tabla1[[#This Row],[TASA 16]]*16%</f>
        <v>0</v>
      </c>
    </row>
    <row r="1544" spans="2:18" x14ac:dyDescent="0.25">
      <c r="B1544" t="str">
        <f>'[1]210 Y RFC'!A1544</f>
        <v>PUN9810229R0</v>
      </c>
      <c r="C1544" t="s">
        <v>1576</v>
      </c>
      <c r="D1544" t="str">
        <f>'[1]210 Y RFC'!C1544</f>
        <v>SI VALE MEXICO SA DE CV PRESTACIONES UNIVERSALES</v>
      </c>
      <c r="E1544" s="35">
        <f>SUMIFS(Tabla16[TASA 16],Tabla16[NUM],Tabla1[[#This Row],[CODIGO]])</f>
        <v>7781.6874999999991</v>
      </c>
      <c r="F1544" s="35">
        <f>SUMIFS(Tabla16[TASA 0%],Tabla16[NUM],Tabla1[[#This Row],[CODIGO]])</f>
        <v>3.2500000002073648E-2</v>
      </c>
      <c r="G1544" s="35">
        <f>SUMIFS(Tabla16[[EXENTO ]],Tabla16[NUM],Tabla1[[#This Row],[CODIGO]])</f>
        <v>0</v>
      </c>
      <c r="H1544" s="35">
        <f>SUMIFS(Tabla16[IVA],Tabla16[NUM],Tabla1[[#This Row],[CODIGO]])</f>
        <v>1245.07</v>
      </c>
      <c r="I1544" s="35">
        <f>SUMIFS(Tabla16[ISR RET.],Tabla16[NUM],Tabla1[[#This Row],[CODIGO]])</f>
        <v>0</v>
      </c>
      <c r="J1544" s="35">
        <f>SUMIFS(Tabla16[IVA RET.],Tabla16[NUM],Tabla1[[#This Row],[CODIGO]])</f>
        <v>0</v>
      </c>
      <c r="K1544" t="str">
        <f>FIXED(Tabla1[[#This Row],[TASA 16%]],0)</f>
        <v>7,782</v>
      </c>
      <c r="L1544" t="str">
        <f>FIXED(Tabla1[[#This Row],[TASA 0%]],0)</f>
        <v>0</v>
      </c>
      <c r="M1544" t="str">
        <f>FIXED(Tabla1[[#This Row],[TASA EXE.]],0)</f>
        <v>0</v>
      </c>
      <c r="N1544" s="36" t="str">
        <f>FIXED(Tabla1[[#This Row],[IVA]],0)</f>
        <v>1,245</v>
      </c>
      <c r="O1544" s="36" t="str">
        <f>FIXED(Tabla1[[#This Row],[ISR RET]],0)</f>
        <v>0</v>
      </c>
      <c r="P1544" s="36" t="str">
        <f>FIXED(Tabla1[[#This Row],[IVA RET]],0)</f>
        <v>0</v>
      </c>
      <c r="R1544" s="68">
        <f>Tabla1[[#This Row],[TASA 16]]*16%</f>
        <v>1245.1200000000001</v>
      </c>
    </row>
    <row r="1545" spans="2:18" x14ac:dyDescent="0.25">
      <c r="B1545" t="str">
        <f>'[1]210 Y RFC'!A1545</f>
        <v>AECR621027Q58</v>
      </c>
      <c r="C1545" t="s">
        <v>1577</v>
      </c>
      <c r="D1545" t="str">
        <f>'[1]210 Y RFC'!C1545</f>
        <v>ARELIS CUEVAS ROBERTO</v>
      </c>
      <c r="E1545" s="35">
        <f>SUMIFS(Tabla16[TASA 16],Tabla16[NUM],Tabla1[[#This Row],[CODIGO]])</f>
        <v>0</v>
      </c>
      <c r="F1545" s="35">
        <f>SUMIFS(Tabla16[TASA 0%],Tabla16[NUM],Tabla1[[#This Row],[CODIGO]])</f>
        <v>0</v>
      </c>
      <c r="G1545" s="35">
        <f>SUMIFS(Tabla16[[EXENTO ]],Tabla16[NUM],Tabla1[[#This Row],[CODIGO]])</f>
        <v>0</v>
      </c>
      <c r="H1545" s="35">
        <f>SUMIFS(Tabla16[IVA],Tabla16[NUM],Tabla1[[#This Row],[CODIGO]])</f>
        <v>0</v>
      </c>
      <c r="I1545" s="35">
        <f>SUMIFS(Tabla16[ISR RET.],Tabla16[NUM],Tabla1[[#This Row],[CODIGO]])</f>
        <v>0</v>
      </c>
      <c r="J1545" s="35">
        <f>SUMIFS(Tabla16[IVA RET.],Tabla16[NUM],Tabla1[[#This Row],[CODIGO]])</f>
        <v>0</v>
      </c>
      <c r="K1545" t="str">
        <f>FIXED(Tabla1[[#This Row],[TASA 16%]],0)</f>
        <v>0</v>
      </c>
      <c r="L1545" t="str">
        <f>FIXED(Tabla1[[#This Row],[TASA 0%]],0)</f>
        <v>0</v>
      </c>
      <c r="M1545" t="str">
        <f>FIXED(Tabla1[[#This Row],[TASA EXE.]],0)</f>
        <v>0</v>
      </c>
      <c r="N1545" t="str">
        <f>FIXED(Tabla1[[#This Row],[IVA]],0)</f>
        <v>0</v>
      </c>
      <c r="O1545" t="str">
        <f>FIXED(Tabla1[[#This Row],[ISR RET]],0)</f>
        <v>0</v>
      </c>
      <c r="P1545" t="str">
        <f>FIXED(Tabla1[[#This Row],[IVA RET]],0)</f>
        <v>0</v>
      </c>
      <c r="R1545" s="68">
        <f>Tabla1[[#This Row],[TASA 16]]*16%</f>
        <v>0</v>
      </c>
    </row>
    <row r="1546" spans="2:18" x14ac:dyDescent="0.25">
      <c r="B1546" t="str">
        <f>'[1]210 Y RFC'!A1546</f>
        <v>RERA790816RU0</v>
      </c>
      <c r="C1546" t="s">
        <v>1578</v>
      </c>
      <c r="D1546" t="str">
        <f>'[1]210 Y RFC'!C1546</f>
        <v>REYNOSO RAZO ALVARO DANIEL</v>
      </c>
      <c r="E1546" s="35">
        <f>SUMIFS(Tabla16[TASA 16],Tabla16[NUM],Tabla1[[#This Row],[CODIGO]])</f>
        <v>0</v>
      </c>
      <c r="F1546" s="35">
        <f>SUMIFS(Tabla16[TASA 0%],Tabla16[NUM],Tabla1[[#This Row],[CODIGO]])</f>
        <v>0</v>
      </c>
      <c r="G1546" s="35">
        <f>SUMIFS(Tabla16[[EXENTO ]],Tabla16[NUM],Tabla1[[#This Row],[CODIGO]])</f>
        <v>0</v>
      </c>
      <c r="H1546" s="35">
        <f>SUMIFS(Tabla16[IVA],Tabla16[NUM],Tabla1[[#This Row],[CODIGO]])</f>
        <v>0</v>
      </c>
      <c r="I1546" s="35">
        <f>SUMIFS(Tabla16[ISR RET.],Tabla16[NUM],Tabla1[[#This Row],[CODIGO]])</f>
        <v>0</v>
      </c>
      <c r="J1546" s="35">
        <f>SUMIFS(Tabla16[IVA RET.],Tabla16[NUM],Tabla1[[#This Row],[CODIGO]])</f>
        <v>0</v>
      </c>
      <c r="K1546" t="str">
        <f>FIXED(Tabla1[[#This Row],[TASA 16%]],0)</f>
        <v>0</v>
      </c>
      <c r="L1546" t="str">
        <f>FIXED(Tabla1[[#This Row],[TASA 0%]],0)</f>
        <v>0</v>
      </c>
      <c r="M1546" t="str">
        <f>FIXED(Tabla1[[#This Row],[TASA EXE.]],0)</f>
        <v>0</v>
      </c>
      <c r="N1546" s="36" t="str">
        <f>FIXED(Tabla1[[#This Row],[IVA]],0)</f>
        <v>0</v>
      </c>
      <c r="O1546" s="36" t="str">
        <f>FIXED(Tabla1[[#This Row],[ISR RET]],0)</f>
        <v>0</v>
      </c>
      <c r="P1546" s="36" t="str">
        <f>FIXED(Tabla1[[#This Row],[IVA RET]],0)</f>
        <v>0</v>
      </c>
      <c r="R1546" s="68">
        <f>Tabla1[[#This Row],[TASA 16]]*16%</f>
        <v>0</v>
      </c>
    </row>
    <row r="1547" spans="2:18" x14ac:dyDescent="0.25">
      <c r="B1547" t="str">
        <f>'[1]210 Y RFC'!A1547</f>
        <v>CMO9707163F0</v>
      </c>
      <c r="C1547" t="s">
        <v>1579</v>
      </c>
      <c r="D1547" t="str">
        <f>'[1]210 Y RFC'!C1547</f>
        <v>COMERCIALIZADORA DE MOTOS SA DE CV</v>
      </c>
      <c r="E1547" s="35">
        <f>SUMIFS(Tabla16[TASA 16],Tabla16[NUM],Tabla1[[#This Row],[CODIGO]])</f>
        <v>0</v>
      </c>
      <c r="F1547" s="35">
        <f>SUMIFS(Tabla16[TASA 0%],Tabla16[NUM],Tabla1[[#This Row],[CODIGO]])</f>
        <v>0</v>
      </c>
      <c r="G1547" s="35">
        <f>SUMIFS(Tabla16[[EXENTO ]],Tabla16[NUM],Tabla1[[#This Row],[CODIGO]])</f>
        <v>0</v>
      </c>
      <c r="H1547" s="35">
        <f>SUMIFS(Tabla16[IVA],Tabla16[NUM],Tabla1[[#This Row],[CODIGO]])</f>
        <v>0</v>
      </c>
      <c r="I1547" s="35">
        <f>SUMIFS(Tabla16[ISR RET.],Tabla16[NUM],Tabla1[[#This Row],[CODIGO]])</f>
        <v>0</v>
      </c>
      <c r="J1547" s="35">
        <f>SUMIFS(Tabla16[IVA RET.],Tabla16[NUM],Tabla1[[#This Row],[CODIGO]])</f>
        <v>0</v>
      </c>
      <c r="K1547" t="str">
        <f>FIXED(Tabla1[[#This Row],[TASA 16%]],0)</f>
        <v>0</v>
      </c>
      <c r="L1547" t="str">
        <f>FIXED(Tabla1[[#This Row],[TASA 0%]],0)</f>
        <v>0</v>
      </c>
      <c r="M1547" t="str">
        <f>FIXED(Tabla1[[#This Row],[TASA EXE.]],0)</f>
        <v>0</v>
      </c>
      <c r="N1547" t="str">
        <f>FIXED(Tabla1[[#This Row],[IVA]],0)</f>
        <v>0</v>
      </c>
      <c r="O1547" t="str">
        <f>FIXED(Tabla1[[#This Row],[ISR RET]],0)</f>
        <v>0</v>
      </c>
      <c r="P1547" t="str">
        <f>FIXED(Tabla1[[#This Row],[IVA RET]],0)</f>
        <v>0</v>
      </c>
      <c r="R1547" s="68">
        <f>Tabla1[[#This Row],[TASA 16]]*16%</f>
        <v>0</v>
      </c>
    </row>
    <row r="1548" spans="2:18" x14ac:dyDescent="0.25">
      <c r="B1548" t="str">
        <f>'[1]210 Y RFC'!A1548</f>
        <v>VAVH690816EA8</v>
      </c>
      <c r="C1548" t="s">
        <v>1580</v>
      </c>
      <c r="D1548" t="str">
        <f>'[1]210 Y RFC'!C1548</f>
        <v>VAZQUEZ VEGA HUMBERTO</v>
      </c>
      <c r="E1548" s="35">
        <f>SUMIFS(Tabla16[TASA 16],Tabla16[NUM],Tabla1[[#This Row],[CODIGO]])</f>
        <v>0</v>
      </c>
      <c r="F1548" s="35">
        <f>SUMIFS(Tabla16[TASA 0%],Tabla16[NUM],Tabla1[[#This Row],[CODIGO]])</f>
        <v>0</v>
      </c>
      <c r="G1548" s="35">
        <f>SUMIFS(Tabla16[[EXENTO ]],Tabla16[NUM],Tabla1[[#This Row],[CODIGO]])</f>
        <v>0</v>
      </c>
      <c r="H1548" s="35">
        <f>SUMIFS(Tabla16[IVA],Tabla16[NUM],Tabla1[[#This Row],[CODIGO]])</f>
        <v>0</v>
      </c>
      <c r="I1548" s="35">
        <f>SUMIFS(Tabla16[ISR RET.],Tabla16[NUM],Tabla1[[#This Row],[CODIGO]])</f>
        <v>0</v>
      </c>
      <c r="J1548" s="35">
        <f>SUMIFS(Tabla16[IVA RET.],Tabla16[NUM],Tabla1[[#This Row],[CODIGO]])</f>
        <v>0</v>
      </c>
      <c r="K1548" t="str">
        <f>FIXED(Tabla1[[#This Row],[TASA 16%]],0)</f>
        <v>0</v>
      </c>
      <c r="L1548" t="str">
        <f>FIXED(Tabla1[[#This Row],[TASA 0%]],0)</f>
        <v>0</v>
      </c>
      <c r="M1548" t="str">
        <f>FIXED(Tabla1[[#This Row],[TASA EXE.]],0)</f>
        <v>0</v>
      </c>
      <c r="N1548" s="36" t="str">
        <f>FIXED(Tabla1[[#This Row],[IVA]],0)</f>
        <v>0</v>
      </c>
      <c r="O1548" s="36" t="str">
        <f>FIXED(Tabla1[[#This Row],[ISR RET]],0)</f>
        <v>0</v>
      </c>
      <c r="P1548" s="36" t="str">
        <f>FIXED(Tabla1[[#This Row],[IVA RET]],0)</f>
        <v>0</v>
      </c>
      <c r="R1548" s="68">
        <f>Tabla1[[#This Row],[TASA 16]]*16%</f>
        <v>0</v>
      </c>
    </row>
    <row r="1549" spans="2:18" x14ac:dyDescent="0.25">
      <c r="B1549" t="str">
        <f>'[1]210 Y RFC'!A1549</f>
        <v>VDX040405K87</v>
      </c>
      <c r="C1549" t="s">
        <v>1581</v>
      </c>
      <c r="D1549" t="str">
        <f>'[1]210 Y RFC'!C1549</f>
        <v>20D SA DE CV</v>
      </c>
      <c r="E1549" s="35">
        <f>SUMIFS(Tabla16[TASA 16],Tabla16[NUM],Tabla1[[#This Row],[CODIGO]])</f>
        <v>0</v>
      </c>
      <c r="F1549" s="35">
        <f>SUMIFS(Tabla16[TASA 0%],Tabla16[NUM],Tabla1[[#This Row],[CODIGO]])</f>
        <v>0</v>
      </c>
      <c r="G1549" s="35">
        <f>SUMIFS(Tabla16[[EXENTO ]],Tabla16[NUM],Tabla1[[#This Row],[CODIGO]])</f>
        <v>0</v>
      </c>
      <c r="H1549" s="35">
        <f>SUMIFS(Tabla16[IVA],Tabla16[NUM],Tabla1[[#This Row],[CODIGO]])</f>
        <v>0</v>
      </c>
      <c r="I1549" s="35">
        <f>SUMIFS(Tabla16[ISR RET.],Tabla16[NUM],Tabla1[[#This Row],[CODIGO]])</f>
        <v>0</v>
      </c>
      <c r="J1549" s="35">
        <f>SUMIFS(Tabla16[IVA RET.],Tabla16[NUM],Tabla1[[#This Row],[CODIGO]])</f>
        <v>0</v>
      </c>
      <c r="K1549" t="str">
        <f>FIXED(Tabla1[[#This Row],[TASA 16%]],0)</f>
        <v>0</v>
      </c>
      <c r="L1549" t="str">
        <f>FIXED(Tabla1[[#This Row],[TASA 0%]],0)</f>
        <v>0</v>
      </c>
      <c r="M1549" t="str">
        <f>FIXED(Tabla1[[#This Row],[TASA EXE.]],0)</f>
        <v>0</v>
      </c>
      <c r="N1549" t="str">
        <f>FIXED(Tabla1[[#This Row],[IVA]],0)</f>
        <v>0</v>
      </c>
      <c r="O1549" t="str">
        <f>FIXED(Tabla1[[#This Row],[ISR RET]],0)</f>
        <v>0</v>
      </c>
      <c r="P1549" t="str">
        <f>FIXED(Tabla1[[#This Row],[IVA RET]],0)</f>
        <v>0</v>
      </c>
      <c r="R1549" s="68">
        <f>Tabla1[[#This Row],[TASA 16]]*16%</f>
        <v>0</v>
      </c>
    </row>
    <row r="1550" spans="2:18" x14ac:dyDescent="0.25">
      <c r="B1550" t="str">
        <f>'[1]210 Y RFC'!A1550</f>
        <v>PCE060126EW4</v>
      </c>
      <c r="C1550" t="s">
        <v>1582</v>
      </c>
      <c r="D1550" t="str">
        <f>'[1]210 Y RFC'!C1550</f>
        <v>PATRICE DEL CENTRO SA DE CV</v>
      </c>
      <c r="E1550" s="35">
        <f>SUMIFS(Tabla16[TASA 16],Tabla16[NUM],Tabla1[[#This Row],[CODIGO]])</f>
        <v>0</v>
      </c>
      <c r="F1550" s="35">
        <f>SUMIFS(Tabla16[TASA 0%],Tabla16[NUM],Tabla1[[#This Row],[CODIGO]])</f>
        <v>0</v>
      </c>
      <c r="G1550" s="35">
        <f>SUMIFS(Tabla16[[EXENTO ]],Tabla16[NUM],Tabla1[[#This Row],[CODIGO]])</f>
        <v>0</v>
      </c>
      <c r="H1550" s="35">
        <f>SUMIFS(Tabla16[IVA],Tabla16[NUM],Tabla1[[#This Row],[CODIGO]])</f>
        <v>0</v>
      </c>
      <c r="I1550" s="35">
        <f>SUMIFS(Tabla16[ISR RET.],Tabla16[NUM],Tabla1[[#This Row],[CODIGO]])</f>
        <v>0</v>
      </c>
      <c r="J1550" s="35">
        <f>SUMIFS(Tabla16[IVA RET.],Tabla16[NUM],Tabla1[[#This Row],[CODIGO]])</f>
        <v>0</v>
      </c>
      <c r="K1550" t="str">
        <f>FIXED(Tabla1[[#This Row],[TASA 16%]],0)</f>
        <v>0</v>
      </c>
      <c r="L1550" t="str">
        <f>FIXED(Tabla1[[#This Row],[TASA 0%]],0)</f>
        <v>0</v>
      </c>
      <c r="M1550" t="str">
        <f>FIXED(Tabla1[[#This Row],[TASA EXE.]],0)</f>
        <v>0</v>
      </c>
      <c r="N1550" s="36" t="str">
        <f>FIXED(Tabla1[[#This Row],[IVA]],0)</f>
        <v>0</v>
      </c>
      <c r="O1550" s="36" t="str">
        <f>FIXED(Tabla1[[#This Row],[ISR RET]],0)</f>
        <v>0</v>
      </c>
      <c r="P1550" s="36" t="str">
        <f>FIXED(Tabla1[[#This Row],[IVA RET]],0)</f>
        <v>0</v>
      </c>
      <c r="R1550" s="68">
        <f>Tabla1[[#This Row],[TASA 16]]*16%</f>
        <v>0</v>
      </c>
    </row>
    <row r="1551" spans="2:18" x14ac:dyDescent="0.25">
      <c r="B1551" t="str">
        <f>'[1]210 Y RFC'!A1551</f>
        <v>CIS981002NK4</v>
      </c>
      <c r="C1551" t="s">
        <v>1583</v>
      </c>
      <c r="D1551" t="str">
        <f>'[1]210 Y RFC'!C1551</f>
        <v>CONCESIONARIA DE INFRAESTRUCTURA DE SAN LUIS SA DE CV</v>
      </c>
      <c r="E1551" s="35">
        <f>SUMIFS(Tabla16[TASA 16],Tabla16[NUM],Tabla1[[#This Row],[CODIGO]])</f>
        <v>0</v>
      </c>
      <c r="F1551" s="35">
        <f>SUMIFS(Tabla16[TASA 0%],Tabla16[NUM],Tabla1[[#This Row],[CODIGO]])</f>
        <v>0</v>
      </c>
      <c r="G1551" s="35">
        <f>SUMIFS(Tabla16[[EXENTO ]],Tabla16[NUM],Tabla1[[#This Row],[CODIGO]])</f>
        <v>0</v>
      </c>
      <c r="H1551" s="35">
        <f>SUMIFS(Tabla16[IVA],Tabla16[NUM],Tabla1[[#This Row],[CODIGO]])</f>
        <v>0</v>
      </c>
      <c r="I1551" s="35">
        <f>SUMIFS(Tabla16[ISR RET.],Tabla16[NUM],Tabla1[[#This Row],[CODIGO]])</f>
        <v>0</v>
      </c>
      <c r="J1551" s="35">
        <f>SUMIFS(Tabla16[IVA RET.],Tabla16[NUM],Tabla1[[#This Row],[CODIGO]])</f>
        <v>0</v>
      </c>
      <c r="K1551" t="str">
        <f>FIXED(Tabla1[[#This Row],[TASA 16%]],0)</f>
        <v>0</v>
      </c>
      <c r="L1551" t="str">
        <f>FIXED(Tabla1[[#This Row],[TASA 0%]],0)</f>
        <v>0</v>
      </c>
      <c r="M1551" t="str">
        <f>FIXED(Tabla1[[#This Row],[TASA EXE.]],0)</f>
        <v>0</v>
      </c>
      <c r="N1551" t="str">
        <f>FIXED(Tabla1[[#This Row],[IVA]],0)</f>
        <v>0</v>
      </c>
      <c r="O1551" t="str">
        <f>FIXED(Tabla1[[#This Row],[ISR RET]],0)</f>
        <v>0</v>
      </c>
      <c r="P1551" t="str">
        <f>FIXED(Tabla1[[#This Row],[IVA RET]],0)</f>
        <v>0</v>
      </c>
      <c r="R1551" s="68">
        <f>Tabla1[[#This Row],[TASA 16]]*16%</f>
        <v>0</v>
      </c>
    </row>
    <row r="1552" spans="2:18" x14ac:dyDescent="0.25">
      <c r="B1552" t="str">
        <f>'[1]210 Y RFC'!A1552</f>
        <v>MTA900528FIA</v>
      </c>
      <c r="C1552" t="s">
        <v>1584</v>
      </c>
      <c r="D1552" t="str">
        <f>'[1]210 Y RFC'!C1552</f>
        <v>MEXICANA DE TECNICOS EN AUTOPISTAS SA DE CV</v>
      </c>
      <c r="E1552" s="35">
        <f>SUMIFS(Tabla16[TASA 16],Tabla16[NUM],Tabla1[[#This Row],[CODIGO]])</f>
        <v>0</v>
      </c>
      <c r="F1552" s="35">
        <f>SUMIFS(Tabla16[TASA 0%],Tabla16[NUM],Tabla1[[#This Row],[CODIGO]])</f>
        <v>0</v>
      </c>
      <c r="G1552" s="35">
        <f>SUMIFS(Tabla16[[EXENTO ]],Tabla16[NUM],Tabla1[[#This Row],[CODIGO]])</f>
        <v>0</v>
      </c>
      <c r="H1552" s="35">
        <f>SUMIFS(Tabla16[IVA],Tabla16[NUM],Tabla1[[#This Row],[CODIGO]])</f>
        <v>0</v>
      </c>
      <c r="I1552" s="35">
        <f>SUMIFS(Tabla16[ISR RET.],Tabla16[NUM],Tabla1[[#This Row],[CODIGO]])</f>
        <v>0</v>
      </c>
      <c r="J1552" s="35">
        <f>SUMIFS(Tabla16[IVA RET.],Tabla16[NUM],Tabla1[[#This Row],[CODIGO]])</f>
        <v>0</v>
      </c>
      <c r="K1552" t="str">
        <f>FIXED(Tabla1[[#This Row],[TASA 16%]],0)</f>
        <v>0</v>
      </c>
      <c r="L1552" t="str">
        <f>FIXED(Tabla1[[#This Row],[TASA 0%]],0)</f>
        <v>0</v>
      </c>
      <c r="M1552" t="str">
        <f>FIXED(Tabla1[[#This Row],[TASA EXE.]],0)</f>
        <v>0</v>
      </c>
      <c r="N1552" s="36" t="str">
        <f>FIXED(Tabla1[[#This Row],[IVA]],0)</f>
        <v>0</v>
      </c>
      <c r="O1552" s="36" t="str">
        <f>FIXED(Tabla1[[#This Row],[ISR RET]],0)</f>
        <v>0</v>
      </c>
      <c r="P1552" s="36" t="str">
        <f>FIXED(Tabla1[[#This Row],[IVA RET]],0)</f>
        <v>0</v>
      </c>
      <c r="R1552" s="68">
        <f>Tabla1[[#This Row],[TASA 16]]*16%</f>
        <v>0</v>
      </c>
    </row>
    <row r="1553" spans="2:18" x14ac:dyDescent="0.25">
      <c r="B1553" t="str">
        <f>'[1]210 Y RFC'!A1553</f>
        <v>GOAA630323N83</v>
      </c>
      <c r="C1553" t="s">
        <v>1585</v>
      </c>
      <c r="D1553" t="str">
        <f>'[1]210 Y RFC'!C1553</f>
        <v>GOMEZ ALCALA MARIA ALTAGRACIA</v>
      </c>
      <c r="E1553" s="35">
        <f>SUMIFS(Tabla16[TASA 16],Tabla16[NUM],Tabla1[[#This Row],[CODIGO]])</f>
        <v>0</v>
      </c>
      <c r="F1553" s="35">
        <f>SUMIFS(Tabla16[TASA 0%],Tabla16[NUM],Tabla1[[#This Row],[CODIGO]])</f>
        <v>0</v>
      </c>
      <c r="G1553" s="35">
        <f>SUMIFS(Tabla16[[EXENTO ]],Tabla16[NUM],Tabla1[[#This Row],[CODIGO]])</f>
        <v>0</v>
      </c>
      <c r="H1553" s="35">
        <f>SUMIFS(Tabla16[IVA],Tabla16[NUM],Tabla1[[#This Row],[CODIGO]])</f>
        <v>0</v>
      </c>
      <c r="I1553" s="35">
        <f>SUMIFS(Tabla16[ISR RET.],Tabla16[NUM],Tabla1[[#This Row],[CODIGO]])</f>
        <v>0</v>
      </c>
      <c r="J1553" s="35">
        <f>SUMIFS(Tabla16[IVA RET.],Tabla16[NUM],Tabla1[[#This Row],[CODIGO]])</f>
        <v>0</v>
      </c>
      <c r="K1553" t="str">
        <f>FIXED(Tabla1[[#This Row],[TASA 16%]],0)</f>
        <v>0</v>
      </c>
      <c r="L1553" t="str">
        <f>FIXED(Tabla1[[#This Row],[TASA 0%]],0)</f>
        <v>0</v>
      </c>
      <c r="M1553" t="str">
        <f>FIXED(Tabla1[[#This Row],[TASA EXE.]],0)</f>
        <v>0</v>
      </c>
      <c r="N1553" t="str">
        <f>FIXED(Tabla1[[#This Row],[IVA]],0)</f>
        <v>0</v>
      </c>
      <c r="O1553" t="str">
        <f>FIXED(Tabla1[[#This Row],[ISR RET]],0)</f>
        <v>0</v>
      </c>
      <c r="P1553" t="str">
        <f>FIXED(Tabla1[[#This Row],[IVA RET]],0)</f>
        <v>0</v>
      </c>
      <c r="R1553" s="68">
        <f>Tabla1[[#This Row],[TASA 16]]*16%</f>
        <v>0</v>
      </c>
    </row>
    <row r="1554" spans="2:18" x14ac:dyDescent="0.25">
      <c r="B1554" t="str">
        <f>'[1]210 Y RFC'!A1554</f>
        <v>JCP920901LS9</v>
      </c>
      <c r="C1554" t="s">
        <v>1586</v>
      </c>
      <c r="D1554" t="str">
        <f>'[1]210 Y RFC'!C1554</f>
        <v>JMG CHEMICAL PRODUCTS SA DE CV</v>
      </c>
      <c r="E1554" s="35">
        <f>SUMIFS(Tabla16[TASA 16],Tabla16[NUM],Tabla1[[#This Row],[CODIGO]])</f>
        <v>0</v>
      </c>
      <c r="F1554" s="35">
        <f>SUMIFS(Tabla16[TASA 0%],Tabla16[NUM],Tabla1[[#This Row],[CODIGO]])</f>
        <v>0</v>
      </c>
      <c r="G1554" s="35">
        <f>SUMIFS(Tabla16[[EXENTO ]],Tabla16[NUM],Tabla1[[#This Row],[CODIGO]])</f>
        <v>0</v>
      </c>
      <c r="H1554" s="35">
        <f>SUMIFS(Tabla16[IVA],Tabla16[NUM],Tabla1[[#This Row],[CODIGO]])</f>
        <v>0</v>
      </c>
      <c r="I1554" s="35">
        <f>SUMIFS(Tabla16[ISR RET.],Tabla16[NUM],Tabla1[[#This Row],[CODIGO]])</f>
        <v>0</v>
      </c>
      <c r="J1554" s="35">
        <f>SUMIFS(Tabla16[IVA RET.],Tabla16[NUM],Tabla1[[#This Row],[CODIGO]])</f>
        <v>0</v>
      </c>
      <c r="K1554" t="str">
        <f>FIXED(Tabla1[[#This Row],[TASA 16%]],0)</f>
        <v>0</v>
      </c>
      <c r="L1554" t="str">
        <f>FIXED(Tabla1[[#This Row],[TASA 0%]],0)</f>
        <v>0</v>
      </c>
      <c r="M1554" t="str">
        <f>FIXED(Tabla1[[#This Row],[TASA EXE.]],0)</f>
        <v>0</v>
      </c>
      <c r="N1554" s="36" t="str">
        <f>FIXED(Tabla1[[#This Row],[IVA]],0)</f>
        <v>0</v>
      </c>
      <c r="O1554" s="36" t="str">
        <f>FIXED(Tabla1[[#This Row],[ISR RET]],0)</f>
        <v>0</v>
      </c>
      <c r="P1554" s="36" t="str">
        <f>FIXED(Tabla1[[#This Row],[IVA RET]],0)</f>
        <v>0</v>
      </c>
      <c r="R1554" s="68">
        <f>Tabla1[[#This Row],[TASA 16]]*16%</f>
        <v>0</v>
      </c>
    </row>
    <row r="1555" spans="2:18" x14ac:dyDescent="0.25">
      <c r="B1555" t="str">
        <f>'[1]210 Y RFC'!A1555</f>
        <v>NOC960322RU0</v>
      </c>
      <c r="C1555" t="s">
        <v>1587</v>
      </c>
      <c r="D1555" t="str">
        <f>'[1]210 Y RFC'!C1555</f>
        <v>NEUMATICOS DE OCCIDENTE SA DE CV</v>
      </c>
      <c r="E1555" s="35">
        <f>SUMIFS(Tabla16[TASA 16],Tabla16[NUM],Tabla1[[#This Row],[CODIGO]])</f>
        <v>0</v>
      </c>
      <c r="F1555" s="35">
        <f>SUMIFS(Tabla16[TASA 0%],Tabla16[NUM],Tabla1[[#This Row],[CODIGO]])</f>
        <v>0</v>
      </c>
      <c r="G1555" s="35">
        <f>SUMIFS(Tabla16[[EXENTO ]],Tabla16[NUM],Tabla1[[#This Row],[CODIGO]])</f>
        <v>0</v>
      </c>
      <c r="H1555" s="35">
        <f>SUMIFS(Tabla16[IVA],Tabla16[NUM],Tabla1[[#This Row],[CODIGO]])</f>
        <v>0</v>
      </c>
      <c r="I1555" s="35">
        <f>SUMIFS(Tabla16[ISR RET.],Tabla16[NUM],Tabla1[[#This Row],[CODIGO]])</f>
        <v>0</v>
      </c>
      <c r="J1555" s="35">
        <f>SUMIFS(Tabla16[IVA RET.],Tabla16[NUM],Tabla1[[#This Row],[CODIGO]])</f>
        <v>0</v>
      </c>
      <c r="K1555" t="str">
        <f>FIXED(Tabla1[[#This Row],[TASA 16%]],0)</f>
        <v>0</v>
      </c>
      <c r="L1555" t="str">
        <f>FIXED(Tabla1[[#This Row],[TASA 0%]],0)</f>
        <v>0</v>
      </c>
      <c r="M1555" t="str">
        <f>FIXED(Tabla1[[#This Row],[TASA EXE.]],0)</f>
        <v>0</v>
      </c>
      <c r="N1555" t="str">
        <f>FIXED(Tabla1[[#This Row],[IVA]],0)</f>
        <v>0</v>
      </c>
      <c r="O1555" t="str">
        <f>FIXED(Tabla1[[#This Row],[ISR RET]],0)</f>
        <v>0</v>
      </c>
      <c r="P1555" t="str">
        <f>FIXED(Tabla1[[#This Row],[IVA RET]],0)</f>
        <v>0</v>
      </c>
      <c r="R1555" s="68">
        <f>Tabla1[[#This Row],[TASA 16]]*16%</f>
        <v>0</v>
      </c>
    </row>
    <row r="1556" spans="2:18" x14ac:dyDescent="0.25">
      <c r="B1556" t="str">
        <f>'[1]210 Y RFC'!A1556</f>
        <v>RAFE650902KH6</v>
      </c>
      <c r="C1556" t="s">
        <v>1588</v>
      </c>
      <c r="D1556" t="str">
        <f>'[1]210 Y RFC'!C1556</f>
        <v>RAZO FRANCO ESTELA GEORGINA</v>
      </c>
      <c r="E1556" s="35">
        <f>SUMIFS(Tabla16[TASA 16],Tabla16[NUM],Tabla1[[#This Row],[CODIGO]])</f>
        <v>0</v>
      </c>
      <c r="F1556" s="35">
        <f>SUMIFS(Tabla16[TASA 0%],Tabla16[NUM],Tabla1[[#This Row],[CODIGO]])</f>
        <v>0</v>
      </c>
      <c r="G1556" s="35">
        <f>SUMIFS(Tabla16[[EXENTO ]],Tabla16[NUM],Tabla1[[#This Row],[CODIGO]])</f>
        <v>0</v>
      </c>
      <c r="H1556" s="35">
        <f>SUMIFS(Tabla16[IVA],Tabla16[NUM],Tabla1[[#This Row],[CODIGO]])</f>
        <v>0</v>
      </c>
      <c r="I1556" s="35">
        <f>SUMIFS(Tabla16[ISR RET.],Tabla16[NUM],Tabla1[[#This Row],[CODIGO]])</f>
        <v>0</v>
      </c>
      <c r="J1556" s="35">
        <f>SUMIFS(Tabla16[IVA RET.],Tabla16[NUM],Tabla1[[#This Row],[CODIGO]])</f>
        <v>0</v>
      </c>
      <c r="K1556" t="str">
        <f>FIXED(Tabla1[[#This Row],[TASA 16%]],0)</f>
        <v>0</v>
      </c>
      <c r="L1556" t="str">
        <f>FIXED(Tabla1[[#This Row],[TASA 0%]],0)</f>
        <v>0</v>
      </c>
      <c r="M1556" t="str">
        <f>FIXED(Tabla1[[#This Row],[TASA EXE.]],0)</f>
        <v>0</v>
      </c>
      <c r="N1556" s="36" t="str">
        <f>FIXED(Tabla1[[#This Row],[IVA]],0)</f>
        <v>0</v>
      </c>
      <c r="O1556" s="36" t="str">
        <f>FIXED(Tabla1[[#This Row],[ISR RET]],0)</f>
        <v>0</v>
      </c>
      <c r="P1556" s="36" t="str">
        <f>FIXED(Tabla1[[#This Row],[IVA RET]],0)</f>
        <v>0</v>
      </c>
      <c r="R1556" s="68">
        <f>Tabla1[[#This Row],[TASA 16]]*16%</f>
        <v>0</v>
      </c>
    </row>
    <row r="1557" spans="2:18" x14ac:dyDescent="0.25">
      <c r="B1557" t="str">
        <f>'[1]210 Y RFC'!A1557</f>
        <v>CEL470228G64</v>
      </c>
      <c r="C1557" t="s">
        <v>1589</v>
      </c>
      <c r="D1557" t="str">
        <f>'[1]210 Y RFC'!C1557</f>
        <v>COMERCIALIZADORA ELORO SA</v>
      </c>
      <c r="E1557" s="35">
        <f>SUMIFS(Tabla16[TASA 16],Tabla16[NUM],Tabla1[[#This Row],[CODIGO]])</f>
        <v>0</v>
      </c>
      <c r="F1557" s="35">
        <f>SUMIFS(Tabla16[TASA 0%],Tabla16[NUM],Tabla1[[#This Row],[CODIGO]])</f>
        <v>437475.62</v>
      </c>
      <c r="G1557" s="35">
        <f>SUMIFS(Tabla16[[EXENTO ]],Tabla16[NUM],Tabla1[[#This Row],[CODIGO]])</f>
        <v>0</v>
      </c>
      <c r="H1557" s="35">
        <f>SUMIFS(Tabla16[IVA],Tabla16[NUM],Tabla1[[#This Row],[CODIGO]])</f>
        <v>0</v>
      </c>
      <c r="I1557" s="35">
        <f>SUMIFS(Tabla16[ISR RET.],Tabla16[NUM],Tabla1[[#This Row],[CODIGO]])</f>
        <v>0</v>
      </c>
      <c r="J1557" s="35">
        <f>SUMIFS(Tabla16[IVA RET.],Tabla16[NUM],Tabla1[[#This Row],[CODIGO]])</f>
        <v>0</v>
      </c>
      <c r="K1557" t="str">
        <f>FIXED(Tabla1[[#This Row],[TASA 16%]],0)</f>
        <v>0</v>
      </c>
      <c r="L1557" t="str">
        <f>FIXED(Tabla1[[#This Row],[TASA 0%]],0)</f>
        <v>437,476</v>
      </c>
      <c r="M1557" t="str">
        <f>FIXED(Tabla1[[#This Row],[TASA EXE.]],0)</f>
        <v>0</v>
      </c>
      <c r="N1557" t="str">
        <f>FIXED(Tabla1[[#This Row],[IVA]],0)</f>
        <v>0</v>
      </c>
      <c r="O1557" t="str">
        <f>FIXED(Tabla1[[#This Row],[ISR RET]],0)</f>
        <v>0</v>
      </c>
      <c r="P1557" t="str">
        <f>FIXED(Tabla1[[#This Row],[IVA RET]],0)</f>
        <v>0</v>
      </c>
      <c r="R1557" s="68">
        <f>Tabla1[[#This Row],[TASA 16]]*16%</f>
        <v>0</v>
      </c>
    </row>
    <row r="1558" spans="2:18" x14ac:dyDescent="0.25">
      <c r="B1558" t="str">
        <f>'[1]210 Y RFC'!A1558</f>
        <v>PNM020528L29</v>
      </c>
      <c r="C1558" t="s">
        <v>1590</v>
      </c>
      <c r="D1558" t="str">
        <f>'[1]210 Y RFC'!C1558</f>
        <v>PROVEEDORA NACIONAL DE MEDICINAS SA DE CV</v>
      </c>
      <c r="E1558" s="35">
        <f>SUMIFS(Tabla16[TASA 16],Tabla16[NUM],Tabla1[[#This Row],[CODIGO]])</f>
        <v>0</v>
      </c>
      <c r="F1558" s="35">
        <f>SUMIFS(Tabla16[TASA 0%],Tabla16[NUM],Tabla1[[#This Row],[CODIGO]])</f>
        <v>0</v>
      </c>
      <c r="G1558" s="35">
        <f>SUMIFS(Tabla16[[EXENTO ]],Tabla16[NUM],Tabla1[[#This Row],[CODIGO]])</f>
        <v>0</v>
      </c>
      <c r="H1558" s="35">
        <f>SUMIFS(Tabla16[IVA],Tabla16[NUM],Tabla1[[#This Row],[CODIGO]])</f>
        <v>0</v>
      </c>
      <c r="I1558" s="35">
        <f>SUMIFS(Tabla16[ISR RET.],Tabla16[NUM],Tabla1[[#This Row],[CODIGO]])</f>
        <v>0</v>
      </c>
      <c r="J1558" s="35">
        <f>SUMIFS(Tabla16[IVA RET.],Tabla16[NUM],Tabla1[[#This Row],[CODIGO]])</f>
        <v>0</v>
      </c>
      <c r="K1558" t="str">
        <f>FIXED(Tabla1[[#This Row],[TASA 16%]],0)</f>
        <v>0</v>
      </c>
      <c r="L1558" t="str">
        <f>FIXED(Tabla1[[#This Row],[TASA 0%]],0)</f>
        <v>0</v>
      </c>
      <c r="M1558" t="str">
        <f>FIXED(Tabla1[[#This Row],[TASA EXE.]],0)</f>
        <v>0</v>
      </c>
      <c r="N1558" s="36" t="str">
        <f>FIXED(Tabla1[[#This Row],[IVA]],0)</f>
        <v>0</v>
      </c>
      <c r="O1558" s="36" t="str">
        <f>FIXED(Tabla1[[#This Row],[ISR RET]],0)</f>
        <v>0</v>
      </c>
      <c r="P1558" s="36" t="str">
        <f>FIXED(Tabla1[[#This Row],[IVA RET]],0)</f>
        <v>0</v>
      </c>
      <c r="R1558" s="68">
        <f>Tabla1[[#This Row],[TASA 16]]*16%</f>
        <v>0</v>
      </c>
    </row>
    <row r="1559" spans="2:18" x14ac:dyDescent="0.25">
      <c r="B1559" t="str">
        <f>'[1]210 Y RFC'!A1559</f>
        <v>IGM9808068D4</v>
      </c>
      <c r="C1559" t="s">
        <v>1591</v>
      </c>
      <c r="D1559" t="str">
        <f>'[1]210 Y RFC'!C1559</f>
        <v>ISSUE GROUP MEXICO SA DE CV</v>
      </c>
      <c r="E1559" s="35">
        <f>SUMIFS(Tabla16[TASA 16],Tabla16[NUM],Tabla1[[#This Row],[CODIGO]])</f>
        <v>0</v>
      </c>
      <c r="F1559" s="35">
        <f>SUMIFS(Tabla16[TASA 0%],Tabla16[NUM],Tabla1[[#This Row],[CODIGO]])</f>
        <v>0</v>
      </c>
      <c r="G1559" s="35">
        <f>SUMIFS(Tabla16[[EXENTO ]],Tabla16[NUM],Tabla1[[#This Row],[CODIGO]])</f>
        <v>0</v>
      </c>
      <c r="H1559" s="35">
        <f>SUMIFS(Tabla16[IVA],Tabla16[NUM],Tabla1[[#This Row],[CODIGO]])</f>
        <v>0</v>
      </c>
      <c r="I1559" s="35">
        <f>SUMIFS(Tabla16[ISR RET.],Tabla16[NUM],Tabla1[[#This Row],[CODIGO]])</f>
        <v>0</v>
      </c>
      <c r="J1559" s="35">
        <f>SUMIFS(Tabla16[IVA RET.],Tabla16[NUM],Tabla1[[#This Row],[CODIGO]])</f>
        <v>0</v>
      </c>
      <c r="K1559" t="str">
        <f>FIXED(Tabla1[[#This Row],[TASA 16%]],0)</f>
        <v>0</v>
      </c>
      <c r="L1559" t="str">
        <f>FIXED(Tabla1[[#This Row],[TASA 0%]],0)</f>
        <v>0</v>
      </c>
      <c r="M1559" t="str">
        <f>FIXED(Tabla1[[#This Row],[TASA EXE.]],0)</f>
        <v>0</v>
      </c>
      <c r="N1559" t="str">
        <f>FIXED(Tabla1[[#This Row],[IVA]],0)</f>
        <v>0</v>
      </c>
      <c r="O1559" t="str">
        <f>FIXED(Tabla1[[#This Row],[ISR RET]],0)</f>
        <v>0</v>
      </c>
      <c r="P1559" t="str">
        <f>FIXED(Tabla1[[#This Row],[IVA RET]],0)</f>
        <v>0</v>
      </c>
      <c r="R1559" s="68">
        <f>Tabla1[[#This Row],[TASA 16]]*16%</f>
        <v>0</v>
      </c>
    </row>
    <row r="1560" spans="2:18" x14ac:dyDescent="0.25">
      <c r="B1560" t="str">
        <f>'[1]210 Y RFC'!A1560</f>
        <v>PCA031124KE1</v>
      </c>
      <c r="C1560" t="s">
        <v>1592</v>
      </c>
      <c r="D1560" t="str">
        <f>'[1]210 Y RFC'!C1560</f>
        <v>PRODUCTOS CAREY SA DE CV</v>
      </c>
      <c r="E1560" s="35">
        <f>SUMIFS(Tabla16[TASA 16],Tabla16[NUM],Tabla1[[#This Row],[CODIGO]])</f>
        <v>0</v>
      </c>
      <c r="F1560" s="35">
        <f>SUMIFS(Tabla16[TASA 0%],Tabla16[NUM],Tabla1[[#This Row],[CODIGO]])</f>
        <v>0</v>
      </c>
      <c r="G1560" s="35">
        <f>SUMIFS(Tabla16[[EXENTO ]],Tabla16[NUM],Tabla1[[#This Row],[CODIGO]])</f>
        <v>0</v>
      </c>
      <c r="H1560" s="35">
        <f>SUMIFS(Tabla16[IVA],Tabla16[NUM],Tabla1[[#This Row],[CODIGO]])</f>
        <v>0</v>
      </c>
      <c r="I1560" s="35">
        <f>SUMIFS(Tabla16[ISR RET.],Tabla16[NUM],Tabla1[[#This Row],[CODIGO]])</f>
        <v>0</v>
      </c>
      <c r="J1560" s="35">
        <f>SUMIFS(Tabla16[IVA RET.],Tabla16[NUM],Tabla1[[#This Row],[CODIGO]])</f>
        <v>0</v>
      </c>
      <c r="K1560" t="str">
        <f>FIXED(Tabla1[[#This Row],[TASA 16%]],0)</f>
        <v>0</v>
      </c>
      <c r="L1560" t="str">
        <f>FIXED(Tabla1[[#This Row],[TASA 0%]],0)</f>
        <v>0</v>
      </c>
      <c r="M1560" t="str">
        <f>FIXED(Tabla1[[#This Row],[TASA EXE.]],0)</f>
        <v>0</v>
      </c>
      <c r="N1560" s="36" t="str">
        <f>FIXED(Tabla1[[#This Row],[IVA]],0)</f>
        <v>0</v>
      </c>
      <c r="O1560" s="36" t="str">
        <f>FIXED(Tabla1[[#This Row],[ISR RET]],0)</f>
        <v>0</v>
      </c>
      <c r="P1560" s="36" t="str">
        <f>FIXED(Tabla1[[#This Row],[IVA RET]],0)</f>
        <v>0</v>
      </c>
      <c r="R1560" s="68">
        <f>Tabla1[[#This Row],[TASA 16]]*16%</f>
        <v>0</v>
      </c>
    </row>
    <row r="1561" spans="2:18" x14ac:dyDescent="0.25">
      <c r="B1561" t="str">
        <f>'[1]210 Y RFC'!A1561</f>
        <v>ARA970829GQ0</v>
      </c>
      <c r="C1561" t="s">
        <v>1593</v>
      </c>
      <c r="D1561" t="str">
        <f>'[1]210 Y RFC'!C1561</f>
        <v>APOYO PARA EL RESCATE DE AUTOPISTAS CONCESIONADAS FARAC 1936</v>
      </c>
      <c r="E1561" s="35">
        <f>SUMIFS(Tabla16[TASA 16],Tabla16[NUM],Tabla1[[#This Row],[CODIGO]])</f>
        <v>0</v>
      </c>
      <c r="F1561" s="35">
        <f>SUMIFS(Tabla16[TASA 0%],Tabla16[NUM],Tabla1[[#This Row],[CODIGO]])</f>
        <v>0</v>
      </c>
      <c r="G1561" s="35">
        <f>SUMIFS(Tabla16[[EXENTO ]],Tabla16[NUM],Tabla1[[#This Row],[CODIGO]])</f>
        <v>0</v>
      </c>
      <c r="H1561" s="35">
        <f>SUMIFS(Tabla16[IVA],Tabla16[NUM],Tabla1[[#This Row],[CODIGO]])</f>
        <v>0</v>
      </c>
      <c r="I1561" s="35">
        <f>SUMIFS(Tabla16[ISR RET.],Tabla16[NUM],Tabla1[[#This Row],[CODIGO]])</f>
        <v>0</v>
      </c>
      <c r="J1561" s="35">
        <f>SUMIFS(Tabla16[IVA RET.],Tabla16[NUM],Tabla1[[#This Row],[CODIGO]])</f>
        <v>0</v>
      </c>
      <c r="K1561" t="str">
        <f>FIXED(Tabla1[[#This Row],[TASA 16%]],0)</f>
        <v>0</v>
      </c>
      <c r="L1561" t="str">
        <f>FIXED(Tabla1[[#This Row],[TASA 0%]],0)</f>
        <v>0</v>
      </c>
      <c r="M1561" t="str">
        <f>FIXED(Tabla1[[#This Row],[TASA EXE.]],0)</f>
        <v>0</v>
      </c>
      <c r="N1561" t="str">
        <f>FIXED(Tabla1[[#This Row],[IVA]],0)</f>
        <v>0</v>
      </c>
      <c r="O1561" t="str">
        <f>FIXED(Tabla1[[#This Row],[ISR RET]],0)</f>
        <v>0</v>
      </c>
      <c r="P1561" t="str">
        <f>FIXED(Tabla1[[#This Row],[IVA RET]],0)</f>
        <v>0</v>
      </c>
      <c r="R1561" s="68">
        <f>Tabla1[[#This Row],[TASA 16]]*16%</f>
        <v>0</v>
      </c>
    </row>
    <row r="1562" spans="2:18" x14ac:dyDescent="0.25">
      <c r="B1562" t="str">
        <f>'[1]210 Y RFC'!A1562</f>
        <v>AIJJ681008JH8</v>
      </c>
      <c r="C1562" t="s">
        <v>1594</v>
      </c>
      <c r="D1562" t="str">
        <f>'[1]210 Y RFC'!C1562</f>
        <v>ARIAS JIMENEZ JORGE ANTONIO</v>
      </c>
      <c r="E1562" s="35">
        <f>SUMIFS(Tabla16[TASA 16],Tabla16[NUM],Tabla1[[#This Row],[CODIGO]])</f>
        <v>0</v>
      </c>
      <c r="F1562" s="35">
        <f>SUMIFS(Tabla16[TASA 0%],Tabla16[NUM],Tabla1[[#This Row],[CODIGO]])</f>
        <v>0</v>
      </c>
      <c r="G1562" s="35">
        <f>SUMIFS(Tabla16[[EXENTO ]],Tabla16[NUM],Tabla1[[#This Row],[CODIGO]])</f>
        <v>0</v>
      </c>
      <c r="H1562" s="35">
        <f>SUMIFS(Tabla16[IVA],Tabla16[NUM],Tabla1[[#This Row],[CODIGO]])</f>
        <v>0</v>
      </c>
      <c r="I1562" s="35">
        <f>SUMIFS(Tabla16[ISR RET.],Tabla16[NUM],Tabla1[[#This Row],[CODIGO]])</f>
        <v>0</v>
      </c>
      <c r="J1562" s="35">
        <f>SUMIFS(Tabla16[IVA RET.],Tabla16[NUM],Tabla1[[#This Row],[CODIGO]])</f>
        <v>0</v>
      </c>
      <c r="K1562" t="str">
        <f>FIXED(Tabla1[[#This Row],[TASA 16%]],0)</f>
        <v>0</v>
      </c>
      <c r="L1562" t="str">
        <f>FIXED(Tabla1[[#This Row],[TASA 0%]],0)</f>
        <v>0</v>
      </c>
      <c r="M1562" t="str">
        <f>FIXED(Tabla1[[#This Row],[TASA EXE.]],0)</f>
        <v>0</v>
      </c>
      <c r="N1562" s="36" t="str">
        <f>FIXED(Tabla1[[#This Row],[IVA]],0)</f>
        <v>0</v>
      </c>
      <c r="O1562" s="36" t="str">
        <f>FIXED(Tabla1[[#This Row],[ISR RET]],0)</f>
        <v>0</v>
      </c>
      <c r="P1562" s="36" t="str">
        <f>FIXED(Tabla1[[#This Row],[IVA RET]],0)</f>
        <v>0</v>
      </c>
      <c r="R1562" s="68">
        <f>Tabla1[[#This Row],[TASA 16]]*16%</f>
        <v>0</v>
      </c>
    </row>
    <row r="1563" spans="2:18" x14ac:dyDescent="0.25">
      <c r="B1563" t="str">
        <f>'[1]210 Y RFC'!A1563</f>
        <v>CUCM5507121U4</v>
      </c>
      <c r="C1563" t="s">
        <v>1595</v>
      </c>
      <c r="D1563" t="str">
        <f>'[1]210 Y RFC'!C1563</f>
        <v>CRUZ CASTAÑEDA MARTHA</v>
      </c>
      <c r="E1563" s="35">
        <f>SUMIFS(Tabla16[TASA 16],Tabla16[NUM],Tabla1[[#This Row],[CODIGO]])</f>
        <v>0</v>
      </c>
      <c r="F1563" s="35">
        <f>SUMIFS(Tabla16[TASA 0%],Tabla16[NUM],Tabla1[[#This Row],[CODIGO]])</f>
        <v>0</v>
      </c>
      <c r="G1563" s="35">
        <f>SUMIFS(Tabla16[[EXENTO ]],Tabla16[NUM],Tabla1[[#This Row],[CODIGO]])</f>
        <v>0</v>
      </c>
      <c r="H1563" s="35">
        <f>SUMIFS(Tabla16[IVA],Tabla16[NUM],Tabla1[[#This Row],[CODIGO]])</f>
        <v>0</v>
      </c>
      <c r="I1563" s="35">
        <f>SUMIFS(Tabla16[ISR RET.],Tabla16[NUM],Tabla1[[#This Row],[CODIGO]])</f>
        <v>0</v>
      </c>
      <c r="J1563" s="35">
        <f>SUMIFS(Tabla16[IVA RET.],Tabla16[NUM],Tabla1[[#This Row],[CODIGO]])</f>
        <v>0</v>
      </c>
      <c r="K1563" t="str">
        <f>FIXED(Tabla1[[#This Row],[TASA 16%]],0)</f>
        <v>0</v>
      </c>
      <c r="L1563" t="str">
        <f>FIXED(Tabla1[[#This Row],[TASA 0%]],0)</f>
        <v>0</v>
      </c>
      <c r="M1563" t="str">
        <f>FIXED(Tabla1[[#This Row],[TASA EXE.]],0)</f>
        <v>0</v>
      </c>
      <c r="N1563" t="str">
        <f>FIXED(Tabla1[[#This Row],[IVA]],0)</f>
        <v>0</v>
      </c>
      <c r="O1563" t="str">
        <f>FIXED(Tabla1[[#This Row],[ISR RET]],0)</f>
        <v>0</v>
      </c>
      <c r="P1563" t="str">
        <f>FIXED(Tabla1[[#This Row],[IVA RET]],0)</f>
        <v>0</v>
      </c>
      <c r="R1563" s="68">
        <f>Tabla1[[#This Row],[TASA 16]]*16%</f>
        <v>0</v>
      </c>
    </row>
    <row r="1564" spans="2:18" x14ac:dyDescent="0.25">
      <c r="B1564" t="str">
        <f>'[1]210 Y RFC'!A1564</f>
        <v>YME011205L12</v>
      </c>
      <c r="C1564" t="s">
        <v>1596</v>
      </c>
      <c r="D1564" t="str">
        <f>'[1]210 Y RFC'!C1564</f>
        <v>YUNSEY DE MEXICO SA DE CV</v>
      </c>
      <c r="E1564" s="35">
        <f>SUMIFS(Tabla16[TASA 16],Tabla16[NUM],Tabla1[[#This Row],[CODIGO]])</f>
        <v>0</v>
      </c>
      <c r="F1564" s="35">
        <f>SUMIFS(Tabla16[TASA 0%],Tabla16[NUM],Tabla1[[#This Row],[CODIGO]])</f>
        <v>0</v>
      </c>
      <c r="G1564" s="35">
        <f>SUMIFS(Tabla16[[EXENTO ]],Tabla16[NUM],Tabla1[[#This Row],[CODIGO]])</f>
        <v>0</v>
      </c>
      <c r="H1564" s="35">
        <f>SUMIFS(Tabla16[IVA],Tabla16[NUM],Tabla1[[#This Row],[CODIGO]])</f>
        <v>0</v>
      </c>
      <c r="I1564" s="35">
        <f>SUMIFS(Tabla16[ISR RET.],Tabla16[NUM],Tabla1[[#This Row],[CODIGO]])</f>
        <v>0</v>
      </c>
      <c r="J1564" s="35">
        <f>SUMIFS(Tabla16[IVA RET.],Tabla16[NUM],Tabla1[[#This Row],[CODIGO]])</f>
        <v>0</v>
      </c>
      <c r="K1564" t="str">
        <f>FIXED(Tabla1[[#This Row],[TASA 16%]],0)</f>
        <v>0</v>
      </c>
      <c r="L1564" t="str">
        <f>FIXED(Tabla1[[#This Row],[TASA 0%]],0)</f>
        <v>0</v>
      </c>
      <c r="M1564" t="str">
        <f>FIXED(Tabla1[[#This Row],[TASA EXE.]],0)</f>
        <v>0</v>
      </c>
      <c r="N1564" s="36" t="str">
        <f>FIXED(Tabla1[[#This Row],[IVA]],0)</f>
        <v>0</v>
      </c>
      <c r="O1564" s="36" t="str">
        <f>FIXED(Tabla1[[#This Row],[ISR RET]],0)</f>
        <v>0</v>
      </c>
      <c r="P1564" s="36" t="str">
        <f>FIXED(Tabla1[[#This Row],[IVA RET]],0)</f>
        <v>0</v>
      </c>
      <c r="R1564" s="68">
        <f>Tabla1[[#This Row],[TASA 16]]*16%</f>
        <v>0</v>
      </c>
    </row>
    <row r="1565" spans="2:18" x14ac:dyDescent="0.25">
      <c r="B1565" t="str">
        <f>'[1]210 Y RFC'!A1565</f>
        <v>PPB890905JX8</v>
      </c>
      <c r="C1565" t="s">
        <v>1597</v>
      </c>
      <c r="D1565" t="str">
        <f>'[1]210 Y RFC'!C1565</f>
        <v>PRODUCTOS PLASTICOS BIENESTAR SA DE CV</v>
      </c>
      <c r="E1565" s="35">
        <f>SUMIFS(Tabla16[TASA 16],Tabla16[NUM],Tabla1[[#This Row],[CODIGO]])</f>
        <v>0</v>
      </c>
      <c r="F1565" s="35">
        <f>SUMIFS(Tabla16[TASA 0%],Tabla16[NUM],Tabla1[[#This Row],[CODIGO]])</f>
        <v>0</v>
      </c>
      <c r="G1565" s="35">
        <f>SUMIFS(Tabla16[[EXENTO ]],Tabla16[NUM],Tabla1[[#This Row],[CODIGO]])</f>
        <v>0</v>
      </c>
      <c r="H1565" s="35">
        <f>SUMIFS(Tabla16[IVA],Tabla16[NUM],Tabla1[[#This Row],[CODIGO]])</f>
        <v>0</v>
      </c>
      <c r="I1565" s="35">
        <f>SUMIFS(Tabla16[ISR RET.],Tabla16[NUM],Tabla1[[#This Row],[CODIGO]])</f>
        <v>0</v>
      </c>
      <c r="J1565" s="35">
        <f>SUMIFS(Tabla16[IVA RET.],Tabla16[NUM],Tabla1[[#This Row],[CODIGO]])</f>
        <v>0</v>
      </c>
      <c r="K1565" t="str">
        <f>FIXED(Tabla1[[#This Row],[TASA 16%]],0)</f>
        <v>0</v>
      </c>
      <c r="L1565" t="str">
        <f>FIXED(Tabla1[[#This Row],[TASA 0%]],0)</f>
        <v>0</v>
      </c>
      <c r="M1565" t="str">
        <f>FIXED(Tabla1[[#This Row],[TASA EXE.]],0)</f>
        <v>0</v>
      </c>
      <c r="N1565" t="str">
        <f>FIXED(Tabla1[[#This Row],[IVA]],0)</f>
        <v>0</v>
      </c>
      <c r="O1565" t="str">
        <f>FIXED(Tabla1[[#This Row],[ISR RET]],0)</f>
        <v>0</v>
      </c>
      <c r="P1565" t="str">
        <f>FIXED(Tabla1[[#This Row],[IVA RET]],0)</f>
        <v>0</v>
      </c>
      <c r="R1565" s="68">
        <f>Tabla1[[#This Row],[TASA 16]]*16%</f>
        <v>0</v>
      </c>
    </row>
    <row r="1566" spans="2:18" x14ac:dyDescent="0.25">
      <c r="B1566" t="str">
        <f>'[1]210 Y RFC'!A1566</f>
        <v>GAHR610822IC0</v>
      </c>
      <c r="C1566" t="s">
        <v>1598</v>
      </c>
      <c r="D1566" t="str">
        <f>'[1]210 Y RFC'!C1566</f>
        <v>GARCIA HERNANDEZ ROBERTO</v>
      </c>
      <c r="E1566" s="35">
        <f>SUMIFS(Tabla16[TASA 16],Tabla16[NUM],Tabla1[[#This Row],[CODIGO]])</f>
        <v>0</v>
      </c>
      <c r="F1566" s="35">
        <f>SUMIFS(Tabla16[TASA 0%],Tabla16[NUM],Tabla1[[#This Row],[CODIGO]])</f>
        <v>0</v>
      </c>
      <c r="G1566" s="35">
        <f>SUMIFS(Tabla16[[EXENTO ]],Tabla16[NUM],Tabla1[[#This Row],[CODIGO]])</f>
        <v>0</v>
      </c>
      <c r="H1566" s="35">
        <f>SUMIFS(Tabla16[IVA],Tabla16[NUM],Tabla1[[#This Row],[CODIGO]])</f>
        <v>0</v>
      </c>
      <c r="I1566" s="35">
        <f>SUMIFS(Tabla16[ISR RET.],Tabla16[NUM],Tabla1[[#This Row],[CODIGO]])</f>
        <v>0</v>
      </c>
      <c r="J1566" s="35">
        <f>SUMIFS(Tabla16[IVA RET.],Tabla16[NUM],Tabla1[[#This Row],[CODIGO]])</f>
        <v>0</v>
      </c>
      <c r="K1566" t="str">
        <f>FIXED(Tabla1[[#This Row],[TASA 16%]],0)</f>
        <v>0</v>
      </c>
      <c r="L1566" t="str">
        <f>FIXED(Tabla1[[#This Row],[TASA 0%]],0)</f>
        <v>0</v>
      </c>
      <c r="M1566" t="str">
        <f>FIXED(Tabla1[[#This Row],[TASA EXE.]],0)</f>
        <v>0</v>
      </c>
      <c r="N1566" s="36" t="str">
        <f>FIXED(Tabla1[[#This Row],[IVA]],0)</f>
        <v>0</v>
      </c>
      <c r="O1566" s="36" t="str">
        <f>FIXED(Tabla1[[#This Row],[ISR RET]],0)</f>
        <v>0</v>
      </c>
      <c r="P1566" s="36" t="str">
        <f>FIXED(Tabla1[[#This Row],[IVA RET]],0)</f>
        <v>0</v>
      </c>
      <c r="R1566" s="68">
        <f>Tabla1[[#This Row],[TASA 16]]*16%</f>
        <v>0</v>
      </c>
    </row>
    <row r="1567" spans="2:18" x14ac:dyDescent="0.25">
      <c r="B1567" t="str">
        <f>'[1]210 Y RFC'!A1567</f>
        <v>MAA0103307I3</v>
      </c>
      <c r="C1567" t="s">
        <v>1599</v>
      </c>
      <c r="D1567" t="str">
        <f>'[1]210 Y RFC'!C1567</f>
        <v>MAAJIK SA DE CV</v>
      </c>
      <c r="E1567" s="35">
        <f>SUMIFS(Tabla16[TASA 16],Tabla16[NUM],Tabla1[[#This Row],[CODIGO]])</f>
        <v>0</v>
      </c>
      <c r="F1567" s="35">
        <f>SUMIFS(Tabla16[TASA 0%],Tabla16[NUM],Tabla1[[#This Row],[CODIGO]])</f>
        <v>0</v>
      </c>
      <c r="G1567" s="35">
        <f>SUMIFS(Tabla16[[EXENTO ]],Tabla16[NUM],Tabla1[[#This Row],[CODIGO]])</f>
        <v>0</v>
      </c>
      <c r="H1567" s="35">
        <f>SUMIFS(Tabla16[IVA],Tabla16[NUM],Tabla1[[#This Row],[CODIGO]])</f>
        <v>0</v>
      </c>
      <c r="I1567" s="35">
        <f>SUMIFS(Tabla16[ISR RET.],Tabla16[NUM],Tabla1[[#This Row],[CODIGO]])</f>
        <v>0</v>
      </c>
      <c r="J1567" s="35">
        <f>SUMIFS(Tabla16[IVA RET.],Tabla16[NUM],Tabla1[[#This Row],[CODIGO]])</f>
        <v>0</v>
      </c>
      <c r="K1567" t="str">
        <f>FIXED(Tabla1[[#This Row],[TASA 16%]],0)</f>
        <v>0</v>
      </c>
      <c r="L1567" t="str">
        <f>FIXED(Tabla1[[#This Row],[TASA 0%]],0)</f>
        <v>0</v>
      </c>
      <c r="M1567" t="str">
        <f>FIXED(Tabla1[[#This Row],[TASA EXE.]],0)</f>
        <v>0</v>
      </c>
      <c r="N1567" t="str">
        <f>FIXED(Tabla1[[#This Row],[IVA]],0)</f>
        <v>0</v>
      </c>
      <c r="O1567" t="str">
        <f>FIXED(Tabla1[[#This Row],[ISR RET]],0)</f>
        <v>0</v>
      </c>
      <c r="P1567" t="str">
        <f>FIXED(Tabla1[[#This Row],[IVA RET]],0)</f>
        <v>0</v>
      </c>
      <c r="R1567" s="68">
        <f>Tabla1[[#This Row],[TASA 16]]*16%</f>
        <v>0</v>
      </c>
    </row>
    <row r="1568" spans="2:18" x14ac:dyDescent="0.25">
      <c r="B1568" t="str">
        <f>'[1]210 Y RFC'!A1568</f>
        <v>LORS880308UJ8</v>
      </c>
      <c r="C1568" t="s">
        <v>1600</v>
      </c>
      <c r="D1568" t="str">
        <f>'[1]210 Y RFC'!C1568</f>
        <v>LOMELI REYNAGA SILVIA GUADALUPE</v>
      </c>
      <c r="E1568" s="35">
        <f>SUMIFS(Tabla16[TASA 16],Tabla16[NUM],Tabla1[[#This Row],[CODIGO]])</f>
        <v>0</v>
      </c>
      <c r="F1568" s="35">
        <f>SUMIFS(Tabla16[TASA 0%],Tabla16[NUM],Tabla1[[#This Row],[CODIGO]])</f>
        <v>0</v>
      </c>
      <c r="G1568" s="35">
        <f>SUMIFS(Tabla16[[EXENTO ]],Tabla16[NUM],Tabla1[[#This Row],[CODIGO]])</f>
        <v>0</v>
      </c>
      <c r="H1568" s="35">
        <f>SUMIFS(Tabla16[IVA],Tabla16[NUM],Tabla1[[#This Row],[CODIGO]])</f>
        <v>0</v>
      </c>
      <c r="I1568" s="35">
        <f>SUMIFS(Tabla16[ISR RET.],Tabla16[NUM],Tabla1[[#This Row],[CODIGO]])</f>
        <v>0</v>
      </c>
      <c r="J1568" s="35">
        <f>SUMIFS(Tabla16[IVA RET.],Tabla16[NUM],Tabla1[[#This Row],[CODIGO]])</f>
        <v>0</v>
      </c>
      <c r="K1568" t="str">
        <f>FIXED(Tabla1[[#This Row],[TASA 16%]],0)</f>
        <v>0</v>
      </c>
      <c r="L1568" t="str">
        <f>FIXED(Tabla1[[#This Row],[TASA 0%]],0)</f>
        <v>0</v>
      </c>
      <c r="M1568" t="str">
        <f>FIXED(Tabla1[[#This Row],[TASA EXE.]],0)</f>
        <v>0</v>
      </c>
      <c r="N1568" s="36" t="str">
        <f>FIXED(Tabla1[[#This Row],[IVA]],0)</f>
        <v>0</v>
      </c>
      <c r="O1568" s="36" t="str">
        <f>FIXED(Tabla1[[#This Row],[ISR RET]],0)</f>
        <v>0</v>
      </c>
      <c r="P1568" s="36" t="str">
        <f>FIXED(Tabla1[[#This Row],[IVA RET]],0)</f>
        <v>0</v>
      </c>
      <c r="R1568" s="68">
        <f>Tabla1[[#This Row],[TASA 16]]*16%</f>
        <v>0</v>
      </c>
    </row>
    <row r="1569" spans="2:18" x14ac:dyDescent="0.25">
      <c r="B1569" t="str">
        <f>'[1]210 Y RFC'!A1569</f>
        <v>PRO0103288N7</v>
      </c>
      <c r="C1569" t="s">
        <v>1601</v>
      </c>
      <c r="D1569" t="str">
        <f>'[1]210 Y RFC'!C1569</f>
        <v>PROVEJAL SA DE CV</v>
      </c>
      <c r="E1569" s="35">
        <f>SUMIFS(Tabla16[TASA 16],Tabla16[NUM],Tabla1[[#This Row],[CODIGO]])</f>
        <v>0</v>
      </c>
      <c r="F1569" s="35">
        <f>SUMIFS(Tabla16[TASA 0%],Tabla16[NUM],Tabla1[[#This Row],[CODIGO]])</f>
        <v>0</v>
      </c>
      <c r="G1569" s="35">
        <f>SUMIFS(Tabla16[[EXENTO ]],Tabla16[NUM],Tabla1[[#This Row],[CODIGO]])</f>
        <v>0</v>
      </c>
      <c r="H1569" s="35">
        <f>SUMIFS(Tabla16[IVA],Tabla16[NUM],Tabla1[[#This Row],[CODIGO]])</f>
        <v>0</v>
      </c>
      <c r="I1569" s="35">
        <f>SUMIFS(Tabla16[ISR RET.],Tabla16[NUM],Tabla1[[#This Row],[CODIGO]])</f>
        <v>0</v>
      </c>
      <c r="J1569" s="35">
        <f>SUMIFS(Tabla16[IVA RET.],Tabla16[NUM],Tabla1[[#This Row],[CODIGO]])</f>
        <v>0</v>
      </c>
      <c r="K1569" t="str">
        <f>FIXED(Tabla1[[#This Row],[TASA 16%]],0)</f>
        <v>0</v>
      </c>
      <c r="L1569" t="str">
        <f>FIXED(Tabla1[[#This Row],[TASA 0%]],0)</f>
        <v>0</v>
      </c>
      <c r="M1569" t="str">
        <f>FIXED(Tabla1[[#This Row],[TASA EXE.]],0)</f>
        <v>0</v>
      </c>
      <c r="N1569" t="str">
        <f>FIXED(Tabla1[[#This Row],[IVA]],0)</f>
        <v>0</v>
      </c>
      <c r="O1569" t="str">
        <f>FIXED(Tabla1[[#This Row],[ISR RET]],0)</f>
        <v>0</v>
      </c>
      <c r="P1569" t="str">
        <f>FIXED(Tabla1[[#This Row],[IVA RET]],0)</f>
        <v>0</v>
      </c>
      <c r="R1569" s="68">
        <f>Tabla1[[#This Row],[TASA 16]]*16%</f>
        <v>0</v>
      </c>
    </row>
    <row r="1570" spans="2:18" x14ac:dyDescent="0.25">
      <c r="B1570" t="str">
        <f>'[1]210 Y RFC'!A1570</f>
        <v>MEGL781126F24</v>
      </c>
      <c r="C1570" t="s">
        <v>1602</v>
      </c>
      <c r="D1570" t="str">
        <f>'[1]210 Y RFC'!C1570</f>
        <v>MENDEZ GUZMAN LUIS</v>
      </c>
      <c r="E1570" s="35">
        <f>SUMIFS(Tabla16[TASA 16],Tabla16[NUM],Tabla1[[#This Row],[CODIGO]])</f>
        <v>0</v>
      </c>
      <c r="F1570" s="35">
        <f>SUMIFS(Tabla16[TASA 0%],Tabla16[NUM],Tabla1[[#This Row],[CODIGO]])</f>
        <v>0</v>
      </c>
      <c r="G1570" s="35">
        <f>SUMIFS(Tabla16[[EXENTO ]],Tabla16[NUM],Tabla1[[#This Row],[CODIGO]])</f>
        <v>0</v>
      </c>
      <c r="H1570" s="35">
        <f>SUMIFS(Tabla16[IVA],Tabla16[NUM],Tabla1[[#This Row],[CODIGO]])</f>
        <v>0</v>
      </c>
      <c r="I1570" s="35">
        <f>SUMIFS(Tabla16[ISR RET.],Tabla16[NUM],Tabla1[[#This Row],[CODIGO]])</f>
        <v>0</v>
      </c>
      <c r="J1570" s="35">
        <f>SUMIFS(Tabla16[IVA RET.],Tabla16[NUM],Tabla1[[#This Row],[CODIGO]])</f>
        <v>0</v>
      </c>
      <c r="K1570" t="str">
        <f>FIXED(Tabla1[[#This Row],[TASA 16%]],0)</f>
        <v>0</v>
      </c>
      <c r="L1570" t="str">
        <f>FIXED(Tabla1[[#This Row],[TASA 0%]],0)</f>
        <v>0</v>
      </c>
      <c r="M1570" t="str">
        <f>FIXED(Tabla1[[#This Row],[TASA EXE.]],0)</f>
        <v>0</v>
      </c>
      <c r="N1570" s="36" t="str">
        <f>FIXED(Tabla1[[#This Row],[IVA]],0)</f>
        <v>0</v>
      </c>
      <c r="O1570" s="36" t="str">
        <f>FIXED(Tabla1[[#This Row],[ISR RET]],0)</f>
        <v>0</v>
      </c>
      <c r="P1570" s="36" t="str">
        <f>FIXED(Tabla1[[#This Row],[IVA RET]],0)</f>
        <v>0</v>
      </c>
      <c r="R1570" s="68">
        <f>Tabla1[[#This Row],[TASA 16]]*16%</f>
        <v>0</v>
      </c>
    </row>
    <row r="1571" spans="2:18" x14ac:dyDescent="0.25">
      <c r="B1571" t="str">
        <f>'[1]210 Y RFC'!A1571</f>
        <v>LMA0603296H4</v>
      </c>
      <c r="C1571" t="s">
        <v>1603</v>
      </c>
      <c r="D1571" t="str">
        <f>'[1]210 Y RFC'!C1571</f>
        <v>LUBRI MAGIC SA DE CV</v>
      </c>
      <c r="E1571" s="35">
        <f>SUMIFS(Tabla16[TASA 16],Tabla16[NUM],Tabla1[[#This Row],[CODIGO]])</f>
        <v>0</v>
      </c>
      <c r="F1571" s="35">
        <f>SUMIFS(Tabla16[TASA 0%],Tabla16[NUM],Tabla1[[#This Row],[CODIGO]])</f>
        <v>0</v>
      </c>
      <c r="G1571" s="35">
        <f>SUMIFS(Tabla16[[EXENTO ]],Tabla16[NUM],Tabla1[[#This Row],[CODIGO]])</f>
        <v>0</v>
      </c>
      <c r="H1571" s="35">
        <f>SUMIFS(Tabla16[IVA],Tabla16[NUM],Tabla1[[#This Row],[CODIGO]])</f>
        <v>0</v>
      </c>
      <c r="I1571" s="35">
        <f>SUMIFS(Tabla16[ISR RET.],Tabla16[NUM],Tabla1[[#This Row],[CODIGO]])</f>
        <v>0</v>
      </c>
      <c r="J1571" s="35">
        <f>SUMIFS(Tabla16[IVA RET.],Tabla16[NUM],Tabla1[[#This Row],[CODIGO]])</f>
        <v>0</v>
      </c>
      <c r="K1571" t="str">
        <f>FIXED(Tabla1[[#This Row],[TASA 16%]],0)</f>
        <v>0</v>
      </c>
      <c r="L1571" t="str">
        <f>FIXED(Tabla1[[#This Row],[TASA 0%]],0)</f>
        <v>0</v>
      </c>
      <c r="M1571" t="str">
        <f>FIXED(Tabla1[[#This Row],[TASA EXE.]],0)</f>
        <v>0</v>
      </c>
      <c r="N1571" t="str">
        <f>FIXED(Tabla1[[#This Row],[IVA]],0)</f>
        <v>0</v>
      </c>
      <c r="O1571" t="str">
        <f>FIXED(Tabla1[[#This Row],[ISR RET]],0)</f>
        <v>0</v>
      </c>
      <c r="P1571" t="str">
        <f>FIXED(Tabla1[[#This Row],[IVA RET]],0)</f>
        <v>0</v>
      </c>
      <c r="R1571" s="68">
        <f>Tabla1[[#This Row],[TASA 16]]*16%</f>
        <v>0</v>
      </c>
    </row>
    <row r="1572" spans="2:18" x14ac:dyDescent="0.25">
      <c r="B1572" t="str">
        <f>'[1]210 Y RFC'!A1572</f>
        <v>CDI950303VB4</v>
      </c>
      <c r="C1572" t="s">
        <v>1604</v>
      </c>
      <c r="D1572" t="str">
        <f>'[1]210 Y RFC'!C1572</f>
        <v>CONSULTORES DINEX SA DE CV</v>
      </c>
      <c r="E1572" s="35">
        <f>SUMIFS(Tabla16[TASA 16],Tabla16[NUM],Tabla1[[#This Row],[CODIGO]])</f>
        <v>0</v>
      </c>
      <c r="F1572" s="35">
        <f>SUMIFS(Tabla16[TASA 0%],Tabla16[NUM],Tabla1[[#This Row],[CODIGO]])</f>
        <v>0</v>
      </c>
      <c r="G1572" s="35">
        <f>SUMIFS(Tabla16[[EXENTO ]],Tabla16[NUM],Tabla1[[#This Row],[CODIGO]])</f>
        <v>0</v>
      </c>
      <c r="H1572" s="35">
        <f>SUMIFS(Tabla16[IVA],Tabla16[NUM],Tabla1[[#This Row],[CODIGO]])</f>
        <v>0</v>
      </c>
      <c r="I1572" s="35">
        <f>SUMIFS(Tabla16[ISR RET.],Tabla16[NUM],Tabla1[[#This Row],[CODIGO]])</f>
        <v>0</v>
      </c>
      <c r="J1572" s="35">
        <f>SUMIFS(Tabla16[IVA RET.],Tabla16[NUM],Tabla1[[#This Row],[CODIGO]])</f>
        <v>0</v>
      </c>
      <c r="K1572" t="str">
        <f>FIXED(Tabla1[[#This Row],[TASA 16%]],0)</f>
        <v>0</v>
      </c>
      <c r="L1572" t="str">
        <f>FIXED(Tabla1[[#This Row],[TASA 0%]],0)</f>
        <v>0</v>
      </c>
      <c r="M1572" t="str">
        <f>FIXED(Tabla1[[#This Row],[TASA EXE.]],0)</f>
        <v>0</v>
      </c>
      <c r="N1572" s="36" t="str">
        <f>FIXED(Tabla1[[#This Row],[IVA]],0)</f>
        <v>0</v>
      </c>
      <c r="O1572" s="36" t="str">
        <f>FIXED(Tabla1[[#This Row],[ISR RET]],0)</f>
        <v>0</v>
      </c>
      <c r="P1572" s="36" t="str">
        <f>FIXED(Tabla1[[#This Row],[IVA RET]],0)</f>
        <v>0</v>
      </c>
      <c r="R1572" s="68">
        <f>Tabla1[[#This Row],[TASA 16]]*16%</f>
        <v>0</v>
      </c>
    </row>
    <row r="1573" spans="2:18" x14ac:dyDescent="0.25">
      <c r="B1573" t="str">
        <f>'[1]210 Y RFC'!A1573</f>
        <v>GOCG700803JT5</v>
      </c>
      <c r="C1573" t="s">
        <v>1605</v>
      </c>
      <c r="D1573" t="str">
        <f>'[1]210 Y RFC'!C1573</f>
        <v>GOMEZ CASILLAS GLORIA ESTHER</v>
      </c>
      <c r="E1573" s="35">
        <f>SUMIFS(Tabla16[TASA 16],Tabla16[NUM],Tabla1[[#This Row],[CODIGO]])</f>
        <v>0</v>
      </c>
      <c r="F1573" s="35">
        <f>SUMIFS(Tabla16[TASA 0%],Tabla16[NUM],Tabla1[[#This Row],[CODIGO]])</f>
        <v>0</v>
      </c>
      <c r="G1573" s="35">
        <f>SUMIFS(Tabla16[[EXENTO ]],Tabla16[NUM],Tabla1[[#This Row],[CODIGO]])</f>
        <v>0</v>
      </c>
      <c r="H1573" s="35">
        <f>SUMIFS(Tabla16[IVA],Tabla16[NUM],Tabla1[[#This Row],[CODIGO]])</f>
        <v>0</v>
      </c>
      <c r="I1573" s="35">
        <f>SUMIFS(Tabla16[ISR RET.],Tabla16[NUM],Tabla1[[#This Row],[CODIGO]])</f>
        <v>0</v>
      </c>
      <c r="J1573" s="35">
        <f>SUMIFS(Tabla16[IVA RET.],Tabla16[NUM],Tabla1[[#This Row],[CODIGO]])</f>
        <v>0</v>
      </c>
      <c r="K1573" t="str">
        <f>FIXED(Tabla1[[#This Row],[TASA 16%]],0)</f>
        <v>0</v>
      </c>
      <c r="L1573" t="str">
        <f>FIXED(Tabla1[[#This Row],[TASA 0%]],0)</f>
        <v>0</v>
      </c>
      <c r="M1573" t="str">
        <f>FIXED(Tabla1[[#This Row],[TASA EXE.]],0)</f>
        <v>0</v>
      </c>
      <c r="N1573" t="str">
        <f>FIXED(Tabla1[[#This Row],[IVA]],0)</f>
        <v>0</v>
      </c>
      <c r="O1573" t="str">
        <f>FIXED(Tabla1[[#This Row],[ISR RET]],0)</f>
        <v>0</v>
      </c>
      <c r="P1573" t="str">
        <f>FIXED(Tabla1[[#This Row],[IVA RET]],0)</f>
        <v>0</v>
      </c>
      <c r="R1573" s="68">
        <f>Tabla1[[#This Row],[TASA 16]]*16%</f>
        <v>0</v>
      </c>
    </row>
    <row r="1574" spans="2:18" x14ac:dyDescent="0.25">
      <c r="B1574" t="str">
        <f>'[1]210 Y RFC'!A1574</f>
        <v>CIP850214861</v>
      </c>
      <c r="C1574" t="s">
        <v>1606</v>
      </c>
      <c r="D1574" t="str">
        <f>'[1]210 Y RFC'!C1574</f>
        <v>CENTRO IDEAL PROVIDENCIA S DE RL DE CV</v>
      </c>
      <c r="E1574" s="35">
        <f>SUMIFS(Tabla16[TASA 16],Tabla16[NUM],Tabla1[[#This Row],[CODIGO]])</f>
        <v>0</v>
      </c>
      <c r="F1574" s="35">
        <f>SUMIFS(Tabla16[TASA 0%],Tabla16[NUM],Tabla1[[#This Row],[CODIGO]])</f>
        <v>0</v>
      </c>
      <c r="G1574" s="35">
        <f>SUMIFS(Tabla16[[EXENTO ]],Tabla16[NUM],Tabla1[[#This Row],[CODIGO]])</f>
        <v>0</v>
      </c>
      <c r="H1574" s="35">
        <f>SUMIFS(Tabla16[IVA],Tabla16[NUM],Tabla1[[#This Row],[CODIGO]])</f>
        <v>0</v>
      </c>
      <c r="I1574" s="35">
        <f>SUMIFS(Tabla16[ISR RET.],Tabla16[NUM],Tabla1[[#This Row],[CODIGO]])</f>
        <v>0</v>
      </c>
      <c r="J1574" s="35">
        <f>SUMIFS(Tabla16[IVA RET.],Tabla16[NUM],Tabla1[[#This Row],[CODIGO]])</f>
        <v>0</v>
      </c>
      <c r="K1574" t="str">
        <f>FIXED(Tabla1[[#This Row],[TASA 16%]],0)</f>
        <v>0</v>
      </c>
      <c r="L1574" t="str">
        <f>FIXED(Tabla1[[#This Row],[TASA 0%]],0)</f>
        <v>0</v>
      </c>
      <c r="M1574" t="str">
        <f>FIXED(Tabla1[[#This Row],[TASA EXE.]],0)</f>
        <v>0</v>
      </c>
      <c r="N1574" s="36" t="str">
        <f>FIXED(Tabla1[[#This Row],[IVA]],0)</f>
        <v>0</v>
      </c>
      <c r="O1574" s="36" t="str">
        <f>FIXED(Tabla1[[#This Row],[ISR RET]],0)</f>
        <v>0</v>
      </c>
      <c r="P1574" s="36" t="str">
        <f>FIXED(Tabla1[[#This Row],[IVA RET]],0)</f>
        <v>0</v>
      </c>
      <c r="R1574" s="68">
        <f>Tabla1[[#This Row],[TASA 16]]*16%</f>
        <v>0</v>
      </c>
    </row>
    <row r="1575" spans="2:18" x14ac:dyDescent="0.25">
      <c r="B1575" t="str">
        <f>'[1]210 Y RFC'!A1575</f>
        <v>CACF780201B89</v>
      </c>
      <c r="C1575" t="s">
        <v>1607</v>
      </c>
      <c r="D1575" t="str">
        <f>'[1]210 Y RFC'!C1575</f>
        <v>CARRILLO CORONADO FANY ALEJANDRA</v>
      </c>
      <c r="E1575" s="35">
        <f>SUMIFS(Tabla16[TASA 16],Tabla16[NUM],Tabla1[[#This Row],[CODIGO]])</f>
        <v>0</v>
      </c>
      <c r="F1575" s="35">
        <f>SUMIFS(Tabla16[TASA 0%],Tabla16[NUM],Tabla1[[#This Row],[CODIGO]])</f>
        <v>0</v>
      </c>
      <c r="G1575" s="35">
        <f>SUMIFS(Tabla16[[EXENTO ]],Tabla16[NUM],Tabla1[[#This Row],[CODIGO]])</f>
        <v>0</v>
      </c>
      <c r="H1575" s="35">
        <f>SUMIFS(Tabla16[IVA],Tabla16[NUM],Tabla1[[#This Row],[CODIGO]])</f>
        <v>0</v>
      </c>
      <c r="I1575" s="35">
        <f>SUMIFS(Tabla16[ISR RET.],Tabla16[NUM],Tabla1[[#This Row],[CODIGO]])</f>
        <v>0</v>
      </c>
      <c r="J1575" s="35">
        <f>SUMIFS(Tabla16[IVA RET.],Tabla16[NUM],Tabla1[[#This Row],[CODIGO]])</f>
        <v>0</v>
      </c>
      <c r="K1575" t="str">
        <f>FIXED(Tabla1[[#This Row],[TASA 16%]],0)</f>
        <v>0</v>
      </c>
      <c r="L1575" t="str">
        <f>FIXED(Tabla1[[#This Row],[TASA 0%]],0)</f>
        <v>0</v>
      </c>
      <c r="M1575" t="str">
        <f>FIXED(Tabla1[[#This Row],[TASA EXE.]],0)</f>
        <v>0</v>
      </c>
      <c r="N1575" t="str">
        <f>FIXED(Tabla1[[#This Row],[IVA]],0)</f>
        <v>0</v>
      </c>
      <c r="O1575" t="str">
        <f>FIXED(Tabla1[[#This Row],[ISR RET]],0)</f>
        <v>0</v>
      </c>
      <c r="P1575" t="str">
        <f>FIXED(Tabla1[[#This Row],[IVA RET]],0)</f>
        <v>0</v>
      </c>
      <c r="R1575" s="68">
        <f>Tabla1[[#This Row],[TASA 16]]*16%</f>
        <v>0</v>
      </c>
    </row>
    <row r="1576" spans="2:18" x14ac:dyDescent="0.25">
      <c r="B1576" t="str">
        <f>'[1]210 Y RFC'!A1576</f>
        <v>JIN930720IL7</v>
      </c>
      <c r="C1576" t="s">
        <v>1608</v>
      </c>
      <c r="D1576" t="str">
        <f>'[1]210 Y RFC'!C1576</f>
        <v>JOYMA INDUSTRIAL SA DE CV</v>
      </c>
      <c r="E1576" s="35">
        <f>SUMIFS(Tabla16[TASA 16],Tabla16[NUM],Tabla1[[#This Row],[CODIGO]])</f>
        <v>0</v>
      </c>
      <c r="F1576" s="35">
        <f>SUMIFS(Tabla16[TASA 0%],Tabla16[NUM],Tabla1[[#This Row],[CODIGO]])</f>
        <v>0</v>
      </c>
      <c r="G1576" s="35">
        <f>SUMIFS(Tabla16[[EXENTO ]],Tabla16[NUM],Tabla1[[#This Row],[CODIGO]])</f>
        <v>0</v>
      </c>
      <c r="H1576" s="35">
        <f>SUMIFS(Tabla16[IVA],Tabla16[NUM],Tabla1[[#This Row],[CODIGO]])</f>
        <v>0</v>
      </c>
      <c r="I1576" s="35">
        <f>SUMIFS(Tabla16[ISR RET.],Tabla16[NUM],Tabla1[[#This Row],[CODIGO]])</f>
        <v>0</v>
      </c>
      <c r="J1576" s="35">
        <f>SUMIFS(Tabla16[IVA RET.],Tabla16[NUM],Tabla1[[#This Row],[CODIGO]])</f>
        <v>0</v>
      </c>
      <c r="K1576" t="str">
        <f>FIXED(Tabla1[[#This Row],[TASA 16%]],0)</f>
        <v>0</v>
      </c>
      <c r="L1576" t="str">
        <f>FIXED(Tabla1[[#This Row],[TASA 0%]],0)</f>
        <v>0</v>
      </c>
      <c r="M1576" t="str">
        <f>FIXED(Tabla1[[#This Row],[TASA EXE.]],0)</f>
        <v>0</v>
      </c>
      <c r="N1576" s="36" t="str">
        <f>FIXED(Tabla1[[#This Row],[IVA]],0)</f>
        <v>0</v>
      </c>
      <c r="O1576" s="36" t="str">
        <f>FIXED(Tabla1[[#This Row],[ISR RET]],0)</f>
        <v>0</v>
      </c>
      <c r="P1576" s="36" t="str">
        <f>FIXED(Tabla1[[#This Row],[IVA RET]],0)</f>
        <v>0</v>
      </c>
      <c r="R1576" s="68">
        <f>Tabla1[[#This Row],[TASA 16]]*16%</f>
        <v>0</v>
      </c>
    </row>
    <row r="1577" spans="2:18" x14ac:dyDescent="0.25">
      <c r="B1577" t="str">
        <f>'[1]210 Y RFC'!A1577</f>
        <v>AERL790816Q53</v>
      </c>
      <c r="C1577" t="s">
        <v>1609</v>
      </c>
      <c r="D1577" t="str">
        <f>'[1]210 Y RFC'!C1577</f>
        <v>ARTEAGA RIVERA LUIS EWMIR</v>
      </c>
      <c r="E1577" s="35">
        <f>SUMIFS(Tabla16[TASA 16],Tabla16[NUM],Tabla1[[#This Row],[CODIGO]])</f>
        <v>0</v>
      </c>
      <c r="F1577" s="35">
        <f>SUMIFS(Tabla16[TASA 0%],Tabla16[NUM],Tabla1[[#This Row],[CODIGO]])</f>
        <v>0</v>
      </c>
      <c r="G1577" s="35">
        <f>SUMIFS(Tabla16[[EXENTO ]],Tabla16[NUM],Tabla1[[#This Row],[CODIGO]])</f>
        <v>0</v>
      </c>
      <c r="H1577" s="35">
        <f>SUMIFS(Tabla16[IVA],Tabla16[NUM],Tabla1[[#This Row],[CODIGO]])</f>
        <v>0</v>
      </c>
      <c r="I1577" s="35">
        <f>SUMIFS(Tabla16[ISR RET.],Tabla16[NUM],Tabla1[[#This Row],[CODIGO]])</f>
        <v>0</v>
      </c>
      <c r="J1577" s="35">
        <f>SUMIFS(Tabla16[IVA RET.],Tabla16[NUM],Tabla1[[#This Row],[CODIGO]])</f>
        <v>0</v>
      </c>
      <c r="K1577" t="str">
        <f>FIXED(Tabla1[[#This Row],[TASA 16%]],0)</f>
        <v>0</v>
      </c>
      <c r="L1577" t="str">
        <f>FIXED(Tabla1[[#This Row],[TASA 0%]],0)</f>
        <v>0</v>
      </c>
      <c r="M1577" t="str">
        <f>FIXED(Tabla1[[#This Row],[TASA EXE.]],0)</f>
        <v>0</v>
      </c>
      <c r="N1577" t="str">
        <f>FIXED(Tabla1[[#This Row],[IVA]],0)</f>
        <v>0</v>
      </c>
      <c r="O1577" t="str">
        <f>FIXED(Tabla1[[#This Row],[ISR RET]],0)</f>
        <v>0</v>
      </c>
      <c r="P1577" t="str">
        <f>FIXED(Tabla1[[#This Row],[IVA RET]],0)</f>
        <v>0</v>
      </c>
      <c r="R1577" s="68">
        <f>Tabla1[[#This Row],[TASA 16]]*16%</f>
        <v>0</v>
      </c>
    </row>
    <row r="1578" spans="2:18" x14ac:dyDescent="0.25">
      <c r="B1578" t="str">
        <f>'[1]210 Y RFC'!A1578</f>
        <v>CRE8808315B7</v>
      </c>
      <c r="C1578" t="s">
        <v>1610</v>
      </c>
      <c r="D1578" t="str">
        <f>'[1]210 Y RFC'!C1578</f>
        <v>CABLEVICION RED SA DE CV</v>
      </c>
      <c r="E1578" s="35">
        <f>SUMIFS(Tabla16[TASA 16],Tabla16[NUM],Tabla1[[#This Row],[CODIGO]])</f>
        <v>0</v>
      </c>
      <c r="F1578" s="35">
        <f>SUMIFS(Tabla16[TASA 0%],Tabla16[NUM],Tabla1[[#This Row],[CODIGO]])</f>
        <v>0</v>
      </c>
      <c r="G1578" s="35">
        <f>SUMIFS(Tabla16[[EXENTO ]],Tabla16[NUM],Tabla1[[#This Row],[CODIGO]])</f>
        <v>0</v>
      </c>
      <c r="H1578" s="35">
        <f>SUMIFS(Tabla16[IVA],Tabla16[NUM],Tabla1[[#This Row],[CODIGO]])</f>
        <v>0</v>
      </c>
      <c r="I1578" s="35">
        <f>SUMIFS(Tabla16[ISR RET.],Tabla16[NUM],Tabla1[[#This Row],[CODIGO]])</f>
        <v>0</v>
      </c>
      <c r="J1578" s="35">
        <f>SUMIFS(Tabla16[IVA RET.],Tabla16[NUM],Tabla1[[#This Row],[CODIGO]])</f>
        <v>0</v>
      </c>
      <c r="K1578" t="str">
        <f>FIXED(Tabla1[[#This Row],[TASA 16%]],0)</f>
        <v>0</v>
      </c>
      <c r="L1578" t="str">
        <f>FIXED(Tabla1[[#This Row],[TASA 0%]],0)</f>
        <v>0</v>
      </c>
      <c r="M1578" t="str">
        <f>FIXED(Tabla1[[#This Row],[TASA EXE.]],0)</f>
        <v>0</v>
      </c>
      <c r="N1578" s="36" t="str">
        <f>FIXED(Tabla1[[#This Row],[IVA]],0)</f>
        <v>0</v>
      </c>
      <c r="O1578" s="36" t="str">
        <f>FIXED(Tabla1[[#This Row],[ISR RET]],0)</f>
        <v>0</v>
      </c>
      <c r="P1578" s="36" t="str">
        <f>FIXED(Tabla1[[#This Row],[IVA RET]],0)</f>
        <v>0</v>
      </c>
      <c r="R1578" s="68">
        <f>Tabla1[[#This Row],[TASA 16]]*16%</f>
        <v>0</v>
      </c>
    </row>
    <row r="1579" spans="2:18" x14ac:dyDescent="0.25">
      <c r="B1579" t="str">
        <f>'[1]210 Y RFC'!A1579</f>
        <v>POP730815CS2</v>
      </c>
      <c r="C1579" t="s">
        <v>1611</v>
      </c>
      <c r="D1579" t="str">
        <f>'[1]210 Y RFC'!C1579</f>
        <v>PAPELERIA OPORTUNIDADES SA DE CV</v>
      </c>
      <c r="E1579" s="35">
        <f>SUMIFS(Tabla16[TASA 16],Tabla16[NUM],Tabla1[[#This Row],[CODIGO]])</f>
        <v>0</v>
      </c>
      <c r="F1579" s="35">
        <f>SUMIFS(Tabla16[TASA 0%],Tabla16[NUM],Tabla1[[#This Row],[CODIGO]])</f>
        <v>0</v>
      </c>
      <c r="G1579" s="35">
        <f>SUMIFS(Tabla16[[EXENTO ]],Tabla16[NUM],Tabla1[[#This Row],[CODIGO]])</f>
        <v>0</v>
      </c>
      <c r="H1579" s="35">
        <f>SUMIFS(Tabla16[IVA],Tabla16[NUM],Tabla1[[#This Row],[CODIGO]])</f>
        <v>0</v>
      </c>
      <c r="I1579" s="35">
        <f>SUMIFS(Tabla16[ISR RET.],Tabla16[NUM],Tabla1[[#This Row],[CODIGO]])</f>
        <v>0</v>
      </c>
      <c r="J1579" s="35">
        <f>SUMIFS(Tabla16[IVA RET.],Tabla16[NUM],Tabla1[[#This Row],[CODIGO]])</f>
        <v>0</v>
      </c>
      <c r="K1579" t="str">
        <f>FIXED(Tabla1[[#This Row],[TASA 16%]],0)</f>
        <v>0</v>
      </c>
      <c r="L1579" t="str">
        <f>FIXED(Tabla1[[#This Row],[TASA 0%]],0)</f>
        <v>0</v>
      </c>
      <c r="M1579" t="str">
        <f>FIXED(Tabla1[[#This Row],[TASA EXE.]],0)</f>
        <v>0</v>
      </c>
      <c r="N1579" t="str">
        <f>FIXED(Tabla1[[#This Row],[IVA]],0)</f>
        <v>0</v>
      </c>
      <c r="O1579" t="str">
        <f>FIXED(Tabla1[[#This Row],[ISR RET]],0)</f>
        <v>0</v>
      </c>
      <c r="P1579" t="str">
        <f>FIXED(Tabla1[[#This Row],[IVA RET]],0)</f>
        <v>0</v>
      </c>
      <c r="R1579" s="68">
        <f>Tabla1[[#This Row],[TASA 16]]*16%</f>
        <v>0</v>
      </c>
    </row>
    <row r="1580" spans="2:18" x14ac:dyDescent="0.25">
      <c r="B1580" t="str">
        <f>'[1]210 Y RFC'!A1580</f>
        <v>FEU050214BE6</v>
      </c>
      <c r="C1580" t="s">
        <v>1612</v>
      </c>
      <c r="D1580" t="str">
        <f>'[1]210 Y RFC'!C1580</f>
        <v>FARMACOPEA DE LOS ESTADOS UNIDOS MEXICANOS AC</v>
      </c>
      <c r="E1580" s="35">
        <f>SUMIFS(Tabla16[TASA 16],Tabla16[NUM],Tabla1[[#This Row],[CODIGO]])</f>
        <v>0</v>
      </c>
      <c r="F1580" s="35">
        <f>SUMIFS(Tabla16[TASA 0%],Tabla16[NUM],Tabla1[[#This Row],[CODIGO]])</f>
        <v>0</v>
      </c>
      <c r="G1580" s="35">
        <f>SUMIFS(Tabla16[[EXENTO ]],Tabla16[NUM],Tabla1[[#This Row],[CODIGO]])</f>
        <v>0</v>
      </c>
      <c r="H1580" s="35">
        <f>SUMIFS(Tabla16[IVA],Tabla16[NUM],Tabla1[[#This Row],[CODIGO]])</f>
        <v>0</v>
      </c>
      <c r="I1580" s="35">
        <f>SUMIFS(Tabla16[ISR RET.],Tabla16[NUM],Tabla1[[#This Row],[CODIGO]])</f>
        <v>0</v>
      </c>
      <c r="J1580" s="35">
        <f>SUMIFS(Tabla16[IVA RET.],Tabla16[NUM],Tabla1[[#This Row],[CODIGO]])</f>
        <v>0</v>
      </c>
      <c r="K1580" t="str">
        <f>FIXED(Tabla1[[#This Row],[TASA 16%]],0)</f>
        <v>0</v>
      </c>
      <c r="L1580" t="str">
        <f>FIXED(Tabla1[[#This Row],[TASA 0%]],0)</f>
        <v>0</v>
      </c>
      <c r="M1580" t="str">
        <f>FIXED(Tabla1[[#This Row],[TASA EXE.]],0)</f>
        <v>0</v>
      </c>
      <c r="N1580" s="36" t="str">
        <f>FIXED(Tabla1[[#This Row],[IVA]],0)</f>
        <v>0</v>
      </c>
      <c r="O1580" s="36" t="str">
        <f>FIXED(Tabla1[[#This Row],[ISR RET]],0)</f>
        <v>0</v>
      </c>
      <c r="P1580" s="36" t="str">
        <f>FIXED(Tabla1[[#This Row],[IVA RET]],0)</f>
        <v>0</v>
      </c>
      <c r="R1580" s="68">
        <f>Tabla1[[#This Row],[TASA 16]]*16%</f>
        <v>0</v>
      </c>
    </row>
    <row r="1581" spans="2:18" x14ac:dyDescent="0.25">
      <c r="B1581" t="str">
        <f>'[1]210 Y RFC'!A1581</f>
        <v>VICC511122S1A</v>
      </c>
      <c r="C1581" t="s">
        <v>1613</v>
      </c>
      <c r="D1581" t="str">
        <f>'[1]210 Y RFC'!C1581</f>
        <v>VILLA CABRERA CECILIA</v>
      </c>
      <c r="E1581" s="35">
        <f>SUMIFS(Tabla16[TASA 16],Tabla16[NUM],Tabla1[[#This Row],[CODIGO]])</f>
        <v>0</v>
      </c>
      <c r="F1581" s="35">
        <f>SUMIFS(Tabla16[TASA 0%],Tabla16[NUM],Tabla1[[#This Row],[CODIGO]])</f>
        <v>0</v>
      </c>
      <c r="G1581" s="35">
        <f>SUMIFS(Tabla16[[EXENTO ]],Tabla16[NUM],Tabla1[[#This Row],[CODIGO]])</f>
        <v>0</v>
      </c>
      <c r="H1581" s="35">
        <f>SUMIFS(Tabla16[IVA],Tabla16[NUM],Tabla1[[#This Row],[CODIGO]])</f>
        <v>0</v>
      </c>
      <c r="I1581" s="35">
        <f>SUMIFS(Tabla16[ISR RET.],Tabla16[NUM],Tabla1[[#This Row],[CODIGO]])</f>
        <v>0</v>
      </c>
      <c r="J1581" s="35">
        <f>SUMIFS(Tabla16[IVA RET.],Tabla16[NUM],Tabla1[[#This Row],[CODIGO]])</f>
        <v>0</v>
      </c>
      <c r="K1581" t="str">
        <f>FIXED(Tabla1[[#This Row],[TASA 16%]],0)</f>
        <v>0</v>
      </c>
      <c r="L1581" t="str">
        <f>FIXED(Tabla1[[#This Row],[TASA 0%]],0)</f>
        <v>0</v>
      </c>
      <c r="M1581" t="str">
        <f>FIXED(Tabla1[[#This Row],[TASA EXE.]],0)</f>
        <v>0</v>
      </c>
      <c r="N1581" t="str">
        <f>FIXED(Tabla1[[#This Row],[IVA]],0)</f>
        <v>0</v>
      </c>
      <c r="O1581" t="str">
        <f>FIXED(Tabla1[[#This Row],[ISR RET]],0)</f>
        <v>0</v>
      </c>
      <c r="P1581" t="str">
        <f>FIXED(Tabla1[[#This Row],[IVA RET]],0)</f>
        <v>0</v>
      </c>
      <c r="R1581" s="68">
        <f>Tabla1[[#This Row],[TASA 16]]*16%</f>
        <v>0</v>
      </c>
    </row>
    <row r="1582" spans="2:18" x14ac:dyDescent="0.25">
      <c r="B1582" t="str">
        <f>'[1]210 Y RFC'!A1582</f>
        <v>RADF520822GV7</v>
      </c>
      <c r="C1582" t="s">
        <v>1614</v>
      </c>
      <c r="D1582" t="str">
        <f>'[1]210 Y RFC'!C1582</f>
        <v>RAMIREZ DIAZ FILIBERTO</v>
      </c>
      <c r="E1582" s="35">
        <f>SUMIFS(Tabla16[TASA 16],Tabla16[NUM],Tabla1[[#This Row],[CODIGO]])</f>
        <v>0</v>
      </c>
      <c r="F1582" s="35">
        <f>SUMIFS(Tabla16[TASA 0%],Tabla16[NUM],Tabla1[[#This Row],[CODIGO]])</f>
        <v>0</v>
      </c>
      <c r="G1582" s="35">
        <f>SUMIFS(Tabla16[[EXENTO ]],Tabla16[NUM],Tabla1[[#This Row],[CODIGO]])</f>
        <v>0</v>
      </c>
      <c r="H1582" s="35">
        <f>SUMIFS(Tabla16[IVA],Tabla16[NUM],Tabla1[[#This Row],[CODIGO]])</f>
        <v>0</v>
      </c>
      <c r="I1582" s="35">
        <f>SUMIFS(Tabla16[ISR RET.],Tabla16[NUM],Tabla1[[#This Row],[CODIGO]])</f>
        <v>0</v>
      </c>
      <c r="J1582" s="35">
        <f>SUMIFS(Tabla16[IVA RET.],Tabla16[NUM],Tabla1[[#This Row],[CODIGO]])</f>
        <v>0</v>
      </c>
      <c r="K1582" t="str">
        <f>FIXED(Tabla1[[#This Row],[TASA 16%]],0)</f>
        <v>0</v>
      </c>
      <c r="L1582" t="str">
        <f>FIXED(Tabla1[[#This Row],[TASA 0%]],0)</f>
        <v>0</v>
      </c>
      <c r="M1582" t="str">
        <f>FIXED(Tabla1[[#This Row],[TASA EXE.]],0)</f>
        <v>0</v>
      </c>
      <c r="N1582" s="36" t="str">
        <f>FIXED(Tabla1[[#This Row],[IVA]],0)</f>
        <v>0</v>
      </c>
      <c r="O1582" s="36" t="str">
        <f>FIXED(Tabla1[[#This Row],[ISR RET]],0)</f>
        <v>0</v>
      </c>
      <c r="P1582" s="36" t="str">
        <f>FIXED(Tabla1[[#This Row],[IVA RET]],0)</f>
        <v>0</v>
      </c>
      <c r="R1582" s="68">
        <f>Tabla1[[#This Row],[TASA 16]]*16%</f>
        <v>0</v>
      </c>
    </row>
    <row r="1583" spans="2:18" x14ac:dyDescent="0.25">
      <c r="B1583" t="str">
        <f>'[1]210 Y RFC'!A1583</f>
        <v>PMO801112HD3</v>
      </c>
      <c r="C1583" t="s">
        <v>1615</v>
      </c>
      <c r="D1583" t="str">
        <f>'[1]210 Y RFC'!C1583</f>
        <v>PRODUCTOS MORENO, SA DE CV</v>
      </c>
      <c r="E1583" s="35">
        <f>SUMIFS(Tabla16[TASA 16],Tabla16[NUM],Tabla1[[#This Row],[CODIGO]])</f>
        <v>0</v>
      </c>
      <c r="F1583" s="35">
        <f>SUMIFS(Tabla16[TASA 0%],Tabla16[NUM],Tabla1[[#This Row],[CODIGO]])</f>
        <v>0</v>
      </c>
      <c r="G1583" s="35">
        <f>SUMIFS(Tabla16[[EXENTO ]],Tabla16[NUM],Tabla1[[#This Row],[CODIGO]])</f>
        <v>0</v>
      </c>
      <c r="H1583" s="35">
        <f>SUMIFS(Tabla16[IVA],Tabla16[NUM],Tabla1[[#This Row],[CODIGO]])</f>
        <v>0</v>
      </c>
      <c r="I1583" s="35">
        <f>SUMIFS(Tabla16[ISR RET.],Tabla16[NUM],Tabla1[[#This Row],[CODIGO]])</f>
        <v>0</v>
      </c>
      <c r="J1583" s="35">
        <f>SUMIFS(Tabla16[IVA RET.],Tabla16[NUM],Tabla1[[#This Row],[CODIGO]])</f>
        <v>0</v>
      </c>
      <c r="K1583" t="str">
        <f>FIXED(Tabla1[[#This Row],[TASA 16%]],0)</f>
        <v>0</v>
      </c>
      <c r="L1583" t="str">
        <f>FIXED(Tabla1[[#This Row],[TASA 0%]],0)</f>
        <v>0</v>
      </c>
      <c r="M1583" t="str">
        <f>FIXED(Tabla1[[#This Row],[TASA EXE.]],0)</f>
        <v>0</v>
      </c>
      <c r="N1583" t="str">
        <f>FIXED(Tabla1[[#This Row],[IVA]],0)</f>
        <v>0</v>
      </c>
      <c r="O1583" t="str">
        <f>FIXED(Tabla1[[#This Row],[ISR RET]],0)</f>
        <v>0</v>
      </c>
      <c r="P1583" t="str">
        <f>FIXED(Tabla1[[#This Row],[IVA RET]],0)</f>
        <v>0</v>
      </c>
      <c r="R1583" s="68">
        <f>Tabla1[[#This Row],[TASA 16]]*16%</f>
        <v>0</v>
      </c>
    </row>
    <row r="1584" spans="2:18" x14ac:dyDescent="0.25">
      <c r="B1584" t="str">
        <f>'[1]210 Y RFC'!A1584</f>
        <v>AEHS5710303UA</v>
      </c>
      <c r="C1584" t="s">
        <v>1616</v>
      </c>
      <c r="D1584" t="str">
        <f>'[1]210 Y RFC'!C1584</f>
        <v>ACEVES HERNANDEZ SERGIO</v>
      </c>
      <c r="E1584" s="35">
        <f>SUMIFS(Tabla16[TASA 16],Tabla16[NUM],Tabla1[[#This Row],[CODIGO]])</f>
        <v>0</v>
      </c>
      <c r="F1584" s="35">
        <f>SUMIFS(Tabla16[TASA 0%],Tabla16[NUM],Tabla1[[#This Row],[CODIGO]])</f>
        <v>0</v>
      </c>
      <c r="G1584" s="35">
        <f>SUMIFS(Tabla16[[EXENTO ]],Tabla16[NUM],Tabla1[[#This Row],[CODIGO]])</f>
        <v>0</v>
      </c>
      <c r="H1584" s="35">
        <f>SUMIFS(Tabla16[IVA],Tabla16[NUM],Tabla1[[#This Row],[CODIGO]])</f>
        <v>0</v>
      </c>
      <c r="I1584" s="35">
        <f>SUMIFS(Tabla16[ISR RET.],Tabla16[NUM],Tabla1[[#This Row],[CODIGO]])</f>
        <v>0</v>
      </c>
      <c r="J1584" s="35">
        <f>SUMIFS(Tabla16[IVA RET.],Tabla16[NUM],Tabla1[[#This Row],[CODIGO]])</f>
        <v>0</v>
      </c>
      <c r="K1584" t="str">
        <f>FIXED(Tabla1[[#This Row],[TASA 16%]],0)</f>
        <v>0</v>
      </c>
      <c r="L1584" t="str">
        <f>FIXED(Tabla1[[#This Row],[TASA 0%]],0)</f>
        <v>0</v>
      </c>
      <c r="M1584" t="str">
        <f>FIXED(Tabla1[[#This Row],[TASA EXE.]],0)</f>
        <v>0</v>
      </c>
      <c r="N1584" s="36" t="str">
        <f>FIXED(Tabla1[[#This Row],[IVA]],0)</f>
        <v>0</v>
      </c>
      <c r="O1584" s="36" t="str">
        <f>FIXED(Tabla1[[#This Row],[ISR RET]],0)</f>
        <v>0</v>
      </c>
      <c r="P1584" s="36" t="str">
        <f>FIXED(Tabla1[[#This Row],[IVA RET]],0)</f>
        <v>0</v>
      </c>
      <c r="R1584" s="68">
        <f>Tabla1[[#This Row],[TASA 16]]*16%</f>
        <v>0</v>
      </c>
    </row>
    <row r="1585" spans="2:18" x14ac:dyDescent="0.25">
      <c r="B1585" t="str">
        <f>'[1]210 Y RFC'!A1585</f>
        <v>HTE7901285Y7</v>
      </c>
      <c r="C1585" t="s">
        <v>1617</v>
      </c>
      <c r="D1585" t="str">
        <f>'[1]210 Y RFC'!C1585</f>
        <v>HOSPITAL TERRANOVA SA DE CV</v>
      </c>
      <c r="E1585" s="35">
        <f>SUMIFS(Tabla16[TASA 16],Tabla16[NUM],Tabla1[[#This Row],[CODIGO]])</f>
        <v>0</v>
      </c>
      <c r="F1585" s="35">
        <f>SUMIFS(Tabla16[TASA 0%],Tabla16[NUM],Tabla1[[#This Row],[CODIGO]])</f>
        <v>0</v>
      </c>
      <c r="G1585" s="35">
        <f>SUMIFS(Tabla16[[EXENTO ]],Tabla16[NUM],Tabla1[[#This Row],[CODIGO]])</f>
        <v>0</v>
      </c>
      <c r="H1585" s="35">
        <f>SUMIFS(Tabla16[IVA],Tabla16[NUM],Tabla1[[#This Row],[CODIGO]])</f>
        <v>0</v>
      </c>
      <c r="I1585" s="35">
        <f>SUMIFS(Tabla16[ISR RET.],Tabla16[NUM],Tabla1[[#This Row],[CODIGO]])</f>
        <v>0</v>
      </c>
      <c r="J1585" s="35">
        <f>SUMIFS(Tabla16[IVA RET.],Tabla16[NUM],Tabla1[[#This Row],[CODIGO]])</f>
        <v>0</v>
      </c>
      <c r="K1585" t="str">
        <f>FIXED(Tabla1[[#This Row],[TASA 16%]],0)</f>
        <v>0</v>
      </c>
      <c r="L1585" t="str">
        <f>FIXED(Tabla1[[#This Row],[TASA 0%]],0)</f>
        <v>0</v>
      </c>
      <c r="M1585" t="str">
        <f>FIXED(Tabla1[[#This Row],[TASA EXE.]],0)</f>
        <v>0</v>
      </c>
      <c r="N1585" t="str">
        <f>FIXED(Tabla1[[#This Row],[IVA]],0)</f>
        <v>0</v>
      </c>
      <c r="O1585" t="str">
        <f>FIXED(Tabla1[[#This Row],[ISR RET]],0)</f>
        <v>0</v>
      </c>
      <c r="P1585" t="str">
        <f>FIXED(Tabla1[[#This Row],[IVA RET]],0)</f>
        <v>0</v>
      </c>
      <c r="R1585" s="68">
        <f>Tabla1[[#This Row],[TASA 16]]*16%</f>
        <v>0</v>
      </c>
    </row>
    <row r="1586" spans="2:18" x14ac:dyDescent="0.25">
      <c r="B1586" t="str">
        <f>'[1]210 Y RFC'!A1586</f>
        <v>PCO971103CE7</v>
      </c>
      <c r="C1586" t="s">
        <v>1618</v>
      </c>
      <c r="D1586" t="str">
        <f>'[1]210 Y RFC'!C1586</f>
        <v xml:space="preserve">PROVEEDORA CRISTALERA DE OCCIDENTE SA DE CV </v>
      </c>
      <c r="E1586" s="35">
        <f>SUMIFS(Tabla16[TASA 16],Tabla16[NUM],Tabla1[[#This Row],[CODIGO]])</f>
        <v>0</v>
      </c>
      <c r="F1586" s="35">
        <f>SUMIFS(Tabla16[TASA 0%],Tabla16[NUM],Tabla1[[#This Row],[CODIGO]])</f>
        <v>0</v>
      </c>
      <c r="G1586" s="35">
        <f>SUMIFS(Tabla16[[EXENTO ]],Tabla16[NUM],Tabla1[[#This Row],[CODIGO]])</f>
        <v>0</v>
      </c>
      <c r="H1586" s="35">
        <f>SUMIFS(Tabla16[IVA],Tabla16[NUM],Tabla1[[#This Row],[CODIGO]])</f>
        <v>0</v>
      </c>
      <c r="I1586" s="35">
        <f>SUMIFS(Tabla16[ISR RET.],Tabla16[NUM],Tabla1[[#This Row],[CODIGO]])</f>
        <v>0</v>
      </c>
      <c r="J1586" s="35">
        <f>SUMIFS(Tabla16[IVA RET.],Tabla16[NUM],Tabla1[[#This Row],[CODIGO]])</f>
        <v>0</v>
      </c>
      <c r="K1586" t="str">
        <f>FIXED(Tabla1[[#This Row],[TASA 16%]],0)</f>
        <v>0</v>
      </c>
      <c r="L1586" t="str">
        <f>FIXED(Tabla1[[#This Row],[TASA 0%]],0)</f>
        <v>0</v>
      </c>
      <c r="M1586" t="str">
        <f>FIXED(Tabla1[[#This Row],[TASA EXE.]],0)</f>
        <v>0</v>
      </c>
      <c r="N1586" s="36" t="str">
        <f>FIXED(Tabla1[[#This Row],[IVA]],0)</f>
        <v>0</v>
      </c>
      <c r="O1586" s="36" t="str">
        <f>FIXED(Tabla1[[#This Row],[ISR RET]],0)</f>
        <v>0</v>
      </c>
      <c r="P1586" s="36" t="str">
        <f>FIXED(Tabla1[[#This Row],[IVA RET]],0)</f>
        <v>0</v>
      </c>
      <c r="R1586" s="68">
        <f>Tabla1[[#This Row],[TASA 16]]*16%</f>
        <v>0</v>
      </c>
    </row>
    <row r="1587" spans="2:18" x14ac:dyDescent="0.25">
      <c r="B1587" t="str">
        <f>'[1]210 Y RFC'!A1587</f>
        <v>KAL900427LI4</v>
      </c>
      <c r="C1587" t="s">
        <v>1619</v>
      </c>
      <c r="D1587" t="str">
        <f>'[1]210 Y RFC'!C1587</f>
        <v>KALARIS SA DE CV</v>
      </c>
      <c r="E1587" s="35">
        <f>SUMIFS(Tabla16[TASA 16],Tabla16[NUM],Tabla1[[#This Row],[CODIGO]])</f>
        <v>0</v>
      </c>
      <c r="F1587" s="35">
        <f>SUMIFS(Tabla16[TASA 0%],Tabla16[NUM],Tabla1[[#This Row],[CODIGO]])</f>
        <v>0</v>
      </c>
      <c r="G1587" s="35">
        <f>SUMIFS(Tabla16[[EXENTO ]],Tabla16[NUM],Tabla1[[#This Row],[CODIGO]])</f>
        <v>0</v>
      </c>
      <c r="H1587" s="35">
        <f>SUMIFS(Tabla16[IVA],Tabla16[NUM],Tabla1[[#This Row],[CODIGO]])</f>
        <v>0</v>
      </c>
      <c r="I1587" s="35">
        <f>SUMIFS(Tabla16[ISR RET.],Tabla16[NUM],Tabla1[[#This Row],[CODIGO]])</f>
        <v>0</v>
      </c>
      <c r="J1587" s="35">
        <f>SUMIFS(Tabla16[IVA RET.],Tabla16[NUM],Tabla1[[#This Row],[CODIGO]])</f>
        <v>0</v>
      </c>
      <c r="K1587" t="str">
        <f>FIXED(Tabla1[[#This Row],[TASA 16%]],0)</f>
        <v>0</v>
      </c>
      <c r="L1587" t="str">
        <f>FIXED(Tabla1[[#This Row],[TASA 0%]],0)</f>
        <v>0</v>
      </c>
      <c r="M1587" t="str">
        <f>FIXED(Tabla1[[#This Row],[TASA EXE.]],0)</f>
        <v>0</v>
      </c>
      <c r="N1587" t="str">
        <f>FIXED(Tabla1[[#This Row],[IVA]],0)</f>
        <v>0</v>
      </c>
      <c r="O1587" t="str">
        <f>FIXED(Tabla1[[#This Row],[ISR RET]],0)</f>
        <v>0</v>
      </c>
      <c r="P1587" t="str">
        <f>FIXED(Tabla1[[#This Row],[IVA RET]],0)</f>
        <v>0</v>
      </c>
      <c r="R1587" s="68">
        <f>Tabla1[[#This Row],[TASA 16]]*16%</f>
        <v>0</v>
      </c>
    </row>
    <row r="1588" spans="2:18" x14ac:dyDescent="0.25">
      <c r="B1588" t="str">
        <f>'[1]210 Y RFC'!A1588</f>
        <v>CHS040927M30</v>
      </c>
      <c r="C1588" t="s">
        <v>1620</v>
      </c>
      <c r="D1588" t="str">
        <f>'[1]210 Y RFC'!C1588</f>
        <v>COMERCIALIZADORA HERBAL'S &amp; PLANT'S SA DE CV</v>
      </c>
      <c r="E1588" s="35">
        <f>SUMIFS(Tabla16[TASA 16],Tabla16[NUM],Tabla1[[#This Row],[CODIGO]])</f>
        <v>0</v>
      </c>
      <c r="F1588" s="35">
        <f>SUMIFS(Tabla16[TASA 0%],Tabla16[NUM],Tabla1[[#This Row],[CODIGO]])</f>
        <v>0</v>
      </c>
      <c r="G1588" s="35">
        <f>SUMIFS(Tabla16[[EXENTO ]],Tabla16[NUM],Tabla1[[#This Row],[CODIGO]])</f>
        <v>0</v>
      </c>
      <c r="H1588" s="35">
        <f>SUMIFS(Tabla16[IVA],Tabla16[NUM],Tabla1[[#This Row],[CODIGO]])</f>
        <v>0</v>
      </c>
      <c r="I1588" s="35">
        <f>SUMIFS(Tabla16[ISR RET.],Tabla16[NUM],Tabla1[[#This Row],[CODIGO]])</f>
        <v>0</v>
      </c>
      <c r="J1588" s="35">
        <f>SUMIFS(Tabla16[IVA RET.],Tabla16[NUM],Tabla1[[#This Row],[CODIGO]])</f>
        <v>0</v>
      </c>
      <c r="K1588" t="str">
        <f>FIXED(Tabla1[[#This Row],[TASA 16%]],0)</f>
        <v>0</v>
      </c>
      <c r="L1588" t="str">
        <f>FIXED(Tabla1[[#This Row],[TASA 0%]],0)</f>
        <v>0</v>
      </c>
      <c r="M1588" t="str">
        <f>FIXED(Tabla1[[#This Row],[TASA EXE.]],0)</f>
        <v>0</v>
      </c>
      <c r="N1588" s="36" t="str">
        <f>FIXED(Tabla1[[#This Row],[IVA]],0)</f>
        <v>0</v>
      </c>
      <c r="O1588" s="36" t="str">
        <f>FIXED(Tabla1[[#This Row],[ISR RET]],0)</f>
        <v>0</v>
      </c>
      <c r="P1588" s="36" t="str">
        <f>FIXED(Tabla1[[#This Row],[IVA RET]],0)</f>
        <v>0</v>
      </c>
      <c r="R1588" s="68">
        <f>Tabla1[[#This Row],[TASA 16]]*16%</f>
        <v>0</v>
      </c>
    </row>
    <row r="1589" spans="2:18" x14ac:dyDescent="0.25">
      <c r="B1589" t="str">
        <f>'[1]210 Y RFC'!A1589</f>
        <v>PIX051205EX9</v>
      </c>
      <c r="C1589" t="s">
        <v>1621</v>
      </c>
      <c r="D1589" t="str">
        <f>'[1]210 Y RFC'!C1589</f>
        <v>PRODUCTOS IXNIPEC SA DE CV</v>
      </c>
      <c r="E1589" s="35">
        <f>SUMIFS(Tabla16[TASA 16],Tabla16[NUM],Tabla1[[#This Row],[CODIGO]])</f>
        <v>0</v>
      </c>
      <c r="F1589" s="35">
        <f>SUMIFS(Tabla16[TASA 0%],Tabla16[NUM],Tabla1[[#This Row],[CODIGO]])</f>
        <v>0</v>
      </c>
      <c r="G1589" s="35">
        <f>SUMIFS(Tabla16[[EXENTO ]],Tabla16[NUM],Tabla1[[#This Row],[CODIGO]])</f>
        <v>0</v>
      </c>
      <c r="H1589" s="35">
        <f>SUMIFS(Tabla16[IVA],Tabla16[NUM],Tabla1[[#This Row],[CODIGO]])</f>
        <v>0</v>
      </c>
      <c r="I1589" s="35">
        <f>SUMIFS(Tabla16[ISR RET.],Tabla16[NUM],Tabla1[[#This Row],[CODIGO]])</f>
        <v>0</v>
      </c>
      <c r="J1589" s="35">
        <f>SUMIFS(Tabla16[IVA RET.],Tabla16[NUM],Tabla1[[#This Row],[CODIGO]])</f>
        <v>0</v>
      </c>
      <c r="K1589" t="str">
        <f>FIXED(Tabla1[[#This Row],[TASA 16%]],0)</f>
        <v>0</v>
      </c>
      <c r="L1589" t="str">
        <f>FIXED(Tabla1[[#This Row],[TASA 0%]],0)</f>
        <v>0</v>
      </c>
      <c r="M1589" t="str">
        <f>FIXED(Tabla1[[#This Row],[TASA EXE.]],0)</f>
        <v>0</v>
      </c>
      <c r="N1589" t="str">
        <f>FIXED(Tabla1[[#This Row],[IVA]],0)</f>
        <v>0</v>
      </c>
      <c r="O1589" t="str">
        <f>FIXED(Tabla1[[#This Row],[ISR RET]],0)</f>
        <v>0</v>
      </c>
      <c r="P1589" t="str">
        <f>FIXED(Tabla1[[#This Row],[IVA RET]],0)</f>
        <v>0</v>
      </c>
      <c r="R1589" s="68">
        <f>Tabla1[[#This Row],[TASA 16]]*16%</f>
        <v>0</v>
      </c>
    </row>
    <row r="1590" spans="2:18" x14ac:dyDescent="0.25">
      <c r="B1590" t="str">
        <f>'[1]210 Y RFC'!A1590</f>
        <v>APA000426248</v>
      </c>
      <c r="C1590" t="s">
        <v>1622</v>
      </c>
      <c r="D1590" t="str">
        <f>'[1]210 Y RFC'!C1590</f>
        <v>ASTRAL DEL PACIFICO SA DE CV</v>
      </c>
      <c r="E1590" s="35">
        <f>SUMIFS(Tabla16[TASA 16],Tabla16[NUM],Tabla1[[#This Row],[CODIGO]])</f>
        <v>0</v>
      </c>
      <c r="F1590" s="35">
        <f>SUMIFS(Tabla16[TASA 0%],Tabla16[NUM],Tabla1[[#This Row],[CODIGO]])</f>
        <v>0</v>
      </c>
      <c r="G1590" s="35">
        <f>SUMIFS(Tabla16[[EXENTO ]],Tabla16[NUM],Tabla1[[#This Row],[CODIGO]])</f>
        <v>0</v>
      </c>
      <c r="H1590" s="35">
        <f>SUMIFS(Tabla16[IVA],Tabla16[NUM],Tabla1[[#This Row],[CODIGO]])</f>
        <v>0</v>
      </c>
      <c r="I1590" s="35">
        <f>SUMIFS(Tabla16[ISR RET.],Tabla16[NUM],Tabla1[[#This Row],[CODIGO]])</f>
        <v>0</v>
      </c>
      <c r="J1590" s="35">
        <f>SUMIFS(Tabla16[IVA RET.],Tabla16[NUM],Tabla1[[#This Row],[CODIGO]])</f>
        <v>0</v>
      </c>
      <c r="K1590" t="str">
        <f>FIXED(Tabla1[[#This Row],[TASA 16%]],0)</f>
        <v>0</v>
      </c>
      <c r="L1590" t="str">
        <f>FIXED(Tabla1[[#This Row],[TASA 0%]],0)</f>
        <v>0</v>
      </c>
      <c r="M1590" t="str">
        <f>FIXED(Tabla1[[#This Row],[TASA EXE.]],0)</f>
        <v>0</v>
      </c>
      <c r="N1590" s="36" t="str">
        <f>FIXED(Tabla1[[#This Row],[IVA]],0)</f>
        <v>0</v>
      </c>
      <c r="O1590" s="36" t="str">
        <f>FIXED(Tabla1[[#This Row],[ISR RET]],0)</f>
        <v>0</v>
      </c>
      <c r="P1590" s="36" t="str">
        <f>FIXED(Tabla1[[#This Row],[IVA RET]],0)</f>
        <v>0</v>
      </c>
      <c r="R1590" s="68">
        <f>Tabla1[[#This Row],[TASA 16]]*16%</f>
        <v>0</v>
      </c>
    </row>
    <row r="1591" spans="2:18" x14ac:dyDescent="0.25">
      <c r="B1591" t="str">
        <f>'[1]210 Y RFC'!A1591</f>
        <v>EATA590910T70</v>
      </c>
      <c r="C1591" t="s">
        <v>1623</v>
      </c>
      <c r="D1591" t="str">
        <f>'[1]210 Y RFC'!C1591</f>
        <v>ESTRADA DE LA TORRE ALEJANDRO</v>
      </c>
      <c r="E1591" s="35">
        <f>SUMIFS(Tabla16[TASA 16],Tabla16[NUM],Tabla1[[#This Row],[CODIGO]])</f>
        <v>0</v>
      </c>
      <c r="F1591" s="35">
        <f>SUMIFS(Tabla16[TASA 0%],Tabla16[NUM],Tabla1[[#This Row],[CODIGO]])</f>
        <v>0</v>
      </c>
      <c r="G1591" s="35">
        <f>SUMIFS(Tabla16[[EXENTO ]],Tabla16[NUM],Tabla1[[#This Row],[CODIGO]])</f>
        <v>0</v>
      </c>
      <c r="H1591" s="35">
        <f>SUMIFS(Tabla16[IVA],Tabla16[NUM],Tabla1[[#This Row],[CODIGO]])</f>
        <v>0</v>
      </c>
      <c r="I1591" s="35">
        <f>SUMIFS(Tabla16[ISR RET.],Tabla16[NUM],Tabla1[[#This Row],[CODIGO]])</f>
        <v>0</v>
      </c>
      <c r="J1591" s="35">
        <f>SUMIFS(Tabla16[IVA RET.],Tabla16[NUM],Tabla1[[#This Row],[CODIGO]])</f>
        <v>0</v>
      </c>
      <c r="K1591" t="str">
        <f>FIXED(Tabla1[[#This Row],[TASA 16%]],0)</f>
        <v>0</v>
      </c>
      <c r="L1591" t="str">
        <f>FIXED(Tabla1[[#This Row],[TASA 0%]],0)</f>
        <v>0</v>
      </c>
      <c r="M1591" t="str">
        <f>FIXED(Tabla1[[#This Row],[TASA EXE.]],0)</f>
        <v>0</v>
      </c>
      <c r="N1591" t="str">
        <f>FIXED(Tabla1[[#This Row],[IVA]],0)</f>
        <v>0</v>
      </c>
      <c r="O1591" t="str">
        <f>FIXED(Tabla1[[#This Row],[ISR RET]],0)</f>
        <v>0</v>
      </c>
      <c r="P1591" t="str">
        <f>FIXED(Tabla1[[#This Row],[IVA RET]],0)</f>
        <v>0</v>
      </c>
      <c r="R1591" s="68">
        <f>Tabla1[[#This Row],[TASA 16]]*16%</f>
        <v>0</v>
      </c>
    </row>
    <row r="1592" spans="2:18" x14ac:dyDescent="0.25">
      <c r="B1592" t="str">
        <f>'[1]210 Y RFC'!A1592</f>
        <v>PEGF6902241Y9</v>
      </c>
      <c r="C1592" t="s">
        <v>1624</v>
      </c>
      <c r="D1592" t="str">
        <f>'[1]210 Y RFC'!C1592</f>
        <v>PEREZ GONZALEZ FRANCISCO JAVIER</v>
      </c>
      <c r="E1592" s="35">
        <f>SUMIFS(Tabla16[TASA 16],Tabla16[NUM],Tabla1[[#This Row],[CODIGO]])</f>
        <v>0</v>
      </c>
      <c r="F1592" s="35">
        <f>SUMIFS(Tabla16[TASA 0%],Tabla16[NUM],Tabla1[[#This Row],[CODIGO]])</f>
        <v>0</v>
      </c>
      <c r="G1592" s="35">
        <f>SUMIFS(Tabla16[[EXENTO ]],Tabla16[NUM],Tabla1[[#This Row],[CODIGO]])</f>
        <v>0</v>
      </c>
      <c r="H1592" s="35">
        <f>SUMIFS(Tabla16[IVA],Tabla16[NUM],Tabla1[[#This Row],[CODIGO]])</f>
        <v>0</v>
      </c>
      <c r="I1592" s="35">
        <f>SUMIFS(Tabla16[ISR RET.],Tabla16[NUM],Tabla1[[#This Row],[CODIGO]])</f>
        <v>0</v>
      </c>
      <c r="J1592" s="35">
        <f>SUMIFS(Tabla16[IVA RET.],Tabla16[NUM],Tabla1[[#This Row],[CODIGO]])</f>
        <v>0</v>
      </c>
      <c r="K1592" t="str">
        <f>FIXED(Tabla1[[#This Row],[TASA 16%]],0)</f>
        <v>0</v>
      </c>
      <c r="L1592" t="str">
        <f>FIXED(Tabla1[[#This Row],[TASA 0%]],0)</f>
        <v>0</v>
      </c>
      <c r="M1592" t="str">
        <f>FIXED(Tabla1[[#This Row],[TASA EXE.]],0)</f>
        <v>0</v>
      </c>
      <c r="N1592" s="36" t="str">
        <f>FIXED(Tabla1[[#This Row],[IVA]],0)</f>
        <v>0</v>
      </c>
      <c r="O1592" s="36" t="str">
        <f>FIXED(Tabla1[[#This Row],[ISR RET]],0)</f>
        <v>0</v>
      </c>
      <c r="P1592" s="36" t="str">
        <f>FIXED(Tabla1[[#This Row],[IVA RET]],0)</f>
        <v>0</v>
      </c>
      <c r="R1592" s="68">
        <f>Tabla1[[#This Row],[TASA 16]]*16%</f>
        <v>0</v>
      </c>
    </row>
    <row r="1593" spans="2:18" x14ac:dyDescent="0.25">
      <c r="B1593" t="str">
        <f>'[1]210 Y RFC'!A1593</f>
        <v>HMI950125KG8</v>
      </c>
      <c r="C1593" t="s">
        <v>1625</v>
      </c>
      <c r="D1593" t="str">
        <f>'[1]210 Y RFC'!C1593</f>
        <v>HSBC MEXICO SA INSTITUCION DE BANCA MULTIPLE GRUPO FINANCIERO HSBC</v>
      </c>
      <c r="E1593" s="35">
        <f>SUMIFS(Tabla16[TASA 16],Tabla16[NUM],Tabla1[[#This Row],[CODIGO]])</f>
        <v>0</v>
      </c>
      <c r="F1593" s="35">
        <f>SUMIFS(Tabla16[TASA 0%],Tabla16[NUM],Tabla1[[#This Row],[CODIGO]])</f>
        <v>0</v>
      </c>
      <c r="G1593" s="35">
        <f>SUMIFS(Tabla16[[EXENTO ]],Tabla16[NUM],Tabla1[[#This Row],[CODIGO]])</f>
        <v>0</v>
      </c>
      <c r="H1593" s="35">
        <f>SUMIFS(Tabla16[IVA],Tabla16[NUM],Tabla1[[#This Row],[CODIGO]])</f>
        <v>0</v>
      </c>
      <c r="I1593" s="35">
        <f>SUMIFS(Tabla16[ISR RET.],Tabla16[NUM],Tabla1[[#This Row],[CODIGO]])</f>
        <v>0</v>
      </c>
      <c r="J1593" s="35">
        <f>SUMIFS(Tabla16[IVA RET.],Tabla16[NUM],Tabla1[[#This Row],[CODIGO]])</f>
        <v>0</v>
      </c>
      <c r="K1593" t="str">
        <f>FIXED(Tabla1[[#This Row],[TASA 16%]],0)</f>
        <v>0</v>
      </c>
      <c r="L1593" t="str">
        <f>FIXED(Tabla1[[#This Row],[TASA 0%]],0)</f>
        <v>0</v>
      </c>
      <c r="M1593" t="str">
        <f>FIXED(Tabla1[[#This Row],[TASA EXE.]],0)</f>
        <v>0</v>
      </c>
      <c r="N1593" t="str">
        <f>FIXED(Tabla1[[#This Row],[IVA]],0)</f>
        <v>0</v>
      </c>
      <c r="O1593" t="str">
        <f>FIXED(Tabla1[[#This Row],[ISR RET]],0)</f>
        <v>0</v>
      </c>
      <c r="P1593" t="str">
        <f>FIXED(Tabla1[[#This Row],[IVA RET]],0)</f>
        <v>0</v>
      </c>
      <c r="R1593" s="68">
        <f>Tabla1[[#This Row],[TASA 16]]*16%</f>
        <v>0</v>
      </c>
    </row>
    <row r="1594" spans="2:18" x14ac:dyDescent="0.25">
      <c r="B1594">
        <f>'[1]210 Y RFC'!A1594</f>
        <v>0</v>
      </c>
      <c r="C1594" t="s">
        <v>1626</v>
      </c>
      <c r="D1594" t="str">
        <f>'[1]210 Y RFC'!C1594</f>
        <v>IBARRA MEDINA EDUARDO</v>
      </c>
      <c r="E1594" s="35">
        <f>SUMIFS(Tabla16[TASA 16],Tabla16[NUM],Tabla1[[#This Row],[CODIGO]])</f>
        <v>0</v>
      </c>
      <c r="F1594" s="35">
        <f>SUMIFS(Tabla16[TASA 0%],Tabla16[NUM],Tabla1[[#This Row],[CODIGO]])</f>
        <v>0</v>
      </c>
      <c r="G1594" s="35">
        <f>SUMIFS(Tabla16[[EXENTO ]],Tabla16[NUM],Tabla1[[#This Row],[CODIGO]])</f>
        <v>0</v>
      </c>
      <c r="H1594" s="35">
        <f>SUMIFS(Tabla16[IVA],Tabla16[NUM],Tabla1[[#This Row],[CODIGO]])</f>
        <v>0</v>
      </c>
      <c r="I1594" s="35">
        <f>SUMIFS(Tabla16[ISR RET.],Tabla16[NUM],Tabla1[[#This Row],[CODIGO]])</f>
        <v>0</v>
      </c>
      <c r="J1594" s="35">
        <f>SUMIFS(Tabla16[IVA RET.],Tabla16[NUM],Tabla1[[#This Row],[CODIGO]])</f>
        <v>0</v>
      </c>
      <c r="K1594" t="str">
        <f>FIXED(Tabla1[[#This Row],[TASA 16%]],0)</f>
        <v>0</v>
      </c>
      <c r="L1594" t="str">
        <f>FIXED(Tabla1[[#This Row],[TASA 0%]],0)</f>
        <v>0</v>
      </c>
      <c r="M1594" t="str">
        <f>FIXED(Tabla1[[#This Row],[TASA EXE.]],0)</f>
        <v>0</v>
      </c>
      <c r="N1594" s="36" t="str">
        <f>FIXED(Tabla1[[#This Row],[IVA]],0)</f>
        <v>0</v>
      </c>
      <c r="O1594" s="36" t="str">
        <f>FIXED(Tabla1[[#This Row],[ISR RET]],0)</f>
        <v>0</v>
      </c>
      <c r="P1594" s="36" t="str">
        <f>FIXED(Tabla1[[#This Row],[IVA RET]],0)</f>
        <v>0</v>
      </c>
      <c r="R1594" s="68">
        <f>Tabla1[[#This Row],[TASA 16]]*16%</f>
        <v>0</v>
      </c>
    </row>
    <row r="1595" spans="2:18" x14ac:dyDescent="0.25">
      <c r="B1595" t="str">
        <f>'[1]210 Y RFC'!A1595</f>
        <v>HBO731220ES4</v>
      </c>
      <c r="C1595" t="s">
        <v>1627</v>
      </c>
      <c r="D1595" t="str">
        <f>'[1]210 Y RFC'!C1595</f>
        <v>HERRAJES BULNES DE OCCIDENTE SA DE CV</v>
      </c>
      <c r="E1595" s="35">
        <f>SUMIFS(Tabla16[TASA 16],Tabla16[NUM],Tabla1[[#This Row],[CODIGO]])</f>
        <v>0</v>
      </c>
      <c r="F1595" s="35">
        <f>SUMIFS(Tabla16[TASA 0%],Tabla16[NUM],Tabla1[[#This Row],[CODIGO]])</f>
        <v>0</v>
      </c>
      <c r="G1595" s="35">
        <f>SUMIFS(Tabla16[[EXENTO ]],Tabla16[NUM],Tabla1[[#This Row],[CODIGO]])</f>
        <v>0</v>
      </c>
      <c r="H1595" s="35">
        <f>SUMIFS(Tabla16[IVA],Tabla16[NUM],Tabla1[[#This Row],[CODIGO]])</f>
        <v>0</v>
      </c>
      <c r="I1595" s="35">
        <f>SUMIFS(Tabla16[ISR RET.],Tabla16[NUM],Tabla1[[#This Row],[CODIGO]])</f>
        <v>0</v>
      </c>
      <c r="J1595" s="35">
        <f>SUMIFS(Tabla16[IVA RET.],Tabla16[NUM],Tabla1[[#This Row],[CODIGO]])</f>
        <v>0</v>
      </c>
      <c r="K1595" t="str">
        <f>FIXED(Tabla1[[#This Row],[TASA 16%]],0)</f>
        <v>0</v>
      </c>
      <c r="L1595" t="str">
        <f>FIXED(Tabla1[[#This Row],[TASA 0%]],0)</f>
        <v>0</v>
      </c>
      <c r="M1595" t="str">
        <f>FIXED(Tabla1[[#This Row],[TASA EXE.]],0)</f>
        <v>0</v>
      </c>
      <c r="N1595" t="str">
        <f>FIXED(Tabla1[[#This Row],[IVA]],0)</f>
        <v>0</v>
      </c>
      <c r="O1595" t="str">
        <f>FIXED(Tabla1[[#This Row],[ISR RET]],0)</f>
        <v>0</v>
      </c>
      <c r="P1595" t="str">
        <f>FIXED(Tabla1[[#This Row],[IVA RET]],0)</f>
        <v>0</v>
      </c>
      <c r="R1595" s="68">
        <f>Tabla1[[#This Row],[TASA 16]]*16%</f>
        <v>0</v>
      </c>
    </row>
    <row r="1596" spans="2:18" x14ac:dyDescent="0.25">
      <c r="B1596" t="str">
        <f>'[1]210 Y RFC'!A1596</f>
        <v>GAHG700212GX1</v>
      </c>
      <c r="C1596" t="s">
        <v>1628</v>
      </c>
      <c r="D1596" t="str">
        <f>'[1]210 Y RFC'!C1596</f>
        <v>GARCIA HURACHA GLORIA ANGELICA</v>
      </c>
      <c r="E1596" s="35">
        <f>SUMIFS(Tabla16[TASA 16],Tabla16[NUM],Tabla1[[#This Row],[CODIGO]])</f>
        <v>0</v>
      </c>
      <c r="F1596" s="35">
        <f>SUMIFS(Tabla16[TASA 0%],Tabla16[NUM],Tabla1[[#This Row],[CODIGO]])</f>
        <v>0</v>
      </c>
      <c r="G1596" s="35">
        <f>SUMIFS(Tabla16[[EXENTO ]],Tabla16[NUM],Tabla1[[#This Row],[CODIGO]])</f>
        <v>0</v>
      </c>
      <c r="H1596" s="35">
        <f>SUMIFS(Tabla16[IVA],Tabla16[NUM],Tabla1[[#This Row],[CODIGO]])</f>
        <v>0</v>
      </c>
      <c r="I1596" s="35">
        <f>SUMIFS(Tabla16[ISR RET.],Tabla16[NUM],Tabla1[[#This Row],[CODIGO]])</f>
        <v>0</v>
      </c>
      <c r="J1596" s="35">
        <f>SUMIFS(Tabla16[IVA RET.],Tabla16[NUM],Tabla1[[#This Row],[CODIGO]])</f>
        <v>0</v>
      </c>
      <c r="K1596" t="str">
        <f>FIXED(Tabla1[[#This Row],[TASA 16%]],0)</f>
        <v>0</v>
      </c>
      <c r="L1596" t="str">
        <f>FIXED(Tabla1[[#This Row],[TASA 0%]],0)</f>
        <v>0</v>
      </c>
      <c r="M1596" t="str">
        <f>FIXED(Tabla1[[#This Row],[TASA EXE.]],0)</f>
        <v>0</v>
      </c>
      <c r="N1596" s="36" t="str">
        <f>FIXED(Tabla1[[#This Row],[IVA]],0)</f>
        <v>0</v>
      </c>
      <c r="O1596" s="36" t="str">
        <f>FIXED(Tabla1[[#This Row],[ISR RET]],0)</f>
        <v>0</v>
      </c>
      <c r="P1596" s="36" t="str">
        <f>FIXED(Tabla1[[#This Row],[IVA RET]],0)</f>
        <v>0</v>
      </c>
      <c r="R1596" s="68">
        <f>Tabla1[[#This Row],[TASA 16]]*16%</f>
        <v>0</v>
      </c>
    </row>
    <row r="1597" spans="2:18" x14ac:dyDescent="0.25">
      <c r="B1597" t="str">
        <f>'[1]210 Y RFC'!A1597</f>
        <v>BAVH600917K20</v>
      </c>
      <c r="C1597" t="s">
        <v>1629</v>
      </c>
      <c r="D1597" t="str">
        <f>'[1]210 Y RFC'!C1597</f>
        <v>BARRIOS VARGAS HECTOR MANUEL</v>
      </c>
      <c r="E1597" s="35">
        <f>SUMIFS(Tabla16[TASA 16],Tabla16[NUM],Tabla1[[#This Row],[CODIGO]])</f>
        <v>0</v>
      </c>
      <c r="F1597" s="35">
        <f>SUMIFS(Tabla16[TASA 0%],Tabla16[NUM],Tabla1[[#This Row],[CODIGO]])</f>
        <v>0</v>
      </c>
      <c r="G1597" s="35">
        <f>SUMIFS(Tabla16[[EXENTO ]],Tabla16[NUM],Tabla1[[#This Row],[CODIGO]])</f>
        <v>0</v>
      </c>
      <c r="H1597" s="35">
        <f>SUMIFS(Tabla16[IVA],Tabla16[NUM],Tabla1[[#This Row],[CODIGO]])</f>
        <v>0</v>
      </c>
      <c r="I1597" s="35">
        <f>SUMIFS(Tabla16[ISR RET.],Tabla16[NUM],Tabla1[[#This Row],[CODIGO]])</f>
        <v>0</v>
      </c>
      <c r="J1597" s="35">
        <f>SUMIFS(Tabla16[IVA RET.],Tabla16[NUM],Tabla1[[#This Row],[CODIGO]])</f>
        <v>0</v>
      </c>
      <c r="K1597" t="str">
        <f>FIXED(Tabla1[[#This Row],[TASA 16%]],0)</f>
        <v>0</v>
      </c>
      <c r="L1597" t="str">
        <f>FIXED(Tabla1[[#This Row],[TASA 0%]],0)</f>
        <v>0</v>
      </c>
      <c r="M1597" t="str">
        <f>FIXED(Tabla1[[#This Row],[TASA EXE.]],0)</f>
        <v>0</v>
      </c>
      <c r="N1597" t="str">
        <f>FIXED(Tabla1[[#This Row],[IVA]],0)</f>
        <v>0</v>
      </c>
      <c r="O1597" t="str">
        <f>FIXED(Tabla1[[#This Row],[ISR RET]],0)</f>
        <v>0</v>
      </c>
      <c r="P1597" t="str">
        <f>FIXED(Tabla1[[#This Row],[IVA RET]],0)</f>
        <v>0</v>
      </c>
      <c r="R1597" s="68">
        <f>Tabla1[[#This Row],[TASA 16]]*16%</f>
        <v>0</v>
      </c>
    </row>
    <row r="1598" spans="2:18" x14ac:dyDescent="0.25">
      <c r="B1598" t="str">
        <f>'[1]210 Y RFC'!A1598</f>
        <v>BUOL840705P34</v>
      </c>
      <c r="C1598" t="s">
        <v>1630</v>
      </c>
      <c r="D1598" t="str">
        <f>'[1]210 Y RFC'!C1598</f>
        <v>BUSTOS OLIVA LUZ DANIELA</v>
      </c>
      <c r="E1598" s="35">
        <f>SUMIFS(Tabla16[TASA 16],Tabla16[NUM],Tabla1[[#This Row],[CODIGO]])</f>
        <v>0</v>
      </c>
      <c r="F1598" s="35">
        <f>SUMIFS(Tabla16[TASA 0%],Tabla16[NUM],Tabla1[[#This Row],[CODIGO]])</f>
        <v>0</v>
      </c>
      <c r="G1598" s="35">
        <f>SUMIFS(Tabla16[[EXENTO ]],Tabla16[NUM],Tabla1[[#This Row],[CODIGO]])</f>
        <v>0</v>
      </c>
      <c r="H1598" s="35">
        <f>SUMIFS(Tabla16[IVA],Tabla16[NUM],Tabla1[[#This Row],[CODIGO]])</f>
        <v>0</v>
      </c>
      <c r="I1598" s="35">
        <f>SUMIFS(Tabla16[ISR RET.],Tabla16[NUM],Tabla1[[#This Row],[CODIGO]])</f>
        <v>0</v>
      </c>
      <c r="J1598" s="35">
        <f>SUMIFS(Tabla16[IVA RET.],Tabla16[NUM],Tabla1[[#This Row],[CODIGO]])</f>
        <v>0</v>
      </c>
      <c r="K1598" t="str">
        <f>FIXED(Tabla1[[#This Row],[TASA 16%]],0)</f>
        <v>0</v>
      </c>
      <c r="L1598" t="str">
        <f>FIXED(Tabla1[[#This Row],[TASA 0%]],0)</f>
        <v>0</v>
      </c>
      <c r="M1598" t="str">
        <f>FIXED(Tabla1[[#This Row],[TASA EXE.]],0)</f>
        <v>0</v>
      </c>
      <c r="N1598" s="36" t="str">
        <f>FIXED(Tabla1[[#This Row],[IVA]],0)</f>
        <v>0</v>
      </c>
      <c r="O1598" s="36" t="str">
        <f>FIXED(Tabla1[[#This Row],[ISR RET]],0)</f>
        <v>0</v>
      </c>
      <c r="P1598" s="36" t="str">
        <f>FIXED(Tabla1[[#This Row],[IVA RET]],0)</f>
        <v>0</v>
      </c>
      <c r="R1598" s="68">
        <f>Tabla1[[#This Row],[TASA 16]]*16%</f>
        <v>0</v>
      </c>
    </row>
    <row r="1599" spans="2:18" x14ac:dyDescent="0.25">
      <c r="B1599" t="str">
        <f>'[1]210 Y RFC'!A1599</f>
        <v>BCE040903EB9</v>
      </c>
      <c r="C1599" t="s">
        <v>1631</v>
      </c>
      <c r="D1599" t="str">
        <f>'[1]210 Y RFC'!C1599</f>
        <v>BIOZONE CHEMICAL SA DE CV</v>
      </c>
      <c r="E1599" s="35">
        <f>SUMIFS(Tabla16[TASA 16],Tabla16[NUM],Tabla1[[#This Row],[CODIGO]])</f>
        <v>0</v>
      </c>
      <c r="F1599" s="35">
        <f>SUMIFS(Tabla16[TASA 0%],Tabla16[NUM],Tabla1[[#This Row],[CODIGO]])</f>
        <v>0</v>
      </c>
      <c r="G1599" s="35">
        <f>SUMIFS(Tabla16[[EXENTO ]],Tabla16[NUM],Tabla1[[#This Row],[CODIGO]])</f>
        <v>0</v>
      </c>
      <c r="H1599" s="35">
        <f>SUMIFS(Tabla16[IVA],Tabla16[NUM],Tabla1[[#This Row],[CODIGO]])</f>
        <v>0</v>
      </c>
      <c r="I1599" s="35">
        <f>SUMIFS(Tabla16[ISR RET.],Tabla16[NUM],Tabla1[[#This Row],[CODIGO]])</f>
        <v>0</v>
      </c>
      <c r="J1599" s="35">
        <f>SUMIFS(Tabla16[IVA RET.],Tabla16[NUM],Tabla1[[#This Row],[CODIGO]])</f>
        <v>0</v>
      </c>
      <c r="K1599" t="str">
        <f>FIXED(Tabla1[[#This Row],[TASA 16%]],0)</f>
        <v>0</v>
      </c>
      <c r="L1599" t="str">
        <f>FIXED(Tabla1[[#This Row],[TASA 0%]],0)</f>
        <v>0</v>
      </c>
      <c r="M1599" t="str">
        <f>FIXED(Tabla1[[#This Row],[TASA EXE.]],0)</f>
        <v>0</v>
      </c>
      <c r="N1599" t="str">
        <f>FIXED(Tabla1[[#This Row],[IVA]],0)</f>
        <v>0</v>
      </c>
      <c r="O1599" t="str">
        <f>FIXED(Tabla1[[#This Row],[ISR RET]],0)</f>
        <v>0</v>
      </c>
      <c r="P1599" t="str">
        <f>FIXED(Tabla1[[#This Row],[IVA RET]],0)</f>
        <v>0</v>
      </c>
      <c r="R1599" s="68">
        <f>Tabla1[[#This Row],[TASA 16]]*16%</f>
        <v>0</v>
      </c>
    </row>
    <row r="1600" spans="2:18" x14ac:dyDescent="0.25">
      <c r="B1600" t="str">
        <f>'[1]210 Y RFC'!A1600</f>
        <v>TAU760326AW9</v>
      </c>
      <c r="C1600" t="s">
        <v>1632</v>
      </c>
      <c r="D1600" t="str">
        <f>'[1]210 Y RFC'!C1600</f>
        <v>TEPATITLAN AUTOMOTRIZ SA DE CV</v>
      </c>
      <c r="E1600" s="35">
        <f>SUMIFS(Tabla16[TASA 16],Tabla16[NUM],Tabla1[[#This Row],[CODIGO]])</f>
        <v>0</v>
      </c>
      <c r="F1600" s="35">
        <f>SUMIFS(Tabla16[TASA 0%],Tabla16[NUM],Tabla1[[#This Row],[CODIGO]])</f>
        <v>0</v>
      </c>
      <c r="G1600" s="35">
        <f>SUMIFS(Tabla16[[EXENTO ]],Tabla16[NUM],Tabla1[[#This Row],[CODIGO]])</f>
        <v>0</v>
      </c>
      <c r="H1600" s="35">
        <f>SUMIFS(Tabla16[IVA],Tabla16[NUM],Tabla1[[#This Row],[CODIGO]])</f>
        <v>0</v>
      </c>
      <c r="I1600" s="35">
        <f>SUMIFS(Tabla16[ISR RET.],Tabla16[NUM],Tabla1[[#This Row],[CODIGO]])</f>
        <v>0</v>
      </c>
      <c r="J1600" s="35">
        <f>SUMIFS(Tabla16[IVA RET.],Tabla16[NUM],Tabla1[[#This Row],[CODIGO]])</f>
        <v>0</v>
      </c>
      <c r="K1600" t="str">
        <f>FIXED(Tabla1[[#This Row],[TASA 16%]],0)</f>
        <v>0</v>
      </c>
      <c r="L1600" t="str">
        <f>FIXED(Tabla1[[#This Row],[TASA 0%]],0)</f>
        <v>0</v>
      </c>
      <c r="M1600" t="str">
        <f>FIXED(Tabla1[[#This Row],[TASA EXE.]],0)</f>
        <v>0</v>
      </c>
      <c r="N1600" s="36" t="str">
        <f>FIXED(Tabla1[[#This Row],[IVA]],0)</f>
        <v>0</v>
      </c>
      <c r="O1600" s="36" t="str">
        <f>FIXED(Tabla1[[#This Row],[ISR RET]],0)</f>
        <v>0</v>
      </c>
      <c r="P1600" s="36" t="str">
        <f>FIXED(Tabla1[[#This Row],[IVA RET]],0)</f>
        <v>0</v>
      </c>
      <c r="R1600" s="68">
        <f>Tabla1[[#This Row],[TASA 16]]*16%</f>
        <v>0</v>
      </c>
    </row>
    <row r="1601" spans="2:18" x14ac:dyDescent="0.25">
      <c r="B1601" t="str">
        <f>'[1]210 Y RFC'!A1601</f>
        <v>PESJ4605168G7</v>
      </c>
      <c r="C1601" t="s">
        <v>1633</v>
      </c>
      <c r="D1601" t="str">
        <f>'[1]210 Y RFC'!C1601</f>
        <v>PEDROZA SILICEO JUAN LUIS</v>
      </c>
      <c r="E1601" s="35">
        <f>SUMIFS(Tabla16[TASA 16],Tabla16[NUM],Tabla1[[#This Row],[CODIGO]])</f>
        <v>0</v>
      </c>
      <c r="F1601" s="35">
        <f>SUMIFS(Tabla16[TASA 0%],Tabla16[NUM],Tabla1[[#This Row],[CODIGO]])</f>
        <v>0</v>
      </c>
      <c r="G1601" s="35">
        <f>SUMIFS(Tabla16[[EXENTO ]],Tabla16[NUM],Tabla1[[#This Row],[CODIGO]])</f>
        <v>0</v>
      </c>
      <c r="H1601" s="35">
        <f>SUMIFS(Tabla16[IVA],Tabla16[NUM],Tabla1[[#This Row],[CODIGO]])</f>
        <v>0</v>
      </c>
      <c r="I1601" s="35">
        <f>SUMIFS(Tabla16[ISR RET.],Tabla16[NUM],Tabla1[[#This Row],[CODIGO]])</f>
        <v>0</v>
      </c>
      <c r="J1601" s="35">
        <f>SUMIFS(Tabla16[IVA RET.],Tabla16[NUM],Tabla1[[#This Row],[CODIGO]])</f>
        <v>0</v>
      </c>
      <c r="K1601" t="str">
        <f>FIXED(Tabla1[[#This Row],[TASA 16%]],0)</f>
        <v>0</v>
      </c>
      <c r="L1601" t="str">
        <f>FIXED(Tabla1[[#This Row],[TASA 0%]],0)</f>
        <v>0</v>
      </c>
      <c r="M1601" t="str">
        <f>FIXED(Tabla1[[#This Row],[TASA EXE.]],0)</f>
        <v>0</v>
      </c>
      <c r="N1601" t="str">
        <f>FIXED(Tabla1[[#This Row],[IVA]],0)</f>
        <v>0</v>
      </c>
      <c r="O1601" t="str">
        <f>FIXED(Tabla1[[#This Row],[ISR RET]],0)</f>
        <v>0</v>
      </c>
      <c r="P1601" t="str">
        <f>FIXED(Tabla1[[#This Row],[IVA RET]],0)</f>
        <v>0</v>
      </c>
      <c r="R1601" s="68">
        <f>Tabla1[[#This Row],[TASA 16]]*16%</f>
        <v>0</v>
      </c>
    </row>
    <row r="1602" spans="2:18" x14ac:dyDescent="0.25">
      <c r="B1602" t="str">
        <f>'[1]210 Y RFC'!A1602</f>
        <v>HMJ920106HA5</v>
      </c>
      <c r="C1602" t="s">
        <v>1634</v>
      </c>
      <c r="D1602" t="str">
        <f>'[1]210 Y RFC'!C1602</f>
        <v>HARINERA DE MAIZ DE JALISCO SA DE CV</v>
      </c>
      <c r="E1602" s="35">
        <f>SUMIFS(Tabla16[TASA 16],Tabla16[NUM],Tabla1[[#This Row],[CODIGO]])</f>
        <v>0</v>
      </c>
      <c r="F1602" s="35">
        <f>SUMIFS(Tabla16[TASA 0%],Tabla16[NUM],Tabla1[[#This Row],[CODIGO]])</f>
        <v>0</v>
      </c>
      <c r="G1602" s="35">
        <f>SUMIFS(Tabla16[[EXENTO ]],Tabla16[NUM],Tabla1[[#This Row],[CODIGO]])</f>
        <v>0</v>
      </c>
      <c r="H1602" s="35">
        <f>SUMIFS(Tabla16[IVA],Tabla16[NUM],Tabla1[[#This Row],[CODIGO]])</f>
        <v>0</v>
      </c>
      <c r="I1602" s="35">
        <f>SUMIFS(Tabla16[ISR RET.],Tabla16[NUM],Tabla1[[#This Row],[CODIGO]])</f>
        <v>0</v>
      </c>
      <c r="J1602" s="35">
        <f>SUMIFS(Tabla16[IVA RET.],Tabla16[NUM],Tabla1[[#This Row],[CODIGO]])</f>
        <v>0</v>
      </c>
      <c r="K1602" t="str">
        <f>FIXED(Tabla1[[#This Row],[TASA 16%]],0)</f>
        <v>0</v>
      </c>
      <c r="L1602" t="str">
        <f>FIXED(Tabla1[[#This Row],[TASA 0%]],0)</f>
        <v>0</v>
      </c>
      <c r="M1602" t="str">
        <f>FIXED(Tabla1[[#This Row],[TASA EXE.]],0)</f>
        <v>0</v>
      </c>
      <c r="N1602" s="36" t="str">
        <f>FIXED(Tabla1[[#This Row],[IVA]],0)</f>
        <v>0</v>
      </c>
      <c r="O1602" s="36" t="str">
        <f>FIXED(Tabla1[[#This Row],[ISR RET]],0)</f>
        <v>0</v>
      </c>
      <c r="P1602" s="36" t="str">
        <f>FIXED(Tabla1[[#This Row],[IVA RET]],0)</f>
        <v>0</v>
      </c>
      <c r="R1602" s="68">
        <f>Tabla1[[#This Row],[TASA 16]]*16%</f>
        <v>0</v>
      </c>
    </row>
    <row r="1603" spans="2:18" x14ac:dyDescent="0.25">
      <c r="B1603" t="str">
        <f>'[1]210 Y RFC'!A1603</f>
        <v>SOGR620811EQ8</v>
      </c>
      <c r="C1603" t="s">
        <v>1635</v>
      </c>
      <c r="D1603" t="str">
        <f>'[1]210 Y RFC'!C1603</f>
        <v>SOTO GONZALEZ RAUL</v>
      </c>
      <c r="E1603" s="35">
        <f>SUMIFS(Tabla16[TASA 16],Tabla16[NUM],Tabla1[[#This Row],[CODIGO]])</f>
        <v>0</v>
      </c>
      <c r="F1603" s="35">
        <f>SUMIFS(Tabla16[TASA 0%],Tabla16[NUM],Tabla1[[#This Row],[CODIGO]])</f>
        <v>0</v>
      </c>
      <c r="G1603" s="35">
        <f>SUMIFS(Tabla16[[EXENTO ]],Tabla16[NUM],Tabla1[[#This Row],[CODIGO]])</f>
        <v>0</v>
      </c>
      <c r="H1603" s="35">
        <f>SUMIFS(Tabla16[IVA],Tabla16[NUM],Tabla1[[#This Row],[CODIGO]])</f>
        <v>0</v>
      </c>
      <c r="I1603" s="35">
        <f>SUMIFS(Tabla16[ISR RET.],Tabla16[NUM],Tabla1[[#This Row],[CODIGO]])</f>
        <v>0</v>
      </c>
      <c r="J1603" s="35">
        <f>SUMIFS(Tabla16[IVA RET.],Tabla16[NUM],Tabla1[[#This Row],[CODIGO]])</f>
        <v>0</v>
      </c>
      <c r="K1603" t="str">
        <f>FIXED(Tabla1[[#This Row],[TASA 16%]],0)</f>
        <v>0</v>
      </c>
      <c r="L1603" t="str">
        <f>FIXED(Tabla1[[#This Row],[TASA 0%]],0)</f>
        <v>0</v>
      </c>
      <c r="M1603" t="str">
        <f>FIXED(Tabla1[[#This Row],[TASA EXE.]],0)</f>
        <v>0</v>
      </c>
      <c r="N1603" t="str">
        <f>FIXED(Tabla1[[#This Row],[IVA]],0)</f>
        <v>0</v>
      </c>
      <c r="O1603" t="str">
        <f>FIXED(Tabla1[[#This Row],[ISR RET]],0)</f>
        <v>0</v>
      </c>
      <c r="P1603" t="str">
        <f>FIXED(Tabla1[[#This Row],[IVA RET]],0)</f>
        <v>0</v>
      </c>
      <c r="R1603" s="68">
        <f>Tabla1[[#This Row],[TASA 16]]*16%</f>
        <v>0</v>
      </c>
    </row>
    <row r="1604" spans="2:18" x14ac:dyDescent="0.25">
      <c r="B1604" t="str">
        <f>'[1]210 Y RFC'!A1604</f>
        <v>ADR531130N5A</v>
      </c>
      <c r="C1604" t="s">
        <v>1636</v>
      </c>
      <c r="D1604" t="str">
        <f>'[1]210 Y RFC'!C1604</f>
        <v>ALMACEN DE DROGAS SA DE CV</v>
      </c>
      <c r="E1604" s="35">
        <f>SUMIFS(Tabla16[TASA 16],Tabla16[NUM],Tabla1[[#This Row],[CODIGO]])</f>
        <v>597.5</v>
      </c>
      <c r="F1604" s="35">
        <f>SUMIFS(Tabla16[TASA 0%],Tabla16[NUM],Tabla1[[#This Row],[CODIGO]])</f>
        <v>-5.0000000000068212E-2</v>
      </c>
      <c r="G1604" s="35">
        <f>SUMIFS(Tabla16[[EXENTO ]],Tabla16[NUM],Tabla1[[#This Row],[CODIGO]])</f>
        <v>0</v>
      </c>
      <c r="H1604" s="35">
        <f>SUMIFS(Tabla16[IVA],Tabla16[NUM],Tabla1[[#This Row],[CODIGO]])</f>
        <v>95.6</v>
      </c>
      <c r="I1604" s="35">
        <f>SUMIFS(Tabla16[ISR RET.],Tabla16[NUM],Tabla1[[#This Row],[CODIGO]])</f>
        <v>0</v>
      </c>
      <c r="J1604" s="35">
        <f>SUMIFS(Tabla16[IVA RET.],Tabla16[NUM],Tabla1[[#This Row],[CODIGO]])</f>
        <v>0</v>
      </c>
      <c r="K1604" t="str">
        <f>FIXED(Tabla1[[#This Row],[TASA 16%]],0)</f>
        <v>598</v>
      </c>
      <c r="L1604" t="str">
        <f>FIXED(Tabla1[[#This Row],[TASA 0%]],0)</f>
        <v>0</v>
      </c>
      <c r="M1604" t="str">
        <f>FIXED(Tabla1[[#This Row],[TASA EXE.]],0)</f>
        <v>0</v>
      </c>
      <c r="N1604" s="36" t="str">
        <f>FIXED(Tabla1[[#This Row],[IVA]],0)</f>
        <v>96</v>
      </c>
      <c r="O1604" s="36" t="str">
        <f>FIXED(Tabla1[[#This Row],[ISR RET]],0)</f>
        <v>0</v>
      </c>
      <c r="P1604" s="36" t="str">
        <f>FIXED(Tabla1[[#This Row],[IVA RET]],0)</f>
        <v>0</v>
      </c>
      <c r="R1604" s="68">
        <f>Tabla1[[#This Row],[TASA 16]]*16%</f>
        <v>95.68</v>
      </c>
    </row>
    <row r="1605" spans="2:18" x14ac:dyDescent="0.25">
      <c r="B1605" t="str">
        <f>'[1]210 Y RFC'!A1605</f>
        <v>IOL980901893</v>
      </c>
      <c r="C1605" t="s">
        <v>1637</v>
      </c>
      <c r="D1605" t="str">
        <f>'[1]210 Y RFC'!C1605</f>
        <v>INDUSTRIALIZADORA OLEOFINOS SA DE CV</v>
      </c>
      <c r="E1605" s="35">
        <f>SUMIFS(Tabla16[TASA 16],Tabla16[NUM],Tabla1[[#This Row],[CODIGO]])</f>
        <v>97415.5</v>
      </c>
      <c r="F1605" s="35">
        <f>SUMIFS(Tabla16[TASA 0%],Tabla16[NUM],Tabla1[[#This Row],[CODIGO]])</f>
        <v>34299.99</v>
      </c>
      <c r="G1605" s="35">
        <f>SUMIFS(Tabla16[[EXENTO ]],Tabla16[NUM],Tabla1[[#This Row],[CODIGO]])</f>
        <v>0</v>
      </c>
      <c r="H1605" s="35">
        <f>SUMIFS(Tabla16[IVA],Tabla16[NUM],Tabla1[[#This Row],[CODIGO]])</f>
        <v>15586.48</v>
      </c>
      <c r="I1605" s="35">
        <f>SUMIFS(Tabla16[ISR RET.],Tabla16[NUM],Tabla1[[#This Row],[CODIGO]])</f>
        <v>0</v>
      </c>
      <c r="J1605" s="35">
        <f>SUMIFS(Tabla16[IVA RET.],Tabla16[NUM],Tabla1[[#This Row],[CODIGO]])</f>
        <v>0</v>
      </c>
      <c r="K1605" t="str">
        <f>FIXED(Tabla1[[#This Row],[TASA 16%]],0)</f>
        <v>97,416</v>
      </c>
      <c r="L1605" t="str">
        <f>FIXED(Tabla1[[#This Row],[TASA 0%]],0)</f>
        <v>34,300</v>
      </c>
      <c r="M1605" t="str">
        <f>FIXED(Tabla1[[#This Row],[TASA EXE.]],0)</f>
        <v>0</v>
      </c>
      <c r="N1605" s="36" t="str">
        <f>FIXED(Tabla1[[#This Row],[IVA]],0)</f>
        <v>15,586</v>
      </c>
      <c r="O1605" s="36" t="str">
        <f>FIXED(Tabla1[[#This Row],[ISR RET]],0)</f>
        <v>0</v>
      </c>
      <c r="P1605" s="36" t="str">
        <f>FIXED(Tabla1[[#This Row],[IVA RET]],0)</f>
        <v>0</v>
      </c>
      <c r="R1605" s="68">
        <f>Tabla1[[#This Row],[TASA 16]]*16%</f>
        <v>15586.56</v>
      </c>
    </row>
    <row r="1606" spans="2:18" x14ac:dyDescent="0.25">
      <c r="B1606" t="str">
        <f>'[1]210 Y RFC'!A1606</f>
        <v>MOLF631009UQ8</v>
      </c>
      <c r="C1606" t="s">
        <v>1638</v>
      </c>
      <c r="D1606" t="str">
        <f>'[1]210 Y RFC'!C1606</f>
        <v>MORALES LOPEZ FERNANDO</v>
      </c>
      <c r="E1606" s="35">
        <f>SUMIFS(Tabla16[TASA 16],Tabla16[NUM],Tabla1[[#This Row],[CODIGO]])</f>
        <v>0</v>
      </c>
      <c r="F1606" s="35">
        <f>SUMIFS(Tabla16[TASA 0%],Tabla16[NUM],Tabla1[[#This Row],[CODIGO]])</f>
        <v>0</v>
      </c>
      <c r="G1606" s="35">
        <f>SUMIFS(Tabla16[[EXENTO ]],Tabla16[NUM],Tabla1[[#This Row],[CODIGO]])</f>
        <v>0</v>
      </c>
      <c r="H1606" s="35">
        <f>SUMIFS(Tabla16[IVA],Tabla16[NUM],Tabla1[[#This Row],[CODIGO]])</f>
        <v>0</v>
      </c>
      <c r="I1606" s="35">
        <f>SUMIFS(Tabla16[ISR RET.],Tabla16[NUM],Tabla1[[#This Row],[CODIGO]])</f>
        <v>0</v>
      </c>
      <c r="J1606" s="35">
        <f>SUMIFS(Tabla16[IVA RET.],Tabla16[NUM],Tabla1[[#This Row],[CODIGO]])</f>
        <v>0</v>
      </c>
      <c r="K1606" t="str">
        <f>FIXED(Tabla1[[#This Row],[TASA 16%]],0)</f>
        <v>0</v>
      </c>
      <c r="L1606" t="str">
        <f>FIXED(Tabla1[[#This Row],[TASA 0%]],0)</f>
        <v>0</v>
      </c>
      <c r="M1606" t="str">
        <f>FIXED(Tabla1[[#This Row],[TASA EXE.]],0)</f>
        <v>0</v>
      </c>
      <c r="N1606" s="36" t="str">
        <f>FIXED(Tabla1[[#This Row],[IVA]],0)</f>
        <v>0</v>
      </c>
      <c r="O1606" s="36" t="str">
        <f>FIXED(Tabla1[[#This Row],[ISR RET]],0)</f>
        <v>0</v>
      </c>
      <c r="P1606" s="36" t="str">
        <f>FIXED(Tabla1[[#This Row],[IVA RET]],0)</f>
        <v>0</v>
      </c>
      <c r="R1606" s="68">
        <f>Tabla1[[#This Row],[TASA 16]]*16%</f>
        <v>0</v>
      </c>
    </row>
    <row r="1607" spans="2:18" x14ac:dyDescent="0.25">
      <c r="B1607" t="str">
        <f>'[1]210 Y RFC'!A1607</f>
        <v>SAGJ740610JJ6</v>
      </c>
      <c r="C1607" t="s">
        <v>1639</v>
      </c>
      <c r="D1607" t="str">
        <f>'[1]210 Y RFC'!C1607</f>
        <v>SANCHEZ GUTIERREZ JUVENTINO</v>
      </c>
      <c r="E1607" s="35">
        <f>SUMIFS(Tabla16[TASA 16],Tabla16[NUM],Tabla1[[#This Row],[CODIGO]])</f>
        <v>0</v>
      </c>
      <c r="F1607" s="35">
        <f>SUMIFS(Tabla16[TASA 0%],Tabla16[NUM],Tabla1[[#This Row],[CODIGO]])</f>
        <v>0</v>
      </c>
      <c r="G1607" s="35">
        <f>SUMIFS(Tabla16[[EXENTO ]],Tabla16[NUM],Tabla1[[#This Row],[CODIGO]])</f>
        <v>0</v>
      </c>
      <c r="H1607" s="35">
        <f>SUMIFS(Tabla16[IVA],Tabla16[NUM],Tabla1[[#This Row],[CODIGO]])</f>
        <v>0</v>
      </c>
      <c r="I1607" s="35">
        <f>SUMIFS(Tabla16[ISR RET.],Tabla16[NUM],Tabla1[[#This Row],[CODIGO]])</f>
        <v>0</v>
      </c>
      <c r="J1607" s="35">
        <f>SUMIFS(Tabla16[IVA RET.],Tabla16[NUM],Tabla1[[#This Row],[CODIGO]])</f>
        <v>0</v>
      </c>
      <c r="K1607" t="str">
        <f>FIXED(Tabla1[[#This Row],[TASA 16%]],0)</f>
        <v>0</v>
      </c>
      <c r="L1607" t="str">
        <f>FIXED(Tabla1[[#This Row],[TASA 0%]],0)</f>
        <v>0</v>
      </c>
      <c r="M1607" t="str">
        <f>FIXED(Tabla1[[#This Row],[TASA EXE.]],0)</f>
        <v>0</v>
      </c>
      <c r="N1607" t="str">
        <f>FIXED(Tabla1[[#This Row],[IVA]],0)</f>
        <v>0</v>
      </c>
      <c r="O1607" t="str">
        <f>FIXED(Tabla1[[#This Row],[ISR RET]],0)</f>
        <v>0</v>
      </c>
      <c r="P1607" t="str">
        <f>FIXED(Tabla1[[#This Row],[IVA RET]],0)</f>
        <v>0</v>
      </c>
      <c r="R1607" s="68">
        <f>Tabla1[[#This Row],[TASA 16]]*16%</f>
        <v>0</v>
      </c>
    </row>
    <row r="1608" spans="2:18" x14ac:dyDescent="0.25">
      <c r="B1608" t="str">
        <f>'[1]210 Y RFC'!A1608</f>
        <v>DOLO431105FM1</v>
      </c>
      <c r="C1608" t="s">
        <v>1640</v>
      </c>
      <c r="D1608" t="str">
        <f>'[1]210 Y RFC'!C1608</f>
        <v>DOMINGUEZ LOPEZ ODILIA</v>
      </c>
      <c r="E1608" s="35">
        <f>SUMIFS(Tabla16[TASA 16],Tabla16[NUM],Tabla1[[#This Row],[CODIGO]])</f>
        <v>0</v>
      </c>
      <c r="F1608" s="35">
        <f>SUMIFS(Tabla16[TASA 0%],Tabla16[NUM],Tabla1[[#This Row],[CODIGO]])</f>
        <v>0</v>
      </c>
      <c r="G1608" s="35">
        <f>SUMIFS(Tabla16[[EXENTO ]],Tabla16[NUM],Tabla1[[#This Row],[CODIGO]])</f>
        <v>0</v>
      </c>
      <c r="H1608" s="35">
        <f>SUMIFS(Tabla16[IVA],Tabla16[NUM],Tabla1[[#This Row],[CODIGO]])</f>
        <v>0</v>
      </c>
      <c r="I1608" s="35">
        <f>SUMIFS(Tabla16[ISR RET.],Tabla16[NUM],Tabla1[[#This Row],[CODIGO]])</f>
        <v>0</v>
      </c>
      <c r="J1608" s="35">
        <f>SUMIFS(Tabla16[IVA RET.],Tabla16[NUM],Tabla1[[#This Row],[CODIGO]])</f>
        <v>0</v>
      </c>
      <c r="K1608" t="str">
        <f>FIXED(Tabla1[[#This Row],[TASA 16%]],0)</f>
        <v>0</v>
      </c>
      <c r="L1608" t="str">
        <f>FIXED(Tabla1[[#This Row],[TASA 0%]],0)</f>
        <v>0</v>
      </c>
      <c r="M1608" t="str">
        <f>FIXED(Tabla1[[#This Row],[TASA EXE.]],0)</f>
        <v>0</v>
      </c>
      <c r="N1608" s="36" t="str">
        <f>FIXED(Tabla1[[#This Row],[IVA]],0)</f>
        <v>0</v>
      </c>
      <c r="O1608" s="36" t="str">
        <f>FIXED(Tabla1[[#This Row],[ISR RET]],0)</f>
        <v>0</v>
      </c>
      <c r="P1608" s="36" t="str">
        <f>FIXED(Tabla1[[#This Row],[IVA RET]],0)</f>
        <v>0</v>
      </c>
      <c r="R1608" s="68">
        <f>Tabla1[[#This Row],[TASA 16]]*16%</f>
        <v>0</v>
      </c>
    </row>
    <row r="1609" spans="2:18" x14ac:dyDescent="0.25">
      <c r="B1609" t="str">
        <f>'[1]210 Y RFC'!A1609</f>
        <v>JME970214RX6</v>
      </c>
      <c r="C1609" t="s">
        <v>1641</v>
      </c>
      <c r="D1609" t="str">
        <f>'[1]210 Y RFC'!C1609</f>
        <v>JOJO'Z DE MEXICO SA DE CV</v>
      </c>
      <c r="E1609" s="35">
        <f>SUMIFS(Tabla16[TASA 16],Tabla16[NUM],Tabla1[[#This Row],[CODIGO]])</f>
        <v>0</v>
      </c>
      <c r="F1609" s="35">
        <f>SUMIFS(Tabla16[TASA 0%],Tabla16[NUM],Tabla1[[#This Row],[CODIGO]])</f>
        <v>0</v>
      </c>
      <c r="G1609" s="35">
        <f>SUMIFS(Tabla16[[EXENTO ]],Tabla16[NUM],Tabla1[[#This Row],[CODIGO]])</f>
        <v>0</v>
      </c>
      <c r="H1609" s="35">
        <f>SUMIFS(Tabla16[IVA],Tabla16[NUM],Tabla1[[#This Row],[CODIGO]])</f>
        <v>0</v>
      </c>
      <c r="I1609" s="35">
        <f>SUMIFS(Tabla16[ISR RET.],Tabla16[NUM],Tabla1[[#This Row],[CODIGO]])</f>
        <v>0</v>
      </c>
      <c r="J1609" s="35">
        <f>SUMIFS(Tabla16[IVA RET.],Tabla16[NUM],Tabla1[[#This Row],[CODIGO]])</f>
        <v>0</v>
      </c>
      <c r="K1609" t="str">
        <f>FIXED(Tabla1[[#This Row],[TASA 16%]],0)</f>
        <v>0</v>
      </c>
      <c r="L1609" t="str">
        <f>FIXED(Tabla1[[#This Row],[TASA 0%]],0)</f>
        <v>0</v>
      </c>
      <c r="M1609" t="str">
        <f>FIXED(Tabla1[[#This Row],[TASA EXE.]],0)</f>
        <v>0</v>
      </c>
      <c r="N1609" t="str">
        <f>FIXED(Tabla1[[#This Row],[IVA]],0)</f>
        <v>0</v>
      </c>
      <c r="O1609" t="str">
        <f>FIXED(Tabla1[[#This Row],[ISR RET]],0)</f>
        <v>0</v>
      </c>
      <c r="P1609" t="str">
        <f>FIXED(Tabla1[[#This Row],[IVA RET]],0)</f>
        <v>0</v>
      </c>
      <c r="R1609" s="68">
        <f>Tabla1[[#This Row],[TASA 16]]*16%</f>
        <v>0</v>
      </c>
    </row>
    <row r="1610" spans="2:18" x14ac:dyDescent="0.25">
      <c r="B1610" t="str">
        <f>'[1]210 Y RFC'!A1610</f>
        <v>CPA040625NA1</v>
      </c>
      <c r="C1610" t="s">
        <v>1642</v>
      </c>
      <c r="D1610" t="str">
        <f>'[1]210 Y RFC'!C1610</f>
        <v>CEREALES Y PASTAS SA DE CV</v>
      </c>
      <c r="E1610" s="35">
        <f>SUMIFS(Tabla16[TASA 16],Tabla16[NUM],Tabla1[[#This Row],[CODIGO]])</f>
        <v>0</v>
      </c>
      <c r="F1610" s="35">
        <f>SUMIFS(Tabla16[TASA 0%],Tabla16[NUM],Tabla1[[#This Row],[CODIGO]])</f>
        <v>0</v>
      </c>
      <c r="G1610" s="35">
        <f>SUMIFS(Tabla16[[EXENTO ]],Tabla16[NUM],Tabla1[[#This Row],[CODIGO]])</f>
        <v>0</v>
      </c>
      <c r="H1610" s="35">
        <f>SUMIFS(Tabla16[IVA],Tabla16[NUM],Tabla1[[#This Row],[CODIGO]])</f>
        <v>0</v>
      </c>
      <c r="I1610" s="35">
        <f>SUMIFS(Tabla16[ISR RET.],Tabla16[NUM],Tabla1[[#This Row],[CODIGO]])</f>
        <v>0</v>
      </c>
      <c r="J1610" s="35">
        <f>SUMIFS(Tabla16[IVA RET.],Tabla16[NUM],Tabla1[[#This Row],[CODIGO]])</f>
        <v>0</v>
      </c>
      <c r="K1610" t="str">
        <f>FIXED(Tabla1[[#This Row],[TASA 16%]],0)</f>
        <v>0</v>
      </c>
      <c r="L1610" t="str">
        <f>FIXED(Tabla1[[#This Row],[TASA 0%]],0)</f>
        <v>0</v>
      </c>
      <c r="M1610" t="str">
        <f>FIXED(Tabla1[[#This Row],[TASA EXE.]],0)</f>
        <v>0</v>
      </c>
      <c r="N1610" s="36" t="str">
        <f>FIXED(Tabla1[[#This Row],[IVA]],0)</f>
        <v>0</v>
      </c>
      <c r="O1610" s="36" t="str">
        <f>FIXED(Tabla1[[#This Row],[ISR RET]],0)</f>
        <v>0</v>
      </c>
      <c r="P1610" s="36" t="str">
        <f>FIXED(Tabla1[[#This Row],[IVA RET]],0)</f>
        <v>0</v>
      </c>
      <c r="R1610" s="68">
        <f>Tabla1[[#This Row],[TASA 16]]*16%</f>
        <v>0</v>
      </c>
    </row>
    <row r="1611" spans="2:18" x14ac:dyDescent="0.25">
      <c r="B1611" t="str">
        <f>'[1]210 Y RFC'!A1611</f>
        <v>HERE670223K12</v>
      </c>
      <c r="C1611" t="s">
        <v>1643</v>
      </c>
      <c r="D1611" t="str">
        <f>'[1]210 Y RFC'!C1611</f>
        <v>HERNANDEZ ROBLEDO EDUARDO ALEJANDRO</v>
      </c>
      <c r="E1611" s="35">
        <f>SUMIFS(Tabla16[TASA 16],Tabla16[NUM],Tabla1[[#This Row],[CODIGO]])</f>
        <v>0</v>
      </c>
      <c r="F1611" s="35">
        <f>SUMIFS(Tabla16[TASA 0%],Tabla16[NUM],Tabla1[[#This Row],[CODIGO]])</f>
        <v>0</v>
      </c>
      <c r="G1611" s="35">
        <f>SUMIFS(Tabla16[[EXENTO ]],Tabla16[NUM],Tabla1[[#This Row],[CODIGO]])</f>
        <v>0</v>
      </c>
      <c r="H1611" s="35">
        <f>SUMIFS(Tabla16[IVA],Tabla16[NUM],Tabla1[[#This Row],[CODIGO]])</f>
        <v>0</v>
      </c>
      <c r="I1611" s="35">
        <f>SUMIFS(Tabla16[ISR RET.],Tabla16[NUM],Tabla1[[#This Row],[CODIGO]])</f>
        <v>0</v>
      </c>
      <c r="J1611" s="35">
        <f>SUMIFS(Tabla16[IVA RET.],Tabla16[NUM],Tabla1[[#This Row],[CODIGO]])</f>
        <v>0</v>
      </c>
      <c r="K1611" t="str">
        <f>FIXED(Tabla1[[#This Row],[TASA 16%]],0)</f>
        <v>0</v>
      </c>
      <c r="L1611" t="str">
        <f>FIXED(Tabla1[[#This Row],[TASA 0%]],0)</f>
        <v>0</v>
      </c>
      <c r="M1611" t="str">
        <f>FIXED(Tabla1[[#This Row],[TASA EXE.]],0)</f>
        <v>0</v>
      </c>
      <c r="N1611" t="str">
        <f>FIXED(Tabla1[[#This Row],[IVA]],0)</f>
        <v>0</v>
      </c>
      <c r="O1611" t="str">
        <f>FIXED(Tabla1[[#This Row],[ISR RET]],0)</f>
        <v>0</v>
      </c>
      <c r="P1611" t="str">
        <f>FIXED(Tabla1[[#This Row],[IVA RET]],0)</f>
        <v>0</v>
      </c>
      <c r="R1611" s="68">
        <f>Tabla1[[#This Row],[TASA 16]]*16%</f>
        <v>0</v>
      </c>
    </row>
    <row r="1612" spans="2:18" x14ac:dyDescent="0.25">
      <c r="B1612" t="str">
        <f>'[1]210 Y RFC'!A1612</f>
        <v>JAMM680815T52</v>
      </c>
      <c r="C1612" t="s">
        <v>1644</v>
      </c>
      <c r="D1612" t="str">
        <f>'[1]210 Y RFC'!C1612</f>
        <v>JAIME MERCADO MARCO ANTONIO</v>
      </c>
      <c r="E1612" s="35">
        <f>SUMIFS(Tabla16[TASA 16],Tabla16[NUM],Tabla1[[#This Row],[CODIGO]])</f>
        <v>5600</v>
      </c>
      <c r="F1612" s="35">
        <f>SUMIFS(Tabla16[TASA 0%],Tabla16[NUM],Tabla1[[#This Row],[CODIGO]])</f>
        <v>0</v>
      </c>
      <c r="G1612" s="35">
        <f>SUMIFS(Tabla16[[EXENTO ]],Tabla16[NUM],Tabla1[[#This Row],[CODIGO]])</f>
        <v>0</v>
      </c>
      <c r="H1612" s="35">
        <f>SUMIFS(Tabla16[IVA],Tabla16[NUM],Tabla1[[#This Row],[CODIGO]])</f>
        <v>896</v>
      </c>
      <c r="I1612" s="35">
        <f>SUMIFS(Tabla16[ISR RET.],Tabla16[NUM],Tabla1[[#This Row],[CODIGO]])</f>
        <v>0</v>
      </c>
      <c r="J1612" s="35">
        <f>SUMIFS(Tabla16[IVA RET.],Tabla16[NUM],Tabla1[[#This Row],[CODIGO]])</f>
        <v>0</v>
      </c>
      <c r="K1612" t="str">
        <f>FIXED(Tabla1[[#This Row],[TASA 16%]],0)</f>
        <v>5,600</v>
      </c>
      <c r="L1612" t="str">
        <f>FIXED(Tabla1[[#This Row],[TASA 0%]],0)</f>
        <v>0</v>
      </c>
      <c r="M1612" t="str">
        <f>FIXED(Tabla1[[#This Row],[TASA EXE.]],0)</f>
        <v>0</v>
      </c>
      <c r="N1612" s="36" t="str">
        <f>FIXED(Tabla1[[#This Row],[IVA]],0)</f>
        <v>896</v>
      </c>
      <c r="O1612" s="36" t="str">
        <f>FIXED(Tabla1[[#This Row],[ISR RET]],0)</f>
        <v>0</v>
      </c>
      <c r="P1612" s="36" t="str">
        <f>FIXED(Tabla1[[#This Row],[IVA RET]],0)</f>
        <v>0</v>
      </c>
      <c r="R1612" s="68">
        <f>Tabla1[[#This Row],[TASA 16]]*16%</f>
        <v>896</v>
      </c>
    </row>
    <row r="1613" spans="2:18" x14ac:dyDescent="0.25">
      <c r="B1613" t="str">
        <f>'[1]210 Y RFC'!A1613</f>
        <v>CIT0412217B1</v>
      </c>
      <c r="C1613" t="s">
        <v>1645</v>
      </c>
      <c r="D1613" t="str">
        <f>'[1]210 Y RFC'!C1613</f>
        <v>CITISALUD SA DE CV</v>
      </c>
      <c r="E1613" s="35">
        <f>SUMIFS(Tabla16[TASA 16],Tabla16[NUM],Tabla1[[#This Row],[CODIGO]])</f>
        <v>0</v>
      </c>
      <c r="F1613" s="35">
        <f>SUMIFS(Tabla16[TASA 0%],Tabla16[NUM],Tabla1[[#This Row],[CODIGO]])</f>
        <v>0</v>
      </c>
      <c r="G1613" s="35">
        <f>SUMIFS(Tabla16[[EXENTO ]],Tabla16[NUM],Tabla1[[#This Row],[CODIGO]])</f>
        <v>0</v>
      </c>
      <c r="H1613" s="35">
        <f>SUMIFS(Tabla16[IVA],Tabla16[NUM],Tabla1[[#This Row],[CODIGO]])</f>
        <v>0</v>
      </c>
      <c r="I1613" s="35">
        <f>SUMIFS(Tabla16[ISR RET.],Tabla16[NUM],Tabla1[[#This Row],[CODIGO]])</f>
        <v>0</v>
      </c>
      <c r="J1613" s="35">
        <f>SUMIFS(Tabla16[IVA RET.],Tabla16[NUM],Tabla1[[#This Row],[CODIGO]])</f>
        <v>0</v>
      </c>
      <c r="K1613" t="str">
        <f>FIXED(Tabla1[[#This Row],[TASA 16%]],0)</f>
        <v>0</v>
      </c>
      <c r="L1613" t="str">
        <f>FIXED(Tabla1[[#This Row],[TASA 0%]],0)</f>
        <v>0</v>
      </c>
      <c r="M1613" t="str">
        <f>FIXED(Tabla1[[#This Row],[TASA EXE.]],0)</f>
        <v>0</v>
      </c>
      <c r="N1613" t="str">
        <f>FIXED(Tabla1[[#This Row],[IVA]],0)</f>
        <v>0</v>
      </c>
      <c r="O1613" t="str">
        <f>FIXED(Tabla1[[#This Row],[ISR RET]],0)</f>
        <v>0</v>
      </c>
      <c r="P1613" t="str">
        <f>FIXED(Tabla1[[#This Row],[IVA RET]],0)</f>
        <v>0</v>
      </c>
      <c r="R1613" s="68">
        <f>Tabla1[[#This Row],[TASA 16]]*16%</f>
        <v>0</v>
      </c>
    </row>
    <row r="1614" spans="2:18" x14ac:dyDescent="0.25">
      <c r="B1614" t="str">
        <f>'[1]210 Y RFC'!A1614</f>
        <v>HEHR470901E40</v>
      </c>
      <c r="C1614" t="s">
        <v>1646</v>
      </c>
      <c r="D1614" t="str">
        <f>'[1]210 Y RFC'!C1614</f>
        <v>HERNANDEZ HERMOSILLO RAQUEL</v>
      </c>
      <c r="E1614" s="35">
        <f>SUMIFS(Tabla16[TASA 16],Tabla16[NUM],Tabla1[[#This Row],[CODIGO]])</f>
        <v>0</v>
      </c>
      <c r="F1614" s="35">
        <f>SUMIFS(Tabla16[TASA 0%],Tabla16[NUM],Tabla1[[#This Row],[CODIGO]])</f>
        <v>0</v>
      </c>
      <c r="G1614" s="35">
        <f>SUMIFS(Tabla16[[EXENTO ]],Tabla16[NUM],Tabla1[[#This Row],[CODIGO]])</f>
        <v>0</v>
      </c>
      <c r="H1614" s="35">
        <f>SUMIFS(Tabla16[IVA],Tabla16[NUM],Tabla1[[#This Row],[CODIGO]])</f>
        <v>0</v>
      </c>
      <c r="I1614" s="35">
        <f>SUMIFS(Tabla16[ISR RET.],Tabla16[NUM],Tabla1[[#This Row],[CODIGO]])</f>
        <v>0</v>
      </c>
      <c r="J1614" s="35">
        <f>SUMIFS(Tabla16[IVA RET.],Tabla16[NUM],Tabla1[[#This Row],[CODIGO]])</f>
        <v>0</v>
      </c>
      <c r="K1614" t="str">
        <f>FIXED(Tabla1[[#This Row],[TASA 16%]],0)</f>
        <v>0</v>
      </c>
      <c r="L1614" t="str">
        <f>FIXED(Tabla1[[#This Row],[TASA 0%]],0)</f>
        <v>0</v>
      </c>
      <c r="M1614" t="str">
        <f>FIXED(Tabla1[[#This Row],[TASA EXE.]],0)</f>
        <v>0</v>
      </c>
      <c r="N1614" s="36" t="str">
        <f>FIXED(Tabla1[[#This Row],[IVA]],0)</f>
        <v>0</v>
      </c>
      <c r="O1614" s="36" t="str">
        <f>FIXED(Tabla1[[#This Row],[ISR RET]],0)</f>
        <v>0</v>
      </c>
      <c r="P1614" s="36" t="str">
        <f>FIXED(Tabla1[[#This Row],[IVA RET]],0)</f>
        <v>0</v>
      </c>
      <c r="R1614" s="68">
        <f>Tabla1[[#This Row],[TASA 16]]*16%</f>
        <v>0</v>
      </c>
    </row>
    <row r="1615" spans="2:18" x14ac:dyDescent="0.25">
      <c r="B1615" t="str">
        <f>'[1]210 Y RFC'!A1615</f>
        <v>PME9907029P6</v>
      </c>
      <c r="C1615" t="s">
        <v>1647</v>
      </c>
      <c r="D1615" t="str">
        <f>'[1]210 Y RFC'!C1615</f>
        <v>PRODUCTOS MEDICOS ESPECIALES SA DE CV</v>
      </c>
      <c r="E1615" s="35">
        <f>SUMIFS(Tabla16[TASA 16],Tabla16[NUM],Tabla1[[#This Row],[CODIGO]])</f>
        <v>0</v>
      </c>
      <c r="F1615" s="35">
        <f>SUMIFS(Tabla16[TASA 0%],Tabla16[NUM],Tabla1[[#This Row],[CODIGO]])</f>
        <v>0</v>
      </c>
      <c r="G1615" s="35">
        <f>SUMIFS(Tabla16[[EXENTO ]],Tabla16[NUM],Tabla1[[#This Row],[CODIGO]])</f>
        <v>0</v>
      </c>
      <c r="H1615" s="35">
        <f>SUMIFS(Tabla16[IVA],Tabla16[NUM],Tabla1[[#This Row],[CODIGO]])</f>
        <v>0</v>
      </c>
      <c r="I1615" s="35">
        <f>SUMIFS(Tabla16[ISR RET.],Tabla16[NUM],Tabla1[[#This Row],[CODIGO]])</f>
        <v>0</v>
      </c>
      <c r="J1615" s="35">
        <f>SUMIFS(Tabla16[IVA RET.],Tabla16[NUM],Tabla1[[#This Row],[CODIGO]])</f>
        <v>0</v>
      </c>
      <c r="K1615" t="str">
        <f>FIXED(Tabla1[[#This Row],[TASA 16%]],0)</f>
        <v>0</v>
      </c>
      <c r="L1615" t="str">
        <f>FIXED(Tabla1[[#This Row],[TASA 0%]],0)</f>
        <v>0</v>
      </c>
      <c r="M1615" t="str">
        <f>FIXED(Tabla1[[#This Row],[TASA EXE.]],0)</f>
        <v>0</v>
      </c>
      <c r="N1615" t="str">
        <f>FIXED(Tabla1[[#This Row],[IVA]],0)</f>
        <v>0</v>
      </c>
      <c r="O1615" t="str">
        <f>FIXED(Tabla1[[#This Row],[ISR RET]],0)</f>
        <v>0</v>
      </c>
      <c r="P1615" t="str">
        <f>FIXED(Tabla1[[#This Row],[IVA RET]],0)</f>
        <v>0</v>
      </c>
      <c r="R1615" s="68">
        <f>Tabla1[[#This Row],[TASA 16]]*16%</f>
        <v>0</v>
      </c>
    </row>
    <row r="1616" spans="2:18" x14ac:dyDescent="0.25">
      <c r="B1616" t="str">
        <f>'[1]210 Y RFC'!A1616</f>
        <v>NAT060116T7A</v>
      </c>
      <c r="C1616" t="s">
        <v>1648</v>
      </c>
      <c r="D1616" t="str">
        <f>'[1]210 Y RFC'!C1616</f>
        <v>NATURALEVER SPR DE RL DE CV</v>
      </c>
      <c r="E1616" s="35">
        <f>SUMIFS(Tabla16[TASA 16],Tabla16[NUM],Tabla1[[#This Row],[CODIGO]])</f>
        <v>0</v>
      </c>
      <c r="F1616" s="35">
        <f>SUMIFS(Tabla16[TASA 0%],Tabla16[NUM],Tabla1[[#This Row],[CODIGO]])</f>
        <v>0</v>
      </c>
      <c r="G1616" s="35">
        <f>SUMIFS(Tabla16[[EXENTO ]],Tabla16[NUM],Tabla1[[#This Row],[CODIGO]])</f>
        <v>0</v>
      </c>
      <c r="H1616" s="35">
        <f>SUMIFS(Tabla16[IVA],Tabla16[NUM],Tabla1[[#This Row],[CODIGO]])</f>
        <v>0</v>
      </c>
      <c r="I1616" s="35">
        <f>SUMIFS(Tabla16[ISR RET.],Tabla16[NUM],Tabla1[[#This Row],[CODIGO]])</f>
        <v>0</v>
      </c>
      <c r="J1616" s="35">
        <f>SUMIFS(Tabla16[IVA RET.],Tabla16[NUM],Tabla1[[#This Row],[CODIGO]])</f>
        <v>0</v>
      </c>
      <c r="K1616" t="str">
        <f>FIXED(Tabla1[[#This Row],[TASA 16%]],0)</f>
        <v>0</v>
      </c>
      <c r="L1616" t="str">
        <f>FIXED(Tabla1[[#This Row],[TASA 0%]],0)</f>
        <v>0</v>
      </c>
      <c r="M1616" t="str">
        <f>FIXED(Tabla1[[#This Row],[TASA EXE.]],0)</f>
        <v>0</v>
      </c>
      <c r="N1616" s="36" t="str">
        <f>FIXED(Tabla1[[#This Row],[IVA]],0)</f>
        <v>0</v>
      </c>
      <c r="O1616" s="36" t="str">
        <f>FIXED(Tabla1[[#This Row],[ISR RET]],0)</f>
        <v>0</v>
      </c>
      <c r="P1616" s="36" t="str">
        <f>FIXED(Tabla1[[#This Row],[IVA RET]],0)</f>
        <v>0</v>
      </c>
      <c r="R1616" s="68">
        <f>Tabla1[[#This Row],[TASA 16]]*16%</f>
        <v>0</v>
      </c>
    </row>
    <row r="1617" spans="2:18" x14ac:dyDescent="0.25">
      <c r="B1617" t="str">
        <f>'[1]210 Y RFC'!A1617</f>
        <v>GLA0205284M7</v>
      </c>
      <c r="C1617" t="s">
        <v>1649</v>
      </c>
      <c r="D1617" t="str">
        <f>'[1]210 Y RFC'!C1617</f>
        <v>GRUPO LAPCIT SA DE CV</v>
      </c>
      <c r="E1617" s="35">
        <f>SUMIFS(Tabla16[TASA 16],Tabla16[NUM],Tabla1[[#This Row],[CODIGO]])</f>
        <v>0</v>
      </c>
      <c r="F1617" s="35">
        <f>SUMIFS(Tabla16[TASA 0%],Tabla16[NUM],Tabla1[[#This Row],[CODIGO]])</f>
        <v>0</v>
      </c>
      <c r="G1617" s="35">
        <f>SUMIFS(Tabla16[[EXENTO ]],Tabla16[NUM],Tabla1[[#This Row],[CODIGO]])</f>
        <v>0</v>
      </c>
      <c r="H1617" s="35">
        <f>SUMIFS(Tabla16[IVA],Tabla16[NUM],Tabla1[[#This Row],[CODIGO]])</f>
        <v>0</v>
      </c>
      <c r="I1617" s="35">
        <f>SUMIFS(Tabla16[ISR RET.],Tabla16[NUM],Tabla1[[#This Row],[CODIGO]])</f>
        <v>0</v>
      </c>
      <c r="J1617" s="35">
        <f>SUMIFS(Tabla16[IVA RET.],Tabla16[NUM],Tabla1[[#This Row],[CODIGO]])</f>
        <v>0</v>
      </c>
      <c r="K1617" t="str">
        <f>FIXED(Tabla1[[#This Row],[TASA 16%]],0)</f>
        <v>0</v>
      </c>
      <c r="L1617" t="str">
        <f>FIXED(Tabla1[[#This Row],[TASA 0%]],0)</f>
        <v>0</v>
      </c>
      <c r="M1617" t="str">
        <f>FIXED(Tabla1[[#This Row],[TASA EXE.]],0)</f>
        <v>0</v>
      </c>
      <c r="N1617" t="str">
        <f>FIXED(Tabla1[[#This Row],[IVA]],0)</f>
        <v>0</v>
      </c>
      <c r="O1617" t="str">
        <f>FIXED(Tabla1[[#This Row],[ISR RET]],0)</f>
        <v>0</v>
      </c>
      <c r="P1617" t="str">
        <f>FIXED(Tabla1[[#This Row],[IVA RET]],0)</f>
        <v>0</v>
      </c>
      <c r="R1617" s="68">
        <f>Tabla1[[#This Row],[TASA 16]]*16%</f>
        <v>0</v>
      </c>
    </row>
    <row r="1618" spans="2:18" x14ac:dyDescent="0.25">
      <c r="B1618" t="str">
        <f>'[1]210 Y RFC'!A1618</f>
        <v>MASP730225TT1</v>
      </c>
      <c r="C1618" t="s">
        <v>1650</v>
      </c>
      <c r="D1618" t="str">
        <f>'[1]210 Y RFC'!C1618</f>
        <v>MARTIN SANCHEZ PATRICIA</v>
      </c>
      <c r="E1618" s="35">
        <f>SUMIFS(Tabla16[TASA 16],Tabla16[NUM],Tabla1[[#This Row],[CODIGO]])</f>
        <v>0</v>
      </c>
      <c r="F1618" s="35">
        <f>SUMIFS(Tabla16[TASA 0%],Tabla16[NUM],Tabla1[[#This Row],[CODIGO]])</f>
        <v>0</v>
      </c>
      <c r="G1618" s="35">
        <f>SUMIFS(Tabla16[[EXENTO ]],Tabla16[NUM],Tabla1[[#This Row],[CODIGO]])</f>
        <v>0</v>
      </c>
      <c r="H1618" s="35">
        <f>SUMIFS(Tabla16[IVA],Tabla16[NUM],Tabla1[[#This Row],[CODIGO]])</f>
        <v>0</v>
      </c>
      <c r="I1618" s="35">
        <f>SUMIFS(Tabla16[ISR RET.],Tabla16[NUM],Tabla1[[#This Row],[CODIGO]])</f>
        <v>0</v>
      </c>
      <c r="J1618" s="35">
        <f>SUMIFS(Tabla16[IVA RET.],Tabla16[NUM],Tabla1[[#This Row],[CODIGO]])</f>
        <v>0</v>
      </c>
      <c r="K1618" t="str">
        <f>FIXED(Tabla1[[#This Row],[TASA 16%]],0)</f>
        <v>0</v>
      </c>
      <c r="L1618" t="str">
        <f>FIXED(Tabla1[[#This Row],[TASA 0%]],0)</f>
        <v>0</v>
      </c>
      <c r="M1618" t="str">
        <f>FIXED(Tabla1[[#This Row],[TASA EXE.]],0)</f>
        <v>0</v>
      </c>
      <c r="N1618" s="36" t="str">
        <f>FIXED(Tabla1[[#This Row],[IVA]],0)</f>
        <v>0</v>
      </c>
      <c r="O1618" s="36" t="str">
        <f>FIXED(Tabla1[[#This Row],[ISR RET]],0)</f>
        <v>0</v>
      </c>
      <c r="P1618" s="36" t="str">
        <f>FIXED(Tabla1[[#This Row],[IVA RET]],0)</f>
        <v>0</v>
      </c>
      <c r="R1618" s="68">
        <f>Tabla1[[#This Row],[TASA 16]]*16%</f>
        <v>0</v>
      </c>
    </row>
    <row r="1619" spans="2:18" x14ac:dyDescent="0.25">
      <c r="B1619" t="str">
        <f>'[1]210 Y RFC'!A1619</f>
        <v>VINM700307HM0</v>
      </c>
      <c r="C1619" t="s">
        <v>1651</v>
      </c>
      <c r="D1619" t="str">
        <f>'[1]210 Y RFC'!C1619</f>
        <v>VILLASEÑOR NAVARRO MOISES</v>
      </c>
      <c r="E1619" s="35">
        <f>SUMIFS(Tabla16[TASA 16],Tabla16[NUM],Tabla1[[#This Row],[CODIGO]])</f>
        <v>0</v>
      </c>
      <c r="F1619" s="35">
        <f>SUMIFS(Tabla16[TASA 0%],Tabla16[NUM],Tabla1[[#This Row],[CODIGO]])</f>
        <v>0</v>
      </c>
      <c r="G1619" s="35">
        <f>SUMIFS(Tabla16[[EXENTO ]],Tabla16[NUM],Tabla1[[#This Row],[CODIGO]])</f>
        <v>0</v>
      </c>
      <c r="H1619" s="35">
        <f>SUMIFS(Tabla16[IVA],Tabla16[NUM],Tabla1[[#This Row],[CODIGO]])</f>
        <v>0</v>
      </c>
      <c r="I1619" s="35">
        <f>SUMIFS(Tabla16[ISR RET.],Tabla16[NUM],Tabla1[[#This Row],[CODIGO]])</f>
        <v>0</v>
      </c>
      <c r="J1619" s="35">
        <f>SUMIFS(Tabla16[IVA RET.],Tabla16[NUM],Tabla1[[#This Row],[CODIGO]])</f>
        <v>0</v>
      </c>
      <c r="K1619" t="str">
        <f>FIXED(Tabla1[[#This Row],[TASA 16%]],0)</f>
        <v>0</v>
      </c>
      <c r="L1619" t="str">
        <f>FIXED(Tabla1[[#This Row],[TASA 0%]],0)</f>
        <v>0</v>
      </c>
      <c r="M1619" t="str">
        <f>FIXED(Tabla1[[#This Row],[TASA EXE.]],0)</f>
        <v>0</v>
      </c>
      <c r="N1619" t="str">
        <f>FIXED(Tabla1[[#This Row],[IVA]],0)</f>
        <v>0</v>
      </c>
      <c r="O1619" t="str">
        <f>FIXED(Tabla1[[#This Row],[ISR RET]],0)</f>
        <v>0</v>
      </c>
      <c r="P1619" t="str">
        <f>FIXED(Tabla1[[#This Row],[IVA RET]],0)</f>
        <v>0</v>
      </c>
      <c r="R1619" s="68">
        <f>Tabla1[[#This Row],[TASA 16]]*16%</f>
        <v>0</v>
      </c>
    </row>
    <row r="1620" spans="2:18" x14ac:dyDescent="0.25">
      <c r="B1620" t="str">
        <f>'[1]210 Y RFC'!A1620</f>
        <v>DEA840202MN6</v>
      </c>
      <c r="C1620" t="s">
        <v>1652</v>
      </c>
      <c r="D1620" t="str">
        <f>'[1]210 Y RFC'!C1620</f>
        <v>DISTRIBUIDORA ELECTRICA ASCENCIO SA DE CV</v>
      </c>
      <c r="E1620" s="35">
        <f>SUMIFS(Tabla16[TASA 16],Tabla16[NUM],Tabla1[[#This Row],[CODIGO]])</f>
        <v>0</v>
      </c>
      <c r="F1620" s="35">
        <f>SUMIFS(Tabla16[TASA 0%],Tabla16[NUM],Tabla1[[#This Row],[CODIGO]])</f>
        <v>0</v>
      </c>
      <c r="G1620" s="35">
        <f>SUMIFS(Tabla16[[EXENTO ]],Tabla16[NUM],Tabla1[[#This Row],[CODIGO]])</f>
        <v>0</v>
      </c>
      <c r="H1620" s="35">
        <f>SUMIFS(Tabla16[IVA],Tabla16[NUM],Tabla1[[#This Row],[CODIGO]])</f>
        <v>0</v>
      </c>
      <c r="I1620" s="35">
        <f>SUMIFS(Tabla16[ISR RET.],Tabla16[NUM],Tabla1[[#This Row],[CODIGO]])</f>
        <v>0</v>
      </c>
      <c r="J1620" s="35">
        <f>SUMIFS(Tabla16[IVA RET.],Tabla16[NUM],Tabla1[[#This Row],[CODIGO]])</f>
        <v>0</v>
      </c>
      <c r="K1620" t="str">
        <f>FIXED(Tabla1[[#This Row],[TASA 16%]],0)</f>
        <v>0</v>
      </c>
      <c r="L1620" t="str">
        <f>FIXED(Tabla1[[#This Row],[TASA 0%]],0)</f>
        <v>0</v>
      </c>
      <c r="M1620" t="str">
        <f>FIXED(Tabla1[[#This Row],[TASA EXE.]],0)</f>
        <v>0</v>
      </c>
      <c r="N1620" s="36" t="str">
        <f>FIXED(Tabla1[[#This Row],[IVA]],0)</f>
        <v>0</v>
      </c>
      <c r="O1620" s="36" t="str">
        <f>FIXED(Tabla1[[#This Row],[ISR RET]],0)</f>
        <v>0</v>
      </c>
      <c r="P1620" s="36" t="str">
        <f>FIXED(Tabla1[[#This Row],[IVA RET]],0)</f>
        <v>0</v>
      </c>
      <c r="R1620" s="68">
        <f>Tabla1[[#This Row],[TASA 16]]*16%</f>
        <v>0</v>
      </c>
    </row>
    <row r="1621" spans="2:18" x14ac:dyDescent="0.25">
      <c r="B1621" t="str">
        <f>'[1]210 Y RFC'!A1621</f>
        <v>PCI050502BG6</v>
      </c>
      <c r="C1621" t="s">
        <v>1653</v>
      </c>
      <c r="D1621" t="str">
        <f>'[1]210 Y RFC'!C1621</f>
        <v>PHARMA CIENTIFIC SA DE CV</v>
      </c>
      <c r="E1621" s="35">
        <f>SUMIFS(Tabla16[TASA 16],Tabla16[NUM],Tabla1[[#This Row],[CODIGO]])</f>
        <v>0</v>
      </c>
      <c r="F1621" s="35">
        <f>SUMIFS(Tabla16[TASA 0%],Tabla16[NUM],Tabla1[[#This Row],[CODIGO]])</f>
        <v>0</v>
      </c>
      <c r="G1621" s="35">
        <f>SUMIFS(Tabla16[[EXENTO ]],Tabla16[NUM],Tabla1[[#This Row],[CODIGO]])</f>
        <v>0</v>
      </c>
      <c r="H1621" s="35">
        <f>SUMIFS(Tabla16[IVA],Tabla16[NUM],Tabla1[[#This Row],[CODIGO]])</f>
        <v>0</v>
      </c>
      <c r="I1621" s="35">
        <f>SUMIFS(Tabla16[ISR RET.],Tabla16[NUM],Tabla1[[#This Row],[CODIGO]])</f>
        <v>0</v>
      </c>
      <c r="J1621" s="35">
        <f>SUMIFS(Tabla16[IVA RET.],Tabla16[NUM],Tabla1[[#This Row],[CODIGO]])</f>
        <v>0</v>
      </c>
      <c r="K1621" t="str">
        <f>FIXED(Tabla1[[#This Row],[TASA 16%]],0)</f>
        <v>0</v>
      </c>
      <c r="L1621" t="str">
        <f>FIXED(Tabla1[[#This Row],[TASA 0%]],0)</f>
        <v>0</v>
      </c>
      <c r="M1621" t="str">
        <f>FIXED(Tabla1[[#This Row],[TASA EXE.]],0)</f>
        <v>0</v>
      </c>
      <c r="N1621" t="str">
        <f>FIXED(Tabla1[[#This Row],[IVA]],0)</f>
        <v>0</v>
      </c>
      <c r="O1621" t="str">
        <f>FIXED(Tabla1[[#This Row],[ISR RET]],0)</f>
        <v>0</v>
      </c>
      <c r="P1621" t="str">
        <f>FIXED(Tabla1[[#This Row],[IVA RET]],0)</f>
        <v>0</v>
      </c>
      <c r="R1621" s="68">
        <f>Tabla1[[#This Row],[TASA 16]]*16%</f>
        <v>0</v>
      </c>
    </row>
    <row r="1622" spans="2:18" x14ac:dyDescent="0.25">
      <c r="B1622" t="str">
        <f>'[1]210 Y RFC'!A1622</f>
        <v>CAG061128658</v>
      </c>
      <c r="C1622" t="s">
        <v>1654</v>
      </c>
      <c r="D1622" t="str">
        <f>'[1]210 Y RFC'!C1622</f>
        <v>COMERCIAL DE ABARROTERAS GDL SA DE CV</v>
      </c>
      <c r="E1622" s="35">
        <f>SUMIFS(Tabla16[TASA 16],Tabla16[NUM],Tabla1[[#This Row],[CODIGO]])</f>
        <v>425712.375</v>
      </c>
      <c r="F1622" s="35">
        <f>SUMIFS(Tabla16[TASA 0%],Tabla16[NUM],Tabla1[[#This Row],[CODIGO]])</f>
        <v>631044.65500000003</v>
      </c>
      <c r="G1622" s="35">
        <f>SUMIFS(Tabla16[[EXENTO ]],Tabla16[NUM],Tabla1[[#This Row],[CODIGO]])</f>
        <v>20395.04</v>
      </c>
      <c r="H1622" s="35">
        <f>SUMIFS(Tabla16[IVA],Tabla16[NUM],Tabla1[[#This Row],[CODIGO]])</f>
        <v>68113.98000000001</v>
      </c>
      <c r="I1622" s="35">
        <f>SUMIFS(Tabla16[ISR RET.],Tabla16[NUM],Tabla1[[#This Row],[CODIGO]])</f>
        <v>0</v>
      </c>
      <c r="J1622" s="35">
        <f>SUMIFS(Tabla16[IVA RET.],Tabla16[NUM],Tabla1[[#This Row],[CODIGO]])</f>
        <v>0</v>
      </c>
      <c r="K1622" t="str">
        <f>FIXED(Tabla1[[#This Row],[TASA 16%]],0)</f>
        <v>425,712</v>
      </c>
      <c r="L1622" t="str">
        <f>FIXED(Tabla1[[#This Row],[TASA 0%]],0)</f>
        <v>631,045</v>
      </c>
      <c r="M1622" t="str">
        <f>FIXED(Tabla1[[#This Row],[TASA EXE.]],0)</f>
        <v>20,395</v>
      </c>
      <c r="N1622" t="str">
        <f>FIXED(Tabla1[[#This Row],[IVA]],0)</f>
        <v>68,114</v>
      </c>
      <c r="O1622" t="str">
        <f>FIXED(Tabla1[[#This Row],[ISR RET]],0)</f>
        <v>0</v>
      </c>
      <c r="P1622" t="str">
        <f>FIXED(Tabla1[[#This Row],[IVA RET]],0)</f>
        <v>0</v>
      </c>
      <c r="R1622" s="68">
        <f>Tabla1[[#This Row],[TASA 16]]*16%</f>
        <v>68113.919999999998</v>
      </c>
    </row>
    <row r="1623" spans="2:18" x14ac:dyDescent="0.25">
      <c r="B1623" t="str">
        <f>'[1]210 Y RFC'!A1623</f>
        <v>DAZ0611272E3</v>
      </c>
      <c r="C1623" t="s">
        <v>1655</v>
      </c>
      <c r="D1623" t="str">
        <f>'[1]210 Y RFC'!C1623</f>
        <v>DISTRIBUIDORA LOS AZUFRES SA DE CV</v>
      </c>
      <c r="E1623" s="35">
        <f>SUMIFS(Tabla16[TASA 16],Tabla16[NUM],Tabla1[[#This Row],[CODIGO]])</f>
        <v>246000.5625</v>
      </c>
      <c r="F1623" s="35">
        <f>SUMIFS(Tabla16[TASA 0%],Tabla16[NUM],Tabla1[[#This Row],[CODIGO]])</f>
        <v>280494.3075</v>
      </c>
      <c r="G1623" s="35">
        <f>SUMIFS(Tabla16[[EXENTO ]],Tabla16[NUM],Tabla1[[#This Row],[CODIGO]])</f>
        <v>856.29</v>
      </c>
      <c r="H1623" s="35">
        <f>SUMIFS(Tabla16[IVA],Tabla16[NUM],Tabla1[[#This Row],[CODIGO]])</f>
        <v>39360.089999999997</v>
      </c>
      <c r="I1623" s="35">
        <f>SUMIFS(Tabla16[ISR RET.],Tabla16[NUM],Tabla1[[#This Row],[CODIGO]])</f>
        <v>0</v>
      </c>
      <c r="J1623" s="35">
        <f>SUMIFS(Tabla16[IVA RET.],Tabla16[NUM],Tabla1[[#This Row],[CODIGO]])</f>
        <v>0</v>
      </c>
      <c r="K1623" t="str">
        <f>FIXED(Tabla1[[#This Row],[TASA 16%]],0)</f>
        <v>246,001</v>
      </c>
      <c r="L1623" t="str">
        <f>FIXED(Tabla1[[#This Row],[TASA 0%]],0)</f>
        <v>280,494</v>
      </c>
      <c r="M1623" t="str">
        <f>FIXED(Tabla1[[#This Row],[TASA EXE.]],0)</f>
        <v>856</v>
      </c>
      <c r="N1623" t="str">
        <f>FIXED(Tabla1[[#This Row],[IVA]],0)</f>
        <v>39,360</v>
      </c>
      <c r="O1623" t="str">
        <f>FIXED(Tabla1[[#This Row],[ISR RET]],0)</f>
        <v>0</v>
      </c>
      <c r="P1623" t="str">
        <f>FIXED(Tabla1[[#This Row],[IVA RET]],0)</f>
        <v>0</v>
      </c>
      <c r="R1623" s="68">
        <f>Tabla1[[#This Row],[TASA 16]]*16%</f>
        <v>39360.160000000003</v>
      </c>
    </row>
    <row r="1624" spans="2:18" x14ac:dyDescent="0.25">
      <c r="B1624" t="str">
        <f>'[1]210 Y RFC'!A1624</f>
        <v>TTE061002L39</v>
      </c>
      <c r="C1624" t="s">
        <v>1656</v>
      </c>
      <c r="D1624" t="str">
        <f>'[1]210 Y RFC'!C1624</f>
        <v>TODA TEMPORADA SA DE CV</v>
      </c>
      <c r="E1624" s="35">
        <f>SUMIFS(Tabla16[TASA 16],Tabla16[NUM],Tabla1[[#This Row],[CODIGO]])</f>
        <v>0</v>
      </c>
      <c r="F1624" s="35">
        <f>SUMIFS(Tabla16[TASA 0%],Tabla16[NUM],Tabla1[[#This Row],[CODIGO]])</f>
        <v>0</v>
      </c>
      <c r="G1624" s="35">
        <f>SUMIFS(Tabla16[[EXENTO ]],Tabla16[NUM],Tabla1[[#This Row],[CODIGO]])</f>
        <v>0</v>
      </c>
      <c r="H1624" s="35">
        <f>SUMIFS(Tabla16[IVA],Tabla16[NUM],Tabla1[[#This Row],[CODIGO]])</f>
        <v>0</v>
      </c>
      <c r="I1624" s="35">
        <f>SUMIFS(Tabla16[ISR RET.],Tabla16[NUM],Tabla1[[#This Row],[CODIGO]])</f>
        <v>0</v>
      </c>
      <c r="J1624" s="35">
        <f>SUMIFS(Tabla16[IVA RET.],Tabla16[NUM],Tabla1[[#This Row],[CODIGO]])</f>
        <v>0</v>
      </c>
      <c r="K1624" t="str">
        <f>FIXED(Tabla1[[#This Row],[TASA 16%]],0)</f>
        <v>0</v>
      </c>
      <c r="L1624" t="str">
        <f>FIXED(Tabla1[[#This Row],[TASA 0%]],0)</f>
        <v>0</v>
      </c>
      <c r="M1624" t="str">
        <f>FIXED(Tabla1[[#This Row],[TASA EXE.]],0)</f>
        <v>0</v>
      </c>
      <c r="N1624" s="36" t="str">
        <f>FIXED(Tabla1[[#This Row],[IVA]],0)</f>
        <v>0</v>
      </c>
      <c r="O1624" s="36" t="str">
        <f>FIXED(Tabla1[[#This Row],[ISR RET]],0)</f>
        <v>0</v>
      </c>
      <c r="P1624" s="36" t="str">
        <f>FIXED(Tabla1[[#This Row],[IVA RET]],0)</f>
        <v>0</v>
      </c>
      <c r="R1624" s="68">
        <f>Tabla1[[#This Row],[TASA 16]]*16%</f>
        <v>0</v>
      </c>
    </row>
    <row r="1625" spans="2:18" x14ac:dyDescent="0.25">
      <c r="B1625" t="str">
        <f>'[1]210 Y RFC'!A1625</f>
        <v>GOFL660227FF1</v>
      </c>
      <c r="C1625" t="s">
        <v>1657</v>
      </c>
      <c r="D1625" t="str">
        <f>'[1]210 Y RFC'!C1625</f>
        <v>GONZALEZ FONSECA MARIA DE LOURDES</v>
      </c>
      <c r="E1625" s="35">
        <f>SUMIFS(Tabla16[TASA 16],Tabla16[NUM],Tabla1[[#This Row],[CODIGO]])</f>
        <v>0</v>
      </c>
      <c r="F1625" s="35">
        <f>SUMIFS(Tabla16[TASA 0%],Tabla16[NUM],Tabla1[[#This Row],[CODIGO]])</f>
        <v>0</v>
      </c>
      <c r="G1625" s="35">
        <f>SUMIFS(Tabla16[[EXENTO ]],Tabla16[NUM],Tabla1[[#This Row],[CODIGO]])</f>
        <v>0</v>
      </c>
      <c r="H1625" s="35">
        <f>SUMIFS(Tabla16[IVA],Tabla16[NUM],Tabla1[[#This Row],[CODIGO]])</f>
        <v>0</v>
      </c>
      <c r="I1625" s="35">
        <f>SUMIFS(Tabla16[ISR RET.],Tabla16[NUM],Tabla1[[#This Row],[CODIGO]])</f>
        <v>0</v>
      </c>
      <c r="J1625" s="35">
        <f>SUMIFS(Tabla16[IVA RET.],Tabla16[NUM],Tabla1[[#This Row],[CODIGO]])</f>
        <v>0</v>
      </c>
      <c r="K1625" t="str">
        <f>FIXED(Tabla1[[#This Row],[TASA 16%]],0)</f>
        <v>0</v>
      </c>
      <c r="L1625" t="str">
        <f>FIXED(Tabla1[[#This Row],[TASA 0%]],0)</f>
        <v>0</v>
      </c>
      <c r="M1625" t="str">
        <f>FIXED(Tabla1[[#This Row],[TASA EXE.]],0)</f>
        <v>0</v>
      </c>
      <c r="N1625" t="str">
        <f>FIXED(Tabla1[[#This Row],[IVA]],0)</f>
        <v>0</v>
      </c>
      <c r="O1625" t="str">
        <f>FIXED(Tabla1[[#This Row],[ISR RET]],0)</f>
        <v>0</v>
      </c>
      <c r="P1625" t="str">
        <f>FIXED(Tabla1[[#This Row],[IVA RET]],0)</f>
        <v>0</v>
      </c>
      <c r="R1625" s="68">
        <f>Tabla1[[#This Row],[TASA 16]]*16%</f>
        <v>0</v>
      </c>
    </row>
    <row r="1626" spans="2:18" x14ac:dyDescent="0.25">
      <c r="B1626" t="str">
        <f>'[1]210 Y RFC'!A1626</f>
        <v>GALM7908273E8</v>
      </c>
      <c r="C1626" t="s">
        <v>1658</v>
      </c>
      <c r="D1626" t="str">
        <f>'[1]210 Y RFC'!C1626</f>
        <v>GARCIA LOZANO MIGUEL ANGEL</v>
      </c>
      <c r="E1626" s="35">
        <f>SUMIFS(Tabla16[TASA 16],Tabla16[NUM],Tabla1[[#This Row],[CODIGO]])</f>
        <v>0</v>
      </c>
      <c r="F1626" s="35">
        <f>SUMIFS(Tabla16[TASA 0%],Tabla16[NUM],Tabla1[[#This Row],[CODIGO]])</f>
        <v>0</v>
      </c>
      <c r="G1626" s="35">
        <f>SUMIFS(Tabla16[[EXENTO ]],Tabla16[NUM],Tabla1[[#This Row],[CODIGO]])</f>
        <v>0</v>
      </c>
      <c r="H1626" s="35">
        <f>SUMIFS(Tabla16[IVA],Tabla16[NUM],Tabla1[[#This Row],[CODIGO]])</f>
        <v>0</v>
      </c>
      <c r="I1626" s="35">
        <f>SUMIFS(Tabla16[ISR RET.],Tabla16[NUM],Tabla1[[#This Row],[CODIGO]])</f>
        <v>0</v>
      </c>
      <c r="J1626" s="35">
        <f>SUMIFS(Tabla16[IVA RET.],Tabla16[NUM],Tabla1[[#This Row],[CODIGO]])</f>
        <v>0</v>
      </c>
      <c r="K1626" t="str">
        <f>FIXED(Tabla1[[#This Row],[TASA 16%]],0)</f>
        <v>0</v>
      </c>
      <c r="L1626" t="str">
        <f>FIXED(Tabla1[[#This Row],[TASA 0%]],0)</f>
        <v>0</v>
      </c>
      <c r="M1626" t="str">
        <f>FIXED(Tabla1[[#This Row],[TASA EXE.]],0)</f>
        <v>0</v>
      </c>
      <c r="N1626" s="36" t="str">
        <f>FIXED(Tabla1[[#This Row],[IVA]],0)</f>
        <v>0</v>
      </c>
      <c r="O1626" s="36" t="str">
        <f>FIXED(Tabla1[[#This Row],[ISR RET]],0)</f>
        <v>0</v>
      </c>
      <c r="P1626" s="36" t="str">
        <f>FIXED(Tabla1[[#This Row],[IVA RET]],0)</f>
        <v>0</v>
      </c>
      <c r="R1626" s="68">
        <f>Tabla1[[#This Row],[TASA 16]]*16%</f>
        <v>0</v>
      </c>
    </row>
    <row r="1627" spans="2:18" x14ac:dyDescent="0.25">
      <c r="B1627" t="str">
        <f>'[1]210 Y RFC'!A1627</f>
        <v>PSH9905138L3</v>
      </c>
      <c r="C1627" t="s">
        <v>1659</v>
      </c>
      <c r="D1627" t="str">
        <f>'[1]210 Y RFC'!C1627</f>
        <v>PRODUCTOS SHIMELLY SA DE CV</v>
      </c>
      <c r="E1627" s="35">
        <f>SUMIFS(Tabla16[TASA 16],Tabla16[NUM],Tabla1[[#This Row],[CODIGO]])</f>
        <v>0</v>
      </c>
      <c r="F1627" s="35">
        <f>SUMIFS(Tabla16[TASA 0%],Tabla16[NUM],Tabla1[[#This Row],[CODIGO]])</f>
        <v>0</v>
      </c>
      <c r="G1627" s="35">
        <f>SUMIFS(Tabla16[[EXENTO ]],Tabla16[NUM],Tabla1[[#This Row],[CODIGO]])</f>
        <v>0</v>
      </c>
      <c r="H1627" s="35">
        <f>SUMIFS(Tabla16[IVA],Tabla16[NUM],Tabla1[[#This Row],[CODIGO]])</f>
        <v>0</v>
      </c>
      <c r="I1627" s="35">
        <f>SUMIFS(Tabla16[ISR RET.],Tabla16[NUM],Tabla1[[#This Row],[CODIGO]])</f>
        <v>0</v>
      </c>
      <c r="J1627" s="35">
        <f>SUMIFS(Tabla16[IVA RET.],Tabla16[NUM],Tabla1[[#This Row],[CODIGO]])</f>
        <v>0</v>
      </c>
      <c r="K1627" t="str">
        <f>FIXED(Tabla1[[#This Row],[TASA 16%]],0)</f>
        <v>0</v>
      </c>
      <c r="L1627" t="str">
        <f>FIXED(Tabla1[[#This Row],[TASA 0%]],0)</f>
        <v>0</v>
      </c>
      <c r="M1627" t="str">
        <f>FIXED(Tabla1[[#This Row],[TASA EXE.]],0)</f>
        <v>0</v>
      </c>
      <c r="N1627" t="str">
        <f>FIXED(Tabla1[[#This Row],[IVA]],0)</f>
        <v>0</v>
      </c>
      <c r="O1627" t="str">
        <f>FIXED(Tabla1[[#This Row],[ISR RET]],0)</f>
        <v>0</v>
      </c>
      <c r="P1627" t="str">
        <f>FIXED(Tabla1[[#This Row],[IVA RET]],0)</f>
        <v>0</v>
      </c>
      <c r="R1627" s="68">
        <f>Tabla1[[#This Row],[TASA 16]]*16%</f>
        <v>0</v>
      </c>
    </row>
    <row r="1628" spans="2:18" x14ac:dyDescent="0.25">
      <c r="B1628" t="str">
        <f>'[1]210 Y RFC'!A1628</f>
        <v>MEGL660828ME7</v>
      </c>
      <c r="C1628" t="s">
        <v>1660</v>
      </c>
      <c r="D1628" t="str">
        <f>'[1]210 Y RFC'!C1628</f>
        <v>MEDINA GARCIA LUZ AMPARO</v>
      </c>
      <c r="E1628" s="35">
        <f>SUMIFS(Tabla16[TASA 16],Tabla16[NUM],Tabla1[[#This Row],[CODIGO]])</f>
        <v>0</v>
      </c>
      <c r="F1628" s="35">
        <f>SUMIFS(Tabla16[TASA 0%],Tabla16[NUM],Tabla1[[#This Row],[CODIGO]])</f>
        <v>0</v>
      </c>
      <c r="G1628" s="35">
        <f>SUMIFS(Tabla16[[EXENTO ]],Tabla16[NUM],Tabla1[[#This Row],[CODIGO]])</f>
        <v>0</v>
      </c>
      <c r="H1628" s="35">
        <f>SUMIFS(Tabla16[IVA],Tabla16[NUM],Tabla1[[#This Row],[CODIGO]])</f>
        <v>0</v>
      </c>
      <c r="I1628" s="35">
        <f>SUMIFS(Tabla16[ISR RET.],Tabla16[NUM],Tabla1[[#This Row],[CODIGO]])</f>
        <v>0</v>
      </c>
      <c r="J1628" s="35">
        <f>SUMIFS(Tabla16[IVA RET.],Tabla16[NUM],Tabla1[[#This Row],[CODIGO]])</f>
        <v>0</v>
      </c>
      <c r="K1628" t="str">
        <f>FIXED(Tabla1[[#This Row],[TASA 16%]],0)</f>
        <v>0</v>
      </c>
      <c r="L1628" t="str">
        <f>FIXED(Tabla1[[#This Row],[TASA 0%]],0)</f>
        <v>0</v>
      </c>
      <c r="M1628" t="str">
        <f>FIXED(Tabla1[[#This Row],[TASA EXE.]],0)</f>
        <v>0</v>
      </c>
      <c r="N1628" s="36" t="str">
        <f>FIXED(Tabla1[[#This Row],[IVA]],0)</f>
        <v>0</v>
      </c>
      <c r="O1628" s="36" t="str">
        <f>FIXED(Tabla1[[#This Row],[ISR RET]],0)</f>
        <v>0</v>
      </c>
      <c r="P1628" s="36" t="str">
        <f>FIXED(Tabla1[[#This Row],[IVA RET]],0)</f>
        <v>0</v>
      </c>
      <c r="R1628" s="68">
        <f>Tabla1[[#This Row],[TASA 16]]*16%</f>
        <v>0</v>
      </c>
    </row>
    <row r="1629" spans="2:18" x14ac:dyDescent="0.25">
      <c r="B1629" t="str">
        <f>'[1]210 Y RFC'!A1629</f>
        <v>CAO051107SAA</v>
      </c>
      <c r="C1629" t="s">
        <v>1661</v>
      </c>
      <c r="D1629" t="str">
        <f>'[1]210 Y RFC'!C1629</f>
        <v>COMERCIALIZADORA DE ALUMINIO DE OCCIDENTE SA DE CV</v>
      </c>
      <c r="E1629" s="35">
        <f>SUMIFS(Tabla16[TASA 16],Tabla16[NUM],Tabla1[[#This Row],[CODIGO]])</f>
        <v>0</v>
      </c>
      <c r="F1629" s="35">
        <f>SUMIFS(Tabla16[TASA 0%],Tabla16[NUM],Tabla1[[#This Row],[CODIGO]])</f>
        <v>0</v>
      </c>
      <c r="G1629" s="35">
        <f>SUMIFS(Tabla16[[EXENTO ]],Tabla16[NUM],Tabla1[[#This Row],[CODIGO]])</f>
        <v>0</v>
      </c>
      <c r="H1629" s="35">
        <f>SUMIFS(Tabla16[IVA],Tabla16[NUM],Tabla1[[#This Row],[CODIGO]])</f>
        <v>0</v>
      </c>
      <c r="I1629" s="35">
        <f>SUMIFS(Tabla16[ISR RET.],Tabla16[NUM],Tabla1[[#This Row],[CODIGO]])</f>
        <v>0</v>
      </c>
      <c r="J1629" s="35">
        <f>SUMIFS(Tabla16[IVA RET.],Tabla16[NUM],Tabla1[[#This Row],[CODIGO]])</f>
        <v>0</v>
      </c>
      <c r="K1629" t="str">
        <f>FIXED(Tabla1[[#This Row],[TASA 16%]],0)</f>
        <v>0</v>
      </c>
      <c r="L1629" t="str">
        <f>FIXED(Tabla1[[#This Row],[TASA 0%]],0)</f>
        <v>0</v>
      </c>
      <c r="M1629" t="str">
        <f>FIXED(Tabla1[[#This Row],[TASA EXE.]],0)</f>
        <v>0</v>
      </c>
      <c r="N1629" t="str">
        <f>FIXED(Tabla1[[#This Row],[IVA]],0)</f>
        <v>0</v>
      </c>
      <c r="O1629" t="str">
        <f>FIXED(Tabla1[[#This Row],[ISR RET]],0)</f>
        <v>0</v>
      </c>
      <c r="P1629" t="str">
        <f>FIXED(Tabla1[[#This Row],[IVA RET]],0)</f>
        <v>0</v>
      </c>
      <c r="R1629" s="68">
        <f>Tabla1[[#This Row],[TASA 16]]*16%</f>
        <v>0</v>
      </c>
    </row>
    <row r="1630" spans="2:18" x14ac:dyDescent="0.25">
      <c r="B1630" t="str">
        <f>'[1]210 Y RFC'!A1630</f>
        <v>MUAS601116LV6</v>
      </c>
      <c r="C1630" t="s">
        <v>1662</v>
      </c>
      <c r="D1630" t="str">
        <f>'[1]210 Y RFC'!C1630</f>
        <v>MUÑOZ ASCENCIO SERGIO</v>
      </c>
      <c r="E1630" s="35">
        <f>SUMIFS(Tabla16[TASA 16],Tabla16[NUM],Tabla1[[#This Row],[CODIGO]])</f>
        <v>0</v>
      </c>
      <c r="F1630" s="35">
        <f>SUMIFS(Tabla16[TASA 0%],Tabla16[NUM],Tabla1[[#This Row],[CODIGO]])</f>
        <v>0</v>
      </c>
      <c r="G1630" s="35">
        <f>SUMIFS(Tabla16[[EXENTO ]],Tabla16[NUM],Tabla1[[#This Row],[CODIGO]])</f>
        <v>0</v>
      </c>
      <c r="H1630" s="35">
        <f>SUMIFS(Tabla16[IVA],Tabla16[NUM],Tabla1[[#This Row],[CODIGO]])</f>
        <v>0</v>
      </c>
      <c r="I1630" s="35">
        <f>SUMIFS(Tabla16[ISR RET.],Tabla16[NUM],Tabla1[[#This Row],[CODIGO]])</f>
        <v>0</v>
      </c>
      <c r="J1630" s="35">
        <f>SUMIFS(Tabla16[IVA RET.],Tabla16[NUM],Tabla1[[#This Row],[CODIGO]])</f>
        <v>0</v>
      </c>
      <c r="K1630" t="str">
        <f>FIXED(Tabla1[[#This Row],[TASA 16%]],0)</f>
        <v>0</v>
      </c>
      <c r="L1630" t="str">
        <f>FIXED(Tabla1[[#This Row],[TASA 0%]],0)</f>
        <v>0</v>
      </c>
      <c r="M1630" t="str">
        <f>FIXED(Tabla1[[#This Row],[TASA EXE.]],0)</f>
        <v>0</v>
      </c>
      <c r="N1630" s="36" t="str">
        <f>FIXED(Tabla1[[#This Row],[IVA]],0)</f>
        <v>0</v>
      </c>
      <c r="O1630" s="36" t="str">
        <f>FIXED(Tabla1[[#This Row],[ISR RET]],0)</f>
        <v>0</v>
      </c>
      <c r="P1630" s="36" t="str">
        <f>FIXED(Tabla1[[#This Row],[IVA RET]],0)</f>
        <v>0</v>
      </c>
      <c r="R1630" s="68">
        <f>Tabla1[[#This Row],[TASA 16]]*16%</f>
        <v>0</v>
      </c>
    </row>
    <row r="1631" spans="2:18" x14ac:dyDescent="0.25">
      <c r="B1631" t="str">
        <f>'[1]210 Y RFC'!A1631</f>
        <v>EAG811205M74</v>
      </c>
      <c r="C1631" t="s">
        <v>1663</v>
      </c>
      <c r="D1631" t="str">
        <f>'[1]210 Y RFC'!C1631</f>
        <v>EMBOTELLADORA AGA SA DE CV</v>
      </c>
      <c r="E1631" s="35">
        <f>SUMIFS(Tabla16[TASA 16],Tabla16[NUM],Tabla1[[#This Row],[CODIGO]])</f>
        <v>51476.9375</v>
      </c>
      <c r="F1631" s="35">
        <f>SUMIFS(Tabla16[TASA 0%],Tabla16[NUM],Tabla1[[#This Row],[CODIGO]])</f>
        <v>-0.50749999999720785</v>
      </c>
      <c r="G1631" s="35">
        <f>SUMIFS(Tabla16[[EXENTO ]],Tabla16[NUM],Tabla1[[#This Row],[CODIGO]])</f>
        <v>0</v>
      </c>
      <c r="H1631" s="35">
        <f>SUMIFS(Tabla16[IVA],Tabla16[NUM],Tabla1[[#This Row],[CODIGO]])</f>
        <v>8236.3100000000013</v>
      </c>
      <c r="I1631" s="35">
        <f>SUMIFS(Tabla16[ISR RET.],Tabla16[NUM],Tabla1[[#This Row],[CODIGO]])</f>
        <v>0</v>
      </c>
      <c r="J1631" s="35">
        <f>SUMIFS(Tabla16[IVA RET.],Tabla16[NUM],Tabla1[[#This Row],[CODIGO]])</f>
        <v>0</v>
      </c>
      <c r="K1631" t="str">
        <f>FIXED(Tabla1[[#This Row],[TASA 16%]],0)</f>
        <v>51,477</v>
      </c>
      <c r="L1631" t="str">
        <f>FIXED(Tabla1[[#This Row],[TASA 0%]],0)</f>
        <v>-1</v>
      </c>
      <c r="M1631" t="str">
        <f>FIXED(Tabla1[[#This Row],[TASA EXE.]],0)</f>
        <v>0</v>
      </c>
      <c r="N1631" t="str">
        <f>FIXED(Tabla1[[#This Row],[IVA]],0)</f>
        <v>8,236</v>
      </c>
      <c r="O1631" t="str">
        <f>FIXED(Tabla1[[#This Row],[ISR RET]],0)</f>
        <v>0</v>
      </c>
      <c r="P1631" t="str">
        <f>FIXED(Tabla1[[#This Row],[IVA RET]],0)</f>
        <v>0</v>
      </c>
      <c r="R1631" s="68">
        <f>Tabla1[[#This Row],[TASA 16]]*16%</f>
        <v>8236.32</v>
      </c>
    </row>
    <row r="1632" spans="2:18" x14ac:dyDescent="0.25">
      <c r="B1632" t="str">
        <f>'[1]210 Y RFC'!A1632</f>
        <v>GOMA8005247K6</v>
      </c>
      <c r="C1632" t="s">
        <v>1664</v>
      </c>
      <c r="D1632" t="str">
        <f>'[1]210 Y RFC'!C1632</f>
        <v>GONZALEZ MIRANDA ALVARO</v>
      </c>
      <c r="E1632" s="35">
        <f>SUMIFS(Tabla16[TASA 16],Tabla16[NUM],Tabla1[[#This Row],[CODIGO]])</f>
        <v>0</v>
      </c>
      <c r="F1632" s="35">
        <f>SUMIFS(Tabla16[TASA 0%],Tabla16[NUM],Tabla1[[#This Row],[CODIGO]])</f>
        <v>0</v>
      </c>
      <c r="G1632" s="35">
        <f>SUMIFS(Tabla16[[EXENTO ]],Tabla16[NUM],Tabla1[[#This Row],[CODIGO]])</f>
        <v>0</v>
      </c>
      <c r="H1632" s="35">
        <f>SUMIFS(Tabla16[IVA],Tabla16[NUM],Tabla1[[#This Row],[CODIGO]])</f>
        <v>0</v>
      </c>
      <c r="I1632" s="35">
        <f>SUMIFS(Tabla16[ISR RET.],Tabla16[NUM],Tabla1[[#This Row],[CODIGO]])</f>
        <v>0</v>
      </c>
      <c r="J1632" s="35">
        <f>SUMIFS(Tabla16[IVA RET.],Tabla16[NUM],Tabla1[[#This Row],[CODIGO]])</f>
        <v>0</v>
      </c>
      <c r="K1632" t="str">
        <f>FIXED(Tabla1[[#This Row],[TASA 16%]],0)</f>
        <v>0</v>
      </c>
      <c r="L1632" t="str">
        <f>FIXED(Tabla1[[#This Row],[TASA 0%]],0)</f>
        <v>0</v>
      </c>
      <c r="M1632" t="str">
        <f>FIXED(Tabla1[[#This Row],[TASA EXE.]],0)</f>
        <v>0</v>
      </c>
      <c r="N1632" s="36" t="str">
        <f>FIXED(Tabla1[[#This Row],[IVA]],0)</f>
        <v>0</v>
      </c>
      <c r="O1632" s="36" t="str">
        <f>FIXED(Tabla1[[#This Row],[ISR RET]],0)</f>
        <v>0</v>
      </c>
      <c r="P1632" s="36" t="str">
        <f>FIXED(Tabla1[[#This Row],[IVA RET]],0)</f>
        <v>0</v>
      </c>
      <c r="R1632" s="68">
        <f>Tabla1[[#This Row],[TASA 16]]*16%</f>
        <v>0</v>
      </c>
    </row>
    <row r="1633" spans="2:18" x14ac:dyDescent="0.25">
      <c r="B1633" t="str">
        <f>'[1]210 Y RFC'!A1633</f>
        <v>GOGM681223RP0</v>
      </c>
      <c r="C1633" t="s">
        <v>1665</v>
      </c>
      <c r="D1633" t="str">
        <f>'[1]210 Y RFC'!C1633</f>
        <v>GONZALEZ GUTIERREZ MARTIN</v>
      </c>
      <c r="E1633" s="35">
        <f>SUMIFS(Tabla16[TASA 16],Tabla16[NUM],Tabla1[[#This Row],[CODIGO]])</f>
        <v>0</v>
      </c>
      <c r="F1633" s="35">
        <f>SUMIFS(Tabla16[TASA 0%],Tabla16[NUM],Tabla1[[#This Row],[CODIGO]])</f>
        <v>0</v>
      </c>
      <c r="G1633" s="35">
        <f>SUMIFS(Tabla16[[EXENTO ]],Tabla16[NUM],Tabla1[[#This Row],[CODIGO]])</f>
        <v>0</v>
      </c>
      <c r="H1633" s="35">
        <f>SUMIFS(Tabla16[IVA],Tabla16[NUM],Tabla1[[#This Row],[CODIGO]])</f>
        <v>0</v>
      </c>
      <c r="I1633" s="35">
        <f>SUMIFS(Tabla16[ISR RET.],Tabla16[NUM],Tabla1[[#This Row],[CODIGO]])</f>
        <v>0</v>
      </c>
      <c r="J1633" s="35">
        <f>SUMIFS(Tabla16[IVA RET.],Tabla16[NUM],Tabla1[[#This Row],[CODIGO]])</f>
        <v>0</v>
      </c>
      <c r="K1633" t="str">
        <f>FIXED(Tabla1[[#This Row],[TASA 16%]],0)</f>
        <v>0</v>
      </c>
      <c r="L1633" t="str">
        <f>FIXED(Tabla1[[#This Row],[TASA 0%]],0)</f>
        <v>0</v>
      </c>
      <c r="M1633" t="str">
        <f>FIXED(Tabla1[[#This Row],[TASA EXE.]],0)</f>
        <v>0</v>
      </c>
      <c r="N1633" t="str">
        <f>FIXED(Tabla1[[#This Row],[IVA]],0)</f>
        <v>0</v>
      </c>
      <c r="O1633" t="str">
        <f>FIXED(Tabla1[[#This Row],[ISR RET]],0)</f>
        <v>0</v>
      </c>
      <c r="P1633" t="str">
        <f>FIXED(Tabla1[[#This Row],[IVA RET]],0)</f>
        <v>0</v>
      </c>
      <c r="R1633" s="68">
        <f>Tabla1[[#This Row],[TASA 16]]*16%</f>
        <v>0</v>
      </c>
    </row>
    <row r="1634" spans="2:18" x14ac:dyDescent="0.25">
      <c r="B1634" t="str">
        <f>'[1]210 Y RFC'!A1634</f>
        <v>BAPL8701279X8</v>
      </c>
      <c r="C1634" t="s">
        <v>1666</v>
      </c>
      <c r="D1634" t="str">
        <f>'[1]210 Y RFC'!C1634</f>
        <v>BARBA PEREZ LUZ ELENA</v>
      </c>
      <c r="E1634" s="35">
        <f>SUMIFS(Tabla16[TASA 16],Tabla16[NUM],Tabla1[[#This Row],[CODIGO]])</f>
        <v>0</v>
      </c>
      <c r="F1634" s="35">
        <f>SUMIFS(Tabla16[TASA 0%],Tabla16[NUM],Tabla1[[#This Row],[CODIGO]])</f>
        <v>0</v>
      </c>
      <c r="G1634" s="35">
        <f>SUMIFS(Tabla16[[EXENTO ]],Tabla16[NUM],Tabla1[[#This Row],[CODIGO]])</f>
        <v>0</v>
      </c>
      <c r="H1634" s="35">
        <f>SUMIFS(Tabla16[IVA],Tabla16[NUM],Tabla1[[#This Row],[CODIGO]])</f>
        <v>0</v>
      </c>
      <c r="I1634" s="35">
        <f>SUMIFS(Tabla16[ISR RET.],Tabla16[NUM],Tabla1[[#This Row],[CODIGO]])</f>
        <v>0</v>
      </c>
      <c r="J1634" s="35">
        <f>SUMIFS(Tabla16[IVA RET.],Tabla16[NUM],Tabla1[[#This Row],[CODIGO]])</f>
        <v>0</v>
      </c>
      <c r="K1634" t="str">
        <f>FIXED(Tabla1[[#This Row],[TASA 16%]],0)</f>
        <v>0</v>
      </c>
      <c r="L1634" t="str">
        <f>FIXED(Tabla1[[#This Row],[TASA 0%]],0)</f>
        <v>0</v>
      </c>
      <c r="M1634" t="str">
        <f>FIXED(Tabla1[[#This Row],[TASA EXE.]],0)</f>
        <v>0</v>
      </c>
      <c r="N1634" s="36" t="str">
        <f>FIXED(Tabla1[[#This Row],[IVA]],0)</f>
        <v>0</v>
      </c>
      <c r="O1634" s="36" t="str">
        <f>FIXED(Tabla1[[#This Row],[ISR RET]],0)</f>
        <v>0</v>
      </c>
      <c r="P1634" s="36" t="str">
        <f>FIXED(Tabla1[[#This Row],[IVA RET]],0)</f>
        <v>0</v>
      </c>
      <c r="R1634" s="68">
        <f>Tabla1[[#This Row],[TASA 16]]*16%</f>
        <v>0</v>
      </c>
    </row>
    <row r="1635" spans="2:18" x14ac:dyDescent="0.25">
      <c r="B1635" t="str">
        <f>'[1]210 Y RFC'!A1635</f>
        <v>PPS8501254K4</v>
      </c>
      <c r="C1635" t="s">
        <v>1667</v>
      </c>
      <c r="D1635" t="str">
        <f>'[1]210 Y RFC'!C1635</f>
        <v>PRODUCTOS DE PARAFINA LA SOLEDAD SA DE CV</v>
      </c>
      <c r="E1635" s="35">
        <f>SUMIFS(Tabla16[TASA 16],Tabla16[NUM],Tabla1[[#This Row],[CODIGO]])</f>
        <v>0</v>
      </c>
      <c r="F1635" s="35">
        <f>SUMIFS(Tabla16[TASA 0%],Tabla16[NUM],Tabla1[[#This Row],[CODIGO]])</f>
        <v>0</v>
      </c>
      <c r="G1635" s="35">
        <f>SUMIFS(Tabla16[[EXENTO ]],Tabla16[NUM],Tabla1[[#This Row],[CODIGO]])</f>
        <v>0</v>
      </c>
      <c r="H1635" s="35">
        <f>SUMIFS(Tabla16[IVA],Tabla16[NUM],Tabla1[[#This Row],[CODIGO]])</f>
        <v>0</v>
      </c>
      <c r="I1635" s="35">
        <f>SUMIFS(Tabla16[ISR RET.],Tabla16[NUM],Tabla1[[#This Row],[CODIGO]])</f>
        <v>0</v>
      </c>
      <c r="J1635" s="35">
        <f>SUMIFS(Tabla16[IVA RET.],Tabla16[NUM],Tabla1[[#This Row],[CODIGO]])</f>
        <v>0</v>
      </c>
      <c r="K1635" t="str">
        <f>FIXED(Tabla1[[#This Row],[TASA 16%]],0)</f>
        <v>0</v>
      </c>
      <c r="L1635" t="str">
        <f>FIXED(Tabla1[[#This Row],[TASA 0%]],0)</f>
        <v>0</v>
      </c>
      <c r="M1635" t="str">
        <f>FIXED(Tabla1[[#This Row],[TASA EXE.]],0)</f>
        <v>0</v>
      </c>
      <c r="N1635" t="str">
        <f>FIXED(Tabla1[[#This Row],[IVA]],0)</f>
        <v>0</v>
      </c>
      <c r="O1635" t="str">
        <f>FIXED(Tabla1[[#This Row],[ISR RET]],0)</f>
        <v>0</v>
      </c>
      <c r="P1635" t="str">
        <f>FIXED(Tabla1[[#This Row],[IVA RET]],0)</f>
        <v>0</v>
      </c>
      <c r="R1635" s="68">
        <f>Tabla1[[#This Row],[TASA 16]]*16%</f>
        <v>0</v>
      </c>
    </row>
    <row r="1636" spans="2:18" x14ac:dyDescent="0.25">
      <c r="B1636" t="str">
        <f>'[1]210 Y RFC'!A1636</f>
        <v>GAO061122T16</v>
      </c>
      <c r="C1636" t="s">
        <v>1668</v>
      </c>
      <c r="D1636" t="str">
        <f>'[1]210 Y RFC'!C1636</f>
        <v>GLOBAL ACCESS DE OCCIDENTE SA DE CV</v>
      </c>
      <c r="E1636" s="35">
        <f>SUMIFS(Tabla16[TASA 16],Tabla16[NUM],Tabla1[[#This Row],[CODIGO]])</f>
        <v>0</v>
      </c>
      <c r="F1636" s="35">
        <f>SUMIFS(Tabla16[TASA 0%],Tabla16[NUM],Tabla1[[#This Row],[CODIGO]])</f>
        <v>0</v>
      </c>
      <c r="G1636" s="35">
        <f>SUMIFS(Tabla16[[EXENTO ]],Tabla16[NUM],Tabla1[[#This Row],[CODIGO]])</f>
        <v>0</v>
      </c>
      <c r="H1636" s="35">
        <f>SUMIFS(Tabla16[IVA],Tabla16[NUM],Tabla1[[#This Row],[CODIGO]])</f>
        <v>0</v>
      </c>
      <c r="I1636" s="35">
        <f>SUMIFS(Tabla16[ISR RET.],Tabla16[NUM],Tabla1[[#This Row],[CODIGO]])</f>
        <v>0</v>
      </c>
      <c r="J1636" s="35">
        <f>SUMIFS(Tabla16[IVA RET.],Tabla16[NUM],Tabla1[[#This Row],[CODIGO]])</f>
        <v>0</v>
      </c>
      <c r="K1636" t="str">
        <f>FIXED(Tabla1[[#This Row],[TASA 16%]],0)</f>
        <v>0</v>
      </c>
      <c r="L1636" t="str">
        <f>FIXED(Tabla1[[#This Row],[TASA 0%]],0)</f>
        <v>0</v>
      </c>
      <c r="M1636" t="str">
        <f>FIXED(Tabla1[[#This Row],[TASA EXE.]],0)</f>
        <v>0</v>
      </c>
      <c r="N1636" s="36" t="str">
        <f>FIXED(Tabla1[[#This Row],[IVA]],0)</f>
        <v>0</v>
      </c>
      <c r="O1636" s="36" t="str">
        <f>FIXED(Tabla1[[#This Row],[ISR RET]],0)</f>
        <v>0</v>
      </c>
      <c r="P1636" s="36" t="str">
        <f>FIXED(Tabla1[[#This Row],[IVA RET]],0)</f>
        <v>0</v>
      </c>
      <c r="R1636" s="68">
        <f>Tabla1[[#This Row],[TASA 16]]*16%</f>
        <v>0</v>
      </c>
    </row>
    <row r="1637" spans="2:18" x14ac:dyDescent="0.25">
      <c r="B1637" t="str">
        <f>'[1]210 Y RFC'!A1637</f>
        <v>SMO021121S44</v>
      </c>
      <c r="C1637" t="s">
        <v>1669</v>
      </c>
      <c r="D1637" t="str">
        <f>'[1]210 Y RFC'!C1637</f>
        <v>SOLANA MOTORS SA DE CV</v>
      </c>
      <c r="E1637" s="35">
        <f>SUMIFS(Tabla16[TASA 16],Tabla16[NUM],Tabla1[[#This Row],[CODIGO]])</f>
        <v>0</v>
      </c>
      <c r="F1637" s="35">
        <f>SUMIFS(Tabla16[TASA 0%],Tabla16[NUM],Tabla1[[#This Row],[CODIGO]])</f>
        <v>0</v>
      </c>
      <c r="G1637" s="35">
        <f>SUMIFS(Tabla16[[EXENTO ]],Tabla16[NUM],Tabla1[[#This Row],[CODIGO]])</f>
        <v>0</v>
      </c>
      <c r="H1637" s="35">
        <f>SUMIFS(Tabla16[IVA],Tabla16[NUM],Tabla1[[#This Row],[CODIGO]])</f>
        <v>0</v>
      </c>
      <c r="I1637" s="35">
        <f>SUMIFS(Tabla16[ISR RET.],Tabla16[NUM],Tabla1[[#This Row],[CODIGO]])</f>
        <v>0</v>
      </c>
      <c r="J1637" s="35">
        <f>SUMIFS(Tabla16[IVA RET.],Tabla16[NUM],Tabla1[[#This Row],[CODIGO]])</f>
        <v>0</v>
      </c>
      <c r="K1637" t="str">
        <f>FIXED(Tabla1[[#This Row],[TASA 16%]],0)</f>
        <v>0</v>
      </c>
      <c r="L1637" t="str">
        <f>FIXED(Tabla1[[#This Row],[TASA 0%]],0)</f>
        <v>0</v>
      </c>
      <c r="M1637" t="str">
        <f>FIXED(Tabla1[[#This Row],[TASA EXE.]],0)</f>
        <v>0</v>
      </c>
      <c r="N1637" t="str">
        <f>FIXED(Tabla1[[#This Row],[IVA]],0)</f>
        <v>0</v>
      </c>
      <c r="O1637" t="str">
        <f>FIXED(Tabla1[[#This Row],[ISR RET]],0)</f>
        <v>0</v>
      </c>
      <c r="P1637" t="str">
        <f>FIXED(Tabla1[[#This Row],[IVA RET]],0)</f>
        <v>0</v>
      </c>
      <c r="R1637" s="68">
        <f>Tabla1[[#This Row],[TASA 16]]*16%</f>
        <v>0</v>
      </c>
    </row>
    <row r="1638" spans="2:18" x14ac:dyDescent="0.25">
      <c r="B1638" t="str">
        <f>'[1]210 Y RFC'!A1638</f>
        <v>PGA92012897A</v>
      </c>
      <c r="C1638" t="s">
        <v>1670</v>
      </c>
      <c r="D1638" t="str">
        <f>'[1]210 Y RFC'!C1638</f>
        <v>PROMEDICA GARCIA SA DE CV</v>
      </c>
      <c r="E1638" s="35">
        <f>SUMIFS(Tabla16[TASA 16],Tabla16[NUM],Tabla1[[#This Row],[CODIGO]])</f>
        <v>0</v>
      </c>
      <c r="F1638" s="35">
        <f>SUMIFS(Tabla16[TASA 0%],Tabla16[NUM],Tabla1[[#This Row],[CODIGO]])</f>
        <v>0</v>
      </c>
      <c r="G1638" s="35">
        <f>SUMIFS(Tabla16[[EXENTO ]],Tabla16[NUM],Tabla1[[#This Row],[CODIGO]])</f>
        <v>0</v>
      </c>
      <c r="H1638" s="35">
        <f>SUMIFS(Tabla16[IVA],Tabla16[NUM],Tabla1[[#This Row],[CODIGO]])</f>
        <v>0</v>
      </c>
      <c r="I1638" s="35">
        <f>SUMIFS(Tabla16[ISR RET.],Tabla16[NUM],Tabla1[[#This Row],[CODIGO]])</f>
        <v>0</v>
      </c>
      <c r="J1638" s="35">
        <f>SUMIFS(Tabla16[IVA RET.],Tabla16[NUM],Tabla1[[#This Row],[CODIGO]])</f>
        <v>0</v>
      </c>
      <c r="K1638" t="str">
        <f>FIXED(Tabla1[[#This Row],[TASA 16%]],0)</f>
        <v>0</v>
      </c>
      <c r="L1638" t="str">
        <f>FIXED(Tabla1[[#This Row],[TASA 0%]],0)</f>
        <v>0</v>
      </c>
      <c r="M1638" t="str">
        <f>FIXED(Tabla1[[#This Row],[TASA EXE.]],0)</f>
        <v>0</v>
      </c>
      <c r="N1638" s="36" t="str">
        <f>FIXED(Tabla1[[#This Row],[IVA]],0)</f>
        <v>0</v>
      </c>
      <c r="O1638" s="36" t="str">
        <f>FIXED(Tabla1[[#This Row],[ISR RET]],0)</f>
        <v>0</v>
      </c>
      <c r="P1638" s="36" t="str">
        <f>FIXED(Tabla1[[#This Row],[IVA RET]],0)</f>
        <v>0</v>
      </c>
      <c r="R1638" s="68">
        <f>Tabla1[[#This Row],[TASA 16]]*16%</f>
        <v>0</v>
      </c>
    </row>
    <row r="1639" spans="2:18" x14ac:dyDescent="0.25">
      <c r="B1639" t="str">
        <f>'[1]210 Y RFC'!A1639</f>
        <v>EEC950523FN1</v>
      </c>
      <c r="C1639" t="s">
        <v>1671</v>
      </c>
      <c r="D1639" t="str">
        <f>'[1]210 Y RFC'!C1639</f>
        <v>EMPAQUES ESPECIALIZADOS DEL CENTRO SA DE CV</v>
      </c>
      <c r="E1639" s="35">
        <f>SUMIFS(Tabla16[TASA 16],Tabla16[NUM],Tabla1[[#This Row],[CODIGO]])</f>
        <v>0</v>
      </c>
      <c r="F1639" s="35">
        <f>SUMIFS(Tabla16[TASA 0%],Tabla16[NUM],Tabla1[[#This Row],[CODIGO]])</f>
        <v>0</v>
      </c>
      <c r="G1639" s="35">
        <f>SUMIFS(Tabla16[[EXENTO ]],Tabla16[NUM],Tabla1[[#This Row],[CODIGO]])</f>
        <v>0</v>
      </c>
      <c r="H1639" s="35">
        <f>SUMIFS(Tabla16[IVA],Tabla16[NUM],Tabla1[[#This Row],[CODIGO]])</f>
        <v>0</v>
      </c>
      <c r="I1639" s="35">
        <f>SUMIFS(Tabla16[ISR RET.],Tabla16[NUM],Tabla1[[#This Row],[CODIGO]])</f>
        <v>0</v>
      </c>
      <c r="J1639" s="35">
        <f>SUMIFS(Tabla16[IVA RET.],Tabla16[NUM],Tabla1[[#This Row],[CODIGO]])</f>
        <v>0</v>
      </c>
      <c r="K1639" t="str">
        <f>FIXED(Tabla1[[#This Row],[TASA 16%]],0)</f>
        <v>0</v>
      </c>
      <c r="L1639" t="str">
        <f>FIXED(Tabla1[[#This Row],[TASA 0%]],0)</f>
        <v>0</v>
      </c>
      <c r="M1639" t="str">
        <f>FIXED(Tabla1[[#This Row],[TASA EXE.]],0)</f>
        <v>0</v>
      </c>
      <c r="N1639" t="str">
        <f>FIXED(Tabla1[[#This Row],[IVA]],0)</f>
        <v>0</v>
      </c>
      <c r="O1639" t="str">
        <f>FIXED(Tabla1[[#This Row],[ISR RET]],0)</f>
        <v>0</v>
      </c>
      <c r="P1639" t="str">
        <f>FIXED(Tabla1[[#This Row],[IVA RET]],0)</f>
        <v>0</v>
      </c>
      <c r="R1639" s="68">
        <f>Tabla1[[#This Row],[TASA 16]]*16%</f>
        <v>0</v>
      </c>
    </row>
    <row r="1640" spans="2:18" x14ac:dyDescent="0.25">
      <c r="B1640" t="str">
        <f>'[1]210 Y RFC'!A1640</f>
        <v>DPA040429TA8</v>
      </c>
      <c r="C1640" t="s">
        <v>1672</v>
      </c>
      <c r="D1640" t="str">
        <f>'[1]210 Y RFC'!C1640</f>
        <v>DESARROLLO DE PRODUCTOS ALIMENTICIOS LA INTEGRAL SA DE CV</v>
      </c>
      <c r="E1640" s="35">
        <f>SUMIFS(Tabla16[TASA 16],Tabla16[NUM],Tabla1[[#This Row],[CODIGO]])</f>
        <v>0</v>
      </c>
      <c r="F1640" s="35">
        <f>SUMIFS(Tabla16[TASA 0%],Tabla16[NUM],Tabla1[[#This Row],[CODIGO]])</f>
        <v>18091.64</v>
      </c>
      <c r="G1640" s="35">
        <f>SUMIFS(Tabla16[[EXENTO ]],Tabla16[NUM],Tabla1[[#This Row],[CODIGO]])</f>
        <v>1447.33</v>
      </c>
      <c r="H1640" s="35">
        <f>SUMIFS(Tabla16[IVA],Tabla16[NUM],Tabla1[[#This Row],[CODIGO]])</f>
        <v>0</v>
      </c>
      <c r="I1640" s="35">
        <f>SUMIFS(Tabla16[ISR RET.],Tabla16[NUM],Tabla1[[#This Row],[CODIGO]])</f>
        <v>0</v>
      </c>
      <c r="J1640" s="35">
        <f>SUMIFS(Tabla16[IVA RET.],Tabla16[NUM],Tabla1[[#This Row],[CODIGO]])</f>
        <v>0</v>
      </c>
      <c r="K1640" t="str">
        <f>FIXED(Tabla1[[#This Row],[TASA 16%]],0)</f>
        <v>0</v>
      </c>
      <c r="L1640" t="str">
        <f>FIXED(Tabla1[[#This Row],[TASA 0%]],0)</f>
        <v>18,092</v>
      </c>
      <c r="M1640" t="str">
        <f>FIXED(Tabla1[[#This Row],[TASA EXE.]],0)</f>
        <v>1,447</v>
      </c>
      <c r="N1640" s="36" t="str">
        <f>FIXED(Tabla1[[#This Row],[IVA]],0)</f>
        <v>0</v>
      </c>
      <c r="O1640" s="36" t="str">
        <f>FIXED(Tabla1[[#This Row],[ISR RET]],0)</f>
        <v>0</v>
      </c>
      <c r="P1640" s="36" t="str">
        <f>FIXED(Tabla1[[#This Row],[IVA RET]],0)</f>
        <v>0</v>
      </c>
      <c r="R1640" s="68">
        <f>Tabla1[[#This Row],[TASA 16]]*16%</f>
        <v>0</v>
      </c>
    </row>
    <row r="1641" spans="2:18" x14ac:dyDescent="0.25">
      <c r="B1641" t="str">
        <f>'[1]210 Y RFC'!A1641</f>
        <v>VATA620312434</v>
      </c>
      <c r="C1641" t="s">
        <v>1673</v>
      </c>
      <c r="D1641" t="str">
        <f>'[1]210 Y RFC'!C1641</f>
        <v>VACA TORRES ALBERTO</v>
      </c>
      <c r="E1641" s="35">
        <f>SUMIFS(Tabla16[TASA 16],Tabla16[NUM],Tabla1[[#This Row],[CODIGO]])</f>
        <v>0</v>
      </c>
      <c r="F1641" s="35">
        <f>SUMIFS(Tabla16[TASA 0%],Tabla16[NUM],Tabla1[[#This Row],[CODIGO]])</f>
        <v>0</v>
      </c>
      <c r="G1641" s="35">
        <f>SUMIFS(Tabla16[[EXENTO ]],Tabla16[NUM],Tabla1[[#This Row],[CODIGO]])</f>
        <v>0</v>
      </c>
      <c r="H1641" s="35">
        <f>SUMIFS(Tabla16[IVA],Tabla16[NUM],Tabla1[[#This Row],[CODIGO]])</f>
        <v>0</v>
      </c>
      <c r="I1641" s="35">
        <f>SUMIFS(Tabla16[ISR RET.],Tabla16[NUM],Tabla1[[#This Row],[CODIGO]])</f>
        <v>0</v>
      </c>
      <c r="J1641" s="35">
        <f>SUMIFS(Tabla16[IVA RET.],Tabla16[NUM],Tabla1[[#This Row],[CODIGO]])</f>
        <v>0</v>
      </c>
      <c r="K1641" t="str">
        <f>FIXED(Tabla1[[#This Row],[TASA 16%]],0)</f>
        <v>0</v>
      </c>
      <c r="L1641" t="str">
        <f>FIXED(Tabla1[[#This Row],[TASA 0%]],0)</f>
        <v>0</v>
      </c>
      <c r="M1641" t="str">
        <f>FIXED(Tabla1[[#This Row],[TASA EXE.]],0)</f>
        <v>0</v>
      </c>
      <c r="N1641" t="str">
        <f>FIXED(Tabla1[[#This Row],[IVA]],0)</f>
        <v>0</v>
      </c>
      <c r="O1641" t="str">
        <f>FIXED(Tabla1[[#This Row],[ISR RET]],0)</f>
        <v>0</v>
      </c>
      <c r="P1641" t="str">
        <f>FIXED(Tabla1[[#This Row],[IVA RET]],0)</f>
        <v>0</v>
      </c>
      <c r="R1641" s="68">
        <f>Tabla1[[#This Row],[TASA 16]]*16%</f>
        <v>0</v>
      </c>
    </row>
    <row r="1642" spans="2:18" x14ac:dyDescent="0.25">
      <c r="B1642" t="str">
        <f>'[1]210 Y RFC'!A1642</f>
        <v>PFN010206UX4</v>
      </c>
      <c r="C1642" t="s">
        <v>1674</v>
      </c>
      <c r="D1642" t="str">
        <f>'[1]210 Y RFC'!C1642</f>
        <v>PROMOTORA DE FARMACOS NACIONALES SA DE CV</v>
      </c>
      <c r="E1642" s="35">
        <f>SUMIFS(Tabla16[TASA 16],Tabla16[NUM],Tabla1[[#This Row],[CODIGO]])</f>
        <v>0</v>
      </c>
      <c r="F1642" s="35">
        <f>SUMIFS(Tabla16[TASA 0%],Tabla16[NUM],Tabla1[[#This Row],[CODIGO]])</f>
        <v>0</v>
      </c>
      <c r="G1642" s="35">
        <f>SUMIFS(Tabla16[[EXENTO ]],Tabla16[NUM],Tabla1[[#This Row],[CODIGO]])</f>
        <v>0</v>
      </c>
      <c r="H1642" s="35">
        <f>SUMIFS(Tabla16[IVA],Tabla16[NUM],Tabla1[[#This Row],[CODIGO]])</f>
        <v>0</v>
      </c>
      <c r="I1642" s="35">
        <f>SUMIFS(Tabla16[ISR RET.],Tabla16[NUM],Tabla1[[#This Row],[CODIGO]])</f>
        <v>0</v>
      </c>
      <c r="J1642" s="35">
        <f>SUMIFS(Tabla16[IVA RET.],Tabla16[NUM],Tabla1[[#This Row],[CODIGO]])</f>
        <v>0</v>
      </c>
      <c r="K1642" t="str">
        <f>FIXED(Tabla1[[#This Row],[TASA 16%]],0)</f>
        <v>0</v>
      </c>
      <c r="L1642" t="str">
        <f>FIXED(Tabla1[[#This Row],[TASA 0%]],0)</f>
        <v>0</v>
      </c>
      <c r="M1642" t="str">
        <f>FIXED(Tabla1[[#This Row],[TASA EXE.]],0)</f>
        <v>0</v>
      </c>
      <c r="N1642" s="36" t="str">
        <f>FIXED(Tabla1[[#This Row],[IVA]],0)</f>
        <v>0</v>
      </c>
      <c r="O1642" s="36" t="str">
        <f>FIXED(Tabla1[[#This Row],[ISR RET]],0)</f>
        <v>0</v>
      </c>
      <c r="P1642" s="36" t="str">
        <f>FIXED(Tabla1[[#This Row],[IVA RET]],0)</f>
        <v>0</v>
      </c>
      <c r="R1642" s="68">
        <f>Tabla1[[#This Row],[TASA 16]]*16%</f>
        <v>0</v>
      </c>
    </row>
    <row r="1643" spans="2:18" x14ac:dyDescent="0.25">
      <c r="B1643" t="str">
        <f>'[1]210 Y RFC'!A1643</f>
        <v>NAO860429H22</v>
      </c>
      <c r="C1643" t="s">
        <v>1675</v>
      </c>
      <c r="D1643" t="str">
        <f>'[1]210 Y RFC'!C1643</f>
        <v>NUEVA AUTOMOTRIZ OCCIDENTAL SA DE CV</v>
      </c>
      <c r="E1643" s="35">
        <f>SUMIFS(Tabla16[TASA 16],Tabla16[NUM],Tabla1[[#This Row],[CODIGO]])</f>
        <v>0</v>
      </c>
      <c r="F1643" s="35">
        <f>SUMIFS(Tabla16[TASA 0%],Tabla16[NUM],Tabla1[[#This Row],[CODIGO]])</f>
        <v>0</v>
      </c>
      <c r="G1643" s="35">
        <f>SUMIFS(Tabla16[[EXENTO ]],Tabla16[NUM],Tabla1[[#This Row],[CODIGO]])</f>
        <v>0</v>
      </c>
      <c r="H1643" s="35">
        <f>SUMIFS(Tabla16[IVA],Tabla16[NUM],Tabla1[[#This Row],[CODIGO]])</f>
        <v>0</v>
      </c>
      <c r="I1643" s="35">
        <f>SUMIFS(Tabla16[ISR RET.],Tabla16[NUM],Tabla1[[#This Row],[CODIGO]])</f>
        <v>0</v>
      </c>
      <c r="J1643" s="35">
        <f>SUMIFS(Tabla16[IVA RET.],Tabla16[NUM],Tabla1[[#This Row],[CODIGO]])</f>
        <v>0</v>
      </c>
      <c r="K1643" t="str">
        <f>FIXED(Tabla1[[#This Row],[TASA 16%]],0)</f>
        <v>0</v>
      </c>
      <c r="L1643" t="str">
        <f>FIXED(Tabla1[[#This Row],[TASA 0%]],0)</f>
        <v>0</v>
      </c>
      <c r="M1643" t="str">
        <f>FIXED(Tabla1[[#This Row],[TASA EXE.]],0)</f>
        <v>0</v>
      </c>
      <c r="N1643" t="str">
        <f>FIXED(Tabla1[[#This Row],[IVA]],0)</f>
        <v>0</v>
      </c>
      <c r="O1643" t="str">
        <f>FIXED(Tabla1[[#This Row],[ISR RET]],0)</f>
        <v>0</v>
      </c>
      <c r="P1643" t="str">
        <f>FIXED(Tabla1[[#This Row],[IVA RET]],0)</f>
        <v>0</v>
      </c>
      <c r="R1643" s="68">
        <f>Tabla1[[#This Row],[TASA 16]]*16%</f>
        <v>0</v>
      </c>
    </row>
    <row r="1644" spans="2:18" x14ac:dyDescent="0.25">
      <c r="B1644" t="str">
        <f>'[1]210 Y RFC'!A1644</f>
        <v>HEMA590125RY7</v>
      </c>
      <c r="C1644" t="s">
        <v>1676</v>
      </c>
      <c r="D1644" t="str">
        <f>'[1]210 Y RFC'!C1644</f>
        <v>HERRERA MARTINEZ MARIA ANGELICA</v>
      </c>
      <c r="E1644" s="35">
        <f>SUMIFS(Tabla16[TASA 16],Tabla16[NUM],Tabla1[[#This Row],[CODIGO]])</f>
        <v>0</v>
      </c>
      <c r="F1644" s="35">
        <f>SUMIFS(Tabla16[TASA 0%],Tabla16[NUM],Tabla1[[#This Row],[CODIGO]])</f>
        <v>0</v>
      </c>
      <c r="G1644" s="35">
        <f>SUMIFS(Tabla16[[EXENTO ]],Tabla16[NUM],Tabla1[[#This Row],[CODIGO]])</f>
        <v>0</v>
      </c>
      <c r="H1644" s="35">
        <f>SUMIFS(Tabla16[IVA],Tabla16[NUM],Tabla1[[#This Row],[CODIGO]])</f>
        <v>0</v>
      </c>
      <c r="I1644" s="35">
        <f>SUMIFS(Tabla16[ISR RET.],Tabla16[NUM],Tabla1[[#This Row],[CODIGO]])</f>
        <v>0</v>
      </c>
      <c r="J1644" s="35">
        <f>SUMIFS(Tabla16[IVA RET.],Tabla16[NUM],Tabla1[[#This Row],[CODIGO]])</f>
        <v>0</v>
      </c>
      <c r="K1644" t="str">
        <f>FIXED(Tabla1[[#This Row],[TASA 16%]],0)</f>
        <v>0</v>
      </c>
      <c r="L1644" t="str">
        <f>FIXED(Tabla1[[#This Row],[TASA 0%]],0)</f>
        <v>0</v>
      </c>
      <c r="M1644" t="str">
        <f>FIXED(Tabla1[[#This Row],[TASA EXE.]],0)</f>
        <v>0</v>
      </c>
      <c r="N1644" s="36" t="str">
        <f>FIXED(Tabla1[[#This Row],[IVA]],0)</f>
        <v>0</v>
      </c>
      <c r="O1644" s="36" t="str">
        <f>FIXED(Tabla1[[#This Row],[ISR RET]],0)</f>
        <v>0</v>
      </c>
      <c r="P1644" s="36" t="str">
        <f>FIXED(Tabla1[[#This Row],[IVA RET]],0)</f>
        <v>0</v>
      </c>
      <c r="R1644" s="68">
        <f>Tabla1[[#This Row],[TASA 16]]*16%</f>
        <v>0</v>
      </c>
    </row>
    <row r="1645" spans="2:18" x14ac:dyDescent="0.25">
      <c r="B1645" t="str">
        <f>'[1]210 Y RFC'!A1645</f>
        <v>ISA951017A10</v>
      </c>
      <c r="C1645" t="s">
        <v>1677</v>
      </c>
      <c r="D1645" t="str">
        <f>'[1]210 Y RFC'!C1645</f>
        <v>INDUSTRIAS SALCOM SA DE CV</v>
      </c>
      <c r="E1645" s="35">
        <f>SUMIFS(Tabla16[TASA 16],Tabla16[NUM],Tabla1[[#This Row],[CODIGO]])</f>
        <v>0</v>
      </c>
      <c r="F1645" s="35">
        <f>SUMIFS(Tabla16[TASA 0%],Tabla16[NUM],Tabla1[[#This Row],[CODIGO]])</f>
        <v>0</v>
      </c>
      <c r="G1645" s="35">
        <f>SUMIFS(Tabla16[[EXENTO ]],Tabla16[NUM],Tabla1[[#This Row],[CODIGO]])</f>
        <v>0</v>
      </c>
      <c r="H1645" s="35">
        <f>SUMIFS(Tabla16[IVA],Tabla16[NUM],Tabla1[[#This Row],[CODIGO]])</f>
        <v>0</v>
      </c>
      <c r="I1645" s="35">
        <f>SUMIFS(Tabla16[ISR RET.],Tabla16[NUM],Tabla1[[#This Row],[CODIGO]])</f>
        <v>0</v>
      </c>
      <c r="J1645" s="35">
        <f>SUMIFS(Tabla16[IVA RET.],Tabla16[NUM],Tabla1[[#This Row],[CODIGO]])</f>
        <v>0</v>
      </c>
      <c r="K1645" t="str">
        <f>FIXED(Tabla1[[#This Row],[TASA 16%]],0)</f>
        <v>0</v>
      </c>
      <c r="L1645" t="str">
        <f>FIXED(Tabla1[[#This Row],[TASA 0%]],0)</f>
        <v>0</v>
      </c>
      <c r="M1645" t="str">
        <f>FIXED(Tabla1[[#This Row],[TASA EXE.]],0)</f>
        <v>0</v>
      </c>
      <c r="N1645" t="str">
        <f>FIXED(Tabla1[[#This Row],[IVA]],0)</f>
        <v>0</v>
      </c>
      <c r="O1645" t="str">
        <f>FIXED(Tabla1[[#This Row],[ISR RET]],0)</f>
        <v>0</v>
      </c>
      <c r="P1645" t="str">
        <f>FIXED(Tabla1[[#This Row],[IVA RET]],0)</f>
        <v>0</v>
      </c>
      <c r="R1645" s="68">
        <f>Tabla1[[#This Row],[TASA 16]]*16%</f>
        <v>0</v>
      </c>
    </row>
    <row r="1646" spans="2:18" x14ac:dyDescent="0.25">
      <c r="B1646" t="str">
        <f>'[1]210 Y RFC'!A1646</f>
        <v>BBA940707IE1</v>
      </c>
      <c r="C1646" t="s">
        <v>1678</v>
      </c>
      <c r="D1646" t="str">
        <f>'[1]210 Y RFC'!C1646</f>
        <v>BANCO DEL BAJIO SA</v>
      </c>
      <c r="E1646" s="35">
        <f>SUMIFS(Tabla16[TASA 16],Tabla16[NUM],Tabla1[[#This Row],[CODIGO]])</f>
        <v>0</v>
      </c>
      <c r="F1646" s="35">
        <f>SUMIFS(Tabla16[TASA 0%],Tabla16[NUM],Tabla1[[#This Row],[CODIGO]])</f>
        <v>0</v>
      </c>
      <c r="G1646" s="35">
        <f>SUMIFS(Tabla16[[EXENTO ]],Tabla16[NUM],Tabla1[[#This Row],[CODIGO]])</f>
        <v>0</v>
      </c>
      <c r="H1646" s="35">
        <f>SUMIFS(Tabla16[IVA],Tabla16[NUM],Tabla1[[#This Row],[CODIGO]])</f>
        <v>0</v>
      </c>
      <c r="I1646" s="35">
        <f>SUMIFS(Tabla16[ISR RET.],Tabla16[NUM],Tabla1[[#This Row],[CODIGO]])</f>
        <v>0</v>
      </c>
      <c r="J1646" s="35">
        <f>SUMIFS(Tabla16[IVA RET.],Tabla16[NUM],Tabla1[[#This Row],[CODIGO]])</f>
        <v>0</v>
      </c>
      <c r="K1646" t="str">
        <f>FIXED(Tabla1[[#This Row],[TASA 16%]],0)</f>
        <v>0</v>
      </c>
      <c r="L1646" t="str">
        <f>FIXED(Tabla1[[#This Row],[TASA 0%]],0)</f>
        <v>0</v>
      </c>
      <c r="M1646" t="str">
        <f>FIXED(Tabla1[[#This Row],[TASA EXE.]],0)</f>
        <v>0</v>
      </c>
      <c r="N1646" s="36" t="str">
        <f>FIXED(Tabla1[[#This Row],[IVA]],0)</f>
        <v>0</v>
      </c>
      <c r="O1646" s="36" t="str">
        <f>FIXED(Tabla1[[#This Row],[ISR RET]],0)</f>
        <v>0</v>
      </c>
      <c r="P1646" s="36" t="str">
        <f>FIXED(Tabla1[[#This Row],[IVA RET]],0)</f>
        <v>0</v>
      </c>
      <c r="R1646" s="68">
        <f>Tabla1[[#This Row],[TASA 16]]*16%</f>
        <v>0</v>
      </c>
    </row>
    <row r="1647" spans="2:18" x14ac:dyDescent="0.25">
      <c r="B1647" t="str">
        <f>'[1]210 Y RFC'!A1647</f>
        <v>MAGJ610317BR5</v>
      </c>
      <c r="C1647" t="s">
        <v>1679</v>
      </c>
      <c r="D1647" t="str">
        <f>'[1]210 Y RFC'!C1647</f>
        <v>MARTINEZ GONZALEZ JORGINA</v>
      </c>
      <c r="E1647" s="35">
        <f>SUMIFS(Tabla16[TASA 16],Tabla16[NUM],Tabla1[[#This Row],[CODIGO]])</f>
        <v>0</v>
      </c>
      <c r="F1647" s="35">
        <f>SUMIFS(Tabla16[TASA 0%],Tabla16[NUM],Tabla1[[#This Row],[CODIGO]])</f>
        <v>0</v>
      </c>
      <c r="G1647" s="35">
        <f>SUMIFS(Tabla16[[EXENTO ]],Tabla16[NUM],Tabla1[[#This Row],[CODIGO]])</f>
        <v>0</v>
      </c>
      <c r="H1647" s="35">
        <f>SUMIFS(Tabla16[IVA],Tabla16[NUM],Tabla1[[#This Row],[CODIGO]])</f>
        <v>0</v>
      </c>
      <c r="I1647" s="35">
        <f>SUMIFS(Tabla16[ISR RET.],Tabla16[NUM],Tabla1[[#This Row],[CODIGO]])</f>
        <v>0</v>
      </c>
      <c r="J1647" s="35">
        <f>SUMIFS(Tabla16[IVA RET.],Tabla16[NUM],Tabla1[[#This Row],[CODIGO]])</f>
        <v>0</v>
      </c>
      <c r="K1647" t="str">
        <f>FIXED(Tabla1[[#This Row],[TASA 16%]],0)</f>
        <v>0</v>
      </c>
      <c r="L1647" t="str">
        <f>FIXED(Tabla1[[#This Row],[TASA 0%]],0)</f>
        <v>0</v>
      </c>
      <c r="M1647" t="str">
        <f>FIXED(Tabla1[[#This Row],[TASA EXE.]],0)</f>
        <v>0</v>
      </c>
      <c r="N1647" t="str">
        <f>FIXED(Tabla1[[#This Row],[IVA]],0)</f>
        <v>0</v>
      </c>
      <c r="O1647" t="str">
        <f>FIXED(Tabla1[[#This Row],[ISR RET]],0)</f>
        <v>0</v>
      </c>
      <c r="P1647" t="str">
        <f>FIXED(Tabla1[[#This Row],[IVA RET]],0)</f>
        <v>0</v>
      </c>
      <c r="R1647" s="68">
        <f>Tabla1[[#This Row],[TASA 16]]*16%</f>
        <v>0</v>
      </c>
    </row>
    <row r="1648" spans="2:18" x14ac:dyDescent="0.25">
      <c r="B1648" t="str">
        <f>'[1]210 Y RFC'!A1648</f>
        <v>GAGH830108BI3</v>
      </c>
      <c r="C1648" t="s">
        <v>1680</v>
      </c>
      <c r="D1648" t="str">
        <f>'[1]210 Y RFC'!C1648</f>
        <v>GAMEZ GIRON HECTOR DANIEL</v>
      </c>
      <c r="E1648" s="35">
        <f>SUMIFS(Tabla16[TASA 16],Tabla16[NUM],Tabla1[[#This Row],[CODIGO]])</f>
        <v>0</v>
      </c>
      <c r="F1648" s="35">
        <f>SUMIFS(Tabla16[TASA 0%],Tabla16[NUM],Tabla1[[#This Row],[CODIGO]])</f>
        <v>0</v>
      </c>
      <c r="G1648" s="35">
        <f>SUMIFS(Tabla16[[EXENTO ]],Tabla16[NUM],Tabla1[[#This Row],[CODIGO]])</f>
        <v>0</v>
      </c>
      <c r="H1648" s="35">
        <f>SUMIFS(Tabla16[IVA],Tabla16[NUM],Tabla1[[#This Row],[CODIGO]])</f>
        <v>0</v>
      </c>
      <c r="I1648" s="35">
        <f>SUMIFS(Tabla16[ISR RET.],Tabla16[NUM],Tabla1[[#This Row],[CODIGO]])</f>
        <v>0</v>
      </c>
      <c r="J1648" s="35">
        <f>SUMIFS(Tabla16[IVA RET.],Tabla16[NUM],Tabla1[[#This Row],[CODIGO]])</f>
        <v>0</v>
      </c>
      <c r="K1648" t="str">
        <f>FIXED(Tabla1[[#This Row],[TASA 16%]],0)</f>
        <v>0</v>
      </c>
      <c r="L1648" t="str">
        <f>FIXED(Tabla1[[#This Row],[TASA 0%]],0)</f>
        <v>0</v>
      </c>
      <c r="M1648" t="str">
        <f>FIXED(Tabla1[[#This Row],[TASA EXE.]],0)</f>
        <v>0</v>
      </c>
      <c r="N1648" s="36" t="str">
        <f>FIXED(Tabla1[[#This Row],[IVA]],0)</f>
        <v>0</v>
      </c>
      <c r="O1648" s="36" t="str">
        <f>FIXED(Tabla1[[#This Row],[ISR RET]],0)</f>
        <v>0</v>
      </c>
      <c r="P1648" s="36" t="str">
        <f>FIXED(Tabla1[[#This Row],[IVA RET]],0)</f>
        <v>0</v>
      </c>
      <c r="R1648" s="68">
        <f>Tabla1[[#This Row],[TASA 16]]*16%</f>
        <v>0</v>
      </c>
    </row>
    <row r="1649" spans="2:18" x14ac:dyDescent="0.25">
      <c r="B1649" t="str">
        <f>'[1]210 Y RFC'!A1649</f>
        <v>VAMF671130M52</v>
      </c>
      <c r="C1649" t="s">
        <v>1681</v>
      </c>
      <c r="D1649" t="str">
        <f>'[1]210 Y RFC'!C1649</f>
        <v>VASTO MARTINEZ JOSE FERNANDO</v>
      </c>
      <c r="E1649" s="35">
        <f>SUMIFS(Tabla16[TASA 16],Tabla16[NUM],Tabla1[[#This Row],[CODIGO]])</f>
        <v>0</v>
      </c>
      <c r="F1649" s="35">
        <f>SUMIFS(Tabla16[TASA 0%],Tabla16[NUM],Tabla1[[#This Row],[CODIGO]])</f>
        <v>0</v>
      </c>
      <c r="G1649" s="35">
        <f>SUMIFS(Tabla16[[EXENTO ]],Tabla16[NUM],Tabla1[[#This Row],[CODIGO]])</f>
        <v>0</v>
      </c>
      <c r="H1649" s="35">
        <f>SUMIFS(Tabla16[IVA],Tabla16[NUM],Tabla1[[#This Row],[CODIGO]])</f>
        <v>0</v>
      </c>
      <c r="I1649" s="35">
        <f>SUMIFS(Tabla16[ISR RET.],Tabla16[NUM],Tabla1[[#This Row],[CODIGO]])</f>
        <v>0</v>
      </c>
      <c r="J1649" s="35">
        <f>SUMIFS(Tabla16[IVA RET.],Tabla16[NUM],Tabla1[[#This Row],[CODIGO]])</f>
        <v>0</v>
      </c>
      <c r="K1649" t="str">
        <f>FIXED(Tabla1[[#This Row],[TASA 16%]],0)</f>
        <v>0</v>
      </c>
      <c r="L1649" t="str">
        <f>FIXED(Tabla1[[#This Row],[TASA 0%]],0)</f>
        <v>0</v>
      </c>
      <c r="M1649" t="str">
        <f>FIXED(Tabla1[[#This Row],[TASA EXE.]],0)</f>
        <v>0</v>
      </c>
      <c r="N1649" t="str">
        <f>FIXED(Tabla1[[#This Row],[IVA]],0)</f>
        <v>0</v>
      </c>
      <c r="O1649" t="str">
        <f>FIXED(Tabla1[[#This Row],[ISR RET]],0)</f>
        <v>0</v>
      </c>
      <c r="P1649" t="str">
        <f>FIXED(Tabla1[[#This Row],[IVA RET]],0)</f>
        <v>0</v>
      </c>
      <c r="R1649" s="68">
        <f>Tabla1[[#This Row],[TASA 16]]*16%</f>
        <v>0</v>
      </c>
    </row>
    <row r="1650" spans="2:18" x14ac:dyDescent="0.25">
      <c r="B1650" t="str">
        <f>'[1]210 Y RFC'!A1650</f>
        <v>JILG6412164Z6</v>
      </c>
      <c r="C1650" t="s">
        <v>1682</v>
      </c>
      <c r="D1650" t="str">
        <f>'[1]210 Y RFC'!C1650</f>
        <v>JIMENEZ LOPEZ GERARDO</v>
      </c>
      <c r="E1650" s="35">
        <f>SUMIFS(Tabla16[TASA 16],Tabla16[NUM],Tabla1[[#This Row],[CODIGO]])</f>
        <v>0</v>
      </c>
      <c r="F1650" s="35">
        <f>SUMIFS(Tabla16[TASA 0%],Tabla16[NUM],Tabla1[[#This Row],[CODIGO]])</f>
        <v>0</v>
      </c>
      <c r="G1650" s="35">
        <f>SUMIFS(Tabla16[[EXENTO ]],Tabla16[NUM],Tabla1[[#This Row],[CODIGO]])</f>
        <v>0</v>
      </c>
      <c r="H1650" s="35">
        <f>SUMIFS(Tabla16[IVA],Tabla16[NUM],Tabla1[[#This Row],[CODIGO]])</f>
        <v>0</v>
      </c>
      <c r="I1650" s="35">
        <f>SUMIFS(Tabla16[ISR RET.],Tabla16[NUM],Tabla1[[#This Row],[CODIGO]])</f>
        <v>0</v>
      </c>
      <c r="J1650" s="35">
        <f>SUMIFS(Tabla16[IVA RET.],Tabla16[NUM],Tabla1[[#This Row],[CODIGO]])</f>
        <v>0</v>
      </c>
      <c r="K1650" t="str">
        <f>FIXED(Tabla1[[#This Row],[TASA 16%]],0)</f>
        <v>0</v>
      </c>
      <c r="L1650" t="str">
        <f>FIXED(Tabla1[[#This Row],[TASA 0%]],0)</f>
        <v>0</v>
      </c>
      <c r="M1650" t="str">
        <f>FIXED(Tabla1[[#This Row],[TASA EXE.]],0)</f>
        <v>0</v>
      </c>
      <c r="N1650" s="36" t="str">
        <f>FIXED(Tabla1[[#This Row],[IVA]],0)</f>
        <v>0</v>
      </c>
      <c r="O1650" s="36" t="str">
        <f>FIXED(Tabla1[[#This Row],[ISR RET]],0)</f>
        <v>0</v>
      </c>
      <c r="P1650" s="36" t="str">
        <f>FIXED(Tabla1[[#This Row],[IVA RET]],0)</f>
        <v>0</v>
      </c>
      <c r="R1650" s="68">
        <f>Tabla1[[#This Row],[TASA 16]]*16%</f>
        <v>0</v>
      </c>
    </row>
    <row r="1651" spans="2:18" x14ac:dyDescent="0.25">
      <c r="B1651" t="str">
        <f>'[1]210 Y RFC'!A1651</f>
        <v>BARC771022745</v>
      </c>
      <c r="C1651" t="s">
        <v>1683</v>
      </c>
      <c r="D1651" t="str">
        <f>'[1]210 Y RFC'!C1651</f>
        <v>BARBA ROMERO CESAR ARNOLDO</v>
      </c>
      <c r="E1651" s="35">
        <f>SUMIFS(Tabla16[TASA 16],Tabla16[NUM],Tabla1[[#This Row],[CODIGO]])</f>
        <v>0</v>
      </c>
      <c r="F1651" s="35">
        <f>SUMIFS(Tabla16[TASA 0%],Tabla16[NUM],Tabla1[[#This Row],[CODIGO]])</f>
        <v>0</v>
      </c>
      <c r="G1651" s="35">
        <f>SUMIFS(Tabla16[[EXENTO ]],Tabla16[NUM],Tabla1[[#This Row],[CODIGO]])</f>
        <v>0</v>
      </c>
      <c r="H1651" s="35">
        <f>SUMIFS(Tabla16[IVA],Tabla16[NUM],Tabla1[[#This Row],[CODIGO]])</f>
        <v>0</v>
      </c>
      <c r="I1651" s="35">
        <f>SUMIFS(Tabla16[ISR RET.],Tabla16[NUM],Tabla1[[#This Row],[CODIGO]])</f>
        <v>0</v>
      </c>
      <c r="J1651" s="35">
        <f>SUMIFS(Tabla16[IVA RET.],Tabla16[NUM],Tabla1[[#This Row],[CODIGO]])</f>
        <v>0</v>
      </c>
      <c r="K1651" t="str">
        <f>FIXED(Tabla1[[#This Row],[TASA 16%]],0)</f>
        <v>0</v>
      </c>
      <c r="L1651" t="str">
        <f>FIXED(Tabla1[[#This Row],[TASA 0%]],0)</f>
        <v>0</v>
      </c>
      <c r="M1651" t="str">
        <f>FIXED(Tabla1[[#This Row],[TASA EXE.]],0)</f>
        <v>0</v>
      </c>
      <c r="N1651" t="str">
        <f>FIXED(Tabla1[[#This Row],[IVA]],0)</f>
        <v>0</v>
      </c>
      <c r="O1651" t="str">
        <f>FIXED(Tabla1[[#This Row],[ISR RET]],0)</f>
        <v>0</v>
      </c>
      <c r="P1651" t="str">
        <f>FIXED(Tabla1[[#This Row],[IVA RET]],0)</f>
        <v>0</v>
      </c>
      <c r="R1651" s="68">
        <f>Tabla1[[#This Row],[TASA 16]]*16%</f>
        <v>0</v>
      </c>
    </row>
    <row r="1652" spans="2:18" x14ac:dyDescent="0.25">
      <c r="B1652" t="str">
        <f>'[1]210 Y RFC'!A1652</f>
        <v>CAB0504066A8</v>
      </c>
      <c r="C1652" t="s">
        <v>1684</v>
      </c>
      <c r="D1652" t="str">
        <f>'[1]210 Y RFC'!C1652</f>
        <v>CENTURIA ABARROTERA SA DE CV</v>
      </c>
      <c r="E1652" s="35">
        <f>SUMIFS(Tabla16[TASA 16],Tabla16[NUM],Tabla1[[#This Row],[CODIGO]])</f>
        <v>0</v>
      </c>
      <c r="F1652" s="35">
        <f>SUMIFS(Tabla16[TASA 0%],Tabla16[NUM],Tabla1[[#This Row],[CODIGO]])</f>
        <v>0</v>
      </c>
      <c r="G1652" s="35">
        <f>SUMIFS(Tabla16[[EXENTO ]],Tabla16[NUM],Tabla1[[#This Row],[CODIGO]])</f>
        <v>0</v>
      </c>
      <c r="H1652" s="35">
        <f>SUMIFS(Tabla16[IVA],Tabla16[NUM],Tabla1[[#This Row],[CODIGO]])</f>
        <v>0</v>
      </c>
      <c r="I1652" s="35">
        <f>SUMIFS(Tabla16[ISR RET.],Tabla16[NUM],Tabla1[[#This Row],[CODIGO]])</f>
        <v>0</v>
      </c>
      <c r="J1652" s="35">
        <f>SUMIFS(Tabla16[IVA RET.],Tabla16[NUM],Tabla1[[#This Row],[CODIGO]])</f>
        <v>0</v>
      </c>
      <c r="K1652" t="str">
        <f>FIXED(Tabla1[[#This Row],[TASA 16%]],0)</f>
        <v>0</v>
      </c>
      <c r="L1652" t="str">
        <f>FIXED(Tabla1[[#This Row],[TASA 0%]],0)</f>
        <v>0</v>
      </c>
      <c r="M1652" t="str">
        <f>FIXED(Tabla1[[#This Row],[TASA EXE.]],0)</f>
        <v>0</v>
      </c>
      <c r="N1652" s="36" t="str">
        <f>FIXED(Tabla1[[#This Row],[IVA]],0)</f>
        <v>0</v>
      </c>
      <c r="O1652" s="36" t="str">
        <f>FIXED(Tabla1[[#This Row],[ISR RET]],0)</f>
        <v>0</v>
      </c>
      <c r="P1652" s="36" t="str">
        <f>FIXED(Tabla1[[#This Row],[IVA RET]],0)</f>
        <v>0</v>
      </c>
      <c r="R1652" s="68">
        <f>Tabla1[[#This Row],[TASA 16]]*16%</f>
        <v>0</v>
      </c>
    </row>
    <row r="1653" spans="2:18" x14ac:dyDescent="0.25">
      <c r="B1653" t="str">
        <f>'[1]210 Y RFC'!A1653</f>
        <v>DPO060403U46</v>
      </c>
      <c r="C1653" t="s">
        <v>1685</v>
      </c>
      <c r="D1653" t="str">
        <f>'[1]210 Y RFC'!C1653</f>
        <v>DISTRIBUCION DE PRODUCTOS DE OCCIDENTE SA DE CV</v>
      </c>
      <c r="E1653" s="35">
        <f>SUMIFS(Tabla16[TASA 16],Tabla16[NUM],Tabla1[[#This Row],[CODIGO]])</f>
        <v>0</v>
      </c>
      <c r="F1653" s="35">
        <f>SUMIFS(Tabla16[TASA 0%],Tabla16[NUM],Tabla1[[#This Row],[CODIGO]])</f>
        <v>0</v>
      </c>
      <c r="G1653" s="35">
        <f>SUMIFS(Tabla16[[EXENTO ]],Tabla16[NUM],Tabla1[[#This Row],[CODIGO]])</f>
        <v>0</v>
      </c>
      <c r="H1653" s="35">
        <f>SUMIFS(Tabla16[IVA],Tabla16[NUM],Tabla1[[#This Row],[CODIGO]])</f>
        <v>0</v>
      </c>
      <c r="I1653" s="35">
        <f>SUMIFS(Tabla16[ISR RET.],Tabla16[NUM],Tabla1[[#This Row],[CODIGO]])</f>
        <v>0</v>
      </c>
      <c r="J1653" s="35">
        <f>SUMIFS(Tabla16[IVA RET.],Tabla16[NUM],Tabla1[[#This Row],[CODIGO]])</f>
        <v>0</v>
      </c>
      <c r="K1653" t="str">
        <f>FIXED(Tabla1[[#This Row],[TASA 16%]],0)</f>
        <v>0</v>
      </c>
      <c r="L1653" t="str">
        <f>FIXED(Tabla1[[#This Row],[TASA 0%]],0)</f>
        <v>0</v>
      </c>
      <c r="M1653" t="str">
        <f>FIXED(Tabla1[[#This Row],[TASA EXE.]],0)</f>
        <v>0</v>
      </c>
      <c r="N1653" t="str">
        <f>FIXED(Tabla1[[#This Row],[IVA]],0)</f>
        <v>0</v>
      </c>
      <c r="O1653" t="str">
        <f>FIXED(Tabla1[[#This Row],[ISR RET]],0)</f>
        <v>0</v>
      </c>
      <c r="P1653" t="str">
        <f>FIXED(Tabla1[[#This Row],[IVA RET]],0)</f>
        <v>0</v>
      </c>
      <c r="R1653" s="68">
        <f>Tabla1[[#This Row],[TASA 16]]*16%</f>
        <v>0</v>
      </c>
    </row>
    <row r="1654" spans="2:18" x14ac:dyDescent="0.25">
      <c r="B1654" t="str">
        <f>'[1]210 Y RFC'!A1654</f>
        <v>FJA030804UM4</v>
      </c>
      <c r="C1654" t="s">
        <v>1686</v>
      </c>
      <c r="D1654" t="str">
        <f>'[1]210 Y RFC'!C1654</f>
        <v>FARMACIAS DE JALISCO SA DE CV</v>
      </c>
      <c r="E1654" s="35">
        <f>SUMIFS(Tabla16[TASA 16],Tabla16[NUM],Tabla1[[#This Row],[CODIGO]])</f>
        <v>0</v>
      </c>
      <c r="F1654" s="35">
        <f>SUMIFS(Tabla16[TASA 0%],Tabla16[NUM],Tabla1[[#This Row],[CODIGO]])</f>
        <v>0</v>
      </c>
      <c r="G1654" s="35">
        <f>SUMIFS(Tabla16[[EXENTO ]],Tabla16[NUM],Tabla1[[#This Row],[CODIGO]])</f>
        <v>0</v>
      </c>
      <c r="H1654" s="35">
        <f>SUMIFS(Tabla16[IVA],Tabla16[NUM],Tabla1[[#This Row],[CODIGO]])</f>
        <v>0</v>
      </c>
      <c r="I1654" s="35">
        <f>SUMIFS(Tabla16[ISR RET.],Tabla16[NUM],Tabla1[[#This Row],[CODIGO]])</f>
        <v>0</v>
      </c>
      <c r="J1654" s="35">
        <f>SUMIFS(Tabla16[IVA RET.],Tabla16[NUM],Tabla1[[#This Row],[CODIGO]])</f>
        <v>0</v>
      </c>
      <c r="K1654" t="str">
        <f>FIXED(Tabla1[[#This Row],[TASA 16%]],0)</f>
        <v>0</v>
      </c>
      <c r="L1654" t="str">
        <f>FIXED(Tabla1[[#This Row],[TASA 0%]],0)</f>
        <v>0</v>
      </c>
      <c r="M1654" t="str">
        <f>FIXED(Tabla1[[#This Row],[TASA EXE.]],0)</f>
        <v>0</v>
      </c>
      <c r="N1654" s="36" t="str">
        <f>FIXED(Tabla1[[#This Row],[IVA]],0)</f>
        <v>0</v>
      </c>
      <c r="O1654" s="36" t="str">
        <f>FIXED(Tabla1[[#This Row],[ISR RET]],0)</f>
        <v>0</v>
      </c>
      <c r="P1654" s="36" t="str">
        <f>FIXED(Tabla1[[#This Row],[IVA RET]],0)</f>
        <v>0</v>
      </c>
      <c r="R1654" s="68">
        <f>Tabla1[[#This Row],[TASA 16]]*16%</f>
        <v>0</v>
      </c>
    </row>
    <row r="1655" spans="2:18" x14ac:dyDescent="0.25">
      <c r="B1655" t="str">
        <f>'[1]210 Y RFC'!A1655</f>
        <v>BOR820601PG2</v>
      </c>
      <c r="C1655" t="s">
        <v>1687</v>
      </c>
      <c r="D1655" t="str">
        <f>'[1]210 Y RFC'!C1655</f>
        <v>LA BORDALESA SA DE CV</v>
      </c>
      <c r="E1655" s="35">
        <f>SUMIFS(Tabla16[TASA 16],Tabla16[NUM],Tabla1[[#This Row],[CODIGO]])</f>
        <v>0</v>
      </c>
      <c r="F1655" s="35">
        <f>SUMIFS(Tabla16[TASA 0%],Tabla16[NUM],Tabla1[[#This Row],[CODIGO]])</f>
        <v>0</v>
      </c>
      <c r="G1655" s="35">
        <f>SUMIFS(Tabla16[[EXENTO ]],Tabla16[NUM],Tabla1[[#This Row],[CODIGO]])</f>
        <v>0</v>
      </c>
      <c r="H1655" s="35">
        <f>SUMIFS(Tabla16[IVA],Tabla16[NUM],Tabla1[[#This Row],[CODIGO]])</f>
        <v>0</v>
      </c>
      <c r="I1655" s="35">
        <f>SUMIFS(Tabla16[ISR RET.],Tabla16[NUM],Tabla1[[#This Row],[CODIGO]])</f>
        <v>0</v>
      </c>
      <c r="J1655" s="35">
        <f>SUMIFS(Tabla16[IVA RET.],Tabla16[NUM],Tabla1[[#This Row],[CODIGO]])</f>
        <v>0</v>
      </c>
      <c r="K1655" t="str">
        <f>FIXED(Tabla1[[#This Row],[TASA 16%]],0)</f>
        <v>0</v>
      </c>
      <c r="L1655" t="str">
        <f>FIXED(Tabla1[[#This Row],[TASA 0%]],0)</f>
        <v>0</v>
      </c>
      <c r="M1655" t="str">
        <f>FIXED(Tabla1[[#This Row],[TASA EXE.]],0)</f>
        <v>0</v>
      </c>
      <c r="N1655" t="str">
        <f>FIXED(Tabla1[[#This Row],[IVA]],0)</f>
        <v>0</v>
      </c>
      <c r="O1655" t="str">
        <f>FIXED(Tabla1[[#This Row],[ISR RET]],0)</f>
        <v>0</v>
      </c>
      <c r="P1655" t="str">
        <f>FIXED(Tabla1[[#This Row],[IVA RET]],0)</f>
        <v>0</v>
      </c>
      <c r="R1655" s="68">
        <f>Tabla1[[#This Row],[TASA 16]]*16%</f>
        <v>0</v>
      </c>
    </row>
    <row r="1656" spans="2:18" x14ac:dyDescent="0.25">
      <c r="B1656" t="str">
        <f>'[1]210 Y RFC'!A1656</f>
        <v>TOHP4003155D8</v>
      </c>
      <c r="C1656" t="s">
        <v>1688</v>
      </c>
      <c r="D1656" t="str">
        <f>'[1]210 Y RFC'!C1656</f>
        <v>TOSTADO HERNANDEZ PEDRO</v>
      </c>
      <c r="E1656" s="35">
        <f>SUMIFS(Tabla16[TASA 16],Tabla16[NUM],Tabla1[[#This Row],[CODIGO]])</f>
        <v>0</v>
      </c>
      <c r="F1656" s="35">
        <f>SUMIFS(Tabla16[TASA 0%],Tabla16[NUM],Tabla1[[#This Row],[CODIGO]])</f>
        <v>0</v>
      </c>
      <c r="G1656" s="35">
        <f>SUMIFS(Tabla16[[EXENTO ]],Tabla16[NUM],Tabla1[[#This Row],[CODIGO]])</f>
        <v>0</v>
      </c>
      <c r="H1656" s="35">
        <f>SUMIFS(Tabla16[IVA],Tabla16[NUM],Tabla1[[#This Row],[CODIGO]])</f>
        <v>0</v>
      </c>
      <c r="I1656" s="35">
        <f>SUMIFS(Tabla16[ISR RET.],Tabla16[NUM],Tabla1[[#This Row],[CODIGO]])</f>
        <v>0</v>
      </c>
      <c r="J1656" s="35">
        <f>SUMIFS(Tabla16[IVA RET.],Tabla16[NUM],Tabla1[[#This Row],[CODIGO]])</f>
        <v>0</v>
      </c>
      <c r="K1656" t="str">
        <f>FIXED(Tabla1[[#This Row],[TASA 16%]],0)</f>
        <v>0</v>
      </c>
      <c r="L1656" t="str">
        <f>FIXED(Tabla1[[#This Row],[TASA 0%]],0)</f>
        <v>0</v>
      </c>
      <c r="M1656" t="str">
        <f>FIXED(Tabla1[[#This Row],[TASA EXE.]],0)</f>
        <v>0</v>
      </c>
      <c r="N1656" s="36" t="str">
        <f>FIXED(Tabla1[[#This Row],[IVA]],0)</f>
        <v>0</v>
      </c>
      <c r="O1656" s="36" t="str">
        <f>FIXED(Tabla1[[#This Row],[ISR RET]],0)</f>
        <v>0</v>
      </c>
      <c r="P1656" s="36" t="str">
        <f>FIXED(Tabla1[[#This Row],[IVA RET]],0)</f>
        <v>0</v>
      </c>
      <c r="R1656" s="68">
        <f>Tabla1[[#This Row],[TASA 16]]*16%</f>
        <v>0</v>
      </c>
    </row>
    <row r="1657" spans="2:18" x14ac:dyDescent="0.25">
      <c r="B1657" t="str">
        <f>'[1]210 Y RFC'!A1657</f>
        <v>CLA021217FY5</v>
      </c>
      <c r="C1657" t="s">
        <v>1689</v>
      </c>
      <c r="D1657" t="str">
        <f>'[1]210 Y RFC'!C1657</f>
        <v>COMERCIALIZADORA LASER ATLETICA SA DE CV</v>
      </c>
      <c r="E1657" s="35">
        <f>SUMIFS(Tabla16[TASA 16],Tabla16[NUM],Tabla1[[#This Row],[CODIGO]])</f>
        <v>0</v>
      </c>
      <c r="F1657" s="35">
        <f>SUMIFS(Tabla16[TASA 0%],Tabla16[NUM],Tabla1[[#This Row],[CODIGO]])</f>
        <v>0</v>
      </c>
      <c r="G1657" s="35">
        <f>SUMIFS(Tabla16[[EXENTO ]],Tabla16[NUM],Tabla1[[#This Row],[CODIGO]])</f>
        <v>0</v>
      </c>
      <c r="H1657" s="35">
        <f>SUMIFS(Tabla16[IVA],Tabla16[NUM],Tabla1[[#This Row],[CODIGO]])</f>
        <v>0</v>
      </c>
      <c r="I1657" s="35">
        <f>SUMIFS(Tabla16[ISR RET.],Tabla16[NUM],Tabla1[[#This Row],[CODIGO]])</f>
        <v>0</v>
      </c>
      <c r="J1657" s="35">
        <f>SUMIFS(Tabla16[IVA RET.],Tabla16[NUM],Tabla1[[#This Row],[CODIGO]])</f>
        <v>0</v>
      </c>
      <c r="K1657" t="str">
        <f>FIXED(Tabla1[[#This Row],[TASA 16%]],0)</f>
        <v>0</v>
      </c>
      <c r="L1657" t="str">
        <f>FIXED(Tabla1[[#This Row],[TASA 0%]],0)</f>
        <v>0</v>
      </c>
      <c r="M1657" t="str">
        <f>FIXED(Tabla1[[#This Row],[TASA EXE.]],0)</f>
        <v>0</v>
      </c>
      <c r="N1657" t="str">
        <f>FIXED(Tabla1[[#This Row],[IVA]],0)</f>
        <v>0</v>
      </c>
      <c r="O1657" t="str">
        <f>FIXED(Tabla1[[#This Row],[ISR RET]],0)</f>
        <v>0</v>
      </c>
      <c r="P1657" t="str">
        <f>FIXED(Tabla1[[#This Row],[IVA RET]],0)</f>
        <v>0</v>
      </c>
      <c r="R1657" s="68">
        <f>Tabla1[[#This Row],[TASA 16]]*16%</f>
        <v>0</v>
      </c>
    </row>
    <row r="1658" spans="2:18" x14ac:dyDescent="0.25">
      <c r="B1658" t="str">
        <f>'[1]210 Y RFC'!A1658</f>
        <v>FAGA810505LB8</v>
      </c>
      <c r="C1658" t="s">
        <v>1690</v>
      </c>
      <c r="D1658" t="str">
        <f>'[1]210 Y RFC'!C1658</f>
        <v>FRANCO GONZALEZ ANA PATRICIA</v>
      </c>
      <c r="E1658" s="35">
        <f>SUMIFS(Tabla16[TASA 16],Tabla16[NUM],Tabla1[[#This Row],[CODIGO]])</f>
        <v>3017.25</v>
      </c>
      <c r="F1658" s="35">
        <f>SUMIFS(Tabla16[TASA 0%],Tabla16[NUM],Tabla1[[#This Row],[CODIGO]])</f>
        <v>0</v>
      </c>
      <c r="G1658" s="35">
        <f>SUMIFS(Tabla16[[EXENTO ]],Tabla16[NUM],Tabla1[[#This Row],[CODIGO]])</f>
        <v>0</v>
      </c>
      <c r="H1658" s="35">
        <f>SUMIFS(Tabla16[IVA],Tabla16[NUM],Tabla1[[#This Row],[CODIGO]])</f>
        <v>482.76</v>
      </c>
      <c r="I1658" s="35">
        <f>SUMIFS(Tabla16[ISR RET.],Tabla16[NUM],Tabla1[[#This Row],[CODIGO]])</f>
        <v>0</v>
      </c>
      <c r="J1658" s="35">
        <f>SUMIFS(Tabla16[IVA RET.],Tabla16[NUM],Tabla1[[#This Row],[CODIGO]])</f>
        <v>0</v>
      </c>
      <c r="K1658" t="str">
        <f>FIXED(Tabla1[[#This Row],[TASA 16%]],0)</f>
        <v>3,017</v>
      </c>
      <c r="L1658" t="str">
        <f>FIXED(Tabla1[[#This Row],[TASA 0%]],0)</f>
        <v>0</v>
      </c>
      <c r="M1658" t="str">
        <f>FIXED(Tabla1[[#This Row],[TASA EXE.]],0)</f>
        <v>0</v>
      </c>
      <c r="N1658" s="36" t="str">
        <f>FIXED(Tabla1[[#This Row],[IVA]],0)</f>
        <v>483</v>
      </c>
      <c r="O1658" s="36" t="str">
        <f>FIXED(Tabla1[[#This Row],[ISR RET]],0)</f>
        <v>0</v>
      </c>
      <c r="P1658" s="36" t="str">
        <f>FIXED(Tabla1[[#This Row],[IVA RET]],0)</f>
        <v>0</v>
      </c>
      <c r="R1658" s="68">
        <f>Tabla1[[#This Row],[TASA 16]]*16%</f>
        <v>482.72</v>
      </c>
    </row>
    <row r="1659" spans="2:18" x14ac:dyDescent="0.25">
      <c r="B1659" t="str">
        <f>'[1]210 Y RFC'!A1659</f>
        <v>FAN031211FQ3</v>
      </c>
      <c r="C1659" t="s">
        <v>1691</v>
      </c>
      <c r="D1659" t="str">
        <f>'[1]210 Y RFC'!C1659</f>
        <v>FERRETERIA ANALCO SA DE CV</v>
      </c>
      <c r="E1659" s="35">
        <f>SUMIFS(Tabla16[TASA 16],Tabla16[NUM],Tabla1[[#This Row],[CODIGO]])</f>
        <v>0</v>
      </c>
      <c r="F1659" s="35">
        <f>SUMIFS(Tabla16[TASA 0%],Tabla16[NUM],Tabla1[[#This Row],[CODIGO]])</f>
        <v>0</v>
      </c>
      <c r="G1659" s="35">
        <f>SUMIFS(Tabla16[[EXENTO ]],Tabla16[NUM],Tabla1[[#This Row],[CODIGO]])</f>
        <v>0</v>
      </c>
      <c r="H1659" s="35">
        <f>SUMIFS(Tabla16[IVA],Tabla16[NUM],Tabla1[[#This Row],[CODIGO]])</f>
        <v>0</v>
      </c>
      <c r="I1659" s="35">
        <f>SUMIFS(Tabla16[ISR RET.],Tabla16[NUM],Tabla1[[#This Row],[CODIGO]])</f>
        <v>0</v>
      </c>
      <c r="J1659" s="35">
        <f>SUMIFS(Tabla16[IVA RET.],Tabla16[NUM],Tabla1[[#This Row],[CODIGO]])</f>
        <v>0</v>
      </c>
      <c r="K1659" t="str">
        <f>FIXED(Tabla1[[#This Row],[TASA 16%]],0)</f>
        <v>0</v>
      </c>
      <c r="L1659" t="str">
        <f>FIXED(Tabla1[[#This Row],[TASA 0%]],0)</f>
        <v>0</v>
      </c>
      <c r="M1659" t="str">
        <f>FIXED(Tabla1[[#This Row],[TASA EXE.]],0)</f>
        <v>0</v>
      </c>
      <c r="N1659" t="str">
        <f>FIXED(Tabla1[[#This Row],[IVA]],0)</f>
        <v>0</v>
      </c>
      <c r="O1659" t="str">
        <f>FIXED(Tabla1[[#This Row],[ISR RET]],0)</f>
        <v>0</v>
      </c>
      <c r="P1659" t="str">
        <f>FIXED(Tabla1[[#This Row],[IVA RET]],0)</f>
        <v>0</v>
      </c>
      <c r="R1659" s="68">
        <f>Tabla1[[#This Row],[TASA 16]]*16%</f>
        <v>0</v>
      </c>
    </row>
    <row r="1660" spans="2:18" x14ac:dyDescent="0.25">
      <c r="B1660" t="str">
        <f>'[1]210 Y RFC'!A1660</f>
        <v>HENL700808FX3</v>
      </c>
      <c r="C1660" t="s">
        <v>1692</v>
      </c>
      <c r="D1660" t="str">
        <f>'[1]210 Y RFC'!C1660</f>
        <v>HERNANDEZ NAVARRO LEONEL</v>
      </c>
      <c r="E1660" s="35">
        <f>SUMIFS(Tabla16[TASA 16],Tabla16[NUM],Tabla1[[#This Row],[CODIGO]])</f>
        <v>0</v>
      </c>
      <c r="F1660" s="35">
        <f>SUMIFS(Tabla16[TASA 0%],Tabla16[NUM],Tabla1[[#This Row],[CODIGO]])</f>
        <v>0</v>
      </c>
      <c r="G1660" s="35">
        <f>SUMIFS(Tabla16[[EXENTO ]],Tabla16[NUM],Tabla1[[#This Row],[CODIGO]])</f>
        <v>0</v>
      </c>
      <c r="H1660" s="35">
        <f>SUMIFS(Tabla16[IVA],Tabla16[NUM],Tabla1[[#This Row],[CODIGO]])</f>
        <v>0</v>
      </c>
      <c r="I1660" s="35">
        <f>SUMIFS(Tabla16[ISR RET.],Tabla16[NUM],Tabla1[[#This Row],[CODIGO]])</f>
        <v>0</v>
      </c>
      <c r="J1660" s="35">
        <f>SUMIFS(Tabla16[IVA RET.],Tabla16[NUM],Tabla1[[#This Row],[CODIGO]])</f>
        <v>0</v>
      </c>
      <c r="K1660" t="str">
        <f>FIXED(Tabla1[[#This Row],[TASA 16%]],0)</f>
        <v>0</v>
      </c>
      <c r="L1660" t="str">
        <f>FIXED(Tabla1[[#This Row],[TASA 0%]],0)</f>
        <v>0</v>
      </c>
      <c r="M1660" t="str">
        <f>FIXED(Tabla1[[#This Row],[TASA EXE.]],0)</f>
        <v>0</v>
      </c>
      <c r="N1660" s="36" t="str">
        <f>FIXED(Tabla1[[#This Row],[IVA]],0)</f>
        <v>0</v>
      </c>
      <c r="O1660" s="36" t="str">
        <f>FIXED(Tabla1[[#This Row],[ISR RET]],0)</f>
        <v>0</v>
      </c>
      <c r="P1660" s="36" t="str">
        <f>FIXED(Tabla1[[#This Row],[IVA RET]],0)</f>
        <v>0</v>
      </c>
      <c r="R1660" s="68">
        <f>Tabla1[[#This Row],[TASA 16]]*16%</f>
        <v>0</v>
      </c>
    </row>
    <row r="1661" spans="2:18" x14ac:dyDescent="0.25">
      <c r="B1661" t="str">
        <f>'[1]210 Y RFC'!A1661</f>
        <v>FAMD4911065X9</v>
      </c>
      <c r="C1661" t="s">
        <v>1693</v>
      </c>
      <c r="D1661" t="str">
        <f>'[1]210 Y RFC'!C1661</f>
        <v>FRANCO MOJICA MARIA DOLORES</v>
      </c>
      <c r="E1661" s="35">
        <f>SUMIFS(Tabla16[TASA 16],Tabla16[NUM],Tabla1[[#This Row],[CODIGO]])</f>
        <v>0</v>
      </c>
      <c r="F1661" s="35">
        <f>SUMIFS(Tabla16[TASA 0%],Tabla16[NUM],Tabla1[[#This Row],[CODIGO]])</f>
        <v>0</v>
      </c>
      <c r="G1661" s="35">
        <f>SUMIFS(Tabla16[[EXENTO ]],Tabla16[NUM],Tabla1[[#This Row],[CODIGO]])</f>
        <v>0</v>
      </c>
      <c r="H1661" s="35">
        <f>SUMIFS(Tabla16[IVA],Tabla16[NUM],Tabla1[[#This Row],[CODIGO]])</f>
        <v>0</v>
      </c>
      <c r="I1661" s="35">
        <f>SUMIFS(Tabla16[ISR RET.],Tabla16[NUM],Tabla1[[#This Row],[CODIGO]])</f>
        <v>0</v>
      </c>
      <c r="J1661" s="35">
        <f>SUMIFS(Tabla16[IVA RET.],Tabla16[NUM],Tabla1[[#This Row],[CODIGO]])</f>
        <v>0</v>
      </c>
      <c r="K1661" t="str">
        <f>FIXED(Tabla1[[#This Row],[TASA 16%]],0)</f>
        <v>0</v>
      </c>
      <c r="L1661" t="str">
        <f>FIXED(Tabla1[[#This Row],[TASA 0%]],0)</f>
        <v>0</v>
      </c>
      <c r="M1661" t="str">
        <f>FIXED(Tabla1[[#This Row],[TASA EXE.]],0)</f>
        <v>0</v>
      </c>
      <c r="N1661" t="str">
        <f>FIXED(Tabla1[[#This Row],[IVA]],0)</f>
        <v>0</v>
      </c>
      <c r="O1661" t="str">
        <f>FIXED(Tabla1[[#This Row],[ISR RET]],0)</f>
        <v>0</v>
      </c>
      <c r="P1661" t="str">
        <f>FIXED(Tabla1[[#This Row],[IVA RET]],0)</f>
        <v>0</v>
      </c>
      <c r="R1661" s="68">
        <f>Tabla1[[#This Row],[TASA 16]]*16%</f>
        <v>0</v>
      </c>
    </row>
    <row r="1662" spans="2:18" x14ac:dyDescent="0.25">
      <c r="B1662" t="str">
        <f>'[1]210 Y RFC'!A1662</f>
        <v>JLR730314MA9</v>
      </c>
      <c r="C1662" t="s">
        <v>1694</v>
      </c>
      <c r="D1662" t="str">
        <f>'[1]210 Y RFC'!C1662</f>
        <v>JL RODRIGUEZ SA DE CV</v>
      </c>
      <c r="E1662" s="35">
        <f>SUMIFS(Tabla16[TASA 16],Tabla16[NUM],Tabla1[[#This Row],[CODIGO]])</f>
        <v>0</v>
      </c>
      <c r="F1662" s="35">
        <f>SUMIFS(Tabla16[TASA 0%],Tabla16[NUM],Tabla1[[#This Row],[CODIGO]])</f>
        <v>0</v>
      </c>
      <c r="G1662" s="35">
        <f>SUMIFS(Tabla16[[EXENTO ]],Tabla16[NUM],Tabla1[[#This Row],[CODIGO]])</f>
        <v>0</v>
      </c>
      <c r="H1662" s="35">
        <f>SUMIFS(Tabla16[IVA],Tabla16[NUM],Tabla1[[#This Row],[CODIGO]])</f>
        <v>0</v>
      </c>
      <c r="I1662" s="35">
        <f>SUMIFS(Tabla16[ISR RET.],Tabla16[NUM],Tabla1[[#This Row],[CODIGO]])</f>
        <v>0</v>
      </c>
      <c r="J1662" s="35">
        <f>SUMIFS(Tabla16[IVA RET.],Tabla16[NUM],Tabla1[[#This Row],[CODIGO]])</f>
        <v>0</v>
      </c>
      <c r="K1662" t="str">
        <f>FIXED(Tabla1[[#This Row],[TASA 16%]],0)</f>
        <v>0</v>
      </c>
      <c r="L1662" t="str">
        <f>FIXED(Tabla1[[#This Row],[TASA 0%]],0)</f>
        <v>0</v>
      </c>
      <c r="M1662" t="str">
        <f>FIXED(Tabla1[[#This Row],[TASA EXE.]],0)</f>
        <v>0</v>
      </c>
      <c r="N1662" s="36" t="str">
        <f>FIXED(Tabla1[[#This Row],[IVA]],0)</f>
        <v>0</v>
      </c>
      <c r="O1662" s="36" t="str">
        <f>FIXED(Tabla1[[#This Row],[ISR RET]],0)</f>
        <v>0</v>
      </c>
      <c r="P1662" s="36" t="str">
        <f>FIXED(Tabla1[[#This Row],[IVA RET]],0)</f>
        <v>0</v>
      </c>
      <c r="R1662" s="68">
        <f>Tabla1[[#This Row],[TASA 16]]*16%</f>
        <v>0</v>
      </c>
    </row>
    <row r="1663" spans="2:18" x14ac:dyDescent="0.25">
      <c r="B1663" t="str">
        <f>'[1]210 Y RFC'!A1663</f>
        <v>CGO060706ER2</v>
      </c>
      <c r="C1663" t="s">
        <v>1695</v>
      </c>
      <c r="D1663" t="str">
        <f>'[1]210 Y RFC'!C1663</f>
        <v>COLEGIO DE GINECOLOGIA Y OBSTETRICIA DE LOS ALTOS DE JALISCO AC</v>
      </c>
      <c r="E1663" s="35">
        <f>SUMIFS(Tabla16[TASA 16],Tabla16[NUM],Tabla1[[#This Row],[CODIGO]])</f>
        <v>0</v>
      </c>
      <c r="F1663" s="35">
        <f>SUMIFS(Tabla16[TASA 0%],Tabla16[NUM],Tabla1[[#This Row],[CODIGO]])</f>
        <v>0</v>
      </c>
      <c r="G1663" s="35">
        <f>SUMIFS(Tabla16[[EXENTO ]],Tabla16[NUM],Tabla1[[#This Row],[CODIGO]])</f>
        <v>0</v>
      </c>
      <c r="H1663" s="35">
        <f>SUMIFS(Tabla16[IVA],Tabla16[NUM],Tabla1[[#This Row],[CODIGO]])</f>
        <v>0</v>
      </c>
      <c r="I1663" s="35">
        <f>SUMIFS(Tabla16[ISR RET.],Tabla16[NUM],Tabla1[[#This Row],[CODIGO]])</f>
        <v>0</v>
      </c>
      <c r="J1663" s="35">
        <f>SUMIFS(Tabla16[IVA RET.],Tabla16[NUM],Tabla1[[#This Row],[CODIGO]])</f>
        <v>0</v>
      </c>
      <c r="K1663" t="str">
        <f>FIXED(Tabla1[[#This Row],[TASA 16%]],0)</f>
        <v>0</v>
      </c>
      <c r="L1663" t="str">
        <f>FIXED(Tabla1[[#This Row],[TASA 0%]],0)</f>
        <v>0</v>
      </c>
      <c r="M1663" t="str">
        <f>FIXED(Tabla1[[#This Row],[TASA EXE.]],0)</f>
        <v>0</v>
      </c>
      <c r="N1663" t="str">
        <f>FIXED(Tabla1[[#This Row],[IVA]],0)</f>
        <v>0</v>
      </c>
      <c r="O1663" t="str">
        <f>FIXED(Tabla1[[#This Row],[ISR RET]],0)</f>
        <v>0</v>
      </c>
      <c r="P1663" t="str">
        <f>FIXED(Tabla1[[#This Row],[IVA RET]],0)</f>
        <v>0</v>
      </c>
      <c r="R1663" s="68">
        <f>Tabla1[[#This Row],[TASA 16]]*16%</f>
        <v>0</v>
      </c>
    </row>
    <row r="1664" spans="2:18" x14ac:dyDescent="0.25">
      <c r="B1664" t="str">
        <f>'[1]210 Y RFC'!A1664</f>
        <v>LAAG530720NN3</v>
      </c>
      <c r="C1664" t="s">
        <v>1696</v>
      </c>
      <c r="D1664" t="str">
        <f>'[1]210 Y RFC'!C1664</f>
        <v>LLAMAS AMEZQUITA GUILLERMO</v>
      </c>
      <c r="E1664" s="35">
        <f>SUMIFS(Tabla16[TASA 16],Tabla16[NUM],Tabla1[[#This Row],[CODIGO]])</f>
        <v>0</v>
      </c>
      <c r="F1664" s="35">
        <f>SUMIFS(Tabla16[TASA 0%],Tabla16[NUM],Tabla1[[#This Row],[CODIGO]])</f>
        <v>0</v>
      </c>
      <c r="G1664" s="35">
        <f>SUMIFS(Tabla16[[EXENTO ]],Tabla16[NUM],Tabla1[[#This Row],[CODIGO]])</f>
        <v>0</v>
      </c>
      <c r="H1664" s="35">
        <f>SUMIFS(Tabla16[IVA],Tabla16[NUM],Tabla1[[#This Row],[CODIGO]])</f>
        <v>0</v>
      </c>
      <c r="I1664" s="35">
        <f>SUMIFS(Tabla16[ISR RET.],Tabla16[NUM],Tabla1[[#This Row],[CODIGO]])</f>
        <v>0</v>
      </c>
      <c r="J1664" s="35">
        <f>SUMIFS(Tabla16[IVA RET.],Tabla16[NUM],Tabla1[[#This Row],[CODIGO]])</f>
        <v>0</v>
      </c>
      <c r="K1664" t="str">
        <f>FIXED(Tabla1[[#This Row],[TASA 16%]],0)</f>
        <v>0</v>
      </c>
      <c r="L1664" t="str">
        <f>FIXED(Tabla1[[#This Row],[TASA 0%]],0)</f>
        <v>0</v>
      </c>
      <c r="M1664" t="str">
        <f>FIXED(Tabla1[[#This Row],[TASA EXE.]],0)</f>
        <v>0</v>
      </c>
      <c r="N1664" s="36" t="str">
        <f>FIXED(Tabla1[[#This Row],[IVA]],0)</f>
        <v>0</v>
      </c>
      <c r="O1664" s="36" t="str">
        <f>FIXED(Tabla1[[#This Row],[ISR RET]],0)</f>
        <v>0</v>
      </c>
      <c r="P1664" s="36" t="str">
        <f>FIXED(Tabla1[[#This Row],[IVA RET]],0)</f>
        <v>0</v>
      </c>
      <c r="R1664" s="68">
        <f>Tabla1[[#This Row],[TASA 16]]*16%</f>
        <v>0</v>
      </c>
    </row>
    <row r="1665" spans="2:18" x14ac:dyDescent="0.25">
      <c r="B1665" t="str">
        <f>'[1]210 Y RFC'!A1665</f>
        <v>AEN060815A67</v>
      </c>
      <c r="C1665" t="s">
        <v>1697</v>
      </c>
      <c r="D1665" t="str">
        <f>'[1]210 Y RFC'!C1665</f>
        <v>ARMONIA EN ENVASADO Y NUTRICION SA DE CV</v>
      </c>
      <c r="E1665" s="35">
        <f>SUMIFS(Tabla16[TASA 16],Tabla16[NUM],Tabla1[[#This Row],[CODIGO]])</f>
        <v>6253.9375</v>
      </c>
      <c r="F1665" s="35">
        <f>SUMIFS(Tabla16[TASA 0%],Tabla16[NUM],Tabla1[[#This Row],[CODIGO]])</f>
        <v>-4.7499999999672582E-2</v>
      </c>
      <c r="G1665" s="35">
        <f>SUMIFS(Tabla16[[EXENTO ]],Tabla16[NUM],Tabla1[[#This Row],[CODIGO]])</f>
        <v>0</v>
      </c>
      <c r="H1665" s="35">
        <f>SUMIFS(Tabla16[IVA],Tabla16[NUM],Tabla1[[#This Row],[CODIGO]])</f>
        <v>1000.63</v>
      </c>
      <c r="I1665" s="35">
        <f>SUMIFS(Tabla16[ISR RET.],Tabla16[NUM],Tabla1[[#This Row],[CODIGO]])</f>
        <v>0</v>
      </c>
      <c r="J1665" s="35">
        <f>SUMIFS(Tabla16[IVA RET.],Tabla16[NUM],Tabla1[[#This Row],[CODIGO]])</f>
        <v>0</v>
      </c>
      <c r="K1665" t="str">
        <f>FIXED(Tabla1[[#This Row],[TASA 16%]],0)</f>
        <v>6,254</v>
      </c>
      <c r="L1665" t="str">
        <f>FIXED(Tabla1[[#This Row],[TASA 0%]],0)</f>
        <v>0</v>
      </c>
      <c r="M1665" t="str">
        <f>FIXED(Tabla1[[#This Row],[TASA EXE.]],0)</f>
        <v>0</v>
      </c>
      <c r="N1665" t="str">
        <f>FIXED(Tabla1[[#This Row],[IVA]],0)</f>
        <v>1,001</v>
      </c>
      <c r="O1665" t="str">
        <f>FIXED(Tabla1[[#This Row],[ISR RET]],0)</f>
        <v>0</v>
      </c>
      <c r="P1665" t="str">
        <f>FIXED(Tabla1[[#This Row],[IVA RET]],0)</f>
        <v>0</v>
      </c>
      <c r="R1665" s="68">
        <f>Tabla1[[#This Row],[TASA 16]]*16%</f>
        <v>1000.64</v>
      </c>
    </row>
    <row r="1666" spans="2:18" x14ac:dyDescent="0.25">
      <c r="B1666" t="str">
        <f>'[1]210 Y RFC'!A1666</f>
        <v>DLA0506279SA</v>
      </c>
      <c r="C1666" t="s">
        <v>1698</v>
      </c>
      <c r="D1666" t="str">
        <f>'[1]210 Y RFC'!C1666</f>
        <v>DISTRIBUIDORA LLAMEDIC SA DE CV</v>
      </c>
      <c r="E1666" s="35">
        <f>SUMIFS(Tabla16[TASA 16],Tabla16[NUM],Tabla1[[#This Row],[CODIGO]])</f>
        <v>0</v>
      </c>
      <c r="F1666" s="35">
        <f>SUMIFS(Tabla16[TASA 0%],Tabla16[NUM],Tabla1[[#This Row],[CODIGO]])</f>
        <v>0</v>
      </c>
      <c r="G1666" s="35">
        <f>SUMIFS(Tabla16[[EXENTO ]],Tabla16[NUM],Tabla1[[#This Row],[CODIGO]])</f>
        <v>0</v>
      </c>
      <c r="H1666" s="35">
        <f>SUMIFS(Tabla16[IVA],Tabla16[NUM],Tabla1[[#This Row],[CODIGO]])</f>
        <v>0</v>
      </c>
      <c r="I1666" s="35">
        <f>SUMIFS(Tabla16[ISR RET.],Tabla16[NUM],Tabla1[[#This Row],[CODIGO]])</f>
        <v>0</v>
      </c>
      <c r="J1666" s="35">
        <f>SUMIFS(Tabla16[IVA RET.],Tabla16[NUM],Tabla1[[#This Row],[CODIGO]])</f>
        <v>0</v>
      </c>
      <c r="K1666" t="str">
        <f>FIXED(Tabla1[[#This Row],[TASA 16%]],0)</f>
        <v>0</v>
      </c>
      <c r="L1666" t="str">
        <f>FIXED(Tabla1[[#This Row],[TASA 0%]],0)</f>
        <v>0</v>
      </c>
      <c r="M1666" t="str">
        <f>FIXED(Tabla1[[#This Row],[TASA EXE.]],0)</f>
        <v>0</v>
      </c>
      <c r="N1666" s="36" t="str">
        <f>FIXED(Tabla1[[#This Row],[IVA]],0)</f>
        <v>0</v>
      </c>
      <c r="O1666" s="36" t="str">
        <f>FIXED(Tabla1[[#This Row],[ISR RET]],0)</f>
        <v>0</v>
      </c>
      <c r="P1666" s="36" t="str">
        <f>FIXED(Tabla1[[#This Row],[IVA RET]],0)</f>
        <v>0</v>
      </c>
      <c r="R1666" s="68">
        <f>Tabla1[[#This Row],[TASA 16]]*16%</f>
        <v>0</v>
      </c>
    </row>
    <row r="1667" spans="2:18" x14ac:dyDescent="0.25">
      <c r="B1667" t="str">
        <f>'[1]210 Y RFC'!A1667</f>
        <v>LOMJ480608JM2</v>
      </c>
      <c r="C1667" t="s">
        <v>1699</v>
      </c>
      <c r="D1667" t="str">
        <f>'[1]210 Y RFC'!C1667</f>
        <v>LOZADA MENDEZ JUAN</v>
      </c>
      <c r="E1667" s="35">
        <f>SUMIFS(Tabla16[TASA 16],Tabla16[NUM],Tabla1[[#This Row],[CODIGO]])</f>
        <v>0</v>
      </c>
      <c r="F1667" s="35">
        <f>SUMIFS(Tabla16[TASA 0%],Tabla16[NUM],Tabla1[[#This Row],[CODIGO]])</f>
        <v>0</v>
      </c>
      <c r="G1667" s="35">
        <f>SUMIFS(Tabla16[[EXENTO ]],Tabla16[NUM],Tabla1[[#This Row],[CODIGO]])</f>
        <v>0</v>
      </c>
      <c r="H1667" s="35">
        <f>SUMIFS(Tabla16[IVA],Tabla16[NUM],Tabla1[[#This Row],[CODIGO]])</f>
        <v>0</v>
      </c>
      <c r="I1667" s="35">
        <f>SUMIFS(Tabla16[ISR RET.],Tabla16[NUM],Tabla1[[#This Row],[CODIGO]])</f>
        <v>0</v>
      </c>
      <c r="J1667" s="35">
        <f>SUMIFS(Tabla16[IVA RET.],Tabla16[NUM],Tabla1[[#This Row],[CODIGO]])</f>
        <v>0</v>
      </c>
      <c r="K1667" t="str">
        <f>FIXED(Tabla1[[#This Row],[TASA 16%]],0)</f>
        <v>0</v>
      </c>
      <c r="L1667" t="str">
        <f>FIXED(Tabla1[[#This Row],[TASA 0%]],0)</f>
        <v>0</v>
      </c>
      <c r="M1667" t="str">
        <f>FIXED(Tabla1[[#This Row],[TASA EXE.]],0)</f>
        <v>0</v>
      </c>
      <c r="N1667" t="str">
        <f>FIXED(Tabla1[[#This Row],[IVA]],0)</f>
        <v>0</v>
      </c>
      <c r="O1667" t="str">
        <f>FIXED(Tabla1[[#This Row],[ISR RET]],0)</f>
        <v>0</v>
      </c>
      <c r="P1667" t="str">
        <f>FIXED(Tabla1[[#This Row],[IVA RET]],0)</f>
        <v>0</v>
      </c>
      <c r="R1667" s="68">
        <f>Tabla1[[#This Row],[TASA 16]]*16%</f>
        <v>0</v>
      </c>
    </row>
    <row r="1668" spans="2:18" x14ac:dyDescent="0.25">
      <c r="B1668" t="str">
        <f>'[1]210 Y RFC'!A1668</f>
        <v>SME821223BB2</v>
      </c>
      <c r="C1668" t="s">
        <v>1700</v>
      </c>
      <c r="D1668" t="str">
        <f>'[1]210 Y RFC'!C1668</f>
        <v>STAFFORD DE MEXICO SA DE CV</v>
      </c>
      <c r="E1668" s="35">
        <f>SUMIFS(Tabla16[TASA 16],Tabla16[NUM],Tabla1[[#This Row],[CODIGO]])</f>
        <v>0</v>
      </c>
      <c r="F1668" s="35">
        <f>SUMIFS(Tabla16[TASA 0%],Tabla16[NUM],Tabla1[[#This Row],[CODIGO]])</f>
        <v>0</v>
      </c>
      <c r="G1668" s="35">
        <f>SUMIFS(Tabla16[[EXENTO ]],Tabla16[NUM],Tabla1[[#This Row],[CODIGO]])</f>
        <v>0</v>
      </c>
      <c r="H1668" s="35">
        <f>SUMIFS(Tabla16[IVA],Tabla16[NUM],Tabla1[[#This Row],[CODIGO]])</f>
        <v>0</v>
      </c>
      <c r="I1668" s="35">
        <f>SUMIFS(Tabla16[ISR RET.],Tabla16[NUM],Tabla1[[#This Row],[CODIGO]])</f>
        <v>0</v>
      </c>
      <c r="J1668" s="35">
        <f>SUMIFS(Tabla16[IVA RET.],Tabla16[NUM],Tabla1[[#This Row],[CODIGO]])</f>
        <v>0</v>
      </c>
      <c r="K1668" t="str">
        <f>FIXED(Tabla1[[#This Row],[TASA 16%]],0)</f>
        <v>0</v>
      </c>
      <c r="L1668" t="str">
        <f>FIXED(Tabla1[[#This Row],[TASA 0%]],0)</f>
        <v>0</v>
      </c>
      <c r="M1668" t="str">
        <f>FIXED(Tabla1[[#This Row],[TASA EXE.]],0)</f>
        <v>0</v>
      </c>
      <c r="N1668" s="36" t="str">
        <f>FIXED(Tabla1[[#This Row],[IVA]],0)</f>
        <v>0</v>
      </c>
      <c r="O1668" s="36" t="str">
        <f>FIXED(Tabla1[[#This Row],[ISR RET]],0)</f>
        <v>0</v>
      </c>
      <c r="P1668" s="36" t="str">
        <f>FIXED(Tabla1[[#This Row],[IVA RET]],0)</f>
        <v>0</v>
      </c>
      <c r="R1668" s="68">
        <f>Tabla1[[#This Row],[TASA 16]]*16%</f>
        <v>0</v>
      </c>
    </row>
    <row r="1669" spans="2:18" x14ac:dyDescent="0.25">
      <c r="B1669" t="str">
        <f>'[1]210 Y RFC'!A1669</f>
        <v>BABA400102PH3</v>
      </c>
      <c r="C1669" t="s">
        <v>1701</v>
      </c>
      <c r="D1669" t="str">
        <f>'[1]210 Y RFC'!C1669</f>
        <v>BARRIOS BARRIOS ADOLFO ARTURO</v>
      </c>
      <c r="E1669" s="35">
        <f>SUMIFS(Tabla16[TASA 16],Tabla16[NUM],Tabla1[[#This Row],[CODIGO]])</f>
        <v>0</v>
      </c>
      <c r="F1669" s="35">
        <f>SUMIFS(Tabla16[TASA 0%],Tabla16[NUM],Tabla1[[#This Row],[CODIGO]])</f>
        <v>0</v>
      </c>
      <c r="G1669" s="35">
        <f>SUMIFS(Tabla16[[EXENTO ]],Tabla16[NUM],Tabla1[[#This Row],[CODIGO]])</f>
        <v>0</v>
      </c>
      <c r="H1669" s="35">
        <f>SUMIFS(Tabla16[IVA],Tabla16[NUM],Tabla1[[#This Row],[CODIGO]])</f>
        <v>0</v>
      </c>
      <c r="I1669" s="35">
        <f>SUMIFS(Tabla16[ISR RET.],Tabla16[NUM],Tabla1[[#This Row],[CODIGO]])</f>
        <v>0</v>
      </c>
      <c r="J1669" s="35">
        <f>SUMIFS(Tabla16[IVA RET.],Tabla16[NUM],Tabla1[[#This Row],[CODIGO]])</f>
        <v>0</v>
      </c>
      <c r="K1669" t="str">
        <f>FIXED(Tabla1[[#This Row],[TASA 16%]],0)</f>
        <v>0</v>
      </c>
      <c r="L1669" t="str">
        <f>FIXED(Tabla1[[#This Row],[TASA 0%]],0)</f>
        <v>0</v>
      </c>
      <c r="M1669" t="str">
        <f>FIXED(Tabla1[[#This Row],[TASA EXE.]],0)</f>
        <v>0</v>
      </c>
      <c r="N1669" t="str">
        <f>FIXED(Tabla1[[#This Row],[IVA]],0)</f>
        <v>0</v>
      </c>
      <c r="O1669" t="str">
        <f>FIXED(Tabla1[[#This Row],[ISR RET]],0)</f>
        <v>0</v>
      </c>
      <c r="P1669" t="str">
        <f>FIXED(Tabla1[[#This Row],[IVA RET]],0)</f>
        <v>0</v>
      </c>
      <c r="R1669" s="68">
        <f>Tabla1[[#This Row],[TASA 16]]*16%</f>
        <v>0</v>
      </c>
    </row>
    <row r="1670" spans="2:18" x14ac:dyDescent="0.25">
      <c r="B1670" t="str">
        <f>'[1]210 Y RFC'!A1670</f>
        <v>CGI950911KK0</v>
      </c>
      <c r="C1670" t="s">
        <v>1702</v>
      </c>
      <c r="D1670" t="str">
        <f>'[1]210 Y RFC'!C1670</f>
        <v>CONFECTIONERY GROUP INTERNATIONAL SA DE CV</v>
      </c>
      <c r="E1670" s="35">
        <f>SUMIFS(Tabla16[TASA 16],Tabla16[NUM],Tabla1[[#This Row],[CODIGO]])</f>
        <v>0</v>
      </c>
      <c r="F1670" s="35">
        <f>SUMIFS(Tabla16[TASA 0%],Tabla16[NUM],Tabla1[[#This Row],[CODIGO]])</f>
        <v>0</v>
      </c>
      <c r="G1670" s="35">
        <f>SUMIFS(Tabla16[[EXENTO ]],Tabla16[NUM],Tabla1[[#This Row],[CODIGO]])</f>
        <v>0</v>
      </c>
      <c r="H1670" s="35">
        <f>SUMIFS(Tabla16[IVA],Tabla16[NUM],Tabla1[[#This Row],[CODIGO]])</f>
        <v>0</v>
      </c>
      <c r="I1670" s="35">
        <f>SUMIFS(Tabla16[ISR RET.],Tabla16[NUM],Tabla1[[#This Row],[CODIGO]])</f>
        <v>0</v>
      </c>
      <c r="J1670" s="35">
        <f>SUMIFS(Tabla16[IVA RET.],Tabla16[NUM],Tabla1[[#This Row],[CODIGO]])</f>
        <v>0</v>
      </c>
      <c r="K1670" t="str">
        <f>FIXED(Tabla1[[#This Row],[TASA 16%]],0)</f>
        <v>0</v>
      </c>
      <c r="L1670" t="str">
        <f>FIXED(Tabla1[[#This Row],[TASA 0%]],0)</f>
        <v>0</v>
      </c>
      <c r="M1670" t="str">
        <f>FIXED(Tabla1[[#This Row],[TASA EXE.]],0)</f>
        <v>0</v>
      </c>
      <c r="N1670" s="36" t="str">
        <f>FIXED(Tabla1[[#This Row],[IVA]],0)</f>
        <v>0</v>
      </c>
      <c r="O1670" s="36" t="str">
        <f>FIXED(Tabla1[[#This Row],[ISR RET]],0)</f>
        <v>0</v>
      </c>
      <c r="P1670" s="36" t="str">
        <f>FIXED(Tabla1[[#This Row],[IVA RET]],0)</f>
        <v>0</v>
      </c>
      <c r="R1670" s="68">
        <f>Tabla1[[#This Row],[TASA 16]]*16%</f>
        <v>0</v>
      </c>
    </row>
    <row r="1671" spans="2:18" x14ac:dyDescent="0.25">
      <c r="B1671" t="str">
        <f>'[1]210 Y RFC'!A1671</f>
        <v>AOHA850608D50</v>
      </c>
      <c r="C1671" t="s">
        <v>1703</v>
      </c>
      <c r="D1671" t="str">
        <f>'[1]210 Y RFC'!C1671</f>
        <v>ACOSTA HERNANDEZ ANAIS</v>
      </c>
      <c r="E1671" s="35">
        <f>SUMIFS(Tabla16[TASA 16],Tabla16[NUM],Tabla1[[#This Row],[CODIGO]])</f>
        <v>0</v>
      </c>
      <c r="F1671" s="35">
        <f>SUMIFS(Tabla16[TASA 0%],Tabla16[NUM],Tabla1[[#This Row],[CODIGO]])</f>
        <v>0</v>
      </c>
      <c r="G1671" s="35">
        <f>SUMIFS(Tabla16[[EXENTO ]],Tabla16[NUM],Tabla1[[#This Row],[CODIGO]])</f>
        <v>0</v>
      </c>
      <c r="H1671" s="35">
        <f>SUMIFS(Tabla16[IVA],Tabla16[NUM],Tabla1[[#This Row],[CODIGO]])</f>
        <v>0</v>
      </c>
      <c r="I1671" s="35">
        <f>SUMIFS(Tabla16[ISR RET.],Tabla16[NUM],Tabla1[[#This Row],[CODIGO]])</f>
        <v>0</v>
      </c>
      <c r="J1671" s="35">
        <f>SUMIFS(Tabla16[IVA RET.],Tabla16[NUM],Tabla1[[#This Row],[CODIGO]])</f>
        <v>0</v>
      </c>
      <c r="K1671" t="str">
        <f>FIXED(Tabla1[[#This Row],[TASA 16%]],0)</f>
        <v>0</v>
      </c>
      <c r="L1671" t="str">
        <f>FIXED(Tabla1[[#This Row],[TASA 0%]],0)</f>
        <v>0</v>
      </c>
      <c r="M1671" t="str">
        <f>FIXED(Tabla1[[#This Row],[TASA EXE.]],0)</f>
        <v>0</v>
      </c>
      <c r="N1671" t="str">
        <f>FIXED(Tabla1[[#This Row],[IVA]],0)</f>
        <v>0</v>
      </c>
      <c r="O1671" t="str">
        <f>FIXED(Tabla1[[#This Row],[ISR RET]],0)</f>
        <v>0</v>
      </c>
      <c r="P1671" t="str">
        <f>FIXED(Tabla1[[#This Row],[IVA RET]],0)</f>
        <v>0</v>
      </c>
      <c r="R1671" s="68">
        <f>Tabla1[[#This Row],[TASA 16]]*16%</f>
        <v>0</v>
      </c>
    </row>
    <row r="1672" spans="2:18" x14ac:dyDescent="0.25">
      <c r="B1672" t="str">
        <f>'[1]210 Y RFC'!A1672</f>
        <v>AEPC370507746</v>
      </c>
      <c r="C1672" t="s">
        <v>1704</v>
      </c>
      <c r="D1672" t="str">
        <f>'[1]210 Y RFC'!C1672</f>
        <v>ACEVES PEREZ JOSE CIRILO</v>
      </c>
      <c r="E1672" s="35">
        <f>SUMIFS(Tabla16[TASA 16],Tabla16[NUM],Tabla1[[#This Row],[CODIGO]])</f>
        <v>0</v>
      </c>
      <c r="F1672" s="35">
        <f>SUMIFS(Tabla16[TASA 0%],Tabla16[NUM],Tabla1[[#This Row],[CODIGO]])</f>
        <v>0</v>
      </c>
      <c r="G1672" s="35">
        <f>SUMIFS(Tabla16[[EXENTO ]],Tabla16[NUM],Tabla1[[#This Row],[CODIGO]])</f>
        <v>0</v>
      </c>
      <c r="H1672" s="35">
        <f>SUMIFS(Tabla16[IVA],Tabla16[NUM],Tabla1[[#This Row],[CODIGO]])</f>
        <v>0</v>
      </c>
      <c r="I1672" s="35">
        <f>SUMIFS(Tabla16[ISR RET.],Tabla16[NUM],Tabla1[[#This Row],[CODIGO]])</f>
        <v>0</v>
      </c>
      <c r="J1672" s="35">
        <f>SUMIFS(Tabla16[IVA RET.],Tabla16[NUM],Tabla1[[#This Row],[CODIGO]])</f>
        <v>0</v>
      </c>
      <c r="K1672" t="str">
        <f>FIXED(Tabla1[[#This Row],[TASA 16%]],0)</f>
        <v>0</v>
      </c>
      <c r="L1672" t="str">
        <f>FIXED(Tabla1[[#This Row],[TASA 0%]],0)</f>
        <v>0</v>
      </c>
      <c r="M1672" t="str">
        <f>FIXED(Tabla1[[#This Row],[TASA EXE.]],0)</f>
        <v>0</v>
      </c>
      <c r="N1672" s="36" t="str">
        <f>FIXED(Tabla1[[#This Row],[IVA]],0)</f>
        <v>0</v>
      </c>
      <c r="O1672" s="36" t="str">
        <f>FIXED(Tabla1[[#This Row],[ISR RET]],0)</f>
        <v>0</v>
      </c>
      <c r="P1672" s="36" t="str">
        <f>FIXED(Tabla1[[#This Row],[IVA RET]],0)</f>
        <v>0</v>
      </c>
      <c r="R1672" s="68">
        <f>Tabla1[[#This Row],[TASA 16]]*16%</f>
        <v>0</v>
      </c>
    </row>
    <row r="1673" spans="2:18" x14ac:dyDescent="0.25">
      <c r="B1673" t="str">
        <f>'[1]210 Y RFC'!A1673</f>
        <v>FRA9909068W7</v>
      </c>
      <c r="C1673" t="s">
        <v>1705</v>
      </c>
      <c r="D1673" t="str">
        <f>'[1]210 Y RFC'!C1673</f>
        <v>FRACA SA DE CV</v>
      </c>
      <c r="E1673" s="35">
        <f>SUMIFS(Tabla16[TASA 16],Tabla16[NUM],Tabla1[[#This Row],[CODIGO]])</f>
        <v>0</v>
      </c>
      <c r="F1673" s="35">
        <f>SUMIFS(Tabla16[TASA 0%],Tabla16[NUM],Tabla1[[#This Row],[CODIGO]])</f>
        <v>44643.839999999997</v>
      </c>
      <c r="G1673" s="35">
        <f>SUMIFS(Tabla16[[EXENTO ]],Tabla16[NUM],Tabla1[[#This Row],[CODIGO]])</f>
        <v>891.26</v>
      </c>
      <c r="H1673" s="35">
        <f>SUMIFS(Tabla16[IVA],Tabla16[NUM],Tabla1[[#This Row],[CODIGO]])</f>
        <v>0</v>
      </c>
      <c r="I1673" s="35">
        <f>SUMIFS(Tabla16[ISR RET.],Tabla16[NUM],Tabla1[[#This Row],[CODIGO]])</f>
        <v>0</v>
      </c>
      <c r="J1673" s="35">
        <f>SUMIFS(Tabla16[IVA RET.],Tabla16[NUM],Tabla1[[#This Row],[CODIGO]])</f>
        <v>0</v>
      </c>
      <c r="K1673" t="str">
        <f>FIXED(Tabla1[[#This Row],[TASA 16%]],0)</f>
        <v>0</v>
      </c>
      <c r="L1673" t="str">
        <f>FIXED(Tabla1[[#This Row],[TASA 0%]],0)</f>
        <v>44,644</v>
      </c>
      <c r="M1673" t="str">
        <f>FIXED(Tabla1[[#This Row],[TASA EXE.]],0)</f>
        <v>891</v>
      </c>
      <c r="N1673" t="str">
        <f>FIXED(Tabla1[[#This Row],[IVA]],0)</f>
        <v>0</v>
      </c>
      <c r="O1673" t="str">
        <f>FIXED(Tabla1[[#This Row],[ISR RET]],0)</f>
        <v>0</v>
      </c>
      <c r="P1673" t="str">
        <f>FIXED(Tabla1[[#This Row],[IVA RET]],0)</f>
        <v>0</v>
      </c>
      <c r="R1673" s="68">
        <f>Tabla1[[#This Row],[TASA 16]]*16%</f>
        <v>0</v>
      </c>
    </row>
    <row r="1674" spans="2:18" x14ac:dyDescent="0.25">
      <c r="B1674" t="str">
        <f>'[1]210 Y RFC'!A1674</f>
        <v>COM050404RB3</v>
      </c>
      <c r="C1674" t="s">
        <v>1706</v>
      </c>
      <c r="D1674" t="str">
        <f>'[1]210 Y RFC'!C1674</f>
        <v>COMINCASA SA DE CV</v>
      </c>
      <c r="E1674" s="35">
        <f>SUMIFS(Tabla16[TASA 16],Tabla16[NUM],Tabla1[[#This Row],[CODIGO]])</f>
        <v>0</v>
      </c>
      <c r="F1674" s="35">
        <f>SUMIFS(Tabla16[TASA 0%],Tabla16[NUM],Tabla1[[#This Row],[CODIGO]])</f>
        <v>0</v>
      </c>
      <c r="G1674" s="35">
        <f>SUMIFS(Tabla16[[EXENTO ]],Tabla16[NUM],Tabla1[[#This Row],[CODIGO]])</f>
        <v>0</v>
      </c>
      <c r="H1674" s="35">
        <f>SUMIFS(Tabla16[IVA],Tabla16[NUM],Tabla1[[#This Row],[CODIGO]])</f>
        <v>0</v>
      </c>
      <c r="I1674" s="35">
        <f>SUMIFS(Tabla16[ISR RET.],Tabla16[NUM],Tabla1[[#This Row],[CODIGO]])</f>
        <v>0</v>
      </c>
      <c r="J1674" s="35">
        <f>SUMIFS(Tabla16[IVA RET.],Tabla16[NUM],Tabla1[[#This Row],[CODIGO]])</f>
        <v>0</v>
      </c>
      <c r="K1674" t="str">
        <f>FIXED(Tabla1[[#This Row],[TASA 16%]],0)</f>
        <v>0</v>
      </c>
      <c r="L1674" t="str">
        <f>FIXED(Tabla1[[#This Row],[TASA 0%]],0)</f>
        <v>0</v>
      </c>
      <c r="M1674" t="str">
        <f>FIXED(Tabla1[[#This Row],[TASA EXE.]],0)</f>
        <v>0</v>
      </c>
      <c r="N1674" s="36" t="str">
        <f>FIXED(Tabla1[[#This Row],[IVA]],0)</f>
        <v>0</v>
      </c>
      <c r="O1674" s="36" t="str">
        <f>FIXED(Tabla1[[#This Row],[ISR RET]],0)</f>
        <v>0</v>
      </c>
      <c r="P1674" s="36" t="str">
        <f>FIXED(Tabla1[[#This Row],[IVA RET]],0)</f>
        <v>0</v>
      </c>
      <c r="R1674" s="68">
        <f>Tabla1[[#This Row],[TASA 16]]*16%</f>
        <v>0</v>
      </c>
    </row>
    <row r="1675" spans="2:18" x14ac:dyDescent="0.25">
      <c r="B1675" t="str">
        <f>'[1]210 Y RFC'!A1675</f>
        <v>VPA940705BZ9</v>
      </c>
      <c r="C1675" t="s">
        <v>1707</v>
      </c>
      <c r="D1675" t="str">
        <f>'[1]210 Y RFC'!C1675</f>
        <v>VITAMINAS PREMEZCLAS Y ADITIVOS SA DE CV</v>
      </c>
      <c r="E1675" s="35">
        <f>SUMIFS(Tabla16[TASA 16],Tabla16[NUM],Tabla1[[#This Row],[CODIGO]])</f>
        <v>0</v>
      </c>
      <c r="F1675" s="35">
        <f>SUMIFS(Tabla16[TASA 0%],Tabla16[NUM],Tabla1[[#This Row],[CODIGO]])</f>
        <v>0</v>
      </c>
      <c r="G1675" s="35">
        <f>SUMIFS(Tabla16[[EXENTO ]],Tabla16[NUM],Tabla1[[#This Row],[CODIGO]])</f>
        <v>0</v>
      </c>
      <c r="H1675" s="35">
        <f>SUMIFS(Tabla16[IVA],Tabla16[NUM],Tabla1[[#This Row],[CODIGO]])</f>
        <v>0</v>
      </c>
      <c r="I1675" s="35">
        <f>SUMIFS(Tabla16[ISR RET.],Tabla16[NUM],Tabla1[[#This Row],[CODIGO]])</f>
        <v>0</v>
      </c>
      <c r="J1675" s="35">
        <f>SUMIFS(Tabla16[IVA RET.],Tabla16[NUM],Tabla1[[#This Row],[CODIGO]])</f>
        <v>0</v>
      </c>
      <c r="K1675" t="str">
        <f>FIXED(Tabla1[[#This Row],[TASA 16%]],0)</f>
        <v>0</v>
      </c>
      <c r="L1675" t="str">
        <f>FIXED(Tabla1[[#This Row],[TASA 0%]],0)</f>
        <v>0</v>
      </c>
      <c r="M1675" t="str">
        <f>FIXED(Tabla1[[#This Row],[TASA EXE.]],0)</f>
        <v>0</v>
      </c>
      <c r="N1675" t="str">
        <f>FIXED(Tabla1[[#This Row],[IVA]],0)</f>
        <v>0</v>
      </c>
      <c r="O1675" t="str">
        <f>FIXED(Tabla1[[#This Row],[ISR RET]],0)</f>
        <v>0</v>
      </c>
      <c r="P1675" t="str">
        <f>FIXED(Tabla1[[#This Row],[IVA RET]],0)</f>
        <v>0</v>
      </c>
      <c r="R1675" s="68">
        <f>Tabla1[[#This Row],[TASA 16]]*16%</f>
        <v>0</v>
      </c>
    </row>
    <row r="1676" spans="2:18" x14ac:dyDescent="0.25">
      <c r="B1676" t="str">
        <f>'[1]210 Y RFC'!A1676</f>
        <v>DTA070301BD6</v>
      </c>
      <c r="C1676" t="s">
        <v>1708</v>
      </c>
      <c r="D1676" t="str">
        <f>'[1]210 Y RFC'!C1676</f>
        <v>DESPENSAS TAPATIAS SA DE CV</v>
      </c>
      <c r="E1676" s="35">
        <f>SUMIFS(Tabla16[TASA 16],Tabla16[NUM],Tabla1[[#This Row],[CODIGO]])</f>
        <v>0</v>
      </c>
      <c r="F1676" s="35">
        <f>SUMIFS(Tabla16[TASA 0%],Tabla16[NUM],Tabla1[[#This Row],[CODIGO]])</f>
        <v>0</v>
      </c>
      <c r="G1676" s="35">
        <f>SUMIFS(Tabla16[[EXENTO ]],Tabla16[NUM],Tabla1[[#This Row],[CODIGO]])</f>
        <v>0</v>
      </c>
      <c r="H1676" s="35">
        <f>SUMIFS(Tabla16[IVA],Tabla16[NUM],Tabla1[[#This Row],[CODIGO]])</f>
        <v>0</v>
      </c>
      <c r="I1676" s="35">
        <f>SUMIFS(Tabla16[ISR RET.],Tabla16[NUM],Tabla1[[#This Row],[CODIGO]])</f>
        <v>0</v>
      </c>
      <c r="J1676" s="35">
        <f>SUMIFS(Tabla16[IVA RET.],Tabla16[NUM],Tabla1[[#This Row],[CODIGO]])</f>
        <v>0</v>
      </c>
      <c r="K1676" t="str">
        <f>FIXED(Tabla1[[#This Row],[TASA 16%]],0)</f>
        <v>0</v>
      </c>
      <c r="L1676" t="str">
        <f>FIXED(Tabla1[[#This Row],[TASA 0%]],0)</f>
        <v>0</v>
      </c>
      <c r="M1676" t="str">
        <f>FIXED(Tabla1[[#This Row],[TASA EXE.]],0)</f>
        <v>0</v>
      </c>
      <c r="N1676" s="36" t="str">
        <f>FIXED(Tabla1[[#This Row],[IVA]],0)</f>
        <v>0</v>
      </c>
      <c r="O1676" s="36" t="str">
        <f>FIXED(Tabla1[[#This Row],[ISR RET]],0)</f>
        <v>0</v>
      </c>
      <c r="P1676" s="36" t="str">
        <f>FIXED(Tabla1[[#This Row],[IVA RET]],0)</f>
        <v>0</v>
      </c>
      <c r="R1676" s="68">
        <f>Tabla1[[#This Row],[TASA 16]]*16%</f>
        <v>0</v>
      </c>
    </row>
    <row r="1677" spans="2:18" x14ac:dyDescent="0.25">
      <c r="B1677" t="str">
        <f>'[1]210 Y RFC'!A1677</f>
        <v>RUVC731104KQ3</v>
      </c>
      <c r="C1677" t="s">
        <v>1709</v>
      </c>
      <c r="D1677" t="str">
        <f>'[1]210 Y RFC'!C1677</f>
        <v>RUIZ VAZQUEZ CARLOS</v>
      </c>
      <c r="E1677" s="35">
        <f>SUMIFS(Tabla16[TASA 16],Tabla16[NUM],Tabla1[[#This Row],[CODIGO]])</f>
        <v>0</v>
      </c>
      <c r="F1677" s="35">
        <f>SUMIFS(Tabla16[TASA 0%],Tabla16[NUM],Tabla1[[#This Row],[CODIGO]])</f>
        <v>0</v>
      </c>
      <c r="G1677" s="35">
        <f>SUMIFS(Tabla16[[EXENTO ]],Tabla16[NUM],Tabla1[[#This Row],[CODIGO]])</f>
        <v>0</v>
      </c>
      <c r="H1677" s="35">
        <f>SUMIFS(Tabla16[IVA],Tabla16[NUM],Tabla1[[#This Row],[CODIGO]])</f>
        <v>0</v>
      </c>
      <c r="I1677" s="35">
        <f>SUMIFS(Tabla16[ISR RET.],Tabla16[NUM],Tabla1[[#This Row],[CODIGO]])</f>
        <v>0</v>
      </c>
      <c r="J1677" s="35">
        <f>SUMIFS(Tabla16[IVA RET.],Tabla16[NUM],Tabla1[[#This Row],[CODIGO]])</f>
        <v>0</v>
      </c>
      <c r="K1677" t="str">
        <f>FIXED(Tabla1[[#This Row],[TASA 16%]],0)</f>
        <v>0</v>
      </c>
      <c r="L1677" t="str">
        <f>FIXED(Tabla1[[#This Row],[TASA 0%]],0)</f>
        <v>0</v>
      </c>
      <c r="M1677" t="str">
        <f>FIXED(Tabla1[[#This Row],[TASA EXE.]],0)</f>
        <v>0</v>
      </c>
      <c r="N1677" t="str">
        <f>FIXED(Tabla1[[#This Row],[IVA]],0)</f>
        <v>0</v>
      </c>
      <c r="O1677" t="str">
        <f>FIXED(Tabla1[[#This Row],[ISR RET]],0)</f>
        <v>0</v>
      </c>
      <c r="P1677" t="str">
        <f>FIXED(Tabla1[[#This Row],[IVA RET]],0)</f>
        <v>0</v>
      </c>
      <c r="R1677" s="68">
        <f>Tabla1[[#This Row],[TASA 16]]*16%</f>
        <v>0</v>
      </c>
    </row>
    <row r="1678" spans="2:18" x14ac:dyDescent="0.25">
      <c r="B1678" t="str">
        <f>'[1]210 Y RFC'!A1678</f>
        <v>CPA8003075Q1</v>
      </c>
      <c r="C1678" t="s">
        <v>1710</v>
      </c>
      <c r="D1678" t="str">
        <f>'[1]210 Y RFC'!C1678</f>
        <v>CEPILLOS Y PRODUCTOS DE ASEO SA DE CV</v>
      </c>
      <c r="E1678" s="35">
        <f>SUMIFS(Tabla16[TASA 16],Tabla16[NUM],Tabla1[[#This Row],[CODIGO]])</f>
        <v>0</v>
      </c>
      <c r="F1678" s="35">
        <f>SUMIFS(Tabla16[TASA 0%],Tabla16[NUM],Tabla1[[#This Row],[CODIGO]])</f>
        <v>0</v>
      </c>
      <c r="G1678" s="35">
        <f>SUMIFS(Tabla16[[EXENTO ]],Tabla16[NUM],Tabla1[[#This Row],[CODIGO]])</f>
        <v>0</v>
      </c>
      <c r="H1678" s="35">
        <f>SUMIFS(Tabla16[IVA],Tabla16[NUM],Tabla1[[#This Row],[CODIGO]])</f>
        <v>0</v>
      </c>
      <c r="I1678" s="35">
        <f>SUMIFS(Tabla16[ISR RET.],Tabla16[NUM],Tabla1[[#This Row],[CODIGO]])</f>
        <v>0</v>
      </c>
      <c r="J1678" s="35">
        <f>SUMIFS(Tabla16[IVA RET.],Tabla16[NUM],Tabla1[[#This Row],[CODIGO]])</f>
        <v>0</v>
      </c>
      <c r="K1678" t="str">
        <f>FIXED(Tabla1[[#This Row],[TASA 16%]],0)</f>
        <v>0</v>
      </c>
      <c r="L1678" t="str">
        <f>FIXED(Tabla1[[#This Row],[TASA 0%]],0)</f>
        <v>0</v>
      </c>
      <c r="M1678" t="str">
        <f>FIXED(Tabla1[[#This Row],[TASA EXE.]],0)</f>
        <v>0</v>
      </c>
      <c r="N1678" s="36" t="str">
        <f>FIXED(Tabla1[[#This Row],[IVA]],0)</f>
        <v>0</v>
      </c>
      <c r="O1678" s="36" t="str">
        <f>FIXED(Tabla1[[#This Row],[ISR RET]],0)</f>
        <v>0</v>
      </c>
      <c r="P1678" s="36" t="str">
        <f>FIXED(Tabla1[[#This Row],[IVA RET]],0)</f>
        <v>0</v>
      </c>
      <c r="R1678" s="68">
        <f>Tabla1[[#This Row],[TASA 16]]*16%</f>
        <v>0</v>
      </c>
    </row>
    <row r="1679" spans="2:18" x14ac:dyDescent="0.25">
      <c r="B1679" t="str">
        <f>'[1]210 Y RFC'!A1679</f>
        <v>PALJ7311206L7</v>
      </c>
      <c r="C1679" t="s">
        <v>1711</v>
      </c>
      <c r="D1679" t="str">
        <f>'[1]210 Y RFC'!C1679</f>
        <v>PADILLA LOPEZ JORGE</v>
      </c>
      <c r="E1679" s="35">
        <f>SUMIFS(Tabla16[TASA 16],Tabla16[NUM],Tabla1[[#This Row],[CODIGO]])</f>
        <v>0</v>
      </c>
      <c r="F1679" s="35">
        <f>SUMIFS(Tabla16[TASA 0%],Tabla16[NUM],Tabla1[[#This Row],[CODIGO]])</f>
        <v>0</v>
      </c>
      <c r="G1679" s="35">
        <f>SUMIFS(Tabla16[[EXENTO ]],Tabla16[NUM],Tabla1[[#This Row],[CODIGO]])</f>
        <v>0</v>
      </c>
      <c r="H1679" s="35">
        <f>SUMIFS(Tabla16[IVA],Tabla16[NUM],Tabla1[[#This Row],[CODIGO]])</f>
        <v>0</v>
      </c>
      <c r="I1679" s="35">
        <f>SUMIFS(Tabla16[ISR RET.],Tabla16[NUM],Tabla1[[#This Row],[CODIGO]])</f>
        <v>0</v>
      </c>
      <c r="J1679" s="35">
        <f>SUMIFS(Tabla16[IVA RET.],Tabla16[NUM],Tabla1[[#This Row],[CODIGO]])</f>
        <v>0</v>
      </c>
      <c r="K1679" t="str">
        <f>FIXED(Tabla1[[#This Row],[TASA 16%]],0)</f>
        <v>0</v>
      </c>
      <c r="L1679" t="str">
        <f>FIXED(Tabla1[[#This Row],[TASA 0%]],0)</f>
        <v>0</v>
      </c>
      <c r="M1679" t="str">
        <f>FIXED(Tabla1[[#This Row],[TASA EXE.]],0)</f>
        <v>0</v>
      </c>
      <c r="N1679" t="str">
        <f>FIXED(Tabla1[[#This Row],[IVA]],0)</f>
        <v>0</v>
      </c>
      <c r="O1679" t="str">
        <f>FIXED(Tabla1[[#This Row],[ISR RET]],0)</f>
        <v>0</v>
      </c>
      <c r="P1679" t="str">
        <f>FIXED(Tabla1[[#This Row],[IVA RET]],0)</f>
        <v>0</v>
      </c>
      <c r="R1679" s="68">
        <f>Tabla1[[#This Row],[TASA 16]]*16%</f>
        <v>0</v>
      </c>
    </row>
    <row r="1680" spans="2:18" x14ac:dyDescent="0.25">
      <c r="B1680" t="str">
        <f>'[1]210 Y RFC'!A1680</f>
        <v>CFA920806725</v>
      </c>
      <c r="C1680" t="s">
        <v>1712</v>
      </c>
      <c r="D1680" t="str">
        <f>'[1]210 Y RFC'!C1680</f>
        <v>CONSORCIOS FARVY SA DE CV</v>
      </c>
      <c r="E1680" s="35">
        <f>SUMIFS(Tabla16[TASA 16],Tabla16[NUM],Tabla1[[#This Row],[CODIGO]])</f>
        <v>0</v>
      </c>
      <c r="F1680" s="35">
        <f>SUMIFS(Tabla16[TASA 0%],Tabla16[NUM],Tabla1[[#This Row],[CODIGO]])</f>
        <v>0</v>
      </c>
      <c r="G1680" s="35">
        <f>SUMIFS(Tabla16[[EXENTO ]],Tabla16[NUM],Tabla1[[#This Row],[CODIGO]])</f>
        <v>0</v>
      </c>
      <c r="H1680" s="35">
        <f>SUMIFS(Tabla16[IVA],Tabla16[NUM],Tabla1[[#This Row],[CODIGO]])</f>
        <v>0</v>
      </c>
      <c r="I1680" s="35">
        <f>SUMIFS(Tabla16[ISR RET.],Tabla16[NUM],Tabla1[[#This Row],[CODIGO]])</f>
        <v>0</v>
      </c>
      <c r="J1680" s="35">
        <f>SUMIFS(Tabla16[IVA RET.],Tabla16[NUM],Tabla1[[#This Row],[CODIGO]])</f>
        <v>0</v>
      </c>
      <c r="K1680" t="str">
        <f>FIXED(Tabla1[[#This Row],[TASA 16%]],0)</f>
        <v>0</v>
      </c>
      <c r="L1680" t="str">
        <f>FIXED(Tabla1[[#This Row],[TASA 0%]],0)</f>
        <v>0</v>
      </c>
      <c r="M1680" t="str">
        <f>FIXED(Tabla1[[#This Row],[TASA EXE.]],0)</f>
        <v>0</v>
      </c>
      <c r="N1680" s="36" t="str">
        <f>FIXED(Tabla1[[#This Row],[IVA]],0)</f>
        <v>0</v>
      </c>
      <c r="O1680" s="36" t="str">
        <f>FIXED(Tabla1[[#This Row],[ISR RET]],0)</f>
        <v>0</v>
      </c>
      <c r="P1680" s="36" t="str">
        <f>FIXED(Tabla1[[#This Row],[IVA RET]],0)</f>
        <v>0</v>
      </c>
      <c r="R1680" s="68">
        <f>Tabla1[[#This Row],[TASA 16]]*16%</f>
        <v>0</v>
      </c>
    </row>
    <row r="1681" spans="2:18" x14ac:dyDescent="0.25">
      <c r="B1681" t="str">
        <f>'[1]210 Y RFC'!A1681</f>
        <v>PGC050715AG7</v>
      </c>
      <c r="C1681" t="s">
        <v>1713</v>
      </c>
      <c r="D1681" t="str">
        <f>'[1]210 Y RFC'!C1681</f>
        <v>PROMOTORA GCE SA DE CV</v>
      </c>
      <c r="E1681" s="35">
        <f>SUMIFS(Tabla16[TASA 16],Tabla16[NUM],Tabla1[[#This Row],[CODIGO]])</f>
        <v>0</v>
      </c>
      <c r="F1681" s="35">
        <f>SUMIFS(Tabla16[TASA 0%],Tabla16[NUM],Tabla1[[#This Row],[CODIGO]])</f>
        <v>0</v>
      </c>
      <c r="G1681" s="35">
        <f>SUMIFS(Tabla16[[EXENTO ]],Tabla16[NUM],Tabla1[[#This Row],[CODIGO]])</f>
        <v>0</v>
      </c>
      <c r="H1681" s="35">
        <f>SUMIFS(Tabla16[IVA],Tabla16[NUM],Tabla1[[#This Row],[CODIGO]])</f>
        <v>0</v>
      </c>
      <c r="I1681" s="35">
        <f>SUMIFS(Tabla16[ISR RET.],Tabla16[NUM],Tabla1[[#This Row],[CODIGO]])</f>
        <v>0</v>
      </c>
      <c r="J1681" s="35">
        <f>SUMIFS(Tabla16[IVA RET.],Tabla16[NUM],Tabla1[[#This Row],[CODIGO]])</f>
        <v>0</v>
      </c>
      <c r="K1681" t="str">
        <f>FIXED(Tabla1[[#This Row],[TASA 16%]],0)</f>
        <v>0</v>
      </c>
      <c r="L1681" t="str">
        <f>FIXED(Tabla1[[#This Row],[TASA 0%]],0)</f>
        <v>0</v>
      </c>
      <c r="M1681" t="str">
        <f>FIXED(Tabla1[[#This Row],[TASA EXE.]],0)</f>
        <v>0</v>
      </c>
      <c r="N1681" t="str">
        <f>FIXED(Tabla1[[#This Row],[IVA]],0)</f>
        <v>0</v>
      </c>
      <c r="O1681" t="str">
        <f>FIXED(Tabla1[[#This Row],[ISR RET]],0)</f>
        <v>0</v>
      </c>
      <c r="P1681" t="str">
        <f>FIXED(Tabla1[[#This Row],[IVA RET]],0)</f>
        <v>0</v>
      </c>
      <c r="R1681" s="68">
        <f>Tabla1[[#This Row],[TASA 16]]*16%</f>
        <v>0</v>
      </c>
    </row>
    <row r="1682" spans="2:18" x14ac:dyDescent="0.25">
      <c r="B1682" t="str">
        <f>'[1]210 Y RFC'!A1682</f>
        <v>LAPS5411307ZA</v>
      </c>
      <c r="C1682" t="s">
        <v>1714</v>
      </c>
      <c r="D1682" t="str">
        <f>'[1]210 Y RFC'!C1682</f>
        <v>LLAMAS PEREZ SEVERO</v>
      </c>
      <c r="E1682" s="35">
        <f>SUMIFS(Tabla16[TASA 16],Tabla16[NUM],Tabla1[[#This Row],[CODIGO]])</f>
        <v>0</v>
      </c>
      <c r="F1682" s="35">
        <f>SUMIFS(Tabla16[TASA 0%],Tabla16[NUM],Tabla1[[#This Row],[CODIGO]])</f>
        <v>0</v>
      </c>
      <c r="G1682" s="35">
        <f>SUMIFS(Tabla16[[EXENTO ]],Tabla16[NUM],Tabla1[[#This Row],[CODIGO]])</f>
        <v>0</v>
      </c>
      <c r="H1682" s="35">
        <f>SUMIFS(Tabla16[IVA],Tabla16[NUM],Tabla1[[#This Row],[CODIGO]])</f>
        <v>0</v>
      </c>
      <c r="I1682" s="35">
        <f>SUMIFS(Tabla16[ISR RET.],Tabla16[NUM],Tabla1[[#This Row],[CODIGO]])</f>
        <v>0</v>
      </c>
      <c r="J1682" s="35">
        <f>SUMIFS(Tabla16[IVA RET.],Tabla16[NUM],Tabla1[[#This Row],[CODIGO]])</f>
        <v>0</v>
      </c>
      <c r="K1682" t="str">
        <f>FIXED(Tabla1[[#This Row],[TASA 16%]],0)</f>
        <v>0</v>
      </c>
      <c r="L1682" t="str">
        <f>FIXED(Tabla1[[#This Row],[TASA 0%]],0)</f>
        <v>0</v>
      </c>
      <c r="M1682" t="str">
        <f>FIXED(Tabla1[[#This Row],[TASA EXE.]],0)</f>
        <v>0</v>
      </c>
      <c r="N1682" s="36" t="str">
        <f>FIXED(Tabla1[[#This Row],[IVA]],0)</f>
        <v>0</v>
      </c>
      <c r="O1682" s="36" t="str">
        <f>FIXED(Tabla1[[#This Row],[ISR RET]],0)</f>
        <v>0</v>
      </c>
      <c r="P1682" s="36" t="str">
        <f>FIXED(Tabla1[[#This Row],[IVA RET]],0)</f>
        <v>0</v>
      </c>
      <c r="R1682" s="68">
        <f>Tabla1[[#This Row],[TASA 16]]*16%</f>
        <v>0</v>
      </c>
    </row>
    <row r="1683" spans="2:18" x14ac:dyDescent="0.25">
      <c r="B1683" t="str">
        <f>'[1]210 Y RFC'!A1683</f>
        <v>FVV951129AI5</v>
      </c>
      <c r="C1683" t="s">
        <v>1715</v>
      </c>
      <c r="D1683" t="str">
        <f>'[1]210 Y RFC'!C1683</f>
        <v>FABRICA DE VELAS Y VELADORAS CRISTO REY SA DE CV</v>
      </c>
      <c r="E1683" s="35">
        <f>SUMIFS(Tabla16[TASA 16],Tabla16[NUM],Tabla1[[#This Row],[CODIGO]])</f>
        <v>0</v>
      </c>
      <c r="F1683" s="35">
        <f>SUMIFS(Tabla16[TASA 0%],Tabla16[NUM],Tabla1[[#This Row],[CODIGO]])</f>
        <v>0</v>
      </c>
      <c r="G1683" s="35">
        <f>SUMIFS(Tabla16[[EXENTO ]],Tabla16[NUM],Tabla1[[#This Row],[CODIGO]])</f>
        <v>0</v>
      </c>
      <c r="H1683" s="35">
        <f>SUMIFS(Tabla16[IVA],Tabla16[NUM],Tabla1[[#This Row],[CODIGO]])</f>
        <v>0</v>
      </c>
      <c r="I1683" s="35">
        <f>SUMIFS(Tabla16[ISR RET.],Tabla16[NUM],Tabla1[[#This Row],[CODIGO]])</f>
        <v>0</v>
      </c>
      <c r="J1683" s="35">
        <f>SUMIFS(Tabla16[IVA RET.],Tabla16[NUM],Tabla1[[#This Row],[CODIGO]])</f>
        <v>0</v>
      </c>
      <c r="K1683" t="str">
        <f>FIXED(Tabla1[[#This Row],[TASA 16%]],0)</f>
        <v>0</v>
      </c>
      <c r="L1683" t="str">
        <f>FIXED(Tabla1[[#This Row],[TASA 0%]],0)</f>
        <v>0</v>
      </c>
      <c r="M1683" t="str">
        <f>FIXED(Tabla1[[#This Row],[TASA EXE.]],0)</f>
        <v>0</v>
      </c>
      <c r="N1683" t="str">
        <f>FIXED(Tabla1[[#This Row],[IVA]],0)</f>
        <v>0</v>
      </c>
      <c r="O1683" t="str">
        <f>FIXED(Tabla1[[#This Row],[ISR RET]],0)</f>
        <v>0</v>
      </c>
      <c r="P1683" t="str">
        <f>FIXED(Tabla1[[#This Row],[IVA RET]],0)</f>
        <v>0</v>
      </c>
      <c r="R1683" s="68">
        <f>Tabla1[[#This Row],[TASA 16]]*16%</f>
        <v>0</v>
      </c>
    </row>
    <row r="1684" spans="2:18" x14ac:dyDescent="0.25">
      <c r="B1684" t="str">
        <f>'[1]210 Y RFC'!A1684</f>
        <v>FACA721201R98</v>
      </c>
      <c r="C1684" t="s">
        <v>1716</v>
      </c>
      <c r="D1684" t="str">
        <f>'[1]210 Y RFC'!C1684</f>
        <v>FRANCO CASILLAS ALVARO ENRIQUE</v>
      </c>
      <c r="E1684" s="35">
        <f>SUMIFS(Tabla16[TASA 16],Tabla16[NUM],Tabla1[[#This Row],[CODIGO]])</f>
        <v>0</v>
      </c>
      <c r="F1684" s="35">
        <f>SUMIFS(Tabla16[TASA 0%],Tabla16[NUM],Tabla1[[#This Row],[CODIGO]])</f>
        <v>0</v>
      </c>
      <c r="G1684" s="35">
        <f>SUMIFS(Tabla16[[EXENTO ]],Tabla16[NUM],Tabla1[[#This Row],[CODIGO]])</f>
        <v>0</v>
      </c>
      <c r="H1684" s="35">
        <f>SUMIFS(Tabla16[IVA],Tabla16[NUM],Tabla1[[#This Row],[CODIGO]])</f>
        <v>0</v>
      </c>
      <c r="I1684" s="35">
        <f>SUMIFS(Tabla16[ISR RET.],Tabla16[NUM],Tabla1[[#This Row],[CODIGO]])</f>
        <v>0</v>
      </c>
      <c r="J1684" s="35">
        <f>SUMIFS(Tabla16[IVA RET.],Tabla16[NUM],Tabla1[[#This Row],[CODIGO]])</f>
        <v>0</v>
      </c>
      <c r="K1684" t="str">
        <f>FIXED(Tabla1[[#This Row],[TASA 16%]],0)</f>
        <v>0</v>
      </c>
      <c r="L1684" t="str">
        <f>FIXED(Tabla1[[#This Row],[TASA 0%]],0)</f>
        <v>0</v>
      </c>
      <c r="M1684" t="str">
        <f>FIXED(Tabla1[[#This Row],[TASA EXE.]],0)</f>
        <v>0</v>
      </c>
      <c r="N1684" s="36" t="str">
        <f>FIXED(Tabla1[[#This Row],[IVA]],0)</f>
        <v>0</v>
      </c>
      <c r="O1684" s="36" t="str">
        <f>FIXED(Tabla1[[#This Row],[ISR RET]],0)</f>
        <v>0</v>
      </c>
      <c r="P1684" s="36" t="str">
        <f>FIXED(Tabla1[[#This Row],[IVA RET]],0)</f>
        <v>0</v>
      </c>
      <c r="R1684" s="68">
        <f>Tabla1[[#This Row],[TASA 16]]*16%</f>
        <v>0</v>
      </c>
    </row>
    <row r="1685" spans="2:18" x14ac:dyDescent="0.25">
      <c r="B1685" t="str">
        <f>'[1]210 Y RFC'!A1685</f>
        <v>BARJ8004309T9</v>
      </c>
      <c r="C1685" t="s">
        <v>1717</v>
      </c>
      <c r="D1685" t="str">
        <f>'[1]210 Y RFC'!C1685</f>
        <v>BARRIOS RICO JORGE HUMBERTO</v>
      </c>
      <c r="E1685" s="35">
        <f>SUMIFS(Tabla16[TASA 16],Tabla16[NUM],Tabla1[[#This Row],[CODIGO]])</f>
        <v>0</v>
      </c>
      <c r="F1685" s="35">
        <f>SUMIFS(Tabla16[TASA 0%],Tabla16[NUM],Tabla1[[#This Row],[CODIGO]])</f>
        <v>0</v>
      </c>
      <c r="G1685" s="35">
        <f>SUMIFS(Tabla16[[EXENTO ]],Tabla16[NUM],Tabla1[[#This Row],[CODIGO]])</f>
        <v>0</v>
      </c>
      <c r="H1685" s="35">
        <f>SUMIFS(Tabla16[IVA],Tabla16[NUM],Tabla1[[#This Row],[CODIGO]])</f>
        <v>0</v>
      </c>
      <c r="I1685" s="35">
        <f>SUMIFS(Tabla16[ISR RET.],Tabla16[NUM],Tabla1[[#This Row],[CODIGO]])</f>
        <v>0</v>
      </c>
      <c r="J1685" s="35">
        <f>SUMIFS(Tabla16[IVA RET.],Tabla16[NUM],Tabla1[[#This Row],[CODIGO]])</f>
        <v>0</v>
      </c>
      <c r="K1685" t="str">
        <f>FIXED(Tabla1[[#This Row],[TASA 16%]],0)</f>
        <v>0</v>
      </c>
      <c r="L1685" t="str">
        <f>FIXED(Tabla1[[#This Row],[TASA 0%]],0)</f>
        <v>0</v>
      </c>
      <c r="M1685" t="str">
        <f>FIXED(Tabla1[[#This Row],[TASA EXE.]],0)</f>
        <v>0</v>
      </c>
      <c r="N1685" t="str">
        <f>FIXED(Tabla1[[#This Row],[IVA]],0)</f>
        <v>0</v>
      </c>
      <c r="O1685" t="str">
        <f>FIXED(Tabla1[[#This Row],[ISR RET]],0)</f>
        <v>0</v>
      </c>
      <c r="P1685" t="str">
        <f>FIXED(Tabla1[[#This Row],[IVA RET]],0)</f>
        <v>0</v>
      </c>
      <c r="R1685" s="68">
        <f>Tabla1[[#This Row],[TASA 16]]*16%</f>
        <v>0</v>
      </c>
    </row>
    <row r="1686" spans="2:18" x14ac:dyDescent="0.25">
      <c r="B1686" t="str">
        <f>'[1]210 Y RFC'!A1686</f>
        <v>EAHA681121GI7</v>
      </c>
      <c r="C1686" t="s">
        <v>1718</v>
      </c>
      <c r="D1686" t="str">
        <f>'[1]210 Y RFC'!C1686</f>
        <v>ESTRADA HERNANDEZ ARTURO</v>
      </c>
      <c r="E1686" s="35">
        <f>SUMIFS(Tabla16[TASA 16],Tabla16[NUM],Tabla1[[#This Row],[CODIGO]])</f>
        <v>0</v>
      </c>
      <c r="F1686" s="35">
        <f>SUMIFS(Tabla16[TASA 0%],Tabla16[NUM],Tabla1[[#This Row],[CODIGO]])</f>
        <v>0</v>
      </c>
      <c r="G1686" s="35">
        <f>SUMIFS(Tabla16[[EXENTO ]],Tabla16[NUM],Tabla1[[#This Row],[CODIGO]])</f>
        <v>0</v>
      </c>
      <c r="H1686" s="35">
        <f>SUMIFS(Tabla16[IVA],Tabla16[NUM],Tabla1[[#This Row],[CODIGO]])</f>
        <v>0</v>
      </c>
      <c r="I1686" s="35">
        <f>SUMIFS(Tabla16[ISR RET.],Tabla16[NUM],Tabla1[[#This Row],[CODIGO]])</f>
        <v>0</v>
      </c>
      <c r="J1686" s="35">
        <f>SUMIFS(Tabla16[IVA RET.],Tabla16[NUM],Tabla1[[#This Row],[CODIGO]])</f>
        <v>0</v>
      </c>
      <c r="K1686" t="str">
        <f>FIXED(Tabla1[[#This Row],[TASA 16%]],0)</f>
        <v>0</v>
      </c>
      <c r="L1686" t="str">
        <f>FIXED(Tabla1[[#This Row],[TASA 0%]],0)</f>
        <v>0</v>
      </c>
      <c r="M1686" t="str">
        <f>FIXED(Tabla1[[#This Row],[TASA EXE.]],0)</f>
        <v>0</v>
      </c>
      <c r="N1686" s="36" t="str">
        <f>FIXED(Tabla1[[#This Row],[IVA]],0)</f>
        <v>0</v>
      </c>
      <c r="O1686" s="36" t="str">
        <f>FIXED(Tabla1[[#This Row],[ISR RET]],0)</f>
        <v>0</v>
      </c>
      <c r="P1686" s="36" t="str">
        <f>FIXED(Tabla1[[#This Row],[IVA RET]],0)</f>
        <v>0</v>
      </c>
      <c r="R1686" s="68">
        <f>Tabla1[[#This Row],[TASA 16]]*16%</f>
        <v>0</v>
      </c>
    </row>
    <row r="1687" spans="2:18" x14ac:dyDescent="0.25">
      <c r="B1687" t="str">
        <f>'[1]210 Y RFC'!A1687</f>
        <v>GAMA581019CR5</v>
      </c>
      <c r="C1687" t="s">
        <v>1719</v>
      </c>
      <c r="D1687" t="str">
        <f>'[1]210 Y RFC'!C1687</f>
        <v>GAMBOA MORALES JOSE ADRIAN</v>
      </c>
      <c r="E1687" s="35">
        <f>SUMIFS(Tabla16[TASA 16],Tabla16[NUM],Tabla1[[#This Row],[CODIGO]])</f>
        <v>0</v>
      </c>
      <c r="F1687" s="35">
        <f>SUMIFS(Tabla16[TASA 0%],Tabla16[NUM],Tabla1[[#This Row],[CODIGO]])</f>
        <v>0</v>
      </c>
      <c r="G1687" s="35">
        <f>SUMIFS(Tabla16[[EXENTO ]],Tabla16[NUM],Tabla1[[#This Row],[CODIGO]])</f>
        <v>0</v>
      </c>
      <c r="H1687" s="35">
        <f>SUMIFS(Tabla16[IVA],Tabla16[NUM],Tabla1[[#This Row],[CODIGO]])</f>
        <v>0</v>
      </c>
      <c r="I1687" s="35">
        <f>SUMIFS(Tabla16[ISR RET.],Tabla16[NUM],Tabla1[[#This Row],[CODIGO]])</f>
        <v>0</v>
      </c>
      <c r="J1687" s="35">
        <f>SUMIFS(Tabla16[IVA RET.],Tabla16[NUM],Tabla1[[#This Row],[CODIGO]])</f>
        <v>0</v>
      </c>
      <c r="K1687" t="str">
        <f>FIXED(Tabla1[[#This Row],[TASA 16%]],0)</f>
        <v>0</v>
      </c>
      <c r="L1687" t="str">
        <f>FIXED(Tabla1[[#This Row],[TASA 0%]],0)</f>
        <v>0</v>
      </c>
      <c r="M1687" t="str">
        <f>FIXED(Tabla1[[#This Row],[TASA EXE.]],0)</f>
        <v>0</v>
      </c>
      <c r="N1687" t="str">
        <f>FIXED(Tabla1[[#This Row],[IVA]],0)</f>
        <v>0</v>
      </c>
      <c r="O1687" t="str">
        <f>FIXED(Tabla1[[#This Row],[ISR RET]],0)</f>
        <v>0</v>
      </c>
      <c r="P1687" t="str">
        <f>FIXED(Tabla1[[#This Row],[IVA RET]],0)</f>
        <v>0</v>
      </c>
      <c r="R1687" s="68">
        <f>Tabla1[[#This Row],[TASA 16]]*16%</f>
        <v>0</v>
      </c>
    </row>
    <row r="1688" spans="2:18" x14ac:dyDescent="0.25">
      <c r="B1688" t="str">
        <f>'[1]210 Y RFC'!A1688</f>
        <v>ADS0503024E4</v>
      </c>
      <c r="C1688" t="s">
        <v>1720</v>
      </c>
      <c r="D1688" t="str">
        <f>'[1]210 Y RFC'!C1688</f>
        <v>ABARROTES DINAMICOS DEL SUR SM SA DE CV</v>
      </c>
      <c r="E1688" s="35">
        <f>SUMIFS(Tabla16[TASA 16],Tabla16[NUM],Tabla1[[#This Row],[CODIGO]])</f>
        <v>0</v>
      </c>
      <c r="F1688" s="35">
        <f>SUMIFS(Tabla16[TASA 0%],Tabla16[NUM],Tabla1[[#This Row],[CODIGO]])</f>
        <v>0</v>
      </c>
      <c r="G1688" s="35">
        <f>SUMIFS(Tabla16[[EXENTO ]],Tabla16[NUM],Tabla1[[#This Row],[CODIGO]])</f>
        <v>0</v>
      </c>
      <c r="H1688" s="35">
        <f>SUMIFS(Tabla16[IVA],Tabla16[NUM],Tabla1[[#This Row],[CODIGO]])</f>
        <v>0</v>
      </c>
      <c r="I1688" s="35">
        <f>SUMIFS(Tabla16[ISR RET.],Tabla16[NUM],Tabla1[[#This Row],[CODIGO]])</f>
        <v>0</v>
      </c>
      <c r="J1688" s="35">
        <f>SUMIFS(Tabla16[IVA RET.],Tabla16[NUM],Tabla1[[#This Row],[CODIGO]])</f>
        <v>0</v>
      </c>
      <c r="K1688" t="str">
        <f>FIXED(Tabla1[[#This Row],[TASA 16%]],0)</f>
        <v>0</v>
      </c>
      <c r="L1688" t="str">
        <f>FIXED(Tabla1[[#This Row],[TASA 0%]],0)</f>
        <v>0</v>
      </c>
      <c r="M1688" t="str">
        <f>FIXED(Tabla1[[#This Row],[TASA EXE.]],0)</f>
        <v>0</v>
      </c>
      <c r="N1688" s="36" t="str">
        <f>FIXED(Tabla1[[#This Row],[IVA]],0)</f>
        <v>0</v>
      </c>
      <c r="O1688" s="36" t="str">
        <f>FIXED(Tabla1[[#This Row],[ISR RET]],0)</f>
        <v>0</v>
      </c>
      <c r="P1688" s="36" t="str">
        <f>FIXED(Tabla1[[#This Row],[IVA RET]],0)</f>
        <v>0</v>
      </c>
      <c r="R1688" s="68">
        <f>Tabla1[[#This Row],[TASA 16]]*16%</f>
        <v>0</v>
      </c>
    </row>
    <row r="1689" spans="2:18" x14ac:dyDescent="0.25">
      <c r="B1689" t="str">
        <f>'[1]210 Y RFC'!A1689</f>
        <v>ECE830923MJ2</v>
      </c>
      <c r="C1689" t="s">
        <v>1721</v>
      </c>
      <c r="D1689" t="str">
        <f>'[1]210 Y RFC'!C1689</f>
        <v>EMPACADORA CELAYA SA DE CV</v>
      </c>
      <c r="E1689" s="35">
        <f>SUMIFS(Tabla16[TASA 16],Tabla16[NUM],Tabla1[[#This Row],[CODIGO]])</f>
        <v>0</v>
      </c>
      <c r="F1689" s="35">
        <f>SUMIFS(Tabla16[TASA 0%],Tabla16[NUM],Tabla1[[#This Row],[CODIGO]])</f>
        <v>0</v>
      </c>
      <c r="G1689" s="35">
        <f>SUMIFS(Tabla16[[EXENTO ]],Tabla16[NUM],Tabla1[[#This Row],[CODIGO]])</f>
        <v>0</v>
      </c>
      <c r="H1689" s="35">
        <f>SUMIFS(Tabla16[IVA],Tabla16[NUM],Tabla1[[#This Row],[CODIGO]])</f>
        <v>0</v>
      </c>
      <c r="I1689" s="35">
        <f>SUMIFS(Tabla16[ISR RET.],Tabla16[NUM],Tabla1[[#This Row],[CODIGO]])</f>
        <v>0</v>
      </c>
      <c r="J1689" s="35">
        <f>SUMIFS(Tabla16[IVA RET.],Tabla16[NUM],Tabla1[[#This Row],[CODIGO]])</f>
        <v>0</v>
      </c>
      <c r="K1689" t="str">
        <f>FIXED(Tabla1[[#This Row],[TASA 16%]],0)</f>
        <v>0</v>
      </c>
      <c r="L1689" t="str">
        <f>FIXED(Tabla1[[#This Row],[TASA 0%]],0)</f>
        <v>0</v>
      </c>
      <c r="M1689" t="str">
        <f>FIXED(Tabla1[[#This Row],[TASA EXE.]],0)</f>
        <v>0</v>
      </c>
      <c r="N1689" t="str">
        <f>FIXED(Tabla1[[#This Row],[IVA]],0)</f>
        <v>0</v>
      </c>
      <c r="O1689" t="str">
        <f>FIXED(Tabla1[[#This Row],[ISR RET]],0)</f>
        <v>0</v>
      </c>
      <c r="P1689" t="str">
        <f>FIXED(Tabla1[[#This Row],[IVA RET]],0)</f>
        <v>0</v>
      </c>
      <c r="R1689" s="68">
        <f>Tabla1[[#This Row],[TASA 16]]*16%</f>
        <v>0</v>
      </c>
    </row>
    <row r="1690" spans="2:18" x14ac:dyDescent="0.25">
      <c r="B1690" t="str">
        <f>'[1]210 Y RFC'!A1690</f>
        <v>GDB030728J92</v>
      </c>
      <c r="C1690" t="s">
        <v>1722</v>
      </c>
      <c r="D1690" t="str">
        <f>'[1]210 Y RFC'!C1690</f>
        <v>GRUPO DULCERO DE BAJA CALIFORNIA SA DE CV</v>
      </c>
      <c r="E1690" s="35">
        <f>SUMIFS(Tabla16[TASA 16],Tabla16[NUM],Tabla1[[#This Row],[CODIGO]])</f>
        <v>0</v>
      </c>
      <c r="F1690" s="35">
        <f>SUMIFS(Tabla16[TASA 0%],Tabla16[NUM],Tabla1[[#This Row],[CODIGO]])</f>
        <v>0</v>
      </c>
      <c r="G1690" s="35">
        <f>SUMIFS(Tabla16[[EXENTO ]],Tabla16[NUM],Tabla1[[#This Row],[CODIGO]])</f>
        <v>0</v>
      </c>
      <c r="H1690" s="35">
        <f>SUMIFS(Tabla16[IVA],Tabla16[NUM],Tabla1[[#This Row],[CODIGO]])</f>
        <v>0</v>
      </c>
      <c r="I1690" s="35">
        <f>SUMIFS(Tabla16[ISR RET.],Tabla16[NUM],Tabla1[[#This Row],[CODIGO]])</f>
        <v>0</v>
      </c>
      <c r="J1690" s="35">
        <f>SUMIFS(Tabla16[IVA RET.],Tabla16[NUM],Tabla1[[#This Row],[CODIGO]])</f>
        <v>0</v>
      </c>
      <c r="K1690" t="str">
        <f>FIXED(Tabla1[[#This Row],[TASA 16%]],0)</f>
        <v>0</v>
      </c>
      <c r="L1690" t="str">
        <f>FIXED(Tabla1[[#This Row],[TASA 0%]],0)</f>
        <v>0</v>
      </c>
      <c r="M1690" t="str">
        <f>FIXED(Tabla1[[#This Row],[TASA EXE.]],0)</f>
        <v>0</v>
      </c>
      <c r="N1690" s="36" t="str">
        <f>FIXED(Tabla1[[#This Row],[IVA]],0)</f>
        <v>0</v>
      </c>
      <c r="O1690" s="36" t="str">
        <f>FIXED(Tabla1[[#This Row],[ISR RET]],0)</f>
        <v>0</v>
      </c>
      <c r="P1690" s="36" t="str">
        <f>FIXED(Tabla1[[#This Row],[IVA RET]],0)</f>
        <v>0</v>
      </c>
      <c r="R1690" s="68">
        <f>Tabla1[[#This Row],[TASA 16]]*16%</f>
        <v>0</v>
      </c>
    </row>
    <row r="1691" spans="2:18" x14ac:dyDescent="0.25">
      <c r="B1691" t="str">
        <f>'[1]210 Y RFC'!A1691</f>
        <v>MABE571024US5</v>
      </c>
      <c r="C1691" t="s">
        <v>1723</v>
      </c>
      <c r="D1691" t="str">
        <f>'[1]210 Y RFC'!C1691</f>
        <v>MARTIN BARBA ESTHER</v>
      </c>
      <c r="E1691" s="35">
        <f>SUMIFS(Tabla16[TASA 16],Tabla16[NUM],Tabla1[[#This Row],[CODIGO]])</f>
        <v>0</v>
      </c>
      <c r="F1691" s="35">
        <f>SUMIFS(Tabla16[TASA 0%],Tabla16[NUM],Tabla1[[#This Row],[CODIGO]])</f>
        <v>0</v>
      </c>
      <c r="G1691" s="35">
        <f>SUMIFS(Tabla16[[EXENTO ]],Tabla16[NUM],Tabla1[[#This Row],[CODIGO]])</f>
        <v>0</v>
      </c>
      <c r="H1691" s="35">
        <f>SUMIFS(Tabla16[IVA],Tabla16[NUM],Tabla1[[#This Row],[CODIGO]])</f>
        <v>0</v>
      </c>
      <c r="I1691" s="35">
        <f>SUMIFS(Tabla16[ISR RET.],Tabla16[NUM],Tabla1[[#This Row],[CODIGO]])</f>
        <v>0</v>
      </c>
      <c r="J1691" s="35">
        <f>SUMIFS(Tabla16[IVA RET.],Tabla16[NUM],Tabla1[[#This Row],[CODIGO]])</f>
        <v>0</v>
      </c>
      <c r="K1691" t="str">
        <f>FIXED(Tabla1[[#This Row],[TASA 16%]],0)</f>
        <v>0</v>
      </c>
      <c r="L1691" t="str">
        <f>FIXED(Tabla1[[#This Row],[TASA 0%]],0)</f>
        <v>0</v>
      </c>
      <c r="M1691" t="str">
        <f>FIXED(Tabla1[[#This Row],[TASA EXE.]],0)</f>
        <v>0</v>
      </c>
      <c r="N1691" t="str">
        <f>FIXED(Tabla1[[#This Row],[IVA]],0)</f>
        <v>0</v>
      </c>
      <c r="O1691" t="str">
        <f>FIXED(Tabla1[[#This Row],[ISR RET]],0)</f>
        <v>0</v>
      </c>
      <c r="P1691" t="str">
        <f>FIXED(Tabla1[[#This Row],[IVA RET]],0)</f>
        <v>0</v>
      </c>
      <c r="R1691" s="68">
        <f>Tabla1[[#This Row],[TASA 16]]*16%</f>
        <v>0</v>
      </c>
    </row>
    <row r="1692" spans="2:18" x14ac:dyDescent="0.25">
      <c r="B1692" t="str">
        <f>'[1]210 Y RFC'!A1692</f>
        <v>CTO041206J99</v>
      </c>
      <c r="C1692" t="s">
        <v>1724</v>
      </c>
      <c r="D1692" t="str">
        <f>'[1]210 Y RFC'!C1692</f>
        <v>CONTACTO TOTAL SA DE CV</v>
      </c>
      <c r="E1692" s="35">
        <f>SUMIFS(Tabla16[TASA 16],Tabla16[NUM],Tabla1[[#This Row],[CODIGO]])</f>
        <v>0</v>
      </c>
      <c r="F1692" s="35">
        <f>SUMIFS(Tabla16[TASA 0%],Tabla16[NUM],Tabla1[[#This Row],[CODIGO]])</f>
        <v>0</v>
      </c>
      <c r="G1692" s="35">
        <f>SUMIFS(Tabla16[[EXENTO ]],Tabla16[NUM],Tabla1[[#This Row],[CODIGO]])</f>
        <v>0</v>
      </c>
      <c r="H1692" s="35">
        <f>SUMIFS(Tabla16[IVA],Tabla16[NUM],Tabla1[[#This Row],[CODIGO]])</f>
        <v>0</v>
      </c>
      <c r="I1692" s="35">
        <f>SUMIFS(Tabla16[ISR RET.],Tabla16[NUM],Tabla1[[#This Row],[CODIGO]])</f>
        <v>0</v>
      </c>
      <c r="J1692" s="35">
        <f>SUMIFS(Tabla16[IVA RET.],Tabla16[NUM],Tabla1[[#This Row],[CODIGO]])</f>
        <v>0</v>
      </c>
      <c r="K1692" t="str">
        <f>FIXED(Tabla1[[#This Row],[TASA 16%]],0)</f>
        <v>0</v>
      </c>
      <c r="L1692" t="str">
        <f>FIXED(Tabla1[[#This Row],[TASA 0%]],0)</f>
        <v>0</v>
      </c>
      <c r="M1692" t="str">
        <f>FIXED(Tabla1[[#This Row],[TASA EXE.]],0)</f>
        <v>0</v>
      </c>
      <c r="N1692" s="36" t="str">
        <f>FIXED(Tabla1[[#This Row],[IVA]],0)</f>
        <v>0</v>
      </c>
      <c r="O1692" s="36" t="str">
        <f>FIXED(Tabla1[[#This Row],[ISR RET]],0)</f>
        <v>0</v>
      </c>
      <c r="P1692" s="36" t="str">
        <f>FIXED(Tabla1[[#This Row],[IVA RET]],0)</f>
        <v>0</v>
      </c>
      <c r="R1692" s="68">
        <f>Tabla1[[#This Row],[TASA 16]]*16%</f>
        <v>0</v>
      </c>
    </row>
    <row r="1693" spans="2:18" x14ac:dyDescent="0.25">
      <c r="B1693" t="str">
        <f>'[1]210 Y RFC'!A1693</f>
        <v>LKE561005LZ5</v>
      </c>
      <c r="C1693" t="s">
        <v>1725</v>
      </c>
      <c r="D1693" t="str">
        <f>'[1]210 Y RFC'!C1693</f>
        <v>LABORATORIOS KENDRICK SA</v>
      </c>
      <c r="E1693" s="35">
        <f>SUMIFS(Tabla16[TASA 16],Tabla16[NUM],Tabla1[[#This Row],[CODIGO]])</f>
        <v>0</v>
      </c>
      <c r="F1693" s="35">
        <f>SUMIFS(Tabla16[TASA 0%],Tabla16[NUM],Tabla1[[#This Row],[CODIGO]])</f>
        <v>0</v>
      </c>
      <c r="G1693" s="35">
        <f>SUMIFS(Tabla16[[EXENTO ]],Tabla16[NUM],Tabla1[[#This Row],[CODIGO]])</f>
        <v>0</v>
      </c>
      <c r="H1693" s="35">
        <f>SUMIFS(Tabla16[IVA],Tabla16[NUM],Tabla1[[#This Row],[CODIGO]])</f>
        <v>0</v>
      </c>
      <c r="I1693" s="35">
        <f>SUMIFS(Tabla16[ISR RET.],Tabla16[NUM],Tabla1[[#This Row],[CODIGO]])</f>
        <v>0</v>
      </c>
      <c r="J1693" s="35">
        <f>SUMIFS(Tabla16[IVA RET.],Tabla16[NUM],Tabla1[[#This Row],[CODIGO]])</f>
        <v>0</v>
      </c>
      <c r="K1693" t="str">
        <f>FIXED(Tabla1[[#This Row],[TASA 16%]],0)</f>
        <v>0</v>
      </c>
      <c r="L1693" t="str">
        <f>FIXED(Tabla1[[#This Row],[TASA 0%]],0)</f>
        <v>0</v>
      </c>
      <c r="M1693" t="str">
        <f>FIXED(Tabla1[[#This Row],[TASA EXE.]],0)</f>
        <v>0</v>
      </c>
      <c r="N1693" t="str">
        <f>FIXED(Tabla1[[#This Row],[IVA]],0)</f>
        <v>0</v>
      </c>
      <c r="O1693" t="str">
        <f>FIXED(Tabla1[[#This Row],[ISR RET]],0)</f>
        <v>0</v>
      </c>
      <c r="P1693" t="str">
        <f>FIXED(Tabla1[[#This Row],[IVA RET]],0)</f>
        <v>0</v>
      </c>
      <c r="R1693" s="68">
        <f>Tabla1[[#This Row],[TASA 16]]*16%</f>
        <v>0</v>
      </c>
    </row>
    <row r="1694" spans="2:18" x14ac:dyDescent="0.25">
      <c r="B1694" t="str">
        <f>'[1]210 Y RFC'!A1694</f>
        <v>DBA950110ET8</v>
      </c>
      <c r="C1694" t="s">
        <v>1726</v>
      </c>
      <c r="D1694" t="str">
        <f>'[1]210 Y RFC'!C1694</f>
        <v>DISTRIBUCIONES DEL BAJIO SA DE CV</v>
      </c>
      <c r="E1694" s="35">
        <f>SUMIFS(Tabla16[TASA 16],Tabla16[NUM],Tabla1[[#This Row],[CODIGO]])</f>
        <v>0</v>
      </c>
      <c r="F1694" s="35">
        <f>SUMIFS(Tabla16[TASA 0%],Tabla16[NUM],Tabla1[[#This Row],[CODIGO]])</f>
        <v>0</v>
      </c>
      <c r="G1694" s="35">
        <f>SUMIFS(Tabla16[[EXENTO ]],Tabla16[NUM],Tabla1[[#This Row],[CODIGO]])</f>
        <v>0</v>
      </c>
      <c r="H1694" s="35">
        <f>SUMIFS(Tabla16[IVA],Tabla16[NUM],Tabla1[[#This Row],[CODIGO]])</f>
        <v>0</v>
      </c>
      <c r="I1694" s="35">
        <f>SUMIFS(Tabla16[ISR RET.],Tabla16[NUM],Tabla1[[#This Row],[CODIGO]])</f>
        <v>0</v>
      </c>
      <c r="J1694" s="35">
        <f>SUMIFS(Tabla16[IVA RET.],Tabla16[NUM],Tabla1[[#This Row],[CODIGO]])</f>
        <v>0</v>
      </c>
      <c r="K1694" t="str">
        <f>FIXED(Tabla1[[#This Row],[TASA 16%]],0)</f>
        <v>0</v>
      </c>
      <c r="L1694" t="str">
        <f>FIXED(Tabla1[[#This Row],[TASA 0%]],0)</f>
        <v>0</v>
      </c>
      <c r="M1694" t="str">
        <f>FIXED(Tabla1[[#This Row],[TASA EXE.]],0)</f>
        <v>0</v>
      </c>
      <c r="N1694" s="36" t="str">
        <f>FIXED(Tabla1[[#This Row],[IVA]],0)</f>
        <v>0</v>
      </c>
      <c r="O1694" s="36" t="str">
        <f>FIXED(Tabla1[[#This Row],[ISR RET]],0)</f>
        <v>0</v>
      </c>
      <c r="P1694" s="36" t="str">
        <f>FIXED(Tabla1[[#This Row],[IVA RET]],0)</f>
        <v>0</v>
      </c>
      <c r="R1694" s="68">
        <f>Tabla1[[#This Row],[TASA 16]]*16%</f>
        <v>0</v>
      </c>
    </row>
    <row r="1695" spans="2:18" x14ac:dyDescent="0.25">
      <c r="B1695" t="str">
        <f>'[1]210 Y RFC'!A1695</f>
        <v>UED031111B80</v>
      </c>
      <c r="C1695" t="s">
        <v>1727</v>
      </c>
      <c r="D1695" t="str">
        <f>'[1]210 Y RFC'!C1695</f>
        <v>UNION EDITORIALISTA SA DE CV</v>
      </c>
      <c r="E1695" s="35">
        <f>SUMIFS(Tabla16[TASA 16],Tabla16[NUM],Tabla1[[#This Row],[CODIGO]])</f>
        <v>0</v>
      </c>
      <c r="F1695" s="35">
        <f>SUMIFS(Tabla16[TASA 0%],Tabla16[NUM],Tabla1[[#This Row],[CODIGO]])</f>
        <v>0</v>
      </c>
      <c r="G1695" s="35">
        <f>SUMIFS(Tabla16[[EXENTO ]],Tabla16[NUM],Tabla1[[#This Row],[CODIGO]])</f>
        <v>0</v>
      </c>
      <c r="H1695" s="35">
        <f>SUMIFS(Tabla16[IVA],Tabla16[NUM],Tabla1[[#This Row],[CODIGO]])</f>
        <v>0</v>
      </c>
      <c r="I1695" s="35">
        <f>SUMIFS(Tabla16[ISR RET.],Tabla16[NUM],Tabla1[[#This Row],[CODIGO]])</f>
        <v>0</v>
      </c>
      <c r="J1695" s="35">
        <f>SUMIFS(Tabla16[IVA RET.],Tabla16[NUM],Tabla1[[#This Row],[CODIGO]])</f>
        <v>0</v>
      </c>
      <c r="K1695" t="str">
        <f>FIXED(Tabla1[[#This Row],[TASA 16%]],0)</f>
        <v>0</v>
      </c>
      <c r="L1695" t="str">
        <f>FIXED(Tabla1[[#This Row],[TASA 0%]],0)</f>
        <v>0</v>
      </c>
      <c r="M1695" t="str">
        <f>FIXED(Tabla1[[#This Row],[TASA EXE.]],0)</f>
        <v>0</v>
      </c>
      <c r="N1695" t="str">
        <f>FIXED(Tabla1[[#This Row],[IVA]],0)</f>
        <v>0</v>
      </c>
      <c r="O1695" t="str">
        <f>FIXED(Tabla1[[#This Row],[ISR RET]],0)</f>
        <v>0</v>
      </c>
      <c r="P1695" t="str">
        <f>FIXED(Tabla1[[#This Row],[IVA RET]],0)</f>
        <v>0</v>
      </c>
      <c r="R1695" s="68">
        <f>Tabla1[[#This Row],[TASA 16]]*16%</f>
        <v>0</v>
      </c>
    </row>
    <row r="1696" spans="2:18" x14ac:dyDescent="0.25">
      <c r="B1696" t="str">
        <f>'[1]210 Y RFC'!A1696</f>
        <v>FAFL600401386</v>
      </c>
      <c r="C1696" t="s">
        <v>1728</v>
      </c>
      <c r="D1696" t="str">
        <f>'[1]210 Y RFC'!C1696</f>
        <v>FRANCO FLORES LUIS MANUEL</v>
      </c>
      <c r="E1696" s="35">
        <f>SUMIFS(Tabla16[TASA 16],Tabla16[NUM],Tabla1[[#This Row],[CODIGO]])</f>
        <v>0</v>
      </c>
      <c r="F1696" s="35">
        <f>SUMIFS(Tabla16[TASA 0%],Tabla16[NUM],Tabla1[[#This Row],[CODIGO]])</f>
        <v>0</v>
      </c>
      <c r="G1696" s="35">
        <f>SUMIFS(Tabla16[[EXENTO ]],Tabla16[NUM],Tabla1[[#This Row],[CODIGO]])</f>
        <v>0</v>
      </c>
      <c r="H1696" s="35">
        <f>SUMIFS(Tabla16[IVA],Tabla16[NUM],Tabla1[[#This Row],[CODIGO]])</f>
        <v>0</v>
      </c>
      <c r="I1696" s="35">
        <f>SUMIFS(Tabla16[ISR RET.],Tabla16[NUM],Tabla1[[#This Row],[CODIGO]])</f>
        <v>0</v>
      </c>
      <c r="J1696" s="35">
        <f>SUMIFS(Tabla16[IVA RET.],Tabla16[NUM],Tabla1[[#This Row],[CODIGO]])</f>
        <v>0</v>
      </c>
      <c r="K1696" t="str">
        <f>FIXED(Tabla1[[#This Row],[TASA 16%]],0)</f>
        <v>0</v>
      </c>
      <c r="L1696" t="str">
        <f>FIXED(Tabla1[[#This Row],[TASA 0%]],0)</f>
        <v>0</v>
      </c>
      <c r="M1696" t="str">
        <f>FIXED(Tabla1[[#This Row],[TASA EXE.]],0)</f>
        <v>0</v>
      </c>
      <c r="N1696" s="36" t="str">
        <f>FIXED(Tabla1[[#This Row],[IVA]],0)</f>
        <v>0</v>
      </c>
      <c r="O1696" s="36" t="str">
        <f>FIXED(Tabla1[[#This Row],[ISR RET]],0)</f>
        <v>0</v>
      </c>
      <c r="P1696" s="36" t="str">
        <f>FIXED(Tabla1[[#This Row],[IVA RET]],0)</f>
        <v>0</v>
      </c>
      <c r="R1696" s="68">
        <f>Tabla1[[#This Row],[TASA 16]]*16%</f>
        <v>0</v>
      </c>
    </row>
    <row r="1697" spans="2:18" x14ac:dyDescent="0.25">
      <c r="B1697" t="str">
        <f>'[1]210 Y RFC'!A1697</f>
        <v>CJA9907304Q0</v>
      </c>
      <c r="C1697" t="s">
        <v>1729</v>
      </c>
      <c r="D1697" t="str">
        <f>'[1]210 Y RFC'!C1697</f>
        <v>COEL JALISCO SA DE CV</v>
      </c>
      <c r="E1697" s="35">
        <f>SUMIFS(Tabla16[TASA 16],Tabla16[NUM],Tabla1[[#This Row],[CODIGO]])</f>
        <v>0</v>
      </c>
      <c r="F1697" s="35">
        <f>SUMIFS(Tabla16[TASA 0%],Tabla16[NUM],Tabla1[[#This Row],[CODIGO]])</f>
        <v>0</v>
      </c>
      <c r="G1697" s="35">
        <f>SUMIFS(Tabla16[[EXENTO ]],Tabla16[NUM],Tabla1[[#This Row],[CODIGO]])</f>
        <v>0</v>
      </c>
      <c r="H1697" s="35">
        <f>SUMIFS(Tabla16[IVA],Tabla16[NUM],Tabla1[[#This Row],[CODIGO]])</f>
        <v>0</v>
      </c>
      <c r="I1697" s="35">
        <f>SUMIFS(Tabla16[ISR RET.],Tabla16[NUM],Tabla1[[#This Row],[CODIGO]])</f>
        <v>0</v>
      </c>
      <c r="J1697" s="35">
        <f>SUMIFS(Tabla16[IVA RET.],Tabla16[NUM],Tabla1[[#This Row],[CODIGO]])</f>
        <v>0</v>
      </c>
      <c r="K1697" t="str">
        <f>FIXED(Tabla1[[#This Row],[TASA 16%]],0)</f>
        <v>0</v>
      </c>
      <c r="L1697" t="str">
        <f>FIXED(Tabla1[[#This Row],[TASA 0%]],0)</f>
        <v>0</v>
      </c>
      <c r="M1697" t="str">
        <f>FIXED(Tabla1[[#This Row],[TASA EXE.]],0)</f>
        <v>0</v>
      </c>
      <c r="N1697" t="str">
        <f>FIXED(Tabla1[[#This Row],[IVA]],0)</f>
        <v>0</v>
      </c>
      <c r="O1697" t="str">
        <f>FIXED(Tabla1[[#This Row],[ISR RET]],0)</f>
        <v>0</v>
      </c>
      <c r="P1697" t="str">
        <f>FIXED(Tabla1[[#This Row],[IVA RET]],0)</f>
        <v>0</v>
      </c>
      <c r="R1697" s="68">
        <f>Tabla1[[#This Row],[TASA 16]]*16%</f>
        <v>0</v>
      </c>
    </row>
    <row r="1698" spans="2:18" x14ac:dyDescent="0.25">
      <c r="B1698" t="str">
        <f>'[1]210 Y RFC'!A1698</f>
        <v>LJU821006T53</v>
      </c>
      <c r="C1698" t="s">
        <v>1730</v>
      </c>
      <c r="D1698" t="str">
        <f>'[1]210 Y RFC'!C1698</f>
        <v>LABORATORIOS JULIO SA DE CV</v>
      </c>
      <c r="E1698" s="35">
        <f>SUMIFS(Tabla16[TASA 16],Tabla16[NUM],Tabla1[[#This Row],[CODIGO]])</f>
        <v>0</v>
      </c>
      <c r="F1698" s="35">
        <f>SUMIFS(Tabla16[TASA 0%],Tabla16[NUM],Tabla1[[#This Row],[CODIGO]])</f>
        <v>0</v>
      </c>
      <c r="G1698" s="35">
        <f>SUMIFS(Tabla16[[EXENTO ]],Tabla16[NUM],Tabla1[[#This Row],[CODIGO]])</f>
        <v>0</v>
      </c>
      <c r="H1698" s="35">
        <f>SUMIFS(Tabla16[IVA],Tabla16[NUM],Tabla1[[#This Row],[CODIGO]])</f>
        <v>0</v>
      </c>
      <c r="I1698" s="35">
        <f>SUMIFS(Tabla16[ISR RET.],Tabla16[NUM],Tabla1[[#This Row],[CODIGO]])</f>
        <v>0</v>
      </c>
      <c r="J1698" s="35">
        <f>SUMIFS(Tabla16[IVA RET.],Tabla16[NUM],Tabla1[[#This Row],[CODIGO]])</f>
        <v>0</v>
      </c>
      <c r="K1698" t="str">
        <f>FIXED(Tabla1[[#This Row],[TASA 16%]],0)</f>
        <v>0</v>
      </c>
      <c r="L1698" t="str">
        <f>FIXED(Tabla1[[#This Row],[TASA 0%]],0)</f>
        <v>0</v>
      </c>
      <c r="M1698" t="str">
        <f>FIXED(Tabla1[[#This Row],[TASA EXE.]],0)</f>
        <v>0</v>
      </c>
      <c r="N1698" s="36" t="str">
        <f>FIXED(Tabla1[[#This Row],[IVA]],0)</f>
        <v>0</v>
      </c>
      <c r="O1698" s="36" t="str">
        <f>FIXED(Tabla1[[#This Row],[ISR RET]],0)</f>
        <v>0</v>
      </c>
      <c r="P1698" s="36" t="str">
        <f>FIXED(Tabla1[[#This Row],[IVA RET]],0)</f>
        <v>0</v>
      </c>
      <c r="R1698" s="68">
        <f>Tabla1[[#This Row],[TASA 16]]*16%</f>
        <v>0</v>
      </c>
    </row>
    <row r="1699" spans="2:18" x14ac:dyDescent="0.25">
      <c r="B1699" t="str">
        <f>'[1]210 Y RFC'!A1699</f>
        <v>ROAJ680807BZ2</v>
      </c>
      <c r="C1699" t="s">
        <v>1731</v>
      </c>
      <c r="D1699" t="str">
        <f>'[1]210 Y RFC'!C1699</f>
        <v>RODRIGUEZ ARECHIGA JULIO CESAR</v>
      </c>
      <c r="E1699" s="35">
        <f>SUMIFS(Tabla16[TASA 16],Tabla16[NUM],Tabla1[[#This Row],[CODIGO]])</f>
        <v>0</v>
      </c>
      <c r="F1699" s="35">
        <f>SUMIFS(Tabla16[TASA 0%],Tabla16[NUM],Tabla1[[#This Row],[CODIGO]])</f>
        <v>0</v>
      </c>
      <c r="G1699" s="35">
        <f>SUMIFS(Tabla16[[EXENTO ]],Tabla16[NUM],Tabla1[[#This Row],[CODIGO]])</f>
        <v>0</v>
      </c>
      <c r="H1699" s="35">
        <f>SUMIFS(Tabla16[IVA],Tabla16[NUM],Tabla1[[#This Row],[CODIGO]])</f>
        <v>0</v>
      </c>
      <c r="I1699" s="35">
        <f>SUMIFS(Tabla16[ISR RET.],Tabla16[NUM],Tabla1[[#This Row],[CODIGO]])</f>
        <v>0</v>
      </c>
      <c r="J1699" s="35">
        <f>SUMIFS(Tabla16[IVA RET.],Tabla16[NUM],Tabla1[[#This Row],[CODIGO]])</f>
        <v>0</v>
      </c>
      <c r="K1699" t="str">
        <f>FIXED(Tabla1[[#This Row],[TASA 16%]],0)</f>
        <v>0</v>
      </c>
      <c r="L1699" t="str">
        <f>FIXED(Tabla1[[#This Row],[TASA 0%]],0)</f>
        <v>0</v>
      </c>
      <c r="M1699" t="str">
        <f>FIXED(Tabla1[[#This Row],[TASA EXE.]],0)</f>
        <v>0</v>
      </c>
      <c r="N1699" t="str">
        <f>FIXED(Tabla1[[#This Row],[IVA]],0)</f>
        <v>0</v>
      </c>
      <c r="O1699" t="str">
        <f>FIXED(Tabla1[[#This Row],[ISR RET]],0)</f>
        <v>0</v>
      </c>
      <c r="P1699" t="str">
        <f>FIXED(Tabla1[[#This Row],[IVA RET]],0)</f>
        <v>0</v>
      </c>
      <c r="R1699" s="68">
        <f>Tabla1[[#This Row],[TASA 16]]*16%</f>
        <v>0</v>
      </c>
    </row>
    <row r="1700" spans="2:18" x14ac:dyDescent="0.25">
      <c r="B1700" t="str">
        <f>'[1]210 Y RFC'!A1700</f>
        <v>LBG050817EX9</v>
      </c>
      <c r="C1700" t="s">
        <v>1732</v>
      </c>
      <c r="D1700" t="str">
        <f>'[1]210 Y RFC'!C1700</f>
        <v>LABORATORIOS BIOGENICA SA DE CV</v>
      </c>
      <c r="E1700" s="35">
        <f>SUMIFS(Tabla16[TASA 16],Tabla16[NUM],Tabla1[[#This Row],[CODIGO]])</f>
        <v>0</v>
      </c>
      <c r="F1700" s="35">
        <f>SUMIFS(Tabla16[TASA 0%],Tabla16[NUM],Tabla1[[#This Row],[CODIGO]])</f>
        <v>0</v>
      </c>
      <c r="G1700" s="35">
        <f>SUMIFS(Tabla16[[EXENTO ]],Tabla16[NUM],Tabla1[[#This Row],[CODIGO]])</f>
        <v>0</v>
      </c>
      <c r="H1700" s="35">
        <f>SUMIFS(Tabla16[IVA],Tabla16[NUM],Tabla1[[#This Row],[CODIGO]])</f>
        <v>0</v>
      </c>
      <c r="I1700" s="35">
        <f>SUMIFS(Tabla16[ISR RET.],Tabla16[NUM],Tabla1[[#This Row],[CODIGO]])</f>
        <v>0</v>
      </c>
      <c r="J1700" s="35">
        <f>SUMIFS(Tabla16[IVA RET.],Tabla16[NUM],Tabla1[[#This Row],[CODIGO]])</f>
        <v>0</v>
      </c>
      <c r="K1700" t="str">
        <f>FIXED(Tabla1[[#This Row],[TASA 16%]],0)</f>
        <v>0</v>
      </c>
      <c r="L1700" t="str">
        <f>FIXED(Tabla1[[#This Row],[TASA 0%]],0)</f>
        <v>0</v>
      </c>
      <c r="M1700" t="str">
        <f>FIXED(Tabla1[[#This Row],[TASA EXE.]],0)</f>
        <v>0</v>
      </c>
      <c r="N1700" s="36" t="str">
        <f>FIXED(Tabla1[[#This Row],[IVA]],0)</f>
        <v>0</v>
      </c>
      <c r="O1700" s="36" t="str">
        <f>FIXED(Tabla1[[#This Row],[ISR RET]],0)</f>
        <v>0</v>
      </c>
      <c r="P1700" s="36" t="str">
        <f>FIXED(Tabla1[[#This Row],[IVA RET]],0)</f>
        <v>0</v>
      </c>
      <c r="R1700" s="68">
        <f>Tabla1[[#This Row],[TASA 16]]*16%</f>
        <v>0</v>
      </c>
    </row>
    <row r="1701" spans="2:18" x14ac:dyDescent="0.25">
      <c r="B1701" t="str">
        <f>'[1]210 Y RFC'!A1701</f>
        <v>BEGR8410199U4</v>
      </c>
      <c r="C1701" t="s">
        <v>1733</v>
      </c>
      <c r="D1701" t="str">
        <f>'[1]210 Y RFC'!C1701</f>
        <v>BECERRA GOMEZ RAFAEL</v>
      </c>
      <c r="E1701" s="35">
        <f>SUMIFS(Tabla16[TASA 16],Tabla16[NUM],Tabla1[[#This Row],[CODIGO]])</f>
        <v>0</v>
      </c>
      <c r="F1701" s="35">
        <f>SUMIFS(Tabla16[TASA 0%],Tabla16[NUM],Tabla1[[#This Row],[CODIGO]])</f>
        <v>5470</v>
      </c>
      <c r="G1701" s="35">
        <f>SUMIFS(Tabla16[[EXENTO ]],Tabla16[NUM],Tabla1[[#This Row],[CODIGO]])</f>
        <v>0</v>
      </c>
      <c r="H1701" s="35">
        <f>SUMIFS(Tabla16[IVA],Tabla16[NUM],Tabla1[[#This Row],[CODIGO]])</f>
        <v>0</v>
      </c>
      <c r="I1701" s="35">
        <f>SUMIFS(Tabla16[ISR RET.],Tabla16[NUM],Tabla1[[#This Row],[CODIGO]])</f>
        <v>0</v>
      </c>
      <c r="J1701" s="35">
        <f>SUMIFS(Tabla16[IVA RET.],Tabla16[NUM],Tabla1[[#This Row],[CODIGO]])</f>
        <v>0</v>
      </c>
      <c r="K1701" t="str">
        <f>FIXED(Tabla1[[#This Row],[TASA 16%]],0)</f>
        <v>0</v>
      </c>
      <c r="L1701" t="str">
        <f>FIXED(Tabla1[[#This Row],[TASA 0%]],0)</f>
        <v>5,470</v>
      </c>
      <c r="M1701" t="str">
        <f>FIXED(Tabla1[[#This Row],[TASA EXE.]],0)</f>
        <v>0</v>
      </c>
      <c r="N1701" t="str">
        <f>FIXED(Tabla1[[#This Row],[IVA]],0)</f>
        <v>0</v>
      </c>
      <c r="O1701" t="str">
        <f>FIXED(Tabla1[[#This Row],[ISR RET]],0)</f>
        <v>0</v>
      </c>
      <c r="P1701" t="str">
        <f>FIXED(Tabla1[[#This Row],[IVA RET]],0)</f>
        <v>0</v>
      </c>
      <c r="R1701" s="68">
        <f>Tabla1[[#This Row],[TASA 16]]*16%</f>
        <v>0</v>
      </c>
    </row>
    <row r="1702" spans="2:18" x14ac:dyDescent="0.25">
      <c r="B1702" t="str">
        <f>'[1]210 Y RFC'!A1702</f>
        <v>CTR940509JF6</v>
      </c>
      <c r="C1702" t="s">
        <v>1734</v>
      </c>
      <c r="D1702" t="str">
        <f>'[1]210 Y RFC'!C1702</f>
        <v>CALZADO DE TRABAJO SA DE CV</v>
      </c>
      <c r="E1702" s="35">
        <f>SUMIFS(Tabla16[TASA 16],Tabla16[NUM],Tabla1[[#This Row],[CODIGO]])</f>
        <v>0</v>
      </c>
      <c r="F1702" s="35">
        <f>SUMIFS(Tabla16[TASA 0%],Tabla16[NUM],Tabla1[[#This Row],[CODIGO]])</f>
        <v>0</v>
      </c>
      <c r="G1702" s="35">
        <f>SUMIFS(Tabla16[[EXENTO ]],Tabla16[NUM],Tabla1[[#This Row],[CODIGO]])</f>
        <v>0</v>
      </c>
      <c r="H1702" s="35">
        <f>SUMIFS(Tabla16[IVA],Tabla16[NUM],Tabla1[[#This Row],[CODIGO]])</f>
        <v>0</v>
      </c>
      <c r="I1702" s="35">
        <f>SUMIFS(Tabla16[ISR RET.],Tabla16[NUM],Tabla1[[#This Row],[CODIGO]])</f>
        <v>0</v>
      </c>
      <c r="J1702" s="35">
        <f>SUMIFS(Tabla16[IVA RET.],Tabla16[NUM],Tabla1[[#This Row],[CODIGO]])</f>
        <v>0</v>
      </c>
      <c r="K1702" t="str">
        <f>FIXED(Tabla1[[#This Row],[TASA 16%]],0)</f>
        <v>0</v>
      </c>
      <c r="L1702" t="str">
        <f>FIXED(Tabla1[[#This Row],[TASA 0%]],0)</f>
        <v>0</v>
      </c>
      <c r="M1702" t="str">
        <f>FIXED(Tabla1[[#This Row],[TASA EXE.]],0)</f>
        <v>0</v>
      </c>
      <c r="N1702" s="36" t="str">
        <f>FIXED(Tabla1[[#This Row],[IVA]],0)</f>
        <v>0</v>
      </c>
      <c r="O1702" s="36" t="str">
        <f>FIXED(Tabla1[[#This Row],[ISR RET]],0)</f>
        <v>0</v>
      </c>
      <c r="P1702" s="36" t="str">
        <f>FIXED(Tabla1[[#This Row],[IVA RET]],0)</f>
        <v>0</v>
      </c>
      <c r="R1702" s="68">
        <f>Tabla1[[#This Row],[TASA 16]]*16%</f>
        <v>0</v>
      </c>
    </row>
    <row r="1703" spans="2:18" x14ac:dyDescent="0.25">
      <c r="B1703" t="str">
        <f>'[1]210 Y RFC'!A1703</f>
        <v>PACL630112HA0</v>
      </c>
      <c r="C1703" t="s">
        <v>1735</v>
      </c>
      <c r="D1703" t="str">
        <f>'[1]210 Y RFC'!C1703</f>
        <v>PADILLA CAMBEROS MARIA LOURDES</v>
      </c>
      <c r="E1703" s="35">
        <f>SUMIFS(Tabla16[TASA 16],Tabla16[NUM],Tabla1[[#This Row],[CODIGO]])</f>
        <v>0</v>
      </c>
      <c r="F1703" s="35">
        <f>SUMIFS(Tabla16[TASA 0%],Tabla16[NUM],Tabla1[[#This Row],[CODIGO]])</f>
        <v>0</v>
      </c>
      <c r="G1703" s="35">
        <f>SUMIFS(Tabla16[[EXENTO ]],Tabla16[NUM],Tabla1[[#This Row],[CODIGO]])</f>
        <v>0</v>
      </c>
      <c r="H1703" s="35">
        <f>SUMIFS(Tabla16[IVA],Tabla16[NUM],Tabla1[[#This Row],[CODIGO]])</f>
        <v>0</v>
      </c>
      <c r="I1703" s="35">
        <f>SUMIFS(Tabla16[ISR RET.],Tabla16[NUM],Tabla1[[#This Row],[CODIGO]])</f>
        <v>0</v>
      </c>
      <c r="J1703" s="35">
        <f>SUMIFS(Tabla16[IVA RET.],Tabla16[NUM],Tabla1[[#This Row],[CODIGO]])</f>
        <v>0</v>
      </c>
      <c r="K1703" t="str">
        <f>FIXED(Tabla1[[#This Row],[TASA 16%]],0)</f>
        <v>0</v>
      </c>
      <c r="L1703" t="str">
        <f>FIXED(Tabla1[[#This Row],[TASA 0%]],0)</f>
        <v>0</v>
      </c>
      <c r="M1703" t="str">
        <f>FIXED(Tabla1[[#This Row],[TASA EXE.]],0)</f>
        <v>0</v>
      </c>
      <c r="N1703" t="str">
        <f>FIXED(Tabla1[[#This Row],[IVA]],0)</f>
        <v>0</v>
      </c>
      <c r="O1703" t="str">
        <f>FIXED(Tabla1[[#This Row],[ISR RET]],0)</f>
        <v>0</v>
      </c>
      <c r="P1703" t="str">
        <f>FIXED(Tabla1[[#This Row],[IVA RET]],0)</f>
        <v>0</v>
      </c>
      <c r="R1703" s="68">
        <f>Tabla1[[#This Row],[TASA 16]]*16%</f>
        <v>0</v>
      </c>
    </row>
    <row r="1704" spans="2:18" x14ac:dyDescent="0.25">
      <c r="B1704" t="str">
        <f>'[1]210 Y RFC'!A1704</f>
        <v>ROD970403GH8</v>
      </c>
      <c r="C1704" t="s">
        <v>1736</v>
      </c>
      <c r="D1704" t="str">
        <f>'[1]210 Y RFC'!C1704</f>
        <v>RODAJAL SA DE CV</v>
      </c>
      <c r="E1704" s="35">
        <f>SUMIFS(Tabla16[TASA 16],Tabla16[NUM],Tabla1[[#This Row],[CODIGO]])</f>
        <v>0</v>
      </c>
      <c r="F1704" s="35">
        <f>SUMIFS(Tabla16[TASA 0%],Tabla16[NUM],Tabla1[[#This Row],[CODIGO]])</f>
        <v>0</v>
      </c>
      <c r="G1704" s="35">
        <f>SUMIFS(Tabla16[[EXENTO ]],Tabla16[NUM],Tabla1[[#This Row],[CODIGO]])</f>
        <v>0</v>
      </c>
      <c r="H1704" s="35">
        <f>SUMIFS(Tabla16[IVA],Tabla16[NUM],Tabla1[[#This Row],[CODIGO]])</f>
        <v>0</v>
      </c>
      <c r="I1704" s="35">
        <f>SUMIFS(Tabla16[ISR RET.],Tabla16[NUM],Tabla1[[#This Row],[CODIGO]])</f>
        <v>0</v>
      </c>
      <c r="J1704" s="35">
        <f>SUMIFS(Tabla16[IVA RET.],Tabla16[NUM],Tabla1[[#This Row],[CODIGO]])</f>
        <v>0</v>
      </c>
      <c r="K1704" t="str">
        <f>FIXED(Tabla1[[#This Row],[TASA 16%]],0)</f>
        <v>0</v>
      </c>
      <c r="L1704" t="str">
        <f>FIXED(Tabla1[[#This Row],[TASA 0%]],0)</f>
        <v>0</v>
      </c>
      <c r="M1704" t="str">
        <f>FIXED(Tabla1[[#This Row],[TASA EXE.]],0)</f>
        <v>0</v>
      </c>
      <c r="N1704" s="36" t="str">
        <f>FIXED(Tabla1[[#This Row],[IVA]],0)</f>
        <v>0</v>
      </c>
      <c r="O1704" s="36" t="str">
        <f>FIXED(Tabla1[[#This Row],[ISR RET]],0)</f>
        <v>0</v>
      </c>
      <c r="P1704" s="36" t="str">
        <f>FIXED(Tabla1[[#This Row],[IVA RET]],0)</f>
        <v>0</v>
      </c>
      <c r="R1704" s="68">
        <f>Tabla1[[#This Row],[TASA 16]]*16%</f>
        <v>0</v>
      </c>
    </row>
    <row r="1705" spans="2:18" x14ac:dyDescent="0.25">
      <c r="B1705" t="str">
        <f>'[1]210 Y RFC'!A1705</f>
        <v>CIN0302277Y3</v>
      </c>
      <c r="C1705" t="s">
        <v>1737</v>
      </c>
      <c r="D1705" t="str">
        <f>'[1]210 Y RFC'!C1705</f>
        <v>CONECTIVIDAD INTERNACIONAL SA DE CV</v>
      </c>
      <c r="E1705" s="35">
        <f>SUMIFS(Tabla16[TASA 16],Tabla16[NUM],Tabla1[[#This Row],[CODIGO]])</f>
        <v>0</v>
      </c>
      <c r="F1705" s="35">
        <f>SUMIFS(Tabla16[TASA 0%],Tabla16[NUM],Tabla1[[#This Row],[CODIGO]])</f>
        <v>0</v>
      </c>
      <c r="G1705" s="35">
        <f>SUMIFS(Tabla16[[EXENTO ]],Tabla16[NUM],Tabla1[[#This Row],[CODIGO]])</f>
        <v>0</v>
      </c>
      <c r="H1705" s="35">
        <f>SUMIFS(Tabla16[IVA],Tabla16[NUM],Tabla1[[#This Row],[CODIGO]])</f>
        <v>0</v>
      </c>
      <c r="I1705" s="35">
        <f>SUMIFS(Tabla16[ISR RET.],Tabla16[NUM],Tabla1[[#This Row],[CODIGO]])</f>
        <v>0</v>
      </c>
      <c r="J1705" s="35">
        <f>SUMIFS(Tabla16[IVA RET.],Tabla16[NUM],Tabla1[[#This Row],[CODIGO]])</f>
        <v>0</v>
      </c>
      <c r="K1705" t="str">
        <f>FIXED(Tabla1[[#This Row],[TASA 16%]],0)</f>
        <v>0</v>
      </c>
      <c r="L1705" t="str">
        <f>FIXED(Tabla1[[#This Row],[TASA 0%]],0)</f>
        <v>0</v>
      </c>
      <c r="M1705" t="str">
        <f>FIXED(Tabla1[[#This Row],[TASA EXE.]],0)</f>
        <v>0</v>
      </c>
      <c r="N1705" t="str">
        <f>FIXED(Tabla1[[#This Row],[IVA]],0)</f>
        <v>0</v>
      </c>
      <c r="O1705" t="str">
        <f>FIXED(Tabla1[[#This Row],[ISR RET]],0)</f>
        <v>0</v>
      </c>
      <c r="P1705" t="str">
        <f>FIXED(Tabla1[[#This Row],[IVA RET]],0)</f>
        <v>0</v>
      </c>
      <c r="R1705" s="68">
        <f>Tabla1[[#This Row],[TASA 16]]*16%</f>
        <v>0</v>
      </c>
    </row>
    <row r="1706" spans="2:18" x14ac:dyDescent="0.25">
      <c r="B1706" t="str">
        <f>'[1]210 Y RFC'!A1706</f>
        <v>FAMJ830611L22</v>
      </c>
      <c r="C1706" t="s">
        <v>1738</v>
      </c>
      <c r="D1706" t="str">
        <f>'[1]210 Y RFC'!C1706</f>
        <v>FRANCO MEDRANO JOSE DE JESUS</v>
      </c>
      <c r="E1706" s="35">
        <f>SUMIFS(Tabla16[TASA 16],Tabla16[NUM],Tabla1[[#This Row],[CODIGO]])</f>
        <v>0</v>
      </c>
      <c r="F1706" s="35">
        <f>SUMIFS(Tabla16[TASA 0%],Tabla16[NUM],Tabla1[[#This Row],[CODIGO]])</f>
        <v>0</v>
      </c>
      <c r="G1706" s="35">
        <f>SUMIFS(Tabla16[[EXENTO ]],Tabla16[NUM],Tabla1[[#This Row],[CODIGO]])</f>
        <v>0</v>
      </c>
      <c r="H1706" s="35">
        <f>SUMIFS(Tabla16[IVA],Tabla16[NUM],Tabla1[[#This Row],[CODIGO]])</f>
        <v>0</v>
      </c>
      <c r="I1706" s="35">
        <f>SUMIFS(Tabla16[ISR RET.],Tabla16[NUM],Tabla1[[#This Row],[CODIGO]])</f>
        <v>0</v>
      </c>
      <c r="J1706" s="35">
        <f>SUMIFS(Tabla16[IVA RET.],Tabla16[NUM],Tabla1[[#This Row],[CODIGO]])</f>
        <v>0</v>
      </c>
      <c r="K1706" t="str">
        <f>FIXED(Tabla1[[#This Row],[TASA 16%]],0)</f>
        <v>0</v>
      </c>
      <c r="L1706" t="str">
        <f>FIXED(Tabla1[[#This Row],[TASA 0%]],0)</f>
        <v>0</v>
      </c>
      <c r="M1706" t="str">
        <f>FIXED(Tabla1[[#This Row],[TASA EXE.]],0)</f>
        <v>0</v>
      </c>
      <c r="N1706" s="36" t="str">
        <f>FIXED(Tabla1[[#This Row],[IVA]],0)</f>
        <v>0</v>
      </c>
      <c r="O1706" s="36" t="str">
        <f>FIXED(Tabla1[[#This Row],[ISR RET]],0)</f>
        <v>0</v>
      </c>
      <c r="P1706" s="36" t="str">
        <f>FIXED(Tabla1[[#This Row],[IVA RET]],0)</f>
        <v>0</v>
      </c>
      <c r="R1706" s="68">
        <f>Tabla1[[#This Row],[TASA 16]]*16%</f>
        <v>0</v>
      </c>
    </row>
    <row r="1707" spans="2:18" x14ac:dyDescent="0.25">
      <c r="B1707" t="str">
        <f>'[1]210 Y RFC'!A1707</f>
        <v>NIIR710312B21</v>
      </c>
      <c r="C1707" t="s">
        <v>1739</v>
      </c>
      <c r="D1707" t="str">
        <f>'[1]210 Y RFC'!C1707</f>
        <v>NIETO INGUANZO RAQUEL</v>
      </c>
      <c r="E1707" s="35">
        <f>SUMIFS(Tabla16[TASA 16],Tabla16[NUM],Tabla1[[#This Row],[CODIGO]])</f>
        <v>0</v>
      </c>
      <c r="F1707" s="35">
        <f>SUMIFS(Tabla16[TASA 0%],Tabla16[NUM],Tabla1[[#This Row],[CODIGO]])</f>
        <v>0</v>
      </c>
      <c r="G1707" s="35">
        <f>SUMIFS(Tabla16[[EXENTO ]],Tabla16[NUM],Tabla1[[#This Row],[CODIGO]])</f>
        <v>0</v>
      </c>
      <c r="H1707" s="35">
        <f>SUMIFS(Tabla16[IVA],Tabla16[NUM],Tabla1[[#This Row],[CODIGO]])</f>
        <v>0</v>
      </c>
      <c r="I1707" s="35">
        <f>SUMIFS(Tabla16[ISR RET.],Tabla16[NUM],Tabla1[[#This Row],[CODIGO]])</f>
        <v>0</v>
      </c>
      <c r="J1707" s="35">
        <f>SUMIFS(Tabla16[IVA RET.],Tabla16[NUM],Tabla1[[#This Row],[CODIGO]])</f>
        <v>0</v>
      </c>
      <c r="K1707" t="str">
        <f>FIXED(Tabla1[[#This Row],[TASA 16%]],0)</f>
        <v>0</v>
      </c>
      <c r="L1707" t="str">
        <f>FIXED(Tabla1[[#This Row],[TASA 0%]],0)</f>
        <v>0</v>
      </c>
      <c r="M1707" t="str">
        <f>FIXED(Tabla1[[#This Row],[TASA EXE.]],0)</f>
        <v>0</v>
      </c>
      <c r="N1707" t="str">
        <f>FIXED(Tabla1[[#This Row],[IVA]],0)</f>
        <v>0</v>
      </c>
      <c r="O1707" t="str">
        <f>FIXED(Tabla1[[#This Row],[ISR RET]],0)</f>
        <v>0</v>
      </c>
      <c r="P1707" t="str">
        <f>FIXED(Tabla1[[#This Row],[IVA RET]],0)</f>
        <v>0</v>
      </c>
      <c r="R1707" s="68">
        <f>Tabla1[[#This Row],[TASA 16]]*16%</f>
        <v>0</v>
      </c>
    </row>
    <row r="1708" spans="2:18" x14ac:dyDescent="0.25">
      <c r="B1708" t="str">
        <f>'[1]210 Y RFC'!A1708</f>
        <v>GOLS660709KFA</v>
      </c>
      <c r="C1708" t="s">
        <v>1740</v>
      </c>
      <c r="D1708" t="str">
        <f>'[1]210 Y RFC'!C1708</f>
        <v>GONZALEZ LOZANO SERGIO</v>
      </c>
      <c r="E1708" s="35">
        <f>SUMIFS(Tabla16[TASA 16],Tabla16[NUM],Tabla1[[#This Row],[CODIGO]])</f>
        <v>0</v>
      </c>
      <c r="F1708" s="35">
        <f>SUMIFS(Tabla16[TASA 0%],Tabla16[NUM],Tabla1[[#This Row],[CODIGO]])</f>
        <v>0</v>
      </c>
      <c r="G1708" s="35">
        <f>SUMIFS(Tabla16[[EXENTO ]],Tabla16[NUM],Tabla1[[#This Row],[CODIGO]])</f>
        <v>0</v>
      </c>
      <c r="H1708" s="35">
        <f>SUMIFS(Tabla16[IVA],Tabla16[NUM],Tabla1[[#This Row],[CODIGO]])</f>
        <v>0</v>
      </c>
      <c r="I1708" s="35">
        <f>SUMIFS(Tabla16[ISR RET.],Tabla16[NUM],Tabla1[[#This Row],[CODIGO]])</f>
        <v>0</v>
      </c>
      <c r="J1708" s="35">
        <f>SUMIFS(Tabla16[IVA RET.],Tabla16[NUM],Tabla1[[#This Row],[CODIGO]])</f>
        <v>0</v>
      </c>
      <c r="K1708" t="str">
        <f>FIXED(Tabla1[[#This Row],[TASA 16%]],0)</f>
        <v>0</v>
      </c>
      <c r="L1708" t="str">
        <f>FIXED(Tabla1[[#This Row],[TASA 0%]],0)</f>
        <v>0</v>
      </c>
      <c r="M1708" t="str">
        <f>FIXED(Tabla1[[#This Row],[TASA EXE.]],0)</f>
        <v>0</v>
      </c>
      <c r="N1708" s="36" t="str">
        <f>FIXED(Tabla1[[#This Row],[IVA]],0)</f>
        <v>0</v>
      </c>
      <c r="O1708" s="36" t="str">
        <f>FIXED(Tabla1[[#This Row],[ISR RET]],0)</f>
        <v>0</v>
      </c>
      <c r="P1708" s="36" t="str">
        <f>FIXED(Tabla1[[#This Row],[IVA RET]],0)</f>
        <v>0</v>
      </c>
      <c r="R1708" s="68">
        <f>Tabla1[[#This Row],[TASA 16]]*16%</f>
        <v>0</v>
      </c>
    </row>
    <row r="1709" spans="2:18" x14ac:dyDescent="0.25">
      <c r="B1709" t="str">
        <f>'[1]210 Y RFC'!A1709</f>
        <v>PEM870521B11</v>
      </c>
      <c r="C1709" t="s">
        <v>1741</v>
      </c>
      <c r="D1709" t="str">
        <f>'[1]210 Y RFC'!C1709</f>
        <v>PLASTICOS ESPECIALIZADOS DE MONTERREY SA DE CV</v>
      </c>
      <c r="E1709" s="35">
        <f>SUMIFS(Tabla16[TASA 16],Tabla16[NUM],Tabla1[[#This Row],[CODIGO]])</f>
        <v>0</v>
      </c>
      <c r="F1709" s="35">
        <f>SUMIFS(Tabla16[TASA 0%],Tabla16[NUM],Tabla1[[#This Row],[CODIGO]])</f>
        <v>0</v>
      </c>
      <c r="G1709" s="35">
        <f>SUMIFS(Tabla16[[EXENTO ]],Tabla16[NUM],Tabla1[[#This Row],[CODIGO]])</f>
        <v>0</v>
      </c>
      <c r="H1709" s="35">
        <f>SUMIFS(Tabla16[IVA],Tabla16[NUM],Tabla1[[#This Row],[CODIGO]])</f>
        <v>0</v>
      </c>
      <c r="I1709" s="35">
        <f>SUMIFS(Tabla16[ISR RET.],Tabla16[NUM],Tabla1[[#This Row],[CODIGO]])</f>
        <v>0</v>
      </c>
      <c r="J1709" s="35">
        <f>SUMIFS(Tabla16[IVA RET.],Tabla16[NUM],Tabla1[[#This Row],[CODIGO]])</f>
        <v>0</v>
      </c>
      <c r="K1709" t="str">
        <f>FIXED(Tabla1[[#This Row],[TASA 16%]],0)</f>
        <v>0</v>
      </c>
      <c r="L1709" t="str">
        <f>FIXED(Tabla1[[#This Row],[TASA 0%]],0)</f>
        <v>0</v>
      </c>
      <c r="M1709" t="str">
        <f>FIXED(Tabla1[[#This Row],[TASA EXE.]],0)</f>
        <v>0</v>
      </c>
      <c r="N1709" t="str">
        <f>FIXED(Tabla1[[#This Row],[IVA]],0)</f>
        <v>0</v>
      </c>
      <c r="O1709" t="str">
        <f>FIXED(Tabla1[[#This Row],[ISR RET]],0)</f>
        <v>0</v>
      </c>
      <c r="P1709" t="str">
        <f>FIXED(Tabla1[[#This Row],[IVA RET]],0)</f>
        <v>0</v>
      </c>
      <c r="R1709" s="68">
        <f>Tabla1[[#This Row],[TASA 16]]*16%</f>
        <v>0</v>
      </c>
    </row>
    <row r="1710" spans="2:18" x14ac:dyDescent="0.25">
      <c r="B1710" t="str">
        <f>'[1]210 Y RFC'!A1710</f>
        <v>BET040330HN3</v>
      </c>
      <c r="C1710" t="s">
        <v>1742</v>
      </c>
      <c r="D1710" t="str">
        <f>'[1]210 Y RFC'!C1710</f>
        <v>BETONE SA DE CV</v>
      </c>
      <c r="E1710" s="35">
        <f>SUMIFS(Tabla16[TASA 16],Tabla16[NUM],Tabla1[[#This Row],[CODIGO]])</f>
        <v>0</v>
      </c>
      <c r="F1710" s="35">
        <f>SUMIFS(Tabla16[TASA 0%],Tabla16[NUM],Tabla1[[#This Row],[CODIGO]])</f>
        <v>0</v>
      </c>
      <c r="G1710" s="35">
        <f>SUMIFS(Tabla16[[EXENTO ]],Tabla16[NUM],Tabla1[[#This Row],[CODIGO]])</f>
        <v>0</v>
      </c>
      <c r="H1710" s="35">
        <f>SUMIFS(Tabla16[IVA],Tabla16[NUM],Tabla1[[#This Row],[CODIGO]])</f>
        <v>0</v>
      </c>
      <c r="I1710" s="35">
        <f>SUMIFS(Tabla16[ISR RET.],Tabla16[NUM],Tabla1[[#This Row],[CODIGO]])</f>
        <v>0</v>
      </c>
      <c r="J1710" s="35">
        <f>SUMIFS(Tabla16[IVA RET.],Tabla16[NUM],Tabla1[[#This Row],[CODIGO]])</f>
        <v>0</v>
      </c>
      <c r="K1710" t="str">
        <f>FIXED(Tabla1[[#This Row],[TASA 16%]],0)</f>
        <v>0</v>
      </c>
      <c r="L1710" t="str">
        <f>FIXED(Tabla1[[#This Row],[TASA 0%]],0)</f>
        <v>0</v>
      </c>
      <c r="M1710" t="str">
        <f>FIXED(Tabla1[[#This Row],[TASA EXE.]],0)</f>
        <v>0</v>
      </c>
      <c r="N1710" s="36" t="str">
        <f>FIXED(Tabla1[[#This Row],[IVA]],0)</f>
        <v>0</v>
      </c>
      <c r="O1710" s="36" t="str">
        <f>FIXED(Tabla1[[#This Row],[ISR RET]],0)</f>
        <v>0</v>
      </c>
      <c r="P1710" s="36" t="str">
        <f>FIXED(Tabla1[[#This Row],[IVA RET]],0)</f>
        <v>0</v>
      </c>
      <c r="R1710" s="68">
        <f>Tabla1[[#This Row],[TASA 16]]*16%</f>
        <v>0</v>
      </c>
    </row>
    <row r="1711" spans="2:18" x14ac:dyDescent="0.25">
      <c r="B1711" t="str">
        <f>'[1]210 Y RFC'!A1711</f>
        <v>GFE970303SC9</v>
      </c>
      <c r="C1711" t="s">
        <v>1743</v>
      </c>
      <c r="D1711" t="str">
        <f>'[1]210 Y RFC'!C1711</f>
        <v>GRAN FERRETERO SA DE CV</v>
      </c>
      <c r="E1711" s="35">
        <f>SUMIFS(Tabla16[TASA 16],Tabla16[NUM],Tabla1[[#This Row],[CODIGO]])</f>
        <v>0</v>
      </c>
      <c r="F1711" s="35">
        <f>SUMIFS(Tabla16[TASA 0%],Tabla16[NUM],Tabla1[[#This Row],[CODIGO]])</f>
        <v>0</v>
      </c>
      <c r="G1711" s="35">
        <f>SUMIFS(Tabla16[[EXENTO ]],Tabla16[NUM],Tabla1[[#This Row],[CODIGO]])</f>
        <v>0</v>
      </c>
      <c r="H1711" s="35">
        <f>SUMIFS(Tabla16[IVA],Tabla16[NUM],Tabla1[[#This Row],[CODIGO]])</f>
        <v>0</v>
      </c>
      <c r="I1711" s="35">
        <f>SUMIFS(Tabla16[ISR RET.],Tabla16[NUM],Tabla1[[#This Row],[CODIGO]])</f>
        <v>0</v>
      </c>
      <c r="J1711" s="35">
        <f>SUMIFS(Tabla16[IVA RET.],Tabla16[NUM],Tabla1[[#This Row],[CODIGO]])</f>
        <v>0</v>
      </c>
      <c r="K1711" t="str">
        <f>FIXED(Tabla1[[#This Row],[TASA 16%]],0)</f>
        <v>0</v>
      </c>
      <c r="L1711" t="str">
        <f>FIXED(Tabla1[[#This Row],[TASA 0%]],0)</f>
        <v>0</v>
      </c>
      <c r="M1711" t="str">
        <f>FIXED(Tabla1[[#This Row],[TASA EXE.]],0)</f>
        <v>0</v>
      </c>
      <c r="N1711" t="str">
        <f>FIXED(Tabla1[[#This Row],[IVA]],0)</f>
        <v>0</v>
      </c>
      <c r="O1711" t="str">
        <f>FIXED(Tabla1[[#This Row],[ISR RET]],0)</f>
        <v>0</v>
      </c>
      <c r="P1711" t="str">
        <f>FIXED(Tabla1[[#This Row],[IVA RET]],0)</f>
        <v>0</v>
      </c>
      <c r="R1711" s="68">
        <f>Tabla1[[#This Row],[TASA 16]]*16%</f>
        <v>0</v>
      </c>
    </row>
    <row r="1712" spans="2:18" x14ac:dyDescent="0.25">
      <c r="B1712" t="str">
        <f>'[1]210 Y RFC'!A1712</f>
        <v>LEMA710413945</v>
      </c>
      <c r="C1712" t="s">
        <v>1744</v>
      </c>
      <c r="D1712" t="str">
        <f>'[1]210 Y RFC'!C1712</f>
        <v>DE LEON DE LA MORA ALEJANDRO</v>
      </c>
      <c r="E1712" s="35">
        <f>SUMIFS(Tabla16[TASA 16],Tabla16[NUM],Tabla1[[#This Row],[CODIGO]])</f>
        <v>0</v>
      </c>
      <c r="F1712" s="35">
        <f>SUMIFS(Tabla16[TASA 0%],Tabla16[NUM],Tabla1[[#This Row],[CODIGO]])</f>
        <v>0</v>
      </c>
      <c r="G1712" s="35">
        <f>SUMIFS(Tabla16[[EXENTO ]],Tabla16[NUM],Tabla1[[#This Row],[CODIGO]])</f>
        <v>0</v>
      </c>
      <c r="H1712" s="35">
        <f>SUMIFS(Tabla16[IVA],Tabla16[NUM],Tabla1[[#This Row],[CODIGO]])</f>
        <v>0</v>
      </c>
      <c r="I1712" s="35">
        <f>SUMIFS(Tabla16[ISR RET.],Tabla16[NUM],Tabla1[[#This Row],[CODIGO]])</f>
        <v>0</v>
      </c>
      <c r="J1712" s="35">
        <f>SUMIFS(Tabla16[IVA RET.],Tabla16[NUM],Tabla1[[#This Row],[CODIGO]])</f>
        <v>0</v>
      </c>
      <c r="K1712" t="str">
        <f>FIXED(Tabla1[[#This Row],[TASA 16%]],0)</f>
        <v>0</v>
      </c>
      <c r="L1712" t="str">
        <f>FIXED(Tabla1[[#This Row],[TASA 0%]],0)</f>
        <v>0</v>
      </c>
      <c r="M1712" t="str">
        <f>FIXED(Tabla1[[#This Row],[TASA EXE.]],0)</f>
        <v>0</v>
      </c>
      <c r="N1712" s="36" t="str">
        <f>FIXED(Tabla1[[#This Row],[IVA]],0)</f>
        <v>0</v>
      </c>
      <c r="O1712" s="36" t="str">
        <f>FIXED(Tabla1[[#This Row],[ISR RET]],0)</f>
        <v>0</v>
      </c>
      <c r="P1712" s="36" t="str">
        <f>FIXED(Tabla1[[#This Row],[IVA RET]],0)</f>
        <v>0</v>
      </c>
      <c r="R1712" s="68">
        <f>Tabla1[[#This Row],[TASA 16]]*16%</f>
        <v>0</v>
      </c>
    </row>
    <row r="1713" spans="2:18" x14ac:dyDescent="0.25">
      <c r="B1713" t="str">
        <f>'[1]210 Y RFC'!A1713</f>
        <v>GADF751119HG8</v>
      </c>
      <c r="C1713" t="s">
        <v>1745</v>
      </c>
      <c r="D1713" t="str">
        <f>'[1]210 Y RFC'!C1713</f>
        <v>GALLO DOMINGUEZ FELIPE ARTURO</v>
      </c>
      <c r="E1713" s="35">
        <f>SUMIFS(Tabla16[TASA 16],Tabla16[NUM],Tabla1[[#This Row],[CODIGO]])</f>
        <v>0</v>
      </c>
      <c r="F1713" s="35">
        <f>SUMIFS(Tabla16[TASA 0%],Tabla16[NUM],Tabla1[[#This Row],[CODIGO]])</f>
        <v>0</v>
      </c>
      <c r="G1713" s="35">
        <f>SUMIFS(Tabla16[[EXENTO ]],Tabla16[NUM],Tabla1[[#This Row],[CODIGO]])</f>
        <v>0</v>
      </c>
      <c r="H1713" s="35">
        <f>SUMIFS(Tabla16[IVA],Tabla16[NUM],Tabla1[[#This Row],[CODIGO]])</f>
        <v>0</v>
      </c>
      <c r="I1713" s="35">
        <f>SUMIFS(Tabla16[ISR RET.],Tabla16[NUM],Tabla1[[#This Row],[CODIGO]])</f>
        <v>0</v>
      </c>
      <c r="J1713" s="35">
        <f>SUMIFS(Tabla16[IVA RET.],Tabla16[NUM],Tabla1[[#This Row],[CODIGO]])</f>
        <v>0</v>
      </c>
      <c r="K1713" t="str">
        <f>FIXED(Tabla1[[#This Row],[TASA 16%]],0)</f>
        <v>0</v>
      </c>
      <c r="L1713" t="str">
        <f>FIXED(Tabla1[[#This Row],[TASA 0%]],0)</f>
        <v>0</v>
      </c>
      <c r="M1713" t="str">
        <f>FIXED(Tabla1[[#This Row],[TASA EXE.]],0)</f>
        <v>0</v>
      </c>
      <c r="N1713" t="str">
        <f>FIXED(Tabla1[[#This Row],[IVA]],0)</f>
        <v>0</v>
      </c>
      <c r="O1713" t="str">
        <f>FIXED(Tabla1[[#This Row],[ISR RET]],0)</f>
        <v>0</v>
      </c>
      <c r="P1713" t="str">
        <f>FIXED(Tabla1[[#This Row],[IVA RET]],0)</f>
        <v>0</v>
      </c>
      <c r="R1713" s="68">
        <f>Tabla1[[#This Row],[TASA 16]]*16%</f>
        <v>0</v>
      </c>
    </row>
    <row r="1714" spans="2:18" x14ac:dyDescent="0.25">
      <c r="B1714" t="str">
        <f>'[1]210 Y RFC'!A1714</f>
        <v>RRA000919D56</v>
      </c>
      <c r="C1714" t="s">
        <v>1746</v>
      </c>
      <c r="D1714" t="str">
        <f>'[1]210 Y RFC'!C1714</f>
        <v>RESISTENCIAS RAFF SA DE CV</v>
      </c>
      <c r="E1714" s="35">
        <f>SUMIFS(Tabla16[TASA 16],Tabla16[NUM],Tabla1[[#This Row],[CODIGO]])</f>
        <v>0</v>
      </c>
      <c r="F1714" s="35">
        <f>SUMIFS(Tabla16[TASA 0%],Tabla16[NUM],Tabla1[[#This Row],[CODIGO]])</f>
        <v>0</v>
      </c>
      <c r="G1714" s="35">
        <f>SUMIFS(Tabla16[[EXENTO ]],Tabla16[NUM],Tabla1[[#This Row],[CODIGO]])</f>
        <v>0</v>
      </c>
      <c r="H1714" s="35">
        <f>SUMIFS(Tabla16[IVA],Tabla16[NUM],Tabla1[[#This Row],[CODIGO]])</f>
        <v>0</v>
      </c>
      <c r="I1714" s="35">
        <f>SUMIFS(Tabla16[ISR RET.],Tabla16[NUM],Tabla1[[#This Row],[CODIGO]])</f>
        <v>0</v>
      </c>
      <c r="J1714" s="35">
        <f>SUMIFS(Tabla16[IVA RET.],Tabla16[NUM],Tabla1[[#This Row],[CODIGO]])</f>
        <v>0</v>
      </c>
      <c r="K1714" t="str">
        <f>FIXED(Tabla1[[#This Row],[TASA 16%]],0)</f>
        <v>0</v>
      </c>
      <c r="L1714" t="str">
        <f>FIXED(Tabla1[[#This Row],[TASA 0%]],0)</f>
        <v>0</v>
      </c>
      <c r="M1714" t="str">
        <f>FIXED(Tabla1[[#This Row],[TASA EXE.]],0)</f>
        <v>0</v>
      </c>
      <c r="N1714" s="36" t="str">
        <f>FIXED(Tabla1[[#This Row],[IVA]],0)</f>
        <v>0</v>
      </c>
      <c r="O1714" s="36" t="str">
        <f>FIXED(Tabla1[[#This Row],[ISR RET]],0)</f>
        <v>0</v>
      </c>
      <c r="P1714" s="36" t="str">
        <f>FIXED(Tabla1[[#This Row],[IVA RET]],0)</f>
        <v>0</v>
      </c>
      <c r="R1714" s="68">
        <f>Tabla1[[#This Row],[TASA 16]]*16%</f>
        <v>0</v>
      </c>
    </row>
    <row r="1715" spans="2:18" x14ac:dyDescent="0.25">
      <c r="B1715" t="str">
        <f>'[1]210 Y RFC'!A1715</f>
        <v>MOGR420831FL6</v>
      </c>
      <c r="C1715" t="s">
        <v>1747</v>
      </c>
      <c r="D1715" t="str">
        <f>'[1]210 Y RFC'!C1715</f>
        <v>MORENO Y GARCIA JOSE RAMON GUSTAVO</v>
      </c>
      <c r="E1715" s="35">
        <f>SUMIFS(Tabla16[TASA 16],Tabla16[NUM],Tabla1[[#This Row],[CODIGO]])</f>
        <v>0</v>
      </c>
      <c r="F1715" s="35">
        <f>SUMIFS(Tabla16[TASA 0%],Tabla16[NUM],Tabla1[[#This Row],[CODIGO]])</f>
        <v>0</v>
      </c>
      <c r="G1715" s="35">
        <f>SUMIFS(Tabla16[[EXENTO ]],Tabla16[NUM],Tabla1[[#This Row],[CODIGO]])</f>
        <v>0</v>
      </c>
      <c r="H1715" s="35">
        <f>SUMIFS(Tabla16[IVA],Tabla16[NUM],Tabla1[[#This Row],[CODIGO]])</f>
        <v>0</v>
      </c>
      <c r="I1715" s="35">
        <f>SUMIFS(Tabla16[ISR RET.],Tabla16[NUM],Tabla1[[#This Row],[CODIGO]])</f>
        <v>0</v>
      </c>
      <c r="J1715" s="35">
        <f>SUMIFS(Tabla16[IVA RET.],Tabla16[NUM],Tabla1[[#This Row],[CODIGO]])</f>
        <v>0</v>
      </c>
      <c r="K1715" t="str">
        <f>FIXED(Tabla1[[#This Row],[TASA 16%]],0)</f>
        <v>0</v>
      </c>
      <c r="L1715" t="str">
        <f>FIXED(Tabla1[[#This Row],[TASA 0%]],0)</f>
        <v>0</v>
      </c>
      <c r="M1715" t="str">
        <f>FIXED(Tabla1[[#This Row],[TASA EXE.]],0)</f>
        <v>0</v>
      </c>
      <c r="N1715" t="str">
        <f>FIXED(Tabla1[[#This Row],[IVA]],0)</f>
        <v>0</v>
      </c>
      <c r="O1715" t="str">
        <f>FIXED(Tabla1[[#This Row],[ISR RET]],0)</f>
        <v>0</v>
      </c>
      <c r="P1715" t="str">
        <f>FIXED(Tabla1[[#This Row],[IVA RET]],0)</f>
        <v>0</v>
      </c>
      <c r="R1715" s="68">
        <f>Tabla1[[#This Row],[TASA 16]]*16%</f>
        <v>0</v>
      </c>
    </row>
    <row r="1716" spans="2:18" x14ac:dyDescent="0.25">
      <c r="B1716" t="str">
        <f>'[1]210 Y RFC'!A1716</f>
        <v>OOMF3907163YA</v>
      </c>
      <c r="C1716" t="s">
        <v>1748</v>
      </c>
      <c r="D1716" t="str">
        <f>'[1]210 Y RFC'!C1716</f>
        <v>OROZCO MEJIA JOSE FELIX</v>
      </c>
      <c r="E1716" s="35">
        <f>SUMIFS(Tabla16[TASA 16],Tabla16[NUM],Tabla1[[#This Row],[CODIGO]])</f>
        <v>0</v>
      </c>
      <c r="F1716" s="35">
        <f>SUMIFS(Tabla16[TASA 0%],Tabla16[NUM],Tabla1[[#This Row],[CODIGO]])</f>
        <v>0</v>
      </c>
      <c r="G1716" s="35">
        <f>SUMIFS(Tabla16[[EXENTO ]],Tabla16[NUM],Tabla1[[#This Row],[CODIGO]])</f>
        <v>0</v>
      </c>
      <c r="H1716" s="35">
        <f>SUMIFS(Tabla16[IVA],Tabla16[NUM],Tabla1[[#This Row],[CODIGO]])</f>
        <v>0</v>
      </c>
      <c r="I1716" s="35">
        <f>SUMIFS(Tabla16[ISR RET.],Tabla16[NUM],Tabla1[[#This Row],[CODIGO]])</f>
        <v>0</v>
      </c>
      <c r="J1716" s="35">
        <f>SUMIFS(Tabla16[IVA RET.],Tabla16[NUM],Tabla1[[#This Row],[CODIGO]])</f>
        <v>0</v>
      </c>
      <c r="K1716" t="str">
        <f>FIXED(Tabla1[[#This Row],[TASA 16%]],0)</f>
        <v>0</v>
      </c>
      <c r="L1716" t="str">
        <f>FIXED(Tabla1[[#This Row],[TASA 0%]],0)</f>
        <v>0</v>
      </c>
      <c r="M1716" t="str">
        <f>FIXED(Tabla1[[#This Row],[TASA EXE.]],0)</f>
        <v>0</v>
      </c>
      <c r="N1716" s="36" t="str">
        <f>FIXED(Tabla1[[#This Row],[IVA]],0)</f>
        <v>0</v>
      </c>
      <c r="O1716" s="36" t="str">
        <f>FIXED(Tabla1[[#This Row],[ISR RET]],0)</f>
        <v>0</v>
      </c>
      <c r="P1716" s="36" t="str">
        <f>FIXED(Tabla1[[#This Row],[IVA RET]],0)</f>
        <v>0</v>
      </c>
      <c r="R1716" s="68">
        <f>Tabla1[[#This Row],[TASA 16]]*16%</f>
        <v>0</v>
      </c>
    </row>
    <row r="1717" spans="2:18" x14ac:dyDescent="0.25">
      <c r="B1717" t="str">
        <f>'[1]210 Y RFC'!A1717</f>
        <v>CEX010604MY5</v>
      </c>
      <c r="C1717" t="s">
        <v>1749</v>
      </c>
      <c r="D1717" t="str">
        <f>'[1]210 Y RFC'!C1717</f>
        <v>CORPORATIVO DE EXPORTACIONES SA DE CV</v>
      </c>
      <c r="E1717" s="35">
        <f>SUMIFS(Tabla16[TASA 16],Tabla16[NUM],Tabla1[[#This Row],[CODIGO]])</f>
        <v>0</v>
      </c>
      <c r="F1717" s="35">
        <f>SUMIFS(Tabla16[TASA 0%],Tabla16[NUM],Tabla1[[#This Row],[CODIGO]])</f>
        <v>0</v>
      </c>
      <c r="G1717" s="35">
        <f>SUMIFS(Tabla16[[EXENTO ]],Tabla16[NUM],Tabla1[[#This Row],[CODIGO]])</f>
        <v>0</v>
      </c>
      <c r="H1717" s="35">
        <f>SUMIFS(Tabla16[IVA],Tabla16[NUM],Tabla1[[#This Row],[CODIGO]])</f>
        <v>0</v>
      </c>
      <c r="I1717" s="35">
        <f>SUMIFS(Tabla16[ISR RET.],Tabla16[NUM],Tabla1[[#This Row],[CODIGO]])</f>
        <v>0</v>
      </c>
      <c r="J1717" s="35">
        <f>SUMIFS(Tabla16[IVA RET.],Tabla16[NUM],Tabla1[[#This Row],[CODIGO]])</f>
        <v>0</v>
      </c>
      <c r="K1717" t="str">
        <f>FIXED(Tabla1[[#This Row],[TASA 16%]],0)</f>
        <v>0</v>
      </c>
      <c r="L1717" t="str">
        <f>FIXED(Tabla1[[#This Row],[TASA 0%]],0)</f>
        <v>0</v>
      </c>
      <c r="M1717" t="str">
        <f>FIXED(Tabla1[[#This Row],[TASA EXE.]],0)</f>
        <v>0</v>
      </c>
      <c r="N1717" t="str">
        <f>FIXED(Tabla1[[#This Row],[IVA]],0)</f>
        <v>0</v>
      </c>
      <c r="O1717" t="str">
        <f>FIXED(Tabla1[[#This Row],[ISR RET]],0)</f>
        <v>0</v>
      </c>
      <c r="P1717" t="str">
        <f>FIXED(Tabla1[[#This Row],[IVA RET]],0)</f>
        <v>0</v>
      </c>
      <c r="R1717" s="68">
        <f>Tabla1[[#This Row],[TASA 16]]*16%</f>
        <v>0</v>
      </c>
    </row>
    <row r="1718" spans="2:18" x14ac:dyDescent="0.25">
      <c r="B1718" t="str">
        <f>'[1]210 Y RFC'!A1718</f>
        <v>LCO060406RYA</v>
      </c>
      <c r="C1718" t="s">
        <v>1750</v>
      </c>
      <c r="D1718" t="str">
        <f>'[1]210 Y RFC'!C1718</f>
        <v>LEMON COMERCIALIZA SA DE CV</v>
      </c>
      <c r="E1718" s="35">
        <f>SUMIFS(Tabla16[TASA 16],Tabla16[NUM],Tabla1[[#This Row],[CODIGO]])</f>
        <v>0</v>
      </c>
      <c r="F1718" s="35">
        <f>SUMIFS(Tabla16[TASA 0%],Tabla16[NUM],Tabla1[[#This Row],[CODIGO]])</f>
        <v>0</v>
      </c>
      <c r="G1718" s="35">
        <f>SUMIFS(Tabla16[[EXENTO ]],Tabla16[NUM],Tabla1[[#This Row],[CODIGO]])</f>
        <v>0</v>
      </c>
      <c r="H1718" s="35">
        <f>SUMIFS(Tabla16[IVA],Tabla16[NUM],Tabla1[[#This Row],[CODIGO]])</f>
        <v>0</v>
      </c>
      <c r="I1718" s="35">
        <f>SUMIFS(Tabla16[ISR RET.],Tabla16[NUM],Tabla1[[#This Row],[CODIGO]])</f>
        <v>0</v>
      </c>
      <c r="J1718" s="35">
        <f>SUMIFS(Tabla16[IVA RET.],Tabla16[NUM],Tabla1[[#This Row],[CODIGO]])</f>
        <v>0</v>
      </c>
      <c r="K1718" t="str">
        <f>FIXED(Tabla1[[#This Row],[TASA 16%]],0)</f>
        <v>0</v>
      </c>
      <c r="L1718" t="str">
        <f>FIXED(Tabla1[[#This Row],[TASA 0%]],0)</f>
        <v>0</v>
      </c>
      <c r="M1718" t="str">
        <f>FIXED(Tabla1[[#This Row],[TASA EXE.]],0)</f>
        <v>0</v>
      </c>
      <c r="N1718" s="36" t="str">
        <f>FIXED(Tabla1[[#This Row],[IVA]],0)</f>
        <v>0</v>
      </c>
      <c r="O1718" s="36" t="str">
        <f>FIXED(Tabla1[[#This Row],[ISR RET]],0)</f>
        <v>0</v>
      </c>
      <c r="P1718" s="36" t="str">
        <f>FIXED(Tabla1[[#This Row],[IVA RET]],0)</f>
        <v>0</v>
      </c>
      <c r="R1718" s="68">
        <f>Tabla1[[#This Row],[TASA 16]]*16%</f>
        <v>0</v>
      </c>
    </row>
    <row r="1719" spans="2:18" x14ac:dyDescent="0.25">
      <c r="B1719" t="str">
        <f>'[1]210 Y RFC'!A1719</f>
        <v>CDR900226UD4</v>
      </c>
      <c r="C1719" t="s">
        <v>1751</v>
      </c>
      <c r="D1719" t="str">
        <f>'[1]210 Y RFC'!C1719</f>
        <v>CENTRAL DE DISCOS DE REYNOSA SA DE CV</v>
      </c>
      <c r="E1719" s="35">
        <f>SUMIFS(Tabla16[TASA 16],Tabla16[NUM],Tabla1[[#This Row],[CODIGO]])</f>
        <v>0</v>
      </c>
      <c r="F1719" s="35">
        <f>SUMIFS(Tabla16[TASA 0%],Tabla16[NUM],Tabla1[[#This Row],[CODIGO]])</f>
        <v>0</v>
      </c>
      <c r="G1719" s="35">
        <f>SUMIFS(Tabla16[[EXENTO ]],Tabla16[NUM],Tabla1[[#This Row],[CODIGO]])</f>
        <v>0</v>
      </c>
      <c r="H1719" s="35">
        <f>SUMIFS(Tabla16[IVA],Tabla16[NUM],Tabla1[[#This Row],[CODIGO]])</f>
        <v>0</v>
      </c>
      <c r="I1719" s="35">
        <f>SUMIFS(Tabla16[ISR RET.],Tabla16[NUM],Tabla1[[#This Row],[CODIGO]])</f>
        <v>0</v>
      </c>
      <c r="J1719" s="35">
        <f>SUMIFS(Tabla16[IVA RET.],Tabla16[NUM],Tabla1[[#This Row],[CODIGO]])</f>
        <v>0</v>
      </c>
      <c r="K1719" t="str">
        <f>FIXED(Tabla1[[#This Row],[TASA 16%]],0)</f>
        <v>0</v>
      </c>
      <c r="L1719" t="str">
        <f>FIXED(Tabla1[[#This Row],[TASA 0%]],0)</f>
        <v>0</v>
      </c>
      <c r="M1719" t="str">
        <f>FIXED(Tabla1[[#This Row],[TASA EXE.]],0)</f>
        <v>0</v>
      </c>
      <c r="N1719" t="str">
        <f>FIXED(Tabla1[[#This Row],[IVA]],0)</f>
        <v>0</v>
      </c>
      <c r="O1719" t="str">
        <f>FIXED(Tabla1[[#This Row],[ISR RET]],0)</f>
        <v>0</v>
      </c>
      <c r="P1719" t="str">
        <f>FIXED(Tabla1[[#This Row],[IVA RET]],0)</f>
        <v>0</v>
      </c>
      <c r="R1719" s="68">
        <f>Tabla1[[#This Row],[TASA 16]]*16%</f>
        <v>0</v>
      </c>
    </row>
    <row r="1720" spans="2:18" x14ac:dyDescent="0.25">
      <c r="B1720" t="str">
        <f>'[1]210 Y RFC'!A1720</f>
        <v>BAMJ7804282P0</v>
      </c>
      <c r="C1720" t="s">
        <v>1752</v>
      </c>
      <c r="D1720" t="str">
        <f>'[1]210 Y RFC'!C1720</f>
        <v>BARBA MARTIN JUAN ENRIQUE</v>
      </c>
      <c r="E1720" s="35">
        <f>SUMIFS(Tabla16[TASA 16],Tabla16[NUM],Tabla1[[#This Row],[CODIGO]])</f>
        <v>0</v>
      </c>
      <c r="F1720" s="35">
        <f>SUMIFS(Tabla16[TASA 0%],Tabla16[NUM],Tabla1[[#This Row],[CODIGO]])</f>
        <v>0</v>
      </c>
      <c r="G1720" s="35">
        <f>SUMIFS(Tabla16[[EXENTO ]],Tabla16[NUM],Tabla1[[#This Row],[CODIGO]])</f>
        <v>0</v>
      </c>
      <c r="H1720" s="35">
        <f>SUMIFS(Tabla16[IVA],Tabla16[NUM],Tabla1[[#This Row],[CODIGO]])</f>
        <v>0</v>
      </c>
      <c r="I1720" s="35">
        <f>SUMIFS(Tabla16[ISR RET.],Tabla16[NUM],Tabla1[[#This Row],[CODIGO]])</f>
        <v>0</v>
      </c>
      <c r="J1720" s="35">
        <f>SUMIFS(Tabla16[IVA RET.],Tabla16[NUM],Tabla1[[#This Row],[CODIGO]])</f>
        <v>0</v>
      </c>
      <c r="K1720" t="str">
        <f>FIXED(Tabla1[[#This Row],[TASA 16%]],0)</f>
        <v>0</v>
      </c>
      <c r="L1720" t="str">
        <f>FIXED(Tabla1[[#This Row],[TASA 0%]],0)</f>
        <v>0</v>
      </c>
      <c r="M1720" t="str">
        <f>FIXED(Tabla1[[#This Row],[TASA EXE.]],0)</f>
        <v>0</v>
      </c>
      <c r="N1720" s="36" t="str">
        <f>FIXED(Tabla1[[#This Row],[IVA]],0)</f>
        <v>0</v>
      </c>
      <c r="O1720" s="36" t="str">
        <f>FIXED(Tabla1[[#This Row],[ISR RET]],0)</f>
        <v>0</v>
      </c>
      <c r="P1720" s="36" t="str">
        <f>FIXED(Tabla1[[#This Row],[IVA RET]],0)</f>
        <v>0</v>
      </c>
      <c r="R1720" s="68">
        <f>Tabla1[[#This Row],[TASA 16]]*16%</f>
        <v>0</v>
      </c>
    </row>
    <row r="1721" spans="2:18" x14ac:dyDescent="0.25">
      <c r="B1721" t="str">
        <f>'[1]210 Y RFC'!A1721</f>
        <v>JDA840201CV5</v>
      </c>
      <c r="C1721" t="s">
        <v>1753</v>
      </c>
      <c r="D1721" t="str">
        <f>'[1]210 Y RFC'!C1721</f>
        <v>JUGUETES DAMAR SA DE CV</v>
      </c>
      <c r="E1721" s="35">
        <f>SUMIFS(Tabla16[TASA 16],Tabla16[NUM],Tabla1[[#This Row],[CODIGO]])</f>
        <v>0</v>
      </c>
      <c r="F1721" s="35">
        <f>SUMIFS(Tabla16[TASA 0%],Tabla16[NUM],Tabla1[[#This Row],[CODIGO]])</f>
        <v>0</v>
      </c>
      <c r="G1721" s="35">
        <f>SUMIFS(Tabla16[[EXENTO ]],Tabla16[NUM],Tabla1[[#This Row],[CODIGO]])</f>
        <v>0</v>
      </c>
      <c r="H1721" s="35">
        <f>SUMIFS(Tabla16[IVA],Tabla16[NUM],Tabla1[[#This Row],[CODIGO]])</f>
        <v>0</v>
      </c>
      <c r="I1721" s="35">
        <f>SUMIFS(Tabla16[ISR RET.],Tabla16[NUM],Tabla1[[#This Row],[CODIGO]])</f>
        <v>0</v>
      </c>
      <c r="J1721" s="35">
        <f>SUMIFS(Tabla16[IVA RET.],Tabla16[NUM],Tabla1[[#This Row],[CODIGO]])</f>
        <v>0</v>
      </c>
      <c r="K1721" t="str">
        <f>FIXED(Tabla1[[#This Row],[TASA 16%]],0)</f>
        <v>0</v>
      </c>
      <c r="L1721" t="str">
        <f>FIXED(Tabla1[[#This Row],[TASA 0%]],0)</f>
        <v>0</v>
      </c>
      <c r="M1721" t="str">
        <f>FIXED(Tabla1[[#This Row],[TASA EXE.]],0)</f>
        <v>0</v>
      </c>
      <c r="N1721" t="str">
        <f>FIXED(Tabla1[[#This Row],[IVA]],0)</f>
        <v>0</v>
      </c>
      <c r="O1721" t="str">
        <f>FIXED(Tabla1[[#This Row],[ISR RET]],0)</f>
        <v>0</v>
      </c>
      <c r="P1721" t="str">
        <f>FIXED(Tabla1[[#This Row],[IVA RET]],0)</f>
        <v>0</v>
      </c>
      <c r="R1721" s="68">
        <f>Tabla1[[#This Row],[TASA 16]]*16%</f>
        <v>0</v>
      </c>
    </row>
    <row r="1722" spans="2:18" x14ac:dyDescent="0.25">
      <c r="B1722" t="str">
        <f>'[1]210 Y RFC'!A1722</f>
        <v>DDP070802TCA</v>
      </c>
      <c r="C1722" t="s">
        <v>1754</v>
      </c>
      <c r="D1722" t="str">
        <f>'[1]210 Y RFC'!C1722</f>
        <v>DESARROLLADORA DE PRODUCTOS Y MARCAS SA DE CV</v>
      </c>
      <c r="E1722" s="35">
        <f>SUMIFS(Tabla16[TASA 16],Tabla16[NUM],Tabla1[[#This Row],[CODIGO]])</f>
        <v>0</v>
      </c>
      <c r="F1722" s="35">
        <f>SUMIFS(Tabla16[TASA 0%],Tabla16[NUM],Tabla1[[#This Row],[CODIGO]])</f>
        <v>0</v>
      </c>
      <c r="G1722" s="35">
        <f>SUMIFS(Tabla16[[EXENTO ]],Tabla16[NUM],Tabla1[[#This Row],[CODIGO]])</f>
        <v>0</v>
      </c>
      <c r="H1722" s="35">
        <f>SUMIFS(Tabla16[IVA],Tabla16[NUM],Tabla1[[#This Row],[CODIGO]])</f>
        <v>0</v>
      </c>
      <c r="I1722" s="35">
        <f>SUMIFS(Tabla16[ISR RET.],Tabla16[NUM],Tabla1[[#This Row],[CODIGO]])</f>
        <v>0</v>
      </c>
      <c r="J1722" s="35">
        <f>SUMIFS(Tabla16[IVA RET.],Tabla16[NUM],Tabla1[[#This Row],[CODIGO]])</f>
        <v>0</v>
      </c>
      <c r="K1722" t="str">
        <f>FIXED(Tabla1[[#This Row],[TASA 16%]],0)</f>
        <v>0</v>
      </c>
      <c r="L1722" t="str">
        <f>FIXED(Tabla1[[#This Row],[TASA 0%]],0)</f>
        <v>0</v>
      </c>
      <c r="M1722" t="str">
        <f>FIXED(Tabla1[[#This Row],[TASA EXE.]],0)</f>
        <v>0</v>
      </c>
      <c r="N1722" s="36" t="str">
        <f>FIXED(Tabla1[[#This Row],[IVA]],0)</f>
        <v>0</v>
      </c>
      <c r="O1722" s="36" t="str">
        <f>FIXED(Tabla1[[#This Row],[ISR RET]],0)</f>
        <v>0</v>
      </c>
      <c r="P1722" s="36" t="str">
        <f>FIXED(Tabla1[[#This Row],[IVA RET]],0)</f>
        <v>0</v>
      </c>
      <c r="R1722" s="68">
        <f>Tabla1[[#This Row],[TASA 16]]*16%</f>
        <v>0</v>
      </c>
    </row>
    <row r="1723" spans="2:18" x14ac:dyDescent="0.25">
      <c r="B1723" t="str">
        <f>'[1]210 Y RFC'!A1723</f>
        <v>GOCG800613SU4</v>
      </c>
      <c r="C1723" t="s">
        <v>1755</v>
      </c>
      <c r="D1723" t="str">
        <f>'[1]210 Y RFC'!C1723</f>
        <v>GOMEZ IBARRA CORTES GABRIEL</v>
      </c>
      <c r="E1723" s="35">
        <f>SUMIFS(Tabla16[TASA 16],Tabla16[NUM],Tabla1[[#This Row],[CODIGO]])</f>
        <v>0</v>
      </c>
      <c r="F1723" s="35">
        <f>SUMIFS(Tabla16[TASA 0%],Tabla16[NUM],Tabla1[[#This Row],[CODIGO]])</f>
        <v>0</v>
      </c>
      <c r="G1723" s="35">
        <f>SUMIFS(Tabla16[[EXENTO ]],Tabla16[NUM],Tabla1[[#This Row],[CODIGO]])</f>
        <v>0</v>
      </c>
      <c r="H1723" s="35">
        <f>SUMIFS(Tabla16[IVA],Tabla16[NUM],Tabla1[[#This Row],[CODIGO]])</f>
        <v>0</v>
      </c>
      <c r="I1723" s="35">
        <f>SUMIFS(Tabla16[ISR RET.],Tabla16[NUM],Tabla1[[#This Row],[CODIGO]])</f>
        <v>0</v>
      </c>
      <c r="J1723" s="35">
        <f>SUMIFS(Tabla16[IVA RET.],Tabla16[NUM],Tabla1[[#This Row],[CODIGO]])</f>
        <v>0</v>
      </c>
      <c r="K1723" t="str">
        <f>FIXED(Tabla1[[#This Row],[TASA 16%]],0)</f>
        <v>0</v>
      </c>
      <c r="L1723" t="str">
        <f>FIXED(Tabla1[[#This Row],[TASA 0%]],0)</f>
        <v>0</v>
      </c>
      <c r="M1723" t="str">
        <f>FIXED(Tabla1[[#This Row],[TASA EXE.]],0)</f>
        <v>0</v>
      </c>
      <c r="N1723" t="str">
        <f>FIXED(Tabla1[[#This Row],[IVA]],0)</f>
        <v>0</v>
      </c>
      <c r="O1723" t="str">
        <f>FIXED(Tabla1[[#This Row],[ISR RET]],0)</f>
        <v>0</v>
      </c>
      <c r="P1723" t="str">
        <f>FIXED(Tabla1[[#This Row],[IVA RET]],0)</f>
        <v>0</v>
      </c>
      <c r="R1723" s="68">
        <f>Tabla1[[#This Row],[TASA 16]]*16%</f>
        <v>0</v>
      </c>
    </row>
    <row r="1724" spans="2:18" x14ac:dyDescent="0.25">
      <c r="B1724" t="str">
        <f>'[1]210 Y RFC'!A1724</f>
        <v>SOL0610111U9</v>
      </c>
      <c r="C1724" t="s">
        <v>1756</v>
      </c>
      <c r="D1724" t="str">
        <f>'[1]210 Y RFC'!C1724</f>
        <v>SOLTET S DE RL DE CV</v>
      </c>
      <c r="E1724" s="35">
        <f>SUMIFS(Tabla16[TASA 16],Tabla16[NUM],Tabla1[[#This Row],[CODIGO]])</f>
        <v>0</v>
      </c>
      <c r="F1724" s="35">
        <f>SUMIFS(Tabla16[TASA 0%],Tabla16[NUM],Tabla1[[#This Row],[CODIGO]])</f>
        <v>0</v>
      </c>
      <c r="G1724" s="35">
        <f>SUMIFS(Tabla16[[EXENTO ]],Tabla16[NUM],Tabla1[[#This Row],[CODIGO]])</f>
        <v>0</v>
      </c>
      <c r="H1724" s="35">
        <f>SUMIFS(Tabla16[IVA],Tabla16[NUM],Tabla1[[#This Row],[CODIGO]])</f>
        <v>0</v>
      </c>
      <c r="I1724" s="35">
        <f>SUMIFS(Tabla16[ISR RET.],Tabla16[NUM],Tabla1[[#This Row],[CODIGO]])</f>
        <v>0</v>
      </c>
      <c r="J1724" s="35">
        <f>SUMIFS(Tabla16[IVA RET.],Tabla16[NUM],Tabla1[[#This Row],[CODIGO]])</f>
        <v>0</v>
      </c>
      <c r="K1724" t="str">
        <f>FIXED(Tabla1[[#This Row],[TASA 16%]],0)</f>
        <v>0</v>
      </c>
      <c r="L1724" t="str">
        <f>FIXED(Tabla1[[#This Row],[TASA 0%]],0)</f>
        <v>0</v>
      </c>
      <c r="M1724" t="str">
        <f>FIXED(Tabla1[[#This Row],[TASA EXE.]],0)</f>
        <v>0</v>
      </c>
      <c r="N1724" s="36" t="str">
        <f>FIXED(Tabla1[[#This Row],[IVA]],0)</f>
        <v>0</v>
      </c>
      <c r="O1724" s="36" t="str">
        <f>FIXED(Tabla1[[#This Row],[ISR RET]],0)</f>
        <v>0</v>
      </c>
      <c r="P1724" s="36" t="str">
        <f>FIXED(Tabla1[[#This Row],[IVA RET]],0)</f>
        <v>0</v>
      </c>
      <c r="R1724" s="68">
        <f>Tabla1[[#This Row],[TASA 16]]*16%</f>
        <v>0</v>
      </c>
    </row>
    <row r="1725" spans="2:18" x14ac:dyDescent="0.25">
      <c r="B1725" t="str">
        <f>'[1]210 Y RFC'!A1725</f>
        <v>ICM040315J66</v>
      </c>
      <c r="C1725" t="s">
        <v>1757</v>
      </c>
      <c r="D1725" t="str">
        <f>'[1]210 Y RFC'!C1725</f>
        <v>IDEAS CREATIVAS DE MARKETING SA DE CV</v>
      </c>
      <c r="E1725" s="35">
        <f>SUMIFS(Tabla16[TASA 16],Tabla16[NUM],Tabla1[[#This Row],[CODIGO]])</f>
        <v>0</v>
      </c>
      <c r="F1725" s="35">
        <f>SUMIFS(Tabla16[TASA 0%],Tabla16[NUM],Tabla1[[#This Row],[CODIGO]])</f>
        <v>0</v>
      </c>
      <c r="G1725" s="35">
        <f>SUMIFS(Tabla16[[EXENTO ]],Tabla16[NUM],Tabla1[[#This Row],[CODIGO]])</f>
        <v>0</v>
      </c>
      <c r="H1725" s="35">
        <f>SUMIFS(Tabla16[IVA],Tabla16[NUM],Tabla1[[#This Row],[CODIGO]])</f>
        <v>0</v>
      </c>
      <c r="I1725" s="35">
        <f>SUMIFS(Tabla16[ISR RET.],Tabla16[NUM],Tabla1[[#This Row],[CODIGO]])</f>
        <v>0</v>
      </c>
      <c r="J1725" s="35">
        <f>SUMIFS(Tabla16[IVA RET.],Tabla16[NUM],Tabla1[[#This Row],[CODIGO]])</f>
        <v>0</v>
      </c>
      <c r="K1725" t="str">
        <f>FIXED(Tabla1[[#This Row],[TASA 16%]],0)</f>
        <v>0</v>
      </c>
      <c r="L1725" t="str">
        <f>FIXED(Tabla1[[#This Row],[TASA 0%]],0)</f>
        <v>0</v>
      </c>
      <c r="M1725" t="str">
        <f>FIXED(Tabla1[[#This Row],[TASA EXE.]],0)</f>
        <v>0</v>
      </c>
      <c r="N1725" t="str">
        <f>FIXED(Tabla1[[#This Row],[IVA]],0)</f>
        <v>0</v>
      </c>
      <c r="O1725" t="str">
        <f>FIXED(Tabla1[[#This Row],[ISR RET]],0)</f>
        <v>0</v>
      </c>
      <c r="P1725" t="str">
        <f>FIXED(Tabla1[[#This Row],[IVA RET]],0)</f>
        <v>0</v>
      </c>
      <c r="R1725" s="68">
        <f>Tabla1[[#This Row],[TASA 16]]*16%</f>
        <v>0</v>
      </c>
    </row>
    <row r="1726" spans="2:18" x14ac:dyDescent="0.25">
      <c r="B1726" t="str">
        <f>'[1]210 Y RFC'!A1726</f>
        <v>BONJ4805139X5</v>
      </c>
      <c r="C1726" t="s">
        <v>1758</v>
      </c>
      <c r="D1726" t="str">
        <f>'[1]210 Y RFC'!C1726</f>
        <v>BORREGO NAVARRO JAIME ANTONIO</v>
      </c>
      <c r="E1726" s="35">
        <f>SUMIFS(Tabla16[TASA 16],Tabla16[NUM],Tabla1[[#This Row],[CODIGO]])</f>
        <v>0</v>
      </c>
      <c r="F1726" s="35">
        <f>SUMIFS(Tabla16[TASA 0%],Tabla16[NUM],Tabla1[[#This Row],[CODIGO]])</f>
        <v>0</v>
      </c>
      <c r="G1726" s="35">
        <f>SUMIFS(Tabla16[[EXENTO ]],Tabla16[NUM],Tabla1[[#This Row],[CODIGO]])</f>
        <v>0</v>
      </c>
      <c r="H1726" s="35">
        <f>SUMIFS(Tabla16[IVA],Tabla16[NUM],Tabla1[[#This Row],[CODIGO]])</f>
        <v>0</v>
      </c>
      <c r="I1726" s="35">
        <f>SUMIFS(Tabla16[ISR RET.],Tabla16[NUM],Tabla1[[#This Row],[CODIGO]])</f>
        <v>0</v>
      </c>
      <c r="J1726" s="35">
        <f>SUMIFS(Tabla16[IVA RET.],Tabla16[NUM],Tabla1[[#This Row],[CODIGO]])</f>
        <v>0</v>
      </c>
      <c r="K1726" t="str">
        <f>FIXED(Tabla1[[#This Row],[TASA 16%]],0)</f>
        <v>0</v>
      </c>
      <c r="L1726" t="str">
        <f>FIXED(Tabla1[[#This Row],[TASA 0%]],0)</f>
        <v>0</v>
      </c>
      <c r="M1726" t="str">
        <f>FIXED(Tabla1[[#This Row],[TASA EXE.]],0)</f>
        <v>0</v>
      </c>
      <c r="N1726" s="36" t="str">
        <f>FIXED(Tabla1[[#This Row],[IVA]],0)</f>
        <v>0</v>
      </c>
      <c r="O1726" s="36" t="str">
        <f>FIXED(Tabla1[[#This Row],[ISR RET]],0)</f>
        <v>0</v>
      </c>
      <c r="P1726" s="36" t="str">
        <f>FIXED(Tabla1[[#This Row],[IVA RET]],0)</f>
        <v>0</v>
      </c>
      <c r="R1726" s="68">
        <f>Tabla1[[#This Row],[TASA 16]]*16%</f>
        <v>0</v>
      </c>
    </row>
    <row r="1727" spans="2:18" x14ac:dyDescent="0.25">
      <c r="B1727" t="str">
        <f>'[1]210 Y RFC'!A1727</f>
        <v>RHR920319BY8</v>
      </c>
      <c r="C1727" t="s">
        <v>1759</v>
      </c>
      <c r="D1727" t="str">
        <f>'[1]210 Y RFC'!C1727</f>
        <v>RHR ALIMENTOS DEL MAR S DE RL DE CV</v>
      </c>
      <c r="E1727" s="35">
        <f>SUMIFS(Tabla16[TASA 16],Tabla16[NUM],Tabla1[[#This Row],[CODIGO]])</f>
        <v>0</v>
      </c>
      <c r="F1727" s="35">
        <f>SUMIFS(Tabla16[TASA 0%],Tabla16[NUM],Tabla1[[#This Row],[CODIGO]])</f>
        <v>0</v>
      </c>
      <c r="G1727" s="35">
        <f>SUMIFS(Tabla16[[EXENTO ]],Tabla16[NUM],Tabla1[[#This Row],[CODIGO]])</f>
        <v>0</v>
      </c>
      <c r="H1727" s="35">
        <f>SUMIFS(Tabla16[IVA],Tabla16[NUM],Tabla1[[#This Row],[CODIGO]])</f>
        <v>0</v>
      </c>
      <c r="I1727" s="35">
        <f>SUMIFS(Tabla16[ISR RET.],Tabla16[NUM],Tabla1[[#This Row],[CODIGO]])</f>
        <v>0</v>
      </c>
      <c r="J1727" s="35">
        <f>SUMIFS(Tabla16[IVA RET.],Tabla16[NUM],Tabla1[[#This Row],[CODIGO]])</f>
        <v>0</v>
      </c>
      <c r="K1727" t="str">
        <f>FIXED(Tabla1[[#This Row],[TASA 16%]],0)</f>
        <v>0</v>
      </c>
      <c r="L1727" t="str">
        <f>FIXED(Tabla1[[#This Row],[TASA 0%]],0)</f>
        <v>0</v>
      </c>
      <c r="M1727" t="str">
        <f>FIXED(Tabla1[[#This Row],[TASA EXE.]],0)</f>
        <v>0</v>
      </c>
      <c r="N1727" t="str">
        <f>FIXED(Tabla1[[#This Row],[IVA]],0)</f>
        <v>0</v>
      </c>
      <c r="O1727" t="str">
        <f>FIXED(Tabla1[[#This Row],[ISR RET]],0)</f>
        <v>0</v>
      </c>
      <c r="P1727" t="str">
        <f>FIXED(Tabla1[[#This Row],[IVA RET]],0)</f>
        <v>0</v>
      </c>
      <c r="R1727" s="68">
        <f>Tabla1[[#This Row],[TASA 16]]*16%</f>
        <v>0</v>
      </c>
    </row>
    <row r="1728" spans="2:18" x14ac:dyDescent="0.25">
      <c r="B1728" t="str">
        <f>'[1]210 Y RFC'!A1728</f>
        <v>PAP900827K15</v>
      </c>
      <c r="C1728" t="s">
        <v>1760</v>
      </c>
      <c r="D1728" t="str">
        <f>'[1]210 Y RFC'!C1728</f>
        <v>PROMOTORA DE AUTOPISTAS DEL PACIFICO SA DE CV</v>
      </c>
      <c r="E1728" s="35">
        <f>SUMIFS(Tabla16[TASA 16],Tabla16[NUM],Tabla1[[#This Row],[CODIGO]])</f>
        <v>0</v>
      </c>
      <c r="F1728" s="35">
        <f>SUMIFS(Tabla16[TASA 0%],Tabla16[NUM],Tabla1[[#This Row],[CODIGO]])</f>
        <v>0</v>
      </c>
      <c r="G1728" s="35">
        <f>SUMIFS(Tabla16[[EXENTO ]],Tabla16[NUM],Tabla1[[#This Row],[CODIGO]])</f>
        <v>0</v>
      </c>
      <c r="H1728" s="35">
        <f>SUMIFS(Tabla16[IVA],Tabla16[NUM],Tabla1[[#This Row],[CODIGO]])</f>
        <v>0</v>
      </c>
      <c r="I1728" s="35">
        <f>SUMIFS(Tabla16[ISR RET.],Tabla16[NUM],Tabla1[[#This Row],[CODIGO]])</f>
        <v>0</v>
      </c>
      <c r="J1728" s="35">
        <f>SUMIFS(Tabla16[IVA RET.],Tabla16[NUM],Tabla1[[#This Row],[CODIGO]])</f>
        <v>0</v>
      </c>
      <c r="K1728" t="str">
        <f>FIXED(Tabla1[[#This Row],[TASA 16%]],0)</f>
        <v>0</v>
      </c>
      <c r="L1728" t="str">
        <f>FIXED(Tabla1[[#This Row],[TASA 0%]],0)</f>
        <v>0</v>
      </c>
      <c r="M1728" t="str">
        <f>FIXED(Tabla1[[#This Row],[TASA EXE.]],0)</f>
        <v>0</v>
      </c>
      <c r="N1728" s="36" t="str">
        <f>FIXED(Tabla1[[#This Row],[IVA]],0)</f>
        <v>0</v>
      </c>
      <c r="O1728" s="36" t="str">
        <f>FIXED(Tabla1[[#This Row],[ISR RET]],0)</f>
        <v>0</v>
      </c>
      <c r="P1728" s="36" t="str">
        <f>FIXED(Tabla1[[#This Row],[IVA RET]],0)</f>
        <v>0</v>
      </c>
      <c r="R1728" s="68">
        <f>Tabla1[[#This Row],[TASA 16]]*16%</f>
        <v>0</v>
      </c>
    </row>
    <row r="1729" spans="2:18" x14ac:dyDescent="0.25">
      <c r="B1729" t="str">
        <f>'[1]210 Y RFC'!A1729</f>
        <v>TCG870817Q74</v>
      </c>
      <c r="C1729" t="s">
        <v>1761</v>
      </c>
      <c r="D1729" t="str">
        <f>'[1]210 Y RFC'!C1729</f>
        <v>TRAMO CARRETERO GUADALAJARA-COLIMA</v>
      </c>
      <c r="E1729" s="35">
        <f>SUMIFS(Tabla16[TASA 16],Tabla16[NUM],Tabla1[[#This Row],[CODIGO]])</f>
        <v>0</v>
      </c>
      <c r="F1729" s="35">
        <f>SUMIFS(Tabla16[TASA 0%],Tabla16[NUM],Tabla1[[#This Row],[CODIGO]])</f>
        <v>0</v>
      </c>
      <c r="G1729" s="35">
        <f>SUMIFS(Tabla16[[EXENTO ]],Tabla16[NUM],Tabla1[[#This Row],[CODIGO]])</f>
        <v>0</v>
      </c>
      <c r="H1729" s="35">
        <f>SUMIFS(Tabla16[IVA],Tabla16[NUM],Tabla1[[#This Row],[CODIGO]])</f>
        <v>0</v>
      </c>
      <c r="I1729" s="35">
        <f>SUMIFS(Tabla16[ISR RET.],Tabla16[NUM],Tabla1[[#This Row],[CODIGO]])</f>
        <v>0</v>
      </c>
      <c r="J1729" s="35">
        <f>SUMIFS(Tabla16[IVA RET.],Tabla16[NUM],Tabla1[[#This Row],[CODIGO]])</f>
        <v>0</v>
      </c>
      <c r="K1729" t="str">
        <f>FIXED(Tabla1[[#This Row],[TASA 16%]],0)</f>
        <v>0</v>
      </c>
      <c r="L1729" t="str">
        <f>FIXED(Tabla1[[#This Row],[TASA 0%]],0)</f>
        <v>0</v>
      </c>
      <c r="M1729" t="str">
        <f>FIXED(Tabla1[[#This Row],[TASA EXE.]],0)</f>
        <v>0</v>
      </c>
      <c r="N1729" t="str">
        <f>FIXED(Tabla1[[#This Row],[IVA]],0)</f>
        <v>0</v>
      </c>
      <c r="O1729" t="str">
        <f>FIXED(Tabla1[[#This Row],[ISR RET]],0)</f>
        <v>0</v>
      </c>
      <c r="P1729" t="str">
        <f>FIXED(Tabla1[[#This Row],[IVA RET]],0)</f>
        <v>0</v>
      </c>
      <c r="R1729" s="68">
        <f>Tabla1[[#This Row],[TASA 16]]*16%</f>
        <v>0</v>
      </c>
    </row>
    <row r="1730" spans="2:18" x14ac:dyDescent="0.25">
      <c r="B1730" t="str">
        <f>'[1]210 Y RFC'!A1730</f>
        <v>RCO0708136F7</v>
      </c>
      <c r="C1730" t="s">
        <v>1762</v>
      </c>
      <c r="D1730" t="str">
        <f>'[1]210 Y RFC'!C1730</f>
        <v>RED DE CARRETERAS DE OCCIDENTE SAB DE CV</v>
      </c>
      <c r="E1730" s="35">
        <f>SUMIFS(Tabla16[TASA 16],Tabla16[NUM],Tabla1[[#This Row],[CODIGO]])</f>
        <v>9931</v>
      </c>
      <c r="F1730" s="35">
        <f>SUMIFS(Tabla16[TASA 0%],Tabla16[NUM],Tabla1[[#This Row],[CODIGO]])</f>
        <v>3.999999999996362E-2</v>
      </c>
      <c r="G1730" s="35">
        <f>SUMIFS(Tabla16[[EXENTO ]],Tabla16[NUM],Tabla1[[#This Row],[CODIGO]])</f>
        <v>0</v>
      </c>
      <c r="H1730" s="35">
        <f>SUMIFS(Tabla16[IVA],Tabla16[NUM],Tabla1[[#This Row],[CODIGO]])</f>
        <v>1588.96</v>
      </c>
      <c r="I1730" s="35">
        <f>SUMIFS(Tabla16[ISR RET.],Tabla16[NUM],Tabla1[[#This Row],[CODIGO]])</f>
        <v>0</v>
      </c>
      <c r="J1730" s="35">
        <f>SUMIFS(Tabla16[IVA RET.],Tabla16[NUM],Tabla1[[#This Row],[CODIGO]])</f>
        <v>0</v>
      </c>
      <c r="K1730" t="str">
        <f>FIXED(Tabla1[[#This Row],[TASA 16%]],0)</f>
        <v>9,931</v>
      </c>
      <c r="L1730" t="str">
        <f>FIXED(Tabla1[[#This Row],[TASA 0%]],0)</f>
        <v>0</v>
      </c>
      <c r="M1730" t="str">
        <f>FIXED(Tabla1[[#This Row],[TASA EXE.]],0)</f>
        <v>0</v>
      </c>
      <c r="N1730" t="str">
        <f>FIXED(Tabla1[[#This Row],[IVA]],0)</f>
        <v>1,589</v>
      </c>
      <c r="O1730" t="str">
        <f>FIXED(Tabla1[[#This Row],[ISR RET]],0)</f>
        <v>0</v>
      </c>
      <c r="P1730" t="str">
        <f>FIXED(Tabla1[[#This Row],[IVA RET]],0)</f>
        <v>0</v>
      </c>
      <c r="R1730" s="68">
        <f>Tabla1[[#This Row],[TASA 16]]*16%</f>
        <v>1588.96</v>
      </c>
    </row>
    <row r="1731" spans="2:18" x14ac:dyDescent="0.25">
      <c r="B1731" t="str">
        <f>'[1]210 Y RFC'!A1731</f>
        <v>RAMA650907PI6</v>
      </c>
      <c r="C1731" t="s">
        <v>1763</v>
      </c>
      <c r="D1731" t="str">
        <f>'[1]210 Y RFC'!C1731</f>
        <v>RAMIREZ MERCADO ADOLFO</v>
      </c>
      <c r="E1731" s="35">
        <f>SUMIFS(Tabla16[TASA 16],Tabla16[NUM],Tabla1[[#This Row],[CODIGO]])</f>
        <v>0</v>
      </c>
      <c r="F1731" s="35">
        <f>SUMIFS(Tabla16[TASA 0%],Tabla16[NUM],Tabla1[[#This Row],[CODIGO]])</f>
        <v>0</v>
      </c>
      <c r="G1731" s="35">
        <f>SUMIFS(Tabla16[[EXENTO ]],Tabla16[NUM],Tabla1[[#This Row],[CODIGO]])</f>
        <v>0</v>
      </c>
      <c r="H1731" s="35">
        <f>SUMIFS(Tabla16[IVA],Tabla16[NUM],Tabla1[[#This Row],[CODIGO]])</f>
        <v>0</v>
      </c>
      <c r="I1731" s="35">
        <f>SUMIFS(Tabla16[ISR RET.],Tabla16[NUM],Tabla1[[#This Row],[CODIGO]])</f>
        <v>0</v>
      </c>
      <c r="J1731" s="35">
        <f>SUMIFS(Tabla16[IVA RET.],Tabla16[NUM],Tabla1[[#This Row],[CODIGO]])</f>
        <v>0</v>
      </c>
      <c r="K1731" t="str">
        <f>FIXED(Tabla1[[#This Row],[TASA 16%]],0)</f>
        <v>0</v>
      </c>
      <c r="L1731" t="str">
        <f>FIXED(Tabla1[[#This Row],[TASA 0%]],0)</f>
        <v>0</v>
      </c>
      <c r="M1731" t="str">
        <f>FIXED(Tabla1[[#This Row],[TASA EXE.]],0)</f>
        <v>0</v>
      </c>
      <c r="N1731" t="str">
        <f>FIXED(Tabla1[[#This Row],[IVA]],0)</f>
        <v>0</v>
      </c>
      <c r="O1731" t="str">
        <f>FIXED(Tabla1[[#This Row],[ISR RET]],0)</f>
        <v>0</v>
      </c>
      <c r="P1731" t="str">
        <f>FIXED(Tabla1[[#This Row],[IVA RET]],0)</f>
        <v>0</v>
      </c>
      <c r="R1731" s="68">
        <f>Tabla1[[#This Row],[TASA 16]]*16%</f>
        <v>0</v>
      </c>
    </row>
    <row r="1732" spans="2:18" x14ac:dyDescent="0.25">
      <c r="B1732" t="str">
        <f>'[1]210 Y RFC'!A1732</f>
        <v>RAMJ721202GB8</v>
      </c>
      <c r="C1732" t="s">
        <v>1764</v>
      </c>
      <c r="D1732" t="str">
        <f>'[1]210 Y RFC'!C1732</f>
        <v>RAMIREZ MONTES DE OCA JUAN FRANCISCO</v>
      </c>
      <c r="E1732" s="35">
        <f>SUMIFS(Tabla16[TASA 16],Tabla16[NUM],Tabla1[[#This Row],[CODIGO]])</f>
        <v>0</v>
      </c>
      <c r="F1732" s="35">
        <f>SUMIFS(Tabla16[TASA 0%],Tabla16[NUM],Tabla1[[#This Row],[CODIGO]])</f>
        <v>0</v>
      </c>
      <c r="G1732" s="35">
        <f>SUMIFS(Tabla16[[EXENTO ]],Tabla16[NUM],Tabla1[[#This Row],[CODIGO]])</f>
        <v>0</v>
      </c>
      <c r="H1732" s="35">
        <f>SUMIFS(Tabla16[IVA],Tabla16[NUM],Tabla1[[#This Row],[CODIGO]])</f>
        <v>0</v>
      </c>
      <c r="I1732" s="35">
        <f>SUMIFS(Tabla16[ISR RET.],Tabla16[NUM],Tabla1[[#This Row],[CODIGO]])</f>
        <v>0</v>
      </c>
      <c r="J1732" s="35">
        <f>SUMIFS(Tabla16[IVA RET.],Tabla16[NUM],Tabla1[[#This Row],[CODIGO]])</f>
        <v>0</v>
      </c>
      <c r="K1732" t="str">
        <f>FIXED(Tabla1[[#This Row],[TASA 16%]],0)</f>
        <v>0</v>
      </c>
      <c r="L1732" t="str">
        <f>FIXED(Tabla1[[#This Row],[TASA 0%]],0)</f>
        <v>0</v>
      </c>
      <c r="M1732" t="str">
        <f>FIXED(Tabla1[[#This Row],[TASA EXE.]],0)</f>
        <v>0</v>
      </c>
      <c r="N1732" s="36" t="str">
        <f>FIXED(Tabla1[[#This Row],[IVA]],0)</f>
        <v>0</v>
      </c>
      <c r="O1732" s="36" t="str">
        <f>FIXED(Tabla1[[#This Row],[ISR RET]],0)</f>
        <v>0</v>
      </c>
      <c r="P1732" s="36" t="str">
        <f>FIXED(Tabla1[[#This Row],[IVA RET]],0)</f>
        <v>0</v>
      </c>
      <c r="R1732" s="68">
        <f>Tabla1[[#This Row],[TASA 16]]*16%</f>
        <v>0</v>
      </c>
    </row>
    <row r="1733" spans="2:18" x14ac:dyDescent="0.25">
      <c r="B1733" t="str">
        <f>'[1]210 Y RFC'!A1733</f>
        <v>AIMM700701U45</v>
      </c>
      <c r="C1733" t="s">
        <v>1765</v>
      </c>
      <c r="D1733" t="str">
        <f>'[1]210 Y RFC'!C1733</f>
        <v>AVIÑA MIRAMONTES MARIA MERCEDES</v>
      </c>
      <c r="E1733" s="35">
        <f>SUMIFS(Tabla16[TASA 16],Tabla16[NUM],Tabla1[[#This Row],[CODIGO]])</f>
        <v>0</v>
      </c>
      <c r="F1733" s="35">
        <f>SUMIFS(Tabla16[TASA 0%],Tabla16[NUM],Tabla1[[#This Row],[CODIGO]])</f>
        <v>0</v>
      </c>
      <c r="G1733" s="35">
        <f>SUMIFS(Tabla16[[EXENTO ]],Tabla16[NUM],Tabla1[[#This Row],[CODIGO]])</f>
        <v>0</v>
      </c>
      <c r="H1733" s="35">
        <f>SUMIFS(Tabla16[IVA],Tabla16[NUM],Tabla1[[#This Row],[CODIGO]])</f>
        <v>0</v>
      </c>
      <c r="I1733" s="35">
        <f>SUMIFS(Tabla16[ISR RET.],Tabla16[NUM],Tabla1[[#This Row],[CODIGO]])</f>
        <v>0</v>
      </c>
      <c r="J1733" s="35">
        <f>SUMIFS(Tabla16[IVA RET.],Tabla16[NUM],Tabla1[[#This Row],[CODIGO]])</f>
        <v>0</v>
      </c>
      <c r="K1733" t="str">
        <f>FIXED(Tabla1[[#This Row],[TASA 16%]],0)</f>
        <v>0</v>
      </c>
      <c r="L1733" t="str">
        <f>FIXED(Tabla1[[#This Row],[TASA 0%]],0)</f>
        <v>0</v>
      </c>
      <c r="M1733" t="str">
        <f>FIXED(Tabla1[[#This Row],[TASA EXE.]],0)</f>
        <v>0</v>
      </c>
      <c r="N1733" t="str">
        <f>FIXED(Tabla1[[#This Row],[IVA]],0)</f>
        <v>0</v>
      </c>
      <c r="O1733" t="str">
        <f>FIXED(Tabla1[[#This Row],[ISR RET]],0)</f>
        <v>0</v>
      </c>
      <c r="P1733" t="str">
        <f>FIXED(Tabla1[[#This Row],[IVA RET]],0)</f>
        <v>0</v>
      </c>
      <c r="R1733" s="68">
        <f>Tabla1[[#This Row],[TASA 16]]*16%</f>
        <v>0</v>
      </c>
    </row>
    <row r="1734" spans="2:18" x14ac:dyDescent="0.25">
      <c r="B1734" t="str">
        <f>'[1]210 Y RFC'!A1734</f>
        <v>CME0403111GA</v>
      </c>
      <c r="C1734" t="s">
        <v>1766</v>
      </c>
      <c r="D1734" t="str">
        <f>'[1]210 Y RFC'!C1734</f>
        <v>CAISAMU DE MEXICO SA DE CV</v>
      </c>
      <c r="E1734" s="35">
        <f>SUMIFS(Tabla16[TASA 16],Tabla16[NUM],Tabla1[[#This Row],[CODIGO]])</f>
        <v>0</v>
      </c>
      <c r="F1734" s="35">
        <f>SUMIFS(Tabla16[TASA 0%],Tabla16[NUM],Tabla1[[#This Row],[CODIGO]])</f>
        <v>0</v>
      </c>
      <c r="G1734" s="35">
        <f>SUMIFS(Tabla16[[EXENTO ]],Tabla16[NUM],Tabla1[[#This Row],[CODIGO]])</f>
        <v>0</v>
      </c>
      <c r="H1734" s="35">
        <f>SUMIFS(Tabla16[IVA],Tabla16[NUM],Tabla1[[#This Row],[CODIGO]])</f>
        <v>0</v>
      </c>
      <c r="I1734" s="35">
        <f>SUMIFS(Tabla16[ISR RET.],Tabla16[NUM],Tabla1[[#This Row],[CODIGO]])</f>
        <v>0</v>
      </c>
      <c r="J1734" s="35">
        <f>SUMIFS(Tabla16[IVA RET.],Tabla16[NUM],Tabla1[[#This Row],[CODIGO]])</f>
        <v>0</v>
      </c>
      <c r="K1734" t="str">
        <f>FIXED(Tabla1[[#This Row],[TASA 16%]],0)</f>
        <v>0</v>
      </c>
      <c r="L1734" t="str">
        <f>FIXED(Tabla1[[#This Row],[TASA 0%]],0)</f>
        <v>0</v>
      </c>
      <c r="M1734" t="str">
        <f>FIXED(Tabla1[[#This Row],[TASA EXE.]],0)</f>
        <v>0</v>
      </c>
      <c r="N1734" s="36" t="str">
        <f>FIXED(Tabla1[[#This Row],[IVA]],0)</f>
        <v>0</v>
      </c>
      <c r="O1734" s="36" t="str">
        <f>FIXED(Tabla1[[#This Row],[ISR RET]],0)</f>
        <v>0</v>
      </c>
      <c r="P1734" s="36" t="str">
        <f>FIXED(Tabla1[[#This Row],[IVA RET]],0)</f>
        <v>0</v>
      </c>
      <c r="R1734" s="68">
        <f>Tabla1[[#This Row],[TASA 16]]*16%</f>
        <v>0</v>
      </c>
    </row>
    <row r="1735" spans="2:18" x14ac:dyDescent="0.25">
      <c r="B1735" t="str">
        <f>'[1]210 Y RFC'!A1735</f>
        <v>VESF690614A42</v>
      </c>
      <c r="C1735" t="s">
        <v>1767</v>
      </c>
      <c r="D1735" t="str">
        <f>'[1]210 Y RFC'!C1735</f>
        <v>VELAZQUEZ SANTILLAN FERNANDO ALBERTO</v>
      </c>
      <c r="E1735" s="35">
        <f>SUMIFS(Tabla16[TASA 16],Tabla16[NUM],Tabla1[[#This Row],[CODIGO]])</f>
        <v>0</v>
      </c>
      <c r="F1735" s="35">
        <f>SUMIFS(Tabla16[TASA 0%],Tabla16[NUM],Tabla1[[#This Row],[CODIGO]])</f>
        <v>0</v>
      </c>
      <c r="G1735" s="35">
        <f>SUMIFS(Tabla16[[EXENTO ]],Tabla16[NUM],Tabla1[[#This Row],[CODIGO]])</f>
        <v>0</v>
      </c>
      <c r="H1735" s="35">
        <f>SUMIFS(Tabla16[IVA],Tabla16[NUM],Tabla1[[#This Row],[CODIGO]])</f>
        <v>0</v>
      </c>
      <c r="I1735" s="35">
        <f>SUMIFS(Tabla16[ISR RET.],Tabla16[NUM],Tabla1[[#This Row],[CODIGO]])</f>
        <v>0</v>
      </c>
      <c r="J1735" s="35">
        <f>SUMIFS(Tabla16[IVA RET.],Tabla16[NUM],Tabla1[[#This Row],[CODIGO]])</f>
        <v>0</v>
      </c>
      <c r="K1735" t="str">
        <f>FIXED(Tabla1[[#This Row],[TASA 16%]],0)</f>
        <v>0</v>
      </c>
      <c r="L1735" t="str">
        <f>FIXED(Tabla1[[#This Row],[TASA 0%]],0)</f>
        <v>0</v>
      </c>
      <c r="M1735" t="str">
        <f>FIXED(Tabla1[[#This Row],[TASA EXE.]],0)</f>
        <v>0</v>
      </c>
      <c r="N1735" t="str">
        <f>FIXED(Tabla1[[#This Row],[IVA]],0)</f>
        <v>0</v>
      </c>
      <c r="O1735" t="str">
        <f>FIXED(Tabla1[[#This Row],[ISR RET]],0)</f>
        <v>0</v>
      </c>
      <c r="P1735" t="str">
        <f>FIXED(Tabla1[[#This Row],[IVA RET]],0)</f>
        <v>0</v>
      </c>
      <c r="R1735" s="68">
        <f>Tabla1[[#This Row],[TASA 16]]*16%</f>
        <v>0</v>
      </c>
    </row>
    <row r="1736" spans="2:18" x14ac:dyDescent="0.25">
      <c r="B1736" t="str">
        <f>'[1]210 Y RFC'!A1736</f>
        <v>MAAJ690209LS0</v>
      </c>
      <c r="C1736" t="s">
        <v>1768</v>
      </c>
      <c r="D1736" t="str">
        <f>'[1]210 Y RFC'!C1736</f>
        <v>MARIN AVILA JUAN JOSE</v>
      </c>
      <c r="E1736" s="35">
        <f>SUMIFS(Tabla16[TASA 16],Tabla16[NUM],Tabla1[[#This Row],[CODIGO]])</f>
        <v>0</v>
      </c>
      <c r="F1736" s="35">
        <f>SUMIFS(Tabla16[TASA 0%],Tabla16[NUM],Tabla1[[#This Row],[CODIGO]])</f>
        <v>0</v>
      </c>
      <c r="G1736" s="35">
        <f>SUMIFS(Tabla16[[EXENTO ]],Tabla16[NUM],Tabla1[[#This Row],[CODIGO]])</f>
        <v>0</v>
      </c>
      <c r="H1736" s="35">
        <f>SUMIFS(Tabla16[IVA],Tabla16[NUM],Tabla1[[#This Row],[CODIGO]])</f>
        <v>0</v>
      </c>
      <c r="I1736" s="35">
        <f>SUMIFS(Tabla16[ISR RET.],Tabla16[NUM],Tabla1[[#This Row],[CODIGO]])</f>
        <v>0</v>
      </c>
      <c r="J1736" s="35">
        <f>SUMIFS(Tabla16[IVA RET.],Tabla16[NUM],Tabla1[[#This Row],[CODIGO]])</f>
        <v>0</v>
      </c>
      <c r="K1736" t="str">
        <f>FIXED(Tabla1[[#This Row],[TASA 16%]],0)</f>
        <v>0</v>
      </c>
      <c r="L1736" t="str">
        <f>FIXED(Tabla1[[#This Row],[TASA 0%]],0)</f>
        <v>0</v>
      </c>
      <c r="M1736" t="str">
        <f>FIXED(Tabla1[[#This Row],[TASA EXE.]],0)</f>
        <v>0</v>
      </c>
      <c r="N1736" s="36" t="str">
        <f>FIXED(Tabla1[[#This Row],[IVA]],0)</f>
        <v>0</v>
      </c>
      <c r="O1736" s="36" t="str">
        <f>FIXED(Tabla1[[#This Row],[ISR RET]],0)</f>
        <v>0</v>
      </c>
      <c r="P1736" s="36" t="str">
        <f>FIXED(Tabla1[[#This Row],[IVA RET]],0)</f>
        <v>0</v>
      </c>
      <c r="R1736" s="68">
        <f>Tabla1[[#This Row],[TASA 16]]*16%</f>
        <v>0</v>
      </c>
    </row>
    <row r="1737" spans="2:18" x14ac:dyDescent="0.25">
      <c r="B1737" t="str">
        <f>'[1]210 Y RFC'!A1737</f>
        <v>TJE980817LD2</v>
      </c>
      <c r="C1737" t="s">
        <v>1769</v>
      </c>
      <c r="D1737" t="str">
        <f>'[1]210 Y RFC'!C1737</f>
        <v>TNT JEANS SA DE CV</v>
      </c>
      <c r="E1737" s="35">
        <f>SUMIFS(Tabla16[TASA 16],Tabla16[NUM],Tabla1[[#This Row],[CODIGO]])</f>
        <v>0</v>
      </c>
      <c r="F1737" s="35">
        <f>SUMIFS(Tabla16[TASA 0%],Tabla16[NUM],Tabla1[[#This Row],[CODIGO]])</f>
        <v>0</v>
      </c>
      <c r="G1737" s="35">
        <f>SUMIFS(Tabla16[[EXENTO ]],Tabla16[NUM],Tabla1[[#This Row],[CODIGO]])</f>
        <v>0</v>
      </c>
      <c r="H1737" s="35">
        <f>SUMIFS(Tabla16[IVA],Tabla16[NUM],Tabla1[[#This Row],[CODIGO]])</f>
        <v>0</v>
      </c>
      <c r="I1737" s="35">
        <f>SUMIFS(Tabla16[ISR RET.],Tabla16[NUM],Tabla1[[#This Row],[CODIGO]])</f>
        <v>0</v>
      </c>
      <c r="J1737" s="35">
        <f>SUMIFS(Tabla16[IVA RET.],Tabla16[NUM],Tabla1[[#This Row],[CODIGO]])</f>
        <v>0</v>
      </c>
      <c r="K1737" t="str">
        <f>FIXED(Tabla1[[#This Row],[TASA 16%]],0)</f>
        <v>0</v>
      </c>
      <c r="L1737" t="str">
        <f>FIXED(Tabla1[[#This Row],[TASA 0%]],0)</f>
        <v>0</v>
      </c>
      <c r="M1737" t="str">
        <f>FIXED(Tabla1[[#This Row],[TASA EXE.]],0)</f>
        <v>0</v>
      </c>
      <c r="N1737" t="str">
        <f>FIXED(Tabla1[[#This Row],[IVA]],0)</f>
        <v>0</v>
      </c>
      <c r="O1737" t="str">
        <f>FIXED(Tabla1[[#This Row],[ISR RET]],0)</f>
        <v>0</v>
      </c>
      <c r="P1737" t="str">
        <f>FIXED(Tabla1[[#This Row],[IVA RET]],0)</f>
        <v>0</v>
      </c>
      <c r="R1737" s="68">
        <f>Tabla1[[#This Row],[TASA 16]]*16%</f>
        <v>0</v>
      </c>
    </row>
    <row r="1738" spans="2:18" x14ac:dyDescent="0.25">
      <c r="B1738" t="str">
        <f>'[1]210 Y RFC'!A1738</f>
        <v>DOB001109DK5</v>
      </c>
      <c r="C1738" t="s">
        <v>1770</v>
      </c>
      <c r="D1738" t="str">
        <f>'[1]210 Y RFC'!C1738</f>
        <v>DOBOS SA DE CV</v>
      </c>
      <c r="E1738" s="35">
        <f>SUMIFS(Tabla16[TASA 16],Tabla16[NUM],Tabla1[[#This Row],[CODIGO]])</f>
        <v>0</v>
      </c>
      <c r="F1738" s="35">
        <f>SUMIFS(Tabla16[TASA 0%],Tabla16[NUM],Tabla1[[#This Row],[CODIGO]])</f>
        <v>0</v>
      </c>
      <c r="G1738" s="35">
        <f>SUMIFS(Tabla16[[EXENTO ]],Tabla16[NUM],Tabla1[[#This Row],[CODIGO]])</f>
        <v>0</v>
      </c>
      <c r="H1738" s="35">
        <f>SUMIFS(Tabla16[IVA],Tabla16[NUM],Tabla1[[#This Row],[CODIGO]])</f>
        <v>0</v>
      </c>
      <c r="I1738" s="35">
        <f>SUMIFS(Tabla16[ISR RET.],Tabla16[NUM],Tabla1[[#This Row],[CODIGO]])</f>
        <v>0</v>
      </c>
      <c r="J1738" s="35">
        <f>SUMIFS(Tabla16[IVA RET.],Tabla16[NUM],Tabla1[[#This Row],[CODIGO]])</f>
        <v>0</v>
      </c>
      <c r="K1738" t="str">
        <f>FIXED(Tabla1[[#This Row],[TASA 16%]],0)</f>
        <v>0</v>
      </c>
      <c r="L1738" t="str">
        <f>FIXED(Tabla1[[#This Row],[TASA 0%]],0)</f>
        <v>0</v>
      </c>
      <c r="M1738" t="str">
        <f>FIXED(Tabla1[[#This Row],[TASA EXE.]],0)</f>
        <v>0</v>
      </c>
      <c r="N1738" s="36" t="str">
        <f>FIXED(Tabla1[[#This Row],[IVA]],0)</f>
        <v>0</v>
      </c>
      <c r="O1738" s="36" t="str">
        <f>FIXED(Tabla1[[#This Row],[ISR RET]],0)</f>
        <v>0</v>
      </c>
      <c r="P1738" s="36" t="str">
        <f>FIXED(Tabla1[[#This Row],[IVA RET]],0)</f>
        <v>0</v>
      </c>
      <c r="R1738" s="68">
        <f>Tabla1[[#This Row],[TASA 16]]*16%</f>
        <v>0</v>
      </c>
    </row>
    <row r="1739" spans="2:18" x14ac:dyDescent="0.25">
      <c r="B1739" t="str">
        <f>'[1]210 Y RFC'!A1739</f>
        <v>AURA570515PG1</v>
      </c>
      <c r="C1739" t="s">
        <v>1771</v>
      </c>
      <c r="D1739" t="str">
        <f>'[1]210 Y RFC'!C1739</f>
        <v>AGUIRRE ROMERO ARNOLDO</v>
      </c>
      <c r="E1739" s="35">
        <f>SUMIFS(Tabla16[TASA 16],Tabla16[NUM],Tabla1[[#This Row],[CODIGO]])</f>
        <v>0</v>
      </c>
      <c r="F1739" s="35">
        <f>SUMIFS(Tabla16[TASA 0%],Tabla16[NUM],Tabla1[[#This Row],[CODIGO]])</f>
        <v>0</v>
      </c>
      <c r="G1739" s="35">
        <f>SUMIFS(Tabla16[[EXENTO ]],Tabla16[NUM],Tabla1[[#This Row],[CODIGO]])</f>
        <v>0</v>
      </c>
      <c r="H1739" s="35">
        <f>SUMIFS(Tabla16[IVA],Tabla16[NUM],Tabla1[[#This Row],[CODIGO]])</f>
        <v>0</v>
      </c>
      <c r="I1739" s="35">
        <f>SUMIFS(Tabla16[ISR RET.],Tabla16[NUM],Tabla1[[#This Row],[CODIGO]])</f>
        <v>0</v>
      </c>
      <c r="J1739" s="35">
        <f>SUMIFS(Tabla16[IVA RET.],Tabla16[NUM],Tabla1[[#This Row],[CODIGO]])</f>
        <v>0</v>
      </c>
      <c r="K1739" t="str">
        <f>FIXED(Tabla1[[#This Row],[TASA 16%]],0)</f>
        <v>0</v>
      </c>
      <c r="L1739" t="str">
        <f>FIXED(Tabla1[[#This Row],[TASA 0%]],0)</f>
        <v>0</v>
      </c>
      <c r="M1739" t="str">
        <f>FIXED(Tabla1[[#This Row],[TASA EXE.]],0)</f>
        <v>0</v>
      </c>
      <c r="N1739" t="str">
        <f>FIXED(Tabla1[[#This Row],[IVA]],0)</f>
        <v>0</v>
      </c>
      <c r="O1739" t="str">
        <f>FIXED(Tabla1[[#This Row],[ISR RET]],0)</f>
        <v>0</v>
      </c>
      <c r="P1739" t="str">
        <f>FIXED(Tabla1[[#This Row],[IVA RET]],0)</f>
        <v>0</v>
      </c>
      <c r="R1739" s="68">
        <f>Tabla1[[#This Row],[TASA 16]]*16%</f>
        <v>0</v>
      </c>
    </row>
    <row r="1740" spans="2:18" x14ac:dyDescent="0.25">
      <c r="B1740" t="str">
        <f>'[1]210 Y RFC'!A1740</f>
        <v>MSC06092637A</v>
      </c>
      <c r="C1740" t="s">
        <v>1772</v>
      </c>
      <c r="D1740" t="str">
        <f>'[1]210 Y RFC'!C1740</f>
        <v>MEDICINAS SAN CAMILO SA DE CV</v>
      </c>
      <c r="E1740" s="35">
        <f>SUMIFS(Tabla16[TASA 16],Tabla16[NUM],Tabla1[[#This Row],[CODIGO]])</f>
        <v>0</v>
      </c>
      <c r="F1740" s="35">
        <f>SUMIFS(Tabla16[TASA 0%],Tabla16[NUM],Tabla1[[#This Row],[CODIGO]])</f>
        <v>0</v>
      </c>
      <c r="G1740" s="35">
        <f>SUMIFS(Tabla16[[EXENTO ]],Tabla16[NUM],Tabla1[[#This Row],[CODIGO]])</f>
        <v>0</v>
      </c>
      <c r="H1740" s="35">
        <f>SUMIFS(Tabla16[IVA],Tabla16[NUM],Tabla1[[#This Row],[CODIGO]])</f>
        <v>0</v>
      </c>
      <c r="I1740" s="35">
        <f>SUMIFS(Tabla16[ISR RET.],Tabla16[NUM],Tabla1[[#This Row],[CODIGO]])</f>
        <v>0</v>
      </c>
      <c r="J1740" s="35">
        <f>SUMIFS(Tabla16[IVA RET.],Tabla16[NUM],Tabla1[[#This Row],[CODIGO]])</f>
        <v>0</v>
      </c>
      <c r="K1740" t="str">
        <f>FIXED(Tabla1[[#This Row],[TASA 16%]],0)</f>
        <v>0</v>
      </c>
      <c r="L1740" t="str">
        <f>FIXED(Tabla1[[#This Row],[TASA 0%]],0)</f>
        <v>0</v>
      </c>
      <c r="M1740" t="str">
        <f>FIXED(Tabla1[[#This Row],[TASA EXE.]],0)</f>
        <v>0</v>
      </c>
      <c r="N1740" s="36" t="str">
        <f>FIXED(Tabla1[[#This Row],[IVA]],0)</f>
        <v>0</v>
      </c>
      <c r="O1740" s="36" t="str">
        <f>FIXED(Tabla1[[#This Row],[ISR RET]],0)</f>
        <v>0</v>
      </c>
      <c r="P1740" s="36" t="str">
        <f>FIXED(Tabla1[[#This Row],[IVA RET]],0)</f>
        <v>0</v>
      </c>
      <c r="R1740" s="68">
        <f>Tabla1[[#This Row],[TASA 16]]*16%</f>
        <v>0</v>
      </c>
    </row>
    <row r="1741" spans="2:18" x14ac:dyDescent="0.25">
      <c r="B1741" t="str">
        <f>'[1]210 Y RFC'!A1741</f>
        <v>SOEV6509106Z3</v>
      </c>
      <c r="C1741" t="s">
        <v>1773</v>
      </c>
      <c r="D1741" t="str">
        <f>'[1]210 Y RFC'!C1741</f>
        <v>SOLIS ENCINA VICTOR MANUEL</v>
      </c>
      <c r="E1741" s="35">
        <f>SUMIFS(Tabla16[TASA 16],Tabla16[NUM],Tabla1[[#This Row],[CODIGO]])</f>
        <v>0</v>
      </c>
      <c r="F1741" s="35">
        <f>SUMIFS(Tabla16[TASA 0%],Tabla16[NUM],Tabla1[[#This Row],[CODIGO]])</f>
        <v>0</v>
      </c>
      <c r="G1741" s="35">
        <f>SUMIFS(Tabla16[[EXENTO ]],Tabla16[NUM],Tabla1[[#This Row],[CODIGO]])</f>
        <v>0</v>
      </c>
      <c r="H1741" s="35">
        <f>SUMIFS(Tabla16[IVA],Tabla16[NUM],Tabla1[[#This Row],[CODIGO]])</f>
        <v>0</v>
      </c>
      <c r="I1741" s="35">
        <f>SUMIFS(Tabla16[ISR RET.],Tabla16[NUM],Tabla1[[#This Row],[CODIGO]])</f>
        <v>0</v>
      </c>
      <c r="J1741" s="35">
        <f>SUMIFS(Tabla16[IVA RET.],Tabla16[NUM],Tabla1[[#This Row],[CODIGO]])</f>
        <v>0</v>
      </c>
      <c r="K1741" t="str">
        <f>FIXED(Tabla1[[#This Row],[TASA 16%]],0)</f>
        <v>0</v>
      </c>
      <c r="L1741" t="str">
        <f>FIXED(Tabla1[[#This Row],[TASA 0%]],0)</f>
        <v>0</v>
      </c>
      <c r="M1741" t="str">
        <f>FIXED(Tabla1[[#This Row],[TASA EXE.]],0)</f>
        <v>0</v>
      </c>
      <c r="N1741" t="str">
        <f>FIXED(Tabla1[[#This Row],[IVA]],0)</f>
        <v>0</v>
      </c>
      <c r="O1741" t="str">
        <f>FIXED(Tabla1[[#This Row],[ISR RET]],0)</f>
        <v>0</v>
      </c>
      <c r="P1741" t="str">
        <f>FIXED(Tabla1[[#This Row],[IVA RET]],0)</f>
        <v>0</v>
      </c>
      <c r="R1741" s="68">
        <f>Tabla1[[#This Row],[TASA 16]]*16%</f>
        <v>0</v>
      </c>
    </row>
    <row r="1742" spans="2:18" x14ac:dyDescent="0.25">
      <c r="B1742" t="str">
        <f>'[1]210 Y RFC'!A1742</f>
        <v>GOVC820916BQ5</v>
      </c>
      <c r="C1742" t="s">
        <v>1774</v>
      </c>
      <c r="D1742" t="str">
        <f>'[1]210 Y RFC'!C1742</f>
        <v>GONZALEZ VILLASEÑOR CARLOS ERNESTO</v>
      </c>
      <c r="E1742" s="35">
        <f>SUMIFS(Tabla16[TASA 16],Tabla16[NUM],Tabla1[[#This Row],[CODIGO]])</f>
        <v>0</v>
      </c>
      <c r="F1742" s="35">
        <f>SUMIFS(Tabla16[TASA 0%],Tabla16[NUM],Tabla1[[#This Row],[CODIGO]])</f>
        <v>0</v>
      </c>
      <c r="G1742" s="35">
        <f>SUMIFS(Tabla16[[EXENTO ]],Tabla16[NUM],Tabla1[[#This Row],[CODIGO]])</f>
        <v>0</v>
      </c>
      <c r="H1742" s="35">
        <f>SUMIFS(Tabla16[IVA],Tabla16[NUM],Tabla1[[#This Row],[CODIGO]])</f>
        <v>0</v>
      </c>
      <c r="I1742" s="35">
        <f>SUMIFS(Tabla16[ISR RET.],Tabla16[NUM],Tabla1[[#This Row],[CODIGO]])</f>
        <v>0</v>
      </c>
      <c r="J1742" s="35">
        <f>SUMIFS(Tabla16[IVA RET.],Tabla16[NUM],Tabla1[[#This Row],[CODIGO]])</f>
        <v>0</v>
      </c>
      <c r="K1742" t="str">
        <f>FIXED(Tabla1[[#This Row],[TASA 16%]],0)</f>
        <v>0</v>
      </c>
      <c r="L1742" t="str">
        <f>FIXED(Tabla1[[#This Row],[TASA 0%]],0)</f>
        <v>0</v>
      </c>
      <c r="M1742" t="str">
        <f>FIXED(Tabla1[[#This Row],[TASA EXE.]],0)</f>
        <v>0</v>
      </c>
      <c r="N1742" s="36" t="str">
        <f>FIXED(Tabla1[[#This Row],[IVA]],0)</f>
        <v>0</v>
      </c>
      <c r="O1742" s="36" t="str">
        <f>FIXED(Tabla1[[#This Row],[ISR RET]],0)</f>
        <v>0</v>
      </c>
      <c r="P1742" s="36" t="str">
        <f>FIXED(Tabla1[[#This Row],[IVA RET]],0)</f>
        <v>0</v>
      </c>
      <c r="R1742" s="68">
        <f>Tabla1[[#This Row],[TASA 16]]*16%</f>
        <v>0</v>
      </c>
    </row>
    <row r="1743" spans="2:18" x14ac:dyDescent="0.25">
      <c r="B1743" t="str">
        <f>'[1]210 Y RFC'!A1743</f>
        <v>ENO820712BYA</v>
      </c>
      <c r="C1743" t="s">
        <v>1775</v>
      </c>
      <c r="D1743" t="str">
        <f>'[1]210 Y RFC'!C1743</f>
        <v>EMPACADORA LA NORTEÑA SA DE CV</v>
      </c>
      <c r="E1743" s="35">
        <f>SUMIFS(Tabla16[TASA 16],Tabla16[NUM],Tabla1[[#This Row],[CODIGO]])</f>
        <v>0</v>
      </c>
      <c r="F1743" s="35">
        <f>SUMIFS(Tabla16[TASA 0%],Tabla16[NUM],Tabla1[[#This Row],[CODIGO]])</f>
        <v>0</v>
      </c>
      <c r="G1743" s="35">
        <f>SUMIFS(Tabla16[[EXENTO ]],Tabla16[NUM],Tabla1[[#This Row],[CODIGO]])</f>
        <v>0</v>
      </c>
      <c r="H1743" s="35">
        <f>SUMIFS(Tabla16[IVA],Tabla16[NUM],Tabla1[[#This Row],[CODIGO]])</f>
        <v>0</v>
      </c>
      <c r="I1743" s="35">
        <f>SUMIFS(Tabla16[ISR RET.],Tabla16[NUM],Tabla1[[#This Row],[CODIGO]])</f>
        <v>0</v>
      </c>
      <c r="J1743" s="35">
        <f>SUMIFS(Tabla16[IVA RET.],Tabla16[NUM],Tabla1[[#This Row],[CODIGO]])</f>
        <v>0</v>
      </c>
      <c r="K1743" t="str">
        <f>FIXED(Tabla1[[#This Row],[TASA 16%]],0)</f>
        <v>0</v>
      </c>
      <c r="L1743" t="str">
        <f>FIXED(Tabla1[[#This Row],[TASA 0%]],0)</f>
        <v>0</v>
      </c>
      <c r="M1743" t="str">
        <f>FIXED(Tabla1[[#This Row],[TASA EXE.]],0)</f>
        <v>0</v>
      </c>
      <c r="N1743" t="str">
        <f>FIXED(Tabla1[[#This Row],[IVA]],0)</f>
        <v>0</v>
      </c>
      <c r="O1743" t="str">
        <f>FIXED(Tabla1[[#This Row],[ISR RET]],0)</f>
        <v>0</v>
      </c>
      <c r="P1743" t="str">
        <f>FIXED(Tabla1[[#This Row],[IVA RET]],0)</f>
        <v>0</v>
      </c>
      <c r="R1743" s="68">
        <f>Tabla1[[#This Row],[TASA 16]]*16%</f>
        <v>0</v>
      </c>
    </row>
    <row r="1744" spans="2:18" x14ac:dyDescent="0.25">
      <c r="B1744" t="str">
        <f>'[1]210 Y RFC'!A1744</f>
        <v>RUSS6802081Z2</v>
      </c>
      <c r="C1744" t="s">
        <v>1776</v>
      </c>
      <c r="D1744" t="str">
        <f>'[1]210 Y RFC'!C1744</f>
        <v>RUIZ SANCHEZ SERGIO</v>
      </c>
      <c r="E1744" s="35">
        <f>SUMIFS(Tabla16[TASA 16],Tabla16[NUM],Tabla1[[#This Row],[CODIGO]])</f>
        <v>0</v>
      </c>
      <c r="F1744" s="35">
        <f>SUMIFS(Tabla16[TASA 0%],Tabla16[NUM],Tabla1[[#This Row],[CODIGO]])</f>
        <v>0</v>
      </c>
      <c r="G1744" s="35">
        <f>SUMIFS(Tabla16[[EXENTO ]],Tabla16[NUM],Tabla1[[#This Row],[CODIGO]])</f>
        <v>0</v>
      </c>
      <c r="H1744" s="35">
        <f>SUMIFS(Tabla16[IVA],Tabla16[NUM],Tabla1[[#This Row],[CODIGO]])</f>
        <v>0</v>
      </c>
      <c r="I1744" s="35">
        <f>SUMIFS(Tabla16[ISR RET.],Tabla16[NUM],Tabla1[[#This Row],[CODIGO]])</f>
        <v>0</v>
      </c>
      <c r="J1744" s="35">
        <f>SUMIFS(Tabla16[IVA RET.],Tabla16[NUM],Tabla1[[#This Row],[CODIGO]])</f>
        <v>0</v>
      </c>
      <c r="K1744" t="str">
        <f>FIXED(Tabla1[[#This Row],[TASA 16%]],0)</f>
        <v>0</v>
      </c>
      <c r="L1744" t="str">
        <f>FIXED(Tabla1[[#This Row],[TASA 0%]],0)</f>
        <v>0</v>
      </c>
      <c r="M1744" t="str">
        <f>FIXED(Tabla1[[#This Row],[TASA EXE.]],0)</f>
        <v>0</v>
      </c>
      <c r="N1744" s="36" t="str">
        <f>FIXED(Tabla1[[#This Row],[IVA]],0)</f>
        <v>0</v>
      </c>
      <c r="O1744" s="36" t="str">
        <f>FIXED(Tabla1[[#This Row],[ISR RET]],0)</f>
        <v>0</v>
      </c>
      <c r="P1744" s="36" t="str">
        <f>FIXED(Tabla1[[#This Row],[IVA RET]],0)</f>
        <v>0</v>
      </c>
      <c r="R1744" s="68">
        <f>Tabla1[[#This Row],[TASA 16]]*16%</f>
        <v>0</v>
      </c>
    </row>
    <row r="1745" spans="2:18" x14ac:dyDescent="0.25">
      <c r="B1745" t="str">
        <f>'[1]210 Y RFC'!A1745</f>
        <v>AMA990123RIA</v>
      </c>
      <c r="C1745" t="s">
        <v>1777</v>
      </c>
      <c r="D1745" t="str">
        <f>'[1]210 Y RFC'!C1745</f>
        <v>ALIMENTOS EL MANA SA DE CV</v>
      </c>
      <c r="E1745" s="35">
        <f>SUMIFS(Tabla16[TASA 16],Tabla16[NUM],Tabla1[[#This Row],[CODIGO]])</f>
        <v>0</v>
      </c>
      <c r="F1745" s="35">
        <f>SUMIFS(Tabla16[TASA 0%],Tabla16[NUM],Tabla1[[#This Row],[CODIGO]])</f>
        <v>0</v>
      </c>
      <c r="G1745" s="35">
        <f>SUMIFS(Tabla16[[EXENTO ]],Tabla16[NUM],Tabla1[[#This Row],[CODIGO]])</f>
        <v>0</v>
      </c>
      <c r="H1745" s="35">
        <f>SUMIFS(Tabla16[IVA],Tabla16[NUM],Tabla1[[#This Row],[CODIGO]])</f>
        <v>0</v>
      </c>
      <c r="I1745" s="35">
        <f>SUMIFS(Tabla16[ISR RET.],Tabla16[NUM],Tabla1[[#This Row],[CODIGO]])</f>
        <v>0</v>
      </c>
      <c r="J1745" s="35">
        <f>SUMIFS(Tabla16[IVA RET.],Tabla16[NUM],Tabla1[[#This Row],[CODIGO]])</f>
        <v>0</v>
      </c>
      <c r="K1745" t="str">
        <f>FIXED(Tabla1[[#This Row],[TASA 16%]],0)</f>
        <v>0</v>
      </c>
      <c r="L1745" t="str">
        <f>FIXED(Tabla1[[#This Row],[TASA 0%]],0)</f>
        <v>0</v>
      </c>
      <c r="M1745" t="str">
        <f>FIXED(Tabla1[[#This Row],[TASA EXE.]],0)</f>
        <v>0</v>
      </c>
      <c r="N1745" t="str">
        <f>FIXED(Tabla1[[#This Row],[IVA]],0)</f>
        <v>0</v>
      </c>
      <c r="O1745" t="str">
        <f>FIXED(Tabla1[[#This Row],[ISR RET]],0)</f>
        <v>0</v>
      </c>
      <c r="P1745" t="str">
        <f>FIXED(Tabla1[[#This Row],[IVA RET]],0)</f>
        <v>0</v>
      </c>
      <c r="R1745" s="68">
        <f>Tabla1[[#This Row],[TASA 16]]*16%</f>
        <v>0</v>
      </c>
    </row>
    <row r="1746" spans="2:18" x14ac:dyDescent="0.25">
      <c r="B1746" t="str">
        <f>'[1]210 Y RFC'!A1746</f>
        <v>CORF820326NH9</v>
      </c>
      <c r="C1746" t="s">
        <v>1778</v>
      </c>
      <c r="D1746" t="str">
        <f>'[1]210 Y RFC'!C1746</f>
        <v>CORDERO ROBLES JOSE FERNANDO</v>
      </c>
      <c r="E1746" s="35">
        <f>SUMIFS(Tabla16[TASA 16],Tabla16[NUM],Tabla1[[#This Row],[CODIGO]])</f>
        <v>0</v>
      </c>
      <c r="F1746" s="35">
        <f>SUMIFS(Tabla16[TASA 0%],Tabla16[NUM],Tabla1[[#This Row],[CODIGO]])</f>
        <v>0</v>
      </c>
      <c r="G1746" s="35">
        <f>SUMIFS(Tabla16[[EXENTO ]],Tabla16[NUM],Tabla1[[#This Row],[CODIGO]])</f>
        <v>0</v>
      </c>
      <c r="H1746" s="35">
        <f>SUMIFS(Tabla16[IVA],Tabla16[NUM],Tabla1[[#This Row],[CODIGO]])</f>
        <v>0</v>
      </c>
      <c r="I1746" s="35">
        <f>SUMIFS(Tabla16[ISR RET.],Tabla16[NUM],Tabla1[[#This Row],[CODIGO]])</f>
        <v>0</v>
      </c>
      <c r="J1746" s="35">
        <f>SUMIFS(Tabla16[IVA RET.],Tabla16[NUM],Tabla1[[#This Row],[CODIGO]])</f>
        <v>0</v>
      </c>
      <c r="K1746" t="str">
        <f>FIXED(Tabla1[[#This Row],[TASA 16%]],0)</f>
        <v>0</v>
      </c>
      <c r="L1746" t="str">
        <f>FIXED(Tabla1[[#This Row],[TASA 0%]],0)</f>
        <v>0</v>
      </c>
      <c r="M1746" t="str">
        <f>FIXED(Tabla1[[#This Row],[TASA EXE.]],0)</f>
        <v>0</v>
      </c>
      <c r="N1746" s="36" t="str">
        <f>FIXED(Tabla1[[#This Row],[IVA]],0)</f>
        <v>0</v>
      </c>
      <c r="O1746" s="36" t="str">
        <f>FIXED(Tabla1[[#This Row],[ISR RET]],0)</f>
        <v>0</v>
      </c>
      <c r="P1746" s="36" t="str">
        <f>FIXED(Tabla1[[#This Row],[IVA RET]],0)</f>
        <v>0</v>
      </c>
      <c r="R1746" s="68">
        <f>Tabla1[[#This Row],[TASA 16]]*16%</f>
        <v>0</v>
      </c>
    </row>
    <row r="1747" spans="2:18" x14ac:dyDescent="0.25">
      <c r="B1747" t="str">
        <f>'[1]210 Y RFC'!A1747</f>
        <v>LOOG5511273Z7</v>
      </c>
      <c r="C1747" t="s">
        <v>1779</v>
      </c>
      <c r="D1747" t="str">
        <f>'[1]210 Y RFC'!C1747</f>
        <v>LOPEZ OROZCO GUILLERMO</v>
      </c>
      <c r="E1747" s="35">
        <f>SUMIFS(Tabla16[TASA 16],Tabla16[NUM],Tabla1[[#This Row],[CODIGO]])</f>
        <v>0</v>
      </c>
      <c r="F1747" s="35">
        <f>SUMIFS(Tabla16[TASA 0%],Tabla16[NUM],Tabla1[[#This Row],[CODIGO]])</f>
        <v>0</v>
      </c>
      <c r="G1747" s="35">
        <f>SUMIFS(Tabla16[[EXENTO ]],Tabla16[NUM],Tabla1[[#This Row],[CODIGO]])</f>
        <v>0</v>
      </c>
      <c r="H1747" s="35">
        <f>SUMIFS(Tabla16[IVA],Tabla16[NUM],Tabla1[[#This Row],[CODIGO]])</f>
        <v>0</v>
      </c>
      <c r="I1747" s="35">
        <f>SUMIFS(Tabla16[ISR RET.],Tabla16[NUM],Tabla1[[#This Row],[CODIGO]])</f>
        <v>0</v>
      </c>
      <c r="J1747" s="35">
        <f>SUMIFS(Tabla16[IVA RET.],Tabla16[NUM],Tabla1[[#This Row],[CODIGO]])</f>
        <v>0</v>
      </c>
      <c r="K1747" t="str">
        <f>FIXED(Tabla1[[#This Row],[TASA 16%]],0)</f>
        <v>0</v>
      </c>
      <c r="L1747" t="str">
        <f>FIXED(Tabla1[[#This Row],[TASA 0%]],0)</f>
        <v>0</v>
      </c>
      <c r="M1747" t="str">
        <f>FIXED(Tabla1[[#This Row],[TASA EXE.]],0)</f>
        <v>0</v>
      </c>
      <c r="N1747" t="str">
        <f>FIXED(Tabla1[[#This Row],[IVA]],0)</f>
        <v>0</v>
      </c>
      <c r="O1747" t="str">
        <f>FIXED(Tabla1[[#This Row],[ISR RET]],0)</f>
        <v>0</v>
      </c>
      <c r="P1747" t="str">
        <f>FIXED(Tabla1[[#This Row],[IVA RET]],0)</f>
        <v>0</v>
      </c>
      <c r="R1747" s="68">
        <f>Tabla1[[#This Row],[TASA 16]]*16%</f>
        <v>0</v>
      </c>
    </row>
    <row r="1748" spans="2:18" x14ac:dyDescent="0.25">
      <c r="B1748" t="str">
        <f>'[1]210 Y RFC'!A1748</f>
        <v>GIR061221JA0</v>
      </c>
      <c r="C1748" t="s">
        <v>1780</v>
      </c>
      <c r="D1748" t="str">
        <f>'[1]210 Y RFC'!C1748</f>
        <v>GIRMEX SA DE CV</v>
      </c>
      <c r="E1748" s="35">
        <f>SUMIFS(Tabla16[TASA 16],Tabla16[NUM],Tabla1[[#This Row],[CODIGO]])</f>
        <v>0</v>
      </c>
      <c r="F1748" s="35">
        <f>SUMIFS(Tabla16[TASA 0%],Tabla16[NUM],Tabla1[[#This Row],[CODIGO]])</f>
        <v>0</v>
      </c>
      <c r="G1748" s="35">
        <f>SUMIFS(Tabla16[[EXENTO ]],Tabla16[NUM],Tabla1[[#This Row],[CODIGO]])</f>
        <v>0</v>
      </c>
      <c r="H1748" s="35">
        <f>SUMIFS(Tabla16[IVA],Tabla16[NUM],Tabla1[[#This Row],[CODIGO]])</f>
        <v>0</v>
      </c>
      <c r="I1748" s="35">
        <f>SUMIFS(Tabla16[ISR RET.],Tabla16[NUM],Tabla1[[#This Row],[CODIGO]])</f>
        <v>0</v>
      </c>
      <c r="J1748" s="35">
        <f>SUMIFS(Tabla16[IVA RET.],Tabla16[NUM],Tabla1[[#This Row],[CODIGO]])</f>
        <v>0</v>
      </c>
      <c r="K1748" t="str">
        <f>FIXED(Tabla1[[#This Row],[TASA 16%]],0)</f>
        <v>0</v>
      </c>
      <c r="L1748" t="str">
        <f>FIXED(Tabla1[[#This Row],[TASA 0%]],0)</f>
        <v>0</v>
      </c>
      <c r="M1748" t="str">
        <f>FIXED(Tabla1[[#This Row],[TASA EXE.]],0)</f>
        <v>0</v>
      </c>
      <c r="N1748" s="36" t="str">
        <f>FIXED(Tabla1[[#This Row],[IVA]],0)</f>
        <v>0</v>
      </c>
      <c r="O1748" s="36" t="str">
        <f>FIXED(Tabla1[[#This Row],[ISR RET]],0)</f>
        <v>0</v>
      </c>
      <c r="P1748" s="36" t="str">
        <f>FIXED(Tabla1[[#This Row],[IVA RET]],0)</f>
        <v>0</v>
      </c>
      <c r="R1748" s="68">
        <f>Tabla1[[#This Row],[TASA 16]]*16%</f>
        <v>0</v>
      </c>
    </row>
    <row r="1749" spans="2:18" x14ac:dyDescent="0.25">
      <c r="B1749" t="str">
        <f>'[1]210 Y RFC'!A1749</f>
        <v>DSA010117L35</v>
      </c>
      <c r="C1749" t="s">
        <v>1781</v>
      </c>
      <c r="D1749" t="str">
        <f>'[1]210 Y RFC'!C1749</f>
        <v>DESTILADORA LOS SAUCES SA DE CV</v>
      </c>
      <c r="E1749" s="35">
        <f>SUMIFS(Tabla16[TASA 16],Tabla16[NUM],Tabla1[[#This Row],[CODIGO]])</f>
        <v>0</v>
      </c>
      <c r="F1749" s="35">
        <f>SUMIFS(Tabla16[TASA 0%],Tabla16[NUM],Tabla1[[#This Row],[CODIGO]])</f>
        <v>0</v>
      </c>
      <c r="G1749" s="35">
        <f>SUMIFS(Tabla16[[EXENTO ]],Tabla16[NUM],Tabla1[[#This Row],[CODIGO]])</f>
        <v>0</v>
      </c>
      <c r="H1749" s="35">
        <f>SUMIFS(Tabla16[IVA],Tabla16[NUM],Tabla1[[#This Row],[CODIGO]])</f>
        <v>0</v>
      </c>
      <c r="I1749" s="35">
        <f>SUMIFS(Tabla16[ISR RET.],Tabla16[NUM],Tabla1[[#This Row],[CODIGO]])</f>
        <v>0</v>
      </c>
      <c r="J1749" s="35">
        <f>SUMIFS(Tabla16[IVA RET.],Tabla16[NUM],Tabla1[[#This Row],[CODIGO]])</f>
        <v>0</v>
      </c>
      <c r="K1749" t="str">
        <f>FIXED(Tabla1[[#This Row],[TASA 16%]],0)</f>
        <v>0</v>
      </c>
      <c r="L1749" t="str">
        <f>FIXED(Tabla1[[#This Row],[TASA 0%]],0)</f>
        <v>0</v>
      </c>
      <c r="M1749" t="str">
        <f>FIXED(Tabla1[[#This Row],[TASA EXE.]],0)</f>
        <v>0</v>
      </c>
      <c r="N1749" t="str">
        <f>FIXED(Tabla1[[#This Row],[IVA]],0)</f>
        <v>0</v>
      </c>
      <c r="O1749" t="str">
        <f>FIXED(Tabla1[[#This Row],[ISR RET]],0)</f>
        <v>0</v>
      </c>
      <c r="P1749" t="str">
        <f>FIXED(Tabla1[[#This Row],[IVA RET]],0)</f>
        <v>0</v>
      </c>
      <c r="R1749" s="68">
        <f>Tabla1[[#This Row],[TASA 16]]*16%</f>
        <v>0</v>
      </c>
    </row>
    <row r="1750" spans="2:18" x14ac:dyDescent="0.25">
      <c r="B1750" t="str">
        <f>'[1]210 Y RFC'!A1750</f>
        <v>PAZM8503177FA</v>
      </c>
      <c r="C1750" t="s">
        <v>1782</v>
      </c>
      <c r="D1750" t="str">
        <f>'[1]210 Y RFC'!C1750</f>
        <v>PARRA ZUÑIGA MARGARITA</v>
      </c>
      <c r="E1750" s="35">
        <f>SUMIFS(Tabla16[TASA 16],Tabla16[NUM],Tabla1[[#This Row],[CODIGO]])</f>
        <v>0</v>
      </c>
      <c r="F1750" s="35">
        <f>SUMIFS(Tabla16[TASA 0%],Tabla16[NUM],Tabla1[[#This Row],[CODIGO]])</f>
        <v>0</v>
      </c>
      <c r="G1750" s="35">
        <f>SUMIFS(Tabla16[[EXENTO ]],Tabla16[NUM],Tabla1[[#This Row],[CODIGO]])</f>
        <v>0</v>
      </c>
      <c r="H1750" s="35">
        <f>SUMIFS(Tabla16[IVA],Tabla16[NUM],Tabla1[[#This Row],[CODIGO]])</f>
        <v>0</v>
      </c>
      <c r="I1750" s="35">
        <f>SUMIFS(Tabla16[ISR RET.],Tabla16[NUM],Tabla1[[#This Row],[CODIGO]])</f>
        <v>0</v>
      </c>
      <c r="J1750" s="35">
        <f>SUMIFS(Tabla16[IVA RET.],Tabla16[NUM],Tabla1[[#This Row],[CODIGO]])</f>
        <v>0</v>
      </c>
      <c r="K1750" t="str">
        <f>FIXED(Tabla1[[#This Row],[TASA 16%]],0)</f>
        <v>0</v>
      </c>
      <c r="L1750" t="str">
        <f>FIXED(Tabla1[[#This Row],[TASA 0%]],0)</f>
        <v>0</v>
      </c>
      <c r="M1750" t="str">
        <f>FIXED(Tabla1[[#This Row],[TASA EXE.]],0)</f>
        <v>0</v>
      </c>
      <c r="N1750" s="36" t="str">
        <f>FIXED(Tabla1[[#This Row],[IVA]],0)</f>
        <v>0</v>
      </c>
      <c r="O1750" s="36" t="str">
        <f>FIXED(Tabla1[[#This Row],[ISR RET]],0)</f>
        <v>0</v>
      </c>
      <c r="P1750" s="36" t="str">
        <f>FIXED(Tabla1[[#This Row],[IVA RET]],0)</f>
        <v>0</v>
      </c>
      <c r="R1750" s="68">
        <f>Tabla1[[#This Row],[TASA 16]]*16%</f>
        <v>0</v>
      </c>
    </row>
    <row r="1751" spans="2:18" x14ac:dyDescent="0.25">
      <c r="B1751" t="str">
        <f>'[1]210 Y RFC'!A1751</f>
        <v>PIB971009AX7</v>
      </c>
      <c r="C1751" t="s">
        <v>1783</v>
      </c>
      <c r="D1751" t="str">
        <f>'[1]210 Y RFC'!C1751</f>
        <v xml:space="preserve">PRODUCTORA INTERNACIONAL DE BEBIDAS SA DE CV </v>
      </c>
      <c r="E1751" s="35">
        <f>SUMIFS(Tabla16[TASA 16],Tabla16[NUM],Tabla1[[#This Row],[CODIGO]])</f>
        <v>0</v>
      </c>
      <c r="F1751" s="35">
        <f>SUMIFS(Tabla16[TASA 0%],Tabla16[NUM],Tabla1[[#This Row],[CODIGO]])</f>
        <v>0</v>
      </c>
      <c r="G1751" s="35">
        <f>SUMIFS(Tabla16[[EXENTO ]],Tabla16[NUM],Tabla1[[#This Row],[CODIGO]])</f>
        <v>0</v>
      </c>
      <c r="H1751" s="35">
        <f>SUMIFS(Tabla16[IVA],Tabla16[NUM],Tabla1[[#This Row],[CODIGO]])</f>
        <v>0</v>
      </c>
      <c r="I1751" s="35">
        <f>SUMIFS(Tabla16[ISR RET.],Tabla16[NUM],Tabla1[[#This Row],[CODIGO]])</f>
        <v>0</v>
      </c>
      <c r="J1751" s="35">
        <f>SUMIFS(Tabla16[IVA RET.],Tabla16[NUM],Tabla1[[#This Row],[CODIGO]])</f>
        <v>0</v>
      </c>
      <c r="K1751" t="str">
        <f>FIXED(Tabla1[[#This Row],[TASA 16%]],0)</f>
        <v>0</v>
      </c>
      <c r="L1751" t="str">
        <f>FIXED(Tabla1[[#This Row],[TASA 0%]],0)</f>
        <v>0</v>
      </c>
      <c r="M1751" t="str">
        <f>FIXED(Tabla1[[#This Row],[TASA EXE.]],0)</f>
        <v>0</v>
      </c>
      <c r="N1751" t="str">
        <f>FIXED(Tabla1[[#This Row],[IVA]],0)</f>
        <v>0</v>
      </c>
      <c r="O1751" t="str">
        <f>FIXED(Tabla1[[#This Row],[ISR RET]],0)</f>
        <v>0</v>
      </c>
      <c r="P1751" t="str">
        <f>FIXED(Tabla1[[#This Row],[IVA RET]],0)</f>
        <v>0</v>
      </c>
      <c r="R1751" s="68">
        <f>Tabla1[[#This Row],[TASA 16]]*16%</f>
        <v>0</v>
      </c>
    </row>
    <row r="1752" spans="2:18" x14ac:dyDescent="0.25">
      <c r="B1752" t="str">
        <f>'[1]210 Y RFC'!A1752</f>
        <v>AAG060905GR3</v>
      </c>
      <c r="C1752" t="s">
        <v>1784</v>
      </c>
      <c r="D1752" t="str">
        <f>'[1]210 Y RFC'!C1752</f>
        <v>ABASTECEDORA AGSA SA DE CV</v>
      </c>
      <c r="E1752" s="35">
        <f>SUMIFS(Tabla16[TASA 16],Tabla16[NUM],Tabla1[[#This Row],[CODIGO]])</f>
        <v>0</v>
      </c>
      <c r="F1752" s="35">
        <f>SUMIFS(Tabla16[TASA 0%],Tabla16[NUM],Tabla1[[#This Row],[CODIGO]])</f>
        <v>0</v>
      </c>
      <c r="G1752" s="35">
        <f>SUMIFS(Tabla16[[EXENTO ]],Tabla16[NUM],Tabla1[[#This Row],[CODIGO]])</f>
        <v>0</v>
      </c>
      <c r="H1752" s="35">
        <f>SUMIFS(Tabla16[IVA],Tabla16[NUM],Tabla1[[#This Row],[CODIGO]])</f>
        <v>0</v>
      </c>
      <c r="I1752" s="35">
        <f>SUMIFS(Tabla16[ISR RET.],Tabla16[NUM],Tabla1[[#This Row],[CODIGO]])</f>
        <v>0</v>
      </c>
      <c r="J1752" s="35">
        <f>SUMIFS(Tabla16[IVA RET.],Tabla16[NUM],Tabla1[[#This Row],[CODIGO]])</f>
        <v>0</v>
      </c>
      <c r="K1752" t="str">
        <f>FIXED(Tabla1[[#This Row],[TASA 16%]],0)</f>
        <v>0</v>
      </c>
      <c r="L1752" t="str">
        <f>FIXED(Tabla1[[#This Row],[TASA 0%]],0)</f>
        <v>0</v>
      </c>
      <c r="M1752" t="str">
        <f>FIXED(Tabla1[[#This Row],[TASA EXE.]],0)</f>
        <v>0</v>
      </c>
      <c r="N1752" s="36" t="str">
        <f>FIXED(Tabla1[[#This Row],[IVA]],0)</f>
        <v>0</v>
      </c>
      <c r="O1752" s="36" t="str">
        <f>FIXED(Tabla1[[#This Row],[ISR RET]],0)</f>
        <v>0</v>
      </c>
      <c r="P1752" s="36" t="str">
        <f>FIXED(Tabla1[[#This Row],[IVA RET]],0)</f>
        <v>0</v>
      </c>
      <c r="R1752" s="68">
        <f>Tabla1[[#This Row],[TASA 16]]*16%</f>
        <v>0</v>
      </c>
    </row>
    <row r="1753" spans="2:18" x14ac:dyDescent="0.25">
      <c r="B1753" t="str">
        <f>'[1]210 Y RFC'!A1753</f>
        <v>NAPG641212CZ9</v>
      </c>
      <c r="C1753" t="s">
        <v>1785</v>
      </c>
      <c r="D1753" t="str">
        <f>'[1]210 Y RFC'!C1753</f>
        <v>NARANJO PADILLA GUADALUPE</v>
      </c>
      <c r="E1753" s="35">
        <f>SUMIFS(Tabla16[TASA 16],Tabla16[NUM],Tabla1[[#This Row],[CODIGO]])</f>
        <v>0</v>
      </c>
      <c r="F1753" s="35">
        <f>SUMIFS(Tabla16[TASA 0%],Tabla16[NUM],Tabla1[[#This Row],[CODIGO]])</f>
        <v>0</v>
      </c>
      <c r="G1753" s="35">
        <f>SUMIFS(Tabla16[[EXENTO ]],Tabla16[NUM],Tabla1[[#This Row],[CODIGO]])</f>
        <v>0</v>
      </c>
      <c r="H1753" s="35">
        <f>SUMIFS(Tabla16[IVA],Tabla16[NUM],Tabla1[[#This Row],[CODIGO]])</f>
        <v>0</v>
      </c>
      <c r="I1753" s="35">
        <f>SUMIFS(Tabla16[ISR RET.],Tabla16[NUM],Tabla1[[#This Row],[CODIGO]])</f>
        <v>0</v>
      </c>
      <c r="J1753" s="35">
        <f>SUMIFS(Tabla16[IVA RET.],Tabla16[NUM],Tabla1[[#This Row],[CODIGO]])</f>
        <v>0</v>
      </c>
      <c r="K1753" t="str">
        <f>FIXED(Tabla1[[#This Row],[TASA 16%]],0)</f>
        <v>0</v>
      </c>
      <c r="L1753" t="str">
        <f>FIXED(Tabla1[[#This Row],[TASA 0%]],0)</f>
        <v>0</v>
      </c>
      <c r="M1753" t="str">
        <f>FIXED(Tabla1[[#This Row],[TASA EXE.]],0)</f>
        <v>0</v>
      </c>
      <c r="N1753" t="str">
        <f>FIXED(Tabla1[[#This Row],[IVA]],0)</f>
        <v>0</v>
      </c>
      <c r="O1753" t="str">
        <f>FIXED(Tabla1[[#This Row],[ISR RET]],0)</f>
        <v>0</v>
      </c>
      <c r="P1753" t="str">
        <f>FIXED(Tabla1[[#This Row],[IVA RET]],0)</f>
        <v>0</v>
      </c>
      <c r="R1753" s="68">
        <f>Tabla1[[#This Row],[TASA 16]]*16%</f>
        <v>0</v>
      </c>
    </row>
    <row r="1754" spans="2:18" x14ac:dyDescent="0.25">
      <c r="B1754" t="str">
        <f>'[1]210 Y RFC'!A1754</f>
        <v>HEAR661005KT6</v>
      </c>
      <c r="C1754" t="s">
        <v>1786</v>
      </c>
      <c r="D1754" t="str">
        <f>'[1]210 Y RFC'!C1754</f>
        <v>HERNANDEZ ANGULO RAUL</v>
      </c>
      <c r="E1754" s="35">
        <f>SUMIFS(Tabla16[TASA 16],Tabla16[NUM],Tabla1[[#This Row],[CODIGO]])</f>
        <v>0</v>
      </c>
      <c r="F1754" s="35">
        <f>SUMIFS(Tabla16[TASA 0%],Tabla16[NUM],Tabla1[[#This Row],[CODIGO]])</f>
        <v>0</v>
      </c>
      <c r="G1754" s="35">
        <f>SUMIFS(Tabla16[[EXENTO ]],Tabla16[NUM],Tabla1[[#This Row],[CODIGO]])</f>
        <v>0</v>
      </c>
      <c r="H1754" s="35">
        <f>SUMIFS(Tabla16[IVA],Tabla16[NUM],Tabla1[[#This Row],[CODIGO]])</f>
        <v>0</v>
      </c>
      <c r="I1754" s="35">
        <f>SUMIFS(Tabla16[ISR RET.],Tabla16[NUM],Tabla1[[#This Row],[CODIGO]])</f>
        <v>0</v>
      </c>
      <c r="J1754" s="35">
        <f>SUMIFS(Tabla16[IVA RET.],Tabla16[NUM],Tabla1[[#This Row],[CODIGO]])</f>
        <v>0</v>
      </c>
      <c r="K1754" t="str">
        <f>FIXED(Tabla1[[#This Row],[TASA 16%]],0)</f>
        <v>0</v>
      </c>
      <c r="L1754" t="str">
        <f>FIXED(Tabla1[[#This Row],[TASA 0%]],0)</f>
        <v>0</v>
      </c>
      <c r="M1754" t="str">
        <f>FIXED(Tabla1[[#This Row],[TASA EXE.]],0)</f>
        <v>0</v>
      </c>
      <c r="N1754" s="36" t="str">
        <f>FIXED(Tabla1[[#This Row],[IVA]],0)</f>
        <v>0</v>
      </c>
      <c r="O1754" s="36" t="str">
        <f>FIXED(Tabla1[[#This Row],[ISR RET]],0)</f>
        <v>0</v>
      </c>
      <c r="P1754" s="36" t="str">
        <f>FIXED(Tabla1[[#This Row],[IVA RET]],0)</f>
        <v>0</v>
      </c>
      <c r="R1754" s="68">
        <f>Tabla1[[#This Row],[TASA 16]]*16%</f>
        <v>0</v>
      </c>
    </row>
    <row r="1755" spans="2:18" x14ac:dyDescent="0.25">
      <c r="B1755" t="str">
        <f>'[1]210 Y RFC'!A1755</f>
        <v>RMA071203393</v>
      </c>
      <c r="C1755" t="s">
        <v>1787</v>
      </c>
      <c r="D1755" t="str">
        <f>'[1]210 Y RFC'!C1755</f>
        <v>RT MAGIQUE S DE RL DE CV</v>
      </c>
      <c r="E1755" s="35">
        <f>SUMIFS(Tabla16[TASA 16],Tabla16[NUM],Tabla1[[#This Row],[CODIGO]])</f>
        <v>0</v>
      </c>
      <c r="F1755" s="35">
        <f>SUMIFS(Tabla16[TASA 0%],Tabla16[NUM],Tabla1[[#This Row],[CODIGO]])</f>
        <v>0</v>
      </c>
      <c r="G1755" s="35">
        <f>SUMIFS(Tabla16[[EXENTO ]],Tabla16[NUM],Tabla1[[#This Row],[CODIGO]])</f>
        <v>0</v>
      </c>
      <c r="H1755" s="35">
        <f>SUMIFS(Tabla16[IVA],Tabla16[NUM],Tabla1[[#This Row],[CODIGO]])</f>
        <v>0</v>
      </c>
      <c r="I1755" s="35">
        <f>SUMIFS(Tabla16[ISR RET.],Tabla16[NUM],Tabla1[[#This Row],[CODIGO]])</f>
        <v>0</v>
      </c>
      <c r="J1755" s="35">
        <f>SUMIFS(Tabla16[IVA RET.],Tabla16[NUM],Tabla1[[#This Row],[CODIGO]])</f>
        <v>0</v>
      </c>
      <c r="K1755" t="str">
        <f>FIXED(Tabla1[[#This Row],[TASA 16%]],0)</f>
        <v>0</v>
      </c>
      <c r="L1755" t="str">
        <f>FIXED(Tabla1[[#This Row],[TASA 0%]],0)</f>
        <v>0</v>
      </c>
      <c r="M1755" t="str">
        <f>FIXED(Tabla1[[#This Row],[TASA EXE.]],0)</f>
        <v>0</v>
      </c>
      <c r="N1755" t="str">
        <f>FIXED(Tabla1[[#This Row],[IVA]],0)</f>
        <v>0</v>
      </c>
      <c r="O1755" t="str">
        <f>FIXED(Tabla1[[#This Row],[ISR RET]],0)</f>
        <v>0</v>
      </c>
      <c r="P1755" t="str">
        <f>FIXED(Tabla1[[#This Row],[IVA RET]],0)</f>
        <v>0</v>
      </c>
      <c r="R1755" s="68">
        <f>Tabla1[[#This Row],[TASA 16]]*16%</f>
        <v>0</v>
      </c>
    </row>
    <row r="1756" spans="2:18" x14ac:dyDescent="0.25">
      <c r="B1756" t="str">
        <f>'[1]210 Y RFC'!A1756</f>
        <v>MLA001116D25</v>
      </c>
      <c r="C1756" t="s">
        <v>1788</v>
      </c>
      <c r="D1756" t="str">
        <f>'[1]210 Y RFC'!C1756</f>
        <v>MCI LABORATORIOS SA DE CV</v>
      </c>
      <c r="E1756" s="35">
        <f>SUMIFS(Tabla16[TASA 16],Tabla16[NUM],Tabla1[[#This Row],[CODIGO]])</f>
        <v>0</v>
      </c>
      <c r="F1756" s="35">
        <f>SUMIFS(Tabla16[TASA 0%],Tabla16[NUM],Tabla1[[#This Row],[CODIGO]])</f>
        <v>0</v>
      </c>
      <c r="G1756" s="35">
        <f>SUMIFS(Tabla16[[EXENTO ]],Tabla16[NUM],Tabla1[[#This Row],[CODIGO]])</f>
        <v>0</v>
      </c>
      <c r="H1756" s="35">
        <f>SUMIFS(Tabla16[IVA],Tabla16[NUM],Tabla1[[#This Row],[CODIGO]])</f>
        <v>0</v>
      </c>
      <c r="I1756" s="35">
        <f>SUMIFS(Tabla16[ISR RET.],Tabla16[NUM],Tabla1[[#This Row],[CODIGO]])</f>
        <v>0</v>
      </c>
      <c r="J1756" s="35">
        <f>SUMIFS(Tabla16[IVA RET.],Tabla16[NUM],Tabla1[[#This Row],[CODIGO]])</f>
        <v>0</v>
      </c>
      <c r="K1756" t="str">
        <f>FIXED(Tabla1[[#This Row],[TASA 16%]],0)</f>
        <v>0</v>
      </c>
      <c r="L1756" t="str">
        <f>FIXED(Tabla1[[#This Row],[TASA 0%]],0)</f>
        <v>0</v>
      </c>
      <c r="M1756" t="str">
        <f>FIXED(Tabla1[[#This Row],[TASA EXE.]],0)</f>
        <v>0</v>
      </c>
      <c r="N1756" s="36" t="str">
        <f>FIXED(Tabla1[[#This Row],[IVA]],0)</f>
        <v>0</v>
      </c>
      <c r="O1756" s="36" t="str">
        <f>FIXED(Tabla1[[#This Row],[ISR RET]],0)</f>
        <v>0</v>
      </c>
      <c r="P1756" s="36" t="str">
        <f>FIXED(Tabla1[[#This Row],[IVA RET]],0)</f>
        <v>0</v>
      </c>
      <c r="R1756" s="68">
        <f>Tabla1[[#This Row],[TASA 16]]*16%</f>
        <v>0</v>
      </c>
    </row>
    <row r="1757" spans="2:18" x14ac:dyDescent="0.25">
      <c r="B1757" t="str">
        <f>'[1]210 Y RFC'!A1757</f>
        <v>DIN960925V95</v>
      </c>
      <c r="C1757" t="s">
        <v>1789</v>
      </c>
      <c r="D1757" t="str">
        <f>'[1]210 Y RFC'!C1757</f>
        <v>DIAGNOSTICA INTERNACIONAL SA DE CV</v>
      </c>
      <c r="E1757" s="35">
        <f>SUMIFS(Tabla16[TASA 16],Tabla16[NUM],Tabla1[[#This Row],[CODIGO]])</f>
        <v>0</v>
      </c>
      <c r="F1757" s="35">
        <f>SUMIFS(Tabla16[TASA 0%],Tabla16[NUM],Tabla1[[#This Row],[CODIGO]])</f>
        <v>0</v>
      </c>
      <c r="G1757" s="35">
        <f>SUMIFS(Tabla16[[EXENTO ]],Tabla16[NUM],Tabla1[[#This Row],[CODIGO]])</f>
        <v>0</v>
      </c>
      <c r="H1757" s="35">
        <f>SUMIFS(Tabla16[IVA],Tabla16[NUM],Tabla1[[#This Row],[CODIGO]])</f>
        <v>0</v>
      </c>
      <c r="I1757" s="35">
        <f>SUMIFS(Tabla16[ISR RET.],Tabla16[NUM],Tabla1[[#This Row],[CODIGO]])</f>
        <v>0</v>
      </c>
      <c r="J1757" s="35">
        <f>SUMIFS(Tabla16[IVA RET.],Tabla16[NUM],Tabla1[[#This Row],[CODIGO]])</f>
        <v>0</v>
      </c>
      <c r="K1757" t="str">
        <f>FIXED(Tabla1[[#This Row],[TASA 16%]],0)</f>
        <v>0</v>
      </c>
      <c r="L1757" t="str">
        <f>FIXED(Tabla1[[#This Row],[TASA 0%]],0)</f>
        <v>0</v>
      </c>
      <c r="M1757" t="str">
        <f>FIXED(Tabla1[[#This Row],[TASA EXE.]],0)</f>
        <v>0</v>
      </c>
      <c r="N1757" t="str">
        <f>FIXED(Tabla1[[#This Row],[IVA]],0)</f>
        <v>0</v>
      </c>
      <c r="O1757" t="str">
        <f>FIXED(Tabla1[[#This Row],[ISR RET]],0)</f>
        <v>0</v>
      </c>
      <c r="P1757" t="str">
        <f>FIXED(Tabla1[[#This Row],[IVA RET]],0)</f>
        <v>0</v>
      </c>
      <c r="R1757" s="68">
        <f>Tabla1[[#This Row],[TASA 16]]*16%</f>
        <v>0</v>
      </c>
    </row>
    <row r="1758" spans="2:18" x14ac:dyDescent="0.25">
      <c r="B1758" t="str">
        <f>'[1]210 Y RFC'!A1758</f>
        <v>PEMH6612116T7</v>
      </c>
      <c r="C1758" t="s">
        <v>1790</v>
      </c>
      <c r="D1758" t="str">
        <f>'[1]210 Y RFC'!C1758</f>
        <v>PEREZ MORA HUGO</v>
      </c>
      <c r="E1758" s="35">
        <f>SUMIFS(Tabla16[TASA 16],Tabla16[NUM],Tabla1[[#This Row],[CODIGO]])</f>
        <v>0</v>
      </c>
      <c r="F1758" s="35">
        <f>SUMIFS(Tabla16[TASA 0%],Tabla16[NUM],Tabla1[[#This Row],[CODIGO]])</f>
        <v>0</v>
      </c>
      <c r="G1758" s="35">
        <f>SUMIFS(Tabla16[[EXENTO ]],Tabla16[NUM],Tabla1[[#This Row],[CODIGO]])</f>
        <v>0</v>
      </c>
      <c r="H1758" s="35">
        <f>SUMIFS(Tabla16[IVA],Tabla16[NUM],Tabla1[[#This Row],[CODIGO]])</f>
        <v>0</v>
      </c>
      <c r="I1758" s="35">
        <f>SUMIFS(Tabla16[ISR RET.],Tabla16[NUM],Tabla1[[#This Row],[CODIGO]])</f>
        <v>0</v>
      </c>
      <c r="J1758" s="35">
        <f>SUMIFS(Tabla16[IVA RET.],Tabla16[NUM],Tabla1[[#This Row],[CODIGO]])</f>
        <v>0</v>
      </c>
      <c r="K1758" t="str">
        <f>FIXED(Tabla1[[#This Row],[TASA 16%]],0)</f>
        <v>0</v>
      </c>
      <c r="L1758" t="str">
        <f>FIXED(Tabla1[[#This Row],[TASA 0%]],0)</f>
        <v>0</v>
      </c>
      <c r="M1758" t="str">
        <f>FIXED(Tabla1[[#This Row],[TASA EXE.]],0)</f>
        <v>0</v>
      </c>
      <c r="N1758" s="36" t="str">
        <f>FIXED(Tabla1[[#This Row],[IVA]],0)</f>
        <v>0</v>
      </c>
      <c r="O1758" s="36" t="str">
        <f>FIXED(Tabla1[[#This Row],[ISR RET]],0)</f>
        <v>0</v>
      </c>
      <c r="P1758" s="36" t="str">
        <f>FIXED(Tabla1[[#This Row],[IVA RET]],0)</f>
        <v>0</v>
      </c>
      <c r="R1758" s="68">
        <f>Tabla1[[#This Row],[TASA 16]]*16%</f>
        <v>0</v>
      </c>
    </row>
    <row r="1759" spans="2:18" x14ac:dyDescent="0.25">
      <c r="B1759" t="str">
        <f>'[1]210 Y RFC'!A1759</f>
        <v>PANC760318V74</v>
      </c>
      <c r="C1759" t="s">
        <v>1791</v>
      </c>
      <c r="D1759" t="str">
        <f>'[1]210 Y RFC'!C1759</f>
        <v>PADILLA NAVARRO CAROLINA</v>
      </c>
      <c r="E1759" s="35">
        <f>SUMIFS(Tabla16[TASA 16],Tabla16[NUM],Tabla1[[#This Row],[CODIGO]])</f>
        <v>0</v>
      </c>
      <c r="F1759" s="35">
        <f>SUMIFS(Tabla16[TASA 0%],Tabla16[NUM],Tabla1[[#This Row],[CODIGO]])</f>
        <v>0</v>
      </c>
      <c r="G1759" s="35">
        <f>SUMIFS(Tabla16[[EXENTO ]],Tabla16[NUM],Tabla1[[#This Row],[CODIGO]])</f>
        <v>0</v>
      </c>
      <c r="H1759" s="35">
        <f>SUMIFS(Tabla16[IVA],Tabla16[NUM],Tabla1[[#This Row],[CODIGO]])</f>
        <v>0</v>
      </c>
      <c r="I1759" s="35">
        <f>SUMIFS(Tabla16[ISR RET.],Tabla16[NUM],Tabla1[[#This Row],[CODIGO]])</f>
        <v>0</v>
      </c>
      <c r="J1759" s="35">
        <f>SUMIFS(Tabla16[IVA RET.],Tabla16[NUM],Tabla1[[#This Row],[CODIGO]])</f>
        <v>0</v>
      </c>
      <c r="K1759" t="str">
        <f>FIXED(Tabla1[[#This Row],[TASA 16%]],0)</f>
        <v>0</v>
      </c>
      <c r="L1759" t="str">
        <f>FIXED(Tabla1[[#This Row],[TASA 0%]],0)</f>
        <v>0</v>
      </c>
      <c r="M1759" t="str">
        <f>FIXED(Tabla1[[#This Row],[TASA EXE.]],0)</f>
        <v>0</v>
      </c>
      <c r="N1759" t="str">
        <f>FIXED(Tabla1[[#This Row],[IVA]],0)</f>
        <v>0</v>
      </c>
      <c r="O1759" t="str">
        <f>FIXED(Tabla1[[#This Row],[ISR RET]],0)</f>
        <v>0</v>
      </c>
      <c r="P1759" t="str">
        <f>FIXED(Tabla1[[#This Row],[IVA RET]],0)</f>
        <v>0</v>
      </c>
      <c r="R1759" s="68">
        <f>Tabla1[[#This Row],[TASA 16]]*16%</f>
        <v>0</v>
      </c>
    </row>
    <row r="1760" spans="2:18" x14ac:dyDescent="0.25">
      <c r="B1760" t="str">
        <f>'[1]210 Y RFC'!A1760</f>
        <v>ASA980630FG5</v>
      </c>
      <c r="C1760" t="s">
        <v>1792</v>
      </c>
      <c r="D1760" t="str">
        <f>'[1]210 Y RFC'!C1760</f>
        <v>ACCESORIOS Y SERVICIOS PARA AUTOS SA DE CV</v>
      </c>
      <c r="E1760" s="35">
        <f>SUMIFS(Tabla16[TASA 16],Tabla16[NUM],Tabla1[[#This Row],[CODIGO]])</f>
        <v>0</v>
      </c>
      <c r="F1760" s="35">
        <f>SUMIFS(Tabla16[TASA 0%],Tabla16[NUM],Tabla1[[#This Row],[CODIGO]])</f>
        <v>0</v>
      </c>
      <c r="G1760" s="35">
        <f>SUMIFS(Tabla16[[EXENTO ]],Tabla16[NUM],Tabla1[[#This Row],[CODIGO]])</f>
        <v>0</v>
      </c>
      <c r="H1760" s="35">
        <f>SUMIFS(Tabla16[IVA],Tabla16[NUM],Tabla1[[#This Row],[CODIGO]])</f>
        <v>0</v>
      </c>
      <c r="I1760" s="35">
        <f>SUMIFS(Tabla16[ISR RET.],Tabla16[NUM],Tabla1[[#This Row],[CODIGO]])</f>
        <v>0</v>
      </c>
      <c r="J1760" s="35">
        <f>SUMIFS(Tabla16[IVA RET.],Tabla16[NUM],Tabla1[[#This Row],[CODIGO]])</f>
        <v>0</v>
      </c>
      <c r="K1760" t="str">
        <f>FIXED(Tabla1[[#This Row],[TASA 16%]],0)</f>
        <v>0</v>
      </c>
      <c r="L1760" t="str">
        <f>FIXED(Tabla1[[#This Row],[TASA 0%]],0)</f>
        <v>0</v>
      </c>
      <c r="M1760" t="str">
        <f>FIXED(Tabla1[[#This Row],[TASA EXE.]],0)</f>
        <v>0</v>
      </c>
      <c r="N1760" s="36" t="str">
        <f>FIXED(Tabla1[[#This Row],[IVA]],0)</f>
        <v>0</v>
      </c>
      <c r="O1760" s="36" t="str">
        <f>FIXED(Tabla1[[#This Row],[ISR RET]],0)</f>
        <v>0</v>
      </c>
      <c r="P1760" s="36" t="str">
        <f>FIXED(Tabla1[[#This Row],[IVA RET]],0)</f>
        <v>0</v>
      </c>
      <c r="R1760" s="68">
        <f>Tabla1[[#This Row],[TASA 16]]*16%</f>
        <v>0</v>
      </c>
    </row>
    <row r="1761" spans="2:18" x14ac:dyDescent="0.25">
      <c r="B1761" t="str">
        <f>'[1]210 Y RFC'!A1761</f>
        <v>CSM980724NL8</v>
      </c>
      <c r="C1761" t="s">
        <v>1793</v>
      </c>
      <c r="D1761" t="str">
        <f>'[1]210 Y RFC'!C1761</f>
        <v>CONSTRUCCIONES SERVICIOS Y MATERIAL ELECTRICO SA DE CV</v>
      </c>
      <c r="E1761" s="35">
        <f>SUMIFS(Tabla16[TASA 16],Tabla16[NUM],Tabla1[[#This Row],[CODIGO]])</f>
        <v>0</v>
      </c>
      <c r="F1761" s="35">
        <f>SUMIFS(Tabla16[TASA 0%],Tabla16[NUM],Tabla1[[#This Row],[CODIGO]])</f>
        <v>0</v>
      </c>
      <c r="G1761" s="35">
        <f>SUMIFS(Tabla16[[EXENTO ]],Tabla16[NUM],Tabla1[[#This Row],[CODIGO]])</f>
        <v>0</v>
      </c>
      <c r="H1761" s="35">
        <f>SUMIFS(Tabla16[IVA],Tabla16[NUM],Tabla1[[#This Row],[CODIGO]])</f>
        <v>0</v>
      </c>
      <c r="I1761" s="35">
        <f>SUMIFS(Tabla16[ISR RET.],Tabla16[NUM],Tabla1[[#This Row],[CODIGO]])</f>
        <v>0</v>
      </c>
      <c r="J1761" s="35">
        <f>SUMIFS(Tabla16[IVA RET.],Tabla16[NUM],Tabla1[[#This Row],[CODIGO]])</f>
        <v>0</v>
      </c>
      <c r="K1761" t="str">
        <f>FIXED(Tabla1[[#This Row],[TASA 16%]],0)</f>
        <v>0</v>
      </c>
      <c r="L1761" t="str">
        <f>FIXED(Tabla1[[#This Row],[TASA 0%]],0)</f>
        <v>0</v>
      </c>
      <c r="M1761" t="str">
        <f>FIXED(Tabla1[[#This Row],[TASA EXE.]],0)</f>
        <v>0</v>
      </c>
      <c r="N1761" t="str">
        <f>FIXED(Tabla1[[#This Row],[IVA]],0)</f>
        <v>0</v>
      </c>
      <c r="O1761" t="str">
        <f>FIXED(Tabla1[[#This Row],[ISR RET]],0)</f>
        <v>0</v>
      </c>
      <c r="P1761" t="str">
        <f>FIXED(Tabla1[[#This Row],[IVA RET]],0)</f>
        <v>0</v>
      </c>
      <c r="R1761" s="68">
        <f>Tabla1[[#This Row],[TASA 16]]*16%</f>
        <v>0</v>
      </c>
    </row>
    <row r="1762" spans="2:18" x14ac:dyDescent="0.25">
      <c r="B1762" t="str">
        <f>'[1]210 Y RFC'!A1762</f>
        <v>CSY0304086K9</v>
      </c>
      <c r="C1762" t="s">
        <v>1794</v>
      </c>
      <c r="D1762" t="str">
        <f>'[1]210 Y RFC'!C1762</f>
        <v>COMERCIALIZADORA SYDNEY SA DE CV</v>
      </c>
      <c r="E1762" s="35">
        <f>SUMIFS(Tabla16[TASA 16],Tabla16[NUM],Tabla1[[#This Row],[CODIGO]])</f>
        <v>0</v>
      </c>
      <c r="F1762" s="35">
        <f>SUMIFS(Tabla16[TASA 0%],Tabla16[NUM],Tabla1[[#This Row],[CODIGO]])</f>
        <v>0</v>
      </c>
      <c r="G1762" s="35">
        <f>SUMIFS(Tabla16[[EXENTO ]],Tabla16[NUM],Tabla1[[#This Row],[CODIGO]])</f>
        <v>0</v>
      </c>
      <c r="H1762" s="35">
        <f>SUMIFS(Tabla16[IVA],Tabla16[NUM],Tabla1[[#This Row],[CODIGO]])</f>
        <v>0</v>
      </c>
      <c r="I1762" s="35">
        <f>SUMIFS(Tabla16[ISR RET.],Tabla16[NUM],Tabla1[[#This Row],[CODIGO]])</f>
        <v>0</v>
      </c>
      <c r="J1762" s="35">
        <f>SUMIFS(Tabla16[IVA RET.],Tabla16[NUM],Tabla1[[#This Row],[CODIGO]])</f>
        <v>0</v>
      </c>
      <c r="K1762" t="str">
        <f>FIXED(Tabla1[[#This Row],[TASA 16%]],0)</f>
        <v>0</v>
      </c>
      <c r="L1762" t="str">
        <f>FIXED(Tabla1[[#This Row],[TASA 0%]],0)</f>
        <v>0</v>
      </c>
      <c r="M1762" t="str">
        <f>FIXED(Tabla1[[#This Row],[TASA EXE.]],0)</f>
        <v>0</v>
      </c>
      <c r="N1762" s="36" t="str">
        <f>FIXED(Tabla1[[#This Row],[IVA]],0)</f>
        <v>0</v>
      </c>
      <c r="O1762" s="36" t="str">
        <f>FIXED(Tabla1[[#This Row],[ISR RET]],0)</f>
        <v>0</v>
      </c>
      <c r="P1762" s="36" t="str">
        <f>FIXED(Tabla1[[#This Row],[IVA RET]],0)</f>
        <v>0</v>
      </c>
      <c r="R1762" s="68">
        <f>Tabla1[[#This Row],[TASA 16]]*16%</f>
        <v>0</v>
      </c>
    </row>
    <row r="1763" spans="2:18" x14ac:dyDescent="0.25">
      <c r="B1763" t="str">
        <f>'[1]210 Y RFC'!A1763</f>
        <v>SALC670519A59</v>
      </c>
      <c r="C1763" t="s">
        <v>1795</v>
      </c>
      <c r="D1763" t="str">
        <f>'[1]210 Y RFC'!C1763</f>
        <v>SANCHEZ LARA CELIA</v>
      </c>
      <c r="E1763" s="35">
        <f>SUMIFS(Tabla16[TASA 16],Tabla16[NUM],Tabla1[[#This Row],[CODIGO]])</f>
        <v>1047018.8125</v>
      </c>
      <c r="F1763" s="35">
        <f>SUMIFS(Tabla16[TASA 0%],Tabla16[NUM],Tabla1[[#This Row],[CODIGO]])</f>
        <v>51446.457500000048</v>
      </c>
      <c r="G1763" s="35">
        <f>SUMIFS(Tabla16[[EXENTO ]],Tabla16[NUM],Tabla1[[#This Row],[CODIGO]])</f>
        <v>0</v>
      </c>
      <c r="H1763" s="35">
        <f>SUMIFS(Tabla16[IVA],Tabla16[NUM],Tabla1[[#This Row],[CODIGO]])</f>
        <v>167523.01</v>
      </c>
      <c r="I1763" s="35">
        <f>SUMIFS(Tabla16[ISR RET.],Tabla16[NUM],Tabla1[[#This Row],[CODIGO]])</f>
        <v>0</v>
      </c>
      <c r="J1763" s="35">
        <f>SUMIFS(Tabla16[IVA RET.],Tabla16[NUM],Tabla1[[#This Row],[CODIGO]])</f>
        <v>0</v>
      </c>
      <c r="K1763" t="str">
        <f>FIXED(Tabla1[[#This Row],[TASA 16%]],0)</f>
        <v>1,047,019</v>
      </c>
      <c r="L1763" t="str">
        <f>FIXED(Tabla1[[#This Row],[TASA 0%]],0)</f>
        <v>51,446</v>
      </c>
      <c r="M1763" t="str">
        <f>FIXED(Tabla1[[#This Row],[TASA EXE.]],0)</f>
        <v>0</v>
      </c>
      <c r="N1763" t="str">
        <f>FIXED(Tabla1[[#This Row],[IVA]],0)</f>
        <v>167,523</v>
      </c>
      <c r="O1763" t="str">
        <f>FIXED(Tabla1[[#This Row],[ISR RET]],0)</f>
        <v>0</v>
      </c>
      <c r="P1763" t="str">
        <f>FIXED(Tabla1[[#This Row],[IVA RET]],0)</f>
        <v>0</v>
      </c>
      <c r="R1763" s="68">
        <f>Tabla1[[#This Row],[TASA 16]]*16%</f>
        <v>167523.04</v>
      </c>
    </row>
    <row r="1764" spans="2:18" x14ac:dyDescent="0.25">
      <c r="B1764" t="str">
        <f>'[1]210 Y RFC'!A1764</f>
        <v>NHE001113GG5</v>
      </c>
      <c r="C1764" t="s">
        <v>1796</v>
      </c>
      <c r="D1764" t="str">
        <f>'[1]210 Y RFC'!C1764</f>
        <v>NATURAL HEALTH SA DE CV</v>
      </c>
      <c r="E1764" s="35">
        <f>SUMIFS(Tabla16[TASA 16],Tabla16[NUM],Tabla1[[#This Row],[CODIGO]])</f>
        <v>0</v>
      </c>
      <c r="F1764" s="35">
        <f>SUMIFS(Tabla16[TASA 0%],Tabla16[NUM],Tabla1[[#This Row],[CODIGO]])</f>
        <v>0</v>
      </c>
      <c r="G1764" s="35">
        <f>SUMIFS(Tabla16[[EXENTO ]],Tabla16[NUM],Tabla1[[#This Row],[CODIGO]])</f>
        <v>0</v>
      </c>
      <c r="H1764" s="35">
        <f>SUMIFS(Tabla16[IVA],Tabla16[NUM],Tabla1[[#This Row],[CODIGO]])</f>
        <v>0</v>
      </c>
      <c r="I1764" s="35">
        <f>SUMIFS(Tabla16[ISR RET.],Tabla16[NUM],Tabla1[[#This Row],[CODIGO]])</f>
        <v>0</v>
      </c>
      <c r="J1764" s="35">
        <f>SUMIFS(Tabla16[IVA RET.],Tabla16[NUM],Tabla1[[#This Row],[CODIGO]])</f>
        <v>0</v>
      </c>
      <c r="K1764" t="str">
        <f>FIXED(Tabla1[[#This Row],[TASA 16%]],0)</f>
        <v>0</v>
      </c>
      <c r="L1764" t="str">
        <f>FIXED(Tabla1[[#This Row],[TASA 0%]],0)</f>
        <v>0</v>
      </c>
      <c r="M1764" t="str">
        <f>FIXED(Tabla1[[#This Row],[TASA EXE.]],0)</f>
        <v>0</v>
      </c>
      <c r="N1764" s="36" t="str">
        <f>FIXED(Tabla1[[#This Row],[IVA]],0)</f>
        <v>0</v>
      </c>
      <c r="O1764" s="36" t="str">
        <f>FIXED(Tabla1[[#This Row],[ISR RET]],0)</f>
        <v>0</v>
      </c>
      <c r="P1764" s="36" t="str">
        <f>FIXED(Tabla1[[#This Row],[IVA RET]],0)</f>
        <v>0</v>
      </c>
      <c r="R1764" s="68">
        <f>Tabla1[[#This Row],[TASA 16]]*16%</f>
        <v>0</v>
      </c>
    </row>
    <row r="1765" spans="2:18" x14ac:dyDescent="0.25">
      <c r="B1765" t="str">
        <f>'[1]210 Y RFC'!A1765</f>
        <v>CASD870331UI4</v>
      </c>
      <c r="C1765" t="s">
        <v>1797</v>
      </c>
      <c r="D1765" t="str">
        <f>'[1]210 Y RFC'!C1765</f>
        <v>CANCHOLA SANCHEZ DIANA MARLENE</v>
      </c>
      <c r="E1765" s="35">
        <f>SUMIFS(Tabla16[TASA 16],Tabla16[NUM],Tabla1[[#This Row],[CODIGO]])</f>
        <v>0</v>
      </c>
      <c r="F1765" s="35">
        <f>SUMIFS(Tabla16[TASA 0%],Tabla16[NUM],Tabla1[[#This Row],[CODIGO]])</f>
        <v>0</v>
      </c>
      <c r="G1765" s="35">
        <f>SUMIFS(Tabla16[[EXENTO ]],Tabla16[NUM],Tabla1[[#This Row],[CODIGO]])</f>
        <v>0</v>
      </c>
      <c r="H1765" s="35">
        <f>SUMIFS(Tabla16[IVA],Tabla16[NUM],Tabla1[[#This Row],[CODIGO]])</f>
        <v>0</v>
      </c>
      <c r="I1765" s="35">
        <f>SUMIFS(Tabla16[ISR RET.],Tabla16[NUM],Tabla1[[#This Row],[CODIGO]])</f>
        <v>0</v>
      </c>
      <c r="J1765" s="35">
        <f>SUMIFS(Tabla16[IVA RET.],Tabla16[NUM],Tabla1[[#This Row],[CODIGO]])</f>
        <v>0</v>
      </c>
      <c r="K1765" t="str">
        <f>FIXED(Tabla1[[#This Row],[TASA 16%]],0)</f>
        <v>0</v>
      </c>
      <c r="L1765" t="str">
        <f>FIXED(Tabla1[[#This Row],[TASA 0%]],0)</f>
        <v>0</v>
      </c>
      <c r="M1765" t="str">
        <f>FIXED(Tabla1[[#This Row],[TASA EXE.]],0)</f>
        <v>0</v>
      </c>
      <c r="N1765" t="str">
        <f>FIXED(Tabla1[[#This Row],[IVA]],0)</f>
        <v>0</v>
      </c>
      <c r="O1765" t="str">
        <f>FIXED(Tabla1[[#This Row],[ISR RET]],0)</f>
        <v>0</v>
      </c>
      <c r="P1765" t="str">
        <f>FIXED(Tabla1[[#This Row],[IVA RET]],0)</f>
        <v>0</v>
      </c>
      <c r="R1765" s="68">
        <f>Tabla1[[#This Row],[TASA 16]]*16%</f>
        <v>0</v>
      </c>
    </row>
    <row r="1766" spans="2:18" x14ac:dyDescent="0.25">
      <c r="B1766" t="str">
        <f>'[1]210 Y RFC'!A1766</f>
        <v>FVI000209ER3</v>
      </c>
      <c r="C1766" t="s">
        <v>1798</v>
      </c>
      <c r="D1766" t="str">
        <f>'[1]210 Y RFC'!C1766</f>
        <v>FARMACEUTICOS VIDA SA DE CV</v>
      </c>
      <c r="E1766" s="35">
        <f>SUMIFS(Tabla16[TASA 16],Tabla16[NUM],Tabla1[[#This Row],[CODIGO]])</f>
        <v>0</v>
      </c>
      <c r="F1766" s="35">
        <f>SUMIFS(Tabla16[TASA 0%],Tabla16[NUM],Tabla1[[#This Row],[CODIGO]])</f>
        <v>0</v>
      </c>
      <c r="G1766" s="35">
        <f>SUMIFS(Tabla16[[EXENTO ]],Tabla16[NUM],Tabla1[[#This Row],[CODIGO]])</f>
        <v>0</v>
      </c>
      <c r="H1766" s="35">
        <f>SUMIFS(Tabla16[IVA],Tabla16[NUM],Tabla1[[#This Row],[CODIGO]])</f>
        <v>0</v>
      </c>
      <c r="I1766" s="35">
        <f>SUMIFS(Tabla16[ISR RET.],Tabla16[NUM],Tabla1[[#This Row],[CODIGO]])</f>
        <v>0</v>
      </c>
      <c r="J1766" s="35">
        <f>SUMIFS(Tabla16[IVA RET.],Tabla16[NUM],Tabla1[[#This Row],[CODIGO]])</f>
        <v>0</v>
      </c>
      <c r="K1766" t="str">
        <f>FIXED(Tabla1[[#This Row],[TASA 16%]],0)</f>
        <v>0</v>
      </c>
      <c r="L1766" t="str">
        <f>FIXED(Tabla1[[#This Row],[TASA 0%]],0)</f>
        <v>0</v>
      </c>
      <c r="M1766" t="str">
        <f>FIXED(Tabla1[[#This Row],[TASA EXE.]],0)</f>
        <v>0</v>
      </c>
      <c r="N1766" s="36" t="str">
        <f>FIXED(Tabla1[[#This Row],[IVA]],0)</f>
        <v>0</v>
      </c>
      <c r="O1766" s="36" t="str">
        <f>FIXED(Tabla1[[#This Row],[ISR RET]],0)</f>
        <v>0</v>
      </c>
      <c r="P1766" s="36" t="str">
        <f>FIXED(Tabla1[[#This Row],[IVA RET]],0)</f>
        <v>0</v>
      </c>
      <c r="R1766" s="68">
        <f>Tabla1[[#This Row],[TASA 16]]*16%</f>
        <v>0</v>
      </c>
    </row>
    <row r="1767" spans="2:18" x14ac:dyDescent="0.25">
      <c r="B1767" t="str">
        <f>'[1]210 Y RFC'!A1767</f>
        <v>IMA050804PE5</v>
      </c>
      <c r="C1767" t="s">
        <v>1799</v>
      </c>
      <c r="D1767" t="str">
        <f>'[1]210 Y RFC'!C1767</f>
        <v>INULINA Y MIEL DE AGAVE SA DE CV</v>
      </c>
      <c r="E1767" s="35">
        <f>SUMIFS(Tabla16[TASA 16],Tabla16[NUM],Tabla1[[#This Row],[CODIGO]])</f>
        <v>4639.5625</v>
      </c>
      <c r="F1767" s="35">
        <f>SUMIFS(Tabla16[TASA 0%],Tabla16[NUM],Tabla1[[#This Row],[CODIGO]])</f>
        <v>22980.107499999998</v>
      </c>
      <c r="G1767" s="35">
        <f>SUMIFS(Tabla16[[EXENTO ]],Tabla16[NUM],Tabla1[[#This Row],[CODIGO]])</f>
        <v>0</v>
      </c>
      <c r="H1767" s="35">
        <f>SUMIFS(Tabla16[IVA],Tabla16[NUM],Tabla1[[#This Row],[CODIGO]])</f>
        <v>742.32999999999993</v>
      </c>
      <c r="I1767" s="35">
        <f>SUMIFS(Tabla16[ISR RET.],Tabla16[NUM],Tabla1[[#This Row],[CODIGO]])</f>
        <v>0</v>
      </c>
      <c r="J1767" s="35">
        <f>SUMIFS(Tabla16[IVA RET.],Tabla16[NUM],Tabla1[[#This Row],[CODIGO]])</f>
        <v>0</v>
      </c>
      <c r="K1767" t="str">
        <f>FIXED(Tabla1[[#This Row],[TASA 16%]],0)</f>
        <v>4,640</v>
      </c>
      <c r="L1767" t="str">
        <f>FIXED(Tabla1[[#This Row],[TASA 0%]],0)</f>
        <v>22,980</v>
      </c>
      <c r="M1767" t="str">
        <f>FIXED(Tabla1[[#This Row],[TASA EXE.]],0)</f>
        <v>0</v>
      </c>
      <c r="N1767" t="str">
        <f>FIXED(Tabla1[[#This Row],[IVA]],0)</f>
        <v>742</v>
      </c>
      <c r="O1767" t="str">
        <f>FIXED(Tabla1[[#This Row],[ISR RET]],0)</f>
        <v>0</v>
      </c>
      <c r="P1767" t="str">
        <f>FIXED(Tabla1[[#This Row],[IVA RET]],0)</f>
        <v>0</v>
      </c>
      <c r="R1767" s="68">
        <f>Tabla1[[#This Row],[TASA 16]]*16%</f>
        <v>742.4</v>
      </c>
    </row>
    <row r="1768" spans="2:18" x14ac:dyDescent="0.25">
      <c r="B1768" t="str">
        <f>'[1]210 Y RFC'!A1768</f>
        <v>CSO9004245Z7</v>
      </c>
      <c r="C1768" t="s">
        <v>1800</v>
      </c>
      <c r="D1768" t="str">
        <f>'[1]210 Y RFC'!C1768</f>
        <v>COCITODO SOTELO SA DE CV</v>
      </c>
      <c r="E1768" s="35">
        <f>SUMIFS(Tabla16[TASA 16],Tabla16[NUM],Tabla1[[#This Row],[CODIGO]])</f>
        <v>0</v>
      </c>
      <c r="F1768" s="35">
        <f>SUMIFS(Tabla16[TASA 0%],Tabla16[NUM],Tabla1[[#This Row],[CODIGO]])</f>
        <v>0</v>
      </c>
      <c r="G1768" s="35">
        <f>SUMIFS(Tabla16[[EXENTO ]],Tabla16[NUM],Tabla1[[#This Row],[CODIGO]])</f>
        <v>0</v>
      </c>
      <c r="H1768" s="35">
        <f>SUMIFS(Tabla16[IVA],Tabla16[NUM],Tabla1[[#This Row],[CODIGO]])</f>
        <v>0</v>
      </c>
      <c r="I1768" s="35">
        <f>SUMIFS(Tabla16[ISR RET.],Tabla16[NUM],Tabla1[[#This Row],[CODIGO]])</f>
        <v>0</v>
      </c>
      <c r="J1768" s="35">
        <f>SUMIFS(Tabla16[IVA RET.],Tabla16[NUM],Tabla1[[#This Row],[CODIGO]])</f>
        <v>0</v>
      </c>
      <c r="K1768" t="str">
        <f>FIXED(Tabla1[[#This Row],[TASA 16%]],0)</f>
        <v>0</v>
      </c>
      <c r="L1768" t="str">
        <f>FIXED(Tabla1[[#This Row],[TASA 0%]],0)</f>
        <v>0</v>
      </c>
      <c r="M1768" t="str">
        <f>FIXED(Tabla1[[#This Row],[TASA EXE.]],0)</f>
        <v>0</v>
      </c>
      <c r="N1768" s="36" t="str">
        <f>FIXED(Tabla1[[#This Row],[IVA]],0)</f>
        <v>0</v>
      </c>
      <c r="O1768" s="36" t="str">
        <f>FIXED(Tabla1[[#This Row],[ISR RET]],0)</f>
        <v>0</v>
      </c>
      <c r="P1768" s="36" t="str">
        <f>FIXED(Tabla1[[#This Row],[IVA RET]],0)</f>
        <v>0</v>
      </c>
      <c r="R1768" s="68">
        <f>Tabla1[[#This Row],[TASA 16]]*16%</f>
        <v>0</v>
      </c>
    </row>
    <row r="1769" spans="2:18" x14ac:dyDescent="0.25">
      <c r="B1769" t="str">
        <f>'[1]210 Y RFC'!A1769</f>
        <v>PDE050913HL7</v>
      </c>
      <c r="C1769" t="s">
        <v>1801</v>
      </c>
      <c r="D1769" t="str">
        <f>'[1]210 Y RFC'!C1769</f>
        <v>PAN DELI SA DE CV</v>
      </c>
      <c r="E1769" s="35">
        <f>SUMIFS(Tabla16[TASA 16],Tabla16[NUM],Tabla1[[#This Row],[CODIGO]])</f>
        <v>0</v>
      </c>
      <c r="F1769" s="35">
        <f>SUMIFS(Tabla16[TASA 0%],Tabla16[NUM],Tabla1[[#This Row],[CODIGO]])</f>
        <v>0</v>
      </c>
      <c r="G1769" s="35">
        <f>SUMIFS(Tabla16[[EXENTO ]],Tabla16[NUM],Tabla1[[#This Row],[CODIGO]])</f>
        <v>0</v>
      </c>
      <c r="H1769" s="35">
        <f>SUMIFS(Tabla16[IVA],Tabla16[NUM],Tabla1[[#This Row],[CODIGO]])</f>
        <v>0</v>
      </c>
      <c r="I1769" s="35">
        <f>SUMIFS(Tabla16[ISR RET.],Tabla16[NUM],Tabla1[[#This Row],[CODIGO]])</f>
        <v>0</v>
      </c>
      <c r="J1769" s="35">
        <f>SUMIFS(Tabla16[IVA RET.],Tabla16[NUM],Tabla1[[#This Row],[CODIGO]])</f>
        <v>0</v>
      </c>
      <c r="K1769" t="str">
        <f>FIXED(Tabla1[[#This Row],[TASA 16%]],0)</f>
        <v>0</v>
      </c>
      <c r="L1769" t="str">
        <f>FIXED(Tabla1[[#This Row],[TASA 0%]],0)</f>
        <v>0</v>
      </c>
      <c r="M1769" t="str">
        <f>FIXED(Tabla1[[#This Row],[TASA EXE.]],0)</f>
        <v>0</v>
      </c>
      <c r="N1769" t="str">
        <f>FIXED(Tabla1[[#This Row],[IVA]],0)</f>
        <v>0</v>
      </c>
      <c r="O1769" t="str">
        <f>FIXED(Tabla1[[#This Row],[ISR RET]],0)</f>
        <v>0</v>
      </c>
      <c r="P1769" t="str">
        <f>FIXED(Tabla1[[#This Row],[IVA RET]],0)</f>
        <v>0</v>
      </c>
      <c r="R1769" s="68">
        <f>Tabla1[[#This Row],[TASA 16]]*16%</f>
        <v>0</v>
      </c>
    </row>
    <row r="1770" spans="2:18" x14ac:dyDescent="0.25">
      <c r="B1770" t="str">
        <f>'[1]210 Y RFC'!A1770</f>
        <v>GUHR490401DI7</v>
      </c>
      <c r="C1770" t="s">
        <v>1802</v>
      </c>
      <c r="D1770" t="str">
        <f>'[1]210 Y RFC'!C1770</f>
        <v>GUZMAN HERNANDEZ RUBEN</v>
      </c>
      <c r="E1770" s="35">
        <f>SUMIFS(Tabla16[TASA 16],Tabla16[NUM],Tabla1[[#This Row],[CODIGO]])</f>
        <v>0</v>
      </c>
      <c r="F1770" s="35">
        <f>SUMIFS(Tabla16[TASA 0%],Tabla16[NUM],Tabla1[[#This Row],[CODIGO]])</f>
        <v>0</v>
      </c>
      <c r="G1770" s="35">
        <f>SUMIFS(Tabla16[[EXENTO ]],Tabla16[NUM],Tabla1[[#This Row],[CODIGO]])</f>
        <v>0</v>
      </c>
      <c r="H1770" s="35">
        <f>SUMIFS(Tabla16[IVA],Tabla16[NUM],Tabla1[[#This Row],[CODIGO]])</f>
        <v>0</v>
      </c>
      <c r="I1770" s="35">
        <f>SUMIFS(Tabla16[ISR RET.],Tabla16[NUM],Tabla1[[#This Row],[CODIGO]])</f>
        <v>0</v>
      </c>
      <c r="J1770" s="35">
        <f>SUMIFS(Tabla16[IVA RET.],Tabla16[NUM],Tabla1[[#This Row],[CODIGO]])</f>
        <v>0</v>
      </c>
      <c r="K1770" t="str">
        <f>FIXED(Tabla1[[#This Row],[TASA 16%]],0)</f>
        <v>0</v>
      </c>
      <c r="L1770" t="str">
        <f>FIXED(Tabla1[[#This Row],[TASA 0%]],0)</f>
        <v>0</v>
      </c>
      <c r="M1770" t="str">
        <f>FIXED(Tabla1[[#This Row],[TASA EXE.]],0)</f>
        <v>0</v>
      </c>
      <c r="N1770" s="36" t="str">
        <f>FIXED(Tabla1[[#This Row],[IVA]],0)</f>
        <v>0</v>
      </c>
      <c r="O1770" s="36" t="str">
        <f>FIXED(Tabla1[[#This Row],[ISR RET]],0)</f>
        <v>0</v>
      </c>
      <c r="P1770" s="36" t="str">
        <f>FIXED(Tabla1[[#This Row],[IVA RET]],0)</f>
        <v>0</v>
      </c>
      <c r="R1770" s="68">
        <f>Tabla1[[#This Row],[TASA 16]]*16%</f>
        <v>0</v>
      </c>
    </row>
    <row r="1771" spans="2:18" x14ac:dyDescent="0.25">
      <c r="B1771" t="str">
        <f>'[1]210 Y RFC'!A1771</f>
        <v>GOPB790611Q52</v>
      </c>
      <c r="C1771" t="s">
        <v>1803</v>
      </c>
      <c r="D1771" t="str">
        <f>'[1]210 Y RFC'!C1771</f>
        <v>GLORIA PEREZ BENJAMIN</v>
      </c>
      <c r="E1771" s="35">
        <f>SUMIFS(Tabla16[TASA 16],Tabla16[NUM],Tabla1[[#This Row],[CODIGO]])</f>
        <v>0</v>
      </c>
      <c r="F1771" s="35">
        <f>SUMIFS(Tabla16[TASA 0%],Tabla16[NUM],Tabla1[[#This Row],[CODIGO]])</f>
        <v>0</v>
      </c>
      <c r="G1771" s="35">
        <f>SUMIFS(Tabla16[[EXENTO ]],Tabla16[NUM],Tabla1[[#This Row],[CODIGO]])</f>
        <v>0</v>
      </c>
      <c r="H1771" s="35">
        <f>SUMIFS(Tabla16[IVA],Tabla16[NUM],Tabla1[[#This Row],[CODIGO]])</f>
        <v>0</v>
      </c>
      <c r="I1771" s="35">
        <f>SUMIFS(Tabla16[ISR RET.],Tabla16[NUM],Tabla1[[#This Row],[CODIGO]])</f>
        <v>0</v>
      </c>
      <c r="J1771" s="35">
        <f>SUMIFS(Tabla16[IVA RET.],Tabla16[NUM],Tabla1[[#This Row],[CODIGO]])</f>
        <v>0</v>
      </c>
      <c r="K1771" t="str">
        <f>FIXED(Tabla1[[#This Row],[TASA 16%]],0)</f>
        <v>0</v>
      </c>
      <c r="L1771" t="str">
        <f>FIXED(Tabla1[[#This Row],[TASA 0%]],0)</f>
        <v>0</v>
      </c>
      <c r="M1771" t="str">
        <f>FIXED(Tabla1[[#This Row],[TASA EXE.]],0)</f>
        <v>0</v>
      </c>
      <c r="N1771" t="str">
        <f>FIXED(Tabla1[[#This Row],[IVA]],0)</f>
        <v>0</v>
      </c>
      <c r="O1771" t="str">
        <f>FIXED(Tabla1[[#This Row],[ISR RET]],0)</f>
        <v>0</v>
      </c>
      <c r="P1771" t="str">
        <f>FIXED(Tabla1[[#This Row],[IVA RET]],0)</f>
        <v>0</v>
      </c>
      <c r="R1771" s="68">
        <f>Tabla1[[#This Row],[TASA 16]]*16%</f>
        <v>0</v>
      </c>
    </row>
    <row r="1772" spans="2:18" x14ac:dyDescent="0.25">
      <c r="B1772" t="str">
        <f>'[1]210 Y RFC'!A1772</f>
        <v>PCZ071128UM9</v>
      </c>
      <c r="C1772" t="s">
        <v>1804</v>
      </c>
      <c r="D1772" t="str">
        <f>'[1]210 Y RFC'!C1772</f>
        <v>PRODUCTOS DE CONSUMO Z SA DE CV</v>
      </c>
      <c r="E1772" s="35">
        <f>SUMIFS(Tabla16[TASA 16],Tabla16[NUM],Tabla1[[#This Row],[CODIGO]])</f>
        <v>1245869.75</v>
      </c>
      <c r="F1772" s="35">
        <f>SUMIFS(Tabla16[TASA 0%],Tabla16[NUM],Tabla1[[#This Row],[CODIGO]])</f>
        <v>893432.62000000011</v>
      </c>
      <c r="G1772" s="35">
        <f>SUMIFS(Tabla16[[EXENTO ]],Tabla16[NUM],Tabla1[[#This Row],[CODIGO]])</f>
        <v>10337.900000000001</v>
      </c>
      <c r="H1772" s="35">
        <f>SUMIFS(Tabla16[IVA],Tabla16[NUM],Tabla1[[#This Row],[CODIGO]])</f>
        <v>199339.15999999997</v>
      </c>
      <c r="I1772" s="35">
        <f>SUMIFS(Tabla16[ISR RET.],Tabla16[NUM],Tabla1[[#This Row],[CODIGO]])</f>
        <v>0</v>
      </c>
      <c r="J1772" s="35">
        <f>SUMIFS(Tabla16[IVA RET.],Tabla16[NUM],Tabla1[[#This Row],[CODIGO]])</f>
        <v>0</v>
      </c>
      <c r="K1772" t="str">
        <f>FIXED(Tabla1[[#This Row],[TASA 16%]],0)</f>
        <v>1,245,870</v>
      </c>
      <c r="L1772" t="str">
        <f>FIXED(Tabla1[[#This Row],[TASA 0%]],0)</f>
        <v>893,433</v>
      </c>
      <c r="M1772" t="str">
        <f>FIXED(Tabla1[[#This Row],[TASA EXE.]],0)</f>
        <v>10,338</v>
      </c>
      <c r="N1772" t="str">
        <f>FIXED(Tabla1[[#This Row],[IVA]],0)</f>
        <v>199,339</v>
      </c>
      <c r="O1772" t="str">
        <f>FIXED(Tabla1[[#This Row],[ISR RET]],0)</f>
        <v>0</v>
      </c>
      <c r="P1772" t="str">
        <f>FIXED(Tabla1[[#This Row],[IVA RET]],0)</f>
        <v>0</v>
      </c>
      <c r="R1772" s="68">
        <f>Tabla1[[#This Row],[TASA 16]]*16%</f>
        <v>199339.2</v>
      </c>
    </row>
    <row r="1773" spans="2:18" x14ac:dyDescent="0.25">
      <c r="B1773" t="str">
        <f>'[1]210 Y RFC'!A1773</f>
        <v>MUJL720122GA6</v>
      </c>
      <c r="C1773" t="s">
        <v>1805</v>
      </c>
      <c r="D1773" t="str">
        <f>'[1]210 Y RFC'!C1773</f>
        <v xml:space="preserve">MUÑOZ JIMENEZ JOSE LUIS GUADALUPE </v>
      </c>
      <c r="E1773" s="35">
        <f>SUMIFS(Tabla16[TASA 16],Tabla16[NUM],Tabla1[[#This Row],[CODIGO]])</f>
        <v>0</v>
      </c>
      <c r="F1773" s="35">
        <f>SUMIFS(Tabla16[TASA 0%],Tabla16[NUM],Tabla1[[#This Row],[CODIGO]])</f>
        <v>0</v>
      </c>
      <c r="G1773" s="35">
        <f>SUMIFS(Tabla16[[EXENTO ]],Tabla16[NUM],Tabla1[[#This Row],[CODIGO]])</f>
        <v>0</v>
      </c>
      <c r="H1773" s="35">
        <f>SUMIFS(Tabla16[IVA],Tabla16[NUM],Tabla1[[#This Row],[CODIGO]])</f>
        <v>0</v>
      </c>
      <c r="I1773" s="35">
        <f>SUMIFS(Tabla16[ISR RET.],Tabla16[NUM],Tabla1[[#This Row],[CODIGO]])</f>
        <v>0</v>
      </c>
      <c r="J1773" s="35">
        <f>SUMIFS(Tabla16[IVA RET.],Tabla16[NUM],Tabla1[[#This Row],[CODIGO]])</f>
        <v>0</v>
      </c>
      <c r="K1773" t="str">
        <f>FIXED(Tabla1[[#This Row],[TASA 16%]],0)</f>
        <v>0</v>
      </c>
      <c r="L1773" t="str">
        <f>FIXED(Tabla1[[#This Row],[TASA 0%]],0)</f>
        <v>0</v>
      </c>
      <c r="M1773" t="str">
        <f>FIXED(Tabla1[[#This Row],[TASA EXE.]],0)</f>
        <v>0</v>
      </c>
      <c r="N1773" t="str">
        <f>FIXED(Tabla1[[#This Row],[IVA]],0)</f>
        <v>0</v>
      </c>
      <c r="O1773" t="str">
        <f>FIXED(Tabla1[[#This Row],[ISR RET]],0)</f>
        <v>0</v>
      </c>
      <c r="P1773" t="str">
        <f>FIXED(Tabla1[[#This Row],[IVA RET]],0)</f>
        <v>0</v>
      </c>
      <c r="R1773" s="68">
        <f>Tabla1[[#This Row],[TASA 16]]*16%</f>
        <v>0</v>
      </c>
    </row>
    <row r="1774" spans="2:18" x14ac:dyDescent="0.25">
      <c r="B1774" t="str">
        <f>'[1]210 Y RFC'!A1774</f>
        <v>PME861211T22</v>
      </c>
      <c r="C1774" t="s">
        <v>1806</v>
      </c>
      <c r="D1774" t="str">
        <f>'[1]210 Y RFC'!C1774</f>
        <v>PRODUCTOS MEDELLIN SA DE CV</v>
      </c>
      <c r="E1774" s="35">
        <f>SUMIFS(Tabla16[TASA 16],Tabla16[NUM],Tabla1[[#This Row],[CODIGO]])</f>
        <v>0</v>
      </c>
      <c r="F1774" s="35">
        <f>SUMIFS(Tabla16[TASA 0%],Tabla16[NUM],Tabla1[[#This Row],[CODIGO]])</f>
        <v>0</v>
      </c>
      <c r="G1774" s="35">
        <f>SUMIFS(Tabla16[[EXENTO ]],Tabla16[NUM],Tabla1[[#This Row],[CODIGO]])</f>
        <v>0</v>
      </c>
      <c r="H1774" s="35">
        <f>SUMIFS(Tabla16[IVA],Tabla16[NUM],Tabla1[[#This Row],[CODIGO]])</f>
        <v>0</v>
      </c>
      <c r="I1774" s="35">
        <f>SUMIFS(Tabla16[ISR RET.],Tabla16[NUM],Tabla1[[#This Row],[CODIGO]])</f>
        <v>0</v>
      </c>
      <c r="J1774" s="35">
        <f>SUMIFS(Tabla16[IVA RET.],Tabla16[NUM],Tabla1[[#This Row],[CODIGO]])</f>
        <v>0</v>
      </c>
      <c r="K1774" t="str">
        <f>FIXED(Tabla1[[#This Row],[TASA 16%]],0)</f>
        <v>0</v>
      </c>
      <c r="L1774" t="str">
        <f>FIXED(Tabla1[[#This Row],[TASA 0%]],0)</f>
        <v>0</v>
      </c>
      <c r="M1774" t="str">
        <f>FIXED(Tabla1[[#This Row],[TASA EXE.]],0)</f>
        <v>0</v>
      </c>
      <c r="N1774" s="36" t="str">
        <f>FIXED(Tabla1[[#This Row],[IVA]],0)</f>
        <v>0</v>
      </c>
      <c r="O1774" s="36" t="str">
        <f>FIXED(Tabla1[[#This Row],[ISR RET]],0)</f>
        <v>0</v>
      </c>
      <c r="P1774" s="36" t="str">
        <f>FIXED(Tabla1[[#This Row],[IVA RET]],0)</f>
        <v>0</v>
      </c>
      <c r="R1774" s="68">
        <f>Tabla1[[#This Row],[TASA 16]]*16%</f>
        <v>0</v>
      </c>
    </row>
    <row r="1775" spans="2:18" x14ac:dyDescent="0.25">
      <c r="B1775" t="str">
        <f>'[1]210 Y RFC'!A1775</f>
        <v>MTR061003KJ9</v>
      </c>
      <c r="C1775" t="s">
        <v>1807</v>
      </c>
      <c r="D1775" t="str">
        <f>'[1]210 Y RFC'!C1775</f>
        <v>MICHEL TRADE SA DE CV</v>
      </c>
      <c r="E1775" s="35">
        <f>SUMIFS(Tabla16[TASA 16],Tabla16[NUM],Tabla1[[#This Row],[CODIGO]])</f>
        <v>0</v>
      </c>
      <c r="F1775" s="35">
        <f>SUMIFS(Tabla16[TASA 0%],Tabla16[NUM],Tabla1[[#This Row],[CODIGO]])</f>
        <v>0</v>
      </c>
      <c r="G1775" s="35">
        <f>SUMIFS(Tabla16[[EXENTO ]],Tabla16[NUM],Tabla1[[#This Row],[CODIGO]])</f>
        <v>0</v>
      </c>
      <c r="H1775" s="35">
        <f>SUMIFS(Tabla16[IVA],Tabla16[NUM],Tabla1[[#This Row],[CODIGO]])</f>
        <v>0</v>
      </c>
      <c r="I1775" s="35">
        <f>SUMIFS(Tabla16[ISR RET.],Tabla16[NUM],Tabla1[[#This Row],[CODIGO]])</f>
        <v>0</v>
      </c>
      <c r="J1775" s="35">
        <f>SUMIFS(Tabla16[IVA RET.],Tabla16[NUM],Tabla1[[#This Row],[CODIGO]])</f>
        <v>0</v>
      </c>
      <c r="K1775" t="str">
        <f>FIXED(Tabla1[[#This Row],[TASA 16%]],0)</f>
        <v>0</v>
      </c>
      <c r="L1775" t="str">
        <f>FIXED(Tabla1[[#This Row],[TASA 0%]],0)</f>
        <v>0</v>
      </c>
      <c r="M1775" t="str">
        <f>FIXED(Tabla1[[#This Row],[TASA EXE.]],0)</f>
        <v>0</v>
      </c>
      <c r="N1775" t="str">
        <f>FIXED(Tabla1[[#This Row],[IVA]],0)</f>
        <v>0</v>
      </c>
      <c r="O1775" t="str">
        <f>FIXED(Tabla1[[#This Row],[ISR RET]],0)</f>
        <v>0</v>
      </c>
      <c r="P1775" t="str">
        <f>FIXED(Tabla1[[#This Row],[IVA RET]],0)</f>
        <v>0</v>
      </c>
      <c r="R1775" s="68">
        <f>Tabla1[[#This Row],[TASA 16]]*16%</f>
        <v>0</v>
      </c>
    </row>
    <row r="1776" spans="2:18" x14ac:dyDescent="0.25">
      <c r="B1776" t="str">
        <f>'[1]210 Y RFC'!A1776</f>
        <v>CTO041217NKA</v>
      </c>
      <c r="C1776" t="s">
        <v>1808</v>
      </c>
      <c r="D1776" t="str">
        <f>'[1]210 Y RFC'!C1776</f>
        <v>CASA TEQUILERA ORGULLO CHARRO SA DE CV</v>
      </c>
      <c r="E1776" s="35">
        <f>SUMIFS(Tabla16[TASA 16],Tabla16[NUM],Tabla1[[#This Row],[CODIGO]])</f>
        <v>0</v>
      </c>
      <c r="F1776" s="35">
        <f>SUMIFS(Tabla16[TASA 0%],Tabla16[NUM],Tabla1[[#This Row],[CODIGO]])</f>
        <v>0</v>
      </c>
      <c r="G1776" s="35">
        <f>SUMIFS(Tabla16[[EXENTO ]],Tabla16[NUM],Tabla1[[#This Row],[CODIGO]])</f>
        <v>0</v>
      </c>
      <c r="H1776" s="35">
        <f>SUMIFS(Tabla16[IVA],Tabla16[NUM],Tabla1[[#This Row],[CODIGO]])</f>
        <v>0</v>
      </c>
      <c r="I1776" s="35">
        <f>SUMIFS(Tabla16[ISR RET.],Tabla16[NUM],Tabla1[[#This Row],[CODIGO]])</f>
        <v>0</v>
      </c>
      <c r="J1776" s="35">
        <f>SUMIFS(Tabla16[IVA RET.],Tabla16[NUM],Tabla1[[#This Row],[CODIGO]])</f>
        <v>0</v>
      </c>
      <c r="K1776" t="str">
        <f>FIXED(Tabla1[[#This Row],[TASA 16%]],0)</f>
        <v>0</v>
      </c>
      <c r="L1776" t="str">
        <f>FIXED(Tabla1[[#This Row],[TASA 0%]],0)</f>
        <v>0</v>
      </c>
      <c r="M1776" t="str">
        <f>FIXED(Tabla1[[#This Row],[TASA EXE.]],0)</f>
        <v>0</v>
      </c>
      <c r="N1776" s="36" t="str">
        <f>FIXED(Tabla1[[#This Row],[IVA]],0)</f>
        <v>0</v>
      </c>
      <c r="O1776" s="36" t="str">
        <f>FIXED(Tabla1[[#This Row],[ISR RET]],0)</f>
        <v>0</v>
      </c>
      <c r="P1776" s="36" t="str">
        <f>FIXED(Tabla1[[#This Row],[IVA RET]],0)</f>
        <v>0</v>
      </c>
      <c r="R1776" s="68">
        <f>Tabla1[[#This Row],[TASA 16]]*16%</f>
        <v>0</v>
      </c>
    </row>
    <row r="1777" spans="2:18" x14ac:dyDescent="0.25">
      <c r="B1777" t="str">
        <f>'[1]210 Y RFC'!A1777</f>
        <v>CERA7801228KA</v>
      </c>
      <c r="C1777" t="s">
        <v>1809</v>
      </c>
      <c r="D1777" t="str">
        <f>'[1]210 Y RFC'!C1777</f>
        <v>CEDILLO ROMERO ALESSANDRO</v>
      </c>
      <c r="E1777" s="35">
        <f>SUMIFS(Tabla16[TASA 16],Tabla16[NUM],Tabla1[[#This Row],[CODIGO]])</f>
        <v>0</v>
      </c>
      <c r="F1777" s="35">
        <f>SUMIFS(Tabla16[TASA 0%],Tabla16[NUM],Tabla1[[#This Row],[CODIGO]])</f>
        <v>0</v>
      </c>
      <c r="G1777" s="35">
        <f>SUMIFS(Tabla16[[EXENTO ]],Tabla16[NUM],Tabla1[[#This Row],[CODIGO]])</f>
        <v>0</v>
      </c>
      <c r="H1777" s="35">
        <f>SUMIFS(Tabla16[IVA],Tabla16[NUM],Tabla1[[#This Row],[CODIGO]])</f>
        <v>0</v>
      </c>
      <c r="I1777" s="35">
        <f>SUMIFS(Tabla16[ISR RET.],Tabla16[NUM],Tabla1[[#This Row],[CODIGO]])</f>
        <v>0</v>
      </c>
      <c r="J1777" s="35">
        <f>SUMIFS(Tabla16[IVA RET.],Tabla16[NUM],Tabla1[[#This Row],[CODIGO]])</f>
        <v>0</v>
      </c>
      <c r="K1777" t="str">
        <f>FIXED(Tabla1[[#This Row],[TASA 16%]],0)</f>
        <v>0</v>
      </c>
      <c r="L1777" t="str">
        <f>FIXED(Tabla1[[#This Row],[TASA 0%]],0)</f>
        <v>0</v>
      </c>
      <c r="M1777" t="str">
        <f>FIXED(Tabla1[[#This Row],[TASA EXE.]],0)</f>
        <v>0</v>
      </c>
      <c r="N1777" t="str">
        <f>FIXED(Tabla1[[#This Row],[IVA]],0)</f>
        <v>0</v>
      </c>
      <c r="O1777" t="str">
        <f>FIXED(Tabla1[[#This Row],[ISR RET]],0)</f>
        <v>0</v>
      </c>
      <c r="P1777" t="str">
        <f>FIXED(Tabla1[[#This Row],[IVA RET]],0)</f>
        <v>0</v>
      </c>
      <c r="R1777" s="68">
        <f>Tabla1[[#This Row],[TASA 16]]*16%</f>
        <v>0</v>
      </c>
    </row>
    <row r="1778" spans="2:18" x14ac:dyDescent="0.25">
      <c r="B1778" t="str">
        <f>'[1]210 Y RFC'!A1778</f>
        <v>OIHC371209284</v>
      </c>
      <c r="C1778" t="s">
        <v>1810</v>
      </c>
      <c r="D1778" t="str">
        <f>'[1]210 Y RFC'!C1778</f>
        <v>OLIVA HERNANDEZ MARIA CONCEPCION</v>
      </c>
      <c r="E1778" s="35">
        <f>SUMIFS(Tabla16[TASA 16],Tabla16[NUM],Tabla1[[#This Row],[CODIGO]])</f>
        <v>0</v>
      </c>
      <c r="F1778" s="35">
        <f>SUMIFS(Tabla16[TASA 0%],Tabla16[NUM],Tabla1[[#This Row],[CODIGO]])</f>
        <v>0</v>
      </c>
      <c r="G1778" s="35">
        <f>SUMIFS(Tabla16[[EXENTO ]],Tabla16[NUM],Tabla1[[#This Row],[CODIGO]])</f>
        <v>0</v>
      </c>
      <c r="H1778" s="35">
        <f>SUMIFS(Tabla16[IVA],Tabla16[NUM],Tabla1[[#This Row],[CODIGO]])</f>
        <v>0</v>
      </c>
      <c r="I1778" s="35">
        <f>SUMIFS(Tabla16[ISR RET.],Tabla16[NUM],Tabla1[[#This Row],[CODIGO]])</f>
        <v>0</v>
      </c>
      <c r="J1778" s="35">
        <f>SUMIFS(Tabla16[IVA RET.],Tabla16[NUM],Tabla1[[#This Row],[CODIGO]])</f>
        <v>0</v>
      </c>
      <c r="K1778" t="str">
        <f>FIXED(Tabla1[[#This Row],[TASA 16%]],0)</f>
        <v>0</v>
      </c>
      <c r="L1778" t="str">
        <f>FIXED(Tabla1[[#This Row],[TASA 0%]],0)</f>
        <v>0</v>
      </c>
      <c r="M1778" t="str">
        <f>FIXED(Tabla1[[#This Row],[TASA EXE.]],0)</f>
        <v>0</v>
      </c>
      <c r="N1778" s="36" t="str">
        <f>FIXED(Tabla1[[#This Row],[IVA]],0)</f>
        <v>0</v>
      </c>
      <c r="O1778" s="36" t="str">
        <f>FIXED(Tabla1[[#This Row],[ISR RET]],0)</f>
        <v>0</v>
      </c>
      <c r="P1778" s="36" t="str">
        <f>FIXED(Tabla1[[#This Row],[IVA RET]],0)</f>
        <v>0</v>
      </c>
      <c r="R1778" s="68">
        <f>Tabla1[[#This Row],[TASA 16]]*16%</f>
        <v>0</v>
      </c>
    </row>
    <row r="1779" spans="2:18" x14ac:dyDescent="0.25">
      <c r="B1779" t="str">
        <f>'[1]210 Y RFC'!A1779</f>
        <v>CNA8602174V2</v>
      </c>
      <c r="C1779" t="s">
        <v>1811</v>
      </c>
      <c r="D1779" t="str">
        <f>'[1]210 Y RFC'!C1779</f>
        <v>CARLOS NAFARRATE SA DE CV</v>
      </c>
      <c r="E1779" s="35">
        <f>SUMIFS(Tabla16[TASA 16],Tabla16[NUM],Tabla1[[#This Row],[CODIGO]])</f>
        <v>43176.75</v>
      </c>
      <c r="F1779" s="35">
        <f>SUMIFS(Tabla16[TASA 0%],Tabla16[NUM],Tabla1[[#This Row],[CODIGO]])</f>
        <v>-0.15000000000145519</v>
      </c>
      <c r="G1779" s="35">
        <f>SUMIFS(Tabla16[[EXENTO ]],Tabla16[NUM],Tabla1[[#This Row],[CODIGO]])</f>
        <v>0</v>
      </c>
      <c r="H1779" s="35">
        <f>SUMIFS(Tabla16[IVA],Tabla16[NUM],Tabla1[[#This Row],[CODIGO]])</f>
        <v>6908.2800000000007</v>
      </c>
      <c r="I1779" s="35">
        <f>SUMIFS(Tabla16[ISR RET.],Tabla16[NUM],Tabla1[[#This Row],[CODIGO]])</f>
        <v>0</v>
      </c>
      <c r="J1779" s="35">
        <f>SUMIFS(Tabla16[IVA RET.],Tabla16[NUM],Tabla1[[#This Row],[CODIGO]])</f>
        <v>0</v>
      </c>
      <c r="K1779" t="str">
        <f>FIXED(Tabla1[[#This Row],[TASA 16%]],0)</f>
        <v>43,177</v>
      </c>
      <c r="L1779" t="str">
        <f>FIXED(Tabla1[[#This Row],[TASA 0%]],0)</f>
        <v>0</v>
      </c>
      <c r="M1779" t="str">
        <f>FIXED(Tabla1[[#This Row],[TASA EXE.]],0)</f>
        <v>0</v>
      </c>
      <c r="N1779" t="str">
        <f>FIXED(Tabla1[[#This Row],[IVA]],0)</f>
        <v>6,908</v>
      </c>
      <c r="O1779" t="str">
        <f>FIXED(Tabla1[[#This Row],[ISR RET]],0)</f>
        <v>0</v>
      </c>
      <c r="P1779" t="str">
        <f>FIXED(Tabla1[[#This Row],[IVA RET]],0)</f>
        <v>0</v>
      </c>
      <c r="R1779" s="68">
        <f>Tabla1[[#This Row],[TASA 16]]*16%</f>
        <v>6908.32</v>
      </c>
    </row>
    <row r="1780" spans="2:18" x14ac:dyDescent="0.25">
      <c r="B1780" t="str">
        <f>'[1]210 Y RFC'!A1780</f>
        <v>SDI0801309K5</v>
      </c>
      <c r="C1780" t="s">
        <v>1812</v>
      </c>
      <c r="D1780" t="str">
        <f>'[1]210 Y RFC'!C1780</f>
        <v>SADI DISTRIBUCIONES SA DE CV</v>
      </c>
      <c r="E1780" s="35">
        <f>SUMIFS(Tabla16[TASA 16],Tabla16[NUM],Tabla1[[#This Row],[CODIGO]])</f>
        <v>0</v>
      </c>
      <c r="F1780" s="35">
        <f>SUMIFS(Tabla16[TASA 0%],Tabla16[NUM],Tabla1[[#This Row],[CODIGO]])</f>
        <v>0</v>
      </c>
      <c r="G1780" s="35">
        <f>SUMIFS(Tabla16[[EXENTO ]],Tabla16[NUM],Tabla1[[#This Row],[CODIGO]])</f>
        <v>0</v>
      </c>
      <c r="H1780" s="35">
        <f>SUMIFS(Tabla16[IVA],Tabla16[NUM],Tabla1[[#This Row],[CODIGO]])</f>
        <v>0</v>
      </c>
      <c r="I1780" s="35">
        <f>SUMIFS(Tabla16[ISR RET.],Tabla16[NUM],Tabla1[[#This Row],[CODIGO]])</f>
        <v>0</v>
      </c>
      <c r="J1780" s="35">
        <f>SUMIFS(Tabla16[IVA RET.],Tabla16[NUM],Tabla1[[#This Row],[CODIGO]])</f>
        <v>0</v>
      </c>
      <c r="K1780" t="str">
        <f>FIXED(Tabla1[[#This Row],[TASA 16%]],0)</f>
        <v>0</v>
      </c>
      <c r="L1780" t="str">
        <f>FIXED(Tabla1[[#This Row],[TASA 0%]],0)</f>
        <v>0</v>
      </c>
      <c r="M1780" t="str">
        <f>FIXED(Tabla1[[#This Row],[TASA EXE.]],0)</f>
        <v>0</v>
      </c>
      <c r="N1780" s="36" t="str">
        <f>FIXED(Tabla1[[#This Row],[IVA]],0)</f>
        <v>0</v>
      </c>
      <c r="O1780" s="36" t="str">
        <f>FIXED(Tabla1[[#This Row],[ISR RET]],0)</f>
        <v>0</v>
      </c>
      <c r="P1780" s="36" t="str">
        <f>FIXED(Tabla1[[#This Row],[IVA RET]],0)</f>
        <v>0</v>
      </c>
      <c r="R1780" s="68">
        <f>Tabla1[[#This Row],[TASA 16]]*16%</f>
        <v>0</v>
      </c>
    </row>
    <row r="1781" spans="2:18" x14ac:dyDescent="0.25">
      <c r="B1781" t="str">
        <f>'[1]210 Y RFC'!A1781</f>
        <v>ROGJ670822E73</v>
      </c>
      <c r="C1781" t="s">
        <v>1813</v>
      </c>
      <c r="D1781" t="str">
        <f>'[1]210 Y RFC'!C1781</f>
        <v>ROBLES GUERRERO JUAN PABLO</v>
      </c>
      <c r="E1781" s="35">
        <f>SUMIFS(Tabla16[TASA 16],Tabla16[NUM],Tabla1[[#This Row],[CODIGO]])</f>
        <v>0</v>
      </c>
      <c r="F1781" s="35">
        <f>SUMIFS(Tabla16[TASA 0%],Tabla16[NUM],Tabla1[[#This Row],[CODIGO]])</f>
        <v>0</v>
      </c>
      <c r="G1781" s="35">
        <f>SUMIFS(Tabla16[[EXENTO ]],Tabla16[NUM],Tabla1[[#This Row],[CODIGO]])</f>
        <v>0</v>
      </c>
      <c r="H1781" s="35">
        <f>SUMIFS(Tabla16[IVA],Tabla16[NUM],Tabla1[[#This Row],[CODIGO]])</f>
        <v>0</v>
      </c>
      <c r="I1781" s="35">
        <f>SUMIFS(Tabla16[ISR RET.],Tabla16[NUM],Tabla1[[#This Row],[CODIGO]])</f>
        <v>0</v>
      </c>
      <c r="J1781" s="35">
        <f>SUMIFS(Tabla16[IVA RET.],Tabla16[NUM],Tabla1[[#This Row],[CODIGO]])</f>
        <v>0</v>
      </c>
      <c r="K1781" t="str">
        <f>FIXED(Tabla1[[#This Row],[TASA 16%]],0)</f>
        <v>0</v>
      </c>
      <c r="L1781" t="str">
        <f>FIXED(Tabla1[[#This Row],[TASA 0%]],0)</f>
        <v>0</v>
      </c>
      <c r="M1781" t="str">
        <f>FIXED(Tabla1[[#This Row],[TASA EXE.]],0)</f>
        <v>0</v>
      </c>
      <c r="N1781" t="str">
        <f>FIXED(Tabla1[[#This Row],[IVA]],0)</f>
        <v>0</v>
      </c>
      <c r="O1781" t="str">
        <f>FIXED(Tabla1[[#This Row],[ISR RET]],0)</f>
        <v>0</v>
      </c>
      <c r="P1781" t="str">
        <f>FIXED(Tabla1[[#This Row],[IVA RET]],0)</f>
        <v>0</v>
      </c>
      <c r="R1781" s="68">
        <f>Tabla1[[#This Row],[TASA 16]]*16%</f>
        <v>0</v>
      </c>
    </row>
    <row r="1782" spans="2:18" x14ac:dyDescent="0.25">
      <c r="B1782" t="str">
        <f>'[1]210 Y RFC'!A1782</f>
        <v>MOLM7803098V3</v>
      </c>
      <c r="C1782" t="s">
        <v>1814</v>
      </c>
      <c r="D1782" t="str">
        <f>'[1]210 Y RFC'!C1782</f>
        <v>MOJICA LOPEZ MIGUEL</v>
      </c>
      <c r="E1782" s="35">
        <f>SUMIFS(Tabla16[TASA 16],Tabla16[NUM],Tabla1[[#This Row],[CODIGO]])</f>
        <v>0</v>
      </c>
      <c r="F1782" s="35">
        <f>SUMIFS(Tabla16[TASA 0%],Tabla16[NUM],Tabla1[[#This Row],[CODIGO]])</f>
        <v>0</v>
      </c>
      <c r="G1782" s="35">
        <f>SUMIFS(Tabla16[[EXENTO ]],Tabla16[NUM],Tabla1[[#This Row],[CODIGO]])</f>
        <v>0</v>
      </c>
      <c r="H1782" s="35">
        <f>SUMIFS(Tabla16[IVA],Tabla16[NUM],Tabla1[[#This Row],[CODIGO]])</f>
        <v>0</v>
      </c>
      <c r="I1782" s="35">
        <f>SUMIFS(Tabla16[ISR RET.],Tabla16[NUM],Tabla1[[#This Row],[CODIGO]])</f>
        <v>0</v>
      </c>
      <c r="J1782" s="35">
        <f>SUMIFS(Tabla16[IVA RET.],Tabla16[NUM],Tabla1[[#This Row],[CODIGO]])</f>
        <v>0</v>
      </c>
      <c r="K1782" t="str">
        <f>FIXED(Tabla1[[#This Row],[TASA 16%]],0)</f>
        <v>0</v>
      </c>
      <c r="L1782" t="str">
        <f>FIXED(Tabla1[[#This Row],[TASA 0%]],0)</f>
        <v>0</v>
      </c>
      <c r="M1782" t="str">
        <f>FIXED(Tabla1[[#This Row],[TASA EXE.]],0)</f>
        <v>0</v>
      </c>
      <c r="N1782" s="36" t="str">
        <f>FIXED(Tabla1[[#This Row],[IVA]],0)</f>
        <v>0</v>
      </c>
      <c r="O1782" s="36" t="str">
        <f>FIXED(Tabla1[[#This Row],[ISR RET]],0)</f>
        <v>0</v>
      </c>
      <c r="P1782" s="36" t="str">
        <f>FIXED(Tabla1[[#This Row],[IVA RET]],0)</f>
        <v>0</v>
      </c>
      <c r="R1782" s="68">
        <f>Tabla1[[#This Row],[TASA 16]]*16%</f>
        <v>0</v>
      </c>
    </row>
    <row r="1783" spans="2:18" x14ac:dyDescent="0.25">
      <c r="B1783" t="str">
        <f>'[1]210 Y RFC'!A1783</f>
        <v>DCP0408107R8</v>
      </c>
      <c r="C1783" t="s">
        <v>1815</v>
      </c>
      <c r="D1783" t="str">
        <f>'[1]210 Y RFC'!C1783</f>
        <v>DISTRIBUIDORA DE CONSUMIBLES Y PILAS S DE RL DE CV</v>
      </c>
      <c r="E1783" s="35">
        <f>SUMIFS(Tabla16[TASA 16],Tabla16[NUM],Tabla1[[#This Row],[CODIGO]])</f>
        <v>0</v>
      </c>
      <c r="F1783" s="35">
        <f>SUMIFS(Tabla16[TASA 0%],Tabla16[NUM],Tabla1[[#This Row],[CODIGO]])</f>
        <v>0</v>
      </c>
      <c r="G1783" s="35">
        <f>SUMIFS(Tabla16[[EXENTO ]],Tabla16[NUM],Tabla1[[#This Row],[CODIGO]])</f>
        <v>0</v>
      </c>
      <c r="H1783" s="35">
        <f>SUMIFS(Tabla16[IVA],Tabla16[NUM],Tabla1[[#This Row],[CODIGO]])</f>
        <v>0</v>
      </c>
      <c r="I1783" s="35">
        <f>SUMIFS(Tabla16[ISR RET.],Tabla16[NUM],Tabla1[[#This Row],[CODIGO]])</f>
        <v>0</v>
      </c>
      <c r="J1783" s="35">
        <f>SUMIFS(Tabla16[IVA RET.],Tabla16[NUM],Tabla1[[#This Row],[CODIGO]])</f>
        <v>0</v>
      </c>
      <c r="K1783" t="str">
        <f>FIXED(Tabla1[[#This Row],[TASA 16%]],0)</f>
        <v>0</v>
      </c>
      <c r="L1783" t="str">
        <f>FIXED(Tabla1[[#This Row],[TASA 0%]],0)</f>
        <v>0</v>
      </c>
      <c r="M1783" t="str">
        <f>FIXED(Tabla1[[#This Row],[TASA EXE.]],0)</f>
        <v>0</v>
      </c>
      <c r="N1783" t="str">
        <f>FIXED(Tabla1[[#This Row],[IVA]],0)</f>
        <v>0</v>
      </c>
      <c r="O1783" t="str">
        <f>FIXED(Tabla1[[#This Row],[ISR RET]],0)</f>
        <v>0</v>
      </c>
      <c r="P1783" t="str">
        <f>FIXED(Tabla1[[#This Row],[IVA RET]],0)</f>
        <v>0</v>
      </c>
      <c r="R1783" s="68">
        <f>Tabla1[[#This Row],[TASA 16]]*16%</f>
        <v>0</v>
      </c>
    </row>
    <row r="1784" spans="2:18" x14ac:dyDescent="0.25">
      <c r="B1784" t="str">
        <f>'[1]210 Y RFC'!A1784</f>
        <v>DCC9907123ZA</v>
      </c>
      <c r="C1784" t="s">
        <v>1816</v>
      </c>
      <c r="D1784" t="str">
        <f>'[1]210 Y RFC'!C1784</f>
        <v>DISTRIBUIDORA COMERCIAL CBC DEL NOROESTE SA DE CV</v>
      </c>
      <c r="E1784" s="35">
        <f>SUMIFS(Tabla16[TASA 16],Tabla16[NUM],Tabla1[[#This Row],[CODIGO]])</f>
        <v>0</v>
      </c>
      <c r="F1784" s="35">
        <f>SUMIFS(Tabla16[TASA 0%],Tabla16[NUM],Tabla1[[#This Row],[CODIGO]])</f>
        <v>141383</v>
      </c>
      <c r="G1784" s="35">
        <f>SUMIFS(Tabla16[[EXENTO ]],Tabla16[NUM],Tabla1[[#This Row],[CODIGO]])</f>
        <v>0</v>
      </c>
      <c r="H1784" s="35">
        <f>SUMIFS(Tabla16[IVA],Tabla16[NUM],Tabla1[[#This Row],[CODIGO]])</f>
        <v>0</v>
      </c>
      <c r="I1784" s="35">
        <f>SUMIFS(Tabla16[ISR RET.],Tabla16[NUM],Tabla1[[#This Row],[CODIGO]])</f>
        <v>0</v>
      </c>
      <c r="J1784" s="35">
        <f>SUMIFS(Tabla16[IVA RET.],Tabla16[NUM],Tabla1[[#This Row],[CODIGO]])</f>
        <v>0</v>
      </c>
      <c r="K1784" t="str">
        <f>FIXED(Tabla1[[#This Row],[TASA 16%]],0)</f>
        <v>0</v>
      </c>
      <c r="L1784" t="str">
        <f>FIXED(Tabla1[[#This Row],[TASA 0%]],0)</f>
        <v>141,383</v>
      </c>
      <c r="M1784" t="str">
        <f>FIXED(Tabla1[[#This Row],[TASA EXE.]],0)</f>
        <v>0</v>
      </c>
      <c r="N1784" s="36" t="str">
        <f>FIXED(Tabla1[[#This Row],[IVA]],0)</f>
        <v>0</v>
      </c>
      <c r="O1784" s="36" t="str">
        <f>FIXED(Tabla1[[#This Row],[ISR RET]],0)</f>
        <v>0</v>
      </c>
      <c r="P1784" s="36" t="str">
        <f>FIXED(Tabla1[[#This Row],[IVA RET]],0)</f>
        <v>0</v>
      </c>
      <c r="R1784" s="68">
        <f>Tabla1[[#This Row],[TASA 16]]*16%</f>
        <v>0</v>
      </c>
    </row>
    <row r="1785" spans="2:18" x14ac:dyDescent="0.25">
      <c r="B1785" t="str">
        <f>'[1]210 Y RFC'!A1785</f>
        <v>LARE840128UH2</v>
      </c>
      <c r="C1785" t="s">
        <v>1817</v>
      </c>
      <c r="D1785" t="str">
        <f>'[1]210 Y RFC'!C1785</f>
        <v>LARA RAMOS ERNESTO RAMSES</v>
      </c>
      <c r="E1785" s="35">
        <f>SUMIFS(Tabla16[TASA 16],Tabla16[NUM],Tabla1[[#This Row],[CODIGO]])</f>
        <v>0</v>
      </c>
      <c r="F1785" s="35">
        <f>SUMIFS(Tabla16[TASA 0%],Tabla16[NUM],Tabla1[[#This Row],[CODIGO]])</f>
        <v>0</v>
      </c>
      <c r="G1785" s="35">
        <f>SUMIFS(Tabla16[[EXENTO ]],Tabla16[NUM],Tabla1[[#This Row],[CODIGO]])</f>
        <v>0</v>
      </c>
      <c r="H1785" s="35">
        <f>SUMIFS(Tabla16[IVA],Tabla16[NUM],Tabla1[[#This Row],[CODIGO]])</f>
        <v>0</v>
      </c>
      <c r="I1785" s="35">
        <f>SUMIFS(Tabla16[ISR RET.],Tabla16[NUM],Tabla1[[#This Row],[CODIGO]])</f>
        <v>0</v>
      </c>
      <c r="J1785" s="35">
        <f>SUMIFS(Tabla16[IVA RET.],Tabla16[NUM],Tabla1[[#This Row],[CODIGO]])</f>
        <v>0</v>
      </c>
      <c r="K1785" t="str">
        <f>FIXED(Tabla1[[#This Row],[TASA 16%]],0)</f>
        <v>0</v>
      </c>
      <c r="L1785" t="str">
        <f>FIXED(Tabla1[[#This Row],[TASA 0%]],0)</f>
        <v>0</v>
      </c>
      <c r="M1785" t="str">
        <f>FIXED(Tabla1[[#This Row],[TASA EXE.]],0)</f>
        <v>0</v>
      </c>
      <c r="N1785" t="str">
        <f>FIXED(Tabla1[[#This Row],[IVA]],0)</f>
        <v>0</v>
      </c>
      <c r="O1785" t="str">
        <f>FIXED(Tabla1[[#This Row],[ISR RET]],0)</f>
        <v>0</v>
      </c>
      <c r="P1785" t="str">
        <f>FIXED(Tabla1[[#This Row],[IVA RET]],0)</f>
        <v>0</v>
      </c>
      <c r="R1785" s="68">
        <f>Tabla1[[#This Row],[TASA 16]]*16%</f>
        <v>0</v>
      </c>
    </row>
    <row r="1786" spans="2:18" x14ac:dyDescent="0.25">
      <c r="B1786" t="str">
        <f>'[1]210 Y RFC'!A1786</f>
        <v>POA040907PA6</v>
      </c>
      <c r="C1786" t="s">
        <v>1818</v>
      </c>
      <c r="D1786" t="str">
        <f>'[1]210 Y RFC'!C1786</f>
        <v>PRODUCTOS ORGANICOS ALIMENTICIOS SA DE CV</v>
      </c>
      <c r="E1786" s="35">
        <f>SUMIFS(Tabla16[TASA 16],Tabla16[NUM],Tabla1[[#This Row],[CODIGO]])</f>
        <v>0</v>
      </c>
      <c r="F1786" s="35">
        <f>SUMIFS(Tabla16[TASA 0%],Tabla16[NUM],Tabla1[[#This Row],[CODIGO]])</f>
        <v>0</v>
      </c>
      <c r="G1786" s="35">
        <f>SUMIFS(Tabla16[[EXENTO ]],Tabla16[NUM],Tabla1[[#This Row],[CODIGO]])</f>
        <v>0</v>
      </c>
      <c r="H1786" s="35">
        <f>SUMIFS(Tabla16[IVA],Tabla16[NUM],Tabla1[[#This Row],[CODIGO]])</f>
        <v>0</v>
      </c>
      <c r="I1786" s="35">
        <f>SUMIFS(Tabla16[ISR RET.],Tabla16[NUM],Tabla1[[#This Row],[CODIGO]])</f>
        <v>0</v>
      </c>
      <c r="J1786" s="35">
        <f>SUMIFS(Tabla16[IVA RET.],Tabla16[NUM],Tabla1[[#This Row],[CODIGO]])</f>
        <v>0</v>
      </c>
      <c r="K1786" t="str">
        <f>FIXED(Tabla1[[#This Row],[TASA 16%]],0)</f>
        <v>0</v>
      </c>
      <c r="L1786" t="str">
        <f>FIXED(Tabla1[[#This Row],[TASA 0%]],0)</f>
        <v>0</v>
      </c>
      <c r="M1786" t="str">
        <f>FIXED(Tabla1[[#This Row],[TASA EXE.]],0)</f>
        <v>0</v>
      </c>
      <c r="N1786" s="36" t="str">
        <f>FIXED(Tabla1[[#This Row],[IVA]],0)</f>
        <v>0</v>
      </c>
      <c r="O1786" s="36" t="str">
        <f>FIXED(Tabla1[[#This Row],[ISR RET]],0)</f>
        <v>0</v>
      </c>
      <c r="P1786" s="36" t="str">
        <f>FIXED(Tabla1[[#This Row],[IVA RET]],0)</f>
        <v>0</v>
      </c>
      <c r="R1786" s="68">
        <f>Tabla1[[#This Row],[TASA 16]]*16%</f>
        <v>0</v>
      </c>
    </row>
    <row r="1787" spans="2:18" x14ac:dyDescent="0.25">
      <c r="B1787" t="str">
        <f>'[1]210 Y RFC'!A1787</f>
        <v>PAL850320AC2</v>
      </c>
      <c r="C1787" t="s">
        <v>1819</v>
      </c>
      <c r="D1787" t="str">
        <f>'[1]210 Y RFC'!C1787</f>
        <v>PALMEX ALIMENTOS SA DE CV</v>
      </c>
      <c r="E1787" s="35">
        <f>SUMIFS(Tabla16[TASA 16],Tabla16[NUM],Tabla1[[#This Row],[CODIGO]])</f>
        <v>0</v>
      </c>
      <c r="F1787" s="35">
        <f>SUMIFS(Tabla16[TASA 0%],Tabla16[NUM],Tabla1[[#This Row],[CODIGO]])</f>
        <v>85005.08</v>
      </c>
      <c r="G1787" s="35">
        <f>SUMIFS(Tabla16[[EXENTO ]],Tabla16[NUM],Tabla1[[#This Row],[CODIGO]])</f>
        <v>6800.4</v>
      </c>
      <c r="H1787" s="35">
        <f>SUMIFS(Tabla16[IVA],Tabla16[NUM],Tabla1[[#This Row],[CODIGO]])</f>
        <v>0</v>
      </c>
      <c r="I1787" s="35">
        <f>SUMIFS(Tabla16[ISR RET.],Tabla16[NUM],Tabla1[[#This Row],[CODIGO]])</f>
        <v>0</v>
      </c>
      <c r="J1787" s="35">
        <f>SUMIFS(Tabla16[IVA RET.],Tabla16[NUM],Tabla1[[#This Row],[CODIGO]])</f>
        <v>0</v>
      </c>
      <c r="K1787" t="str">
        <f>FIXED(Tabla1[[#This Row],[TASA 16%]],0)</f>
        <v>0</v>
      </c>
      <c r="L1787" t="str">
        <f>FIXED(Tabla1[[#This Row],[TASA 0%]],0)</f>
        <v>85,005</v>
      </c>
      <c r="M1787" t="str">
        <f>FIXED(Tabla1[[#This Row],[TASA EXE.]],0)</f>
        <v>6,800</v>
      </c>
      <c r="N1787" t="str">
        <f>FIXED(Tabla1[[#This Row],[IVA]],0)</f>
        <v>0</v>
      </c>
      <c r="O1787" t="str">
        <f>FIXED(Tabla1[[#This Row],[ISR RET]],0)</f>
        <v>0</v>
      </c>
      <c r="P1787" t="str">
        <f>FIXED(Tabla1[[#This Row],[IVA RET]],0)</f>
        <v>0</v>
      </c>
      <c r="R1787" s="68">
        <f>Tabla1[[#This Row],[TASA 16]]*16%</f>
        <v>0</v>
      </c>
    </row>
    <row r="1788" spans="2:18" x14ac:dyDescent="0.25">
      <c r="B1788" t="str">
        <f>'[1]210 Y RFC'!A1788</f>
        <v>GMT9802217I9</v>
      </c>
      <c r="C1788" t="s">
        <v>1820</v>
      </c>
      <c r="D1788" t="str">
        <f>'[1]210 Y RFC'!C1788</f>
        <v>GRUPO MEDICO TITANIC SA DE CV</v>
      </c>
      <c r="E1788" s="35">
        <f>SUMIFS(Tabla16[TASA 16],Tabla16[NUM],Tabla1[[#This Row],[CODIGO]])</f>
        <v>0</v>
      </c>
      <c r="F1788" s="35">
        <f>SUMIFS(Tabla16[TASA 0%],Tabla16[NUM],Tabla1[[#This Row],[CODIGO]])</f>
        <v>0</v>
      </c>
      <c r="G1788" s="35">
        <f>SUMIFS(Tabla16[[EXENTO ]],Tabla16[NUM],Tabla1[[#This Row],[CODIGO]])</f>
        <v>0</v>
      </c>
      <c r="H1788" s="35">
        <f>SUMIFS(Tabla16[IVA],Tabla16[NUM],Tabla1[[#This Row],[CODIGO]])</f>
        <v>0</v>
      </c>
      <c r="I1788" s="35">
        <f>SUMIFS(Tabla16[ISR RET.],Tabla16[NUM],Tabla1[[#This Row],[CODIGO]])</f>
        <v>0</v>
      </c>
      <c r="J1788" s="35">
        <f>SUMIFS(Tabla16[IVA RET.],Tabla16[NUM],Tabla1[[#This Row],[CODIGO]])</f>
        <v>0</v>
      </c>
      <c r="K1788" t="str">
        <f>FIXED(Tabla1[[#This Row],[TASA 16%]],0)</f>
        <v>0</v>
      </c>
      <c r="L1788" t="str">
        <f>FIXED(Tabla1[[#This Row],[TASA 0%]],0)</f>
        <v>0</v>
      </c>
      <c r="M1788" t="str">
        <f>FIXED(Tabla1[[#This Row],[TASA EXE.]],0)</f>
        <v>0</v>
      </c>
      <c r="N1788" s="36" t="str">
        <f>FIXED(Tabla1[[#This Row],[IVA]],0)</f>
        <v>0</v>
      </c>
      <c r="O1788" s="36" t="str">
        <f>FIXED(Tabla1[[#This Row],[ISR RET]],0)</f>
        <v>0</v>
      </c>
      <c r="P1788" s="36" t="str">
        <f>FIXED(Tabla1[[#This Row],[IVA RET]],0)</f>
        <v>0</v>
      </c>
      <c r="R1788" s="68">
        <f>Tabla1[[#This Row],[TASA 16]]*16%</f>
        <v>0</v>
      </c>
    </row>
    <row r="1789" spans="2:18" x14ac:dyDescent="0.25">
      <c r="B1789" t="str">
        <f>'[1]210 Y RFC'!A1789</f>
        <v>SCO841215T70</v>
      </c>
      <c r="C1789" t="s">
        <v>1821</v>
      </c>
      <c r="D1789" t="str">
        <f>'[1]210 Y RFC'!C1789</f>
        <v>SEGURIDAD Y CONTROL SA DE CV</v>
      </c>
      <c r="E1789" s="35">
        <f>SUMIFS(Tabla16[TASA 16],Tabla16[NUM],Tabla1[[#This Row],[CODIGO]])</f>
        <v>0</v>
      </c>
      <c r="F1789" s="35">
        <f>SUMIFS(Tabla16[TASA 0%],Tabla16[NUM],Tabla1[[#This Row],[CODIGO]])</f>
        <v>0</v>
      </c>
      <c r="G1789" s="35">
        <f>SUMIFS(Tabla16[[EXENTO ]],Tabla16[NUM],Tabla1[[#This Row],[CODIGO]])</f>
        <v>0</v>
      </c>
      <c r="H1789" s="35">
        <f>SUMIFS(Tabla16[IVA],Tabla16[NUM],Tabla1[[#This Row],[CODIGO]])</f>
        <v>0</v>
      </c>
      <c r="I1789" s="35">
        <f>SUMIFS(Tabla16[ISR RET.],Tabla16[NUM],Tabla1[[#This Row],[CODIGO]])</f>
        <v>0</v>
      </c>
      <c r="J1789" s="35">
        <f>SUMIFS(Tabla16[IVA RET.],Tabla16[NUM],Tabla1[[#This Row],[CODIGO]])</f>
        <v>0</v>
      </c>
      <c r="K1789" t="str">
        <f>FIXED(Tabla1[[#This Row],[TASA 16%]],0)</f>
        <v>0</v>
      </c>
      <c r="L1789" t="str">
        <f>FIXED(Tabla1[[#This Row],[TASA 0%]],0)</f>
        <v>0</v>
      </c>
      <c r="M1789" t="str">
        <f>FIXED(Tabla1[[#This Row],[TASA EXE.]],0)</f>
        <v>0</v>
      </c>
      <c r="N1789" t="str">
        <f>FIXED(Tabla1[[#This Row],[IVA]],0)</f>
        <v>0</v>
      </c>
      <c r="O1789" t="str">
        <f>FIXED(Tabla1[[#This Row],[ISR RET]],0)</f>
        <v>0</v>
      </c>
      <c r="P1789" t="str">
        <f>FIXED(Tabla1[[#This Row],[IVA RET]],0)</f>
        <v>0</v>
      </c>
      <c r="R1789" s="68">
        <f>Tabla1[[#This Row],[TASA 16]]*16%</f>
        <v>0</v>
      </c>
    </row>
    <row r="1790" spans="2:18" x14ac:dyDescent="0.25">
      <c r="B1790">
        <f>'[1]210 Y RFC'!A1790</f>
        <v>0</v>
      </c>
      <c r="C1790" t="s">
        <v>1822</v>
      </c>
      <c r="D1790" t="str">
        <f>'[1]210 Y RFC'!C1790</f>
        <v>GONZALEZ GOMEZ ADRIAN</v>
      </c>
      <c r="E1790" s="35">
        <f>SUMIFS(Tabla16[TASA 16],Tabla16[NUM],Tabla1[[#This Row],[CODIGO]])</f>
        <v>0</v>
      </c>
      <c r="F1790" s="35">
        <f>SUMIFS(Tabla16[TASA 0%],Tabla16[NUM],Tabla1[[#This Row],[CODIGO]])</f>
        <v>0</v>
      </c>
      <c r="G1790" s="35">
        <f>SUMIFS(Tabla16[[EXENTO ]],Tabla16[NUM],Tabla1[[#This Row],[CODIGO]])</f>
        <v>0</v>
      </c>
      <c r="H1790" s="35">
        <f>SUMIFS(Tabla16[IVA],Tabla16[NUM],Tabla1[[#This Row],[CODIGO]])</f>
        <v>0</v>
      </c>
      <c r="I1790" s="35">
        <f>SUMIFS(Tabla16[ISR RET.],Tabla16[NUM],Tabla1[[#This Row],[CODIGO]])</f>
        <v>0</v>
      </c>
      <c r="J1790" s="35">
        <f>SUMIFS(Tabla16[IVA RET.],Tabla16[NUM],Tabla1[[#This Row],[CODIGO]])</f>
        <v>0</v>
      </c>
      <c r="K1790" t="str">
        <f>FIXED(Tabla1[[#This Row],[TASA 16%]],0)</f>
        <v>0</v>
      </c>
      <c r="L1790" t="str">
        <f>FIXED(Tabla1[[#This Row],[TASA 0%]],0)</f>
        <v>0</v>
      </c>
      <c r="M1790" t="str">
        <f>FIXED(Tabla1[[#This Row],[TASA EXE.]],0)</f>
        <v>0</v>
      </c>
      <c r="N1790" s="36" t="str">
        <f>FIXED(Tabla1[[#This Row],[IVA]],0)</f>
        <v>0</v>
      </c>
      <c r="O1790" s="36" t="str">
        <f>FIXED(Tabla1[[#This Row],[ISR RET]],0)</f>
        <v>0</v>
      </c>
      <c r="P1790" s="36" t="str">
        <f>FIXED(Tabla1[[#This Row],[IVA RET]],0)</f>
        <v>0</v>
      </c>
      <c r="R1790" s="68">
        <f>Tabla1[[#This Row],[TASA 16]]*16%</f>
        <v>0</v>
      </c>
    </row>
    <row r="1791" spans="2:18" x14ac:dyDescent="0.25">
      <c r="B1791" t="str">
        <f>'[1]210 Y RFC'!A1791</f>
        <v>ESM841129CV1</v>
      </c>
      <c r="C1791" t="s">
        <v>1823</v>
      </c>
      <c r="D1791" t="str">
        <f>'[1]210 Y RFC'!C1791</f>
        <v>EMPACADORA SAN MARCOS SA DE CV</v>
      </c>
      <c r="E1791" s="35">
        <f>SUMIFS(Tabla16[TASA 16],Tabla16[NUM],Tabla1[[#This Row],[CODIGO]])</f>
        <v>0</v>
      </c>
      <c r="F1791" s="35">
        <f>SUMIFS(Tabla16[TASA 0%],Tabla16[NUM],Tabla1[[#This Row],[CODIGO]])</f>
        <v>46977.41</v>
      </c>
      <c r="G1791" s="35">
        <f>SUMIFS(Tabla16[[EXENTO ]],Tabla16[NUM],Tabla1[[#This Row],[CODIGO]])</f>
        <v>0</v>
      </c>
      <c r="H1791" s="35">
        <f>SUMIFS(Tabla16[IVA],Tabla16[NUM],Tabla1[[#This Row],[CODIGO]])</f>
        <v>0</v>
      </c>
      <c r="I1791" s="35">
        <f>SUMIFS(Tabla16[ISR RET.],Tabla16[NUM],Tabla1[[#This Row],[CODIGO]])</f>
        <v>0</v>
      </c>
      <c r="J1791" s="35">
        <f>SUMIFS(Tabla16[IVA RET.],Tabla16[NUM],Tabla1[[#This Row],[CODIGO]])</f>
        <v>0</v>
      </c>
      <c r="K1791" t="str">
        <f>FIXED(Tabla1[[#This Row],[TASA 16%]],0)</f>
        <v>0</v>
      </c>
      <c r="L1791" t="str">
        <f>FIXED(Tabla1[[#This Row],[TASA 0%]],0)</f>
        <v>46,977</v>
      </c>
      <c r="M1791" t="str">
        <f>FIXED(Tabla1[[#This Row],[TASA EXE.]],0)</f>
        <v>0</v>
      </c>
      <c r="N1791" t="str">
        <f>FIXED(Tabla1[[#This Row],[IVA]],0)</f>
        <v>0</v>
      </c>
      <c r="O1791" t="str">
        <f>FIXED(Tabla1[[#This Row],[ISR RET]],0)</f>
        <v>0</v>
      </c>
      <c r="P1791" t="str">
        <f>FIXED(Tabla1[[#This Row],[IVA RET]],0)</f>
        <v>0</v>
      </c>
      <c r="R1791" s="68">
        <f>Tabla1[[#This Row],[TASA 16]]*16%</f>
        <v>0</v>
      </c>
    </row>
    <row r="1792" spans="2:18" x14ac:dyDescent="0.25">
      <c r="B1792" t="str">
        <f>'[1]210 Y RFC'!A1792</f>
        <v>CCC051018R86</v>
      </c>
      <c r="C1792" t="s">
        <v>1824</v>
      </c>
      <c r="D1792" t="str">
        <f>'[1]210 Y RFC'!C1792</f>
        <v>COMERCIALIZADORA CHECK COM SA DE CV</v>
      </c>
      <c r="E1792" s="35">
        <f>SUMIFS(Tabla16[TASA 16],Tabla16[NUM],Tabla1[[#This Row],[CODIGO]])</f>
        <v>0</v>
      </c>
      <c r="F1792" s="35">
        <f>SUMIFS(Tabla16[TASA 0%],Tabla16[NUM],Tabla1[[#This Row],[CODIGO]])</f>
        <v>0</v>
      </c>
      <c r="G1792" s="35">
        <f>SUMIFS(Tabla16[[EXENTO ]],Tabla16[NUM],Tabla1[[#This Row],[CODIGO]])</f>
        <v>0</v>
      </c>
      <c r="H1792" s="35">
        <f>SUMIFS(Tabla16[IVA],Tabla16[NUM],Tabla1[[#This Row],[CODIGO]])</f>
        <v>0</v>
      </c>
      <c r="I1792" s="35">
        <f>SUMIFS(Tabla16[ISR RET.],Tabla16[NUM],Tabla1[[#This Row],[CODIGO]])</f>
        <v>0</v>
      </c>
      <c r="J1792" s="35">
        <f>SUMIFS(Tabla16[IVA RET.],Tabla16[NUM],Tabla1[[#This Row],[CODIGO]])</f>
        <v>0</v>
      </c>
      <c r="K1792" t="str">
        <f>FIXED(Tabla1[[#This Row],[TASA 16%]],0)</f>
        <v>0</v>
      </c>
      <c r="L1792" t="str">
        <f>FIXED(Tabla1[[#This Row],[TASA 0%]],0)</f>
        <v>0</v>
      </c>
      <c r="M1792" t="str">
        <f>FIXED(Tabla1[[#This Row],[TASA EXE.]],0)</f>
        <v>0</v>
      </c>
      <c r="N1792" s="36" t="str">
        <f>FIXED(Tabla1[[#This Row],[IVA]],0)</f>
        <v>0</v>
      </c>
      <c r="O1792" s="36" t="str">
        <f>FIXED(Tabla1[[#This Row],[ISR RET]],0)</f>
        <v>0</v>
      </c>
      <c r="P1792" s="36" t="str">
        <f>FIXED(Tabla1[[#This Row],[IVA RET]],0)</f>
        <v>0</v>
      </c>
      <c r="R1792" s="68">
        <f>Tabla1[[#This Row],[TASA 16]]*16%</f>
        <v>0</v>
      </c>
    </row>
    <row r="1793" spans="2:18" x14ac:dyDescent="0.25">
      <c r="B1793" t="str">
        <f>'[1]210 Y RFC'!A1793</f>
        <v>MABM751009V87</v>
      </c>
      <c r="C1793" t="s">
        <v>1825</v>
      </c>
      <c r="D1793" t="str">
        <f>'[1]210 Y RFC'!C1793</f>
        <v>MARTINEZ BAUTISTA MIGUEL ANGEL</v>
      </c>
      <c r="E1793" s="35">
        <f>SUMIFS(Tabla16[TASA 16],Tabla16[NUM],Tabla1[[#This Row],[CODIGO]])</f>
        <v>0</v>
      </c>
      <c r="F1793" s="35">
        <f>SUMIFS(Tabla16[TASA 0%],Tabla16[NUM],Tabla1[[#This Row],[CODIGO]])</f>
        <v>0</v>
      </c>
      <c r="G1793" s="35">
        <f>SUMIFS(Tabla16[[EXENTO ]],Tabla16[NUM],Tabla1[[#This Row],[CODIGO]])</f>
        <v>0</v>
      </c>
      <c r="H1793" s="35">
        <f>SUMIFS(Tabla16[IVA],Tabla16[NUM],Tabla1[[#This Row],[CODIGO]])</f>
        <v>0</v>
      </c>
      <c r="I1793" s="35">
        <f>SUMIFS(Tabla16[ISR RET.],Tabla16[NUM],Tabla1[[#This Row],[CODIGO]])</f>
        <v>0</v>
      </c>
      <c r="J1793" s="35">
        <f>SUMIFS(Tabla16[IVA RET.],Tabla16[NUM],Tabla1[[#This Row],[CODIGO]])</f>
        <v>0</v>
      </c>
      <c r="K1793" t="str">
        <f>FIXED(Tabla1[[#This Row],[TASA 16%]],0)</f>
        <v>0</v>
      </c>
      <c r="L1793" t="str">
        <f>FIXED(Tabla1[[#This Row],[TASA 0%]],0)</f>
        <v>0</v>
      </c>
      <c r="M1793" t="str">
        <f>FIXED(Tabla1[[#This Row],[TASA EXE.]],0)</f>
        <v>0</v>
      </c>
      <c r="N1793" t="str">
        <f>FIXED(Tabla1[[#This Row],[IVA]],0)</f>
        <v>0</v>
      </c>
      <c r="O1793" t="str">
        <f>FIXED(Tabla1[[#This Row],[ISR RET]],0)</f>
        <v>0</v>
      </c>
      <c r="P1793" t="str">
        <f>FIXED(Tabla1[[#This Row],[IVA RET]],0)</f>
        <v>0</v>
      </c>
      <c r="R1793" s="68">
        <f>Tabla1[[#This Row],[TASA 16]]*16%</f>
        <v>0</v>
      </c>
    </row>
    <row r="1794" spans="2:18" x14ac:dyDescent="0.25">
      <c r="B1794" t="str">
        <f>'[1]210 Y RFC'!A1794</f>
        <v>MOGC8210285S8</v>
      </c>
      <c r="C1794" t="s">
        <v>1826</v>
      </c>
      <c r="D1794" t="str">
        <f>'[1]210 Y RFC'!C1794</f>
        <v>MORAN GARCIA CARLOS EDUARDO</v>
      </c>
      <c r="E1794" s="35">
        <f>SUMIFS(Tabla16[TASA 16],Tabla16[NUM],Tabla1[[#This Row],[CODIGO]])</f>
        <v>0</v>
      </c>
      <c r="F1794" s="35">
        <f>SUMIFS(Tabla16[TASA 0%],Tabla16[NUM],Tabla1[[#This Row],[CODIGO]])</f>
        <v>0</v>
      </c>
      <c r="G1794" s="35">
        <f>SUMIFS(Tabla16[[EXENTO ]],Tabla16[NUM],Tabla1[[#This Row],[CODIGO]])</f>
        <v>0</v>
      </c>
      <c r="H1794" s="35">
        <f>SUMIFS(Tabla16[IVA],Tabla16[NUM],Tabla1[[#This Row],[CODIGO]])</f>
        <v>0</v>
      </c>
      <c r="I1794" s="35">
        <f>SUMIFS(Tabla16[ISR RET.],Tabla16[NUM],Tabla1[[#This Row],[CODIGO]])</f>
        <v>0</v>
      </c>
      <c r="J1794" s="35">
        <f>SUMIFS(Tabla16[IVA RET.],Tabla16[NUM],Tabla1[[#This Row],[CODIGO]])</f>
        <v>0</v>
      </c>
      <c r="K1794" t="str">
        <f>FIXED(Tabla1[[#This Row],[TASA 16%]],0)</f>
        <v>0</v>
      </c>
      <c r="L1794" t="str">
        <f>FIXED(Tabla1[[#This Row],[TASA 0%]],0)</f>
        <v>0</v>
      </c>
      <c r="M1794" t="str">
        <f>FIXED(Tabla1[[#This Row],[TASA EXE.]],0)</f>
        <v>0</v>
      </c>
      <c r="N1794" s="36" t="str">
        <f>FIXED(Tabla1[[#This Row],[IVA]],0)</f>
        <v>0</v>
      </c>
      <c r="O1794" s="36" t="str">
        <f>FIXED(Tabla1[[#This Row],[ISR RET]],0)</f>
        <v>0</v>
      </c>
      <c r="P1794" s="36" t="str">
        <f>FIXED(Tabla1[[#This Row],[IVA RET]],0)</f>
        <v>0</v>
      </c>
      <c r="R1794" s="68">
        <f>Tabla1[[#This Row],[TASA 16]]*16%</f>
        <v>0</v>
      </c>
    </row>
    <row r="1795" spans="2:18" x14ac:dyDescent="0.25">
      <c r="B1795" t="str">
        <f>'[1]210 Y RFC'!A1795</f>
        <v>HEPG810207TZ5</v>
      </c>
      <c r="C1795" t="s">
        <v>1827</v>
      </c>
      <c r="D1795" t="str">
        <f>'[1]210 Y RFC'!C1795</f>
        <v>HERNANDEZ PLASCENCIA GUADALUPE ALEJANDRO</v>
      </c>
      <c r="E1795" s="35">
        <f>SUMIFS(Tabla16[TASA 16],Tabla16[NUM],Tabla1[[#This Row],[CODIGO]])</f>
        <v>0</v>
      </c>
      <c r="F1795" s="35">
        <f>SUMIFS(Tabla16[TASA 0%],Tabla16[NUM],Tabla1[[#This Row],[CODIGO]])</f>
        <v>0</v>
      </c>
      <c r="G1795" s="35">
        <f>SUMIFS(Tabla16[[EXENTO ]],Tabla16[NUM],Tabla1[[#This Row],[CODIGO]])</f>
        <v>0</v>
      </c>
      <c r="H1795" s="35">
        <f>SUMIFS(Tabla16[IVA],Tabla16[NUM],Tabla1[[#This Row],[CODIGO]])</f>
        <v>0</v>
      </c>
      <c r="I1795" s="35">
        <f>SUMIFS(Tabla16[ISR RET.],Tabla16[NUM],Tabla1[[#This Row],[CODIGO]])</f>
        <v>0</v>
      </c>
      <c r="J1795" s="35">
        <f>SUMIFS(Tabla16[IVA RET.],Tabla16[NUM],Tabla1[[#This Row],[CODIGO]])</f>
        <v>0</v>
      </c>
      <c r="K1795" t="str">
        <f>FIXED(Tabla1[[#This Row],[TASA 16%]],0)</f>
        <v>0</v>
      </c>
      <c r="L1795" t="str">
        <f>FIXED(Tabla1[[#This Row],[TASA 0%]],0)</f>
        <v>0</v>
      </c>
      <c r="M1795" t="str">
        <f>FIXED(Tabla1[[#This Row],[TASA EXE.]],0)</f>
        <v>0</v>
      </c>
      <c r="N1795" t="str">
        <f>FIXED(Tabla1[[#This Row],[IVA]],0)</f>
        <v>0</v>
      </c>
      <c r="O1795" t="str">
        <f>FIXED(Tabla1[[#This Row],[ISR RET]],0)</f>
        <v>0</v>
      </c>
      <c r="P1795" t="str">
        <f>FIXED(Tabla1[[#This Row],[IVA RET]],0)</f>
        <v>0</v>
      </c>
      <c r="R1795" s="68">
        <f>Tabla1[[#This Row],[TASA 16]]*16%</f>
        <v>0</v>
      </c>
    </row>
    <row r="1796" spans="2:18" x14ac:dyDescent="0.25">
      <c r="B1796" t="str">
        <f>'[1]210 Y RFC'!A1796</f>
        <v>MODL820211JZ0</v>
      </c>
      <c r="C1796" t="s">
        <v>1828</v>
      </c>
      <c r="D1796" t="str">
        <f>'[1]210 Y RFC'!C1796</f>
        <v>MONTAÑEZ DURAN LOURDES ELIZABETH</v>
      </c>
      <c r="E1796" s="35">
        <f>SUMIFS(Tabla16[TASA 16],Tabla16[NUM],Tabla1[[#This Row],[CODIGO]])</f>
        <v>0</v>
      </c>
      <c r="F1796" s="35">
        <f>SUMIFS(Tabla16[TASA 0%],Tabla16[NUM],Tabla1[[#This Row],[CODIGO]])</f>
        <v>0</v>
      </c>
      <c r="G1796" s="35">
        <f>SUMIFS(Tabla16[[EXENTO ]],Tabla16[NUM],Tabla1[[#This Row],[CODIGO]])</f>
        <v>0</v>
      </c>
      <c r="H1796" s="35">
        <f>SUMIFS(Tabla16[IVA],Tabla16[NUM],Tabla1[[#This Row],[CODIGO]])</f>
        <v>0</v>
      </c>
      <c r="I1796" s="35">
        <f>SUMIFS(Tabla16[ISR RET.],Tabla16[NUM],Tabla1[[#This Row],[CODIGO]])</f>
        <v>0</v>
      </c>
      <c r="J1796" s="35">
        <f>SUMIFS(Tabla16[IVA RET.],Tabla16[NUM],Tabla1[[#This Row],[CODIGO]])</f>
        <v>0</v>
      </c>
      <c r="K1796" t="str">
        <f>FIXED(Tabla1[[#This Row],[TASA 16%]],0)</f>
        <v>0</v>
      </c>
      <c r="L1796" t="str">
        <f>FIXED(Tabla1[[#This Row],[TASA 0%]],0)</f>
        <v>0</v>
      </c>
      <c r="M1796" t="str">
        <f>FIXED(Tabla1[[#This Row],[TASA EXE.]],0)</f>
        <v>0</v>
      </c>
      <c r="N1796" s="36" t="str">
        <f>FIXED(Tabla1[[#This Row],[IVA]],0)</f>
        <v>0</v>
      </c>
      <c r="O1796" s="36" t="str">
        <f>FIXED(Tabla1[[#This Row],[ISR RET]],0)</f>
        <v>0</v>
      </c>
      <c r="P1796" s="36" t="str">
        <f>FIXED(Tabla1[[#This Row],[IVA RET]],0)</f>
        <v>0</v>
      </c>
      <c r="R1796" s="68">
        <f>Tabla1[[#This Row],[TASA 16]]*16%</f>
        <v>0</v>
      </c>
    </row>
    <row r="1797" spans="2:18" x14ac:dyDescent="0.25">
      <c r="B1797" t="str">
        <f>'[1]210 Y RFC'!A1797</f>
        <v>TLM610720N93</v>
      </c>
      <c r="C1797" t="s">
        <v>1829</v>
      </c>
      <c r="D1797" t="str">
        <f>'[1]210 Y RFC'!C1797</f>
        <v>TRANSPORTES LEON-MEXICO SA DE CV</v>
      </c>
      <c r="E1797" s="35">
        <f>SUMIFS(Tabla16[TASA 16],Tabla16[NUM],Tabla1[[#This Row],[CODIGO]])</f>
        <v>0</v>
      </c>
      <c r="F1797" s="35">
        <f>SUMIFS(Tabla16[TASA 0%],Tabla16[NUM],Tabla1[[#This Row],[CODIGO]])</f>
        <v>0</v>
      </c>
      <c r="G1797" s="35">
        <f>SUMIFS(Tabla16[[EXENTO ]],Tabla16[NUM],Tabla1[[#This Row],[CODIGO]])</f>
        <v>0</v>
      </c>
      <c r="H1797" s="35">
        <f>SUMIFS(Tabla16[IVA],Tabla16[NUM],Tabla1[[#This Row],[CODIGO]])</f>
        <v>0</v>
      </c>
      <c r="I1797" s="35">
        <f>SUMIFS(Tabla16[ISR RET.],Tabla16[NUM],Tabla1[[#This Row],[CODIGO]])</f>
        <v>0</v>
      </c>
      <c r="J1797" s="35">
        <f>SUMIFS(Tabla16[IVA RET.],Tabla16[NUM],Tabla1[[#This Row],[CODIGO]])</f>
        <v>0</v>
      </c>
      <c r="K1797" t="str">
        <f>FIXED(Tabla1[[#This Row],[TASA 16%]],0)</f>
        <v>0</v>
      </c>
      <c r="L1797" t="str">
        <f>FIXED(Tabla1[[#This Row],[TASA 0%]],0)</f>
        <v>0</v>
      </c>
      <c r="M1797" t="str">
        <f>FIXED(Tabla1[[#This Row],[TASA EXE.]],0)</f>
        <v>0</v>
      </c>
      <c r="N1797" t="str">
        <f>FIXED(Tabla1[[#This Row],[IVA]],0)</f>
        <v>0</v>
      </c>
      <c r="O1797" t="str">
        <f>FIXED(Tabla1[[#This Row],[ISR RET]],0)</f>
        <v>0</v>
      </c>
      <c r="P1797" t="str">
        <f>FIXED(Tabla1[[#This Row],[IVA RET]],0)</f>
        <v>0</v>
      </c>
      <c r="R1797" s="68">
        <f>Tabla1[[#This Row],[TASA 16]]*16%</f>
        <v>0</v>
      </c>
    </row>
    <row r="1798" spans="2:18" x14ac:dyDescent="0.25">
      <c r="B1798" t="str">
        <f>'[1]210 Y RFC'!A1798</f>
        <v>RUAC730827T89</v>
      </c>
      <c r="C1798" t="s">
        <v>1830</v>
      </c>
      <c r="D1798" t="str">
        <f>'[1]210 Y RFC'!C1798</f>
        <v>RUIZ AMADOR CESAR ENRIQUE</v>
      </c>
      <c r="E1798" s="35">
        <f>SUMIFS(Tabla16[TASA 16],Tabla16[NUM],Tabla1[[#This Row],[CODIGO]])</f>
        <v>0</v>
      </c>
      <c r="F1798" s="35">
        <f>SUMIFS(Tabla16[TASA 0%],Tabla16[NUM],Tabla1[[#This Row],[CODIGO]])</f>
        <v>0</v>
      </c>
      <c r="G1798" s="35">
        <f>SUMIFS(Tabla16[[EXENTO ]],Tabla16[NUM],Tabla1[[#This Row],[CODIGO]])</f>
        <v>0</v>
      </c>
      <c r="H1798" s="35">
        <f>SUMIFS(Tabla16[IVA],Tabla16[NUM],Tabla1[[#This Row],[CODIGO]])</f>
        <v>0</v>
      </c>
      <c r="I1798" s="35">
        <f>SUMIFS(Tabla16[ISR RET.],Tabla16[NUM],Tabla1[[#This Row],[CODIGO]])</f>
        <v>0</v>
      </c>
      <c r="J1798" s="35">
        <f>SUMIFS(Tabla16[IVA RET.],Tabla16[NUM],Tabla1[[#This Row],[CODIGO]])</f>
        <v>0</v>
      </c>
      <c r="K1798" t="str">
        <f>FIXED(Tabla1[[#This Row],[TASA 16%]],0)</f>
        <v>0</v>
      </c>
      <c r="L1798" t="str">
        <f>FIXED(Tabla1[[#This Row],[TASA 0%]],0)</f>
        <v>0</v>
      </c>
      <c r="M1798" t="str">
        <f>FIXED(Tabla1[[#This Row],[TASA EXE.]],0)</f>
        <v>0</v>
      </c>
      <c r="N1798" s="36" t="str">
        <f>FIXED(Tabla1[[#This Row],[IVA]],0)</f>
        <v>0</v>
      </c>
      <c r="O1798" s="36" t="str">
        <f>FIXED(Tabla1[[#This Row],[ISR RET]],0)</f>
        <v>0</v>
      </c>
      <c r="P1798" s="36" t="str">
        <f>FIXED(Tabla1[[#This Row],[IVA RET]],0)</f>
        <v>0</v>
      </c>
      <c r="R1798" s="68">
        <f>Tabla1[[#This Row],[TASA 16]]*16%</f>
        <v>0</v>
      </c>
    </row>
    <row r="1799" spans="2:18" x14ac:dyDescent="0.25">
      <c r="B1799" t="str">
        <f>'[1]210 Y RFC'!A1799</f>
        <v>ACG970107933</v>
      </c>
      <c r="C1799" t="s">
        <v>1831</v>
      </c>
      <c r="D1799" t="str">
        <f>'[1]210 Y RFC'!C1799</f>
        <v>ABARROTES DEL CENTRO GUERRERO SA DE CV</v>
      </c>
      <c r="E1799" s="35">
        <f>SUMIFS(Tabla16[TASA 16],Tabla16[NUM],Tabla1[[#This Row],[CODIGO]])</f>
        <v>0</v>
      </c>
      <c r="F1799" s="35">
        <f>SUMIFS(Tabla16[TASA 0%],Tabla16[NUM],Tabla1[[#This Row],[CODIGO]])</f>
        <v>0</v>
      </c>
      <c r="G1799" s="35">
        <f>SUMIFS(Tabla16[[EXENTO ]],Tabla16[NUM],Tabla1[[#This Row],[CODIGO]])</f>
        <v>0</v>
      </c>
      <c r="H1799" s="35">
        <f>SUMIFS(Tabla16[IVA],Tabla16[NUM],Tabla1[[#This Row],[CODIGO]])</f>
        <v>0</v>
      </c>
      <c r="I1799" s="35">
        <f>SUMIFS(Tabla16[ISR RET.],Tabla16[NUM],Tabla1[[#This Row],[CODIGO]])</f>
        <v>0</v>
      </c>
      <c r="J1799" s="35">
        <f>SUMIFS(Tabla16[IVA RET.],Tabla16[NUM],Tabla1[[#This Row],[CODIGO]])</f>
        <v>0</v>
      </c>
      <c r="K1799" t="str">
        <f>FIXED(Tabla1[[#This Row],[TASA 16%]],0)</f>
        <v>0</v>
      </c>
      <c r="L1799" t="str">
        <f>FIXED(Tabla1[[#This Row],[TASA 0%]],0)</f>
        <v>0</v>
      </c>
      <c r="M1799" t="str">
        <f>FIXED(Tabla1[[#This Row],[TASA EXE.]],0)</f>
        <v>0</v>
      </c>
      <c r="N1799" t="str">
        <f>FIXED(Tabla1[[#This Row],[IVA]],0)</f>
        <v>0</v>
      </c>
      <c r="O1799" t="str">
        <f>FIXED(Tabla1[[#This Row],[ISR RET]],0)</f>
        <v>0</v>
      </c>
      <c r="P1799" t="str">
        <f>FIXED(Tabla1[[#This Row],[IVA RET]],0)</f>
        <v>0</v>
      </c>
      <c r="R1799" s="68">
        <f>Tabla1[[#This Row],[TASA 16]]*16%</f>
        <v>0</v>
      </c>
    </row>
    <row r="1800" spans="2:18" x14ac:dyDescent="0.25">
      <c r="B1800" t="str">
        <f>'[1]210 Y RFC'!A1800</f>
        <v>NUSC861001NC8</v>
      </c>
      <c r="C1800" t="s">
        <v>1832</v>
      </c>
      <c r="D1800" t="str">
        <f>'[1]210 Y RFC'!C1800</f>
        <v>NUÑEZ SANCHEZ CECILIA GUADALUPE</v>
      </c>
      <c r="E1800" s="35">
        <f>SUMIFS(Tabla16[TASA 16],Tabla16[NUM],Tabla1[[#This Row],[CODIGO]])</f>
        <v>0</v>
      </c>
      <c r="F1800" s="35">
        <f>SUMIFS(Tabla16[TASA 0%],Tabla16[NUM],Tabla1[[#This Row],[CODIGO]])</f>
        <v>0</v>
      </c>
      <c r="G1800" s="35">
        <f>SUMIFS(Tabla16[[EXENTO ]],Tabla16[NUM],Tabla1[[#This Row],[CODIGO]])</f>
        <v>0</v>
      </c>
      <c r="H1800" s="35">
        <f>SUMIFS(Tabla16[IVA],Tabla16[NUM],Tabla1[[#This Row],[CODIGO]])</f>
        <v>0</v>
      </c>
      <c r="I1800" s="35">
        <f>SUMIFS(Tabla16[ISR RET.],Tabla16[NUM],Tabla1[[#This Row],[CODIGO]])</f>
        <v>0</v>
      </c>
      <c r="J1800" s="35">
        <f>SUMIFS(Tabla16[IVA RET.],Tabla16[NUM],Tabla1[[#This Row],[CODIGO]])</f>
        <v>0</v>
      </c>
      <c r="K1800" t="str">
        <f>FIXED(Tabla1[[#This Row],[TASA 16%]],0)</f>
        <v>0</v>
      </c>
      <c r="L1800" t="str">
        <f>FIXED(Tabla1[[#This Row],[TASA 0%]],0)</f>
        <v>0</v>
      </c>
      <c r="M1800" t="str">
        <f>FIXED(Tabla1[[#This Row],[TASA EXE.]],0)</f>
        <v>0</v>
      </c>
      <c r="N1800" s="36" t="str">
        <f>FIXED(Tabla1[[#This Row],[IVA]],0)</f>
        <v>0</v>
      </c>
      <c r="O1800" s="36" t="str">
        <f>FIXED(Tabla1[[#This Row],[ISR RET]],0)</f>
        <v>0</v>
      </c>
      <c r="P1800" s="36" t="str">
        <f>FIXED(Tabla1[[#This Row],[IVA RET]],0)</f>
        <v>0</v>
      </c>
      <c r="R1800" s="68">
        <f>Tabla1[[#This Row],[TASA 16]]*16%</f>
        <v>0</v>
      </c>
    </row>
    <row r="1801" spans="2:18" x14ac:dyDescent="0.25">
      <c r="B1801" t="str">
        <f>'[1]210 Y RFC'!A1801</f>
        <v>FEP951010495</v>
      </c>
      <c r="C1801" t="s">
        <v>1833</v>
      </c>
      <c r="D1801" t="str">
        <f>'[1]210 Y RFC'!C1801</f>
        <v>FABRICA DE ESCOBAS EL PORVENIR SA DE CV</v>
      </c>
      <c r="E1801" s="35">
        <f>SUMIFS(Tabla16[TASA 16],Tabla16[NUM],Tabla1[[#This Row],[CODIGO]])</f>
        <v>0</v>
      </c>
      <c r="F1801" s="35">
        <f>SUMIFS(Tabla16[TASA 0%],Tabla16[NUM],Tabla1[[#This Row],[CODIGO]])</f>
        <v>0</v>
      </c>
      <c r="G1801" s="35">
        <f>SUMIFS(Tabla16[[EXENTO ]],Tabla16[NUM],Tabla1[[#This Row],[CODIGO]])</f>
        <v>0</v>
      </c>
      <c r="H1801" s="35">
        <f>SUMIFS(Tabla16[IVA],Tabla16[NUM],Tabla1[[#This Row],[CODIGO]])</f>
        <v>0</v>
      </c>
      <c r="I1801" s="35">
        <f>SUMIFS(Tabla16[ISR RET.],Tabla16[NUM],Tabla1[[#This Row],[CODIGO]])</f>
        <v>0</v>
      </c>
      <c r="J1801" s="35">
        <f>SUMIFS(Tabla16[IVA RET.],Tabla16[NUM],Tabla1[[#This Row],[CODIGO]])</f>
        <v>0</v>
      </c>
      <c r="K1801" t="str">
        <f>FIXED(Tabla1[[#This Row],[TASA 16%]],0)</f>
        <v>0</v>
      </c>
      <c r="L1801" t="str">
        <f>FIXED(Tabla1[[#This Row],[TASA 0%]],0)</f>
        <v>0</v>
      </c>
      <c r="M1801" t="str">
        <f>FIXED(Tabla1[[#This Row],[TASA EXE.]],0)</f>
        <v>0</v>
      </c>
      <c r="N1801" t="str">
        <f>FIXED(Tabla1[[#This Row],[IVA]],0)</f>
        <v>0</v>
      </c>
      <c r="O1801" t="str">
        <f>FIXED(Tabla1[[#This Row],[ISR RET]],0)</f>
        <v>0</v>
      </c>
      <c r="P1801" t="str">
        <f>FIXED(Tabla1[[#This Row],[IVA RET]],0)</f>
        <v>0</v>
      </c>
      <c r="R1801" s="68">
        <f>Tabla1[[#This Row],[TASA 16]]*16%</f>
        <v>0</v>
      </c>
    </row>
    <row r="1802" spans="2:18" x14ac:dyDescent="0.25">
      <c r="B1802" t="str">
        <f>'[1]210 Y RFC'!A1802</f>
        <v>CAPA831004NY4</v>
      </c>
      <c r="C1802" t="s">
        <v>1834</v>
      </c>
      <c r="D1802" t="str">
        <f>'[1]210 Y RFC'!C1802</f>
        <v>CARRILLO POLANCO ANA PAOLA</v>
      </c>
      <c r="E1802" s="35">
        <f>SUMIFS(Tabla16[TASA 16],Tabla16[NUM],Tabla1[[#This Row],[CODIGO]])</f>
        <v>0</v>
      </c>
      <c r="F1802" s="35">
        <f>SUMIFS(Tabla16[TASA 0%],Tabla16[NUM],Tabla1[[#This Row],[CODIGO]])</f>
        <v>0</v>
      </c>
      <c r="G1802" s="35">
        <f>SUMIFS(Tabla16[[EXENTO ]],Tabla16[NUM],Tabla1[[#This Row],[CODIGO]])</f>
        <v>0</v>
      </c>
      <c r="H1802" s="35">
        <f>SUMIFS(Tabla16[IVA],Tabla16[NUM],Tabla1[[#This Row],[CODIGO]])</f>
        <v>0</v>
      </c>
      <c r="I1802" s="35">
        <f>SUMIFS(Tabla16[ISR RET.],Tabla16[NUM],Tabla1[[#This Row],[CODIGO]])</f>
        <v>0</v>
      </c>
      <c r="J1802" s="35">
        <f>SUMIFS(Tabla16[IVA RET.],Tabla16[NUM],Tabla1[[#This Row],[CODIGO]])</f>
        <v>0</v>
      </c>
      <c r="K1802" t="str">
        <f>FIXED(Tabla1[[#This Row],[TASA 16%]],0)</f>
        <v>0</v>
      </c>
      <c r="L1802" t="str">
        <f>FIXED(Tabla1[[#This Row],[TASA 0%]],0)</f>
        <v>0</v>
      </c>
      <c r="M1802" t="str">
        <f>FIXED(Tabla1[[#This Row],[TASA EXE.]],0)</f>
        <v>0</v>
      </c>
      <c r="N1802" s="36" t="str">
        <f>FIXED(Tabla1[[#This Row],[IVA]],0)</f>
        <v>0</v>
      </c>
      <c r="O1802" s="36" t="str">
        <f>FIXED(Tabla1[[#This Row],[ISR RET]],0)</f>
        <v>0</v>
      </c>
      <c r="P1802" s="36" t="str">
        <f>FIXED(Tabla1[[#This Row],[IVA RET]],0)</f>
        <v>0</v>
      </c>
      <c r="R1802" s="68">
        <f>Tabla1[[#This Row],[TASA 16]]*16%</f>
        <v>0</v>
      </c>
    </row>
    <row r="1803" spans="2:18" x14ac:dyDescent="0.25">
      <c r="B1803" t="str">
        <f>'[1]210 Y RFC'!A1803</f>
        <v>VEC990614QD7</v>
      </c>
      <c r="C1803" t="s">
        <v>1835</v>
      </c>
      <c r="D1803" t="str">
        <f>'[1]210 Y RFC'!C1803</f>
        <v>VECARANT SA DE CV</v>
      </c>
      <c r="E1803" s="35">
        <f>SUMIFS(Tabla16[TASA 16],Tabla16[NUM],Tabla1[[#This Row],[CODIGO]])</f>
        <v>0</v>
      </c>
      <c r="F1803" s="35">
        <f>SUMIFS(Tabla16[TASA 0%],Tabla16[NUM],Tabla1[[#This Row],[CODIGO]])</f>
        <v>0</v>
      </c>
      <c r="G1803" s="35">
        <f>SUMIFS(Tabla16[[EXENTO ]],Tabla16[NUM],Tabla1[[#This Row],[CODIGO]])</f>
        <v>0</v>
      </c>
      <c r="H1803" s="35">
        <f>SUMIFS(Tabla16[IVA],Tabla16[NUM],Tabla1[[#This Row],[CODIGO]])</f>
        <v>0</v>
      </c>
      <c r="I1803" s="35">
        <f>SUMIFS(Tabla16[ISR RET.],Tabla16[NUM],Tabla1[[#This Row],[CODIGO]])</f>
        <v>0</v>
      </c>
      <c r="J1803" s="35">
        <f>SUMIFS(Tabla16[IVA RET.],Tabla16[NUM],Tabla1[[#This Row],[CODIGO]])</f>
        <v>0</v>
      </c>
      <c r="K1803" t="str">
        <f>FIXED(Tabla1[[#This Row],[TASA 16%]],0)</f>
        <v>0</v>
      </c>
      <c r="L1803" t="str">
        <f>FIXED(Tabla1[[#This Row],[TASA 0%]],0)</f>
        <v>0</v>
      </c>
      <c r="M1803" t="str">
        <f>FIXED(Tabla1[[#This Row],[TASA EXE.]],0)</f>
        <v>0</v>
      </c>
      <c r="N1803" t="str">
        <f>FIXED(Tabla1[[#This Row],[IVA]],0)</f>
        <v>0</v>
      </c>
      <c r="O1803" t="str">
        <f>FIXED(Tabla1[[#This Row],[ISR RET]],0)</f>
        <v>0</v>
      </c>
      <c r="P1803" t="str">
        <f>FIXED(Tabla1[[#This Row],[IVA RET]],0)</f>
        <v>0</v>
      </c>
      <c r="R1803" s="68">
        <f>Tabla1[[#This Row],[TASA 16]]*16%</f>
        <v>0</v>
      </c>
    </row>
    <row r="1804" spans="2:18" x14ac:dyDescent="0.25">
      <c r="B1804" t="str">
        <f>'[1]210 Y RFC'!A1804</f>
        <v>ICO071127IX1</v>
      </c>
      <c r="C1804" t="s">
        <v>1836</v>
      </c>
      <c r="D1804" t="str">
        <f>'[1]210 Y RFC'!C1804</f>
        <v>INIVER COMER SA DE CV</v>
      </c>
      <c r="E1804" s="35">
        <f>SUMIFS(Tabla16[TASA 16],Tabla16[NUM],Tabla1[[#This Row],[CODIGO]])</f>
        <v>0</v>
      </c>
      <c r="F1804" s="35">
        <f>SUMIFS(Tabla16[TASA 0%],Tabla16[NUM],Tabla1[[#This Row],[CODIGO]])</f>
        <v>0</v>
      </c>
      <c r="G1804" s="35">
        <f>SUMIFS(Tabla16[[EXENTO ]],Tabla16[NUM],Tabla1[[#This Row],[CODIGO]])</f>
        <v>0</v>
      </c>
      <c r="H1804" s="35">
        <f>SUMIFS(Tabla16[IVA],Tabla16[NUM],Tabla1[[#This Row],[CODIGO]])</f>
        <v>0</v>
      </c>
      <c r="I1804" s="35">
        <f>SUMIFS(Tabla16[ISR RET.],Tabla16[NUM],Tabla1[[#This Row],[CODIGO]])</f>
        <v>0</v>
      </c>
      <c r="J1804" s="35">
        <f>SUMIFS(Tabla16[IVA RET.],Tabla16[NUM],Tabla1[[#This Row],[CODIGO]])</f>
        <v>0</v>
      </c>
      <c r="K1804" t="str">
        <f>FIXED(Tabla1[[#This Row],[TASA 16%]],0)</f>
        <v>0</v>
      </c>
      <c r="L1804" t="str">
        <f>FIXED(Tabla1[[#This Row],[TASA 0%]],0)</f>
        <v>0</v>
      </c>
      <c r="M1804" t="str">
        <f>FIXED(Tabla1[[#This Row],[TASA EXE.]],0)</f>
        <v>0</v>
      </c>
      <c r="N1804" s="36" t="str">
        <f>FIXED(Tabla1[[#This Row],[IVA]],0)</f>
        <v>0</v>
      </c>
      <c r="O1804" s="36" t="str">
        <f>FIXED(Tabla1[[#This Row],[ISR RET]],0)</f>
        <v>0</v>
      </c>
      <c r="P1804" s="36" t="str">
        <f>FIXED(Tabla1[[#This Row],[IVA RET]],0)</f>
        <v>0</v>
      </c>
      <c r="R1804" s="68">
        <f>Tabla1[[#This Row],[TASA 16]]*16%</f>
        <v>0</v>
      </c>
    </row>
    <row r="1805" spans="2:18" x14ac:dyDescent="0.25">
      <c r="B1805" t="str">
        <f>'[1]210 Y RFC'!A1805</f>
        <v>PNC970417MS1</v>
      </c>
      <c r="C1805" t="s">
        <v>1837</v>
      </c>
      <c r="D1805" t="str">
        <f>'[1]210 Y RFC'!C1805</f>
        <v>PRODUCTOS NATURALES DEL CENTRO SA DE CV</v>
      </c>
      <c r="E1805" s="35">
        <f>SUMIFS(Tabla16[TASA 16],Tabla16[NUM],Tabla1[[#This Row],[CODIGO]])</f>
        <v>0</v>
      </c>
      <c r="F1805" s="35">
        <f>SUMIFS(Tabla16[TASA 0%],Tabla16[NUM],Tabla1[[#This Row],[CODIGO]])</f>
        <v>0</v>
      </c>
      <c r="G1805" s="35">
        <f>SUMIFS(Tabla16[[EXENTO ]],Tabla16[NUM],Tabla1[[#This Row],[CODIGO]])</f>
        <v>0</v>
      </c>
      <c r="H1805" s="35">
        <f>SUMIFS(Tabla16[IVA],Tabla16[NUM],Tabla1[[#This Row],[CODIGO]])</f>
        <v>0</v>
      </c>
      <c r="I1805" s="35">
        <f>SUMIFS(Tabla16[ISR RET.],Tabla16[NUM],Tabla1[[#This Row],[CODIGO]])</f>
        <v>0</v>
      </c>
      <c r="J1805" s="35">
        <f>SUMIFS(Tabla16[IVA RET.],Tabla16[NUM],Tabla1[[#This Row],[CODIGO]])</f>
        <v>0</v>
      </c>
      <c r="K1805" t="str">
        <f>FIXED(Tabla1[[#This Row],[TASA 16%]],0)</f>
        <v>0</v>
      </c>
      <c r="L1805" t="str">
        <f>FIXED(Tabla1[[#This Row],[TASA 0%]],0)</f>
        <v>0</v>
      </c>
      <c r="M1805" t="str">
        <f>FIXED(Tabla1[[#This Row],[TASA EXE.]],0)</f>
        <v>0</v>
      </c>
      <c r="N1805" t="str">
        <f>FIXED(Tabla1[[#This Row],[IVA]],0)</f>
        <v>0</v>
      </c>
      <c r="O1805" t="str">
        <f>FIXED(Tabla1[[#This Row],[ISR RET]],0)</f>
        <v>0</v>
      </c>
      <c r="P1805" t="str">
        <f>FIXED(Tabla1[[#This Row],[IVA RET]],0)</f>
        <v>0</v>
      </c>
      <c r="R1805" s="68">
        <f>Tabla1[[#This Row],[TASA 16]]*16%</f>
        <v>0</v>
      </c>
    </row>
    <row r="1806" spans="2:18" x14ac:dyDescent="0.25">
      <c r="B1806" t="str">
        <f>'[1]210 Y RFC'!A1806</f>
        <v>IMF020530UN9</v>
      </c>
      <c r="C1806" t="s">
        <v>1838</v>
      </c>
      <c r="D1806" t="str">
        <f>'[1]210 Y RFC'!C1806</f>
        <v>IMFARDEL SA DE CV</v>
      </c>
      <c r="E1806" s="35">
        <f>SUMIFS(Tabla16[TASA 16],Tabla16[NUM],Tabla1[[#This Row],[CODIGO]])</f>
        <v>0</v>
      </c>
      <c r="F1806" s="35">
        <f>SUMIFS(Tabla16[TASA 0%],Tabla16[NUM],Tabla1[[#This Row],[CODIGO]])</f>
        <v>0</v>
      </c>
      <c r="G1806" s="35">
        <f>SUMIFS(Tabla16[[EXENTO ]],Tabla16[NUM],Tabla1[[#This Row],[CODIGO]])</f>
        <v>0</v>
      </c>
      <c r="H1806" s="35">
        <f>SUMIFS(Tabla16[IVA],Tabla16[NUM],Tabla1[[#This Row],[CODIGO]])</f>
        <v>0</v>
      </c>
      <c r="I1806" s="35">
        <f>SUMIFS(Tabla16[ISR RET.],Tabla16[NUM],Tabla1[[#This Row],[CODIGO]])</f>
        <v>0</v>
      </c>
      <c r="J1806" s="35">
        <f>SUMIFS(Tabla16[IVA RET.],Tabla16[NUM],Tabla1[[#This Row],[CODIGO]])</f>
        <v>0</v>
      </c>
      <c r="K1806" t="str">
        <f>FIXED(Tabla1[[#This Row],[TASA 16%]],0)</f>
        <v>0</v>
      </c>
      <c r="L1806" t="str">
        <f>FIXED(Tabla1[[#This Row],[TASA 0%]],0)</f>
        <v>0</v>
      </c>
      <c r="M1806" t="str">
        <f>FIXED(Tabla1[[#This Row],[TASA EXE.]],0)</f>
        <v>0</v>
      </c>
      <c r="N1806" s="36" t="str">
        <f>FIXED(Tabla1[[#This Row],[IVA]],0)</f>
        <v>0</v>
      </c>
      <c r="O1806" s="36" t="str">
        <f>FIXED(Tabla1[[#This Row],[ISR RET]],0)</f>
        <v>0</v>
      </c>
      <c r="P1806" s="36" t="str">
        <f>FIXED(Tabla1[[#This Row],[IVA RET]],0)</f>
        <v>0</v>
      </c>
      <c r="R1806" s="68">
        <f>Tabla1[[#This Row],[TASA 16]]*16%</f>
        <v>0</v>
      </c>
    </row>
    <row r="1807" spans="2:18" x14ac:dyDescent="0.25">
      <c r="B1807" t="str">
        <f>'[1]210 Y RFC'!A1807</f>
        <v>MAMJ670829AM6</v>
      </c>
      <c r="C1807" t="s">
        <v>1839</v>
      </c>
      <c r="D1807" t="str">
        <f>'[1]210 Y RFC'!C1807</f>
        <v>MARTINEZ MEDINA JOSE DE JESUS</v>
      </c>
      <c r="E1807" s="35">
        <f>SUMIFS(Tabla16[TASA 16],Tabla16[NUM],Tabla1[[#This Row],[CODIGO]])</f>
        <v>0</v>
      </c>
      <c r="F1807" s="35">
        <f>SUMIFS(Tabla16[TASA 0%],Tabla16[NUM],Tabla1[[#This Row],[CODIGO]])</f>
        <v>0</v>
      </c>
      <c r="G1807" s="35">
        <f>SUMIFS(Tabla16[[EXENTO ]],Tabla16[NUM],Tabla1[[#This Row],[CODIGO]])</f>
        <v>0</v>
      </c>
      <c r="H1807" s="35">
        <f>SUMIFS(Tabla16[IVA],Tabla16[NUM],Tabla1[[#This Row],[CODIGO]])</f>
        <v>0</v>
      </c>
      <c r="I1807" s="35">
        <f>SUMIFS(Tabla16[ISR RET.],Tabla16[NUM],Tabla1[[#This Row],[CODIGO]])</f>
        <v>0</v>
      </c>
      <c r="J1807" s="35">
        <f>SUMIFS(Tabla16[IVA RET.],Tabla16[NUM],Tabla1[[#This Row],[CODIGO]])</f>
        <v>0</v>
      </c>
      <c r="K1807" t="str">
        <f>FIXED(Tabla1[[#This Row],[TASA 16%]],0)</f>
        <v>0</v>
      </c>
      <c r="L1807" t="str">
        <f>FIXED(Tabla1[[#This Row],[TASA 0%]],0)</f>
        <v>0</v>
      </c>
      <c r="M1807" t="str">
        <f>FIXED(Tabla1[[#This Row],[TASA EXE.]],0)</f>
        <v>0</v>
      </c>
      <c r="N1807" t="str">
        <f>FIXED(Tabla1[[#This Row],[IVA]],0)</f>
        <v>0</v>
      </c>
      <c r="O1807" t="str">
        <f>FIXED(Tabla1[[#This Row],[ISR RET]],0)</f>
        <v>0</v>
      </c>
      <c r="P1807" t="str">
        <f>FIXED(Tabla1[[#This Row],[IVA RET]],0)</f>
        <v>0</v>
      </c>
      <c r="R1807" s="68">
        <f>Tabla1[[#This Row],[TASA 16]]*16%</f>
        <v>0</v>
      </c>
    </row>
    <row r="1808" spans="2:18" x14ac:dyDescent="0.25">
      <c r="B1808" t="str">
        <f>'[1]210 Y RFC'!A1808</f>
        <v>VACL610119PK6</v>
      </c>
      <c r="C1808" t="s">
        <v>1840</v>
      </c>
      <c r="D1808" t="str">
        <f>'[1]210 Y RFC'!C1808</f>
        <v>VARGAS CROSSWELL LUIS HECTOR</v>
      </c>
      <c r="E1808" s="35">
        <f>SUMIFS(Tabla16[TASA 16],Tabla16[NUM],Tabla1[[#This Row],[CODIGO]])</f>
        <v>0</v>
      </c>
      <c r="F1808" s="35">
        <f>SUMIFS(Tabla16[TASA 0%],Tabla16[NUM],Tabla1[[#This Row],[CODIGO]])</f>
        <v>0</v>
      </c>
      <c r="G1808" s="35">
        <f>SUMIFS(Tabla16[[EXENTO ]],Tabla16[NUM],Tabla1[[#This Row],[CODIGO]])</f>
        <v>0</v>
      </c>
      <c r="H1808" s="35">
        <f>SUMIFS(Tabla16[IVA],Tabla16[NUM],Tabla1[[#This Row],[CODIGO]])</f>
        <v>0</v>
      </c>
      <c r="I1808" s="35">
        <f>SUMIFS(Tabla16[ISR RET.],Tabla16[NUM],Tabla1[[#This Row],[CODIGO]])</f>
        <v>0</v>
      </c>
      <c r="J1808" s="35">
        <f>SUMIFS(Tabla16[IVA RET.],Tabla16[NUM],Tabla1[[#This Row],[CODIGO]])</f>
        <v>0</v>
      </c>
      <c r="K1808" t="str">
        <f>FIXED(Tabla1[[#This Row],[TASA 16%]],0)</f>
        <v>0</v>
      </c>
      <c r="L1808" t="str">
        <f>FIXED(Tabla1[[#This Row],[TASA 0%]],0)</f>
        <v>0</v>
      </c>
      <c r="M1808" t="str">
        <f>FIXED(Tabla1[[#This Row],[TASA EXE.]],0)</f>
        <v>0</v>
      </c>
      <c r="N1808" s="36" t="str">
        <f>FIXED(Tabla1[[#This Row],[IVA]],0)</f>
        <v>0</v>
      </c>
      <c r="O1808" s="36" t="str">
        <f>FIXED(Tabla1[[#This Row],[ISR RET]],0)</f>
        <v>0</v>
      </c>
      <c r="P1808" s="36" t="str">
        <f>FIXED(Tabla1[[#This Row],[IVA RET]],0)</f>
        <v>0</v>
      </c>
      <c r="R1808" s="68">
        <f>Tabla1[[#This Row],[TASA 16]]*16%</f>
        <v>0</v>
      </c>
    </row>
    <row r="1809" spans="2:18" x14ac:dyDescent="0.25">
      <c r="B1809" t="str">
        <f>'[1]210 Y RFC'!A1809</f>
        <v>COAM741226JX8</v>
      </c>
      <c r="C1809" t="s">
        <v>1841</v>
      </c>
      <c r="D1809" t="str">
        <f>'[1]210 Y RFC'!C1809</f>
        <v>CONTRERAS ACOSTA MARINA</v>
      </c>
      <c r="E1809" s="35">
        <f>SUMIFS(Tabla16[TASA 16],Tabla16[NUM],Tabla1[[#This Row],[CODIGO]])</f>
        <v>0</v>
      </c>
      <c r="F1809" s="35">
        <f>SUMIFS(Tabla16[TASA 0%],Tabla16[NUM],Tabla1[[#This Row],[CODIGO]])</f>
        <v>0</v>
      </c>
      <c r="G1809" s="35">
        <f>SUMIFS(Tabla16[[EXENTO ]],Tabla16[NUM],Tabla1[[#This Row],[CODIGO]])</f>
        <v>0</v>
      </c>
      <c r="H1809" s="35">
        <f>SUMIFS(Tabla16[IVA],Tabla16[NUM],Tabla1[[#This Row],[CODIGO]])</f>
        <v>0</v>
      </c>
      <c r="I1809" s="35">
        <f>SUMIFS(Tabla16[ISR RET.],Tabla16[NUM],Tabla1[[#This Row],[CODIGO]])</f>
        <v>0</v>
      </c>
      <c r="J1809" s="35">
        <f>SUMIFS(Tabla16[IVA RET.],Tabla16[NUM],Tabla1[[#This Row],[CODIGO]])</f>
        <v>0</v>
      </c>
      <c r="K1809" t="str">
        <f>FIXED(Tabla1[[#This Row],[TASA 16%]],0)</f>
        <v>0</v>
      </c>
      <c r="L1809" t="str">
        <f>FIXED(Tabla1[[#This Row],[TASA 0%]],0)</f>
        <v>0</v>
      </c>
      <c r="M1809" t="str">
        <f>FIXED(Tabla1[[#This Row],[TASA EXE.]],0)</f>
        <v>0</v>
      </c>
      <c r="N1809" t="str">
        <f>FIXED(Tabla1[[#This Row],[IVA]],0)</f>
        <v>0</v>
      </c>
      <c r="O1809" t="str">
        <f>FIXED(Tabla1[[#This Row],[ISR RET]],0)</f>
        <v>0</v>
      </c>
      <c r="P1809" t="str">
        <f>FIXED(Tabla1[[#This Row],[IVA RET]],0)</f>
        <v>0</v>
      </c>
      <c r="R1809" s="68">
        <f>Tabla1[[#This Row],[TASA 16]]*16%</f>
        <v>0</v>
      </c>
    </row>
    <row r="1810" spans="2:18" x14ac:dyDescent="0.25">
      <c r="B1810" t="str">
        <f>'[1]210 Y RFC'!A1810</f>
        <v>BIFB510501HF1</v>
      </c>
      <c r="C1810" t="s">
        <v>1842</v>
      </c>
      <c r="D1810" t="str">
        <f>'[1]210 Y RFC'!C1810</f>
        <v>BRITO FLORES BERTO</v>
      </c>
      <c r="E1810" s="35">
        <f>SUMIFS(Tabla16[TASA 16],Tabla16[NUM],Tabla1[[#This Row],[CODIGO]])</f>
        <v>0</v>
      </c>
      <c r="F1810" s="35">
        <f>SUMIFS(Tabla16[TASA 0%],Tabla16[NUM],Tabla1[[#This Row],[CODIGO]])</f>
        <v>0</v>
      </c>
      <c r="G1810" s="35">
        <f>SUMIFS(Tabla16[[EXENTO ]],Tabla16[NUM],Tabla1[[#This Row],[CODIGO]])</f>
        <v>0</v>
      </c>
      <c r="H1810" s="35">
        <f>SUMIFS(Tabla16[IVA],Tabla16[NUM],Tabla1[[#This Row],[CODIGO]])</f>
        <v>0</v>
      </c>
      <c r="I1810" s="35">
        <f>SUMIFS(Tabla16[ISR RET.],Tabla16[NUM],Tabla1[[#This Row],[CODIGO]])</f>
        <v>0</v>
      </c>
      <c r="J1810" s="35">
        <f>SUMIFS(Tabla16[IVA RET.],Tabla16[NUM],Tabla1[[#This Row],[CODIGO]])</f>
        <v>0</v>
      </c>
      <c r="K1810" t="str">
        <f>FIXED(Tabla1[[#This Row],[TASA 16%]],0)</f>
        <v>0</v>
      </c>
      <c r="L1810" t="str">
        <f>FIXED(Tabla1[[#This Row],[TASA 0%]],0)</f>
        <v>0</v>
      </c>
      <c r="M1810" t="str">
        <f>FIXED(Tabla1[[#This Row],[TASA EXE.]],0)</f>
        <v>0</v>
      </c>
      <c r="N1810" s="36" t="str">
        <f>FIXED(Tabla1[[#This Row],[IVA]],0)</f>
        <v>0</v>
      </c>
      <c r="O1810" s="36" t="str">
        <f>FIXED(Tabla1[[#This Row],[ISR RET]],0)</f>
        <v>0</v>
      </c>
      <c r="P1810" s="36" t="str">
        <f>FIXED(Tabla1[[#This Row],[IVA RET]],0)</f>
        <v>0</v>
      </c>
      <c r="R1810" s="68">
        <f>Tabla1[[#This Row],[TASA 16]]*16%</f>
        <v>0</v>
      </c>
    </row>
    <row r="1811" spans="2:18" x14ac:dyDescent="0.25">
      <c r="B1811" t="str">
        <f>'[1]210 Y RFC'!A1811</f>
        <v>AANJ7710166YA</v>
      </c>
      <c r="C1811" t="s">
        <v>1843</v>
      </c>
      <c r="D1811" t="str">
        <f>'[1]210 Y RFC'!C1811</f>
        <v>ALVARADO NAVARRO JAIME DE JESUS</v>
      </c>
      <c r="E1811" s="35">
        <f>SUMIFS(Tabla16[TASA 16],Tabla16[NUM],Tabla1[[#This Row],[CODIGO]])</f>
        <v>0</v>
      </c>
      <c r="F1811" s="35">
        <f>SUMIFS(Tabla16[TASA 0%],Tabla16[NUM],Tabla1[[#This Row],[CODIGO]])</f>
        <v>0</v>
      </c>
      <c r="G1811" s="35">
        <f>SUMIFS(Tabla16[[EXENTO ]],Tabla16[NUM],Tabla1[[#This Row],[CODIGO]])</f>
        <v>0</v>
      </c>
      <c r="H1811" s="35">
        <f>SUMIFS(Tabla16[IVA],Tabla16[NUM],Tabla1[[#This Row],[CODIGO]])</f>
        <v>0</v>
      </c>
      <c r="I1811" s="35">
        <f>SUMIFS(Tabla16[ISR RET.],Tabla16[NUM],Tabla1[[#This Row],[CODIGO]])</f>
        <v>0</v>
      </c>
      <c r="J1811" s="35">
        <f>SUMIFS(Tabla16[IVA RET.],Tabla16[NUM],Tabla1[[#This Row],[CODIGO]])</f>
        <v>0</v>
      </c>
      <c r="K1811" t="str">
        <f>FIXED(Tabla1[[#This Row],[TASA 16%]],0)</f>
        <v>0</v>
      </c>
      <c r="L1811" t="str">
        <f>FIXED(Tabla1[[#This Row],[TASA 0%]],0)</f>
        <v>0</v>
      </c>
      <c r="M1811" t="str">
        <f>FIXED(Tabla1[[#This Row],[TASA EXE.]],0)</f>
        <v>0</v>
      </c>
      <c r="N1811" t="str">
        <f>FIXED(Tabla1[[#This Row],[IVA]],0)</f>
        <v>0</v>
      </c>
      <c r="O1811" t="str">
        <f>FIXED(Tabla1[[#This Row],[ISR RET]],0)</f>
        <v>0</v>
      </c>
      <c r="P1811" t="str">
        <f>FIXED(Tabla1[[#This Row],[IVA RET]],0)</f>
        <v>0</v>
      </c>
      <c r="R1811" s="68">
        <f>Tabla1[[#This Row],[TASA 16]]*16%</f>
        <v>0</v>
      </c>
    </row>
    <row r="1812" spans="2:18" x14ac:dyDescent="0.25">
      <c r="B1812" t="str">
        <f>'[1]210 Y RFC'!A1812</f>
        <v>LAM9109013H1</v>
      </c>
      <c r="C1812" t="s">
        <v>1844</v>
      </c>
      <c r="D1812" t="str">
        <f>'[1]210 Y RFC'!C1812</f>
        <v>LAMBI SA DE CV</v>
      </c>
      <c r="E1812" s="35">
        <f>SUMIFS(Tabla16[TASA 16],Tabla16[NUM],Tabla1[[#This Row],[CODIGO]])</f>
        <v>0</v>
      </c>
      <c r="F1812" s="35">
        <f>SUMIFS(Tabla16[TASA 0%],Tabla16[NUM],Tabla1[[#This Row],[CODIGO]])</f>
        <v>0</v>
      </c>
      <c r="G1812" s="35">
        <f>SUMIFS(Tabla16[[EXENTO ]],Tabla16[NUM],Tabla1[[#This Row],[CODIGO]])</f>
        <v>0</v>
      </c>
      <c r="H1812" s="35">
        <f>SUMIFS(Tabla16[IVA],Tabla16[NUM],Tabla1[[#This Row],[CODIGO]])</f>
        <v>0</v>
      </c>
      <c r="I1812" s="35">
        <f>SUMIFS(Tabla16[ISR RET.],Tabla16[NUM],Tabla1[[#This Row],[CODIGO]])</f>
        <v>0</v>
      </c>
      <c r="J1812" s="35">
        <f>SUMIFS(Tabla16[IVA RET.],Tabla16[NUM],Tabla1[[#This Row],[CODIGO]])</f>
        <v>0</v>
      </c>
      <c r="K1812" t="str">
        <f>FIXED(Tabla1[[#This Row],[TASA 16%]],0)</f>
        <v>0</v>
      </c>
      <c r="L1812" t="str">
        <f>FIXED(Tabla1[[#This Row],[TASA 0%]],0)</f>
        <v>0</v>
      </c>
      <c r="M1812" t="str">
        <f>FIXED(Tabla1[[#This Row],[TASA EXE.]],0)</f>
        <v>0</v>
      </c>
      <c r="N1812" s="36" t="str">
        <f>FIXED(Tabla1[[#This Row],[IVA]],0)</f>
        <v>0</v>
      </c>
      <c r="O1812" s="36" t="str">
        <f>FIXED(Tabla1[[#This Row],[ISR RET]],0)</f>
        <v>0</v>
      </c>
      <c r="P1812" s="36" t="str">
        <f>FIXED(Tabla1[[#This Row],[IVA RET]],0)</f>
        <v>0</v>
      </c>
      <c r="R1812" s="68">
        <f>Tabla1[[#This Row],[TASA 16]]*16%</f>
        <v>0</v>
      </c>
    </row>
    <row r="1813" spans="2:18" x14ac:dyDescent="0.25">
      <c r="B1813" t="str">
        <f>'[1]210 Y RFC'!A1813</f>
        <v>REV470123G39</v>
      </c>
      <c r="C1813" t="s">
        <v>1845</v>
      </c>
      <c r="D1813" t="str">
        <f>'[1]210 Y RFC'!C1813</f>
        <v>REVLON SA DE CV</v>
      </c>
      <c r="E1813" s="35">
        <f>SUMIFS(Tabla16[TASA 16],Tabla16[NUM],Tabla1[[#This Row],[CODIGO]])</f>
        <v>0</v>
      </c>
      <c r="F1813" s="35">
        <f>SUMIFS(Tabla16[TASA 0%],Tabla16[NUM],Tabla1[[#This Row],[CODIGO]])</f>
        <v>0</v>
      </c>
      <c r="G1813" s="35">
        <f>SUMIFS(Tabla16[[EXENTO ]],Tabla16[NUM],Tabla1[[#This Row],[CODIGO]])</f>
        <v>0</v>
      </c>
      <c r="H1813" s="35">
        <f>SUMIFS(Tabla16[IVA],Tabla16[NUM],Tabla1[[#This Row],[CODIGO]])</f>
        <v>0</v>
      </c>
      <c r="I1813" s="35">
        <f>SUMIFS(Tabla16[ISR RET.],Tabla16[NUM],Tabla1[[#This Row],[CODIGO]])</f>
        <v>0</v>
      </c>
      <c r="J1813" s="35">
        <f>SUMIFS(Tabla16[IVA RET.],Tabla16[NUM],Tabla1[[#This Row],[CODIGO]])</f>
        <v>0</v>
      </c>
      <c r="K1813" t="str">
        <f>FIXED(Tabla1[[#This Row],[TASA 16%]],0)</f>
        <v>0</v>
      </c>
      <c r="L1813" t="str">
        <f>FIXED(Tabla1[[#This Row],[TASA 0%]],0)</f>
        <v>0</v>
      </c>
      <c r="M1813" t="str">
        <f>FIXED(Tabla1[[#This Row],[TASA EXE.]],0)</f>
        <v>0</v>
      </c>
      <c r="N1813" t="str">
        <f>FIXED(Tabla1[[#This Row],[IVA]],0)</f>
        <v>0</v>
      </c>
      <c r="O1813" t="str">
        <f>FIXED(Tabla1[[#This Row],[ISR RET]],0)</f>
        <v>0</v>
      </c>
      <c r="P1813" t="str">
        <f>FIXED(Tabla1[[#This Row],[IVA RET]],0)</f>
        <v>0</v>
      </c>
      <c r="R1813" s="68">
        <f>Tabla1[[#This Row],[TASA 16]]*16%</f>
        <v>0</v>
      </c>
    </row>
    <row r="1814" spans="2:18" x14ac:dyDescent="0.25">
      <c r="B1814" t="str">
        <f>'[1]210 Y RFC'!A1814</f>
        <v>NAIF6111295I7</v>
      </c>
      <c r="C1814" t="s">
        <v>1846</v>
      </c>
      <c r="D1814" t="str">
        <f>'[1]210 Y RFC'!C1814</f>
        <v>NAVARRO IBARRA FERNANDO</v>
      </c>
      <c r="E1814" s="35">
        <f>SUMIFS(Tabla16[TASA 16],Tabla16[NUM],Tabla1[[#This Row],[CODIGO]])</f>
        <v>0</v>
      </c>
      <c r="F1814" s="35">
        <f>SUMIFS(Tabla16[TASA 0%],Tabla16[NUM],Tabla1[[#This Row],[CODIGO]])</f>
        <v>0</v>
      </c>
      <c r="G1814" s="35">
        <f>SUMIFS(Tabla16[[EXENTO ]],Tabla16[NUM],Tabla1[[#This Row],[CODIGO]])</f>
        <v>0</v>
      </c>
      <c r="H1814" s="35">
        <f>SUMIFS(Tabla16[IVA],Tabla16[NUM],Tabla1[[#This Row],[CODIGO]])</f>
        <v>0</v>
      </c>
      <c r="I1814" s="35">
        <f>SUMIFS(Tabla16[ISR RET.],Tabla16[NUM],Tabla1[[#This Row],[CODIGO]])</f>
        <v>0</v>
      </c>
      <c r="J1814" s="35">
        <f>SUMIFS(Tabla16[IVA RET.],Tabla16[NUM],Tabla1[[#This Row],[CODIGO]])</f>
        <v>0</v>
      </c>
      <c r="K1814" t="str">
        <f>FIXED(Tabla1[[#This Row],[TASA 16%]],0)</f>
        <v>0</v>
      </c>
      <c r="L1814" t="str">
        <f>FIXED(Tabla1[[#This Row],[TASA 0%]],0)</f>
        <v>0</v>
      </c>
      <c r="M1814" t="str">
        <f>FIXED(Tabla1[[#This Row],[TASA EXE.]],0)</f>
        <v>0</v>
      </c>
      <c r="N1814" s="36" t="str">
        <f>FIXED(Tabla1[[#This Row],[IVA]],0)</f>
        <v>0</v>
      </c>
      <c r="O1814" s="36" t="str">
        <f>FIXED(Tabla1[[#This Row],[ISR RET]],0)</f>
        <v>0</v>
      </c>
      <c r="P1814" s="36" t="str">
        <f>FIXED(Tabla1[[#This Row],[IVA RET]],0)</f>
        <v>0</v>
      </c>
      <c r="R1814" s="68">
        <f>Tabla1[[#This Row],[TASA 16]]*16%</f>
        <v>0</v>
      </c>
    </row>
    <row r="1815" spans="2:18" x14ac:dyDescent="0.25">
      <c r="B1815" t="str">
        <f>'[1]210 Y RFC'!A1815</f>
        <v>FCA801222L7A</v>
      </c>
      <c r="C1815" t="s">
        <v>1847</v>
      </c>
      <c r="D1815" t="str">
        <f>'[1]210 Y RFC'!C1815</f>
        <v>FARMACIA CARREY SA</v>
      </c>
      <c r="E1815" s="35">
        <f>SUMIFS(Tabla16[TASA 16],Tabla16[NUM],Tabla1[[#This Row],[CODIGO]])</f>
        <v>0</v>
      </c>
      <c r="F1815" s="35">
        <f>SUMIFS(Tabla16[TASA 0%],Tabla16[NUM],Tabla1[[#This Row],[CODIGO]])</f>
        <v>0</v>
      </c>
      <c r="G1815" s="35">
        <f>SUMIFS(Tabla16[[EXENTO ]],Tabla16[NUM],Tabla1[[#This Row],[CODIGO]])</f>
        <v>0</v>
      </c>
      <c r="H1815" s="35">
        <f>SUMIFS(Tabla16[IVA],Tabla16[NUM],Tabla1[[#This Row],[CODIGO]])</f>
        <v>0</v>
      </c>
      <c r="I1815" s="35">
        <f>SUMIFS(Tabla16[ISR RET.],Tabla16[NUM],Tabla1[[#This Row],[CODIGO]])</f>
        <v>0</v>
      </c>
      <c r="J1815" s="35">
        <f>SUMIFS(Tabla16[IVA RET.],Tabla16[NUM],Tabla1[[#This Row],[CODIGO]])</f>
        <v>0</v>
      </c>
      <c r="K1815" t="str">
        <f>FIXED(Tabla1[[#This Row],[TASA 16%]],0)</f>
        <v>0</v>
      </c>
      <c r="L1815" t="str">
        <f>FIXED(Tabla1[[#This Row],[TASA 0%]],0)</f>
        <v>0</v>
      </c>
      <c r="M1815" t="str">
        <f>FIXED(Tabla1[[#This Row],[TASA EXE.]],0)</f>
        <v>0</v>
      </c>
      <c r="N1815" t="str">
        <f>FIXED(Tabla1[[#This Row],[IVA]],0)</f>
        <v>0</v>
      </c>
      <c r="O1815" t="str">
        <f>FIXED(Tabla1[[#This Row],[ISR RET]],0)</f>
        <v>0</v>
      </c>
      <c r="P1815" t="str">
        <f>FIXED(Tabla1[[#This Row],[IVA RET]],0)</f>
        <v>0</v>
      </c>
      <c r="R1815" s="68">
        <f>Tabla1[[#This Row],[TASA 16]]*16%</f>
        <v>0</v>
      </c>
    </row>
    <row r="1816" spans="2:18" x14ac:dyDescent="0.25">
      <c r="B1816" t="str">
        <f>'[1]210 Y RFC'!A1816</f>
        <v>MOT791110M87</v>
      </c>
      <c r="C1816" t="s">
        <v>1848</v>
      </c>
      <c r="D1816" t="str">
        <f>'[1]210 Y RFC'!C1816</f>
        <v>MOTORMEXA SA DE CV</v>
      </c>
      <c r="E1816" s="35">
        <f>SUMIFS(Tabla16[TASA 16],Tabla16[NUM],Tabla1[[#This Row],[CODIGO]])</f>
        <v>0</v>
      </c>
      <c r="F1816" s="35">
        <f>SUMIFS(Tabla16[TASA 0%],Tabla16[NUM],Tabla1[[#This Row],[CODIGO]])</f>
        <v>0</v>
      </c>
      <c r="G1816" s="35">
        <f>SUMIFS(Tabla16[[EXENTO ]],Tabla16[NUM],Tabla1[[#This Row],[CODIGO]])</f>
        <v>0</v>
      </c>
      <c r="H1816" s="35">
        <f>SUMIFS(Tabla16[IVA],Tabla16[NUM],Tabla1[[#This Row],[CODIGO]])</f>
        <v>0</v>
      </c>
      <c r="I1816" s="35">
        <f>SUMIFS(Tabla16[ISR RET.],Tabla16[NUM],Tabla1[[#This Row],[CODIGO]])</f>
        <v>0</v>
      </c>
      <c r="J1816" s="35">
        <f>SUMIFS(Tabla16[IVA RET.],Tabla16[NUM],Tabla1[[#This Row],[CODIGO]])</f>
        <v>0</v>
      </c>
      <c r="K1816" t="str">
        <f>FIXED(Tabla1[[#This Row],[TASA 16%]],0)</f>
        <v>0</v>
      </c>
      <c r="L1816" t="str">
        <f>FIXED(Tabla1[[#This Row],[TASA 0%]],0)</f>
        <v>0</v>
      </c>
      <c r="M1816" t="str">
        <f>FIXED(Tabla1[[#This Row],[TASA EXE.]],0)</f>
        <v>0</v>
      </c>
      <c r="N1816" s="36" t="str">
        <f>FIXED(Tabla1[[#This Row],[IVA]],0)</f>
        <v>0</v>
      </c>
      <c r="O1816" s="36" t="str">
        <f>FIXED(Tabla1[[#This Row],[ISR RET]],0)</f>
        <v>0</v>
      </c>
      <c r="P1816" s="36" t="str">
        <f>FIXED(Tabla1[[#This Row],[IVA RET]],0)</f>
        <v>0</v>
      </c>
      <c r="R1816" s="68">
        <f>Tabla1[[#This Row],[TASA 16]]*16%</f>
        <v>0</v>
      </c>
    </row>
    <row r="1817" spans="2:18" x14ac:dyDescent="0.25">
      <c r="B1817" t="str">
        <f>'[1]210 Y RFC'!A1817</f>
        <v>HSA030630N73</v>
      </c>
      <c r="C1817" t="s">
        <v>1849</v>
      </c>
      <c r="D1817" t="str">
        <f>'[1]210 Y RFC'!C1817</f>
        <v>HEALTH SERVICE ALLIANCE SA DE CV</v>
      </c>
      <c r="E1817" s="35">
        <f>SUMIFS(Tabla16[TASA 16],Tabla16[NUM],Tabla1[[#This Row],[CODIGO]])</f>
        <v>0</v>
      </c>
      <c r="F1817" s="35">
        <f>SUMIFS(Tabla16[TASA 0%],Tabla16[NUM],Tabla1[[#This Row],[CODIGO]])</f>
        <v>0</v>
      </c>
      <c r="G1817" s="35">
        <f>SUMIFS(Tabla16[[EXENTO ]],Tabla16[NUM],Tabla1[[#This Row],[CODIGO]])</f>
        <v>0</v>
      </c>
      <c r="H1817" s="35">
        <f>SUMIFS(Tabla16[IVA],Tabla16[NUM],Tabla1[[#This Row],[CODIGO]])</f>
        <v>0</v>
      </c>
      <c r="I1817" s="35">
        <f>SUMIFS(Tabla16[ISR RET.],Tabla16[NUM],Tabla1[[#This Row],[CODIGO]])</f>
        <v>0</v>
      </c>
      <c r="J1817" s="35">
        <f>SUMIFS(Tabla16[IVA RET.],Tabla16[NUM],Tabla1[[#This Row],[CODIGO]])</f>
        <v>0</v>
      </c>
      <c r="K1817" t="str">
        <f>FIXED(Tabla1[[#This Row],[TASA 16%]],0)</f>
        <v>0</v>
      </c>
      <c r="L1817" t="str">
        <f>FIXED(Tabla1[[#This Row],[TASA 0%]],0)</f>
        <v>0</v>
      </c>
      <c r="M1817" t="str">
        <f>FIXED(Tabla1[[#This Row],[TASA EXE.]],0)</f>
        <v>0</v>
      </c>
      <c r="N1817" t="str">
        <f>FIXED(Tabla1[[#This Row],[IVA]],0)</f>
        <v>0</v>
      </c>
      <c r="O1817" t="str">
        <f>FIXED(Tabla1[[#This Row],[ISR RET]],0)</f>
        <v>0</v>
      </c>
      <c r="P1817" t="str">
        <f>FIXED(Tabla1[[#This Row],[IVA RET]],0)</f>
        <v>0</v>
      </c>
      <c r="R1817" s="68">
        <f>Tabla1[[#This Row],[TASA 16]]*16%</f>
        <v>0</v>
      </c>
    </row>
    <row r="1818" spans="2:18" x14ac:dyDescent="0.25">
      <c r="B1818" t="str">
        <f>'[1]210 Y RFC'!A1818</f>
        <v>MEML660616PG5</v>
      </c>
      <c r="C1818" t="s">
        <v>1850</v>
      </c>
      <c r="D1818" t="str">
        <f>'[1]210 Y RFC'!C1818</f>
        <v>MENDOZA MICHEL JOSE LUIS</v>
      </c>
      <c r="E1818" s="35">
        <f>SUMIFS(Tabla16[TASA 16],Tabla16[NUM],Tabla1[[#This Row],[CODIGO]])</f>
        <v>0</v>
      </c>
      <c r="F1818" s="35">
        <f>SUMIFS(Tabla16[TASA 0%],Tabla16[NUM],Tabla1[[#This Row],[CODIGO]])</f>
        <v>0</v>
      </c>
      <c r="G1818" s="35">
        <f>SUMIFS(Tabla16[[EXENTO ]],Tabla16[NUM],Tabla1[[#This Row],[CODIGO]])</f>
        <v>0</v>
      </c>
      <c r="H1818" s="35">
        <f>SUMIFS(Tabla16[IVA],Tabla16[NUM],Tabla1[[#This Row],[CODIGO]])</f>
        <v>0</v>
      </c>
      <c r="I1818" s="35">
        <f>SUMIFS(Tabla16[ISR RET.],Tabla16[NUM],Tabla1[[#This Row],[CODIGO]])</f>
        <v>0</v>
      </c>
      <c r="J1818" s="35">
        <f>SUMIFS(Tabla16[IVA RET.],Tabla16[NUM],Tabla1[[#This Row],[CODIGO]])</f>
        <v>0</v>
      </c>
      <c r="K1818" t="str">
        <f>FIXED(Tabla1[[#This Row],[TASA 16%]],0)</f>
        <v>0</v>
      </c>
      <c r="L1818" t="str">
        <f>FIXED(Tabla1[[#This Row],[TASA 0%]],0)</f>
        <v>0</v>
      </c>
      <c r="M1818" t="str">
        <f>FIXED(Tabla1[[#This Row],[TASA EXE.]],0)</f>
        <v>0</v>
      </c>
      <c r="N1818" s="36" t="str">
        <f>FIXED(Tabla1[[#This Row],[IVA]],0)</f>
        <v>0</v>
      </c>
      <c r="O1818" s="36" t="str">
        <f>FIXED(Tabla1[[#This Row],[ISR RET]],0)</f>
        <v>0</v>
      </c>
      <c r="P1818" s="36" t="str">
        <f>FIXED(Tabla1[[#This Row],[IVA RET]],0)</f>
        <v>0</v>
      </c>
      <c r="R1818" s="68">
        <f>Tabla1[[#This Row],[TASA 16]]*16%</f>
        <v>0</v>
      </c>
    </row>
    <row r="1819" spans="2:18" x14ac:dyDescent="0.25">
      <c r="B1819" t="str">
        <f>'[1]210 Y RFC'!A1819</f>
        <v>MGA0805054B8</v>
      </c>
      <c r="C1819" t="s">
        <v>1851</v>
      </c>
      <c r="D1819" t="str">
        <f>'[1]210 Y RFC'!C1819</f>
        <v>MASE GRUPO ABARROTERO SA DE CV</v>
      </c>
      <c r="E1819" s="35">
        <f>SUMIFS(Tabla16[TASA 16],Tabla16[NUM],Tabla1[[#This Row],[CODIGO]])</f>
        <v>0</v>
      </c>
      <c r="F1819" s="35">
        <f>SUMIFS(Tabla16[TASA 0%],Tabla16[NUM],Tabla1[[#This Row],[CODIGO]])</f>
        <v>0</v>
      </c>
      <c r="G1819" s="35">
        <f>SUMIFS(Tabla16[[EXENTO ]],Tabla16[NUM],Tabla1[[#This Row],[CODIGO]])</f>
        <v>0</v>
      </c>
      <c r="H1819" s="35">
        <f>SUMIFS(Tabla16[IVA],Tabla16[NUM],Tabla1[[#This Row],[CODIGO]])</f>
        <v>0</v>
      </c>
      <c r="I1819" s="35">
        <f>SUMIFS(Tabla16[ISR RET.],Tabla16[NUM],Tabla1[[#This Row],[CODIGO]])</f>
        <v>0</v>
      </c>
      <c r="J1819" s="35">
        <f>SUMIFS(Tabla16[IVA RET.],Tabla16[NUM],Tabla1[[#This Row],[CODIGO]])</f>
        <v>0</v>
      </c>
      <c r="K1819" t="str">
        <f>FIXED(Tabla1[[#This Row],[TASA 16%]],0)</f>
        <v>0</v>
      </c>
      <c r="L1819" t="str">
        <f>FIXED(Tabla1[[#This Row],[TASA 0%]],0)</f>
        <v>0</v>
      </c>
      <c r="M1819" t="str">
        <f>FIXED(Tabla1[[#This Row],[TASA EXE.]],0)</f>
        <v>0</v>
      </c>
      <c r="N1819" t="str">
        <f>FIXED(Tabla1[[#This Row],[IVA]],0)</f>
        <v>0</v>
      </c>
      <c r="O1819" t="str">
        <f>FIXED(Tabla1[[#This Row],[ISR RET]],0)</f>
        <v>0</v>
      </c>
      <c r="P1819" t="str">
        <f>FIXED(Tabla1[[#This Row],[IVA RET]],0)</f>
        <v>0</v>
      </c>
      <c r="R1819" s="68">
        <f>Tabla1[[#This Row],[TASA 16]]*16%</f>
        <v>0</v>
      </c>
    </row>
    <row r="1820" spans="2:18" x14ac:dyDescent="0.25">
      <c r="B1820" t="str">
        <f>'[1]210 Y RFC'!A1820</f>
        <v>AUGG5101177S3</v>
      </c>
      <c r="C1820" t="s">
        <v>1852</v>
      </c>
      <c r="D1820" t="str">
        <f>'[1]210 Y RFC'!C1820</f>
        <v>ACUÑA GARCIA JOSE GERARDO</v>
      </c>
      <c r="E1820" s="35">
        <f>SUMIFS(Tabla16[TASA 16],Tabla16[NUM],Tabla1[[#This Row],[CODIGO]])</f>
        <v>0</v>
      </c>
      <c r="F1820" s="35">
        <f>SUMIFS(Tabla16[TASA 0%],Tabla16[NUM],Tabla1[[#This Row],[CODIGO]])</f>
        <v>0</v>
      </c>
      <c r="G1820" s="35">
        <f>SUMIFS(Tabla16[[EXENTO ]],Tabla16[NUM],Tabla1[[#This Row],[CODIGO]])</f>
        <v>0</v>
      </c>
      <c r="H1820" s="35">
        <f>SUMIFS(Tabla16[IVA],Tabla16[NUM],Tabla1[[#This Row],[CODIGO]])</f>
        <v>0</v>
      </c>
      <c r="I1820" s="35">
        <f>SUMIFS(Tabla16[ISR RET.],Tabla16[NUM],Tabla1[[#This Row],[CODIGO]])</f>
        <v>0</v>
      </c>
      <c r="J1820" s="35">
        <f>SUMIFS(Tabla16[IVA RET.],Tabla16[NUM],Tabla1[[#This Row],[CODIGO]])</f>
        <v>0</v>
      </c>
      <c r="K1820" t="str">
        <f>FIXED(Tabla1[[#This Row],[TASA 16%]],0)</f>
        <v>0</v>
      </c>
      <c r="L1820" t="str">
        <f>FIXED(Tabla1[[#This Row],[TASA 0%]],0)</f>
        <v>0</v>
      </c>
      <c r="M1820" t="str">
        <f>FIXED(Tabla1[[#This Row],[TASA EXE.]],0)</f>
        <v>0</v>
      </c>
      <c r="N1820" s="36" t="str">
        <f>FIXED(Tabla1[[#This Row],[IVA]],0)</f>
        <v>0</v>
      </c>
      <c r="O1820" s="36" t="str">
        <f>FIXED(Tabla1[[#This Row],[ISR RET]],0)</f>
        <v>0</v>
      </c>
      <c r="P1820" s="36" t="str">
        <f>FIXED(Tabla1[[#This Row],[IVA RET]],0)</f>
        <v>0</v>
      </c>
      <c r="R1820" s="68">
        <f>Tabla1[[#This Row],[TASA 16]]*16%</f>
        <v>0</v>
      </c>
    </row>
    <row r="1821" spans="2:18" x14ac:dyDescent="0.25">
      <c r="B1821" t="str">
        <f>'[1]210 Y RFC'!A1821</f>
        <v>MILH820516HF2</v>
      </c>
      <c r="C1821" t="s">
        <v>1853</v>
      </c>
      <c r="D1821" t="str">
        <f>'[1]210 Y RFC'!C1821</f>
        <v>MIRANDA LOPEZ HUGO OSVALDO</v>
      </c>
      <c r="E1821" s="35">
        <f>SUMIFS(Tabla16[TASA 16],Tabla16[NUM],Tabla1[[#This Row],[CODIGO]])</f>
        <v>0</v>
      </c>
      <c r="F1821" s="35">
        <f>SUMIFS(Tabla16[TASA 0%],Tabla16[NUM],Tabla1[[#This Row],[CODIGO]])</f>
        <v>0</v>
      </c>
      <c r="G1821" s="35">
        <f>SUMIFS(Tabla16[[EXENTO ]],Tabla16[NUM],Tabla1[[#This Row],[CODIGO]])</f>
        <v>0</v>
      </c>
      <c r="H1821" s="35">
        <f>SUMIFS(Tabla16[IVA],Tabla16[NUM],Tabla1[[#This Row],[CODIGO]])</f>
        <v>0</v>
      </c>
      <c r="I1821" s="35">
        <f>SUMIFS(Tabla16[ISR RET.],Tabla16[NUM],Tabla1[[#This Row],[CODIGO]])</f>
        <v>0</v>
      </c>
      <c r="J1821" s="35">
        <f>SUMIFS(Tabla16[IVA RET.],Tabla16[NUM],Tabla1[[#This Row],[CODIGO]])</f>
        <v>0</v>
      </c>
      <c r="K1821" t="str">
        <f>FIXED(Tabla1[[#This Row],[TASA 16%]],0)</f>
        <v>0</v>
      </c>
      <c r="L1821" t="str">
        <f>FIXED(Tabla1[[#This Row],[TASA 0%]],0)</f>
        <v>0</v>
      </c>
      <c r="M1821" t="str">
        <f>FIXED(Tabla1[[#This Row],[TASA EXE.]],0)</f>
        <v>0</v>
      </c>
      <c r="N1821" t="str">
        <f>FIXED(Tabla1[[#This Row],[IVA]],0)</f>
        <v>0</v>
      </c>
      <c r="O1821" t="str">
        <f>FIXED(Tabla1[[#This Row],[ISR RET]],0)</f>
        <v>0</v>
      </c>
      <c r="P1821" t="str">
        <f>FIXED(Tabla1[[#This Row],[IVA RET]],0)</f>
        <v>0</v>
      </c>
      <c r="R1821" s="68">
        <f>Tabla1[[#This Row],[TASA 16]]*16%</f>
        <v>0</v>
      </c>
    </row>
    <row r="1822" spans="2:18" x14ac:dyDescent="0.25">
      <c r="B1822" t="str">
        <f>'[1]210 Y RFC'!A1822</f>
        <v>PEHM700701GS5</v>
      </c>
      <c r="C1822" t="s">
        <v>1854</v>
      </c>
      <c r="D1822" t="str">
        <f>'[1]210 Y RFC'!C1822</f>
        <v>PEREZ HERNANDEZ MARCO ANTONIO</v>
      </c>
      <c r="E1822" s="35">
        <f>SUMIFS(Tabla16[TASA 16],Tabla16[NUM],Tabla1[[#This Row],[CODIGO]])</f>
        <v>0</v>
      </c>
      <c r="F1822" s="35">
        <f>SUMIFS(Tabla16[TASA 0%],Tabla16[NUM],Tabla1[[#This Row],[CODIGO]])</f>
        <v>0</v>
      </c>
      <c r="G1822" s="35">
        <f>SUMIFS(Tabla16[[EXENTO ]],Tabla16[NUM],Tabla1[[#This Row],[CODIGO]])</f>
        <v>0</v>
      </c>
      <c r="H1822" s="35">
        <f>SUMIFS(Tabla16[IVA],Tabla16[NUM],Tabla1[[#This Row],[CODIGO]])</f>
        <v>0</v>
      </c>
      <c r="I1822" s="35">
        <f>SUMIFS(Tabla16[ISR RET.],Tabla16[NUM],Tabla1[[#This Row],[CODIGO]])</f>
        <v>0</v>
      </c>
      <c r="J1822" s="35">
        <f>SUMIFS(Tabla16[IVA RET.],Tabla16[NUM],Tabla1[[#This Row],[CODIGO]])</f>
        <v>0</v>
      </c>
      <c r="K1822" t="str">
        <f>FIXED(Tabla1[[#This Row],[TASA 16%]],0)</f>
        <v>0</v>
      </c>
      <c r="L1822" t="str">
        <f>FIXED(Tabla1[[#This Row],[TASA 0%]],0)</f>
        <v>0</v>
      </c>
      <c r="M1822" t="str">
        <f>FIXED(Tabla1[[#This Row],[TASA EXE.]],0)</f>
        <v>0</v>
      </c>
      <c r="N1822" s="36" t="str">
        <f>FIXED(Tabla1[[#This Row],[IVA]],0)</f>
        <v>0</v>
      </c>
      <c r="O1822" s="36" t="str">
        <f>FIXED(Tabla1[[#This Row],[ISR RET]],0)</f>
        <v>0</v>
      </c>
      <c r="P1822" s="36" t="str">
        <f>FIXED(Tabla1[[#This Row],[IVA RET]],0)</f>
        <v>0</v>
      </c>
      <c r="R1822" s="68">
        <f>Tabla1[[#This Row],[TASA 16]]*16%</f>
        <v>0</v>
      </c>
    </row>
    <row r="1823" spans="2:18" x14ac:dyDescent="0.25">
      <c r="B1823" t="str">
        <f>'[1]210 Y RFC'!A1823</f>
        <v>PEMS450414BI4</v>
      </c>
      <c r="C1823" t="s">
        <v>1855</v>
      </c>
      <c r="D1823" t="str">
        <f>'[1]210 Y RFC'!C1823</f>
        <v>PEREZ MERCADO MARIA SILVIA</v>
      </c>
      <c r="E1823" s="35">
        <f>SUMIFS(Tabla16[TASA 16],Tabla16[NUM],Tabla1[[#This Row],[CODIGO]])</f>
        <v>0</v>
      </c>
      <c r="F1823" s="35">
        <f>SUMIFS(Tabla16[TASA 0%],Tabla16[NUM],Tabla1[[#This Row],[CODIGO]])</f>
        <v>0</v>
      </c>
      <c r="G1823" s="35">
        <f>SUMIFS(Tabla16[[EXENTO ]],Tabla16[NUM],Tabla1[[#This Row],[CODIGO]])</f>
        <v>0</v>
      </c>
      <c r="H1823" s="35">
        <f>SUMIFS(Tabla16[IVA],Tabla16[NUM],Tabla1[[#This Row],[CODIGO]])</f>
        <v>0</v>
      </c>
      <c r="I1823" s="35">
        <f>SUMIFS(Tabla16[ISR RET.],Tabla16[NUM],Tabla1[[#This Row],[CODIGO]])</f>
        <v>0</v>
      </c>
      <c r="J1823" s="35">
        <f>SUMIFS(Tabla16[IVA RET.],Tabla16[NUM],Tabla1[[#This Row],[CODIGO]])</f>
        <v>0</v>
      </c>
      <c r="K1823" t="str">
        <f>FIXED(Tabla1[[#This Row],[TASA 16%]],0)</f>
        <v>0</v>
      </c>
      <c r="L1823" t="str">
        <f>FIXED(Tabla1[[#This Row],[TASA 0%]],0)</f>
        <v>0</v>
      </c>
      <c r="M1823" t="str">
        <f>FIXED(Tabla1[[#This Row],[TASA EXE.]],0)</f>
        <v>0</v>
      </c>
      <c r="N1823" t="str">
        <f>FIXED(Tabla1[[#This Row],[IVA]],0)</f>
        <v>0</v>
      </c>
      <c r="O1823" t="str">
        <f>FIXED(Tabla1[[#This Row],[ISR RET]],0)</f>
        <v>0</v>
      </c>
      <c r="P1823" t="str">
        <f>FIXED(Tabla1[[#This Row],[IVA RET]],0)</f>
        <v>0</v>
      </c>
      <c r="R1823" s="68">
        <f>Tabla1[[#This Row],[TASA 16]]*16%</f>
        <v>0</v>
      </c>
    </row>
    <row r="1824" spans="2:18" x14ac:dyDescent="0.25">
      <c r="B1824" t="str">
        <f>'[1]210 Y RFC'!A1824</f>
        <v>LAGA760128NU9</v>
      </c>
      <c r="C1824" t="s">
        <v>1856</v>
      </c>
      <c r="D1824" t="str">
        <f>'[1]210 Y RFC'!C1824</f>
        <v>LARRAGOITI GUADARRAMA ADRIAN</v>
      </c>
      <c r="E1824" s="35">
        <f>SUMIFS(Tabla16[TASA 16],Tabla16[NUM],Tabla1[[#This Row],[CODIGO]])</f>
        <v>0</v>
      </c>
      <c r="F1824" s="35">
        <f>SUMIFS(Tabla16[TASA 0%],Tabla16[NUM],Tabla1[[#This Row],[CODIGO]])</f>
        <v>0</v>
      </c>
      <c r="G1824" s="35">
        <f>SUMIFS(Tabla16[[EXENTO ]],Tabla16[NUM],Tabla1[[#This Row],[CODIGO]])</f>
        <v>0</v>
      </c>
      <c r="H1824" s="35">
        <f>SUMIFS(Tabla16[IVA],Tabla16[NUM],Tabla1[[#This Row],[CODIGO]])</f>
        <v>0</v>
      </c>
      <c r="I1824" s="35">
        <f>SUMIFS(Tabla16[ISR RET.],Tabla16[NUM],Tabla1[[#This Row],[CODIGO]])</f>
        <v>0</v>
      </c>
      <c r="J1824" s="35">
        <f>SUMIFS(Tabla16[IVA RET.],Tabla16[NUM],Tabla1[[#This Row],[CODIGO]])</f>
        <v>0</v>
      </c>
      <c r="K1824" t="str">
        <f>FIXED(Tabla1[[#This Row],[TASA 16%]],0)</f>
        <v>0</v>
      </c>
      <c r="L1824" t="str">
        <f>FIXED(Tabla1[[#This Row],[TASA 0%]],0)</f>
        <v>0</v>
      </c>
      <c r="M1824" t="str">
        <f>FIXED(Tabla1[[#This Row],[TASA EXE.]],0)</f>
        <v>0</v>
      </c>
      <c r="N1824" s="36" t="str">
        <f>FIXED(Tabla1[[#This Row],[IVA]],0)</f>
        <v>0</v>
      </c>
      <c r="O1824" s="36" t="str">
        <f>FIXED(Tabla1[[#This Row],[ISR RET]],0)</f>
        <v>0</v>
      </c>
      <c r="P1824" s="36" t="str">
        <f>FIXED(Tabla1[[#This Row],[IVA RET]],0)</f>
        <v>0</v>
      </c>
      <c r="R1824" s="68">
        <f>Tabla1[[#This Row],[TASA 16]]*16%</f>
        <v>0</v>
      </c>
    </row>
    <row r="1825" spans="2:18" x14ac:dyDescent="0.25">
      <c r="B1825" t="str">
        <f>'[1]210 Y RFC'!A1825</f>
        <v>CMR990901QA4</v>
      </c>
      <c r="C1825" t="s">
        <v>1857</v>
      </c>
      <c r="D1825" t="str">
        <f>'[1]210 Y RFC'!C1825</f>
        <v>COMERCIAL MEJIA RIOS SA DE CV</v>
      </c>
      <c r="E1825" s="35">
        <f>SUMIFS(Tabla16[TASA 16],Tabla16[NUM],Tabla1[[#This Row],[CODIGO]])</f>
        <v>0</v>
      </c>
      <c r="F1825" s="35">
        <f>SUMIFS(Tabla16[TASA 0%],Tabla16[NUM],Tabla1[[#This Row],[CODIGO]])</f>
        <v>0</v>
      </c>
      <c r="G1825" s="35">
        <f>SUMIFS(Tabla16[[EXENTO ]],Tabla16[NUM],Tabla1[[#This Row],[CODIGO]])</f>
        <v>0</v>
      </c>
      <c r="H1825" s="35">
        <f>SUMIFS(Tabla16[IVA],Tabla16[NUM],Tabla1[[#This Row],[CODIGO]])</f>
        <v>0</v>
      </c>
      <c r="I1825" s="35">
        <f>SUMIFS(Tabla16[ISR RET.],Tabla16[NUM],Tabla1[[#This Row],[CODIGO]])</f>
        <v>0</v>
      </c>
      <c r="J1825" s="35">
        <f>SUMIFS(Tabla16[IVA RET.],Tabla16[NUM],Tabla1[[#This Row],[CODIGO]])</f>
        <v>0</v>
      </c>
      <c r="K1825" t="str">
        <f>FIXED(Tabla1[[#This Row],[TASA 16%]],0)</f>
        <v>0</v>
      </c>
      <c r="L1825" t="str">
        <f>FIXED(Tabla1[[#This Row],[TASA 0%]],0)</f>
        <v>0</v>
      </c>
      <c r="M1825" t="str">
        <f>FIXED(Tabla1[[#This Row],[TASA EXE.]],0)</f>
        <v>0</v>
      </c>
      <c r="N1825" t="str">
        <f>FIXED(Tabla1[[#This Row],[IVA]],0)</f>
        <v>0</v>
      </c>
      <c r="O1825" t="str">
        <f>FIXED(Tabla1[[#This Row],[ISR RET]],0)</f>
        <v>0</v>
      </c>
      <c r="P1825" t="str">
        <f>FIXED(Tabla1[[#This Row],[IVA RET]],0)</f>
        <v>0</v>
      </c>
      <c r="R1825" s="68">
        <f>Tabla1[[#This Row],[TASA 16]]*16%</f>
        <v>0</v>
      </c>
    </row>
    <row r="1826" spans="2:18" x14ac:dyDescent="0.25">
      <c r="B1826" t="str">
        <f>'[1]210 Y RFC'!A1826</f>
        <v>GSO061220EM3</v>
      </c>
      <c r="C1826" t="s">
        <v>1858</v>
      </c>
      <c r="D1826" t="str">
        <f>'[1]210 Y RFC'!C1826</f>
        <v>GRUPO SCA OROZCO SA DE CV</v>
      </c>
      <c r="E1826" s="35">
        <f>SUMIFS(Tabla16[TASA 16],Tabla16[NUM],Tabla1[[#This Row],[CODIGO]])</f>
        <v>0</v>
      </c>
      <c r="F1826" s="35">
        <f>SUMIFS(Tabla16[TASA 0%],Tabla16[NUM],Tabla1[[#This Row],[CODIGO]])</f>
        <v>0</v>
      </c>
      <c r="G1826" s="35">
        <f>SUMIFS(Tabla16[[EXENTO ]],Tabla16[NUM],Tabla1[[#This Row],[CODIGO]])</f>
        <v>0</v>
      </c>
      <c r="H1826" s="35">
        <f>SUMIFS(Tabla16[IVA],Tabla16[NUM],Tabla1[[#This Row],[CODIGO]])</f>
        <v>0</v>
      </c>
      <c r="I1826" s="35">
        <f>SUMIFS(Tabla16[ISR RET.],Tabla16[NUM],Tabla1[[#This Row],[CODIGO]])</f>
        <v>0</v>
      </c>
      <c r="J1826" s="35">
        <f>SUMIFS(Tabla16[IVA RET.],Tabla16[NUM],Tabla1[[#This Row],[CODIGO]])</f>
        <v>0</v>
      </c>
      <c r="K1826" t="str">
        <f>FIXED(Tabla1[[#This Row],[TASA 16%]],0)</f>
        <v>0</v>
      </c>
      <c r="L1826" t="str">
        <f>FIXED(Tabla1[[#This Row],[TASA 0%]],0)</f>
        <v>0</v>
      </c>
      <c r="M1826" t="str">
        <f>FIXED(Tabla1[[#This Row],[TASA EXE.]],0)</f>
        <v>0</v>
      </c>
      <c r="N1826" s="36" t="str">
        <f>FIXED(Tabla1[[#This Row],[IVA]],0)</f>
        <v>0</v>
      </c>
      <c r="O1826" s="36" t="str">
        <f>FIXED(Tabla1[[#This Row],[ISR RET]],0)</f>
        <v>0</v>
      </c>
      <c r="P1826" s="36" t="str">
        <f>FIXED(Tabla1[[#This Row],[IVA RET]],0)</f>
        <v>0</v>
      </c>
      <c r="R1826" s="68">
        <f>Tabla1[[#This Row],[TASA 16]]*16%</f>
        <v>0</v>
      </c>
    </row>
    <row r="1827" spans="2:18" x14ac:dyDescent="0.25">
      <c r="B1827" t="str">
        <f>'[1]210 Y RFC'!A1827</f>
        <v>SBG971124PL2</v>
      </c>
      <c r="C1827" t="s">
        <v>1859</v>
      </c>
      <c r="D1827" t="str">
        <f>'[1]210 Y RFC'!C1827</f>
        <v>SEGUROS BANORTE SA DE CV</v>
      </c>
      <c r="E1827" s="35">
        <f>SUMIFS(Tabla16[TASA 16],Tabla16[NUM],Tabla1[[#This Row],[CODIGO]])</f>
        <v>0</v>
      </c>
      <c r="F1827" s="35">
        <f>SUMIFS(Tabla16[TASA 0%],Tabla16[NUM],Tabla1[[#This Row],[CODIGO]])</f>
        <v>0</v>
      </c>
      <c r="G1827" s="35">
        <f>SUMIFS(Tabla16[[EXENTO ]],Tabla16[NUM],Tabla1[[#This Row],[CODIGO]])</f>
        <v>0</v>
      </c>
      <c r="H1827" s="35">
        <f>SUMIFS(Tabla16[IVA],Tabla16[NUM],Tabla1[[#This Row],[CODIGO]])</f>
        <v>0</v>
      </c>
      <c r="I1827" s="35">
        <f>SUMIFS(Tabla16[ISR RET.],Tabla16[NUM],Tabla1[[#This Row],[CODIGO]])</f>
        <v>0</v>
      </c>
      <c r="J1827" s="35">
        <f>SUMIFS(Tabla16[IVA RET.],Tabla16[NUM],Tabla1[[#This Row],[CODIGO]])</f>
        <v>0</v>
      </c>
      <c r="K1827" t="str">
        <f>FIXED(Tabla1[[#This Row],[TASA 16%]],0)</f>
        <v>0</v>
      </c>
      <c r="L1827" t="str">
        <f>FIXED(Tabla1[[#This Row],[TASA 0%]],0)</f>
        <v>0</v>
      </c>
      <c r="M1827" t="str">
        <f>FIXED(Tabla1[[#This Row],[TASA EXE.]],0)</f>
        <v>0</v>
      </c>
      <c r="N1827" t="str">
        <f>FIXED(Tabla1[[#This Row],[IVA]],0)</f>
        <v>0</v>
      </c>
      <c r="O1827" t="str">
        <f>FIXED(Tabla1[[#This Row],[ISR RET]],0)</f>
        <v>0</v>
      </c>
      <c r="P1827" t="str">
        <f>FIXED(Tabla1[[#This Row],[IVA RET]],0)</f>
        <v>0</v>
      </c>
      <c r="R1827" s="68">
        <f>Tabla1[[#This Row],[TASA 16]]*16%</f>
        <v>0</v>
      </c>
    </row>
    <row r="1828" spans="2:18" x14ac:dyDescent="0.25">
      <c r="B1828" t="str">
        <f>'[1]210 Y RFC'!A1828</f>
        <v>HDM001017AS1</v>
      </c>
      <c r="C1828" t="s">
        <v>1860</v>
      </c>
      <c r="D1828" t="str">
        <f>'[1]210 Y RFC'!C1828</f>
        <v>HOME DEPOT MEXICO S DE RL DE CV</v>
      </c>
      <c r="E1828" s="35">
        <f>SUMIFS(Tabla16[TASA 16],Tabla16[NUM],Tabla1[[#This Row],[CODIGO]])</f>
        <v>0</v>
      </c>
      <c r="F1828" s="35">
        <f>SUMIFS(Tabla16[TASA 0%],Tabla16[NUM],Tabla1[[#This Row],[CODIGO]])</f>
        <v>0</v>
      </c>
      <c r="G1828" s="35">
        <f>SUMIFS(Tabla16[[EXENTO ]],Tabla16[NUM],Tabla1[[#This Row],[CODIGO]])</f>
        <v>0</v>
      </c>
      <c r="H1828" s="35">
        <f>SUMIFS(Tabla16[IVA],Tabla16[NUM],Tabla1[[#This Row],[CODIGO]])</f>
        <v>0</v>
      </c>
      <c r="I1828" s="35">
        <f>SUMIFS(Tabla16[ISR RET.],Tabla16[NUM],Tabla1[[#This Row],[CODIGO]])</f>
        <v>0</v>
      </c>
      <c r="J1828" s="35">
        <f>SUMIFS(Tabla16[IVA RET.],Tabla16[NUM],Tabla1[[#This Row],[CODIGO]])</f>
        <v>0</v>
      </c>
      <c r="K1828" t="str">
        <f>FIXED(Tabla1[[#This Row],[TASA 16%]],0)</f>
        <v>0</v>
      </c>
      <c r="L1828" t="str">
        <f>FIXED(Tabla1[[#This Row],[TASA 0%]],0)</f>
        <v>0</v>
      </c>
      <c r="M1828" t="str">
        <f>FIXED(Tabla1[[#This Row],[TASA EXE.]],0)</f>
        <v>0</v>
      </c>
      <c r="N1828" s="36" t="str">
        <f>FIXED(Tabla1[[#This Row],[IVA]],0)</f>
        <v>0</v>
      </c>
      <c r="O1828" s="36" t="str">
        <f>FIXED(Tabla1[[#This Row],[ISR RET]],0)</f>
        <v>0</v>
      </c>
      <c r="P1828" s="36" t="str">
        <f>FIXED(Tabla1[[#This Row],[IVA RET]],0)</f>
        <v>0</v>
      </c>
      <c r="R1828" s="68">
        <f>Tabla1[[#This Row],[TASA 16]]*16%</f>
        <v>0</v>
      </c>
    </row>
    <row r="1829" spans="2:18" x14ac:dyDescent="0.25">
      <c r="B1829" t="str">
        <f>'[1]210 Y RFC'!A1829</f>
        <v>KME6910235T9</v>
      </c>
      <c r="C1829" t="s">
        <v>1861</v>
      </c>
      <c r="D1829" t="str">
        <f>'[1]210 Y RFC'!C1829</f>
        <v>KODAK MEXICANA SA DE CV</v>
      </c>
      <c r="E1829" s="35">
        <f>SUMIFS(Tabla16[TASA 16],Tabla16[NUM],Tabla1[[#This Row],[CODIGO]])</f>
        <v>0</v>
      </c>
      <c r="F1829" s="35">
        <f>SUMIFS(Tabla16[TASA 0%],Tabla16[NUM],Tabla1[[#This Row],[CODIGO]])</f>
        <v>0</v>
      </c>
      <c r="G1829" s="35">
        <f>SUMIFS(Tabla16[[EXENTO ]],Tabla16[NUM],Tabla1[[#This Row],[CODIGO]])</f>
        <v>0</v>
      </c>
      <c r="H1829" s="35">
        <f>SUMIFS(Tabla16[IVA],Tabla16[NUM],Tabla1[[#This Row],[CODIGO]])</f>
        <v>0</v>
      </c>
      <c r="I1829" s="35">
        <f>SUMIFS(Tabla16[ISR RET.],Tabla16[NUM],Tabla1[[#This Row],[CODIGO]])</f>
        <v>0</v>
      </c>
      <c r="J1829" s="35">
        <f>SUMIFS(Tabla16[IVA RET.],Tabla16[NUM],Tabla1[[#This Row],[CODIGO]])</f>
        <v>0</v>
      </c>
      <c r="K1829" t="str">
        <f>FIXED(Tabla1[[#This Row],[TASA 16%]],0)</f>
        <v>0</v>
      </c>
      <c r="L1829" t="str">
        <f>FIXED(Tabla1[[#This Row],[TASA 0%]],0)</f>
        <v>0</v>
      </c>
      <c r="M1829" t="str">
        <f>FIXED(Tabla1[[#This Row],[TASA EXE.]],0)</f>
        <v>0</v>
      </c>
      <c r="N1829" t="str">
        <f>FIXED(Tabla1[[#This Row],[IVA]],0)</f>
        <v>0</v>
      </c>
      <c r="O1829" t="str">
        <f>FIXED(Tabla1[[#This Row],[ISR RET]],0)</f>
        <v>0</v>
      </c>
      <c r="P1829" t="str">
        <f>FIXED(Tabla1[[#This Row],[IVA RET]],0)</f>
        <v>0</v>
      </c>
      <c r="R1829" s="68">
        <f>Tabla1[[#This Row],[TASA 16]]*16%</f>
        <v>0</v>
      </c>
    </row>
    <row r="1830" spans="2:18" x14ac:dyDescent="0.25">
      <c r="B1830" t="str">
        <f>'[1]210 Y RFC'!A1830</f>
        <v>MACA651219KA8</v>
      </c>
      <c r="C1830" t="s">
        <v>1862</v>
      </c>
      <c r="D1830" t="str">
        <f>'[1]210 Y RFC'!C1830</f>
        <v>MARQUEZ CARBAJAL ARMANDO</v>
      </c>
      <c r="E1830" s="35">
        <f>SUMIFS(Tabla16[TASA 16],Tabla16[NUM],Tabla1[[#This Row],[CODIGO]])</f>
        <v>0</v>
      </c>
      <c r="F1830" s="35">
        <f>SUMIFS(Tabla16[TASA 0%],Tabla16[NUM],Tabla1[[#This Row],[CODIGO]])</f>
        <v>0</v>
      </c>
      <c r="G1830" s="35">
        <f>SUMIFS(Tabla16[[EXENTO ]],Tabla16[NUM],Tabla1[[#This Row],[CODIGO]])</f>
        <v>0</v>
      </c>
      <c r="H1830" s="35">
        <f>SUMIFS(Tabla16[IVA],Tabla16[NUM],Tabla1[[#This Row],[CODIGO]])</f>
        <v>0</v>
      </c>
      <c r="I1830" s="35">
        <f>SUMIFS(Tabla16[ISR RET.],Tabla16[NUM],Tabla1[[#This Row],[CODIGO]])</f>
        <v>0</v>
      </c>
      <c r="J1830" s="35">
        <f>SUMIFS(Tabla16[IVA RET.],Tabla16[NUM],Tabla1[[#This Row],[CODIGO]])</f>
        <v>0</v>
      </c>
      <c r="K1830" t="str">
        <f>FIXED(Tabla1[[#This Row],[TASA 16%]],0)</f>
        <v>0</v>
      </c>
      <c r="L1830" t="str">
        <f>FIXED(Tabla1[[#This Row],[TASA 0%]],0)</f>
        <v>0</v>
      </c>
      <c r="M1830" t="str">
        <f>FIXED(Tabla1[[#This Row],[TASA EXE.]],0)</f>
        <v>0</v>
      </c>
      <c r="N1830" s="36" t="str">
        <f>FIXED(Tabla1[[#This Row],[IVA]],0)</f>
        <v>0</v>
      </c>
      <c r="O1830" s="36" t="str">
        <f>FIXED(Tabla1[[#This Row],[ISR RET]],0)</f>
        <v>0</v>
      </c>
      <c r="P1830" s="36" t="str">
        <f>FIXED(Tabla1[[#This Row],[IVA RET]],0)</f>
        <v>0</v>
      </c>
      <c r="R1830" s="68">
        <f>Tabla1[[#This Row],[TASA 16]]*16%</f>
        <v>0</v>
      </c>
    </row>
    <row r="1831" spans="2:18" x14ac:dyDescent="0.25">
      <c r="B1831" t="str">
        <f>'[1]210 Y RFC'!A1831</f>
        <v>YAAR4601152Q4</v>
      </c>
      <c r="C1831" t="s">
        <v>1863</v>
      </c>
      <c r="D1831" t="str">
        <f>'[1]210 Y RFC'!C1831</f>
        <v>YSAAC ALCALA RAMON</v>
      </c>
      <c r="E1831" s="35">
        <f>SUMIFS(Tabla16[TASA 16],Tabla16[NUM],Tabla1[[#This Row],[CODIGO]])</f>
        <v>0</v>
      </c>
      <c r="F1831" s="35">
        <f>SUMIFS(Tabla16[TASA 0%],Tabla16[NUM],Tabla1[[#This Row],[CODIGO]])</f>
        <v>0</v>
      </c>
      <c r="G1831" s="35">
        <f>SUMIFS(Tabla16[[EXENTO ]],Tabla16[NUM],Tabla1[[#This Row],[CODIGO]])</f>
        <v>0</v>
      </c>
      <c r="H1831" s="35">
        <f>SUMIFS(Tabla16[IVA],Tabla16[NUM],Tabla1[[#This Row],[CODIGO]])</f>
        <v>0</v>
      </c>
      <c r="I1831" s="35">
        <f>SUMIFS(Tabla16[ISR RET.],Tabla16[NUM],Tabla1[[#This Row],[CODIGO]])</f>
        <v>0</v>
      </c>
      <c r="J1831" s="35">
        <f>SUMIFS(Tabla16[IVA RET.],Tabla16[NUM],Tabla1[[#This Row],[CODIGO]])</f>
        <v>0</v>
      </c>
      <c r="K1831" t="str">
        <f>FIXED(Tabla1[[#This Row],[TASA 16%]],0)</f>
        <v>0</v>
      </c>
      <c r="L1831" t="str">
        <f>FIXED(Tabla1[[#This Row],[TASA 0%]],0)</f>
        <v>0</v>
      </c>
      <c r="M1831" t="str">
        <f>FIXED(Tabla1[[#This Row],[TASA EXE.]],0)</f>
        <v>0</v>
      </c>
      <c r="N1831" t="str">
        <f>FIXED(Tabla1[[#This Row],[IVA]],0)</f>
        <v>0</v>
      </c>
      <c r="O1831" t="str">
        <f>FIXED(Tabla1[[#This Row],[ISR RET]],0)</f>
        <v>0</v>
      </c>
      <c r="P1831" t="str">
        <f>FIXED(Tabla1[[#This Row],[IVA RET]],0)</f>
        <v>0</v>
      </c>
      <c r="R1831" s="68">
        <f>Tabla1[[#This Row],[TASA 16]]*16%</f>
        <v>0</v>
      </c>
    </row>
    <row r="1832" spans="2:18" x14ac:dyDescent="0.25">
      <c r="B1832" t="str">
        <f>'[1]210 Y RFC'!A1832</f>
        <v>GFE030603LU2</v>
      </c>
      <c r="C1832" t="s">
        <v>1864</v>
      </c>
      <c r="D1832" t="str">
        <f>'[1]210 Y RFC'!C1832</f>
        <v>GEMINIS FARMACIAS ESPECIALIZADAS SA DE CV</v>
      </c>
      <c r="E1832" s="35">
        <f>SUMIFS(Tabla16[TASA 16],Tabla16[NUM],Tabla1[[#This Row],[CODIGO]])</f>
        <v>0</v>
      </c>
      <c r="F1832" s="35">
        <f>SUMIFS(Tabla16[TASA 0%],Tabla16[NUM],Tabla1[[#This Row],[CODIGO]])</f>
        <v>0</v>
      </c>
      <c r="G1832" s="35">
        <f>SUMIFS(Tabla16[[EXENTO ]],Tabla16[NUM],Tabla1[[#This Row],[CODIGO]])</f>
        <v>0</v>
      </c>
      <c r="H1832" s="35">
        <f>SUMIFS(Tabla16[IVA],Tabla16[NUM],Tabla1[[#This Row],[CODIGO]])</f>
        <v>0</v>
      </c>
      <c r="I1832" s="35">
        <f>SUMIFS(Tabla16[ISR RET.],Tabla16[NUM],Tabla1[[#This Row],[CODIGO]])</f>
        <v>0</v>
      </c>
      <c r="J1832" s="35">
        <f>SUMIFS(Tabla16[IVA RET.],Tabla16[NUM],Tabla1[[#This Row],[CODIGO]])</f>
        <v>0</v>
      </c>
      <c r="K1832" t="str">
        <f>FIXED(Tabla1[[#This Row],[TASA 16%]],0)</f>
        <v>0</v>
      </c>
      <c r="L1832" t="str">
        <f>FIXED(Tabla1[[#This Row],[TASA 0%]],0)</f>
        <v>0</v>
      </c>
      <c r="M1832" t="str">
        <f>FIXED(Tabla1[[#This Row],[TASA EXE.]],0)</f>
        <v>0</v>
      </c>
      <c r="N1832" s="36" t="str">
        <f>FIXED(Tabla1[[#This Row],[IVA]],0)</f>
        <v>0</v>
      </c>
      <c r="O1832" s="36" t="str">
        <f>FIXED(Tabla1[[#This Row],[ISR RET]],0)</f>
        <v>0</v>
      </c>
      <c r="P1832" s="36" t="str">
        <f>FIXED(Tabla1[[#This Row],[IVA RET]],0)</f>
        <v>0</v>
      </c>
      <c r="R1832" s="68">
        <f>Tabla1[[#This Row],[TASA 16]]*16%</f>
        <v>0</v>
      </c>
    </row>
    <row r="1833" spans="2:18" x14ac:dyDescent="0.25">
      <c r="B1833" t="str">
        <f>'[1]210 Y RFC'!A1833</f>
        <v>GEL000105756</v>
      </c>
      <c r="C1833" t="s">
        <v>1865</v>
      </c>
      <c r="D1833" t="str">
        <f>'[1]210 Y RFC'!C1833</f>
        <v>GELPHARMA SA DE CV</v>
      </c>
      <c r="E1833" s="35">
        <f>SUMIFS(Tabla16[TASA 16],Tabla16[NUM],Tabla1[[#This Row],[CODIGO]])</f>
        <v>0</v>
      </c>
      <c r="F1833" s="35">
        <f>SUMIFS(Tabla16[TASA 0%],Tabla16[NUM],Tabla1[[#This Row],[CODIGO]])</f>
        <v>0</v>
      </c>
      <c r="G1833" s="35">
        <f>SUMIFS(Tabla16[[EXENTO ]],Tabla16[NUM],Tabla1[[#This Row],[CODIGO]])</f>
        <v>0</v>
      </c>
      <c r="H1833" s="35">
        <f>SUMIFS(Tabla16[IVA],Tabla16[NUM],Tabla1[[#This Row],[CODIGO]])</f>
        <v>0</v>
      </c>
      <c r="I1833" s="35">
        <f>SUMIFS(Tabla16[ISR RET.],Tabla16[NUM],Tabla1[[#This Row],[CODIGO]])</f>
        <v>0</v>
      </c>
      <c r="J1833" s="35">
        <f>SUMIFS(Tabla16[IVA RET.],Tabla16[NUM],Tabla1[[#This Row],[CODIGO]])</f>
        <v>0</v>
      </c>
      <c r="K1833" t="str">
        <f>FIXED(Tabla1[[#This Row],[TASA 16%]],0)</f>
        <v>0</v>
      </c>
      <c r="L1833" t="str">
        <f>FIXED(Tabla1[[#This Row],[TASA 0%]],0)</f>
        <v>0</v>
      </c>
      <c r="M1833" t="str">
        <f>FIXED(Tabla1[[#This Row],[TASA EXE.]],0)</f>
        <v>0</v>
      </c>
      <c r="N1833" t="str">
        <f>FIXED(Tabla1[[#This Row],[IVA]],0)</f>
        <v>0</v>
      </c>
      <c r="O1833" t="str">
        <f>FIXED(Tabla1[[#This Row],[ISR RET]],0)</f>
        <v>0</v>
      </c>
      <c r="P1833" t="str">
        <f>FIXED(Tabla1[[#This Row],[IVA RET]],0)</f>
        <v>0</v>
      </c>
      <c r="R1833" s="68">
        <f>Tabla1[[#This Row],[TASA 16]]*16%</f>
        <v>0</v>
      </c>
    </row>
    <row r="1834" spans="2:18" x14ac:dyDescent="0.25">
      <c r="B1834" t="str">
        <f>'[1]210 Y RFC'!A1834</f>
        <v>BONF591003LE5</v>
      </c>
      <c r="C1834" t="s">
        <v>1866</v>
      </c>
      <c r="D1834" t="str">
        <f>'[1]210 Y RFC'!C1834</f>
        <v>BORREGO NAVARRO FERNANDO</v>
      </c>
      <c r="E1834" s="35">
        <f>SUMIFS(Tabla16[TASA 16],Tabla16[NUM],Tabla1[[#This Row],[CODIGO]])</f>
        <v>0</v>
      </c>
      <c r="F1834" s="35">
        <f>SUMIFS(Tabla16[TASA 0%],Tabla16[NUM],Tabla1[[#This Row],[CODIGO]])</f>
        <v>0</v>
      </c>
      <c r="G1834" s="35">
        <f>SUMIFS(Tabla16[[EXENTO ]],Tabla16[NUM],Tabla1[[#This Row],[CODIGO]])</f>
        <v>0</v>
      </c>
      <c r="H1834" s="35">
        <f>SUMIFS(Tabla16[IVA],Tabla16[NUM],Tabla1[[#This Row],[CODIGO]])</f>
        <v>0</v>
      </c>
      <c r="I1834" s="35">
        <f>SUMIFS(Tabla16[ISR RET.],Tabla16[NUM],Tabla1[[#This Row],[CODIGO]])</f>
        <v>0</v>
      </c>
      <c r="J1834" s="35">
        <f>SUMIFS(Tabla16[IVA RET.],Tabla16[NUM],Tabla1[[#This Row],[CODIGO]])</f>
        <v>0</v>
      </c>
      <c r="K1834" t="str">
        <f>FIXED(Tabla1[[#This Row],[TASA 16%]],0)</f>
        <v>0</v>
      </c>
      <c r="L1834" t="str">
        <f>FIXED(Tabla1[[#This Row],[TASA 0%]],0)</f>
        <v>0</v>
      </c>
      <c r="M1834" t="str">
        <f>FIXED(Tabla1[[#This Row],[TASA EXE.]],0)</f>
        <v>0</v>
      </c>
      <c r="N1834" s="36" t="str">
        <f>FIXED(Tabla1[[#This Row],[IVA]],0)</f>
        <v>0</v>
      </c>
      <c r="O1834" s="36" t="str">
        <f>FIXED(Tabla1[[#This Row],[ISR RET]],0)</f>
        <v>0</v>
      </c>
      <c r="P1834" s="36" t="str">
        <f>FIXED(Tabla1[[#This Row],[IVA RET]],0)</f>
        <v>0</v>
      </c>
      <c r="R1834" s="68">
        <f>Tabla1[[#This Row],[TASA 16]]*16%</f>
        <v>0</v>
      </c>
    </row>
    <row r="1835" spans="2:18" x14ac:dyDescent="0.25">
      <c r="B1835" t="str">
        <f>'[1]210 Y RFC'!A1835</f>
        <v>LIM9503168K3</v>
      </c>
      <c r="C1835" t="s">
        <v>1867</v>
      </c>
      <c r="D1835" t="str">
        <f>'[1]210 Y RFC'!C1835</f>
        <v>LINEA DE INSUMOS MEDICOS SA DE CV</v>
      </c>
      <c r="E1835" s="35">
        <f>SUMIFS(Tabla16[TASA 16],Tabla16[NUM],Tabla1[[#This Row],[CODIGO]])</f>
        <v>0</v>
      </c>
      <c r="F1835" s="35">
        <f>SUMIFS(Tabla16[TASA 0%],Tabla16[NUM],Tabla1[[#This Row],[CODIGO]])</f>
        <v>0</v>
      </c>
      <c r="G1835" s="35">
        <f>SUMIFS(Tabla16[[EXENTO ]],Tabla16[NUM],Tabla1[[#This Row],[CODIGO]])</f>
        <v>0</v>
      </c>
      <c r="H1835" s="35">
        <f>SUMIFS(Tabla16[IVA],Tabla16[NUM],Tabla1[[#This Row],[CODIGO]])</f>
        <v>0</v>
      </c>
      <c r="I1835" s="35">
        <f>SUMIFS(Tabla16[ISR RET.],Tabla16[NUM],Tabla1[[#This Row],[CODIGO]])</f>
        <v>0</v>
      </c>
      <c r="J1835" s="35">
        <f>SUMIFS(Tabla16[IVA RET.],Tabla16[NUM],Tabla1[[#This Row],[CODIGO]])</f>
        <v>0</v>
      </c>
      <c r="K1835" t="str">
        <f>FIXED(Tabla1[[#This Row],[TASA 16%]],0)</f>
        <v>0</v>
      </c>
      <c r="L1835" t="str">
        <f>FIXED(Tabla1[[#This Row],[TASA 0%]],0)</f>
        <v>0</v>
      </c>
      <c r="M1835" t="str">
        <f>FIXED(Tabla1[[#This Row],[TASA EXE.]],0)</f>
        <v>0</v>
      </c>
      <c r="N1835" t="str">
        <f>FIXED(Tabla1[[#This Row],[IVA]],0)</f>
        <v>0</v>
      </c>
      <c r="O1835" t="str">
        <f>FIXED(Tabla1[[#This Row],[ISR RET]],0)</f>
        <v>0</v>
      </c>
      <c r="P1835" t="str">
        <f>FIXED(Tabla1[[#This Row],[IVA RET]],0)</f>
        <v>0</v>
      </c>
      <c r="R1835" s="68">
        <f>Tabla1[[#This Row],[TASA 16]]*16%</f>
        <v>0</v>
      </c>
    </row>
    <row r="1836" spans="2:18" x14ac:dyDescent="0.25">
      <c r="B1836" t="str">
        <f>'[1]210 Y RFC'!A1836</f>
        <v>SPR911028J80</v>
      </c>
      <c r="C1836" t="s">
        <v>1868</v>
      </c>
      <c r="D1836" t="str">
        <f>'[1]210 Y RFC'!C1836</f>
        <v>SELECTO PRODUCTOS SA DE CV</v>
      </c>
      <c r="E1836" s="35">
        <f>SUMIFS(Tabla16[TASA 16],Tabla16[NUM],Tabla1[[#This Row],[CODIGO]])</f>
        <v>0</v>
      </c>
      <c r="F1836" s="35">
        <f>SUMIFS(Tabla16[TASA 0%],Tabla16[NUM],Tabla1[[#This Row],[CODIGO]])</f>
        <v>0</v>
      </c>
      <c r="G1836" s="35">
        <f>SUMIFS(Tabla16[[EXENTO ]],Tabla16[NUM],Tabla1[[#This Row],[CODIGO]])</f>
        <v>0</v>
      </c>
      <c r="H1836" s="35">
        <f>SUMIFS(Tabla16[IVA],Tabla16[NUM],Tabla1[[#This Row],[CODIGO]])</f>
        <v>0</v>
      </c>
      <c r="I1836" s="35">
        <f>SUMIFS(Tabla16[ISR RET.],Tabla16[NUM],Tabla1[[#This Row],[CODIGO]])</f>
        <v>0</v>
      </c>
      <c r="J1836" s="35">
        <f>SUMIFS(Tabla16[IVA RET.],Tabla16[NUM],Tabla1[[#This Row],[CODIGO]])</f>
        <v>0</v>
      </c>
      <c r="K1836" t="str">
        <f>FIXED(Tabla1[[#This Row],[TASA 16%]],0)</f>
        <v>0</v>
      </c>
      <c r="L1836" t="str">
        <f>FIXED(Tabla1[[#This Row],[TASA 0%]],0)</f>
        <v>0</v>
      </c>
      <c r="M1836" t="str">
        <f>FIXED(Tabla1[[#This Row],[TASA EXE.]],0)</f>
        <v>0</v>
      </c>
      <c r="N1836" s="36" t="str">
        <f>FIXED(Tabla1[[#This Row],[IVA]],0)</f>
        <v>0</v>
      </c>
      <c r="O1836" s="36" t="str">
        <f>FIXED(Tabla1[[#This Row],[ISR RET]],0)</f>
        <v>0</v>
      </c>
      <c r="P1836" s="36" t="str">
        <f>FIXED(Tabla1[[#This Row],[IVA RET]],0)</f>
        <v>0</v>
      </c>
      <c r="R1836" s="68">
        <f>Tabla1[[#This Row],[TASA 16]]*16%</f>
        <v>0</v>
      </c>
    </row>
    <row r="1837" spans="2:18" x14ac:dyDescent="0.25">
      <c r="B1837" t="str">
        <f>'[1]210 Y RFC'!A1837</f>
        <v>VATR7612288S8</v>
      </c>
      <c r="C1837" t="s">
        <v>1869</v>
      </c>
      <c r="D1837" t="str">
        <f>'[1]210 Y RFC'!C1837</f>
        <v>VARELA TORRES RAFAEL</v>
      </c>
      <c r="E1837" s="35">
        <f>SUMIFS(Tabla16[TASA 16],Tabla16[NUM],Tabla1[[#This Row],[CODIGO]])</f>
        <v>0</v>
      </c>
      <c r="F1837" s="35">
        <f>SUMIFS(Tabla16[TASA 0%],Tabla16[NUM],Tabla1[[#This Row],[CODIGO]])</f>
        <v>0</v>
      </c>
      <c r="G1837" s="35">
        <f>SUMIFS(Tabla16[[EXENTO ]],Tabla16[NUM],Tabla1[[#This Row],[CODIGO]])</f>
        <v>0</v>
      </c>
      <c r="H1837" s="35">
        <f>SUMIFS(Tabla16[IVA],Tabla16[NUM],Tabla1[[#This Row],[CODIGO]])</f>
        <v>0</v>
      </c>
      <c r="I1837" s="35">
        <f>SUMIFS(Tabla16[ISR RET.],Tabla16[NUM],Tabla1[[#This Row],[CODIGO]])</f>
        <v>0</v>
      </c>
      <c r="J1837" s="35">
        <f>SUMIFS(Tabla16[IVA RET.],Tabla16[NUM],Tabla1[[#This Row],[CODIGO]])</f>
        <v>0</v>
      </c>
      <c r="K1837" t="str">
        <f>FIXED(Tabla1[[#This Row],[TASA 16%]],0)</f>
        <v>0</v>
      </c>
      <c r="L1837" t="str">
        <f>FIXED(Tabla1[[#This Row],[TASA 0%]],0)</f>
        <v>0</v>
      </c>
      <c r="M1837" t="str">
        <f>FIXED(Tabla1[[#This Row],[TASA EXE.]],0)</f>
        <v>0</v>
      </c>
      <c r="N1837" t="str">
        <f>FIXED(Tabla1[[#This Row],[IVA]],0)</f>
        <v>0</v>
      </c>
      <c r="O1837" t="str">
        <f>FIXED(Tabla1[[#This Row],[ISR RET]],0)</f>
        <v>0</v>
      </c>
      <c r="P1837" t="str">
        <f>FIXED(Tabla1[[#This Row],[IVA RET]],0)</f>
        <v>0</v>
      </c>
      <c r="R1837" s="68">
        <f>Tabla1[[#This Row],[TASA 16]]*16%</f>
        <v>0</v>
      </c>
    </row>
    <row r="1838" spans="2:18" x14ac:dyDescent="0.25">
      <c r="B1838" t="str">
        <f>'[1]210 Y RFC'!A1838</f>
        <v>MAIC830523CN3</v>
      </c>
      <c r="C1838" t="s">
        <v>1870</v>
      </c>
      <c r="D1838" t="str">
        <f>'[1]210 Y RFC'!C1838</f>
        <v>MARTINEZ IBARRA CRISTIAN DAMIAN</v>
      </c>
      <c r="E1838" s="35">
        <f>SUMIFS(Tabla16[TASA 16],Tabla16[NUM],Tabla1[[#This Row],[CODIGO]])</f>
        <v>0</v>
      </c>
      <c r="F1838" s="35">
        <f>SUMIFS(Tabla16[TASA 0%],Tabla16[NUM],Tabla1[[#This Row],[CODIGO]])</f>
        <v>0</v>
      </c>
      <c r="G1838" s="35">
        <f>SUMIFS(Tabla16[[EXENTO ]],Tabla16[NUM],Tabla1[[#This Row],[CODIGO]])</f>
        <v>0</v>
      </c>
      <c r="H1838" s="35">
        <f>SUMIFS(Tabla16[IVA],Tabla16[NUM],Tabla1[[#This Row],[CODIGO]])</f>
        <v>0</v>
      </c>
      <c r="I1838" s="35">
        <f>SUMIFS(Tabla16[ISR RET.],Tabla16[NUM],Tabla1[[#This Row],[CODIGO]])</f>
        <v>0</v>
      </c>
      <c r="J1838" s="35">
        <f>SUMIFS(Tabla16[IVA RET.],Tabla16[NUM],Tabla1[[#This Row],[CODIGO]])</f>
        <v>0</v>
      </c>
      <c r="K1838" t="str">
        <f>FIXED(Tabla1[[#This Row],[TASA 16%]],0)</f>
        <v>0</v>
      </c>
      <c r="L1838" t="str">
        <f>FIXED(Tabla1[[#This Row],[TASA 0%]],0)</f>
        <v>0</v>
      </c>
      <c r="M1838" t="str">
        <f>FIXED(Tabla1[[#This Row],[TASA EXE.]],0)</f>
        <v>0</v>
      </c>
      <c r="N1838" s="36" t="str">
        <f>FIXED(Tabla1[[#This Row],[IVA]],0)</f>
        <v>0</v>
      </c>
      <c r="O1838" s="36" t="str">
        <f>FIXED(Tabla1[[#This Row],[ISR RET]],0)</f>
        <v>0</v>
      </c>
      <c r="P1838" s="36" t="str">
        <f>FIXED(Tabla1[[#This Row],[IVA RET]],0)</f>
        <v>0</v>
      </c>
      <c r="R1838" s="68">
        <f>Tabla1[[#This Row],[TASA 16]]*16%</f>
        <v>0</v>
      </c>
    </row>
    <row r="1839" spans="2:18" x14ac:dyDescent="0.25">
      <c r="B1839" t="str">
        <f>'[1]210 Y RFC'!A1839</f>
        <v>CME910715UB9</v>
      </c>
      <c r="C1839" t="s">
        <v>1871</v>
      </c>
      <c r="D1839" t="str">
        <f>'[1]210 Y RFC'!C1839</f>
        <v>COSTCO DE MEXICO SA DE CV</v>
      </c>
      <c r="E1839" s="35">
        <f>SUMIFS(Tabla16[TASA 16],Tabla16[NUM],Tabla1[[#This Row],[CODIGO]])</f>
        <v>0</v>
      </c>
      <c r="F1839" s="35">
        <f>SUMIFS(Tabla16[TASA 0%],Tabla16[NUM],Tabla1[[#This Row],[CODIGO]])</f>
        <v>0</v>
      </c>
      <c r="G1839" s="35">
        <f>SUMIFS(Tabla16[[EXENTO ]],Tabla16[NUM],Tabla1[[#This Row],[CODIGO]])</f>
        <v>0</v>
      </c>
      <c r="H1839" s="35">
        <f>SUMIFS(Tabla16[IVA],Tabla16[NUM],Tabla1[[#This Row],[CODIGO]])</f>
        <v>0</v>
      </c>
      <c r="I1839" s="35">
        <f>SUMIFS(Tabla16[ISR RET.],Tabla16[NUM],Tabla1[[#This Row],[CODIGO]])</f>
        <v>0</v>
      </c>
      <c r="J1839" s="35">
        <f>SUMIFS(Tabla16[IVA RET.],Tabla16[NUM],Tabla1[[#This Row],[CODIGO]])</f>
        <v>0</v>
      </c>
      <c r="K1839" t="str">
        <f>FIXED(Tabla1[[#This Row],[TASA 16%]],0)</f>
        <v>0</v>
      </c>
      <c r="L1839" t="str">
        <f>FIXED(Tabla1[[#This Row],[TASA 0%]],0)</f>
        <v>0</v>
      </c>
      <c r="M1839" t="str">
        <f>FIXED(Tabla1[[#This Row],[TASA EXE.]],0)</f>
        <v>0</v>
      </c>
      <c r="N1839" t="str">
        <f>FIXED(Tabla1[[#This Row],[IVA]],0)</f>
        <v>0</v>
      </c>
      <c r="O1839" t="str">
        <f>FIXED(Tabla1[[#This Row],[ISR RET]],0)</f>
        <v>0</v>
      </c>
      <c r="P1839" t="str">
        <f>FIXED(Tabla1[[#This Row],[IVA RET]],0)</f>
        <v>0</v>
      </c>
      <c r="R1839" s="68">
        <f>Tabla1[[#This Row],[TASA 16]]*16%</f>
        <v>0</v>
      </c>
    </row>
    <row r="1840" spans="2:18" x14ac:dyDescent="0.25">
      <c r="B1840" t="str">
        <f>'[1]210 Y RFC'!A1840</f>
        <v>AAMJ790813FH7</v>
      </c>
      <c r="C1840" t="s">
        <v>1872</v>
      </c>
      <c r="D1840" t="str">
        <f>'[1]210 Y RFC'!C1840</f>
        <v>ALARCON MONTELONGO JORGE ANTONIO</v>
      </c>
      <c r="E1840" s="35">
        <f>SUMIFS(Tabla16[TASA 16],Tabla16[NUM],Tabla1[[#This Row],[CODIGO]])</f>
        <v>0</v>
      </c>
      <c r="F1840" s="35">
        <f>SUMIFS(Tabla16[TASA 0%],Tabla16[NUM],Tabla1[[#This Row],[CODIGO]])</f>
        <v>0</v>
      </c>
      <c r="G1840" s="35">
        <f>SUMIFS(Tabla16[[EXENTO ]],Tabla16[NUM],Tabla1[[#This Row],[CODIGO]])</f>
        <v>0</v>
      </c>
      <c r="H1840" s="35">
        <f>SUMIFS(Tabla16[IVA],Tabla16[NUM],Tabla1[[#This Row],[CODIGO]])</f>
        <v>0</v>
      </c>
      <c r="I1840" s="35">
        <f>SUMIFS(Tabla16[ISR RET.],Tabla16[NUM],Tabla1[[#This Row],[CODIGO]])</f>
        <v>0</v>
      </c>
      <c r="J1840" s="35">
        <f>SUMIFS(Tabla16[IVA RET.],Tabla16[NUM],Tabla1[[#This Row],[CODIGO]])</f>
        <v>0</v>
      </c>
      <c r="K1840" t="str">
        <f>FIXED(Tabla1[[#This Row],[TASA 16%]],0)</f>
        <v>0</v>
      </c>
      <c r="L1840" t="str">
        <f>FIXED(Tabla1[[#This Row],[TASA 0%]],0)</f>
        <v>0</v>
      </c>
      <c r="M1840" t="str">
        <f>FIXED(Tabla1[[#This Row],[TASA EXE.]],0)</f>
        <v>0</v>
      </c>
      <c r="N1840" s="36" t="str">
        <f>FIXED(Tabla1[[#This Row],[IVA]],0)</f>
        <v>0</v>
      </c>
      <c r="O1840" s="36" t="str">
        <f>FIXED(Tabla1[[#This Row],[ISR RET]],0)</f>
        <v>0</v>
      </c>
      <c r="P1840" s="36" t="str">
        <f>FIXED(Tabla1[[#This Row],[IVA RET]],0)</f>
        <v>0</v>
      </c>
      <c r="R1840" s="68">
        <f>Tabla1[[#This Row],[TASA 16]]*16%</f>
        <v>0</v>
      </c>
    </row>
    <row r="1841" spans="2:18" x14ac:dyDescent="0.25">
      <c r="B1841" t="str">
        <f>'[1]210 Y RFC'!A1841</f>
        <v>PAC0701255R2</v>
      </c>
      <c r="C1841" t="s">
        <v>1873</v>
      </c>
      <c r="D1841" t="str">
        <f>'[1]210 Y RFC'!C1841</f>
        <v>PROVEEDORA AGRICOLA EL CAMPEON SA DE CV</v>
      </c>
      <c r="E1841" s="35">
        <f>SUMIFS(Tabla16[TASA 16],Tabla16[NUM],Tabla1[[#This Row],[CODIGO]])</f>
        <v>0</v>
      </c>
      <c r="F1841" s="35">
        <f>SUMIFS(Tabla16[TASA 0%],Tabla16[NUM],Tabla1[[#This Row],[CODIGO]])</f>
        <v>0</v>
      </c>
      <c r="G1841" s="35">
        <f>SUMIFS(Tabla16[[EXENTO ]],Tabla16[NUM],Tabla1[[#This Row],[CODIGO]])</f>
        <v>0</v>
      </c>
      <c r="H1841" s="35">
        <f>SUMIFS(Tabla16[IVA],Tabla16[NUM],Tabla1[[#This Row],[CODIGO]])</f>
        <v>0</v>
      </c>
      <c r="I1841" s="35">
        <f>SUMIFS(Tabla16[ISR RET.],Tabla16[NUM],Tabla1[[#This Row],[CODIGO]])</f>
        <v>0</v>
      </c>
      <c r="J1841" s="35">
        <f>SUMIFS(Tabla16[IVA RET.],Tabla16[NUM],Tabla1[[#This Row],[CODIGO]])</f>
        <v>0</v>
      </c>
      <c r="K1841" t="str">
        <f>FIXED(Tabla1[[#This Row],[TASA 16%]],0)</f>
        <v>0</v>
      </c>
      <c r="L1841" t="str">
        <f>FIXED(Tabla1[[#This Row],[TASA 0%]],0)</f>
        <v>0</v>
      </c>
      <c r="M1841" t="str">
        <f>FIXED(Tabla1[[#This Row],[TASA EXE.]],0)</f>
        <v>0</v>
      </c>
      <c r="N1841" t="str">
        <f>FIXED(Tabla1[[#This Row],[IVA]],0)</f>
        <v>0</v>
      </c>
      <c r="O1841" t="str">
        <f>FIXED(Tabla1[[#This Row],[ISR RET]],0)</f>
        <v>0</v>
      </c>
      <c r="P1841" t="str">
        <f>FIXED(Tabla1[[#This Row],[IVA RET]],0)</f>
        <v>0</v>
      </c>
      <c r="R1841" s="68">
        <f>Tabla1[[#This Row],[TASA 16]]*16%</f>
        <v>0</v>
      </c>
    </row>
    <row r="1842" spans="2:18" x14ac:dyDescent="0.25">
      <c r="B1842" t="str">
        <f>'[1]210 Y RFC'!A1842</f>
        <v>PEQ881108F33</v>
      </c>
      <c r="C1842" t="s">
        <v>1874</v>
      </c>
      <c r="D1842" t="str">
        <f>'[1]210 Y RFC'!C1842</f>
        <v>PUNTO DE EQUILIBRIO SA DE CV</v>
      </c>
      <c r="E1842" s="35">
        <f>SUMIFS(Tabla16[TASA 16],Tabla16[NUM],Tabla1[[#This Row],[CODIGO]])</f>
        <v>0</v>
      </c>
      <c r="F1842" s="35">
        <f>SUMIFS(Tabla16[TASA 0%],Tabla16[NUM],Tabla1[[#This Row],[CODIGO]])</f>
        <v>0</v>
      </c>
      <c r="G1842" s="35">
        <f>SUMIFS(Tabla16[[EXENTO ]],Tabla16[NUM],Tabla1[[#This Row],[CODIGO]])</f>
        <v>0</v>
      </c>
      <c r="H1842" s="35">
        <f>SUMIFS(Tabla16[IVA],Tabla16[NUM],Tabla1[[#This Row],[CODIGO]])</f>
        <v>0</v>
      </c>
      <c r="I1842" s="35">
        <f>SUMIFS(Tabla16[ISR RET.],Tabla16[NUM],Tabla1[[#This Row],[CODIGO]])</f>
        <v>0</v>
      </c>
      <c r="J1842" s="35">
        <f>SUMIFS(Tabla16[IVA RET.],Tabla16[NUM],Tabla1[[#This Row],[CODIGO]])</f>
        <v>0</v>
      </c>
      <c r="K1842" t="str">
        <f>FIXED(Tabla1[[#This Row],[TASA 16%]],0)</f>
        <v>0</v>
      </c>
      <c r="L1842" t="str">
        <f>FIXED(Tabla1[[#This Row],[TASA 0%]],0)</f>
        <v>0</v>
      </c>
      <c r="M1842" t="str">
        <f>FIXED(Tabla1[[#This Row],[TASA EXE.]],0)</f>
        <v>0</v>
      </c>
      <c r="N1842" s="36" t="str">
        <f>FIXED(Tabla1[[#This Row],[IVA]],0)</f>
        <v>0</v>
      </c>
      <c r="O1842" s="36" t="str">
        <f>FIXED(Tabla1[[#This Row],[ISR RET]],0)</f>
        <v>0</v>
      </c>
      <c r="P1842" s="36" t="str">
        <f>FIXED(Tabla1[[#This Row],[IVA RET]],0)</f>
        <v>0</v>
      </c>
      <c r="R1842" s="68">
        <f>Tabla1[[#This Row],[TASA 16]]*16%</f>
        <v>0</v>
      </c>
    </row>
    <row r="1843" spans="2:18" x14ac:dyDescent="0.25">
      <c r="B1843" t="str">
        <f>'[1]210 Y RFC'!A1843</f>
        <v>EMI790601FN5</v>
      </c>
      <c r="C1843" t="s">
        <v>1875</v>
      </c>
      <c r="D1843" t="str">
        <f>'[1]210 Y RFC'!C1843</f>
        <v>ELEKTRA DEL MILENIO SA DE CV</v>
      </c>
      <c r="E1843" s="35">
        <f>SUMIFS(Tabla16[TASA 16],Tabla16[NUM],Tabla1[[#This Row],[CODIGO]])</f>
        <v>0</v>
      </c>
      <c r="F1843" s="35">
        <f>SUMIFS(Tabla16[TASA 0%],Tabla16[NUM],Tabla1[[#This Row],[CODIGO]])</f>
        <v>0</v>
      </c>
      <c r="G1843" s="35">
        <f>SUMIFS(Tabla16[[EXENTO ]],Tabla16[NUM],Tabla1[[#This Row],[CODIGO]])</f>
        <v>0</v>
      </c>
      <c r="H1843" s="35">
        <f>SUMIFS(Tabla16[IVA],Tabla16[NUM],Tabla1[[#This Row],[CODIGO]])</f>
        <v>0</v>
      </c>
      <c r="I1843" s="35">
        <f>SUMIFS(Tabla16[ISR RET.],Tabla16[NUM],Tabla1[[#This Row],[CODIGO]])</f>
        <v>0</v>
      </c>
      <c r="J1843" s="35">
        <f>SUMIFS(Tabla16[IVA RET.],Tabla16[NUM],Tabla1[[#This Row],[CODIGO]])</f>
        <v>0</v>
      </c>
      <c r="K1843" t="str">
        <f>FIXED(Tabla1[[#This Row],[TASA 16%]],0)</f>
        <v>0</v>
      </c>
      <c r="L1843" t="str">
        <f>FIXED(Tabla1[[#This Row],[TASA 0%]],0)</f>
        <v>0</v>
      </c>
      <c r="M1843" t="str">
        <f>FIXED(Tabla1[[#This Row],[TASA EXE.]],0)</f>
        <v>0</v>
      </c>
      <c r="N1843" t="str">
        <f>FIXED(Tabla1[[#This Row],[IVA]],0)</f>
        <v>0</v>
      </c>
      <c r="O1843" t="str">
        <f>FIXED(Tabla1[[#This Row],[ISR RET]],0)</f>
        <v>0</v>
      </c>
      <c r="P1843" t="str">
        <f>FIXED(Tabla1[[#This Row],[IVA RET]],0)</f>
        <v>0</v>
      </c>
      <c r="R1843" s="68">
        <f>Tabla1[[#This Row],[TASA 16]]*16%</f>
        <v>0</v>
      </c>
    </row>
    <row r="1844" spans="2:18" x14ac:dyDescent="0.25">
      <c r="B1844" t="str">
        <f>'[1]210 Y RFC'!A1844</f>
        <v>GAHA680606213</v>
      </c>
      <c r="C1844" t="s">
        <v>1876</v>
      </c>
      <c r="D1844" t="str">
        <f>'[1]210 Y RFC'!C1844</f>
        <v>GARCIA HERNANDEZ ALBERTO</v>
      </c>
      <c r="E1844" s="35">
        <f>SUMIFS(Tabla16[TASA 16],Tabla16[NUM],Tabla1[[#This Row],[CODIGO]])</f>
        <v>0</v>
      </c>
      <c r="F1844" s="35">
        <f>SUMIFS(Tabla16[TASA 0%],Tabla16[NUM],Tabla1[[#This Row],[CODIGO]])</f>
        <v>0</v>
      </c>
      <c r="G1844" s="35">
        <f>SUMIFS(Tabla16[[EXENTO ]],Tabla16[NUM],Tabla1[[#This Row],[CODIGO]])</f>
        <v>0</v>
      </c>
      <c r="H1844" s="35">
        <f>SUMIFS(Tabla16[IVA],Tabla16[NUM],Tabla1[[#This Row],[CODIGO]])</f>
        <v>0</v>
      </c>
      <c r="I1844" s="35">
        <f>SUMIFS(Tabla16[ISR RET.],Tabla16[NUM],Tabla1[[#This Row],[CODIGO]])</f>
        <v>0</v>
      </c>
      <c r="J1844" s="35">
        <f>SUMIFS(Tabla16[IVA RET.],Tabla16[NUM],Tabla1[[#This Row],[CODIGO]])</f>
        <v>0</v>
      </c>
      <c r="K1844" t="str">
        <f>FIXED(Tabla1[[#This Row],[TASA 16%]],0)</f>
        <v>0</v>
      </c>
      <c r="L1844" t="str">
        <f>FIXED(Tabla1[[#This Row],[TASA 0%]],0)</f>
        <v>0</v>
      </c>
      <c r="M1844" t="str">
        <f>FIXED(Tabla1[[#This Row],[TASA EXE.]],0)</f>
        <v>0</v>
      </c>
      <c r="N1844" s="36" t="str">
        <f>FIXED(Tabla1[[#This Row],[IVA]],0)</f>
        <v>0</v>
      </c>
      <c r="O1844" s="36" t="str">
        <f>FIXED(Tabla1[[#This Row],[ISR RET]],0)</f>
        <v>0</v>
      </c>
      <c r="P1844" s="36" t="str">
        <f>FIXED(Tabla1[[#This Row],[IVA RET]],0)</f>
        <v>0</v>
      </c>
      <c r="R1844" s="68">
        <f>Tabla1[[#This Row],[TASA 16]]*16%</f>
        <v>0</v>
      </c>
    </row>
    <row r="1845" spans="2:18" x14ac:dyDescent="0.25">
      <c r="B1845" t="str">
        <f>'[1]210 Y RFC'!A1845</f>
        <v>DAL080818RR8</v>
      </c>
      <c r="C1845" t="s">
        <v>1877</v>
      </c>
      <c r="D1845" t="str">
        <f>'[1]210 Y RFC'!C1845</f>
        <v>DULCERIA DE LOS ALTOS SA DE CV</v>
      </c>
      <c r="E1845" s="35">
        <f>SUMIFS(Tabla16[TASA 16],Tabla16[NUM],Tabla1[[#This Row],[CODIGO]])</f>
        <v>11952.125</v>
      </c>
      <c r="F1845" s="35">
        <f>SUMIFS(Tabla16[TASA 0%],Tabla16[NUM],Tabla1[[#This Row],[CODIGO]])</f>
        <v>0.12499999999965894</v>
      </c>
      <c r="G1845" s="35">
        <f>SUMIFS(Tabla16[[EXENTO ]],Tabla16[NUM],Tabla1[[#This Row],[CODIGO]])</f>
        <v>0</v>
      </c>
      <c r="H1845" s="35">
        <f>SUMIFS(Tabla16[IVA],Tabla16[NUM],Tabla1[[#This Row],[CODIGO]])</f>
        <v>1912.3400000000001</v>
      </c>
      <c r="I1845" s="35">
        <f>SUMIFS(Tabla16[ISR RET.],Tabla16[NUM],Tabla1[[#This Row],[CODIGO]])</f>
        <v>0</v>
      </c>
      <c r="J1845" s="35">
        <f>SUMIFS(Tabla16[IVA RET.],Tabla16[NUM],Tabla1[[#This Row],[CODIGO]])</f>
        <v>0</v>
      </c>
      <c r="K1845" t="str">
        <f>FIXED(Tabla1[[#This Row],[TASA 16%]],0)</f>
        <v>11,952</v>
      </c>
      <c r="L1845" t="str">
        <f>FIXED(Tabla1[[#This Row],[TASA 0%]],0)</f>
        <v>0</v>
      </c>
      <c r="M1845" t="str">
        <f>FIXED(Tabla1[[#This Row],[TASA EXE.]],0)</f>
        <v>0</v>
      </c>
      <c r="N1845" t="str">
        <f>FIXED(Tabla1[[#This Row],[IVA]],0)</f>
        <v>1,912</v>
      </c>
      <c r="O1845" t="str">
        <f>FIXED(Tabla1[[#This Row],[ISR RET]],0)</f>
        <v>0</v>
      </c>
      <c r="P1845" t="str">
        <f>FIXED(Tabla1[[#This Row],[IVA RET]],0)</f>
        <v>0</v>
      </c>
      <c r="R1845" s="68">
        <f>Tabla1[[#This Row],[TASA 16]]*16%</f>
        <v>1912.32</v>
      </c>
    </row>
    <row r="1846" spans="2:18" x14ac:dyDescent="0.25">
      <c r="B1846" t="str">
        <f>'[1]210 Y RFC'!A1846</f>
        <v>AABA771025884</v>
      </c>
      <c r="C1846" t="s">
        <v>1878</v>
      </c>
      <c r="D1846" t="str">
        <f>'[1]210 Y RFC'!C1846</f>
        <v>ALVAREZ BARBA ANA BERTHA</v>
      </c>
      <c r="E1846" s="35">
        <f>SUMIFS(Tabla16[TASA 16],Tabla16[NUM],Tabla1[[#This Row],[CODIGO]])</f>
        <v>0</v>
      </c>
      <c r="F1846" s="35">
        <f>SUMIFS(Tabla16[TASA 0%],Tabla16[NUM],Tabla1[[#This Row],[CODIGO]])</f>
        <v>0</v>
      </c>
      <c r="G1846" s="35">
        <f>SUMIFS(Tabla16[[EXENTO ]],Tabla16[NUM],Tabla1[[#This Row],[CODIGO]])</f>
        <v>0</v>
      </c>
      <c r="H1846" s="35">
        <f>SUMIFS(Tabla16[IVA],Tabla16[NUM],Tabla1[[#This Row],[CODIGO]])</f>
        <v>0</v>
      </c>
      <c r="I1846" s="35">
        <f>SUMIFS(Tabla16[ISR RET.],Tabla16[NUM],Tabla1[[#This Row],[CODIGO]])</f>
        <v>0</v>
      </c>
      <c r="J1846" s="35">
        <f>SUMIFS(Tabla16[IVA RET.],Tabla16[NUM],Tabla1[[#This Row],[CODIGO]])</f>
        <v>0</v>
      </c>
      <c r="K1846" t="str">
        <f>FIXED(Tabla1[[#This Row],[TASA 16%]],0)</f>
        <v>0</v>
      </c>
      <c r="L1846" t="str">
        <f>FIXED(Tabla1[[#This Row],[TASA 0%]],0)</f>
        <v>0</v>
      </c>
      <c r="M1846" t="str">
        <f>FIXED(Tabla1[[#This Row],[TASA EXE.]],0)</f>
        <v>0</v>
      </c>
      <c r="N1846" s="36" t="str">
        <f>FIXED(Tabla1[[#This Row],[IVA]],0)</f>
        <v>0</v>
      </c>
      <c r="O1846" s="36" t="str">
        <f>FIXED(Tabla1[[#This Row],[ISR RET]],0)</f>
        <v>0</v>
      </c>
      <c r="P1846" s="36" t="str">
        <f>FIXED(Tabla1[[#This Row],[IVA RET]],0)</f>
        <v>0</v>
      </c>
      <c r="R1846" s="68">
        <f>Tabla1[[#This Row],[TASA 16]]*16%</f>
        <v>0</v>
      </c>
    </row>
    <row r="1847" spans="2:18" x14ac:dyDescent="0.25">
      <c r="B1847" t="str">
        <f>'[1]210 Y RFC'!A1847</f>
        <v>CCO070410A27</v>
      </c>
      <c r="C1847" t="s">
        <v>1879</v>
      </c>
      <c r="D1847" t="str">
        <f>'[1]210 Y RFC'!C1847</f>
        <v>CENTRO DE CONVENCIONES OLIMPO SA DE CV</v>
      </c>
      <c r="E1847" s="35">
        <f>SUMIFS(Tabla16[TASA 16],Tabla16[NUM],Tabla1[[#This Row],[CODIGO]])</f>
        <v>0</v>
      </c>
      <c r="F1847" s="35">
        <f>SUMIFS(Tabla16[TASA 0%],Tabla16[NUM],Tabla1[[#This Row],[CODIGO]])</f>
        <v>0</v>
      </c>
      <c r="G1847" s="35">
        <f>SUMIFS(Tabla16[[EXENTO ]],Tabla16[NUM],Tabla1[[#This Row],[CODIGO]])</f>
        <v>0</v>
      </c>
      <c r="H1847" s="35">
        <f>SUMIFS(Tabla16[IVA],Tabla16[NUM],Tabla1[[#This Row],[CODIGO]])</f>
        <v>0</v>
      </c>
      <c r="I1847" s="35">
        <f>SUMIFS(Tabla16[ISR RET.],Tabla16[NUM],Tabla1[[#This Row],[CODIGO]])</f>
        <v>0</v>
      </c>
      <c r="J1847" s="35">
        <f>SUMIFS(Tabla16[IVA RET.],Tabla16[NUM],Tabla1[[#This Row],[CODIGO]])</f>
        <v>0</v>
      </c>
      <c r="K1847" t="str">
        <f>FIXED(Tabla1[[#This Row],[TASA 16%]],0)</f>
        <v>0</v>
      </c>
      <c r="L1847" t="str">
        <f>FIXED(Tabla1[[#This Row],[TASA 0%]],0)</f>
        <v>0</v>
      </c>
      <c r="M1847" t="str">
        <f>FIXED(Tabla1[[#This Row],[TASA EXE.]],0)</f>
        <v>0</v>
      </c>
      <c r="N1847" t="str">
        <f>FIXED(Tabla1[[#This Row],[IVA]],0)</f>
        <v>0</v>
      </c>
      <c r="O1847" t="str">
        <f>FIXED(Tabla1[[#This Row],[ISR RET]],0)</f>
        <v>0</v>
      </c>
      <c r="P1847" t="str">
        <f>FIXED(Tabla1[[#This Row],[IVA RET]],0)</f>
        <v>0</v>
      </c>
      <c r="R1847" s="68">
        <f>Tabla1[[#This Row],[TASA 16]]*16%</f>
        <v>0</v>
      </c>
    </row>
    <row r="1848" spans="2:18" x14ac:dyDescent="0.25">
      <c r="B1848" t="str">
        <f>'[1]210 Y RFC'!A1848</f>
        <v>GAN0402257W3</v>
      </c>
      <c r="C1848" t="s">
        <v>1880</v>
      </c>
      <c r="D1848" t="str">
        <f>'[1]210 Y RFC'!C1848</f>
        <v>GRANOS LA ANTIGUA SA DE CV</v>
      </c>
      <c r="E1848" s="35">
        <f>SUMIFS(Tabla16[TASA 16],Tabla16[NUM],Tabla1[[#This Row],[CODIGO]])</f>
        <v>0</v>
      </c>
      <c r="F1848" s="35">
        <f>SUMIFS(Tabla16[TASA 0%],Tabla16[NUM],Tabla1[[#This Row],[CODIGO]])</f>
        <v>0</v>
      </c>
      <c r="G1848" s="35">
        <f>SUMIFS(Tabla16[[EXENTO ]],Tabla16[NUM],Tabla1[[#This Row],[CODIGO]])</f>
        <v>0</v>
      </c>
      <c r="H1848" s="35">
        <f>SUMIFS(Tabla16[IVA],Tabla16[NUM],Tabla1[[#This Row],[CODIGO]])</f>
        <v>0</v>
      </c>
      <c r="I1848" s="35">
        <f>SUMIFS(Tabla16[ISR RET.],Tabla16[NUM],Tabla1[[#This Row],[CODIGO]])</f>
        <v>0</v>
      </c>
      <c r="J1848" s="35">
        <f>SUMIFS(Tabla16[IVA RET.],Tabla16[NUM],Tabla1[[#This Row],[CODIGO]])</f>
        <v>0</v>
      </c>
      <c r="K1848" t="str">
        <f>FIXED(Tabla1[[#This Row],[TASA 16%]],0)</f>
        <v>0</v>
      </c>
      <c r="L1848" t="str">
        <f>FIXED(Tabla1[[#This Row],[TASA 0%]],0)</f>
        <v>0</v>
      </c>
      <c r="M1848" t="str">
        <f>FIXED(Tabla1[[#This Row],[TASA EXE.]],0)</f>
        <v>0</v>
      </c>
      <c r="N1848" s="36" t="str">
        <f>FIXED(Tabla1[[#This Row],[IVA]],0)</f>
        <v>0</v>
      </c>
      <c r="O1848" s="36" t="str">
        <f>FIXED(Tabla1[[#This Row],[ISR RET]],0)</f>
        <v>0</v>
      </c>
      <c r="P1848" s="36" t="str">
        <f>FIXED(Tabla1[[#This Row],[IVA RET]],0)</f>
        <v>0</v>
      </c>
      <c r="R1848" s="68">
        <f>Tabla1[[#This Row],[TASA 16]]*16%</f>
        <v>0</v>
      </c>
    </row>
    <row r="1849" spans="2:18" x14ac:dyDescent="0.25">
      <c r="B1849" t="str">
        <f>'[1]210 Y RFC'!A1849</f>
        <v>EEAH761103CM1</v>
      </c>
      <c r="C1849" t="s">
        <v>1881</v>
      </c>
      <c r="D1849" t="str">
        <f>'[1]210 Y RFC'!C1849</f>
        <v>ECHEGOLLEN ASSAD HECTOR SALVADOR</v>
      </c>
      <c r="E1849" s="35">
        <f>SUMIFS(Tabla16[TASA 16],Tabla16[NUM],Tabla1[[#This Row],[CODIGO]])</f>
        <v>0</v>
      </c>
      <c r="F1849" s="35">
        <f>SUMIFS(Tabla16[TASA 0%],Tabla16[NUM],Tabla1[[#This Row],[CODIGO]])</f>
        <v>0</v>
      </c>
      <c r="G1849" s="35">
        <f>SUMIFS(Tabla16[[EXENTO ]],Tabla16[NUM],Tabla1[[#This Row],[CODIGO]])</f>
        <v>0</v>
      </c>
      <c r="H1849" s="35">
        <f>SUMIFS(Tabla16[IVA],Tabla16[NUM],Tabla1[[#This Row],[CODIGO]])</f>
        <v>0</v>
      </c>
      <c r="I1849" s="35">
        <f>SUMIFS(Tabla16[ISR RET.],Tabla16[NUM],Tabla1[[#This Row],[CODIGO]])</f>
        <v>0</v>
      </c>
      <c r="J1849" s="35">
        <f>SUMIFS(Tabla16[IVA RET.],Tabla16[NUM],Tabla1[[#This Row],[CODIGO]])</f>
        <v>0</v>
      </c>
      <c r="K1849" t="str">
        <f>FIXED(Tabla1[[#This Row],[TASA 16%]],0)</f>
        <v>0</v>
      </c>
      <c r="L1849" t="str">
        <f>FIXED(Tabla1[[#This Row],[TASA 0%]],0)</f>
        <v>0</v>
      </c>
      <c r="M1849" t="str">
        <f>FIXED(Tabla1[[#This Row],[TASA EXE.]],0)</f>
        <v>0</v>
      </c>
      <c r="N1849" t="str">
        <f>FIXED(Tabla1[[#This Row],[IVA]],0)</f>
        <v>0</v>
      </c>
      <c r="O1849" t="str">
        <f>FIXED(Tabla1[[#This Row],[ISR RET]],0)</f>
        <v>0</v>
      </c>
      <c r="P1849" t="str">
        <f>FIXED(Tabla1[[#This Row],[IVA RET]],0)</f>
        <v>0</v>
      </c>
      <c r="R1849" s="68">
        <f>Tabla1[[#This Row],[TASA 16]]*16%</f>
        <v>0</v>
      </c>
    </row>
    <row r="1850" spans="2:18" x14ac:dyDescent="0.25">
      <c r="B1850" t="str">
        <f>'[1]210 Y RFC'!A1850</f>
        <v>ROCA6504091I0</v>
      </c>
      <c r="C1850" t="s">
        <v>1882</v>
      </c>
      <c r="D1850" t="str">
        <f>'[1]210 Y RFC'!C1850</f>
        <v>RODRIGUEZ COVARRUBIAS JOSE ANGEL</v>
      </c>
      <c r="E1850" s="35">
        <f>SUMIFS(Tabla16[TASA 16],Tabla16[NUM],Tabla1[[#This Row],[CODIGO]])</f>
        <v>0</v>
      </c>
      <c r="F1850" s="35">
        <f>SUMIFS(Tabla16[TASA 0%],Tabla16[NUM],Tabla1[[#This Row],[CODIGO]])</f>
        <v>0</v>
      </c>
      <c r="G1850" s="35">
        <f>SUMIFS(Tabla16[[EXENTO ]],Tabla16[NUM],Tabla1[[#This Row],[CODIGO]])</f>
        <v>0</v>
      </c>
      <c r="H1850" s="35">
        <f>SUMIFS(Tabla16[IVA],Tabla16[NUM],Tabla1[[#This Row],[CODIGO]])</f>
        <v>0</v>
      </c>
      <c r="I1850" s="35">
        <f>SUMIFS(Tabla16[ISR RET.],Tabla16[NUM],Tabla1[[#This Row],[CODIGO]])</f>
        <v>0</v>
      </c>
      <c r="J1850" s="35">
        <f>SUMIFS(Tabla16[IVA RET.],Tabla16[NUM],Tabla1[[#This Row],[CODIGO]])</f>
        <v>0</v>
      </c>
      <c r="K1850" t="str">
        <f>FIXED(Tabla1[[#This Row],[TASA 16%]],0)</f>
        <v>0</v>
      </c>
      <c r="L1850" t="str">
        <f>FIXED(Tabla1[[#This Row],[TASA 0%]],0)</f>
        <v>0</v>
      </c>
      <c r="M1850" t="str">
        <f>FIXED(Tabla1[[#This Row],[TASA EXE.]],0)</f>
        <v>0</v>
      </c>
      <c r="N1850" s="36" t="str">
        <f>FIXED(Tabla1[[#This Row],[IVA]],0)</f>
        <v>0</v>
      </c>
      <c r="O1850" s="36" t="str">
        <f>FIXED(Tabla1[[#This Row],[ISR RET]],0)</f>
        <v>0</v>
      </c>
      <c r="P1850" s="36" t="str">
        <f>FIXED(Tabla1[[#This Row],[IVA RET]],0)</f>
        <v>0</v>
      </c>
      <c r="R1850" s="68">
        <f>Tabla1[[#This Row],[TASA 16]]*16%</f>
        <v>0</v>
      </c>
    </row>
    <row r="1851" spans="2:18" x14ac:dyDescent="0.25">
      <c r="B1851" t="str">
        <f>'[1]210 Y RFC'!A1851</f>
        <v>CAAA570127589</v>
      </c>
      <c r="C1851" t="s">
        <v>1883</v>
      </c>
      <c r="D1851" t="str">
        <f>'[1]210 Y RFC'!C1851</f>
        <v>CAMARENA ALDRETE ALICIA BERENICE</v>
      </c>
      <c r="E1851" s="35">
        <f>SUMIFS(Tabla16[TASA 16],Tabla16[NUM],Tabla1[[#This Row],[CODIGO]])</f>
        <v>0</v>
      </c>
      <c r="F1851" s="35">
        <f>SUMIFS(Tabla16[TASA 0%],Tabla16[NUM],Tabla1[[#This Row],[CODIGO]])</f>
        <v>0</v>
      </c>
      <c r="G1851" s="35">
        <f>SUMIFS(Tabla16[[EXENTO ]],Tabla16[NUM],Tabla1[[#This Row],[CODIGO]])</f>
        <v>0</v>
      </c>
      <c r="H1851" s="35">
        <f>SUMIFS(Tabla16[IVA],Tabla16[NUM],Tabla1[[#This Row],[CODIGO]])</f>
        <v>0</v>
      </c>
      <c r="I1851" s="35">
        <f>SUMIFS(Tabla16[ISR RET.],Tabla16[NUM],Tabla1[[#This Row],[CODIGO]])</f>
        <v>0</v>
      </c>
      <c r="J1851" s="35">
        <f>SUMIFS(Tabla16[IVA RET.],Tabla16[NUM],Tabla1[[#This Row],[CODIGO]])</f>
        <v>0</v>
      </c>
      <c r="K1851" t="str">
        <f>FIXED(Tabla1[[#This Row],[TASA 16%]],0)</f>
        <v>0</v>
      </c>
      <c r="L1851" t="str">
        <f>FIXED(Tabla1[[#This Row],[TASA 0%]],0)</f>
        <v>0</v>
      </c>
      <c r="M1851" t="str">
        <f>FIXED(Tabla1[[#This Row],[TASA EXE.]],0)</f>
        <v>0</v>
      </c>
      <c r="N1851" t="str">
        <f>FIXED(Tabla1[[#This Row],[IVA]],0)</f>
        <v>0</v>
      </c>
      <c r="O1851" t="str">
        <f>FIXED(Tabla1[[#This Row],[ISR RET]],0)</f>
        <v>0</v>
      </c>
      <c r="P1851" t="str">
        <f>FIXED(Tabla1[[#This Row],[IVA RET]],0)</f>
        <v>0</v>
      </c>
      <c r="R1851" s="68">
        <f>Tabla1[[#This Row],[TASA 16]]*16%</f>
        <v>0</v>
      </c>
    </row>
    <row r="1852" spans="2:18" x14ac:dyDescent="0.25">
      <c r="B1852" t="str">
        <f>'[1]210 Y RFC'!A1852</f>
        <v>LAL961119TI2</v>
      </c>
      <c r="C1852" t="s">
        <v>1884</v>
      </c>
      <c r="D1852" t="str">
        <f>'[1]210 Y RFC'!C1852</f>
        <v>LUBRICANTES DE LOS ALTOS SA DE CV</v>
      </c>
      <c r="E1852" s="35">
        <f>SUMIFS(Tabla16[TASA 16],Tabla16[NUM],Tabla1[[#This Row],[CODIGO]])</f>
        <v>0</v>
      </c>
      <c r="F1852" s="35">
        <f>SUMIFS(Tabla16[TASA 0%],Tabla16[NUM],Tabla1[[#This Row],[CODIGO]])</f>
        <v>0</v>
      </c>
      <c r="G1852" s="35">
        <f>SUMIFS(Tabla16[[EXENTO ]],Tabla16[NUM],Tabla1[[#This Row],[CODIGO]])</f>
        <v>0</v>
      </c>
      <c r="H1852" s="35">
        <f>SUMIFS(Tabla16[IVA],Tabla16[NUM],Tabla1[[#This Row],[CODIGO]])</f>
        <v>0</v>
      </c>
      <c r="I1852" s="35">
        <f>SUMIFS(Tabla16[ISR RET.],Tabla16[NUM],Tabla1[[#This Row],[CODIGO]])</f>
        <v>0</v>
      </c>
      <c r="J1852" s="35">
        <f>SUMIFS(Tabla16[IVA RET.],Tabla16[NUM],Tabla1[[#This Row],[CODIGO]])</f>
        <v>0</v>
      </c>
      <c r="K1852" t="str">
        <f>FIXED(Tabla1[[#This Row],[TASA 16%]],0)</f>
        <v>0</v>
      </c>
      <c r="L1852" t="str">
        <f>FIXED(Tabla1[[#This Row],[TASA 0%]],0)</f>
        <v>0</v>
      </c>
      <c r="M1852" t="str">
        <f>FIXED(Tabla1[[#This Row],[TASA EXE.]],0)</f>
        <v>0</v>
      </c>
      <c r="N1852" s="36" t="str">
        <f>FIXED(Tabla1[[#This Row],[IVA]],0)</f>
        <v>0</v>
      </c>
      <c r="O1852" s="36" t="str">
        <f>FIXED(Tabla1[[#This Row],[ISR RET]],0)</f>
        <v>0</v>
      </c>
      <c r="P1852" s="36" t="str">
        <f>FIXED(Tabla1[[#This Row],[IVA RET]],0)</f>
        <v>0</v>
      </c>
      <c r="R1852" s="68">
        <f>Tabla1[[#This Row],[TASA 16]]*16%</f>
        <v>0</v>
      </c>
    </row>
    <row r="1853" spans="2:18" x14ac:dyDescent="0.25">
      <c r="B1853" t="str">
        <f>'[1]210 Y RFC'!A1853</f>
        <v>PEZI631025IG4</v>
      </c>
      <c r="C1853" t="s">
        <v>1885</v>
      </c>
      <c r="D1853" t="str">
        <f>'[1]210 Y RFC'!C1853</f>
        <v>PEREZ ZAMBRANO MARIA IRMA</v>
      </c>
      <c r="E1853" s="35">
        <f>SUMIFS(Tabla16[TASA 16],Tabla16[NUM],Tabla1[[#This Row],[CODIGO]])</f>
        <v>0</v>
      </c>
      <c r="F1853" s="35">
        <f>SUMIFS(Tabla16[TASA 0%],Tabla16[NUM],Tabla1[[#This Row],[CODIGO]])</f>
        <v>0</v>
      </c>
      <c r="G1853" s="35">
        <f>SUMIFS(Tabla16[[EXENTO ]],Tabla16[NUM],Tabla1[[#This Row],[CODIGO]])</f>
        <v>0</v>
      </c>
      <c r="H1853" s="35">
        <f>SUMIFS(Tabla16[IVA],Tabla16[NUM],Tabla1[[#This Row],[CODIGO]])</f>
        <v>0</v>
      </c>
      <c r="I1853" s="35">
        <f>SUMIFS(Tabla16[ISR RET.],Tabla16[NUM],Tabla1[[#This Row],[CODIGO]])</f>
        <v>0</v>
      </c>
      <c r="J1853" s="35">
        <f>SUMIFS(Tabla16[IVA RET.],Tabla16[NUM],Tabla1[[#This Row],[CODIGO]])</f>
        <v>0</v>
      </c>
      <c r="K1853" t="str">
        <f>FIXED(Tabla1[[#This Row],[TASA 16%]],0)</f>
        <v>0</v>
      </c>
      <c r="L1853" t="str">
        <f>FIXED(Tabla1[[#This Row],[TASA 0%]],0)</f>
        <v>0</v>
      </c>
      <c r="M1853" t="str">
        <f>FIXED(Tabla1[[#This Row],[TASA EXE.]],0)</f>
        <v>0</v>
      </c>
      <c r="N1853" t="str">
        <f>FIXED(Tabla1[[#This Row],[IVA]],0)</f>
        <v>0</v>
      </c>
      <c r="O1853" t="str">
        <f>FIXED(Tabla1[[#This Row],[ISR RET]],0)</f>
        <v>0</v>
      </c>
      <c r="P1853" t="str">
        <f>FIXED(Tabla1[[#This Row],[IVA RET]],0)</f>
        <v>0</v>
      </c>
      <c r="R1853" s="68">
        <f>Tabla1[[#This Row],[TASA 16]]*16%</f>
        <v>0</v>
      </c>
    </row>
    <row r="1854" spans="2:18" x14ac:dyDescent="0.25">
      <c r="B1854" t="str">
        <f>'[1]210 Y RFC'!A1854</f>
        <v>CIA831031RU8</v>
      </c>
      <c r="C1854" t="s">
        <v>1886</v>
      </c>
      <c r="D1854" t="str">
        <f>'[1]210 Y RFC'!C1854</f>
        <v>CONSTRUCCIONES INDUSTRIALES DE AGUASCALIENTES SA DE CV</v>
      </c>
      <c r="E1854" s="35">
        <f>SUMIFS(Tabla16[TASA 16],Tabla16[NUM],Tabla1[[#This Row],[CODIGO]])</f>
        <v>0</v>
      </c>
      <c r="F1854" s="35">
        <f>SUMIFS(Tabla16[TASA 0%],Tabla16[NUM],Tabla1[[#This Row],[CODIGO]])</f>
        <v>0</v>
      </c>
      <c r="G1854" s="35">
        <f>SUMIFS(Tabla16[[EXENTO ]],Tabla16[NUM],Tabla1[[#This Row],[CODIGO]])</f>
        <v>0</v>
      </c>
      <c r="H1854" s="35">
        <f>SUMIFS(Tabla16[IVA],Tabla16[NUM],Tabla1[[#This Row],[CODIGO]])</f>
        <v>0</v>
      </c>
      <c r="I1854" s="35">
        <f>SUMIFS(Tabla16[ISR RET.],Tabla16[NUM],Tabla1[[#This Row],[CODIGO]])</f>
        <v>0</v>
      </c>
      <c r="J1854" s="35">
        <f>SUMIFS(Tabla16[IVA RET.],Tabla16[NUM],Tabla1[[#This Row],[CODIGO]])</f>
        <v>0</v>
      </c>
      <c r="K1854" t="str">
        <f>FIXED(Tabla1[[#This Row],[TASA 16%]],0)</f>
        <v>0</v>
      </c>
      <c r="L1854" t="str">
        <f>FIXED(Tabla1[[#This Row],[TASA 0%]],0)</f>
        <v>0</v>
      </c>
      <c r="M1854" t="str">
        <f>FIXED(Tabla1[[#This Row],[TASA EXE.]],0)</f>
        <v>0</v>
      </c>
      <c r="N1854" s="36" t="str">
        <f>FIXED(Tabla1[[#This Row],[IVA]],0)</f>
        <v>0</v>
      </c>
      <c r="O1854" s="36" t="str">
        <f>FIXED(Tabla1[[#This Row],[ISR RET]],0)</f>
        <v>0</v>
      </c>
      <c r="P1854" s="36" t="str">
        <f>FIXED(Tabla1[[#This Row],[IVA RET]],0)</f>
        <v>0</v>
      </c>
      <c r="R1854" s="68">
        <f>Tabla1[[#This Row],[TASA 16]]*16%</f>
        <v>0</v>
      </c>
    </row>
    <row r="1855" spans="2:18" x14ac:dyDescent="0.25">
      <c r="B1855" t="str">
        <f>'[1]210 Y RFC'!A1855</f>
        <v>GSS0012133A6</v>
      </c>
      <c r="C1855" t="s">
        <v>1887</v>
      </c>
      <c r="D1855" t="str">
        <f>'[1]210 Y RFC'!C1855</f>
        <v>GASOLINERA Y SERVICIOS LOS SAUCES SA DE CV</v>
      </c>
      <c r="E1855" s="35">
        <f>SUMIFS(Tabla16[TASA 16],Tabla16[NUM],Tabla1[[#This Row],[CODIGO]])</f>
        <v>0</v>
      </c>
      <c r="F1855" s="35">
        <f>SUMIFS(Tabla16[TASA 0%],Tabla16[NUM],Tabla1[[#This Row],[CODIGO]])</f>
        <v>0</v>
      </c>
      <c r="G1855" s="35">
        <f>SUMIFS(Tabla16[[EXENTO ]],Tabla16[NUM],Tabla1[[#This Row],[CODIGO]])</f>
        <v>0</v>
      </c>
      <c r="H1855" s="35">
        <f>SUMIFS(Tabla16[IVA],Tabla16[NUM],Tabla1[[#This Row],[CODIGO]])</f>
        <v>0</v>
      </c>
      <c r="I1855" s="35">
        <f>SUMIFS(Tabla16[ISR RET.],Tabla16[NUM],Tabla1[[#This Row],[CODIGO]])</f>
        <v>0</v>
      </c>
      <c r="J1855" s="35">
        <f>SUMIFS(Tabla16[IVA RET.],Tabla16[NUM],Tabla1[[#This Row],[CODIGO]])</f>
        <v>0</v>
      </c>
      <c r="K1855" t="str">
        <f>FIXED(Tabla1[[#This Row],[TASA 16%]],0)</f>
        <v>0</v>
      </c>
      <c r="L1855" t="str">
        <f>FIXED(Tabla1[[#This Row],[TASA 0%]],0)</f>
        <v>0</v>
      </c>
      <c r="M1855" t="str">
        <f>FIXED(Tabla1[[#This Row],[TASA EXE.]],0)</f>
        <v>0</v>
      </c>
      <c r="N1855" t="str">
        <f>FIXED(Tabla1[[#This Row],[IVA]],0)</f>
        <v>0</v>
      </c>
      <c r="O1855" t="str">
        <f>FIXED(Tabla1[[#This Row],[ISR RET]],0)</f>
        <v>0</v>
      </c>
      <c r="P1855" t="str">
        <f>FIXED(Tabla1[[#This Row],[IVA RET]],0)</f>
        <v>0</v>
      </c>
      <c r="R1855" s="68">
        <f>Tabla1[[#This Row],[TASA 16]]*16%</f>
        <v>0</v>
      </c>
    </row>
    <row r="1856" spans="2:18" x14ac:dyDescent="0.25">
      <c r="B1856" t="str">
        <f>'[1]210 Y RFC'!A1856</f>
        <v>AURJ540813NH9</v>
      </c>
      <c r="C1856" t="s">
        <v>1888</v>
      </c>
      <c r="D1856" t="str">
        <f>'[1]210 Y RFC'!C1856</f>
        <v>AGUILAR RODRIGUEZ JUAN JOSE</v>
      </c>
      <c r="E1856" s="35">
        <f>SUMIFS(Tabla16[TASA 16],Tabla16[NUM],Tabla1[[#This Row],[CODIGO]])</f>
        <v>0</v>
      </c>
      <c r="F1856" s="35">
        <f>SUMIFS(Tabla16[TASA 0%],Tabla16[NUM],Tabla1[[#This Row],[CODIGO]])</f>
        <v>0</v>
      </c>
      <c r="G1856" s="35">
        <f>SUMIFS(Tabla16[[EXENTO ]],Tabla16[NUM],Tabla1[[#This Row],[CODIGO]])</f>
        <v>0</v>
      </c>
      <c r="H1856" s="35">
        <f>SUMIFS(Tabla16[IVA],Tabla16[NUM],Tabla1[[#This Row],[CODIGO]])</f>
        <v>0</v>
      </c>
      <c r="I1856" s="35">
        <f>SUMIFS(Tabla16[ISR RET.],Tabla16[NUM],Tabla1[[#This Row],[CODIGO]])</f>
        <v>0</v>
      </c>
      <c r="J1856" s="35">
        <f>SUMIFS(Tabla16[IVA RET.],Tabla16[NUM],Tabla1[[#This Row],[CODIGO]])</f>
        <v>0</v>
      </c>
      <c r="K1856" t="str">
        <f>FIXED(Tabla1[[#This Row],[TASA 16%]],0)</f>
        <v>0</v>
      </c>
      <c r="L1856" t="str">
        <f>FIXED(Tabla1[[#This Row],[TASA 0%]],0)</f>
        <v>0</v>
      </c>
      <c r="M1856" t="str">
        <f>FIXED(Tabla1[[#This Row],[TASA EXE.]],0)</f>
        <v>0</v>
      </c>
      <c r="N1856" s="36" t="str">
        <f>FIXED(Tabla1[[#This Row],[IVA]],0)</f>
        <v>0</v>
      </c>
      <c r="O1856" s="36" t="str">
        <f>FIXED(Tabla1[[#This Row],[ISR RET]],0)</f>
        <v>0</v>
      </c>
      <c r="P1856" s="36" t="str">
        <f>FIXED(Tabla1[[#This Row],[IVA RET]],0)</f>
        <v>0</v>
      </c>
      <c r="R1856" s="68">
        <f>Tabla1[[#This Row],[TASA 16]]*16%</f>
        <v>0</v>
      </c>
    </row>
    <row r="1857" spans="2:18" x14ac:dyDescent="0.25">
      <c r="B1857" t="str">
        <f>'[1]210 Y RFC'!A1857</f>
        <v>EVG850601T99</v>
      </c>
      <c r="C1857" t="s">
        <v>1889</v>
      </c>
      <c r="D1857" t="str">
        <f>'[1]210 Y RFC'!C1857</f>
        <v>ELECTRICA VARIEDADES DE GUADALAJARA SA DE CV</v>
      </c>
      <c r="E1857" s="35">
        <f>SUMIFS(Tabla16[TASA 16],Tabla16[NUM],Tabla1[[#This Row],[CODIGO]])</f>
        <v>0</v>
      </c>
      <c r="F1857" s="35">
        <f>SUMIFS(Tabla16[TASA 0%],Tabla16[NUM],Tabla1[[#This Row],[CODIGO]])</f>
        <v>0</v>
      </c>
      <c r="G1857" s="35">
        <f>SUMIFS(Tabla16[[EXENTO ]],Tabla16[NUM],Tabla1[[#This Row],[CODIGO]])</f>
        <v>0</v>
      </c>
      <c r="H1857" s="35">
        <f>SUMIFS(Tabla16[IVA],Tabla16[NUM],Tabla1[[#This Row],[CODIGO]])</f>
        <v>0</v>
      </c>
      <c r="I1857" s="35">
        <f>SUMIFS(Tabla16[ISR RET.],Tabla16[NUM],Tabla1[[#This Row],[CODIGO]])</f>
        <v>0</v>
      </c>
      <c r="J1857" s="35">
        <f>SUMIFS(Tabla16[IVA RET.],Tabla16[NUM],Tabla1[[#This Row],[CODIGO]])</f>
        <v>0</v>
      </c>
      <c r="K1857" t="str">
        <f>FIXED(Tabla1[[#This Row],[TASA 16%]],0)</f>
        <v>0</v>
      </c>
      <c r="L1857" t="str">
        <f>FIXED(Tabla1[[#This Row],[TASA 0%]],0)</f>
        <v>0</v>
      </c>
      <c r="M1857" t="str">
        <f>FIXED(Tabla1[[#This Row],[TASA EXE.]],0)</f>
        <v>0</v>
      </c>
      <c r="N1857" t="str">
        <f>FIXED(Tabla1[[#This Row],[IVA]],0)</f>
        <v>0</v>
      </c>
      <c r="O1857" t="str">
        <f>FIXED(Tabla1[[#This Row],[ISR RET]],0)</f>
        <v>0</v>
      </c>
      <c r="P1857" t="str">
        <f>FIXED(Tabla1[[#This Row],[IVA RET]],0)</f>
        <v>0</v>
      </c>
      <c r="R1857" s="68">
        <f>Tabla1[[#This Row],[TASA 16]]*16%</f>
        <v>0</v>
      </c>
    </row>
    <row r="1858" spans="2:18" x14ac:dyDescent="0.25">
      <c r="B1858" t="str">
        <f>'[1]210 Y RFC'!A1858</f>
        <v>MATG730419Q55</v>
      </c>
      <c r="C1858" t="s">
        <v>1890</v>
      </c>
      <c r="D1858" t="str">
        <f>'[1]210 Y RFC'!C1858</f>
        <v>MARTIN TORRES JOSE GUADALUPE</v>
      </c>
      <c r="E1858" s="35">
        <f>SUMIFS(Tabla16[TASA 16],Tabla16[NUM],Tabla1[[#This Row],[CODIGO]])</f>
        <v>0</v>
      </c>
      <c r="F1858" s="35">
        <f>SUMIFS(Tabla16[TASA 0%],Tabla16[NUM],Tabla1[[#This Row],[CODIGO]])</f>
        <v>0</v>
      </c>
      <c r="G1858" s="35">
        <f>SUMIFS(Tabla16[[EXENTO ]],Tabla16[NUM],Tabla1[[#This Row],[CODIGO]])</f>
        <v>0</v>
      </c>
      <c r="H1858" s="35">
        <f>SUMIFS(Tabla16[IVA],Tabla16[NUM],Tabla1[[#This Row],[CODIGO]])</f>
        <v>0</v>
      </c>
      <c r="I1858" s="35">
        <f>SUMIFS(Tabla16[ISR RET.],Tabla16[NUM],Tabla1[[#This Row],[CODIGO]])</f>
        <v>0</v>
      </c>
      <c r="J1858" s="35">
        <f>SUMIFS(Tabla16[IVA RET.],Tabla16[NUM],Tabla1[[#This Row],[CODIGO]])</f>
        <v>0</v>
      </c>
      <c r="K1858" t="str">
        <f>FIXED(Tabla1[[#This Row],[TASA 16%]],0)</f>
        <v>0</v>
      </c>
      <c r="L1858" t="str">
        <f>FIXED(Tabla1[[#This Row],[TASA 0%]],0)</f>
        <v>0</v>
      </c>
      <c r="M1858" t="str">
        <f>FIXED(Tabla1[[#This Row],[TASA EXE.]],0)</f>
        <v>0</v>
      </c>
      <c r="N1858" s="36" t="str">
        <f>FIXED(Tabla1[[#This Row],[IVA]],0)</f>
        <v>0</v>
      </c>
      <c r="O1858" s="36" t="str">
        <f>FIXED(Tabla1[[#This Row],[ISR RET]],0)</f>
        <v>0</v>
      </c>
      <c r="P1858" s="36" t="str">
        <f>FIXED(Tabla1[[#This Row],[IVA RET]],0)</f>
        <v>0</v>
      </c>
      <c r="R1858" s="68">
        <f>Tabla1[[#This Row],[TASA 16]]*16%</f>
        <v>0</v>
      </c>
    </row>
    <row r="1859" spans="2:18" x14ac:dyDescent="0.25">
      <c r="B1859" t="str">
        <f>'[1]210 Y RFC'!A1859</f>
        <v>ASE950203F39</v>
      </c>
      <c r="C1859" t="s">
        <v>1891</v>
      </c>
      <c r="D1859" t="str">
        <f>'[1]210 Y RFC'!C1859</f>
        <v>AMECO SERVICES S DE RL DE CV</v>
      </c>
      <c r="E1859" s="35">
        <f>SUMIFS(Tabla16[TASA 16],Tabla16[NUM],Tabla1[[#This Row],[CODIGO]])</f>
        <v>0</v>
      </c>
      <c r="F1859" s="35">
        <f>SUMIFS(Tabla16[TASA 0%],Tabla16[NUM],Tabla1[[#This Row],[CODIGO]])</f>
        <v>0</v>
      </c>
      <c r="G1859" s="35">
        <f>SUMIFS(Tabla16[[EXENTO ]],Tabla16[NUM],Tabla1[[#This Row],[CODIGO]])</f>
        <v>0</v>
      </c>
      <c r="H1859" s="35">
        <f>SUMIFS(Tabla16[IVA],Tabla16[NUM],Tabla1[[#This Row],[CODIGO]])</f>
        <v>0</v>
      </c>
      <c r="I1859" s="35">
        <f>SUMIFS(Tabla16[ISR RET.],Tabla16[NUM],Tabla1[[#This Row],[CODIGO]])</f>
        <v>0</v>
      </c>
      <c r="J1859" s="35">
        <f>SUMIFS(Tabla16[IVA RET.],Tabla16[NUM],Tabla1[[#This Row],[CODIGO]])</f>
        <v>0</v>
      </c>
      <c r="K1859" t="str">
        <f>FIXED(Tabla1[[#This Row],[TASA 16%]],0)</f>
        <v>0</v>
      </c>
      <c r="L1859" t="str">
        <f>FIXED(Tabla1[[#This Row],[TASA 0%]],0)</f>
        <v>0</v>
      </c>
      <c r="M1859" t="str">
        <f>FIXED(Tabla1[[#This Row],[TASA EXE.]],0)</f>
        <v>0</v>
      </c>
      <c r="N1859" t="str">
        <f>FIXED(Tabla1[[#This Row],[IVA]],0)</f>
        <v>0</v>
      </c>
      <c r="O1859" t="str">
        <f>FIXED(Tabla1[[#This Row],[ISR RET]],0)</f>
        <v>0</v>
      </c>
      <c r="P1859" t="str">
        <f>FIXED(Tabla1[[#This Row],[IVA RET]],0)</f>
        <v>0</v>
      </c>
      <c r="R1859" s="68">
        <f>Tabla1[[#This Row],[TASA 16]]*16%</f>
        <v>0</v>
      </c>
    </row>
    <row r="1860" spans="2:18" x14ac:dyDescent="0.25">
      <c r="B1860" t="str">
        <f>'[1]210 Y RFC'!A1860</f>
        <v>CUGJ7701206S6</v>
      </c>
      <c r="C1860" t="s">
        <v>1892</v>
      </c>
      <c r="D1860" t="str">
        <f>'[1]210 Y RFC'!C1860</f>
        <v>CRUZ GONZALEZ JORGE</v>
      </c>
      <c r="E1860" s="35">
        <f>SUMIFS(Tabla16[TASA 16],Tabla16[NUM],Tabla1[[#This Row],[CODIGO]])</f>
        <v>0</v>
      </c>
      <c r="F1860" s="35">
        <f>SUMIFS(Tabla16[TASA 0%],Tabla16[NUM],Tabla1[[#This Row],[CODIGO]])</f>
        <v>0</v>
      </c>
      <c r="G1860" s="35">
        <f>SUMIFS(Tabla16[[EXENTO ]],Tabla16[NUM],Tabla1[[#This Row],[CODIGO]])</f>
        <v>0</v>
      </c>
      <c r="H1860" s="35">
        <f>SUMIFS(Tabla16[IVA],Tabla16[NUM],Tabla1[[#This Row],[CODIGO]])</f>
        <v>0</v>
      </c>
      <c r="I1860" s="35">
        <f>SUMIFS(Tabla16[ISR RET.],Tabla16[NUM],Tabla1[[#This Row],[CODIGO]])</f>
        <v>0</v>
      </c>
      <c r="J1860" s="35">
        <f>SUMIFS(Tabla16[IVA RET.],Tabla16[NUM],Tabla1[[#This Row],[CODIGO]])</f>
        <v>0</v>
      </c>
      <c r="K1860" t="str">
        <f>FIXED(Tabla1[[#This Row],[TASA 16%]],0)</f>
        <v>0</v>
      </c>
      <c r="L1860" t="str">
        <f>FIXED(Tabla1[[#This Row],[TASA 0%]],0)</f>
        <v>0</v>
      </c>
      <c r="M1860" t="str">
        <f>FIXED(Tabla1[[#This Row],[TASA EXE.]],0)</f>
        <v>0</v>
      </c>
      <c r="N1860" s="36" t="str">
        <f>FIXED(Tabla1[[#This Row],[IVA]],0)</f>
        <v>0</v>
      </c>
      <c r="O1860" s="36" t="str">
        <f>FIXED(Tabla1[[#This Row],[ISR RET]],0)</f>
        <v>0</v>
      </c>
      <c r="P1860" s="36" t="str">
        <f>FIXED(Tabla1[[#This Row],[IVA RET]],0)</f>
        <v>0</v>
      </c>
      <c r="R1860" s="68">
        <f>Tabla1[[#This Row],[TASA 16]]*16%</f>
        <v>0</v>
      </c>
    </row>
    <row r="1861" spans="2:18" x14ac:dyDescent="0.25">
      <c r="B1861" t="str">
        <f>'[1]210 Y RFC'!A1861</f>
        <v>GIN080429T14</v>
      </c>
      <c r="C1861" t="s">
        <v>1893</v>
      </c>
      <c r="D1861" t="str">
        <f>'[1]210 Y RFC'!C1861</f>
        <v>GRUPO INTALMESA SA DE CV</v>
      </c>
      <c r="E1861" s="35">
        <f>SUMIFS(Tabla16[TASA 16],Tabla16[NUM],Tabla1[[#This Row],[CODIGO]])</f>
        <v>0</v>
      </c>
      <c r="F1861" s="35">
        <f>SUMIFS(Tabla16[TASA 0%],Tabla16[NUM],Tabla1[[#This Row],[CODIGO]])</f>
        <v>0</v>
      </c>
      <c r="G1861" s="35">
        <f>SUMIFS(Tabla16[[EXENTO ]],Tabla16[NUM],Tabla1[[#This Row],[CODIGO]])</f>
        <v>0</v>
      </c>
      <c r="H1861" s="35">
        <f>SUMIFS(Tabla16[IVA],Tabla16[NUM],Tabla1[[#This Row],[CODIGO]])</f>
        <v>0</v>
      </c>
      <c r="I1861" s="35">
        <f>SUMIFS(Tabla16[ISR RET.],Tabla16[NUM],Tabla1[[#This Row],[CODIGO]])</f>
        <v>0</v>
      </c>
      <c r="J1861" s="35">
        <f>SUMIFS(Tabla16[IVA RET.],Tabla16[NUM],Tabla1[[#This Row],[CODIGO]])</f>
        <v>0</v>
      </c>
      <c r="K1861" t="str">
        <f>FIXED(Tabla1[[#This Row],[TASA 16%]],0)</f>
        <v>0</v>
      </c>
      <c r="L1861" t="str">
        <f>FIXED(Tabla1[[#This Row],[TASA 0%]],0)</f>
        <v>0</v>
      </c>
      <c r="M1861" t="str">
        <f>FIXED(Tabla1[[#This Row],[TASA EXE.]],0)</f>
        <v>0</v>
      </c>
      <c r="N1861" t="str">
        <f>FIXED(Tabla1[[#This Row],[IVA]],0)</f>
        <v>0</v>
      </c>
      <c r="O1861" t="str">
        <f>FIXED(Tabla1[[#This Row],[ISR RET]],0)</f>
        <v>0</v>
      </c>
      <c r="P1861" t="str">
        <f>FIXED(Tabla1[[#This Row],[IVA RET]],0)</f>
        <v>0</v>
      </c>
      <c r="R1861" s="68">
        <f>Tabla1[[#This Row],[TASA 16]]*16%</f>
        <v>0</v>
      </c>
    </row>
    <row r="1862" spans="2:18" x14ac:dyDescent="0.25">
      <c r="B1862" t="str">
        <f>'[1]210 Y RFC'!A1862</f>
        <v>ZAPG5805095D4</v>
      </c>
      <c r="C1862" t="s">
        <v>1894</v>
      </c>
      <c r="D1862" t="str">
        <f>'[1]210 Y RFC'!C1862</f>
        <v>ZAMORA PINEDA GUADALUPE JOSE LUIS</v>
      </c>
      <c r="E1862" s="35">
        <f>SUMIFS(Tabla16[TASA 16],Tabla16[NUM],Tabla1[[#This Row],[CODIGO]])</f>
        <v>0</v>
      </c>
      <c r="F1862" s="35">
        <f>SUMIFS(Tabla16[TASA 0%],Tabla16[NUM],Tabla1[[#This Row],[CODIGO]])</f>
        <v>0</v>
      </c>
      <c r="G1862" s="35">
        <f>SUMIFS(Tabla16[[EXENTO ]],Tabla16[NUM],Tabla1[[#This Row],[CODIGO]])</f>
        <v>0</v>
      </c>
      <c r="H1862" s="35">
        <f>SUMIFS(Tabla16[IVA],Tabla16[NUM],Tabla1[[#This Row],[CODIGO]])</f>
        <v>0</v>
      </c>
      <c r="I1862" s="35">
        <f>SUMIFS(Tabla16[ISR RET.],Tabla16[NUM],Tabla1[[#This Row],[CODIGO]])</f>
        <v>0</v>
      </c>
      <c r="J1862" s="35">
        <f>SUMIFS(Tabla16[IVA RET.],Tabla16[NUM],Tabla1[[#This Row],[CODIGO]])</f>
        <v>0</v>
      </c>
      <c r="K1862" t="str">
        <f>FIXED(Tabla1[[#This Row],[TASA 16%]],0)</f>
        <v>0</v>
      </c>
      <c r="L1862" t="str">
        <f>FIXED(Tabla1[[#This Row],[TASA 0%]],0)</f>
        <v>0</v>
      </c>
      <c r="M1862" t="str">
        <f>FIXED(Tabla1[[#This Row],[TASA EXE.]],0)</f>
        <v>0</v>
      </c>
      <c r="N1862" s="36" t="str">
        <f>FIXED(Tabla1[[#This Row],[IVA]],0)</f>
        <v>0</v>
      </c>
      <c r="O1862" s="36" t="str">
        <f>FIXED(Tabla1[[#This Row],[ISR RET]],0)</f>
        <v>0</v>
      </c>
      <c r="P1862" s="36" t="str">
        <f>FIXED(Tabla1[[#This Row],[IVA RET]],0)</f>
        <v>0</v>
      </c>
      <c r="R1862" s="68">
        <f>Tabla1[[#This Row],[TASA 16]]*16%</f>
        <v>0</v>
      </c>
    </row>
    <row r="1863" spans="2:18" x14ac:dyDescent="0.25">
      <c r="B1863" t="str">
        <f>'[1]210 Y RFC'!A1863</f>
        <v>IMA0509029B9</v>
      </c>
      <c r="C1863" t="s">
        <v>1895</v>
      </c>
      <c r="D1863" t="str">
        <f>'[1]210 Y RFC'!C1863</f>
        <v>IMPORTACIONES MATAMOROS SA DE CV</v>
      </c>
      <c r="E1863" s="35">
        <f>SUMIFS(Tabla16[TASA 16],Tabla16[NUM],Tabla1[[#This Row],[CODIGO]])</f>
        <v>0</v>
      </c>
      <c r="F1863" s="35">
        <f>SUMIFS(Tabla16[TASA 0%],Tabla16[NUM],Tabla1[[#This Row],[CODIGO]])</f>
        <v>0</v>
      </c>
      <c r="G1863" s="35">
        <f>SUMIFS(Tabla16[[EXENTO ]],Tabla16[NUM],Tabla1[[#This Row],[CODIGO]])</f>
        <v>0</v>
      </c>
      <c r="H1863" s="35">
        <f>SUMIFS(Tabla16[IVA],Tabla16[NUM],Tabla1[[#This Row],[CODIGO]])</f>
        <v>0</v>
      </c>
      <c r="I1863" s="35">
        <f>SUMIFS(Tabla16[ISR RET.],Tabla16[NUM],Tabla1[[#This Row],[CODIGO]])</f>
        <v>0</v>
      </c>
      <c r="J1863" s="35">
        <f>SUMIFS(Tabla16[IVA RET.],Tabla16[NUM],Tabla1[[#This Row],[CODIGO]])</f>
        <v>0</v>
      </c>
      <c r="K1863" t="str">
        <f>FIXED(Tabla1[[#This Row],[TASA 16%]],0)</f>
        <v>0</v>
      </c>
      <c r="L1863" t="str">
        <f>FIXED(Tabla1[[#This Row],[TASA 0%]],0)</f>
        <v>0</v>
      </c>
      <c r="M1863" t="str">
        <f>FIXED(Tabla1[[#This Row],[TASA EXE.]],0)</f>
        <v>0</v>
      </c>
      <c r="N1863" t="str">
        <f>FIXED(Tabla1[[#This Row],[IVA]],0)</f>
        <v>0</v>
      </c>
      <c r="O1863" t="str">
        <f>FIXED(Tabla1[[#This Row],[ISR RET]],0)</f>
        <v>0</v>
      </c>
      <c r="P1863" t="str">
        <f>FIXED(Tabla1[[#This Row],[IVA RET]],0)</f>
        <v>0</v>
      </c>
      <c r="R1863" s="68">
        <f>Tabla1[[#This Row],[TASA 16]]*16%</f>
        <v>0</v>
      </c>
    </row>
    <row r="1864" spans="2:18" x14ac:dyDescent="0.25">
      <c r="B1864" t="str">
        <f>'[1]210 Y RFC'!A1864</f>
        <v>GAMC570804BX1</v>
      </c>
      <c r="C1864" t="s">
        <v>1896</v>
      </c>
      <c r="D1864" t="str">
        <f>'[1]210 Y RFC'!C1864</f>
        <v>GARCIAFRADE MARTINEZ CUITLAHUAC LUIS MIGUEL</v>
      </c>
      <c r="E1864" s="35">
        <f>SUMIFS(Tabla16[TASA 16],Tabla16[NUM],Tabla1[[#This Row],[CODIGO]])</f>
        <v>0</v>
      </c>
      <c r="F1864" s="35">
        <f>SUMIFS(Tabla16[TASA 0%],Tabla16[NUM],Tabla1[[#This Row],[CODIGO]])</f>
        <v>0</v>
      </c>
      <c r="G1864" s="35">
        <f>SUMIFS(Tabla16[[EXENTO ]],Tabla16[NUM],Tabla1[[#This Row],[CODIGO]])</f>
        <v>0</v>
      </c>
      <c r="H1864" s="35">
        <f>SUMIFS(Tabla16[IVA],Tabla16[NUM],Tabla1[[#This Row],[CODIGO]])</f>
        <v>0</v>
      </c>
      <c r="I1864" s="35">
        <f>SUMIFS(Tabla16[ISR RET.],Tabla16[NUM],Tabla1[[#This Row],[CODIGO]])</f>
        <v>0</v>
      </c>
      <c r="J1864" s="35">
        <f>SUMIFS(Tabla16[IVA RET.],Tabla16[NUM],Tabla1[[#This Row],[CODIGO]])</f>
        <v>0</v>
      </c>
      <c r="K1864" t="str">
        <f>FIXED(Tabla1[[#This Row],[TASA 16%]],0)</f>
        <v>0</v>
      </c>
      <c r="L1864" t="str">
        <f>FIXED(Tabla1[[#This Row],[TASA 0%]],0)</f>
        <v>0</v>
      </c>
      <c r="M1864" t="str">
        <f>FIXED(Tabla1[[#This Row],[TASA EXE.]],0)</f>
        <v>0</v>
      </c>
      <c r="N1864" s="36" t="str">
        <f>FIXED(Tabla1[[#This Row],[IVA]],0)</f>
        <v>0</v>
      </c>
      <c r="O1864" s="36" t="str">
        <f>FIXED(Tabla1[[#This Row],[ISR RET]],0)</f>
        <v>0</v>
      </c>
      <c r="P1864" s="36" t="str">
        <f>FIXED(Tabla1[[#This Row],[IVA RET]],0)</f>
        <v>0</v>
      </c>
      <c r="R1864" s="68">
        <f>Tabla1[[#This Row],[TASA 16]]*16%</f>
        <v>0</v>
      </c>
    </row>
    <row r="1865" spans="2:18" x14ac:dyDescent="0.25">
      <c r="B1865" t="str">
        <f>'[1]210 Y RFC'!A1865</f>
        <v>BOM840702DH7</v>
      </c>
      <c r="C1865" t="s">
        <v>1897</v>
      </c>
      <c r="D1865" t="str">
        <f>'[1]210 Y RFC'!C1865</f>
        <v>BOMUCA SA DE CV</v>
      </c>
      <c r="E1865" s="35">
        <f>SUMIFS(Tabla16[TASA 16],Tabla16[NUM],Tabla1[[#This Row],[CODIGO]])</f>
        <v>0</v>
      </c>
      <c r="F1865" s="35">
        <f>SUMIFS(Tabla16[TASA 0%],Tabla16[NUM],Tabla1[[#This Row],[CODIGO]])</f>
        <v>0</v>
      </c>
      <c r="G1865" s="35">
        <f>SUMIFS(Tabla16[[EXENTO ]],Tabla16[NUM],Tabla1[[#This Row],[CODIGO]])</f>
        <v>0</v>
      </c>
      <c r="H1865" s="35">
        <f>SUMIFS(Tabla16[IVA],Tabla16[NUM],Tabla1[[#This Row],[CODIGO]])</f>
        <v>0</v>
      </c>
      <c r="I1865" s="35">
        <f>SUMIFS(Tabla16[ISR RET.],Tabla16[NUM],Tabla1[[#This Row],[CODIGO]])</f>
        <v>0</v>
      </c>
      <c r="J1865" s="35">
        <f>SUMIFS(Tabla16[IVA RET.],Tabla16[NUM],Tabla1[[#This Row],[CODIGO]])</f>
        <v>0</v>
      </c>
      <c r="K1865" t="str">
        <f>FIXED(Tabla1[[#This Row],[TASA 16%]],0)</f>
        <v>0</v>
      </c>
      <c r="L1865" t="str">
        <f>FIXED(Tabla1[[#This Row],[TASA 0%]],0)</f>
        <v>0</v>
      </c>
      <c r="M1865" t="str">
        <f>FIXED(Tabla1[[#This Row],[TASA EXE.]],0)</f>
        <v>0</v>
      </c>
      <c r="N1865" t="str">
        <f>FIXED(Tabla1[[#This Row],[IVA]],0)</f>
        <v>0</v>
      </c>
      <c r="O1865" t="str">
        <f>FIXED(Tabla1[[#This Row],[ISR RET]],0)</f>
        <v>0</v>
      </c>
      <c r="P1865" t="str">
        <f>FIXED(Tabla1[[#This Row],[IVA RET]],0)</f>
        <v>0</v>
      </c>
      <c r="R1865" s="68">
        <f>Tabla1[[#This Row],[TASA 16]]*16%</f>
        <v>0</v>
      </c>
    </row>
    <row r="1866" spans="2:18" x14ac:dyDescent="0.25">
      <c r="B1866" t="str">
        <f>'[1]210 Y RFC'!A1866</f>
        <v>FUO0409286X8</v>
      </c>
      <c r="C1866" t="s">
        <v>1898</v>
      </c>
      <c r="D1866" t="str">
        <f>'[1]210 Y RFC'!C1866</f>
        <v>FORMAS UNICAS DE OCCIDENTE SA DE CV</v>
      </c>
      <c r="E1866" s="35">
        <f>SUMIFS(Tabla16[TASA 16],Tabla16[NUM],Tabla1[[#This Row],[CODIGO]])</f>
        <v>0</v>
      </c>
      <c r="F1866" s="35">
        <f>SUMIFS(Tabla16[TASA 0%],Tabla16[NUM],Tabla1[[#This Row],[CODIGO]])</f>
        <v>0</v>
      </c>
      <c r="G1866" s="35">
        <f>SUMIFS(Tabla16[[EXENTO ]],Tabla16[NUM],Tabla1[[#This Row],[CODIGO]])</f>
        <v>0</v>
      </c>
      <c r="H1866" s="35">
        <f>SUMIFS(Tabla16[IVA],Tabla16[NUM],Tabla1[[#This Row],[CODIGO]])</f>
        <v>0</v>
      </c>
      <c r="I1866" s="35">
        <f>SUMIFS(Tabla16[ISR RET.],Tabla16[NUM],Tabla1[[#This Row],[CODIGO]])</f>
        <v>0</v>
      </c>
      <c r="J1866" s="35">
        <f>SUMIFS(Tabla16[IVA RET.],Tabla16[NUM],Tabla1[[#This Row],[CODIGO]])</f>
        <v>0</v>
      </c>
      <c r="K1866" t="str">
        <f>FIXED(Tabla1[[#This Row],[TASA 16%]],0)</f>
        <v>0</v>
      </c>
      <c r="L1866" t="str">
        <f>FIXED(Tabla1[[#This Row],[TASA 0%]],0)</f>
        <v>0</v>
      </c>
      <c r="M1866" t="str">
        <f>FIXED(Tabla1[[#This Row],[TASA EXE.]],0)</f>
        <v>0</v>
      </c>
      <c r="N1866" s="36" t="str">
        <f>FIXED(Tabla1[[#This Row],[IVA]],0)</f>
        <v>0</v>
      </c>
      <c r="O1866" s="36" t="str">
        <f>FIXED(Tabla1[[#This Row],[ISR RET]],0)</f>
        <v>0</v>
      </c>
      <c r="P1866" s="36" t="str">
        <f>FIXED(Tabla1[[#This Row],[IVA RET]],0)</f>
        <v>0</v>
      </c>
      <c r="R1866" s="68">
        <f>Tabla1[[#This Row],[TASA 16]]*16%</f>
        <v>0</v>
      </c>
    </row>
    <row r="1867" spans="2:18" x14ac:dyDescent="0.25">
      <c r="B1867" t="str">
        <f>'[1]210 Y RFC'!A1867</f>
        <v>ULA010207TY5</v>
      </c>
      <c r="C1867" t="s">
        <v>1899</v>
      </c>
      <c r="D1867" t="str">
        <f>'[1]210 Y RFC'!C1867</f>
        <v>ULTRA LABORATORIOS SA DE CV</v>
      </c>
      <c r="E1867" s="35">
        <f>SUMIFS(Tabla16[TASA 16],Tabla16[NUM],Tabla1[[#This Row],[CODIGO]])</f>
        <v>0</v>
      </c>
      <c r="F1867" s="35">
        <f>SUMIFS(Tabla16[TASA 0%],Tabla16[NUM],Tabla1[[#This Row],[CODIGO]])</f>
        <v>0</v>
      </c>
      <c r="G1867" s="35">
        <f>SUMIFS(Tabla16[[EXENTO ]],Tabla16[NUM],Tabla1[[#This Row],[CODIGO]])</f>
        <v>0</v>
      </c>
      <c r="H1867" s="35">
        <f>SUMIFS(Tabla16[IVA],Tabla16[NUM],Tabla1[[#This Row],[CODIGO]])</f>
        <v>0</v>
      </c>
      <c r="I1867" s="35">
        <f>SUMIFS(Tabla16[ISR RET.],Tabla16[NUM],Tabla1[[#This Row],[CODIGO]])</f>
        <v>0</v>
      </c>
      <c r="J1867" s="35">
        <f>SUMIFS(Tabla16[IVA RET.],Tabla16[NUM],Tabla1[[#This Row],[CODIGO]])</f>
        <v>0</v>
      </c>
      <c r="K1867" t="str">
        <f>FIXED(Tabla1[[#This Row],[TASA 16%]],0)</f>
        <v>0</v>
      </c>
      <c r="L1867" t="str">
        <f>FIXED(Tabla1[[#This Row],[TASA 0%]],0)</f>
        <v>0</v>
      </c>
      <c r="M1867" t="str">
        <f>FIXED(Tabla1[[#This Row],[TASA EXE.]],0)</f>
        <v>0</v>
      </c>
      <c r="N1867" t="str">
        <f>FIXED(Tabla1[[#This Row],[IVA]],0)</f>
        <v>0</v>
      </c>
      <c r="O1867" t="str">
        <f>FIXED(Tabla1[[#This Row],[ISR RET]],0)</f>
        <v>0</v>
      </c>
      <c r="P1867" t="str">
        <f>FIXED(Tabla1[[#This Row],[IVA RET]],0)</f>
        <v>0</v>
      </c>
      <c r="R1867" s="68">
        <f>Tabla1[[#This Row],[TASA 16]]*16%</f>
        <v>0</v>
      </c>
    </row>
    <row r="1868" spans="2:18" x14ac:dyDescent="0.25">
      <c r="B1868" t="str">
        <f>'[1]210 Y RFC'!A1868</f>
        <v>PAPR810627T67</v>
      </c>
      <c r="C1868" t="s">
        <v>1900</v>
      </c>
      <c r="D1868" t="str">
        <f>'[1]210 Y RFC'!C1868</f>
        <v>PAREDES PEREZ RICARDO</v>
      </c>
      <c r="E1868" s="35">
        <f>SUMIFS(Tabla16[TASA 16],Tabla16[NUM],Tabla1[[#This Row],[CODIGO]])</f>
        <v>0</v>
      </c>
      <c r="F1868" s="35">
        <f>SUMIFS(Tabla16[TASA 0%],Tabla16[NUM],Tabla1[[#This Row],[CODIGO]])</f>
        <v>0</v>
      </c>
      <c r="G1868" s="35">
        <f>SUMIFS(Tabla16[[EXENTO ]],Tabla16[NUM],Tabla1[[#This Row],[CODIGO]])</f>
        <v>0</v>
      </c>
      <c r="H1868" s="35">
        <f>SUMIFS(Tabla16[IVA],Tabla16[NUM],Tabla1[[#This Row],[CODIGO]])</f>
        <v>0</v>
      </c>
      <c r="I1868" s="35">
        <f>SUMIFS(Tabla16[ISR RET.],Tabla16[NUM],Tabla1[[#This Row],[CODIGO]])</f>
        <v>0</v>
      </c>
      <c r="J1868" s="35">
        <f>SUMIFS(Tabla16[IVA RET.],Tabla16[NUM],Tabla1[[#This Row],[CODIGO]])</f>
        <v>0</v>
      </c>
      <c r="K1868" t="str">
        <f>FIXED(Tabla1[[#This Row],[TASA 16%]],0)</f>
        <v>0</v>
      </c>
      <c r="L1868" t="str">
        <f>FIXED(Tabla1[[#This Row],[TASA 0%]],0)</f>
        <v>0</v>
      </c>
      <c r="M1868" t="str">
        <f>FIXED(Tabla1[[#This Row],[TASA EXE.]],0)</f>
        <v>0</v>
      </c>
      <c r="N1868" s="36" t="str">
        <f>FIXED(Tabla1[[#This Row],[IVA]],0)</f>
        <v>0</v>
      </c>
      <c r="O1868" s="36" t="str">
        <f>FIXED(Tabla1[[#This Row],[ISR RET]],0)</f>
        <v>0</v>
      </c>
      <c r="P1868" s="36" t="str">
        <f>FIXED(Tabla1[[#This Row],[IVA RET]],0)</f>
        <v>0</v>
      </c>
      <c r="R1868" s="68">
        <f>Tabla1[[#This Row],[TASA 16]]*16%</f>
        <v>0</v>
      </c>
    </row>
    <row r="1869" spans="2:18" x14ac:dyDescent="0.25">
      <c r="B1869" t="str">
        <f>'[1]210 Y RFC'!A1869</f>
        <v>RORA7710105H2</v>
      </c>
      <c r="C1869" t="s">
        <v>1901</v>
      </c>
      <c r="D1869" t="str">
        <f>'[1]210 Y RFC'!C1869</f>
        <v>RODRIGUEZ RODRIGUEZ AMPARO</v>
      </c>
      <c r="E1869" s="35">
        <f>SUMIFS(Tabla16[TASA 16],Tabla16[NUM],Tabla1[[#This Row],[CODIGO]])</f>
        <v>0</v>
      </c>
      <c r="F1869" s="35">
        <f>SUMIFS(Tabla16[TASA 0%],Tabla16[NUM],Tabla1[[#This Row],[CODIGO]])</f>
        <v>0</v>
      </c>
      <c r="G1869" s="35">
        <f>SUMIFS(Tabla16[[EXENTO ]],Tabla16[NUM],Tabla1[[#This Row],[CODIGO]])</f>
        <v>0</v>
      </c>
      <c r="H1869" s="35">
        <f>SUMIFS(Tabla16[IVA],Tabla16[NUM],Tabla1[[#This Row],[CODIGO]])</f>
        <v>0</v>
      </c>
      <c r="I1869" s="35">
        <f>SUMIFS(Tabla16[ISR RET.],Tabla16[NUM],Tabla1[[#This Row],[CODIGO]])</f>
        <v>0</v>
      </c>
      <c r="J1869" s="35">
        <f>SUMIFS(Tabla16[IVA RET.],Tabla16[NUM],Tabla1[[#This Row],[CODIGO]])</f>
        <v>0</v>
      </c>
      <c r="K1869" t="str">
        <f>FIXED(Tabla1[[#This Row],[TASA 16%]],0)</f>
        <v>0</v>
      </c>
      <c r="L1869" t="str">
        <f>FIXED(Tabla1[[#This Row],[TASA 0%]],0)</f>
        <v>0</v>
      </c>
      <c r="M1869" t="str">
        <f>FIXED(Tabla1[[#This Row],[TASA EXE.]],0)</f>
        <v>0</v>
      </c>
      <c r="N1869" t="str">
        <f>FIXED(Tabla1[[#This Row],[IVA]],0)</f>
        <v>0</v>
      </c>
      <c r="O1869" t="str">
        <f>FIXED(Tabla1[[#This Row],[ISR RET]],0)</f>
        <v>0</v>
      </c>
      <c r="P1869" t="str">
        <f>FIXED(Tabla1[[#This Row],[IVA RET]],0)</f>
        <v>0</v>
      </c>
      <c r="R1869" s="68">
        <f>Tabla1[[#This Row],[TASA 16]]*16%</f>
        <v>0</v>
      </c>
    </row>
    <row r="1870" spans="2:18" x14ac:dyDescent="0.25">
      <c r="B1870" t="str">
        <f>'[1]210 Y RFC'!A1870</f>
        <v>CME8909276S1</v>
      </c>
      <c r="C1870" t="s">
        <v>1902</v>
      </c>
      <c r="D1870" t="str">
        <f>'[1]210 Y RFC'!C1870</f>
        <v>CARGILL DE MEXICO SA DE CV</v>
      </c>
      <c r="E1870" s="35">
        <f>SUMIFS(Tabla16[TASA 16],Tabla16[NUM],Tabla1[[#This Row],[CODIGO]])</f>
        <v>0</v>
      </c>
      <c r="F1870" s="35">
        <f>SUMIFS(Tabla16[TASA 0%],Tabla16[NUM],Tabla1[[#This Row],[CODIGO]])</f>
        <v>0</v>
      </c>
      <c r="G1870" s="35">
        <f>SUMIFS(Tabla16[[EXENTO ]],Tabla16[NUM],Tabla1[[#This Row],[CODIGO]])</f>
        <v>0</v>
      </c>
      <c r="H1870" s="35">
        <f>SUMIFS(Tabla16[IVA],Tabla16[NUM],Tabla1[[#This Row],[CODIGO]])</f>
        <v>0</v>
      </c>
      <c r="I1870" s="35">
        <f>SUMIFS(Tabla16[ISR RET.],Tabla16[NUM],Tabla1[[#This Row],[CODIGO]])</f>
        <v>0</v>
      </c>
      <c r="J1870" s="35">
        <f>SUMIFS(Tabla16[IVA RET.],Tabla16[NUM],Tabla1[[#This Row],[CODIGO]])</f>
        <v>0</v>
      </c>
      <c r="K1870" t="str">
        <f>FIXED(Tabla1[[#This Row],[TASA 16%]],0)</f>
        <v>0</v>
      </c>
      <c r="L1870" t="str">
        <f>FIXED(Tabla1[[#This Row],[TASA 0%]],0)</f>
        <v>0</v>
      </c>
      <c r="M1870" t="str">
        <f>FIXED(Tabla1[[#This Row],[TASA EXE.]],0)</f>
        <v>0</v>
      </c>
      <c r="N1870" s="36" t="str">
        <f>FIXED(Tabla1[[#This Row],[IVA]],0)</f>
        <v>0</v>
      </c>
      <c r="O1870" s="36" t="str">
        <f>FIXED(Tabla1[[#This Row],[ISR RET]],0)</f>
        <v>0</v>
      </c>
      <c r="P1870" s="36" t="str">
        <f>FIXED(Tabla1[[#This Row],[IVA RET]],0)</f>
        <v>0</v>
      </c>
      <c r="R1870" s="68">
        <f>Tabla1[[#This Row],[TASA 16]]*16%</f>
        <v>0</v>
      </c>
    </row>
    <row r="1871" spans="2:18" x14ac:dyDescent="0.25">
      <c r="B1871" t="str">
        <f>'[1]210 Y RFC'!A1871</f>
        <v>KME020731UDA</v>
      </c>
      <c r="C1871" t="s">
        <v>1903</v>
      </c>
      <c r="D1871" t="str">
        <f>'[1]210 Y RFC'!C1871</f>
        <v>KELLOGG COMPANY MEXICO S DE RL DE CV</v>
      </c>
      <c r="E1871" s="35">
        <f>SUMIFS(Tabla16[TASA 16],Tabla16[NUM],Tabla1[[#This Row],[CODIGO]])</f>
        <v>0</v>
      </c>
      <c r="F1871" s="35">
        <f>SUMIFS(Tabla16[TASA 0%],Tabla16[NUM],Tabla1[[#This Row],[CODIGO]])</f>
        <v>0</v>
      </c>
      <c r="G1871" s="35">
        <f>SUMIFS(Tabla16[[EXENTO ]],Tabla16[NUM],Tabla1[[#This Row],[CODIGO]])</f>
        <v>0</v>
      </c>
      <c r="H1871" s="35">
        <f>SUMIFS(Tabla16[IVA],Tabla16[NUM],Tabla1[[#This Row],[CODIGO]])</f>
        <v>0</v>
      </c>
      <c r="I1871" s="35">
        <f>SUMIFS(Tabla16[ISR RET.],Tabla16[NUM],Tabla1[[#This Row],[CODIGO]])</f>
        <v>0</v>
      </c>
      <c r="J1871" s="35">
        <f>SUMIFS(Tabla16[IVA RET.],Tabla16[NUM],Tabla1[[#This Row],[CODIGO]])</f>
        <v>0</v>
      </c>
      <c r="K1871" t="str">
        <f>FIXED(Tabla1[[#This Row],[TASA 16%]],0)</f>
        <v>0</v>
      </c>
      <c r="L1871" t="str">
        <f>FIXED(Tabla1[[#This Row],[TASA 0%]],0)</f>
        <v>0</v>
      </c>
      <c r="M1871" t="str">
        <f>FIXED(Tabla1[[#This Row],[TASA EXE.]],0)</f>
        <v>0</v>
      </c>
      <c r="N1871" t="str">
        <f>FIXED(Tabla1[[#This Row],[IVA]],0)</f>
        <v>0</v>
      </c>
      <c r="O1871" t="str">
        <f>FIXED(Tabla1[[#This Row],[ISR RET]],0)</f>
        <v>0</v>
      </c>
      <c r="P1871" t="str">
        <f>FIXED(Tabla1[[#This Row],[IVA RET]],0)</f>
        <v>0</v>
      </c>
      <c r="R1871" s="68">
        <f>Tabla1[[#This Row],[TASA 16]]*16%</f>
        <v>0</v>
      </c>
    </row>
    <row r="1872" spans="2:18" x14ac:dyDescent="0.25">
      <c r="B1872" t="str">
        <f>'[1]210 Y RFC'!A1872</f>
        <v>IJF0608074X5</v>
      </c>
      <c r="C1872" t="s">
        <v>1904</v>
      </c>
      <c r="D1872" t="str">
        <f>'[1]210 Y RFC'!C1872</f>
        <v>INDUSTRIAL JFMS SA DE CV</v>
      </c>
      <c r="E1872" s="35">
        <f>SUMIFS(Tabla16[TASA 16],Tabla16[NUM],Tabla1[[#This Row],[CODIGO]])</f>
        <v>0</v>
      </c>
      <c r="F1872" s="35">
        <f>SUMIFS(Tabla16[TASA 0%],Tabla16[NUM],Tabla1[[#This Row],[CODIGO]])</f>
        <v>0</v>
      </c>
      <c r="G1872" s="35">
        <f>SUMIFS(Tabla16[[EXENTO ]],Tabla16[NUM],Tabla1[[#This Row],[CODIGO]])</f>
        <v>0</v>
      </c>
      <c r="H1872" s="35">
        <f>SUMIFS(Tabla16[IVA],Tabla16[NUM],Tabla1[[#This Row],[CODIGO]])</f>
        <v>0</v>
      </c>
      <c r="I1872" s="35">
        <f>SUMIFS(Tabla16[ISR RET.],Tabla16[NUM],Tabla1[[#This Row],[CODIGO]])</f>
        <v>0</v>
      </c>
      <c r="J1872" s="35">
        <f>SUMIFS(Tabla16[IVA RET.],Tabla16[NUM],Tabla1[[#This Row],[CODIGO]])</f>
        <v>0</v>
      </c>
      <c r="K1872" t="str">
        <f>FIXED(Tabla1[[#This Row],[TASA 16%]],0)</f>
        <v>0</v>
      </c>
      <c r="L1872" t="str">
        <f>FIXED(Tabla1[[#This Row],[TASA 0%]],0)</f>
        <v>0</v>
      </c>
      <c r="M1872" t="str">
        <f>FIXED(Tabla1[[#This Row],[TASA EXE.]],0)</f>
        <v>0</v>
      </c>
      <c r="N1872" s="36" t="str">
        <f>FIXED(Tabla1[[#This Row],[IVA]],0)</f>
        <v>0</v>
      </c>
      <c r="O1872" s="36" t="str">
        <f>FIXED(Tabla1[[#This Row],[ISR RET]],0)</f>
        <v>0</v>
      </c>
      <c r="P1872" s="36" t="str">
        <f>FIXED(Tabla1[[#This Row],[IVA RET]],0)</f>
        <v>0</v>
      </c>
      <c r="R1872" s="68">
        <f>Tabla1[[#This Row],[TASA 16]]*16%</f>
        <v>0</v>
      </c>
    </row>
    <row r="1873" spans="2:18" x14ac:dyDescent="0.25">
      <c r="B1873" t="str">
        <f>'[1]210 Y RFC'!A1873</f>
        <v>MAX0611157H8</v>
      </c>
      <c r="C1873" t="s">
        <v>1905</v>
      </c>
      <c r="D1873" t="str">
        <f>'[1]210 Y RFC'!C1873</f>
        <v>MAXIVA SA DE CV</v>
      </c>
      <c r="E1873" s="35">
        <f>SUMIFS(Tabla16[TASA 16],Tabla16[NUM],Tabla1[[#This Row],[CODIGO]])</f>
        <v>5188.8125</v>
      </c>
      <c r="F1873" s="35">
        <f>SUMIFS(Tabla16[TASA 0%],Tabla16[NUM],Tabla1[[#This Row],[CODIGO]])</f>
        <v>2089.4775</v>
      </c>
      <c r="G1873" s="35">
        <f>SUMIFS(Tabla16[[EXENTO ]],Tabla16[NUM],Tabla1[[#This Row],[CODIGO]])</f>
        <v>0</v>
      </c>
      <c r="H1873" s="35">
        <f>SUMIFS(Tabla16[IVA],Tabla16[NUM],Tabla1[[#This Row],[CODIGO]])</f>
        <v>830.21</v>
      </c>
      <c r="I1873" s="35">
        <f>SUMIFS(Tabla16[ISR RET.],Tabla16[NUM],Tabla1[[#This Row],[CODIGO]])</f>
        <v>0</v>
      </c>
      <c r="J1873" s="35">
        <f>SUMIFS(Tabla16[IVA RET.],Tabla16[NUM],Tabla1[[#This Row],[CODIGO]])</f>
        <v>0</v>
      </c>
      <c r="K1873" t="str">
        <f>FIXED(Tabla1[[#This Row],[TASA 16%]],0)</f>
        <v>5,189</v>
      </c>
      <c r="L1873" t="str">
        <f>FIXED(Tabla1[[#This Row],[TASA 0%]],0)</f>
        <v>2,089</v>
      </c>
      <c r="M1873" t="str">
        <f>FIXED(Tabla1[[#This Row],[TASA EXE.]],0)</f>
        <v>0</v>
      </c>
      <c r="N1873" t="str">
        <f>FIXED(Tabla1[[#This Row],[IVA]],0)</f>
        <v>830</v>
      </c>
      <c r="O1873" t="str">
        <f>FIXED(Tabla1[[#This Row],[ISR RET]],0)</f>
        <v>0</v>
      </c>
      <c r="P1873" t="str">
        <f>FIXED(Tabla1[[#This Row],[IVA RET]],0)</f>
        <v>0</v>
      </c>
      <c r="R1873" s="68">
        <f>Tabla1[[#This Row],[TASA 16]]*16%</f>
        <v>830.24</v>
      </c>
    </row>
    <row r="1874" spans="2:18" x14ac:dyDescent="0.25">
      <c r="B1874" t="str">
        <f>'[1]210 Y RFC'!A1874</f>
        <v>DKO981218Q59</v>
      </c>
      <c r="C1874" t="s">
        <v>1906</v>
      </c>
      <c r="D1874" t="str">
        <f>'[1]210 Y RFC'!C1874</f>
        <v>DISTRIBUIDORA KOALA SA DE CV</v>
      </c>
      <c r="E1874" s="35">
        <f>SUMIFS(Tabla16[TASA 16],Tabla16[NUM],Tabla1[[#This Row],[CODIGO]])</f>
        <v>0</v>
      </c>
      <c r="F1874" s="35">
        <f>SUMIFS(Tabla16[TASA 0%],Tabla16[NUM],Tabla1[[#This Row],[CODIGO]])</f>
        <v>0</v>
      </c>
      <c r="G1874" s="35">
        <f>SUMIFS(Tabla16[[EXENTO ]],Tabla16[NUM],Tabla1[[#This Row],[CODIGO]])</f>
        <v>0</v>
      </c>
      <c r="H1874" s="35">
        <f>SUMIFS(Tabla16[IVA],Tabla16[NUM],Tabla1[[#This Row],[CODIGO]])</f>
        <v>0</v>
      </c>
      <c r="I1874" s="35">
        <f>SUMIFS(Tabla16[ISR RET.],Tabla16[NUM],Tabla1[[#This Row],[CODIGO]])</f>
        <v>0</v>
      </c>
      <c r="J1874" s="35">
        <f>SUMIFS(Tabla16[IVA RET.],Tabla16[NUM],Tabla1[[#This Row],[CODIGO]])</f>
        <v>0</v>
      </c>
      <c r="K1874" t="str">
        <f>FIXED(Tabla1[[#This Row],[TASA 16%]],0)</f>
        <v>0</v>
      </c>
      <c r="L1874" t="str">
        <f>FIXED(Tabla1[[#This Row],[TASA 0%]],0)</f>
        <v>0</v>
      </c>
      <c r="M1874" t="str">
        <f>FIXED(Tabla1[[#This Row],[TASA EXE.]],0)</f>
        <v>0</v>
      </c>
      <c r="N1874" s="36" t="str">
        <f>FIXED(Tabla1[[#This Row],[IVA]],0)</f>
        <v>0</v>
      </c>
      <c r="O1874" s="36" t="str">
        <f>FIXED(Tabla1[[#This Row],[ISR RET]],0)</f>
        <v>0</v>
      </c>
      <c r="P1874" s="36" t="str">
        <f>FIXED(Tabla1[[#This Row],[IVA RET]],0)</f>
        <v>0</v>
      </c>
      <c r="R1874" s="68">
        <f>Tabla1[[#This Row],[TASA 16]]*16%</f>
        <v>0</v>
      </c>
    </row>
    <row r="1875" spans="2:18" x14ac:dyDescent="0.25">
      <c r="B1875" t="str">
        <f>'[1]210 Y RFC'!A1875</f>
        <v>OAA021007PM2</v>
      </c>
      <c r="C1875" t="s">
        <v>1907</v>
      </c>
      <c r="D1875" t="str">
        <f>'[1]210 Y RFC'!C1875</f>
        <v>OPERADORA DE ALIMENTOS DE LOS ALTOS SA DE CV</v>
      </c>
      <c r="E1875" s="35">
        <f>SUMIFS(Tabla16[TASA 16],Tabla16[NUM],Tabla1[[#This Row],[CODIGO]])</f>
        <v>0</v>
      </c>
      <c r="F1875" s="35">
        <f>SUMIFS(Tabla16[TASA 0%],Tabla16[NUM],Tabla1[[#This Row],[CODIGO]])</f>
        <v>0</v>
      </c>
      <c r="G1875" s="35">
        <f>SUMIFS(Tabla16[[EXENTO ]],Tabla16[NUM],Tabla1[[#This Row],[CODIGO]])</f>
        <v>0</v>
      </c>
      <c r="H1875" s="35">
        <f>SUMIFS(Tabla16[IVA],Tabla16[NUM],Tabla1[[#This Row],[CODIGO]])</f>
        <v>0</v>
      </c>
      <c r="I1875" s="35">
        <f>SUMIFS(Tabla16[ISR RET.],Tabla16[NUM],Tabla1[[#This Row],[CODIGO]])</f>
        <v>0</v>
      </c>
      <c r="J1875" s="35">
        <f>SUMIFS(Tabla16[IVA RET.],Tabla16[NUM],Tabla1[[#This Row],[CODIGO]])</f>
        <v>0</v>
      </c>
      <c r="K1875" t="str">
        <f>FIXED(Tabla1[[#This Row],[TASA 16%]],0)</f>
        <v>0</v>
      </c>
      <c r="L1875" t="str">
        <f>FIXED(Tabla1[[#This Row],[TASA 0%]],0)</f>
        <v>0</v>
      </c>
      <c r="M1875" t="str">
        <f>FIXED(Tabla1[[#This Row],[TASA EXE.]],0)</f>
        <v>0</v>
      </c>
      <c r="N1875" t="str">
        <f>FIXED(Tabla1[[#This Row],[IVA]],0)</f>
        <v>0</v>
      </c>
      <c r="O1875" t="str">
        <f>FIXED(Tabla1[[#This Row],[ISR RET]],0)</f>
        <v>0</v>
      </c>
      <c r="P1875" t="str">
        <f>FIXED(Tabla1[[#This Row],[IVA RET]],0)</f>
        <v>0</v>
      </c>
      <c r="R1875" s="68">
        <f>Tabla1[[#This Row],[TASA 16]]*16%</f>
        <v>0</v>
      </c>
    </row>
    <row r="1876" spans="2:18" x14ac:dyDescent="0.25">
      <c r="B1876" t="str">
        <f>'[1]210 Y RFC'!A1876</f>
        <v>GODO6509065G2</v>
      </c>
      <c r="C1876" t="s">
        <v>1908</v>
      </c>
      <c r="D1876" t="str">
        <f>'[1]210 Y RFC'!C1876</f>
        <v>GONZALEZ DELGADO OCTAVIO</v>
      </c>
      <c r="E1876" s="35">
        <f>SUMIFS(Tabla16[TASA 16],Tabla16[NUM],Tabla1[[#This Row],[CODIGO]])</f>
        <v>32825.9375</v>
      </c>
      <c r="F1876" s="35">
        <f>SUMIFS(Tabla16[TASA 0%],Tabla16[NUM],Tabla1[[#This Row],[CODIGO]])</f>
        <v>-2.7499999997417035E-2</v>
      </c>
      <c r="G1876" s="35">
        <f>SUMIFS(Tabla16[[EXENTO ]],Tabla16[NUM],Tabla1[[#This Row],[CODIGO]])</f>
        <v>0</v>
      </c>
      <c r="H1876" s="35">
        <f>SUMIFS(Tabla16[IVA],Tabla16[NUM],Tabla1[[#This Row],[CODIGO]])</f>
        <v>5252.15</v>
      </c>
      <c r="I1876" s="35">
        <f>SUMIFS(Tabla16[ISR RET.],Tabla16[NUM],Tabla1[[#This Row],[CODIGO]])</f>
        <v>0</v>
      </c>
      <c r="J1876" s="35">
        <f>SUMIFS(Tabla16[IVA RET.],Tabla16[NUM],Tabla1[[#This Row],[CODIGO]])</f>
        <v>0</v>
      </c>
      <c r="K1876" t="str">
        <f>FIXED(Tabla1[[#This Row],[TASA 16%]],0)</f>
        <v>32,826</v>
      </c>
      <c r="L1876" t="str">
        <f>FIXED(Tabla1[[#This Row],[TASA 0%]],0)</f>
        <v>0</v>
      </c>
      <c r="M1876" t="str">
        <f>FIXED(Tabla1[[#This Row],[TASA EXE.]],0)</f>
        <v>0</v>
      </c>
      <c r="N1876" s="36" t="str">
        <f>FIXED(Tabla1[[#This Row],[IVA]],0)</f>
        <v>5,252</v>
      </c>
      <c r="O1876" s="36" t="str">
        <f>FIXED(Tabla1[[#This Row],[ISR RET]],0)</f>
        <v>0</v>
      </c>
      <c r="P1876" s="36" t="str">
        <f>FIXED(Tabla1[[#This Row],[IVA RET]],0)</f>
        <v>0</v>
      </c>
      <c r="R1876" s="68">
        <f>Tabla1[[#This Row],[TASA 16]]*16%</f>
        <v>5252.16</v>
      </c>
    </row>
    <row r="1877" spans="2:18" x14ac:dyDescent="0.25">
      <c r="B1877" t="str">
        <f>'[1]210 Y RFC'!A1877</f>
        <v>RTE930208GJ7</v>
      </c>
      <c r="C1877" t="s">
        <v>1909</v>
      </c>
      <c r="D1877" t="str">
        <f>'[1]210 Y RFC'!C1877</f>
        <v>REPRESENTACIONES Y TECNIMAQUILAS SA DE CV</v>
      </c>
      <c r="E1877" s="35">
        <f>SUMIFS(Tabla16[TASA 16],Tabla16[NUM],Tabla1[[#This Row],[CODIGO]])</f>
        <v>0</v>
      </c>
      <c r="F1877" s="35">
        <f>SUMIFS(Tabla16[TASA 0%],Tabla16[NUM],Tabla1[[#This Row],[CODIGO]])</f>
        <v>0</v>
      </c>
      <c r="G1877" s="35">
        <f>SUMIFS(Tabla16[[EXENTO ]],Tabla16[NUM],Tabla1[[#This Row],[CODIGO]])</f>
        <v>0</v>
      </c>
      <c r="H1877" s="35">
        <f>SUMIFS(Tabla16[IVA],Tabla16[NUM],Tabla1[[#This Row],[CODIGO]])</f>
        <v>0</v>
      </c>
      <c r="I1877" s="35">
        <f>SUMIFS(Tabla16[ISR RET.],Tabla16[NUM],Tabla1[[#This Row],[CODIGO]])</f>
        <v>0</v>
      </c>
      <c r="J1877" s="35">
        <f>SUMIFS(Tabla16[IVA RET.],Tabla16[NUM],Tabla1[[#This Row],[CODIGO]])</f>
        <v>0</v>
      </c>
      <c r="K1877" t="str">
        <f>FIXED(Tabla1[[#This Row],[TASA 16%]],0)</f>
        <v>0</v>
      </c>
      <c r="L1877" t="str">
        <f>FIXED(Tabla1[[#This Row],[TASA 0%]],0)</f>
        <v>0</v>
      </c>
      <c r="M1877" t="str">
        <f>FIXED(Tabla1[[#This Row],[TASA EXE.]],0)</f>
        <v>0</v>
      </c>
      <c r="N1877" t="str">
        <f>FIXED(Tabla1[[#This Row],[IVA]],0)</f>
        <v>0</v>
      </c>
      <c r="O1877" t="str">
        <f>FIXED(Tabla1[[#This Row],[ISR RET]],0)</f>
        <v>0</v>
      </c>
      <c r="P1877" t="str">
        <f>FIXED(Tabla1[[#This Row],[IVA RET]],0)</f>
        <v>0</v>
      </c>
      <c r="R1877" s="68">
        <f>Tabla1[[#This Row],[TASA 16]]*16%</f>
        <v>0</v>
      </c>
    </row>
    <row r="1878" spans="2:18" x14ac:dyDescent="0.25">
      <c r="B1878" t="str">
        <f>'[1]210 Y RFC'!A1878</f>
        <v>TIE671206BF2</v>
      </c>
      <c r="C1878" t="s">
        <v>1910</v>
      </c>
      <c r="D1878" t="str">
        <f>'[1]210 Y RFC'!C1878</f>
        <v>TIEMPO SA DE CV</v>
      </c>
      <c r="E1878" s="35">
        <f>SUMIFS(Tabla16[TASA 16],Tabla16[NUM],Tabla1[[#This Row],[CODIGO]])</f>
        <v>0</v>
      </c>
      <c r="F1878" s="35">
        <f>SUMIFS(Tabla16[TASA 0%],Tabla16[NUM],Tabla1[[#This Row],[CODIGO]])</f>
        <v>0</v>
      </c>
      <c r="G1878" s="35">
        <f>SUMIFS(Tabla16[[EXENTO ]],Tabla16[NUM],Tabla1[[#This Row],[CODIGO]])</f>
        <v>0</v>
      </c>
      <c r="H1878" s="35">
        <f>SUMIFS(Tabla16[IVA],Tabla16[NUM],Tabla1[[#This Row],[CODIGO]])</f>
        <v>0</v>
      </c>
      <c r="I1878" s="35">
        <f>SUMIFS(Tabla16[ISR RET.],Tabla16[NUM],Tabla1[[#This Row],[CODIGO]])</f>
        <v>0</v>
      </c>
      <c r="J1878" s="35">
        <f>SUMIFS(Tabla16[IVA RET.],Tabla16[NUM],Tabla1[[#This Row],[CODIGO]])</f>
        <v>0</v>
      </c>
      <c r="K1878" t="str">
        <f>FIXED(Tabla1[[#This Row],[TASA 16%]],0)</f>
        <v>0</v>
      </c>
      <c r="L1878" t="str">
        <f>FIXED(Tabla1[[#This Row],[TASA 0%]],0)</f>
        <v>0</v>
      </c>
      <c r="M1878" t="str">
        <f>FIXED(Tabla1[[#This Row],[TASA EXE.]],0)</f>
        <v>0</v>
      </c>
      <c r="N1878" s="36" t="str">
        <f>FIXED(Tabla1[[#This Row],[IVA]],0)</f>
        <v>0</v>
      </c>
      <c r="O1878" s="36" t="str">
        <f>FIXED(Tabla1[[#This Row],[ISR RET]],0)</f>
        <v>0</v>
      </c>
      <c r="P1878" s="36" t="str">
        <f>FIXED(Tabla1[[#This Row],[IVA RET]],0)</f>
        <v>0</v>
      </c>
      <c r="R1878" s="68">
        <f>Tabla1[[#This Row],[TASA 16]]*16%</f>
        <v>0</v>
      </c>
    </row>
    <row r="1879" spans="2:18" x14ac:dyDescent="0.25">
      <c r="B1879" t="str">
        <f>'[1]210 Y RFC'!A1879</f>
        <v>RIN870724UF9</v>
      </c>
      <c r="C1879" t="s">
        <v>1911</v>
      </c>
      <c r="D1879" t="str">
        <f>'[1]210 Y RFC'!C1879</f>
        <v>ROMYC INDUSTRIAL SA DE CV</v>
      </c>
      <c r="E1879" s="35">
        <f>SUMIFS(Tabla16[TASA 16],Tabla16[NUM],Tabla1[[#This Row],[CODIGO]])</f>
        <v>0</v>
      </c>
      <c r="F1879" s="35">
        <f>SUMIFS(Tabla16[TASA 0%],Tabla16[NUM],Tabla1[[#This Row],[CODIGO]])</f>
        <v>16444.849999999999</v>
      </c>
      <c r="G1879" s="35">
        <f>SUMIFS(Tabla16[[EXENTO ]],Tabla16[NUM],Tabla1[[#This Row],[CODIGO]])</f>
        <v>1315.59</v>
      </c>
      <c r="H1879" s="35">
        <f>SUMIFS(Tabla16[IVA],Tabla16[NUM],Tabla1[[#This Row],[CODIGO]])</f>
        <v>0</v>
      </c>
      <c r="I1879" s="35">
        <f>SUMIFS(Tabla16[ISR RET.],Tabla16[NUM],Tabla1[[#This Row],[CODIGO]])</f>
        <v>0</v>
      </c>
      <c r="J1879" s="35">
        <f>SUMIFS(Tabla16[IVA RET.],Tabla16[NUM],Tabla1[[#This Row],[CODIGO]])</f>
        <v>0</v>
      </c>
      <c r="K1879" t="str">
        <f>FIXED(Tabla1[[#This Row],[TASA 16%]],0)</f>
        <v>0</v>
      </c>
      <c r="L1879" t="str">
        <f>FIXED(Tabla1[[#This Row],[TASA 0%]],0)</f>
        <v>16,445</v>
      </c>
      <c r="M1879" t="str">
        <f>FIXED(Tabla1[[#This Row],[TASA EXE.]],0)</f>
        <v>1,316</v>
      </c>
      <c r="N1879" t="str">
        <f>FIXED(Tabla1[[#This Row],[IVA]],0)</f>
        <v>0</v>
      </c>
      <c r="O1879" t="str">
        <f>FIXED(Tabla1[[#This Row],[ISR RET]],0)</f>
        <v>0</v>
      </c>
      <c r="P1879" t="str">
        <f>FIXED(Tabla1[[#This Row],[IVA RET]],0)</f>
        <v>0</v>
      </c>
      <c r="R1879" s="68">
        <f>Tabla1[[#This Row],[TASA 16]]*16%</f>
        <v>0</v>
      </c>
    </row>
    <row r="1880" spans="2:18" x14ac:dyDescent="0.25">
      <c r="B1880" t="str">
        <f>'[1]210 Y RFC'!A1880</f>
        <v>GALT7003145V5</v>
      </c>
      <c r="C1880" t="s">
        <v>1912</v>
      </c>
      <c r="D1880" t="str">
        <f>'[1]210 Y RFC'!C1880</f>
        <v>GARCIA LEDEZMA TERESA</v>
      </c>
      <c r="E1880" s="35">
        <f>SUMIFS(Tabla16[TASA 16],Tabla16[NUM],Tabla1[[#This Row],[CODIGO]])</f>
        <v>0</v>
      </c>
      <c r="F1880" s="35">
        <f>SUMIFS(Tabla16[TASA 0%],Tabla16[NUM],Tabla1[[#This Row],[CODIGO]])</f>
        <v>0</v>
      </c>
      <c r="G1880" s="35">
        <f>SUMIFS(Tabla16[[EXENTO ]],Tabla16[NUM],Tabla1[[#This Row],[CODIGO]])</f>
        <v>0</v>
      </c>
      <c r="H1880" s="35">
        <f>SUMIFS(Tabla16[IVA],Tabla16[NUM],Tabla1[[#This Row],[CODIGO]])</f>
        <v>0</v>
      </c>
      <c r="I1880" s="35">
        <f>SUMIFS(Tabla16[ISR RET.],Tabla16[NUM],Tabla1[[#This Row],[CODIGO]])</f>
        <v>0</v>
      </c>
      <c r="J1880" s="35">
        <f>SUMIFS(Tabla16[IVA RET.],Tabla16[NUM],Tabla1[[#This Row],[CODIGO]])</f>
        <v>0</v>
      </c>
      <c r="K1880" t="str">
        <f>FIXED(Tabla1[[#This Row],[TASA 16%]],0)</f>
        <v>0</v>
      </c>
      <c r="L1880" t="str">
        <f>FIXED(Tabla1[[#This Row],[TASA 0%]],0)</f>
        <v>0</v>
      </c>
      <c r="M1880" t="str">
        <f>FIXED(Tabla1[[#This Row],[TASA EXE.]],0)</f>
        <v>0</v>
      </c>
      <c r="N1880" s="36" t="str">
        <f>FIXED(Tabla1[[#This Row],[IVA]],0)</f>
        <v>0</v>
      </c>
      <c r="O1880" s="36" t="str">
        <f>FIXED(Tabla1[[#This Row],[ISR RET]],0)</f>
        <v>0</v>
      </c>
      <c r="P1880" s="36" t="str">
        <f>FIXED(Tabla1[[#This Row],[IVA RET]],0)</f>
        <v>0</v>
      </c>
      <c r="R1880" s="68">
        <f>Tabla1[[#This Row],[TASA 16]]*16%</f>
        <v>0</v>
      </c>
    </row>
    <row r="1881" spans="2:18" x14ac:dyDescent="0.25">
      <c r="B1881" t="str">
        <f>'[1]210 Y RFC'!A1881</f>
        <v>ASE931116231</v>
      </c>
      <c r="C1881" t="s">
        <v>1913</v>
      </c>
      <c r="D1881" t="str">
        <f>'[1]210 Y RFC'!C1881</f>
        <v>AXA SEGUROS SA DE CV</v>
      </c>
      <c r="E1881" s="35">
        <f>SUMIFS(Tabla16[TASA 16],Tabla16[NUM],Tabla1[[#This Row],[CODIGO]])</f>
        <v>0</v>
      </c>
      <c r="F1881" s="35">
        <f>SUMIFS(Tabla16[TASA 0%],Tabla16[NUM],Tabla1[[#This Row],[CODIGO]])</f>
        <v>0</v>
      </c>
      <c r="G1881" s="35">
        <f>SUMIFS(Tabla16[[EXENTO ]],Tabla16[NUM],Tabla1[[#This Row],[CODIGO]])</f>
        <v>0</v>
      </c>
      <c r="H1881" s="35">
        <f>SUMIFS(Tabla16[IVA],Tabla16[NUM],Tabla1[[#This Row],[CODIGO]])</f>
        <v>0</v>
      </c>
      <c r="I1881" s="35">
        <f>SUMIFS(Tabla16[ISR RET.],Tabla16[NUM],Tabla1[[#This Row],[CODIGO]])</f>
        <v>0</v>
      </c>
      <c r="J1881" s="35">
        <f>SUMIFS(Tabla16[IVA RET.],Tabla16[NUM],Tabla1[[#This Row],[CODIGO]])</f>
        <v>0</v>
      </c>
      <c r="K1881" t="str">
        <f>FIXED(Tabla1[[#This Row],[TASA 16%]],0)</f>
        <v>0</v>
      </c>
      <c r="L1881" t="str">
        <f>FIXED(Tabla1[[#This Row],[TASA 0%]],0)</f>
        <v>0</v>
      </c>
      <c r="M1881" t="str">
        <f>FIXED(Tabla1[[#This Row],[TASA EXE.]],0)</f>
        <v>0</v>
      </c>
      <c r="N1881" t="str">
        <f>FIXED(Tabla1[[#This Row],[IVA]],0)</f>
        <v>0</v>
      </c>
      <c r="O1881" t="str">
        <f>FIXED(Tabla1[[#This Row],[ISR RET]],0)</f>
        <v>0</v>
      </c>
      <c r="P1881" t="str">
        <f>FIXED(Tabla1[[#This Row],[IVA RET]],0)</f>
        <v>0</v>
      </c>
      <c r="R1881" s="68">
        <f>Tabla1[[#This Row],[TASA 16]]*16%</f>
        <v>0</v>
      </c>
    </row>
    <row r="1882" spans="2:18" x14ac:dyDescent="0.25">
      <c r="B1882" t="str">
        <f>'[1]210 Y RFC'!A1882</f>
        <v>CIM060607EC0</v>
      </c>
      <c r="C1882" t="s">
        <v>1914</v>
      </c>
      <c r="D1882" t="str">
        <f>'[1]210 Y RFC'!C1882</f>
        <v>COMERCIO INTEGRADO DE MEXICO SA DE CV</v>
      </c>
      <c r="E1882" s="35">
        <f>SUMIFS(Tabla16[TASA 16],Tabla16[NUM],Tabla1[[#This Row],[CODIGO]])</f>
        <v>0</v>
      </c>
      <c r="F1882" s="35">
        <f>SUMIFS(Tabla16[TASA 0%],Tabla16[NUM],Tabla1[[#This Row],[CODIGO]])</f>
        <v>0</v>
      </c>
      <c r="G1882" s="35">
        <f>SUMIFS(Tabla16[[EXENTO ]],Tabla16[NUM],Tabla1[[#This Row],[CODIGO]])</f>
        <v>0</v>
      </c>
      <c r="H1882" s="35">
        <f>SUMIFS(Tabla16[IVA],Tabla16[NUM],Tabla1[[#This Row],[CODIGO]])</f>
        <v>0</v>
      </c>
      <c r="I1882" s="35">
        <f>SUMIFS(Tabla16[ISR RET.],Tabla16[NUM],Tabla1[[#This Row],[CODIGO]])</f>
        <v>0</v>
      </c>
      <c r="J1882" s="35">
        <f>SUMIFS(Tabla16[IVA RET.],Tabla16[NUM],Tabla1[[#This Row],[CODIGO]])</f>
        <v>0</v>
      </c>
      <c r="K1882" t="str">
        <f>FIXED(Tabla1[[#This Row],[TASA 16%]],0)</f>
        <v>0</v>
      </c>
      <c r="L1882" t="str">
        <f>FIXED(Tabla1[[#This Row],[TASA 0%]],0)</f>
        <v>0</v>
      </c>
      <c r="M1882" t="str">
        <f>FIXED(Tabla1[[#This Row],[TASA EXE.]],0)</f>
        <v>0</v>
      </c>
      <c r="N1882" s="36" t="str">
        <f>FIXED(Tabla1[[#This Row],[IVA]],0)</f>
        <v>0</v>
      </c>
      <c r="O1882" s="36" t="str">
        <f>FIXED(Tabla1[[#This Row],[ISR RET]],0)</f>
        <v>0</v>
      </c>
      <c r="P1882" s="36" t="str">
        <f>FIXED(Tabla1[[#This Row],[IVA RET]],0)</f>
        <v>0</v>
      </c>
      <c r="R1882" s="68">
        <f>Tabla1[[#This Row],[TASA 16]]*16%</f>
        <v>0</v>
      </c>
    </row>
    <row r="1883" spans="2:18" x14ac:dyDescent="0.25">
      <c r="B1883" t="str">
        <f>'[1]210 Y RFC'!A1883</f>
        <v>MGD071113N20</v>
      </c>
      <c r="C1883" t="s">
        <v>1915</v>
      </c>
      <c r="D1883" t="str">
        <f>'[1]210 Y RFC'!C1883</f>
        <v>MEDIMEX GDL S DE RL DE CV</v>
      </c>
      <c r="E1883" s="35">
        <f>SUMIFS(Tabla16[TASA 16],Tabla16[NUM],Tabla1[[#This Row],[CODIGO]])</f>
        <v>222786.875</v>
      </c>
      <c r="F1883" s="35">
        <f>SUMIFS(Tabla16[TASA 0%],Tabla16[NUM],Tabla1[[#This Row],[CODIGO]])</f>
        <v>214647.91499999998</v>
      </c>
      <c r="G1883" s="35">
        <f>SUMIFS(Tabla16[[EXENTO ]],Tabla16[NUM],Tabla1[[#This Row],[CODIGO]])</f>
        <v>0</v>
      </c>
      <c r="H1883" s="35">
        <f>SUMIFS(Tabla16[IVA],Tabla16[NUM],Tabla1[[#This Row],[CODIGO]])</f>
        <v>35645.9</v>
      </c>
      <c r="I1883" s="35">
        <f>SUMIFS(Tabla16[ISR RET.],Tabla16[NUM],Tabla1[[#This Row],[CODIGO]])</f>
        <v>0</v>
      </c>
      <c r="J1883" s="35">
        <f>SUMIFS(Tabla16[IVA RET.],Tabla16[NUM],Tabla1[[#This Row],[CODIGO]])</f>
        <v>0</v>
      </c>
      <c r="K1883" t="str">
        <f>FIXED(Tabla1[[#This Row],[TASA 16%]],0)</f>
        <v>222,787</v>
      </c>
      <c r="L1883" t="str">
        <f>FIXED(Tabla1[[#This Row],[TASA 0%]],0)</f>
        <v>214,648</v>
      </c>
      <c r="M1883" t="str">
        <f>FIXED(Tabla1[[#This Row],[TASA EXE.]],0)</f>
        <v>0</v>
      </c>
      <c r="N1883" s="36" t="str">
        <f>FIXED(Tabla1[[#This Row],[IVA]],0)</f>
        <v>35,646</v>
      </c>
      <c r="O1883" s="36" t="str">
        <f>FIXED(Tabla1[[#This Row],[ISR RET]],0)</f>
        <v>0</v>
      </c>
      <c r="P1883" s="36" t="str">
        <f>FIXED(Tabla1[[#This Row],[IVA RET]],0)</f>
        <v>0</v>
      </c>
      <c r="R1883" s="68">
        <f>Tabla1[[#This Row],[TASA 16]]*16%</f>
        <v>35645.919999999998</v>
      </c>
    </row>
    <row r="1884" spans="2:18" x14ac:dyDescent="0.25">
      <c r="B1884" t="str">
        <f>'[1]210 Y RFC'!A1884</f>
        <v>NALL630715BX5</v>
      </c>
      <c r="C1884" t="s">
        <v>1916</v>
      </c>
      <c r="D1884" t="str">
        <f>'[1]210 Y RFC'!C1884</f>
        <v>NAVARRO LOPEZ LEOPOLDO</v>
      </c>
      <c r="E1884" s="35">
        <f>SUMIFS(Tabla16[TASA 16],Tabla16[NUM],Tabla1[[#This Row],[CODIGO]])</f>
        <v>0</v>
      </c>
      <c r="F1884" s="35">
        <f>SUMIFS(Tabla16[TASA 0%],Tabla16[NUM],Tabla1[[#This Row],[CODIGO]])</f>
        <v>0</v>
      </c>
      <c r="G1884" s="35">
        <f>SUMIFS(Tabla16[[EXENTO ]],Tabla16[NUM],Tabla1[[#This Row],[CODIGO]])</f>
        <v>0</v>
      </c>
      <c r="H1884" s="35">
        <f>SUMIFS(Tabla16[IVA],Tabla16[NUM],Tabla1[[#This Row],[CODIGO]])</f>
        <v>0</v>
      </c>
      <c r="I1884" s="35">
        <f>SUMIFS(Tabla16[ISR RET.],Tabla16[NUM],Tabla1[[#This Row],[CODIGO]])</f>
        <v>0</v>
      </c>
      <c r="J1884" s="35">
        <f>SUMIFS(Tabla16[IVA RET.],Tabla16[NUM],Tabla1[[#This Row],[CODIGO]])</f>
        <v>0</v>
      </c>
      <c r="K1884" t="str">
        <f>FIXED(Tabla1[[#This Row],[TASA 16%]],0)</f>
        <v>0</v>
      </c>
      <c r="L1884" t="str">
        <f>FIXED(Tabla1[[#This Row],[TASA 0%]],0)</f>
        <v>0</v>
      </c>
      <c r="M1884" t="str">
        <f>FIXED(Tabla1[[#This Row],[TASA EXE.]],0)</f>
        <v>0</v>
      </c>
      <c r="N1884" s="36" t="str">
        <f>FIXED(Tabla1[[#This Row],[IVA]],0)</f>
        <v>0</v>
      </c>
      <c r="O1884" s="36" t="str">
        <f>FIXED(Tabla1[[#This Row],[ISR RET]],0)</f>
        <v>0</v>
      </c>
      <c r="P1884" s="36" t="str">
        <f>FIXED(Tabla1[[#This Row],[IVA RET]],0)</f>
        <v>0</v>
      </c>
      <c r="R1884" s="68">
        <f>Tabla1[[#This Row],[TASA 16]]*16%</f>
        <v>0</v>
      </c>
    </row>
    <row r="1885" spans="2:18" x14ac:dyDescent="0.25">
      <c r="B1885" t="str">
        <f>'[1]210 Y RFC'!A1885</f>
        <v>CEMO861228BV6</v>
      </c>
      <c r="C1885" t="s">
        <v>1917</v>
      </c>
      <c r="D1885" t="str">
        <f>'[1]210 Y RFC'!C1885</f>
        <v>CEJA MUÑOZ OSCAR BIBIANO</v>
      </c>
      <c r="E1885" s="35">
        <f>SUMIFS(Tabla16[TASA 16],Tabla16[NUM],Tabla1[[#This Row],[CODIGO]])</f>
        <v>0</v>
      </c>
      <c r="F1885" s="35">
        <f>SUMIFS(Tabla16[TASA 0%],Tabla16[NUM],Tabla1[[#This Row],[CODIGO]])</f>
        <v>0</v>
      </c>
      <c r="G1885" s="35">
        <f>SUMIFS(Tabla16[[EXENTO ]],Tabla16[NUM],Tabla1[[#This Row],[CODIGO]])</f>
        <v>0</v>
      </c>
      <c r="H1885" s="35">
        <f>SUMIFS(Tabla16[IVA],Tabla16[NUM],Tabla1[[#This Row],[CODIGO]])</f>
        <v>0</v>
      </c>
      <c r="I1885" s="35">
        <f>SUMIFS(Tabla16[ISR RET.],Tabla16[NUM],Tabla1[[#This Row],[CODIGO]])</f>
        <v>0</v>
      </c>
      <c r="J1885" s="35">
        <f>SUMIFS(Tabla16[IVA RET.],Tabla16[NUM],Tabla1[[#This Row],[CODIGO]])</f>
        <v>0</v>
      </c>
      <c r="K1885" t="str">
        <f>FIXED(Tabla1[[#This Row],[TASA 16%]],0)</f>
        <v>0</v>
      </c>
      <c r="L1885" t="str">
        <f>FIXED(Tabla1[[#This Row],[TASA 0%]],0)</f>
        <v>0</v>
      </c>
      <c r="M1885" t="str">
        <f>FIXED(Tabla1[[#This Row],[TASA EXE.]],0)</f>
        <v>0</v>
      </c>
      <c r="N1885" t="str">
        <f>FIXED(Tabla1[[#This Row],[IVA]],0)</f>
        <v>0</v>
      </c>
      <c r="O1885" t="str">
        <f>FIXED(Tabla1[[#This Row],[ISR RET]],0)</f>
        <v>0</v>
      </c>
      <c r="P1885" t="str">
        <f>FIXED(Tabla1[[#This Row],[IVA RET]],0)</f>
        <v>0</v>
      </c>
      <c r="R1885" s="68">
        <f>Tabla1[[#This Row],[TASA 16]]*16%</f>
        <v>0</v>
      </c>
    </row>
    <row r="1886" spans="2:18" x14ac:dyDescent="0.25">
      <c r="B1886" t="str">
        <f>'[1]210 Y RFC'!A1886</f>
        <v>GOMF500219EQ6</v>
      </c>
      <c r="C1886" t="s">
        <v>1918</v>
      </c>
      <c r="D1886" t="str">
        <f>'[1]210 Y RFC'!C1886</f>
        <v>GONZALEZ MEZA FRANCISCO</v>
      </c>
      <c r="E1886" s="35">
        <f>SUMIFS(Tabla16[TASA 16],Tabla16[NUM],Tabla1[[#This Row],[CODIGO]])</f>
        <v>0</v>
      </c>
      <c r="F1886" s="35">
        <f>SUMIFS(Tabla16[TASA 0%],Tabla16[NUM],Tabla1[[#This Row],[CODIGO]])</f>
        <v>0</v>
      </c>
      <c r="G1886" s="35">
        <f>SUMIFS(Tabla16[[EXENTO ]],Tabla16[NUM],Tabla1[[#This Row],[CODIGO]])</f>
        <v>0</v>
      </c>
      <c r="H1886" s="35">
        <f>SUMIFS(Tabla16[IVA],Tabla16[NUM],Tabla1[[#This Row],[CODIGO]])</f>
        <v>0</v>
      </c>
      <c r="I1886" s="35">
        <f>SUMIFS(Tabla16[ISR RET.],Tabla16[NUM],Tabla1[[#This Row],[CODIGO]])</f>
        <v>0</v>
      </c>
      <c r="J1886" s="35">
        <f>SUMIFS(Tabla16[IVA RET.],Tabla16[NUM],Tabla1[[#This Row],[CODIGO]])</f>
        <v>0</v>
      </c>
      <c r="K1886" t="str">
        <f>FIXED(Tabla1[[#This Row],[TASA 16%]],0)</f>
        <v>0</v>
      </c>
      <c r="L1886" t="str">
        <f>FIXED(Tabla1[[#This Row],[TASA 0%]],0)</f>
        <v>0</v>
      </c>
      <c r="M1886" t="str">
        <f>FIXED(Tabla1[[#This Row],[TASA EXE.]],0)</f>
        <v>0</v>
      </c>
      <c r="N1886" s="36" t="str">
        <f>FIXED(Tabla1[[#This Row],[IVA]],0)</f>
        <v>0</v>
      </c>
      <c r="O1886" s="36" t="str">
        <f>FIXED(Tabla1[[#This Row],[ISR RET]],0)</f>
        <v>0</v>
      </c>
      <c r="P1886" s="36" t="str">
        <f>FIXED(Tabla1[[#This Row],[IVA RET]],0)</f>
        <v>0</v>
      </c>
      <c r="R1886" s="68">
        <f>Tabla1[[#This Row],[TASA 16]]*16%</f>
        <v>0</v>
      </c>
    </row>
    <row r="1887" spans="2:18" x14ac:dyDescent="0.25">
      <c r="B1887" t="str">
        <f>'[1]210 Y RFC'!A1887</f>
        <v>MAFL630801FK5</v>
      </c>
      <c r="C1887" t="s">
        <v>1919</v>
      </c>
      <c r="D1887" t="str">
        <f>'[1]210 Y RFC'!C1887</f>
        <v>MARTIN FRANCO LUZ DEL CARMEN</v>
      </c>
      <c r="E1887" s="35">
        <f>SUMIFS(Tabla16[TASA 16],Tabla16[NUM],Tabla1[[#This Row],[CODIGO]])</f>
        <v>0</v>
      </c>
      <c r="F1887" s="35">
        <f>SUMIFS(Tabla16[TASA 0%],Tabla16[NUM],Tabla1[[#This Row],[CODIGO]])</f>
        <v>0</v>
      </c>
      <c r="G1887" s="35">
        <f>SUMIFS(Tabla16[[EXENTO ]],Tabla16[NUM],Tabla1[[#This Row],[CODIGO]])</f>
        <v>0</v>
      </c>
      <c r="H1887" s="35">
        <f>SUMIFS(Tabla16[IVA],Tabla16[NUM],Tabla1[[#This Row],[CODIGO]])</f>
        <v>0</v>
      </c>
      <c r="I1887" s="35">
        <f>SUMIFS(Tabla16[ISR RET.],Tabla16[NUM],Tabla1[[#This Row],[CODIGO]])</f>
        <v>0</v>
      </c>
      <c r="J1887" s="35">
        <f>SUMIFS(Tabla16[IVA RET.],Tabla16[NUM],Tabla1[[#This Row],[CODIGO]])</f>
        <v>0</v>
      </c>
      <c r="K1887" t="str">
        <f>FIXED(Tabla1[[#This Row],[TASA 16%]],0)</f>
        <v>0</v>
      </c>
      <c r="L1887" t="str">
        <f>FIXED(Tabla1[[#This Row],[TASA 0%]],0)</f>
        <v>0</v>
      </c>
      <c r="M1887" t="str">
        <f>FIXED(Tabla1[[#This Row],[TASA EXE.]],0)</f>
        <v>0</v>
      </c>
      <c r="N1887" t="str">
        <f>FIXED(Tabla1[[#This Row],[IVA]],0)</f>
        <v>0</v>
      </c>
      <c r="O1887" t="str">
        <f>FIXED(Tabla1[[#This Row],[ISR RET]],0)</f>
        <v>0</v>
      </c>
      <c r="P1887" t="str">
        <f>FIXED(Tabla1[[#This Row],[IVA RET]],0)</f>
        <v>0</v>
      </c>
      <c r="R1887" s="68">
        <f>Tabla1[[#This Row],[TASA 16]]*16%</f>
        <v>0</v>
      </c>
    </row>
    <row r="1888" spans="2:18" x14ac:dyDescent="0.25">
      <c r="B1888" t="str">
        <f>'[1]210 Y RFC'!A1888</f>
        <v>AEAN650206DX5</v>
      </c>
      <c r="C1888" t="s">
        <v>1920</v>
      </c>
      <c r="D1888" t="str">
        <f>'[1]210 Y RFC'!C1888</f>
        <v>ARGENTIN ACEVES NOEMI</v>
      </c>
      <c r="E1888" s="35">
        <f>SUMIFS(Tabla16[TASA 16],Tabla16[NUM],Tabla1[[#This Row],[CODIGO]])</f>
        <v>0</v>
      </c>
      <c r="F1888" s="35">
        <f>SUMIFS(Tabla16[TASA 0%],Tabla16[NUM],Tabla1[[#This Row],[CODIGO]])</f>
        <v>0</v>
      </c>
      <c r="G1888" s="35">
        <f>SUMIFS(Tabla16[[EXENTO ]],Tabla16[NUM],Tabla1[[#This Row],[CODIGO]])</f>
        <v>0</v>
      </c>
      <c r="H1888" s="35">
        <f>SUMIFS(Tabla16[IVA],Tabla16[NUM],Tabla1[[#This Row],[CODIGO]])</f>
        <v>0</v>
      </c>
      <c r="I1888" s="35">
        <f>SUMIFS(Tabla16[ISR RET.],Tabla16[NUM],Tabla1[[#This Row],[CODIGO]])</f>
        <v>0</v>
      </c>
      <c r="J1888" s="35">
        <f>SUMIFS(Tabla16[IVA RET.],Tabla16[NUM],Tabla1[[#This Row],[CODIGO]])</f>
        <v>0</v>
      </c>
      <c r="K1888" t="str">
        <f>FIXED(Tabla1[[#This Row],[TASA 16%]],0)</f>
        <v>0</v>
      </c>
      <c r="L1888" t="str">
        <f>FIXED(Tabla1[[#This Row],[TASA 0%]],0)</f>
        <v>0</v>
      </c>
      <c r="M1888" t="str">
        <f>FIXED(Tabla1[[#This Row],[TASA EXE.]],0)</f>
        <v>0</v>
      </c>
      <c r="N1888" s="36" t="str">
        <f>FIXED(Tabla1[[#This Row],[IVA]],0)</f>
        <v>0</v>
      </c>
      <c r="O1888" s="36" t="str">
        <f>FIXED(Tabla1[[#This Row],[ISR RET]],0)</f>
        <v>0</v>
      </c>
      <c r="P1888" s="36" t="str">
        <f>FIXED(Tabla1[[#This Row],[IVA RET]],0)</f>
        <v>0</v>
      </c>
      <c r="R1888" s="68">
        <f>Tabla1[[#This Row],[TASA 16]]*16%</f>
        <v>0</v>
      </c>
    </row>
    <row r="1889" spans="2:18" x14ac:dyDescent="0.25">
      <c r="B1889" t="str">
        <f>'[1]210 Y RFC'!A1889</f>
        <v>AURM670719BE3</v>
      </c>
      <c r="C1889" t="s">
        <v>1921</v>
      </c>
      <c r="D1889" t="str">
        <f>'[1]210 Y RFC'!C1889</f>
        <v>AGUILAR ROSSI MAGDALENA ARACELI</v>
      </c>
      <c r="E1889" s="35">
        <f>SUMIFS(Tabla16[TASA 16],Tabla16[NUM],Tabla1[[#This Row],[CODIGO]])</f>
        <v>0</v>
      </c>
      <c r="F1889" s="35">
        <f>SUMIFS(Tabla16[TASA 0%],Tabla16[NUM],Tabla1[[#This Row],[CODIGO]])</f>
        <v>0</v>
      </c>
      <c r="G1889" s="35">
        <f>SUMIFS(Tabla16[[EXENTO ]],Tabla16[NUM],Tabla1[[#This Row],[CODIGO]])</f>
        <v>0</v>
      </c>
      <c r="H1889" s="35">
        <f>SUMIFS(Tabla16[IVA],Tabla16[NUM],Tabla1[[#This Row],[CODIGO]])</f>
        <v>0</v>
      </c>
      <c r="I1889" s="35">
        <f>SUMIFS(Tabla16[ISR RET.],Tabla16[NUM],Tabla1[[#This Row],[CODIGO]])</f>
        <v>0</v>
      </c>
      <c r="J1889" s="35">
        <f>SUMIFS(Tabla16[IVA RET.],Tabla16[NUM],Tabla1[[#This Row],[CODIGO]])</f>
        <v>0</v>
      </c>
      <c r="K1889" t="str">
        <f>FIXED(Tabla1[[#This Row],[TASA 16%]],0)</f>
        <v>0</v>
      </c>
      <c r="L1889" t="str">
        <f>FIXED(Tabla1[[#This Row],[TASA 0%]],0)</f>
        <v>0</v>
      </c>
      <c r="M1889" t="str">
        <f>FIXED(Tabla1[[#This Row],[TASA EXE.]],0)</f>
        <v>0</v>
      </c>
      <c r="N1889" t="str">
        <f>FIXED(Tabla1[[#This Row],[IVA]],0)</f>
        <v>0</v>
      </c>
      <c r="O1889" t="str">
        <f>FIXED(Tabla1[[#This Row],[ISR RET]],0)</f>
        <v>0</v>
      </c>
      <c r="P1889" t="str">
        <f>FIXED(Tabla1[[#This Row],[IVA RET]],0)</f>
        <v>0</v>
      </c>
      <c r="R1889" s="68">
        <f>Tabla1[[#This Row],[TASA 16]]*16%</f>
        <v>0</v>
      </c>
    </row>
    <row r="1890" spans="2:18" x14ac:dyDescent="0.25">
      <c r="B1890" t="str">
        <f>'[1]210 Y RFC'!A1890</f>
        <v>IHO010611JY6</v>
      </c>
      <c r="C1890" t="s">
        <v>1922</v>
      </c>
      <c r="D1890" t="str">
        <f>'[1]210 Y RFC'!C1890</f>
        <v>INDUSTRIAL HOSPITALARIA S DE RL DE CV</v>
      </c>
      <c r="E1890" s="35">
        <f>SUMIFS(Tabla16[TASA 16],Tabla16[NUM],Tabla1[[#This Row],[CODIGO]])</f>
        <v>0</v>
      </c>
      <c r="F1890" s="35">
        <f>SUMIFS(Tabla16[TASA 0%],Tabla16[NUM],Tabla1[[#This Row],[CODIGO]])</f>
        <v>0</v>
      </c>
      <c r="G1890" s="35">
        <f>SUMIFS(Tabla16[[EXENTO ]],Tabla16[NUM],Tabla1[[#This Row],[CODIGO]])</f>
        <v>0</v>
      </c>
      <c r="H1890" s="35">
        <f>SUMIFS(Tabla16[IVA],Tabla16[NUM],Tabla1[[#This Row],[CODIGO]])</f>
        <v>0</v>
      </c>
      <c r="I1890" s="35">
        <f>SUMIFS(Tabla16[ISR RET.],Tabla16[NUM],Tabla1[[#This Row],[CODIGO]])</f>
        <v>0</v>
      </c>
      <c r="J1890" s="35">
        <f>SUMIFS(Tabla16[IVA RET.],Tabla16[NUM],Tabla1[[#This Row],[CODIGO]])</f>
        <v>0</v>
      </c>
      <c r="K1890" t="str">
        <f>FIXED(Tabla1[[#This Row],[TASA 16%]],0)</f>
        <v>0</v>
      </c>
      <c r="L1890" t="str">
        <f>FIXED(Tabla1[[#This Row],[TASA 0%]],0)</f>
        <v>0</v>
      </c>
      <c r="M1890" t="str">
        <f>FIXED(Tabla1[[#This Row],[TASA EXE.]],0)</f>
        <v>0</v>
      </c>
      <c r="N1890" s="36" t="str">
        <f>FIXED(Tabla1[[#This Row],[IVA]],0)</f>
        <v>0</v>
      </c>
      <c r="O1890" s="36" t="str">
        <f>FIXED(Tabla1[[#This Row],[ISR RET]],0)</f>
        <v>0</v>
      </c>
      <c r="P1890" s="36" t="str">
        <f>FIXED(Tabla1[[#This Row],[IVA RET]],0)</f>
        <v>0</v>
      </c>
      <c r="R1890" s="68">
        <f>Tabla1[[#This Row],[TASA 16]]*16%</f>
        <v>0</v>
      </c>
    </row>
    <row r="1891" spans="2:18" x14ac:dyDescent="0.25">
      <c r="B1891" t="str">
        <f>'[1]210 Y RFC'!A1891</f>
        <v>QUMA7705041J5</v>
      </c>
      <c r="C1891" t="s">
        <v>1923</v>
      </c>
      <c r="D1891" t="str">
        <f>'[1]210 Y RFC'!C1891</f>
        <v>QUIROZ MONTEJANO AURORA</v>
      </c>
      <c r="E1891" s="35">
        <f>SUMIFS(Tabla16[TASA 16],Tabla16[NUM],Tabla1[[#This Row],[CODIGO]])</f>
        <v>0</v>
      </c>
      <c r="F1891" s="35">
        <f>SUMIFS(Tabla16[TASA 0%],Tabla16[NUM],Tabla1[[#This Row],[CODIGO]])</f>
        <v>0</v>
      </c>
      <c r="G1891" s="35">
        <f>SUMIFS(Tabla16[[EXENTO ]],Tabla16[NUM],Tabla1[[#This Row],[CODIGO]])</f>
        <v>0</v>
      </c>
      <c r="H1891" s="35">
        <f>SUMIFS(Tabla16[IVA],Tabla16[NUM],Tabla1[[#This Row],[CODIGO]])</f>
        <v>0</v>
      </c>
      <c r="I1891" s="35">
        <f>SUMIFS(Tabla16[ISR RET.],Tabla16[NUM],Tabla1[[#This Row],[CODIGO]])</f>
        <v>0</v>
      </c>
      <c r="J1891" s="35">
        <f>SUMIFS(Tabla16[IVA RET.],Tabla16[NUM],Tabla1[[#This Row],[CODIGO]])</f>
        <v>0</v>
      </c>
      <c r="K1891" t="str">
        <f>FIXED(Tabla1[[#This Row],[TASA 16%]],0)</f>
        <v>0</v>
      </c>
      <c r="L1891" t="str">
        <f>FIXED(Tabla1[[#This Row],[TASA 0%]],0)</f>
        <v>0</v>
      </c>
      <c r="M1891" t="str">
        <f>FIXED(Tabla1[[#This Row],[TASA EXE.]],0)</f>
        <v>0</v>
      </c>
      <c r="N1891" t="str">
        <f>FIXED(Tabla1[[#This Row],[IVA]],0)</f>
        <v>0</v>
      </c>
      <c r="O1891" t="str">
        <f>FIXED(Tabla1[[#This Row],[ISR RET]],0)</f>
        <v>0</v>
      </c>
      <c r="P1891" t="str">
        <f>FIXED(Tabla1[[#This Row],[IVA RET]],0)</f>
        <v>0</v>
      </c>
      <c r="R1891" s="68">
        <f>Tabla1[[#This Row],[TASA 16]]*16%</f>
        <v>0</v>
      </c>
    </row>
    <row r="1892" spans="2:18" x14ac:dyDescent="0.25">
      <c r="B1892" t="str">
        <f>'[1]210 Y RFC'!A1892</f>
        <v>GUPC811124K28</v>
      </c>
      <c r="C1892" t="s">
        <v>1924</v>
      </c>
      <c r="D1892" t="str">
        <f>'[1]210 Y RFC'!C1892</f>
        <v>GUEVARA PALOMINO CARMEN LUCIA</v>
      </c>
      <c r="E1892" s="35">
        <f>SUMIFS(Tabla16[TASA 16],Tabla16[NUM],Tabla1[[#This Row],[CODIGO]])</f>
        <v>0</v>
      </c>
      <c r="F1892" s="35">
        <f>SUMIFS(Tabla16[TASA 0%],Tabla16[NUM],Tabla1[[#This Row],[CODIGO]])</f>
        <v>0</v>
      </c>
      <c r="G1892" s="35">
        <f>SUMIFS(Tabla16[[EXENTO ]],Tabla16[NUM],Tabla1[[#This Row],[CODIGO]])</f>
        <v>0</v>
      </c>
      <c r="H1892" s="35">
        <f>SUMIFS(Tabla16[IVA],Tabla16[NUM],Tabla1[[#This Row],[CODIGO]])</f>
        <v>0</v>
      </c>
      <c r="I1892" s="35">
        <f>SUMIFS(Tabla16[ISR RET.],Tabla16[NUM],Tabla1[[#This Row],[CODIGO]])</f>
        <v>0</v>
      </c>
      <c r="J1892" s="35">
        <f>SUMIFS(Tabla16[IVA RET.],Tabla16[NUM],Tabla1[[#This Row],[CODIGO]])</f>
        <v>0</v>
      </c>
      <c r="K1892" t="str">
        <f>FIXED(Tabla1[[#This Row],[TASA 16%]],0)</f>
        <v>0</v>
      </c>
      <c r="L1892" t="str">
        <f>FIXED(Tabla1[[#This Row],[TASA 0%]],0)</f>
        <v>0</v>
      </c>
      <c r="M1892" t="str">
        <f>FIXED(Tabla1[[#This Row],[TASA EXE.]],0)</f>
        <v>0</v>
      </c>
      <c r="N1892" s="36" t="str">
        <f>FIXED(Tabla1[[#This Row],[IVA]],0)</f>
        <v>0</v>
      </c>
      <c r="O1892" s="36" t="str">
        <f>FIXED(Tabla1[[#This Row],[ISR RET]],0)</f>
        <v>0</v>
      </c>
      <c r="P1892" s="36" t="str">
        <f>FIXED(Tabla1[[#This Row],[IVA RET]],0)</f>
        <v>0</v>
      </c>
      <c r="R1892" s="68">
        <f>Tabla1[[#This Row],[TASA 16]]*16%</f>
        <v>0</v>
      </c>
    </row>
    <row r="1893" spans="2:18" x14ac:dyDescent="0.25">
      <c r="B1893" t="str">
        <f>'[1]210 Y RFC'!A1893</f>
        <v>REME560828UF1</v>
      </c>
      <c r="C1893" t="s">
        <v>1925</v>
      </c>
      <c r="D1893" t="str">
        <f>'[1]210 Y RFC'!C1893</f>
        <v>REYNOSO MUÑOZ MARIA ESTHER</v>
      </c>
      <c r="E1893" s="35">
        <f>SUMIFS(Tabla16[TASA 16],Tabla16[NUM],Tabla1[[#This Row],[CODIGO]])</f>
        <v>0</v>
      </c>
      <c r="F1893" s="35">
        <f>SUMIFS(Tabla16[TASA 0%],Tabla16[NUM],Tabla1[[#This Row],[CODIGO]])</f>
        <v>0</v>
      </c>
      <c r="G1893" s="35">
        <f>SUMIFS(Tabla16[[EXENTO ]],Tabla16[NUM],Tabla1[[#This Row],[CODIGO]])</f>
        <v>0</v>
      </c>
      <c r="H1893" s="35">
        <f>SUMIFS(Tabla16[IVA],Tabla16[NUM],Tabla1[[#This Row],[CODIGO]])</f>
        <v>0</v>
      </c>
      <c r="I1893" s="35">
        <f>SUMIFS(Tabla16[ISR RET.],Tabla16[NUM],Tabla1[[#This Row],[CODIGO]])</f>
        <v>0</v>
      </c>
      <c r="J1893" s="35">
        <f>SUMIFS(Tabla16[IVA RET.],Tabla16[NUM],Tabla1[[#This Row],[CODIGO]])</f>
        <v>0</v>
      </c>
      <c r="K1893" t="str">
        <f>FIXED(Tabla1[[#This Row],[TASA 16%]],0)</f>
        <v>0</v>
      </c>
      <c r="L1893" t="str">
        <f>FIXED(Tabla1[[#This Row],[TASA 0%]],0)</f>
        <v>0</v>
      </c>
      <c r="M1893" t="str">
        <f>FIXED(Tabla1[[#This Row],[TASA EXE.]],0)</f>
        <v>0</v>
      </c>
      <c r="N1893" t="str">
        <f>FIXED(Tabla1[[#This Row],[IVA]],0)</f>
        <v>0</v>
      </c>
      <c r="O1893" t="str">
        <f>FIXED(Tabla1[[#This Row],[ISR RET]],0)</f>
        <v>0</v>
      </c>
      <c r="P1893" t="str">
        <f>FIXED(Tabla1[[#This Row],[IVA RET]],0)</f>
        <v>0</v>
      </c>
      <c r="R1893" s="68">
        <f>Tabla1[[#This Row],[TASA 16]]*16%</f>
        <v>0</v>
      </c>
    </row>
    <row r="1894" spans="2:18" x14ac:dyDescent="0.25">
      <c r="B1894" t="str">
        <f>'[1]210 Y RFC'!A1894</f>
        <v>DIM071203BQ3</v>
      </c>
      <c r="C1894" t="s">
        <v>1926</v>
      </c>
      <c r="D1894" t="str">
        <f>'[1]210 Y RFC'!C1894</f>
        <v>DIMUFLO SA DE CV</v>
      </c>
      <c r="E1894" s="35">
        <f>SUMIFS(Tabla16[TASA 16],Tabla16[NUM],Tabla1[[#This Row],[CODIGO]])</f>
        <v>381524.6875</v>
      </c>
      <c r="F1894" s="35">
        <f>SUMIFS(Tabla16[TASA 0%],Tabla16[NUM],Tabla1[[#This Row],[CODIGO]])</f>
        <v>250603.76250000001</v>
      </c>
      <c r="G1894" s="35">
        <f>SUMIFS(Tabla16[[EXENTO ]],Tabla16[NUM],Tabla1[[#This Row],[CODIGO]])</f>
        <v>1866.3</v>
      </c>
      <c r="H1894" s="35">
        <f>SUMIFS(Tabla16[IVA],Tabla16[NUM],Tabla1[[#This Row],[CODIGO]])</f>
        <v>61043.95</v>
      </c>
      <c r="I1894" s="35">
        <f>SUMIFS(Tabla16[ISR RET.],Tabla16[NUM],Tabla1[[#This Row],[CODIGO]])</f>
        <v>0</v>
      </c>
      <c r="J1894" s="35">
        <f>SUMIFS(Tabla16[IVA RET.],Tabla16[NUM],Tabla1[[#This Row],[CODIGO]])</f>
        <v>0</v>
      </c>
      <c r="K1894" t="str">
        <f>FIXED(Tabla1[[#This Row],[TASA 16%]],0)</f>
        <v>381,525</v>
      </c>
      <c r="L1894" t="str">
        <f>FIXED(Tabla1[[#This Row],[TASA 0%]],0)</f>
        <v>250,604</v>
      </c>
      <c r="M1894" t="str">
        <f>FIXED(Tabla1[[#This Row],[TASA EXE.]],0)</f>
        <v>1,866</v>
      </c>
      <c r="N1894" s="36" t="str">
        <f>FIXED(Tabla1[[#This Row],[IVA]],0)</f>
        <v>61,044</v>
      </c>
      <c r="O1894" s="36" t="str">
        <f>FIXED(Tabla1[[#This Row],[ISR RET]],0)</f>
        <v>0</v>
      </c>
      <c r="P1894" s="36" t="str">
        <f>FIXED(Tabla1[[#This Row],[IVA RET]],0)</f>
        <v>0</v>
      </c>
      <c r="R1894" s="68">
        <f>Tabla1[[#This Row],[TASA 16]]*16%</f>
        <v>61044</v>
      </c>
    </row>
    <row r="1895" spans="2:18" x14ac:dyDescent="0.25">
      <c r="B1895" t="str">
        <f>'[1]210 Y RFC'!A1895</f>
        <v>LATE500226445</v>
      </c>
      <c r="C1895" t="s">
        <v>1927</v>
      </c>
      <c r="D1895" t="str">
        <f>'[1]210 Y RFC'!C1895</f>
        <v>LANDERO TRUJILLO EDUARDO</v>
      </c>
      <c r="E1895" s="35">
        <f>SUMIFS(Tabla16[TASA 16],Tabla16[NUM],Tabla1[[#This Row],[CODIGO]])</f>
        <v>0</v>
      </c>
      <c r="F1895" s="35">
        <f>SUMIFS(Tabla16[TASA 0%],Tabla16[NUM],Tabla1[[#This Row],[CODIGO]])</f>
        <v>0</v>
      </c>
      <c r="G1895" s="35">
        <f>SUMIFS(Tabla16[[EXENTO ]],Tabla16[NUM],Tabla1[[#This Row],[CODIGO]])</f>
        <v>0</v>
      </c>
      <c r="H1895" s="35">
        <f>SUMIFS(Tabla16[IVA],Tabla16[NUM],Tabla1[[#This Row],[CODIGO]])</f>
        <v>0</v>
      </c>
      <c r="I1895" s="35">
        <f>SUMIFS(Tabla16[ISR RET.],Tabla16[NUM],Tabla1[[#This Row],[CODIGO]])</f>
        <v>0</v>
      </c>
      <c r="J1895" s="35">
        <f>SUMIFS(Tabla16[IVA RET.],Tabla16[NUM],Tabla1[[#This Row],[CODIGO]])</f>
        <v>0</v>
      </c>
      <c r="K1895" t="str">
        <f>FIXED(Tabla1[[#This Row],[TASA 16%]],0)</f>
        <v>0</v>
      </c>
      <c r="L1895" t="str">
        <f>FIXED(Tabla1[[#This Row],[TASA 0%]],0)</f>
        <v>0</v>
      </c>
      <c r="M1895" t="str">
        <f>FIXED(Tabla1[[#This Row],[TASA EXE.]],0)</f>
        <v>0</v>
      </c>
      <c r="N1895" t="str">
        <f>FIXED(Tabla1[[#This Row],[IVA]],0)</f>
        <v>0</v>
      </c>
      <c r="O1895" t="str">
        <f>FIXED(Tabla1[[#This Row],[ISR RET]],0)</f>
        <v>0</v>
      </c>
      <c r="P1895" t="str">
        <f>FIXED(Tabla1[[#This Row],[IVA RET]],0)</f>
        <v>0</v>
      </c>
      <c r="R1895" s="68">
        <f>Tabla1[[#This Row],[TASA 16]]*16%</f>
        <v>0</v>
      </c>
    </row>
    <row r="1896" spans="2:18" x14ac:dyDescent="0.25">
      <c r="B1896" t="str">
        <f>'[1]210 Y RFC'!A1896</f>
        <v>ECO7711301I4</v>
      </c>
      <c r="C1896" t="s">
        <v>1928</v>
      </c>
      <c r="D1896" t="str">
        <f>'[1]210 Y RFC'!C1896</f>
        <v>EMBUTIDOS CORONA SA DE CV</v>
      </c>
      <c r="E1896" s="35">
        <f>SUMIFS(Tabla16[TASA 16],Tabla16[NUM],Tabla1[[#This Row],[CODIGO]])</f>
        <v>0</v>
      </c>
      <c r="F1896" s="35">
        <f>SUMIFS(Tabla16[TASA 0%],Tabla16[NUM],Tabla1[[#This Row],[CODIGO]])</f>
        <v>174823.91999999998</v>
      </c>
      <c r="G1896" s="35">
        <f>SUMIFS(Tabla16[[EXENTO ]],Tabla16[NUM],Tabla1[[#This Row],[CODIGO]])</f>
        <v>0</v>
      </c>
      <c r="H1896" s="35">
        <f>SUMIFS(Tabla16[IVA],Tabla16[NUM],Tabla1[[#This Row],[CODIGO]])</f>
        <v>0</v>
      </c>
      <c r="I1896" s="35">
        <f>SUMIFS(Tabla16[ISR RET.],Tabla16[NUM],Tabla1[[#This Row],[CODIGO]])</f>
        <v>0</v>
      </c>
      <c r="J1896" s="35">
        <f>SUMIFS(Tabla16[IVA RET.],Tabla16[NUM],Tabla1[[#This Row],[CODIGO]])</f>
        <v>0</v>
      </c>
      <c r="K1896" t="str">
        <f>FIXED(Tabla1[[#This Row],[TASA 16%]],0)</f>
        <v>0</v>
      </c>
      <c r="L1896" t="str">
        <f>FIXED(Tabla1[[#This Row],[TASA 0%]],0)</f>
        <v>174,824</v>
      </c>
      <c r="M1896" t="str">
        <f>FIXED(Tabla1[[#This Row],[TASA EXE.]],0)</f>
        <v>0</v>
      </c>
      <c r="N1896" s="36" t="str">
        <f>FIXED(Tabla1[[#This Row],[IVA]],0)</f>
        <v>0</v>
      </c>
      <c r="O1896" s="36" t="str">
        <f>FIXED(Tabla1[[#This Row],[ISR RET]],0)</f>
        <v>0</v>
      </c>
      <c r="P1896" s="36" t="str">
        <f>FIXED(Tabla1[[#This Row],[IVA RET]],0)</f>
        <v>0</v>
      </c>
      <c r="R1896" s="68">
        <f>Tabla1[[#This Row],[TASA 16]]*16%</f>
        <v>0</v>
      </c>
    </row>
    <row r="1897" spans="2:18" x14ac:dyDescent="0.25">
      <c r="B1897" t="str">
        <f>'[1]210 Y RFC'!A1897</f>
        <v>TME891117F56</v>
      </c>
      <c r="C1897" t="s">
        <v>1929</v>
      </c>
      <c r="D1897" t="str">
        <f>'[1]210 Y RFC'!C1897</f>
        <v>TELEGRAFOS DE MEXICO SA DE CV</v>
      </c>
      <c r="E1897" s="35">
        <f>SUMIFS(Tabla16[TASA 16],Tabla16[NUM],Tabla1[[#This Row],[CODIGO]])</f>
        <v>0</v>
      </c>
      <c r="F1897" s="35">
        <f>SUMIFS(Tabla16[TASA 0%],Tabla16[NUM],Tabla1[[#This Row],[CODIGO]])</f>
        <v>0</v>
      </c>
      <c r="G1897" s="35">
        <f>SUMIFS(Tabla16[[EXENTO ]],Tabla16[NUM],Tabla1[[#This Row],[CODIGO]])</f>
        <v>0</v>
      </c>
      <c r="H1897" s="35">
        <f>SUMIFS(Tabla16[IVA],Tabla16[NUM],Tabla1[[#This Row],[CODIGO]])</f>
        <v>0</v>
      </c>
      <c r="I1897" s="35">
        <f>SUMIFS(Tabla16[ISR RET.],Tabla16[NUM],Tabla1[[#This Row],[CODIGO]])</f>
        <v>0</v>
      </c>
      <c r="J1897" s="35">
        <f>SUMIFS(Tabla16[IVA RET.],Tabla16[NUM],Tabla1[[#This Row],[CODIGO]])</f>
        <v>0</v>
      </c>
      <c r="K1897" t="str">
        <f>FIXED(Tabla1[[#This Row],[TASA 16%]],0)</f>
        <v>0</v>
      </c>
      <c r="L1897" t="str">
        <f>FIXED(Tabla1[[#This Row],[TASA 0%]],0)</f>
        <v>0</v>
      </c>
      <c r="M1897" t="str">
        <f>FIXED(Tabla1[[#This Row],[TASA EXE.]],0)</f>
        <v>0</v>
      </c>
      <c r="N1897" t="str">
        <f>FIXED(Tabla1[[#This Row],[IVA]],0)</f>
        <v>0</v>
      </c>
      <c r="O1897" t="str">
        <f>FIXED(Tabla1[[#This Row],[ISR RET]],0)</f>
        <v>0</v>
      </c>
      <c r="P1897" t="str">
        <f>FIXED(Tabla1[[#This Row],[IVA RET]],0)</f>
        <v>0</v>
      </c>
      <c r="R1897" s="68">
        <f>Tabla1[[#This Row],[TASA 16]]*16%</f>
        <v>0</v>
      </c>
    </row>
    <row r="1898" spans="2:18" x14ac:dyDescent="0.25">
      <c r="B1898" t="str">
        <f>'[1]210 Y RFC'!A1898</f>
        <v>BAJJ570325S71</v>
      </c>
      <c r="C1898" t="s">
        <v>1930</v>
      </c>
      <c r="D1898" t="str">
        <f>'[1]210 Y RFC'!C1898</f>
        <v>BARRIOS JIMENEZ JORGE HUMBERTO</v>
      </c>
      <c r="E1898" s="35">
        <f>SUMIFS(Tabla16[TASA 16],Tabla16[NUM],Tabla1[[#This Row],[CODIGO]])</f>
        <v>0</v>
      </c>
      <c r="F1898" s="35">
        <f>SUMIFS(Tabla16[TASA 0%],Tabla16[NUM],Tabla1[[#This Row],[CODIGO]])</f>
        <v>0</v>
      </c>
      <c r="G1898" s="35">
        <f>SUMIFS(Tabla16[[EXENTO ]],Tabla16[NUM],Tabla1[[#This Row],[CODIGO]])</f>
        <v>0</v>
      </c>
      <c r="H1898" s="35">
        <f>SUMIFS(Tabla16[IVA],Tabla16[NUM],Tabla1[[#This Row],[CODIGO]])</f>
        <v>0</v>
      </c>
      <c r="I1898" s="35">
        <f>SUMIFS(Tabla16[ISR RET.],Tabla16[NUM],Tabla1[[#This Row],[CODIGO]])</f>
        <v>0</v>
      </c>
      <c r="J1898" s="35">
        <f>SUMIFS(Tabla16[IVA RET.],Tabla16[NUM],Tabla1[[#This Row],[CODIGO]])</f>
        <v>0</v>
      </c>
      <c r="K1898" t="str">
        <f>FIXED(Tabla1[[#This Row],[TASA 16%]],0)</f>
        <v>0</v>
      </c>
      <c r="L1898" t="str">
        <f>FIXED(Tabla1[[#This Row],[TASA 0%]],0)</f>
        <v>0</v>
      </c>
      <c r="M1898" t="str">
        <f>FIXED(Tabla1[[#This Row],[TASA EXE.]],0)</f>
        <v>0</v>
      </c>
      <c r="N1898" s="36" t="str">
        <f>FIXED(Tabla1[[#This Row],[IVA]],0)</f>
        <v>0</v>
      </c>
      <c r="O1898" s="36" t="str">
        <f>FIXED(Tabla1[[#This Row],[ISR RET]],0)</f>
        <v>0</v>
      </c>
      <c r="P1898" s="36" t="str">
        <f>FIXED(Tabla1[[#This Row],[IVA RET]],0)</f>
        <v>0</v>
      </c>
      <c r="R1898" s="68">
        <f>Tabla1[[#This Row],[TASA 16]]*16%</f>
        <v>0</v>
      </c>
    </row>
    <row r="1899" spans="2:18" x14ac:dyDescent="0.25">
      <c r="B1899" t="str">
        <f>'[1]210 Y RFC'!A1899</f>
        <v>FBE9110215Z3</v>
      </c>
      <c r="C1899" t="s">
        <v>1931</v>
      </c>
      <c r="D1899" t="str">
        <f>'[1]210 Y RFC'!C1899</f>
        <v>FARMACIAS BENAVIDES SAB DE CV</v>
      </c>
      <c r="E1899" s="35">
        <f>SUMIFS(Tabla16[TASA 16],Tabla16[NUM],Tabla1[[#This Row],[CODIGO]])</f>
        <v>0</v>
      </c>
      <c r="F1899" s="35">
        <f>SUMIFS(Tabla16[TASA 0%],Tabla16[NUM],Tabla1[[#This Row],[CODIGO]])</f>
        <v>105707.1</v>
      </c>
      <c r="G1899" s="35">
        <f>SUMIFS(Tabla16[[EXENTO ]],Tabla16[NUM],Tabla1[[#This Row],[CODIGO]])</f>
        <v>0</v>
      </c>
      <c r="H1899" s="35">
        <f>SUMIFS(Tabla16[IVA],Tabla16[NUM],Tabla1[[#This Row],[CODIGO]])</f>
        <v>0</v>
      </c>
      <c r="I1899" s="35">
        <f>SUMIFS(Tabla16[ISR RET.],Tabla16[NUM],Tabla1[[#This Row],[CODIGO]])</f>
        <v>0</v>
      </c>
      <c r="J1899" s="35">
        <f>SUMIFS(Tabla16[IVA RET.],Tabla16[NUM],Tabla1[[#This Row],[CODIGO]])</f>
        <v>0</v>
      </c>
      <c r="K1899" t="str">
        <f>FIXED(Tabla1[[#This Row],[TASA 16%]],0)</f>
        <v>0</v>
      </c>
      <c r="L1899" t="str">
        <f>FIXED(Tabla1[[#This Row],[TASA 0%]],0)</f>
        <v>105,707</v>
      </c>
      <c r="M1899" t="str">
        <f>FIXED(Tabla1[[#This Row],[TASA EXE.]],0)</f>
        <v>0</v>
      </c>
      <c r="N1899" t="str">
        <f>FIXED(Tabla1[[#This Row],[IVA]],0)</f>
        <v>0</v>
      </c>
      <c r="O1899" t="str">
        <f>FIXED(Tabla1[[#This Row],[ISR RET]],0)</f>
        <v>0</v>
      </c>
      <c r="P1899" t="str">
        <f>FIXED(Tabla1[[#This Row],[IVA RET]],0)</f>
        <v>0</v>
      </c>
      <c r="R1899" s="68">
        <f>Tabla1[[#This Row],[TASA 16]]*16%</f>
        <v>0</v>
      </c>
    </row>
    <row r="1900" spans="2:18" x14ac:dyDescent="0.25">
      <c r="B1900" t="str">
        <f>'[1]210 Y RFC'!A1900</f>
        <v>TSO991022PB6</v>
      </c>
      <c r="C1900" t="s">
        <v>1932</v>
      </c>
      <c r="D1900" t="str">
        <f>'[1]210 Y RFC'!C1900</f>
        <v>TIENDAS SORIANA SA DE CV</v>
      </c>
      <c r="E1900" s="35">
        <f>SUMIFS(Tabla16[TASA 16],Tabla16[NUM],Tabla1[[#This Row],[CODIGO]])</f>
        <v>0</v>
      </c>
      <c r="F1900" s="35">
        <f>SUMIFS(Tabla16[TASA 0%],Tabla16[NUM],Tabla1[[#This Row],[CODIGO]])</f>
        <v>0</v>
      </c>
      <c r="G1900" s="35">
        <f>SUMIFS(Tabla16[[EXENTO ]],Tabla16[NUM],Tabla1[[#This Row],[CODIGO]])</f>
        <v>0</v>
      </c>
      <c r="H1900" s="35">
        <f>SUMIFS(Tabla16[IVA],Tabla16[NUM],Tabla1[[#This Row],[CODIGO]])</f>
        <v>0</v>
      </c>
      <c r="I1900" s="35">
        <f>SUMIFS(Tabla16[ISR RET.],Tabla16[NUM],Tabla1[[#This Row],[CODIGO]])</f>
        <v>0</v>
      </c>
      <c r="J1900" s="35">
        <f>SUMIFS(Tabla16[IVA RET.],Tabla16[NUM],Tabla1[[#This Row],[CODIGO]])</f>
        <v>0</v>
      </c>
      <c r="K1900" t="str">
        <f>FIXED(Tabla1[[#This Row],[TASA 16%]],0)</f>
        <v>0</v>
      </c>
      <c r="L1900" t="str">
        <f>FIXED(Tabla1[[#This Row],[TASA 0%]],0)</f>
        <v>0</v>
      </c>
      <c r="M1900" t="str">
        <f>FIXED(Tabla1[[#This Row],[TASA EXE.]],0)</f>
        <v>0</v>
      </c>
      <c r="N1900" s="36" t="str">
        <f>FIXED(Tabla1[[#This Row],[IVA]],0)</f>
        <v>0</v>
      </c>
      <c r="O1900" s="36" t="str">
        <f>FIXED(Tabla1[[#This Row],[ISR RET]],0)</f>
        <v>0</v>
      </c>
      <c r="P1900" s="36" t="str">
        <f>FIXED(Tabla1[[#This Row],[IVA RET]],0)</f>
        <v>0</v>
      </c>
      <c r="R1900" s="68">
        <f>Tabla1[[#This Row],[TASA 16]]*16%</f>
        <v>0</v>
      </c>
    </row>
    <row r="1901" spans="2:18" x14ac:dyDescent="0.25">
      <c r="B1901" t="str">
        <f>'[1]210 Y RFC'!A1901</f>
        <v>MIN891101GE9</v>
      </c>
      <c r="C1901" t="s">
        <v>1933</v>
      </c>
      <c r="D1901" t="str">
        <f>'[1]210 Y RFC'!C1901</f>
        <v>MONARCA INDUSTRIAL SA DE CV</v>
      </c>
      <c r="E1901" s="35">
        <f>SUMIFS(Tabla16[TASA 16],Tabla16[NUM],Tabla1[[#This Row],[CODIGO]])</f>
        <v>0</v>
      </c>
      <c r="F1901" s="35">
        <f>SUMIFS(Tabla16[TASA 0%],Tabla16[NUM],Tabla1[[#This Row],[CODIGO]])</f>
        <v>0</v>
      </c>
      <c r="G1901" s="35">
        <f>SUMIFS(Tabla16[[EXENTO ]],Tabla16[NUM],Tabla1[[#This Row],[CODIGO]])</f>
        <v>0</v>
      </c>
      <c r="H1901" s="35">
        <f>SUMIFS(Tabla16[IVA],Tabla16[NUM],Tabla1[[#This Row],[CODIGO]])</f>
        <v>0</v>
      </c>
      <c r="I1901" s="35">
        <f>SUMIFS(Tabla16[ISR RET.],Tabla16[NUM],Tabla1[[#This Row],[CODIGO]])</f>
        <v>0</v>
      </c>
      <c r="J1901" s="35">
        <f>SUMIFS(Tabla16[IVA RET.],Tabla16[NUM],Tabla1[[#This Row],[CODIGO]])</f>
        <v>0</v>
      </c>
      <c r="K1901" t="str">
        <f>FIXED(Tabla1[[#This Row],[TASA 16%]],0)</f>
        <v>0</v>
      </c>
      <c r="L1901" t="str">
        <f>FIXED(Tabla1[[#This Row],[TASA 0%]],0)</f>
        <v>0</v>
      </c>
      <c r="M1901" t="str">
        <f>FIXED(Tabla1[[#This Row],[TASA EXE.]],0)</f>
        <v>0</v>
      </c>
      <c r="N1901" t="str">
        <f>FIXED(Tabla1[[#This Row],[IVA]],0)</f>
        <v>0</v>
      </c>
      <c r="O1901" t="str">
        <f>FIXED(Tabla1[[#This Row],[ISR RET]],0)</f>
        <v>0</v>
      </c>
      <c r="P1901" t="str">
        <f>FIXED(Tabla1[[#This Row],[IVA RET]],0)</f>
        <v>0</v>
      </c>
      <c r="R1901" s="68">
        <f>Tabla1[[#This Row],[TASA 16]]*16%</f>
        <v>0</v>
      </c>
    </row>
    <row r="1902" spans="2:18" x14ac:dyDescent="0.25">
      <c r="B1902" t="str">
        <f>'[1]210 Y RFC'!A1902</f>
        <v>COGM6308047H7</v>
      </c>
      <c r="C1902" t="s">
        <v>1934</v>
      </c>
      <c r="D1902" t="str">
        <f>'[1]210 Y RFC'!C1902</f>
        <v>CORTES GARCIA JOSE MANUEL DOMINGO</v>
      </c>
      <c r="E1902" s="35">
        <f>SUMIFS(Tabla16[TASA 16],Tabla16[NUM],Tabla1[[#This Row],[CODIGO]])</f>
        <v>0</v>
      </c>
      <c r="F1902" s="35">
        <f>SUMIFS(Tabla16[TASA 0%],Tabla16[NUM],Tabla1[[#This Row],[CODIGO]])</f>
        <v>0</v>
      </c>
      <c r="G1902" s="35">
        <f>SUMIFS(Tabla16[[EXENTO ]],Tabla16[NUM],Tabla1[[#This Row],[CODIGO]])</f>
        <v>0</v>
      </c>
      <c r="H1902" s="35">
        <f>SUMIFS(Tabla16[IVA],Tabla16[NUM],Tabla1[[#This Row],[CODIGO]])</f>
        <v>0</v>
      </c>
      <c r="I1902" s="35">
        <f>SUMIFS(Tabla16[ISR RET.],Tabla16[NUM],Tabla1[[#This Row],[CODIGO]])</f>
        <v>0</v>
      </c>
      <c r="J1902" s="35">
        <f>SUMIFS(Tabla16[IVA RET.],Tabla16[NUM],Tabla1[[#This Row],[CODIGO]])</f>
        <v>0</v>
      </c>
      <c r="K1902" t="str">
        <f>FIXED(Tabla1[[#This Row],[TASA 16%]],0)</f>
        <v>0</v>
      </c>
      <c r="L1902" t="str">
        <f>FIXED(Tabla1[[#This Row],[TASA 0%]],0)</f>
        <v>0</v>
      </c>
      <c r="M1902" t="str">
        <f>FIXED(Tabla1[[#This Row],[TASA EXE.]],0)</f>
        <v>0</v>
      </c>
      <c r="N1902" s="36" t="str">
        <f>FIXED(Tabla1[[#This Row],[IVA]],0)</f>
        <v>0</v>
      </c>
      <c r="O1902" s="36" t="str">
        <f>FIXED(Tabla1[[#This Row],[ISR RET]],0)</f>
        <v>0</v>
      </c>
      <c r="P1902" s="36" t="str">
        <f>FIXED(Tabla1[[#This Row],[IVA RET]],0)</f>
        <v>0</v>
      </c>
      <c r="R1902" s="68">
        <f>Tabla1[[#This Row],[TASA 16]]*16%</f>
        <v>0</v>
      </c>
    </row>
    <row r="1903" spans="2:18" x14ac:dyDescent="0.25">
      <c r="B1903" t="str">
        <f>'[1]210 Y RFC'!A1903</f>
        <v>LDE080529HDA</v>
      </c>
      <c r="C1903" t="s">
        <v>1935</v>
      </c>
      <c r="D1903" t="str">
        <f>'[1]210 Y RFC'!C1903</f>
        <v>LARGA DISTANCIA ECONOMICA SA DE CV</v>
      </c>
      <c r="E1903" s="35">
        <f>SUMIFS(Tabla16[TASA 16],Tabla16[NUM],Tabla1[[#This Row],[CODIGO]])</f>
        <v>0</v>
      </c>
      <c r="F1903" s="35">
        <f>SUMIFS(Tabla16[TASA 0%],Tabla16[NUM],Tabla1[[#This Row],[CODIGO]])</f>
        <v>0</v>
      </c>
      <c r="G1903" s="35">
        <f>SUMIFS(Tabla16[[EXENTO ]],Tabla16[NUM],Tabla1[[#This Row],[CODIGO]])</f>
        <v>0</v>
      </c>
      <c r="H1903" s="35">
        <f>SUMIFS(Tabla16[IVA],Tabla16[NUM],Tabla1[[#This Row],[CODIGO]])</f>
        <v>0</v>
      </c>
      <c r="I1903" s="35">
        <f>SUMIFS(Tabla16[ISR RET.],Tabla16[NUM],Tabla1[[#This Row],[CODIGO]])</f>
        <v>0</v>
      </c>
      <c r="J1903" s="35">
        <f>SUMIFS(Tabla16[IVA RET.],Tabla16[NUM],Tabla1[[#This Row],[CODIGO]])</f>
        <v>0</v>
      </c>
      <c r="K1903" t="str">
        <f>FIXED(Tabla1[[#This Row],[TASA 16%]],0)</f>
        <v>0</v>
      </c>
      <c r="L1903" t="str">
        <f>FIXED(Tabla1[[#This Row],[TASA 0%]],0)</f>
        <v>0</v>
      </c>
      <c r="M1903" t="str">
        <f>FIXED(Tabla1[[#This Row],[TASA EXE.]],0)</f>
        <v>0</v>
      </c>
      <c r="N1903" t="str">
        <f>FIXED(Tabla1[[#This Row],[IVA]],0)</f>
        <v>0</v>
      </c>
      <c r="O1903" t="str">
        <f>FIXED(Tabla1[[#This Row],[ISR RET]],0)</f>
        <v>0</v>
      </c>
      <c r="P1903" t="str">
        <f>FIXED(Tabla1[[#This Row],[IVA RET]],0)</f>
        <v>0</v>
      </c>
      <c r="R1903" s="68">
        <f>Tabla1[[#This Row],[TASA 16]]*16%</f>
        <v>0</v>
      </c>
    </row>
    <row r="1904" spans="2:18" x14ac:dyDescent="0.25">
      <c r="B1904" t="str">
        <f>'[1]210 Y RFC'!A1904</f>
        <v>DAA9612095J5</v>
      </c>
      <c r="C1904" t="s">
        <v>1936</v>
      </c>
      <c r="D1904" t="str">
        <f>'[1]210 Y RFC'!C1904</f>
        <v>DESTILADORA DE AGAVE AZUL SA DE CV</v>
      </c>
      <c r="E1904" s="35">
        <f>SUMIFS(Tabla16[TASA 16],Tabla16[NUM],Tabla1[[#This Row],[CODIGO]])</f>
        <v>0</v>
      </c>
      <c r="F1904" s="35">
        <f>SUMIFS(Tabla16[TASA 0%],Tabla16[NUM],Tabla1[[#This Row],[CODIGO]])</f>
        <v>0</v>
      </c>
      <c r="G1904" s="35">
        <f>SUMIFS(Tabla16[[EXENTO ]],Tabla16[NUM],Tabla1[[#This Row],[CODIGO]])</f>
        <v>0</v>
      </c>
      <c r="H1904" s="35">
        <f>SUMIFS(Tabla16[IVA],Tabla16[NUM],Tabla1[[#This Row],[CODIGO]])</f>
        <v>0</v>
      </c>
      <c r="I1904" s="35">
        <f>SUMIFS(Tabla16[ISR RET.],Tabla16[NUM],Tabla1[[#This Row],[CODIGO]])</f>
        <v>0</v>
      </c>
      <c r="J1904" s="35">
        <f>SUMIFS(Tabla16[IVA RET.],Tabla16[NUM],Tabla1[[#This Row],[CODIGO]])</f>
        <v>0</v>
      </c>
      <c r="K1904" t="str">
        <f>FIXED(Tabla1[[#This Row],[TASA 16%]],0)</f>
        <v>0</v>
      </c>
      <c r="L1904" t="str">
        <f>FIXED(Tabla1[[#This Row],[TASA 0%]],0)</f>
        <v>0</v>
      </c>
      <c r="M1904" t="str">
        <f>FIXED(Tabla1[[#This Row],[TASA EXE.]],0)</f>
        <v>0</v>
      </c>
      <c r="N1904" s="36" t="str">
        <f>FIXED(Tabla1[[#This Row],[IVA]],0)</f>
        <v>0</v>
      </c>
      <c r="O1904" s="36" t="str">
        <f>FIXED(Tabla1[[#This Row],[ISR RET]],0)</f>
        <v>0</v>
      </c>
      <c r="P1904" s="36" t="str">
        <f>FIXED(Tabla1[[#This Row],[IVA RET]],0)</f>
        <v>0</v>
      </c>
      <c r="R1904" s="68">
        <f>Tabla1[[#This Row],[TASA 16]]*16%</f>
        <v>0</v>
      </c>
    </row>
    <row r="1905" spans="2:18" x14ac:dyDescent="0.25">
      <c r="B1905" t="str">
        <f>'[1]210 Y RFC'!A1905</f>
        <v>LPA070904F40</v>
      </c>
      <c r="C1905" t="s">
        <v>1937</v>
      </c>
      <c r="D1905" t="str">
        <f>'[1]210 Y RFC'!C1905</f>
        <v>LABORATORIOS PARTE SA DE CV</v>
      </c>
      <c r="E1905" s="35">
        <f>SUMIFS(Tabla16[TASA 16],Tabla16[NUM],Tabla1[[#This Row],[CODIGO]])</f>
        <v>0</v>
      </c>
      <c r="F1905" s="35">
        <f>SUMIFS(Tabla16[TASA 0%],Tabla16[NUM],Tabla1[[#This Row],[CODIGO]])</f>
        <v>0</v>
      </c>
      <c r="G1905" s="35">
        <f>SUMIFS(Tabla16[[EXENTO ]],Tabla16[NUM],Tabla1[[#This Row],[CODIGO]])</f>
        <v>0</v>
      </c>
      <c r="H1905" s="35">
        <f>SUMIFS(Tabla16[IVA],Tabla16[NUM],Tabla1[[#This Row],[CODIGO]])</f>
        <v>0</v>
      </c>
      <c r="I1905" s="35">
        <f>SUMIFS(Tabla16[ISR RET.],Tabla16[NUM],Tabla1[[#This Row],[CODIGO]])</f>
        <v>0</v>
      </c>
      <c r="J1905" s="35">
        <f>SUMIFS(Tabla16[IVA RET.],Tabla16[NUM],Tabla1[[#This Row],[CODIGO]])</f>
        <v>0</v>
      </c>
      <c r="K1905" t="str">
        <f>FIXED(Tabla1[[#This Row],[TASA 16%]],0)</f>
        <v>0</v>
      </c>
      <c r="L1905" t="str">
        <f>FIXED(Tabla1[[#This Row],[TASA 0%]],0)</f>
        <v>0</v>
      </c>
      <c r="M1905" t="str">
        <f>FIXED(Tabla1[[#This Row],[TASA EXE.]],0)</f>
        <v>0</v>
      </c>
      <c r="N1905" t="str">
        <f>FIXED(Tabla1[[#This Row],[IVA]],0)</f>
        <v>0</v>
      </c>
      <c r="O1905" t="str">
        <f>FIXED(Tabla1[[#This Row],[ISR RET]],0)</f>
        <v>0</v>
      </c>
      <c r="P1905" t="str">
        <f>FIXED(Tabla1[[#This Row],[IVA RET]],0)</f>
        <v>0</v>
      </c>
      <c r="R1905" s="68">
        <f>Tabla1[[#This Row],[TASA 16]]*16%</f>
        <v>0</v>
      </c>
    </row>
    <row r="1906" spans="2:18" x14ac:dyDescent="0.25">
      <c r="B1906" t="str">
        <f>'[1]210 Y RFC'!A1906</f>
        <v>MECI540731VE6</v>
      </c>
      <c r="C1906" t="s">
        <v>1938</v>
      </c>
      <c r="D1906" t="str">
        <f>'[1]210 Y RFC'!C1906</f>
        <v>MENDOZA CRUZ IGNACIO</v>
      </c>
      <c r="E1906" s="35">
        <f>SUMIFS(Tabla16[TASA 16],Tabla16[NUM],Tabla1[[#This Row],[CODIGO]])</f>
        <v>0</v>
      </c>
      <c r="F1906" s="35">
        <f>SUMIFS(Tabla16[TASA 0%],Tabla16[NUM],Tabla1[[#This Row],[CODIGO]])</f>
        <v>0</v>
      </c>
      <c r="G1906" s="35">
        <f>SUMIFS(Tabla16[[EXENTO ]],Tabla16[NUM],Tabla1[[#This Row],[CODIGO]])</f>
        <v>0</v>
      </c>
      <c r="H1906" s="35">
        <f>SUMIFS(Tabla16[IVA],Tabla16[NUM],Tabla1[[#This Row],[CODIGO]])</f>
        <v>0</v>
      </c>
      <c r="I1906" s="35">
        <f>SUMIFS(Tabla16[ISR RET.],Tabla16[NUM],Tabla1[[#This Row],[CODIGO]])</f>
        <v>0</v>
      </c>
      <c r="J1906" s="35">
        <f>SUMIFS(Tabla16[IVA RET.],Tabla16[NUM],Tabla1[[#This Row],[CODIGO]])</f>
        <v>0</v>
      </c>
      <c r="K1906" t="str">
        <f>FIXED(Tabla1[[#This Row],[TASA 16%]],0)</f>
        <v>0</v>
      </c>
      <c r="L1906" t="str">
        <f>FIXED(Tabla1[[#This Row],[TASA 0%]],0)</f>
        <v>0</v>
      </c>
      <c r="M1906" t="str">
        <f>FIXED(Tabla1[[#This Row],[TASA EXE.]],0)</f>
        <v>0</v>
      </c>
      <c r="N1906" s="36" t="str">
        <f>FIXED(Tabla1[[#This Row],[IVA]],0)</f>
        <v>0</v>
      </c>
      <c r="O1906" s="36" t="str">
        <f>FIXED(Tabla1[[#This Row],[ISR RET]],0)</f>
        <v>0</v>
      </c>
      <c r="P1906" s="36" t="str">
        <f>FIXED(Tabla1[[#This Row],[IVA RET]],0)</f>
        <v>0</v>
      </c>
      <c r="R1906" s="68">
        <f>Tabla1[[#This Row],[TASA 16]]*16%</f>
        <v>0</v>
      </c>
    </row>
    <row r="1907" spans="2:18" x14ac:dyDescent="0.25">
      <c r="B1907" t="str">
        <f>'[1]210 Y RFC'!A1907</f>
        <v>GAAM751113QLA</v>
      </c>
      <c r="C1907" t="s">
        <v>1939</v>
      </c>
      <c r="D1907" t="str">
        <f>'[1]210 Y RFC'!C1907</f>
        <v>GARCIA AGUIRRE MARICELA</v>
      </c>
      <c r="E1907" s="35">
        <f>SUMIFS(Tabla16[TASA 16],Tabla16[NUM],Tabla1[[#This Row],[CODIGO]])</f>
        <v>0</v>
      </c>
      <c r="F1907" s="35">
        <f>SUMIFS(Tabla16[TASA 0%],Tabla16[NUM],Tabla1[[#This Row],[CODIGO]])</f>
        <v>0</v>
      </c>
      <c r="G1907" s="35">
        <f>SUMIFS(Tabla16[[EXENTO ]],Tabla16[NUM],Tabla1[[#This Row],[CODIGO]])</f>
        <v>0</v>
      </c>
      <c r="H1907" s="35">
        <f>SUMIFS(Tabla16[IVA],Tabla16[NUM],Tabla1[[#This Row],[CODIGO]])</f>
        <v>0</v>
      </c>
      <c r="I1907" s="35">
        <f>SUMIFS(Tabla16[ISR RET.],Tabla16[NUM],Tabla1[[#This Row],[CODIGO]])</f>
        <v>0</v>
      </c>
      <c r="J1907" s="35">
        <f>SUMIFS(Tabla16[IVA RET.],Tabla16[NUM],Tabla1[[#This Row],[CODIGO]])</f>
        <v>0</v>
      </c>
      <c r="K1907" t="str">
        <f>FIXED(Tabla1[[#This Row],[TASA 16%]],0)</f>
        <v>0</v>
      </c>
      <c r="L1907" t="str">
        <f>FIXED(Tabla1[[#This Row],[TASA 0%]],0)</f>
        <v>0</v>
      </c>
      <c r="M1907" t="str">
        <f>FIXED(Tabla1[[#This Row],[TASA EXE.]],0)</f>
        <v>0</v>
      </c>
      <c r="N1907" t="str">
        <f>FIXED(Tabla1[[#This Row],[IVA]],0)</f>
        <v>0</v>
      </c>
      <c r="O1907" t="str">
        <f>FIXED(Tabla1[[#This Row],[ISR RET]],0)</f>
        <v>0</v>
      </c>
      <c r="P1907" t="str">
        <f>FIXED(Tabla1[[#This Row],[IVA RET]],0)</f>
        <v>0</v>
      </c>
      <c r="R1907" s="68">
        <f>Tabla1[[#This Row],[TASA 16]]*16%</f>
        <v>0</v>
      </c>
    </row>
    <row r="1908" spans="2:18" x14ac:dyDescent="0.25">
      <c r="B1908" t="str">
        <f>'[1]210 Y RFC'!A1908</f>
        <v>DDA0009219E9</v>
      </c>
      <c r="C1908" t="s">
        <v>1940</v>
      </c>
      <c r="D1908" t="str">
        <f>'[1]210 Y RFC'!C1908</f>
        <v>DISTRIBUIDOR DIESEL AUTOMOTRIZ DE LOS ALTOS SA DE CV</v>
      </c>
      <c r="E1908" s="35">
        <f>SUMIFS(Tabla16[TASA 16],Tabla16[NUM],Tabla1[[#This Row],[CODIGO]])</f>
        <v>0</v>
      </c>
      <c r="F1908" s="35">
        <f>SUMIFS(Tabla16[TASA 0%],Tabla16[NUM],Tabla1[[#This Row],[CODIGO]])</f>
        <v>0</v>
      </c>
      <c r="G1908" s="35">
        <f>SUMIFS(Tabla16[[EXENTO ]],Tabla16[NUM],Tabla1[[#This Row],[CODIGO]])</f>
        <v>0</v>
      </c>
      <c r="H1908" s="35">
        <f>SUMIFS(Tabla16[IVA],Tabla16[NUM],Tabla1[[#This Row],[CODIGO]])</f>
        <v>0</v>
      </c>
      <c r="I1908" s="35">
        <f>SUMIFS(Tabla16[ISR RET.],Tabla16[NUM],Tabla1[[#This Row],[CODIGO]])</f>
        <v>0</v>
      </c>
      <c r="J1908" s="35">
        <f>SUMIFS(Tabla16[IVA RET.],Tabla16[NUM],Tabla1[[#This Row],[CODIGO]])</f>
        <v>0</v>
      </c>
      <c r="K1908" t="str">
        <f>FIXED(Tabla1[[#This Row],[TASA 16%]],0)</f>
        <v>0</v>
      </c>
      <c r="L1908" t="str">
        <f>FIXED(Tabla1[[#This Row],[TASA 0%]],0)</f>
        <v>0</v>
      </c>
      <c r="M1908" t="str">
        <f>FIXED(Tabla1[[#This Row],[TASA EXE.]],0)</f>
        <v>0</v>
      </c>
      <c r="N1908" s="36" t="str">
        <f>FIXED(Tabla1[[#This Row],[IVA]],0)</f>
        <v>0</v>
      </c>
      <c r="O1908" s="36" t="str">
        <f>FIXED(Tabla1[[#This Row],[ISR RET]],0)</f>
        <v>0</v>
      </c>
      <c r="P1908" s="36" t="str">
        <f>FIXED(Tabla1[[#This Row],[IVA RET]],0)</f>
        <v>0</v>
      </c>
      <c r="R1908" s="68">
        <f>Tabla1[[#This Row],[TASA 16]]*16%</f>
        <v>0</v>
      </c>
    </row>
    <row r="1909" spans="2:18" x14ac:dyDescent="0.25">
      <c r="B1909" t="str">
        <f>'[1]210 Y RFC'!A1909</f>
        <v>RAL971028HY8</v>
      </c>
      <c r="C1909" t="s">
        <v>1941</v>
      </c>
      <c r="D1909" t="str">
        <f>'[1]210 Y RFC'!C1909</f>
        <v>RALEX SA DE CV</v>
      </c>
      <c r="E1909" s="35">
        <f>SUMIFS(Tabla16[TASA 16],Tabla16[NUM],Tabla1[[#This Row],[CODIGO]])</f>
        <v>0</v>
      </c>
      <c r="F1909" s="35">
        <f>SUMIFS(Tabla16[TASA 0%],Tabla16[NUM],Tabla1[[#This Row],[CODIGO]])</f>
        <v>0</v>
      </c>
      <c r="G1909" s="35">
        <f>SUMIFS(Tabla16[[EXENTO ]],Tabla16[NUM],Tabla1[[#This Row],[CODIGO]])</f>
        <v>0</v>
      </c>
      <c r="H1909" s="35">
        <f>SUMIFS(Tabla16[IVA],Tabla16[NUM],Tabla1[[#This Row],[CODIGO]])</f>
        <v>0</v>
      </c>
      <c r="I1909" s="35">
        <f>SUMIFS(Tabla16[ISR RET.],Tabla16[NUM],Tabla1[[#This Row],[CODIGO]])</f>
        <v>0</v>
      </c>
      <c r="J1909" s="35">
        <f>SUMIFS(Tabla16[IVA RET.],Tabla16[NUM],Tabla1[[#This Row],[CODIGO]])</f>
        <v>0</v>
      </c>
      <c r="K1909" t="str">
        <f>FIXED(Tabla1[[#This Row],[TASA 16%]],0)</f>
        <v>0</v>
      </c>
      <c r="L1909" t="str">
        <f>FIXED(Tabla1[[#This Row],[TASA 0%]],0)</f>
        <v>0</v>
      </c>
      <c r="M1909" t="str">
        <f>FIXED(Tabla1[[#This Row],[TASA EXE.]],0)</f>
        <v>0</v>
      </c>
      <c r="N1909" t="str">
        <f>FIXED(Tabla1[[#This Row],[IVA]],0)</f>
        <v>0</v>
      </c>
      <c r="O1909" t="str">
        <f>FIXED(Tabla1[[#This Row],[ISR RET]],0)</f>
        <v>0</v>
      </c>
      <c r="P1909" t="str">
        <f>FIXED(Tabla1[[#This Row],[IVA RET]],0)</f>
        <v>0</v>
      </c>
      <c r="R1909" s="68">
        <f>Tabla1[[#This Row],[TASA 16]]*16%</f>
        <v>0</v>
      </c>
    </row>
    <row r="1910" spans="2:18" x14ac:dyDescent="0.25">
      <c r="B1910" t="str">
        <f>'[1]210 Y RFC'!A1910</f>
        <v>VPU080317SL0</v>
      </c>
      <c r="C1910" t="s">
        <v>1942</v>
      </c>
      <c r="D1910" t="str">
        <f>'[1]210 Y RFC'!C1910</f>
        <v>VISION360 PUBLICITARIA SA DE CV</v>
      </c>
      <c r="E1910" s="35">
        <f>SUMIFS(Tabla16[TASA 16],Tabla16[NUM],Tabla1[[#This Row],[CODIGO]])</f>
        <v>0</v>
      </c>
      <c r="F1910" s="35">
        <f>SUMIFS(Tabla16[TASA 0%],Tabla16[NUM],Tabla1[[#This Row],[CODIGO]])</f>
        <v>0</v>
      </c>
      <c r="G1910" s="35">
        <f>SUMIFS(Tabla16[[EXENTO ]],Tabla16[NUM],Tabla1[[#This Row],[CODIGO]])</f>
        <v>0</v>
      </c>
      <c r="H1910" s="35">
        <f>SUMIFS(Tabla16[IVA],Tabla16[NUM],Tabla1[[#This Row],[CODIGO]])</f>
        <v>0</v>
      </c>
      <c r="I1910" s="35">
        <f>SUMIFS(Tabla16[ISR RET.],Tabla16[NUM],Tabla1[[#This Row],[CODIGO]])</f>
        <v>0</v>
      </c>
      <c r="J1910" s="35">
        <f>SUMIFS(Tabla16[IVA RET.],Tabla16[NUM],Tabla1[[#This Row],[CODIGO]])</f>
        <v>0</v>
      </c>
      <c r="K1910" t="str">
        <f>FIXED(Tabla1[[#This Row],[TASA 16%]],0)</f>
        <v>0</v>
      </c>
      <c r="L1910" t="str">
        <f>FIXED(Tabla1[[#This Row],[TASA 0%]],0)</f>
        <v>0</v>
      </c>
      <c r="M1910" t="str">
        <f>FIXED(Tabla1[[#This Row],[TASA EXE.]],0)</f>
        <v>0</v>
      </c>
      <c r="N1910" s="36" t="str">
        <f>FIXED(Tabla1[[#This Row],[IVA]],0)</f>
        <v>0</v>
      </c>
      <c r="O1910" s="36" t="str">
        <f>FIXED(Tabla1[[#This Row],[ISR RET]],0)</f>
        <v>0</v>
      </c>
      <c r="P1910" s="36" t="str">
        <f>FIXED(Tabla1[[#This Row],[IVA RET]],0)</f>
        <v>0</v>
      </c>
      <c r="R1910" s="68">
        <f>Tabla1[[#This Row],[TASA 16]]*16%</f>
        <v>0</v>
      </c>
    </row>
    <row r="1911" spans="2:18" x14ac:dyDescent="0.25">
      <c r="B1911" t="str">
        <f>'[1]210 Y RFC'!A1911</f>
        <v>TMO821210JF8</v>
      </c>
      <c r="C1911" t="s">
        <v>1943</v>
      </c>
      <c r="D1911" t="str">
        <f>'[1]210 Y RFC'!C1911</f>
        <v>TEPATITLAN MOTORS SA</v>
      </c>
      <c r="E1911" s="35">
        <f>SUMIFS(Tabla16[TASA 16],Tabla16[NUM],Tabla1[[#This Row],[CODIGO]])</f>
        <v>0</v>
      </c>
      <c r="F1911" s="35">
        <f>SUMIFS(Tabla16[TASA 0%],Tabla16[NUM],Tabla1[[#This Row],[CODIGO]])</f>
        <v>0</v>
      </c>
      <c r="G1911" s="35">
        <f>SUMIFS(Tabla16[[EXENTO ]],Tabla16[NUM],Tabla1[[#This Row],[CODIGO]])</f>
        <v>0</v>
      </c>
      <c r="H1911" s="35">
        <f>SUMIFS(Tabla16[IVA],Tabla16[NUM],Tabla1[[#This Row],[CODIGO]])</f>
        <v>0</v>
      </c>
      <c r="I1911" s="35">
        <f>SUMIFS(Tabla16[ISR RET.],Tabla16[NUM],Tabla1[[#This Row],[CODIGO]])</f>
        <v>0</v>
      </c>
      <c r="J1911" s="35">
        <f>SUMIFS(Tabla16[IVA RET.],Tabla16[NUM],Tabla1[[#This Row],[CODIGO]])</f>
        <v>0</v>
      </c>
      <c r="K1911" t="str">
        <f>FIXED(Tabla1[[#This Row],[TASA 16%]],0)</f>
        <v>0</v>
      </c>
      <c r="L1911" t="str">
        <f>FIXED(Tabla1[[#This Row],[TASA 0%]],0)</f>
        <v>0</v>
      </c>
      <c r="M1911" t="str">
        <f>FIXED(Tabla1[[#This Row],[TASA EXE.]],0)</f>
        <v>0</v>
      </c>
      <c r="N1911" t="str">
        <f>FIXED(Tabla1[[#This Row],[IVA]],0)</f>
        <v>0</v>
      </c>
      <c r="O1911" t="str">
        <f>FIXED(Tabla1[[#This Row],[ISR RET]],0)</f>
        <v>0</v>
      </c>
      <c r="P1911" t="str">
        <f>FIXED(Tabla1[[#This Row],[IVA RET]],0)</f>
        <v>0</v>
      </c>
      <c r="R1911" s="68">
        <f>Tabla1[[#This Row],[TASA 16]]*16%</f>
        <v>0</v>
      </c>
    </row>
    <row r="1912" spans="2:18" x14ac:dyDescent="0.25">
      <c r="B1912" t="str">
        <f>'[1]210 Y RFC'!A1912</f>
        <v>LOTT660630GC2</v>
      </c>
      <c r="C1912" t="s">
        <v>1944</v>
      </c>
      <c r="D1912" t="str">
        <f>'[1]210 Y RFC'!C1912</f>
        <v>LOMELI DE LA TORRE TERESA DE JESUS</v>
      </c>
      <c r="E1912" s="35">
        <f>SUMIFS(Tabla16[TASA 16],Tabla16[NUM],Tabla1[[#This Row],[CODIGO]])</f>
        <v>0</v>
      </c>
      <c r="F1912" s="35">
        <f>SUMIFS(Tabla16[TASA 0%],Tabla16[NUM],Tabla1[[#This Row],[CODIGO]])</f>
        <v>0</v>
      </c>
      <c r="G1912" s="35">
        <f>SUMIFS(Tabla16[[EXENTO ]],Tabla16[NUM],Tabla1[[#This Row],[CODIGO]])</f>
        <v>0</v>
      </c>
      <c r="H1912" s="35">
        <f>SUMIFS(Tabla16[IVA],Tabla16[NUM],Tabla1[[#This Row],[CODIGO]])</f>
        <v>0</v>
      </c>
      <c r="I1912" s="35">
        <f>SUMIFS(Tabla16[ISR RET.],Tabla16[NUM],Tabla1[[#This Row],[CODIGO]])</f>
        <v>0</v>
      </c>
      <c r="J1912" s="35">
        <f>SUMIFS(Tabla16[IVA RET.],Tabla16[NUM],Tabla1[[#This Row],[CODIGO]])</f>
        <v>0</v>
      </c>
      <c r="K1912" t="str">
        <f>FIXED(Tabla1[[#This Row],[TASA 16%]],0)</f>
        <v>0</v>
      </c>
      <c r="L1912" t="str">
        <f>FIXED(Tabla1[[#This Row],[TASA 0%]],0)</f>
        <v>0</v>
      </c>
      <c r="M1912" t="str">
        <f>FIXED(Tabla1[[#This Row],[TASA EXE.]],0)</f>
        <v>0</v>
      </c>
      <c r="N1912" s="36" t="str">
        <f>FIXED(Tabla1[[#This Row],[IVA]],0)</f>
        <v>0</v>
      </c>
      <c r="O1912" s="36" t="str">
        <f>FIXED(Tabla1[[#This Row],[ISR RET]],0)</f>
        <v>0</v>
      </c>
      <c r="P1912" s="36" t="str">
        <f>FIXED(Tabla1[[#This Row],[IVA RET]],0)</f>
        <v>0</v>
      </c>
      <c r="R1912" s="68">
        <f>Tabla1[[#This Row],[TASA 16]]*16%</f>
        <v>0</v>
      </c>
    </row>
    <row r="1913" spans="2:18" x14ac:dyDescent="0.25">
      <c r="B1913" t="str">
        <f>'[1]210 Y RFC'!A1913</f>
        <v>GPA930101QI7</v>
      </c>
      <c r="C1913" t="s">
        <v>1945</v>
      </c>
      <c r="D1913" t="str">
        <f>'[1]210 Y RFC'!C1913</f>
        <v>GRUPO PARISINA SA DE CV</v>
      </c>
      <c r="E1913" s="35">
        <f>SUMIFS(Tabla16[TASA 16],Tabla16[NUM],Tabla1[[#This Row],[CODIGO]])</f>
        <v>0</v>
      </c>
      <c r="F1913" s="35">
        <f>SUMIFS(Tabla16[TASA 0%],Tabla16[NUM],Tabla1[[#This Row],[CODIGO]])</f>
        <v>0</v>
      </c>
      <c r="G1913" s="35">
        <f>SUMIFS(Tabla16[[EXENTO ]],Tabla16[NUM],Tabla1[[#This Row],[CODIGO]])</f>
        <v>0</v>
      </c>
      <c r="H1913" s="35">
        <f>SUMIFS(Tabla16[IVA],Tabla16[NUM],Tabla1[[#This Row],[CODIGO]])</f>
        <v>0</v>
      </c>
      <c r="I1913" s="35">
        <f>SUMIFS(Tabla16[ISR RET.],Tabla16[NUM],Tabla1[[#This Row],[CODIGO]])</f>
        <v>0</v>
      </c>
      <c r="J1913" s="35">
        <f>SUMIFS(Tabla16[IVA RET.],Tabla16[NUM],Tabla1[[#This Row],[CODIGO]])</f>
        <v>0</v>
      </c>
      <c r="K1913" t="str">
        <f>FIXED(Tabla1[[#This Row],[TASA 16%]],0)</f>
        <v>0</v>
      </c>
      <c r="L1913" t="str">
        <f>FIXED(Tabla1[[#This Row],[TASA 0%]],0)</f>
        <v>0</v>
      </c>
      <c r="M1913" t="str">
        <f>FIXED(Tabla1[[#This Row],[TASA EXE.]],0)</f>
        <v>0</v>
      </c>
      <c r="N1913" t="str">
        <f>FIXED(Tabla1[[#This Row],[IVA]],0)</f>
        <v>0</v>
      </c>
      <c r="O1913" t="str">
        <f>FIXED(Tabla1[[#This Row],[ISR RET]],0)</f>
        <v>0</v>
      </c>
      <c r="P1913" t="str">
        <f>FIXED(Tabla1[[#This Row],[IVA RET]],0)</f>
        <v>0</v>
      </c>
      <c r="R1913" s="68">
        <f>Tabla1[[#This Row],[TASA 16]]*16%</f>
        <v>0</v>
      </c>
    </row>
    <row r="1914" spans="2:18" x14ac:dyDescent="0.25">
      <c r="B1914" t="str">
        <f>'[1]210 Y RFC'!A1914</f>
        <v>ZAAA720305BA0</v>
      </c>
      <c r="C1914" t="s">
        <v>1946</v>
      </c>
      <c r="D1914" t="str">
        <f>'[1]210 Y RFC'!C1914</f>
        <v>SASUETA AZPEITIA ANDREA</v>
      </c>
      <c r="E1914" s="35">
        <f>SUMIFS(Tabla16[TASA 16],Tabla16[NUM],Tabla1[[#This Row],[CODIGO]])</f>
        <v>0</v>
      </c>
      <c r="F1914" s="35">
        <f>SUMIFS(Tabla16[TASA 0%],Tabla16[NUM],Tabla1[[#This Row],[CODIGO]])</f>
        <v>0</v>
      </c>
      <c r="G1914" s="35">
        <f>SUMIFS(Tabla16[[EXENTO ]],Tabla16[NUM],Tabla1[[#This Row],[CODIGO]])</f>
        <v>0</v>
      </c>
      <c r="H1914" s="35">
        <f>SUMIFS(Tabla16[IVA],Tabla16[NUM],Tabla1[[#This Row],[CODIGO]])</f>
        <v>0</v>
      </c>
      <c r="I1914" s="35">
        <f>SUMIFS(Tabla16[ISR RET.],Tabla16[NUM],Tabla1[[#This Row],[CODIGO]])</f>
        <v>0</v>
      </c>
      <c r="J1914" s="35">
        <f>SUMIFS(Tabla16[IVA RET.],Tabla16[NUM],Tabla1[[#This Row],[CODIGO]])</f>
        <v>0</v>
      </c>
      <c r="K1914" t="str">
        <f>FIXED(Tabla1[[#This Row],[TASA 16%]],0)</f>
        <v>0</v>
      </c>
      <c r="L1914" t="str">
        <f>FIXED(Tabla1[[#This Row],[TASA 0%]],0)</f>
        <v>0</v>
      </c>
      <c r="M1914" t="str">
        <f>FIXED(Tabla1[[#This Row],[TASA EXE.]],0)</f>
        <v>0</v>
      </c>
      <c r="N1914" s="36" t="str">
        <f>FIXED(Tabla1[[#This Row],[IVA]],0)</f>
        <v>0</v>
      </c>
      <c r="O1914" s="36" t="str">
        <f>FIXED(Tabla1[[#This Row],[ISR RET]],0)</f>
        <v>0</v>
      </c>
      <c r="P1914" s="36" t="str">
        <f>FIXED(Tabla1[[#This Row],[IVA RET]],0)</f>
        <v>0</v>
      </c>
      <c r="R1914" s="68">
        <f>Tabla1[[#This Row],[TASA 16]]*16%</f>
        <v>0</v>
      </c>
    </row>
    <row r="1915" spans="2:18" x14ac:dyDescent="0.25">
      <c r="B1915" t="str">
        <f>'[1]210 Y RFC'!A1915</f>
        <v>LUPA7410077F9</v>
      </c>
      <c r="C1915" t="s">
        <v>1947</v>
      </c>
      <c r="D1915" t="str">
        <f>'[1]210 Y RFC'!C1915</f>
        <v>LUPERCIO PLASCENCIA ALFONSO</v>
      </c>
      <c r="E1915" s="35">
        <f>SUMIFS(Tabla16[TASA 16],Tabla16[NUM],Tabla1[[#This Row],[CODIGO]])</f>
        <v>0</v>
      </c>
      <c r="F1915" s="35">
        <f>SUMIFS(Tabla16[TASA 0%],Tabla16[NUM],Tabla1[[#This Row],[CODIGO]])</f>
        <v>0</v>
      </c>
      <c r="G1915" s="35">
        <f>SUMIFS(Tabla16[[EXENTO ]],Tabla16[NUM],Tabla1[[#This Row],[CODIGO]])</f>
        <v>0</v>
      </c>
      <c r="H1915" s="35">
        <f>SUMIFS(Tabla16[IVA],Tabla16[NUM],Tabla1[[#This Row],[CODIGO]])</f>
        <v>0</v>
      </c>
      <c r="I1915" s="35">
        <f>SUMIFS(Tabla16[ISR RET.],Tabla16[NUM],Tabla1[[#This Row],[CODIGO]])</f>
        <v>0</v>
      </c>
      <c r="J1915" s="35">
        <f>SUMIFS(Tabla16[IVA RET.],Tabla16[NUM],Tabla1[[#This Row],[CODIGO]])</f>
        <v>0</v>
      </c>
      <c r="K1915" t="str">
        <f>FIXED(Tabla1[[#This Row],[TASA 16%]],0)</f>
        <v>0</v>
      </c>
      <c r="L1915" t="str">
        <f>FIXED(Tabla1[[#This Row],[TASA 0%]],0)</f>
        <v>0</v>
      </c>
      <c r="M1915" t="str">
        <f>FIXED(Tabla1[[#This Row],[TASA EXE.]],0)</f>
        <v>0</v>
      </c>
      <c r="N1915" t="str">
        <f>FIXED(Tabla1[[#This Row],[IVA]],0)</f>
        <v>0</v>
      </c>
      <c r="O1915" t="str">
        <f>FIXED(Tabla1[[#This Row],[ISR RET]],0)</f>
        <v>0</v>
      </c>
      <c r="P1915" t="str">
        <f>FIXED(Tabla1[[#This Row],[IVA RET]],0)</f>
        <v>0</v>
      </c>
      <c r="R1915" s="68">
        <f>Tabla1[[#This Row],[TASA 16]]*16%</f>
        <v>0</v>
      </c>
    </row>
    <row r="1916" spans="2:18" x14ac:dyDescent="0.25">
      <c r="B1916" t="str">
        <f>'[1]210 Y RFC'!A1916</f>
        <v>PVA070221G35</v>
      </c>
      <c r="C1916" t="s">
        <v>1948</v>
      </c>
      <c r="D1916" t="str">
        <f>'[1]210 Y RFC'!C1916</f>
        <v>PRODUCTOS VANIFARM SA DE CV</v>
      </c>
      <c r="E1916" s="35">
        <f>SUMIFS(Tabla16[TASA 16],Tabla16[NUM],Tabla1[[#This Row],[CODIGO]])</f>
        <v>8576.25</v>
      </c>
      <c r="F1916" s="35">
        <f>SUMIFS(Tabla16[TASA 0%],Tabla16[NUM],Tabla1[[#This Row],[CODIGO]])</f>
        <v>1.9999999998617568E-2</v>
      </c>
      <c r="G1916" s="35">
        <f>SUMIFS(Tabla16[[EXENTO ]],Tabla16[NUM],Tabla1[[#This Row],[CODIGO]])</f>
        <v>0</v>
      </c>
      <c r="H1916" s="35">
        <f>SUMIFS(Tabla16[IVA],Tabla16[NUM],Tabla1[[#This Row],[CODIGO]])</f>
        <v>1372.2</v>
      </c>
      <c r="I1916" s="35">
        <f>SUMIFS(Tabla16[ISR RET.],Tabla16[NUM],Tabla1[[#This Row],[CODIGO]])</f>
        <v>0</v>
      </c>
      <c r="J1916" s="35">
        <f>SUMIFS(Tabla16[IVA RET.],Tabla16[NUM],Tabla1[[#This Row],[CODIGO]])</f>
        <v>0</v>
      </c>
      <c r="K1916" t="str">
        <f>FIXED(Tabla1[[#This Row],[TASA 16%]],0)</f>
        <v>8,576</v>
      </c>
      <c r="L1916" t="str">
        <f>FIXED(Tabla1[[#This Row],[TASA 0%]],0)</f>
        <v>0</v>
      </c>
      <c r="M1916" t="str">
        <f>FIXED(Tabla1[[#This Row],[TASA EXE.]],0)</f>
        <v>0</v>
      </c>
      <c r="N1916" s="36" t="str">
        <f>FIXED(Tabla1[[#This Row],[IVA]],0)</f>
        <v>1,372</v>
      </c>
      <c r="O1916" s="36" t="str">
        <f>FIXED(Tabla1[[#This Row],[ISR RET]],0)</f>
        <v>0</v>
      </c>
      <c r="P1916" s="36" t="str">
        <f>FIXED(Tabla1[[#This Row],[IVA RET]],0)</f>
        <v>0</v>
      </c>
      <c r="R1916" s="68">
        <f>Tabla1[[#This Row],[TASA 16]]*16%</f>
        <v>1372.16</v>
      </c>
    </row>
    <row r="1917" spans="2:18" x14ac:dyDescent="0.25">
      <c r="B1917" t="str">
        <f>'[1]210 Y RFC'!A1917</f>
        <v>AECM490819L89</v>
      </c>
      <c r="C1917" t="s">
        <v>1949</v>
      </c>
      <c r="D1917" t="str">
        <f>'[1]210 Y RFC'!C1917</f>
        <v>ACEVES CASTELLANOS MARIA MARTHA DOLORES</v>
      </c>
      <c r="E1917" s="35">
        <f>SUMIFS(Tabla16[TASA 16],Tabla16[NUM],Tabla1[[#This Row],[CODIGO]])</f>
        <v>0</v>
      </c>
      <c r="F1917" s="35">
        <f>SUMIFS(Tabla16[TASA 0%],Tabla16[NUM],Tabla1[[#This Row],[CODIGO]])</f>
        <v>0</v>
      </c>
      <c r="G1917" s="35">
        <f>SUMIFS(Tabla16[[EXENTO ]],Tabla16[NUM],Tabla1[[#This Row],[CODIGO]])</f>
        <v>0</v>
      </c>
      <c r="H1917" s="35">
        <f>SUMIFS(Tabla16[IVA],Tabla16[NUM],Tabla1[[#This Row],[CODIGO]])</f>
        <v>0</v>
      </c>
      <c r="I1917" s="35">
        <f>SUMIFS(Tabla16[ISR RET.],Tabla16[NUM],Tabla1[[#This Row],[CODIGO]])</f>
        <v>0</v>
      </c>
      <c r="J1917" s="35">
        <f>SUMIFS(Tabla16[IVA RET.],Tabla16[NUM],Tabla1[[#This Row],[CODIGO]])</f>
        <v>0</v>
      </c>
      <c r="K1917" t="str">
        <f>FIXED(Tabla1[[#This Row],[TASA 16%]],0)</f>
        <v>0</v>
      </c>
      <c r="L1917" t="str">
        <f>FIXED(Tabla1[[#This Row],[TASA 0%]],0)</f>
        <v>0</v>
      </c>
      <c r="M1917" t="str">
        <f>FIXED(Tabla1[[#This Row],[TASA EXE.]],0)</f>
        <v>0</v>
      </c>
      <c r="N1917" t="str">
        <f>FIXED(Tabla1[[#This Row],[IVA]],0)</f>
        <v>0</v>
      </c>
      <c r="O1917" t="str">
        <f>FIXED(Tabla1[[#This Row],[ISR RET]],0)</f>
        <v>0</v>
      </c>
      <c r="P1917" t="str">
        <f>FIXED(Tabla1[[#This Row],[IVA RET]],0)</f>
        <v>0</v>
      </c>
      <c r="R1917" s="68">
        <f>Tabla1[[#This Row],[TASA 16]]*16%</f>
        <v>0</v>
      </c>
    </row>
    <row r="1918" spans="2:18" x14ac:dyDescent="0.25">
      <c r="B1918" t="str">
        <f>'[1]210 Y RFC'!A1918</f>
        <v>MIN931015ES9</v>
      </c>
      <c r="C1918" t="s">
        <v>1950</v>
      </c>
      <c r="D1918" t="str">
        <f>'[1]210 Y RFC'!C1918</f>
        <v>MINSA SA DE CV</v>
      </c>
      <c r="E1918" s="35">
        <f>SUMIFS(Tabla16[TASA 16],Tabla16[NUM],Tabla1[[#This Row],[CODIGO]])</f>
        <v>0</v>
      </c>
      <c r="F1918" s="35">
        <f>SUMIFS(Tabla16[TASA 0%],Tabla16[NUM],Tabla1[[#This Row],[CODIGO]])</f>
        <v>0</v>
      </c>
      <c r="G1918" s="35">
        <f>SUMIFS(Tabla16[[EXENTO ]],Tabla16[NUM],Tabla1[[#This Row],[CODIGO]])</f>
        <v>0</v>
      </c>
      <c r="H1918" s="35">
        <f>SUMIFS(Tabla16[IVA],Tabla16[NUM],Tabla1[[#This Row],[CODIGO]])</f>
        <v>0</v>
      </c>
      <c r="I1918" s="35">
        <f>SUMIFS(Tabla16[ISR RET.],Tabla16[NUM],Tabla1[[#This Row],[CODIGO]])</f>
        <v>0</v>
      </c>
      <c r="J1918" s="35">
        <f>SUMIFS(Tabla16[IVA RET.],Tabla16[NUM],Tabla1[[#This Row],[CODIGO]])</f>
        <v>0</v>
      </c>
      <c r="K1918" t="str">
        <f>FIXED(Tabla1[[#This Row],[TASA 16%]],0)</f>
        <v>0</v>
      </c>
      <c r="L1918" t="str">
        <f>FIXED(Tabla1[[#This Row],[TASA 0%]],0)</f>
        <v>0</v>
      </c>
      <c r="M1918" t="str">
        <f>FIXED(Tabla1[[#This Row],[TASA EXE.]],0)</f>
        <v>0</v>
      </c>
      <c r="N1918" s="36" t="str">
        <f>FIXED(Tabla1[[#This Row],[IVA]],0)</f>
        <v>0</v>
      </c>
      <c r="O1918" s="36" t="str">
        <f>FIXED(Tabla1[[#This Row],[ISR RET]],0)</f>
        <v>0</v>
      </c>
      <c r="P1918" s="36" t="str">
        <f>FIXED(Tabla1[[#This Row],[IVA RET]],0)</f>
        <v>0</v>
      </c>
      <c r="R1918" s="68">
        <f>Tabla1[[#This Row],[TASA 16]]*16%</f>
        <v>0</v>
      </c>
    </row>
    <row r="1919" spans="2:18" x14ac:dyDescent="0.25">
      <c r="B1919" t="str">
        <f>'[1]210 Y RFC'!A1919</f>
        <v>GEH080304ER6</v>
      </c>
      <c r="C1919" t="s">
        <v>1951</v>
      </c>
      <c r="D1919" t="str">
        <f>'[1]210 Y RFC'!C1919</f>
        <v>GAMEZ E HIJOS ASESORES SC</v>
      </c>
      <c r="E1919" s="35">
        <f>SUMIFS(Tabla16[TASA 16],Tabla16[NUM],Tabla1[[#This Row],[CODIGO]])</f>
        <v>0</v>
      </c>
      <c r="F1919" s="35">
        <f>SUMIFS(Tabla16[TASA 0%],Tabla16[NUM],Tabla1[[#This Row],[CODIGO]])</f>
        <v>0</v>
      </c>
      <c r="G1919" s="35">
        <f>SUMIFS(Tabla16[[EXENTO ]],Tabla16[NUM],Tabla1[[#This Row],[CODIGO]])</f>
        <v>0</v>
      </c>
      <c r="H1919" s="35">
        <f>SUMIFS(Tabla16[IVA],Tabla16[NUM],Tabla1[[#This Row],[CODIGO]])</f>
        <v>0</v>
      </c>
      <c r="I1919" s="35">
        <f>SUMIFS(Tabla16[ISR RET.],Tabla16[NUM],Tabla1[[#This Row],[CODIGO]])</f>
        <v>0</v>
      </c>
      <c r="J1919" s="35">
        <f>SUMIFS(Tabla16[IVA RET.],Tabla16[NUM],Tabla1[[#This Row],[CODIGO]])</f>
        <v>0</v>
      </c>
      <c r="K1919" t="str">
        <f>FIXED(Tabla1[[#This Row],[TASA 16%]],0)</f>
        <v>0</v>
      </c>
      <c r="L1919" t="str">
        <f>FIXED(Tabla1[[#This Row],[TASA 0%]],0)</f>
        <v>0</v>
      </c>
      <c r="M1919" t="str">
        <f>FIXED(Tabla1[[#This Row],[TASA EXE.]],0)</f>
        <v>0</v>
      </c>
      <c r="N1919" t="str">
        <f>FIXED(Tabla1[[#This Row],[IVA]],0)</f>
        <v>0</v>
      </c>
      <c r="O1919" t="str">
        <f>FIXED(Tabla1[[#This Row],[ISR RET]],0)</f>
        <v>0</v>
      </c>
      <c r="P1919" t="str">
        <f>FIXED(Tabla1[[#This Row],[IVA RET]],0)</f>
        <v>0</v>
      </c>
      <c r="R1919" s="68">
        <f>Tabla1[[#This Row],[TASA 16]]*16%</f>
        <v>0</v>
      </c>
    </row>
    <row r="1920" spans="2:18" x14ac:dyDescent="0.25">
      <c r="B1920" t="str">
        <f>'[1]210 Y RFC'!A1920</f>
        <v>EXP070518DK0</v>
      </c>
      <c r="C1920" t="s">
        <v>1952</v>
      </c>
      <c r="D1920" t="str">
        <f>'[1]210 Y RFC'!C1920</f>
        <v>EXPRAL SA DE CV</v>
      </c>
      <c r="E1920" s="35">
        <f>SUMIFS(Tabla16[TASA 16],Tabla16[NUM],Tabla1[[#This Row],[CODIGO]])</f>
        <v>0</v>
      </c>
      <c r="F1920" s="35">
        <f>SUMIFS(Tabla16[TASA 0%],Tabla16[NUM],Tabla1[[#This Row],[CODIGO]])</f>
        <v>0</v>
      </c>
      <c r="G1920" s="35">
        <f>SUMIFS(Tabla16[[EXENTO ]],Tabla16[NUM],Tabla1[[#This Row],[CODIGO]])</f>
        <v>0</v>
      </c>
      <c r="H1920" s="35">
        <f>SUMIFS(Tabla16[IVA],Tabla16[NUM],Tabla1[[#This Row],[CODIGO]])</f>
        <v>0</v>
      </c>
      <c r="I1920" s="35">
        <f>SUMIFS(Tabla16[ISR RET.],Tabla16[NUM],Tabla1[[#This Row],[CODIGO]])</f>
        <v>0</v>
      </c>
      <c r="J1920" s="35">
        <f>SUMIFS(Tabla16[IVA RET.],Tabla16[NUM],Tabla1[[#This Row],[CODIGO]])</f>
        <v>0</v>
      </c>
      <c r="K1920" t="str">
        <f>FIXED(Tabla1[[#This Row],[TASA 16%]],0)</f>
        <v>0</v>
      </c>
      <c r="L1920" t="str">
        <f>FIXED(Tabla1[[#This Row],[TASA 0%]],0)</f>
        <v>0</v>
      </c>
      <c r="M1920" t="str">
        <f>FIXED(Tabla1[[#This Row],[TASA EXE.]],0)</f>
        <v>0</v>
      </c>
      <c r="N1920" s="36" t="str">
        <f>FIXED(Tabla1[[#This Row],[IVA]],0)</f>
        <v>0</v>
      </c>
      <c r="O1920" s="36" t="str">
        <f>FIXED(Tabla1[[#This Row],[ISR RET]],0)</f>
        <v>0</v>
      </c>
      <c r="P1920" s="36" t="str">
        <f>FIXED(Tabla1[[#This Row],[IVA RET]],0)</f>
        <v>0</v>
      </c>
      <c r="R1920" s="68">
        <f>Tabla1[[#This Row],[TASA 16]]*16%</f>
        <v>0</v>
      </c>
    </row>
    <row r="1921" spans="2:18" x14ac:dyDescent="0.25">
      <c r="B1921" t="str">
        <f>'[1]210 Y RFC'!A1921</f>
        <v>NAAE810106L72</v>
      </c>
      <c r="C1921" t="s">
        <v>1953</v>
      </c>
      <c r="D1921" t="str">
        <f>'[1]210 Y RFC'!C1921</f>
        <v>NAVARRO ALVAREZ ELIZABETH</v>
      </c>
      <c r="E1921" s="35">
        <f>SUMIFS(Tabla16[TASA 16],Tabla16[NUM],Tabla1[[#This Row],[CODIGO]])</f>
        <v>0</v>
      </c>
      <c r="F1921" s="35">
        <f>SUMIFS(Tabla16[TASA 0%],Tabla16[NUM],Tabla1[[#This Row],[CODIGO]])</f>
        <v>0</v>
      </c>
      <c r="G1921" s="35">
        <f>SUMIFS(Tabla16[[EXENTO ]],Tabla16[NUM],Tabla1[[#This Row],[CODIGO]])</f>
        <v>0</v>
      </c>
      <c r="H1921" s="35">
        <f>SUMIFS(Tabla16[IVA],Tabla16[NUM],Tabla1[[#This Row],[CODIGO]])</f>
        <v>0</v>
      </c>
      <c r="I1921" s="35">
        <f>SUMIFS(Tabla16[ISR RET.],Tabla16[NUM],Tabla1[[#This Row],[CODIGO]])</f>
        <v>0</v>
      </c>
      <c r="J1921" s="35">
        <f>SUMIFS(Tabla16[IVA RET.],Tabla16[NUM],Tabla1[[#This Row],[CODIGO]])</f>
        <v>0</v>
      </c>
      <c r="K1921" t="str">
        <f>FIXED(Tabla1[[#This Row],[TASA 16%]],0)</f>
        <v>0</v>
      </c>
      <c r="L1921" t="str">
        <f>FIXED(Tabla1[[#This Row],[TASA 0%]],0)</f>
        <v>0</v>
      </c>
      <c r="M1921" t="str">
        <f>FIXED(Tabla1[[#This Row],[TASA EXE.]],0)</f>
        <v>0</v>
      </c>
      <c r="N1921" t="str">
        <f>FIXED(Tabla1[[#This Row],[IVA]],0)</f>
        <v>0</v>
      </c>
      <c r="O1921" t="str">
        <f>FIXED(Tabla1[[#This Row],[ISR RET]],0)</f>
        <v>0</v>
      </c>
      <c r="P1921" t="str">
        <f>FIXED(Tabla1[[#This Row],[IVA RET]],0)</f>
        <v>0</v>
      </c>
      <c r="R1921" s="68">
        <f>Tabla1[[#This Row],[TASA 16]]*16%</f>
        <v>0</v>
      </c>
    </row>
    <row r="1922" spans="2:18" x14ac:dyDescent="0.25">
      <c r="B1922" t="str">
        <f>'[1]210 Y RFC'!A1922</f>
        <v>MANA640207PH4</v>
      </c>
      <c r="C1922" t="s">
        <v>1954</v>
      </c>
      <c r="D1922" t="str">
        <f>'[1]210 Y RFC'!C1922</f>
        <v>MARTINEZ NAVARRO ALEJANDRO</v>
      </c>
      <c r="E1922" s="35">
        <f>SUMIFS(Tabla16[TASA 16],Tabla16[NUM],Tabla1[[#This Row],[CODIGO]])</f>
        <v>0</v>
      </c>
      <c r="F1922" s="35">
        <f>SUMIFS(Tabla16[TASA 0%],Tabla16[NUM],Tabla1[[#This Row],[CODIGO]])</f>
        <v>0</v>
      </c>
      <c r="G1922" s="35">
        <f>SUMIFS(Tabla16[[EXENTO ]],Tabla16[NUM],Tabla1[[#This Row],[CODIGO]])</f>
        <v>0</v>
      </c>
      <c r="H1922" s="35">
        <f>SUMIFS(Tabla16[IVA],Tabla16[NUM],Tabla1[[#This Row],[CODIGO]])</f>
        <v>0</v>
      </c>
      <c r="I1922" s="35">
        <f>SUMIFS(Tabla16[ISR RET.],Tabla16[NUM],Tabla1[[#This Row],[CODIGO]])</f>
        <v>0</v>
      </c>
      <c r="J1922" s="35">
        <f>SUMIFS(Tabla16[IVA RET.],Tabla16[NUM],Tabla1[[#This Row],[CODIGO]])</f>
        <v>0</v>
      </c>
      <c r="K1922" t="str">
        <f>FIXED(Tabla1[[#This Row],[TASA 16%]],0)</f>
        <v>0</v>
      </c>
      <c r="L1922" t="str">
        <f>FIXED(Tabla1[[#This Row],[TASA 0%]],0)</f>
        <v>0</v>
      </c>
      <c r="M1922" t="str">
        <f>FIXED(Tabla1[[#This Row],[TASA EXE.]],0)</f>
        <v>0</v>
      </c>
      <c r="N1922" s="36" t="str">
        <f>FIXED(Tabla1[[#This Row],[IVA]],0)</f>
        <v>0</v>
      </c>
      <c r="O1922" s="36" t="str">
        <f>FIXED(Tabla1[[#This Row],[ISR RET]],0)</f>
        <v>0</v>
      </c>
      <c r="P1922" s="36" t="str">
        <f>FIXED(Tabla1[[#This Row],[IVA RET]],0)</f>
        <v>0</v>
      </c>
      <c r="R1922" s="68">
        <f>Tabla1[[#This Row],[TASA 16]]*16%</f>
        <v>0</v>
      </c>
    </row>
    <row r="1923" spans="2:18" x14ac:dyDescent="0.25">
      <c r="B1923" t="str">
        <f>'[1]210 Y RFC'!A1923</f>
        <v>NOV070731JP6</v>
      </c>
      <c r="C1923" t="s">
        <v>1955</v>
      </c>
      <c r="D1923" t="str">
        <f>'[1]210 Y RFC'!C1923</f>
        <v>NOVAMEDICAL SA DE CV</v>
      </c>
      <c r="E1923" s="35">
        <f>SUMIFS(Tabla16[TASA 16],Tabla16[NUM],Tabla1[[#This Row],[CODIGO]])</f>
        <v>0</v>
      </c>
      <c r="F1923" s="35">
        <f>SUMIFS(Tabla16[TASA 0%],Tabla16[NUM],Tabla1[[#This Row],[CODIGO]])</f>
        <v>0</v>
      </c>
      <c r="G1923" s="35">
        <f>SUMIFS(Tabla16[[EXENTO ]],Tabla16[NUM],Tabla1[[#This Row],[CODIGO]])</f>
        <v>0</v>
      </c>
      <c r="H1923" s="35">
        <f>SUMIFS(Tabla16[IVA],Tabla16[NUM],Tabla1[[#This Row],[CODIGO]])</f>
        <v>0</v>
      </c>
      <c r="I1923" s="35">
        <f>SUMIFS(Tabla16[ISR RET.],Tabla16[NUM],Tabla1[[#This Row],[CODIGO]])</f>
        <v>0</v>
      </c>
      <c r="J1923" s="35">
        <f>SUMIFS(Tabla16[IVA RET.],Tabla16[NUM],Tabla1[[#This Row],[CODIGO]])</f>
        <v>0</v>
      </c>
      <c r="K1923" t="str">
        <f>FIXED(Tabla1[[#This Row],[TASA 16%]],0)</f>
        <v>0</v>
      </c>
      <c r="L1923" t="str">
        <f>FIXED(Tabla1[[#This Row],[TASA 0%]],0)</f>
        <v>0</v>
      </c>
      <c r="M1923" t="str">
        <f>FIXED(Tabla1[[#This Row],[TASA EXE.]],0)</f>
        <v>0</v>
      </c>
      <c r="N1923" t="str">
        <f>FIXED(Tabla1[[#This Row],[IVA]],0)</f>
        <v>0</v>
      </c>
      <c r="O1923" t="str">
        <f>FIXED(Tabla1[[#This Row],[ISR RET]],0)</f>
        <v>0</v>
      </c>
      <c r="P1923" t="str">
        <f>FIXED(Tabla1[[#This Row],[IVA RET]],0)</f>
        <v>0</v>
      </c>
      <c r="R1923" s="68">
        <f>Tabla1[[#This Row],[TASA 16]]*16%</f>
        <v>0</v>
      </c>
    </row>
    <row r="1924" spans="2:18" x14ac:dyDescent="0.25">
      <c r="B1924" t="str">
        <f>'[1]210 Y RFC'!A1924</f>
        <v>GOLE760106JQ2</v>
      </c>
      <c r="C1924" t="s">
        <v>1956</v>
      </c>
      <c r="D1924" t="str">
        <f>'[1]210 Y RFC'!C1924</f>
        <v>GOMEZ LOMELI EDUARDO HECTOR</v>
      </c>
      <c r="E1924" s="35">
        <f>SUMIFS(Tabla16[TASA 16],Tabla16[NUM],Tabla1[[#This Row],[CODIGO]])</f>
        <v>0</v>
      </c>
      <c r="F1924" s="35">
        <f>SUMIFS(Tabla16[TASA 0%],Tabla16[NUM],Tabla1[[#This Row],[CODIGO]])</f>
        <v>0</v>
      </c>
      <c r="G1924" s="35">
        <f>SUMIFS(Tabla16[[EXENTO ]],Tabla16[NUM],Tabla1[[#This Row],[CODIGO]])</f>
        <v>0</v>
      </c>
      <c r="H1924" s="35">
        <f>SUMIFS(Tabla16[IVA],Tabla16[NUM],Tabla1[[#This Row],[CODIGO]])</f>
        <v>0</v>
      </c>
      <c r="I1924" s="35">
        <f>SUMIFS(Tabla16[ISR RET.],Tabla16[NUM],Tabla1[[#This Row],[CODIGO]])</f>
        <v>0</v>
      </c>
      <c r="J1924" s="35">
        <f>SUMIFS(Tabla16[IVA RET.],Tabla16[NUM],Tabla1[[#This Row],[CODIGO]])</f>
        <v>0</v>
      </c>
      <c r="K1924" t="str">
        <f>FIXED(Tabla1[[#This Row],[TASA 16%]],0)</f>
        <v>0</v>
      </c>
      <c r="L1924" t="str">
        <f>FIXED(Tabla1[[#This Row],[TASA 0%]],0)</f>
        <v>0</v>
      </c>
      <c r="M1924" t="str">
        <f>FIXED(Tabla1[[#This Row],[TASA EXE.]],0)</f>
        <v>0</v>
      </c>
      <c r="N1924" s="36" t="str">
        <f>FIXED(Tabla1[[#This Row],[IVA]],0)</f>
        <v>0</v>
      </c>
      <c r="O1924" s="36" t="str">
        <f>FIXED(Tabla1[[#This Row],[ISR RET]],0)</f>
        <v>0</v>
      </c>
      <c r="P1924" s="36" t="str">
        <f>FIXED(Tabla1[[#This Row],[IVA RET]],0)</f>
        <v>0</v>
      </c>
      <c r="R1924" s="68">
        <f>Tabla1[[#This Row],[TASA 16]]*16%</f>
        <v>0</v>
      </c>
    </row>
    <row r="1925" spans="2:18" x14ac:dyDescent="0.25">
      <c r="B1925" t="str">
        <f>'[1]210 Y RFC'!A1925</f>
        <v>CLH071205IQ3</v>
      </c>
      <c r="C1925" t="s">
        <v>1957</v>
      </c>
      <c r="D1925" t="str">
        <f>'[1]210 Y RFC'!C1925</f>
        <v>CONCRETOS LANZADOS HG SA DE CV</v>
      </c>
      <c r="E1925" s="35">
        <f>SUMIFS(Tabla16[TASA 16],Tabla16[NUM],Tabla1[[#This Row],[CODIGO]])</f>
        <v>0</v>
      </c>
      <c r="F1925" s="35">
        <f>SUMIFS(Tabla16[TASA 0%],Tabla16[NUM],Tabla1[[#This Row],[CODIGO]])</f>
        <v>0</v>
      </c>
      <c r="G1925" s="35">
        <f>SUMIFS(Tabla16[[EXENTO ]],Tabla16[NUM],Tabla1[[#This Row],[CODIGO]])</f>
        <v>0</v>
      </c>
      <c r="H1925" s="35">
        <f>SUMIFS(Tabla16[IVA],Tabla16[NUM],Tabla1[[#This Row],[CODIGO]])</f>
        <v>0</v>
      </c>
      <c r="I1925" s="35">
        <f>SUMIFS(Tabla16[ISR RET.],Tabla16[NUM],Tabla1[[#This Row],[CODIGO]])</f>
        <v>0</v>
      </c>
      <c r="J1925" s="35">
        <f>SUMIFS(Tabla16[IVA RET.],Tabla16[NUM],Tabla1[[#This Row],[CODIGO]])</f>
        <v>0</v>
      </c>
      <c r="K1925" t="str">
        <f>FIXED(Tabla1[[#This Row],[TASA 16%]],0)</f>
        <v>0</v>
      </c>
      <c r="L1925" t="str">
        <f>FIXED(Tabla1[[#This Row],[TASA 0%]],0)</f>
        <v>0</v>
      </c>
      <c r="M1925" t="str">
        <f>FIXED(Tabla1[[#This Row],[TASA EXE.]],0)</f>
        <v>0</v>
      </c>
      <c r="N1925" t="str">
        <f>FIXED(Tabla1[[#This Row],[IVA]],0)</f>
        <v>0</v>
      </c>
      <c r="O1925" t="str">
        <f>FIXED(Tabla1[[#This Row],[ISR RET]],0)</f>
        <v>0</v>
      </c>
      <c r="P1925" t="str">
        <f>FIXED(Tabla1[[#This Row],[IVA RET]],0)</f>
        <v>0</v>
      </c>
      <c r="R1925" s="68">
        <f>Tabla1[[#This Row],[TASA 16]]*16%</f>
        <v>0</v>
      </c>
    </row>
    <row r="1926" spans="2:18" x14ac:dyDescent="0.25">
      <c r="B1926" t="str">
        <f>'[1]210 Y RFC'!A1926</f>
        <v>COCJ660824U5A</v>
      </c>
      <c r="C1926" t="s">
        <v>1958</v>
      </c>
      <c r="D1926" t="str">
        <f>'[1]210 Y RFC'!C1926</f>
        <v>CONTRERAS COMPARAN J JESUS</v>
      </c>
      <c r="E1926" s="35">
        <f>SUMIFS(Tabla16[TASA 16],Tabla16[NUM],Tabla1[[#This Row],[CODIGO]])</f>
        <v>0</v>
      </c>
      <c r="F1926" s="35">
        <f>SUMIFS(Tabla16[TASA 0%],Tabla16[NUM],Tabla1[[#This Row],[CODIGO]])</f>
        <v>0</v>
      </c>
      <c r="G1926" s="35">
        <f>SUMIFS(Tabla16[[EXENTO ]],Tabla16[NUM],Tabla1[[#This Row],[CODIGO]])</f>
        <v>0</v>
      </c>
      <c r="H1926" s="35">
        <f>SUMIFS(Tabla16[IVA],Tabla16[NUM],Tabla1[[#This Row],[CODIGO]])</f>
        <v>0</v>
      </c>
      <c r="I1926" s="35">
        <f>SUMIFS(Tabla16[ISR RET.],Tabla16[NUM],Tabla1[[#This Row],[CODIGO]])</f>
        <v>0</v>
      </c>
      <c r="J1926" s="35">
        <f>SUMIFS(Tabla16[IVA RET.],Tabla16[NUM],Tabla1[[#This Row],[CODIGO]])</f>
        <v>0</v>
      </c>
      <c r="K1926" t="str">
        <f>FIXED(Tabla1[[#This Row],[TASA 16%]],0)</f>
        <v>0</v>
      </c>
      <c r="L1926" t="str">
        <f>FIXED(Tabla1[[#This Row],[TASA 0%]],0)</f>
        <v>0</v>
      </c>
      <c r="M1926" t="str">
        <f>FIXED(Tabla1[[#This Row],[TASA EXE.]],0)</f>
        <v>0</v>
      </c>
      <c r="N1926" s="36" t="str">
        <f>FIXED(Tabla1[[#This Row],[IVA]],0)</f>
        <v>0</v>
      </c>
      <c r="O1926" s="36" t="str">
        <f>FIXED(Tabla1[[#This Row],[ISR RET]],0)</f>
        <v>0</v>
      </c>
      <c r="P1926" s="36" t="str">
        <f>FIXED(Tabla1[[#This Row],[IVA RET]],0)</f>
        <v>0</v>
      </c>
      <c r="R1926" s="68">
        <f>Tabla1[[#This Row],[TASA 16]]*16%</f>
        <v>0</v>
      </c>
    </row>
    <row r="1927" spans="2:18" x14ac:dyDescent="0.25">
      <c r="B1927" t="str">
        <f>'[1]210 Y RFC'!A1927</f>
        <v>CPA010503C54</v>
      </c>
      <c r="C1927" t="s">
        <v>1959</v>
      </c>
      <c r="D1927" t="str">
        <f>'[1]210 Y RFC'!C1927</f>
        <v>CONTRAPESOS Y PARCHES SA DE CV</v>
      </c>
      <c r="E1927" s="35">
        <f>SUMIFS(Tabla16[TASA 16],Tabla16[NUM],Tabla1[[#This Row],[CODIGO]])</f>
        <v>0</v>
      </c>
      <c r="F1927" s="35">
        <f>SUMIFS(Tabla16[TASA 0%],Tabla16[NUM],Tabla1[[#This Row],[CODIGO]])</f>
        <v>0</v>
      </c>
      <c r="G1927" s="35">
        <f>SUMIFS(Tabla16[[EXENTO ]],Tabla16[NUM],Tabla1[[#This Row],[CODIGO]])</f>
        <v>0</v>
      </c>
      <c r="H1927" s="35">
        <f>SUMIFS(Tabla16[IVA],Tabla16[NUM],Tabla1[[#This Row],[CODIGO]])</f>
        <v>0</v>
      </c>
      <c r="I1927" s="35">
        <f>SUMIFS(Tabla16[ISR RET.],Tabla16[NUM],Tabla1[[#This Row],[CODIGO]])</f>
        <v>0</v>
      </c>
      <c r="J1927" s="35">
        <f>SUMIFS(Tabla16[IVA RET.],Tabla16[NUM],Tabla1[[#This Row],[CODIGO]])</f>
        <v>0</v>
      </c>
      <c r="K1927" t="str">
        <f>FIXED(Tabla1[[#This Row],[TASA 16%]],0)</f>
        <v>0</v>
      </c>
      <c r="L1927" t="str">
        <f>FIXED(Tabla1[[#This Row],[TASA 0%]],0)</f>
        <v>0</v>
      </c>
      <c r="M1927" t="str">
        <f>FIXED(Tabla1[[#This Row],[TASA EXE.]],0)</f>
        <v>0</v>
      </c>
      <c r="N1927" t="str">
        <f>FIXED(Tabla1[[#This Row],[IVA]],0)</f>
        <v>0</v>
      </c>
      <c r="O1927" t="str">
        <f>FIXED(Tabla1[[#This Row],[ISR RET]],0)</f>
        <v>0</v>
      </c>
      <c r="P1927" t="str">
        <f>FIXED(Tabla1[[#This Row],[IVA RET]],0)</f>
        <v>0</v>
      </c>
      <c r="R1927" s="68">
        <f>Tabla1[[#This Row],[TASA 16]]*16%</f>
        <v>0</v>
      </c>
    </row>
    <row r="1928" spans="2:18" x14ac:dyDescent="0.25">
      <c r="B1928" t="str">
        <f>'[1]210 Y RFC'!A1928</f>
        <v>JIEG630211RG9</v>
      </c>
      <c r="C1928" t="s">
        <v>1960</v>
      </c>
      <c r="D1928" t="str">
        <f>'[1]210 Y RFC'!C1928</f>
        <v>JIMENEZ ESQUIVIAS GUSTAVO</v>
      </c>
      <c r="E1928" s="35">
        <f>SUMIFS(Tabla16[TASA 16],Tabla16[NUM],Tabla1[[#This Row],[CODIGO]])</f>
        <v>0</v>
      </c>
      <c r="F1928" s="35">
        <f>SUMIFS(Tabla16[TASA 0%],Tabla16[NUM],Tabla1[[#This Row],[CODIGO]])</f>
        <v>0</v>
      </c>
      <c r="G1928" s="35">
        <f>SUMIFS(Tabla16[[EXENTO ]],Tabla16[NUM],Tabla1[[#This Row],[CODIGO]])</f>
        <v>0</v>
      </c>
      <c r="H1928" s="35">
        <f>SUMIFS(Tabla16[IVA],Tabla16[NUM],Tabla1[[#This Row],[CODIGO]])</f>
        <v>0</v>
      </c>
      <c r="I1928" s="35">
        <f>SUMIFS(Tabla16[ISR RET.],Tabla16[NUM],Tabla1[[#This Row],[CODIGO]])</f>
        <v>0</v>
      </c>
      <c r="J1928" s="35">
        <f>SUMIFS(Tabla16[IVA RET.],Tabla16[NUM],Tabla1[[#This Row],[CODIGO]])</f>
        <v>0</v>
      </c>
      <c r="K1928" t="str">
        <f>FIXED(Tabla1[[#This Row],[TASA 16%]],0)</f>
        <v>0</v>
      </c>
      <c r="L1928" t="str">
        <f>FIXED(Tabla1[[#This Row],[TASA 0%]],0)</f>
        <v>0</v>
      </c>
      <c r="M1928" t="str">
        <f>FIXED(Tabla1[[#This Row],[TASA EXE.]],0)</f>
        <v>0</v>
      </c>
      <c r="N1928" s="36" t="str">
        <f>FIXED(Tabla1[[#This Row],[IVA]],0)</f>
        <v>0</v>
      </c>
      <c r="O1928" s="36" t="str">
        <f>FIXED(Tabla1[[#This Row],[ISR RET]],0)</f>
        <v>0</v>
      </c>
      <c r="P1928" s="36" t="str">
        <f>FIXED(Tabla1[[#This Row],[IVA RET]],0)</f>
        <v>0</v>
      </c>
      <c r="R1928" s="68">
        <f>Tabla1[[#This Row],[TASA 16]]*16%</f>
        <v>0</v>
      </c>
    </row>
    <row r="1929" spans="2:18" x14ac:dyDescent="0.25">
      <c r="B1929" t="str">
        <f>'[1]210 Y RFC'!A1929</f>
        <v>DECR770113ER1</v>
      </c>
      <c r="C1929" t="s">
        <v>1961</v>
      </c>
      <c r="D1929" t="str">
        <f>'[1]210 Y RFC'!C1929</f>
        <v>DELGADILLO CAMPOS RAMON</v>
      </c>
      <c r="E1929" s="35">
        <f>SUMIFS(Tabla16[TASA 16],Tabla16[NUM],Tabla1[[#This Row],[CODIGO]])</f>
        <v>0</v>
      </c>
      <c r="F1929" s="35">
        <f>SUMIFS(Tabla16[TASA 0%],Tabla16[NUM],Tabla1[[#This Row],[CODIGO]])</f>
        <v>0</v>
      </c>
      <c r="G1929" s="35">
        <f>SUMIFS(Tabla16[[EXENTO ]],Tabla16[NUM],Tabla1[[#This Row],[CODIGO]])</f>
        <v>0</v>
      </c>
      <c r="H1929" s="35">
        <f>SUMIFS(Tabla16[IVA],Tabla16[NUM],Tabla1[[#This Row],[CODIGO]])</f>
        <v>0</v>
      </c>
      <c r="I1929" s="35">
        <f>SUMIFS(Tabla16[ISR RET.],Tabla16[NUM],Tabla1[[#This Row],[CODIGO]])</f>
        <v>0</v>
      </c>
      <c r="J1929" s="35">
        <f>SUMIFS(Tabla16[IVA RET.],Tabla16[NUM],Tabla1[[#This Row],[CODIGO]])</f>
        <v>0</v>
      </c>
      <c r="K1929" t="str">
        <f>FIXED(Tabla1[[#This Row],[TASA 16%]],0)</f>
        <v>0</v>
      </c>
      <c r="L1929" t="str">
        <f>FIXED(Tabla1[[#This Row],[TASA 0%]],0)</f>
        <v>0</v>
      </c>
      <c r="M1929" t="str">
        <f>FIXED(Tabla1[[#This Row],[TASA EXE.]],0)</f>
        <v>0</v>
      </c>
      <c r="N1929" t="str">
        <f>FIXED(Tabla1[[#This Row],[IVA]],0)</f>
        <v>0</v>
      </c>
      <c r="O1929" t="str">
        <f>FIXED(Tabla1[[#This Row],[ISR RET]],0)</f>
        <v>0</v>
      </c>
      <c r="P1929" t="str">
        <f>FIXED(Tabla1[[#This Row],[IVA RET]],0)</f>
        <v>0</v>
      </c>
      <c r="R1929" s="68">
        <f>Tabla1[[#This Row],[TASA 16]]*16%</f>
        <v>0</v>
      </c>
    </row>
    <row r="1930" spans="2:18" x14ac:dyDescent="0.25">
      <c r="B1930" t="str">
        <f>'[1]210 Y RFC'!A1930</f>
        <v>TOLM801112G19</v>
      </c>
      <c r="C1930" t="s">
        <v>1962</v>
      </c>
      <c r="D1930" t="str">
        <f>'[1]210 Y RFC'!C1930</f>
        <v>TOLEDO LIMON MARCELA EDUWIGES</v>
      </c>
      <c r="E1930" s="35">
        <f>SUMIFS(Tabla16[TASA 16],Tabla16[NUM],Tabla1[[#This Row],[CODIGO]])</f>
        <v>0</v>
      </c>
      <c r="F1930" s="35">
        <f>SUMIFS(Tabla16[TASA 0%],Tabla16[NUM],Tabla1[[#This Row],[CODIGO]])</f>
        <v>0</v>
      </c>
      <c r="G1930" s="35">
        <f>SUMIFS(Tabla16[[EXENTO ]],Tabla16[NUM],Tabla1[[#This Row],[CODIGO]])</f>
        <v>0</v>
      </c>
      <c r="H1930" s="35">
        <f>SUMIFS(Tabla16[IVA],Tabla16[NUM],Tabla1[[#This Row],[CODIGO]])</f>
        <v>0</v>
      </c>
      <c r="I1930" s="35">
        <f>SUMIFS(Tabla16[ISR RET.],Tabla16[NUM],Tabla1[[#This Row],[CODIGO]])</f>
        <v>0</v>
      </c>
      <c r="J1930" s="35">
        <f>SUMIFS(Tabla16[IVA RET.],Tabla16[NUM],Tabla1[[#This Row],[CODIGO]])</f>
        <v>0</v>
      </c>
      <c r="K1930" t="str">
        <f>FIXED(Tabla1[[#This Row],[TASA 16%]],0)</f>
        <v>0</v>
      </c>
      <c r="L1930" t="str">
        <f>FIXED(Tabla1[[#This Row],[TASA 0%]],0)</f>
        <v>0</v>
      </c>
      <c r="M1930" t="str">
        <f>FIXED(Tabla1[[#This Row],[TASA EXE.]],0)</f>
        <v>0</v>
      </c>
      <c r="N1930" s="36" t="str">
        <f>FIXED(Tabla1[[#This Row],[IVA]],0)</f>
        <v>0</v>
      </c>
      <c r="O1930" s="36" t="str">
        <f>FIXED(Tabla1[[#This Row],[ISR RET]],0)</f>
        <v>0</v>
      </c>
      <c r="P1930" s="36" t="str">
        <f>FIXED(Tabla1[[#This Row],[IVA RET]],0)</f>
        <v>0</v>
      </c>
      <c r="R1930" s="68">
        <f>Tabla1[[#This Row],[TASA 16]]*16%</f>
        <v>0</v>
      </c>
    </row>
    <row r="1931" spans="2:18" x14ac:dyDescent="0.25">
      <c r="B1931" t="str">
        <f>'[1]210 Y RFC'!A1931</f>
        <v>CAVA591028EJ5</v>
      </c>
      <c r="C1931" t="s">
        <v>1963</v>
      </c>
      <c r="D1931" t="str">
        <f>'[1]210 Y RFC'!C1931</f>
        <v>CHAVEZ VEGA ALICIA</v>
      </c>
      <c r="E1931" s="35">
        <f>SUMIFS(Tabla16[TASA 16],Tabla16[NUM],Tabla1[[#This Row],[CODIGO]])</f>
        <v>0</v>
      </c>
      <c r="F1931" s="35">
        <f>SUMIFS(Tabla16[TASA 0%],Tabla16[NUM],Tabla1[[#This Row],[CODIGO]])</f>
        <v>0</v>
      </c>
      <c r="G1931" s="35">
        <f>SUMIFS(Tabla16[[EXENTO ]],Tabla16[NUM],Tabla1[[#This Row],[CODIGO]])</f>
        <v>0</v>
      </c>
      <c r="H1931" s="35">
        <f>SUMIFS(Tabla16[IVA],Tabla16[NUM],Tabla1[[#This Row],[CODIGO]])</f>
        <v>0</v>
      </c>
      <c r="I1931" s="35">
        <f>SUMIFS(Tabla16[ISR RET.],Tabla16[NUM],Tabla1[[#This Row],[CODIGO]])</f>
        <v>0</v>
      </c>
      <c r="J1931" s="35">
        <f>SUMIFS(Tabla16[IVA RET.],Tabla16[NUM],Tabla1[[#This Row],[CODIGO]])</f>
        <v>0</v>
      </c>
      <c r="K1931" t="str">
        <f>FIXED(Tabla1[[#This Row],[TASA 16%]],0)</f>
        <v>0</v>
      </c>
      <c r="L1931" t="str">
        <f>FIXED(Tabla1[[#This Row],[TASA 0%]],0)</f>
        <v>0</v>
      </c>
      <c r="M1931" t="str">
        <f>FIXED(Tabla1[[#This Row],[TASA EXE.]],0)</f>
        <v>0</v>
      </c>
      <c r="N1931" t="str">
        <f>FIXED(Tabla1[[#This Row],[IVA]],0)</f>
        <v>0</v>
      </c>
      <c r="O1931" t="str">
        <f>FIXED(Tabla1[[#This Row],[ISR RET]],0)</f>
        <v>0</v>
      </c>
      <c r="P1931" t="str">
        <f>FIXED(Tabla1[[#This Row],[IVA RET]],0)</f>
        <v>0</v>
      </c>
      <c r="R1931" s="68">
        <f>Tabla1[[#This Row],[TASA 16]]*16%</f>
        <v>0</v>
      </c>
    </row>
    <row r="1932" spans="2:18" x14ac:dyDescent="0.25">
      <c r="B1932" t="str">
        <f>'[1]210 Y RFC'!A1932</f>
        <v>POCH620725BI4</v>
      </c>
      <c r="C1932" t="s">
        <v>1964</v>
      </c>
      <c r="D1932" t="str">
        <f>'[1]210 Y RFC'!C1932</f>
        <v>PONCE CORDOVA HONORIO</v>
      </c>
      <c r="E1932" s="35">
        <f>SUMIFS(Tabla16[TASA 16],Tabla16[NUM],Tabla1[[#This Row],[CODIGO]])</f>
        <v>0</v>
      </c>
      <c r="F1932" s="35">
        <f>SUMIFS(Tabla16[TASA 0%],Tabla16[NUM],Tabla1[[#This Row],[CODIGO]])</f>
        <v>0</v>
      </c>
      <c r="G1932" s="35">
        <f>SUMIFS(Tabla16[[EXENTO ]],Tabla16[NUM],Tabla1[[#This Row],[CODIGO]])</f>
        <v>0</v>
      </c>
      <c r="H1932" s="35">
        <f>SUMIFS(Tabla16[IVA],Tabla16[NUM],Tabla1[[#This Row],[CODIGO]])</f>
        <v>0</v>
      </c>
      <c r="I1932" s="35">
        <f>SUMIFS(Tabla16[ISR RET.],Tabla16[NUM],Tabla1[[#This Row],[CODIGO]])</f>
        <v>0</v>
      </c>
      <c r="J1932" s="35">
        <f>SUMIFS(Tabla16[IVA RET.],Tabla16[NUM],Tabla1[[#This Row],[CODIGO]])</f>
        <v>0</v>
      </c>
      <c r="K1932" t="str">
        <f>FIXED(Tabla1[[#This Row],[TASA 16%]],0)</f>
        <v>0</v>
      </c>
      <c r="L1932" t="str">
        <f>FIXED(Tabla1[[#This Row],[TASA 0%]],0)</f>
        <v>0</v>
      </c>
      <c r="M1932" t="str">
        <f>FIXED(Tabla1[[#This Row],[TASA EXE.]],0)</f>
        <v>0</v>
      </c>
      <c r="N1932" s="36" t="str">
        <f>FIXED(Tabla1[[#This Row],[IVA]],0)</f>
        <v>0</v>
      </c>
      <c r="O1932" s="36" t="str">
        <f>FIXED(Tabla1[[#This Row],[ISR RET]],0)</f>
        <v>0</v>
      </c>
      <c r="P1932" s="36" t="str">
        <f>FIXED(Tabla1[[#This Row],[IVA RET]],0)</f>
        <v>0</v>
      </c>
      <c r="R1932" s="68">
        <f>Tabla1[[#This Row],[TASA 16]]*16%</f>
        <v>0</v>
      </c>
    </row>
    <row r="1933" spans="2:18" x14ac:dyDescent="0.25">
      <c r="B1933" t="str">
        <f>'[1]210 Y RFC'!A1933</f>
        <v>SMC081112C2A</v>
      </c>
      <c r="C1933" t="s">
        <v>1965</v>
      </c>
      <c r="D1933" t="str">
        <f>'[1]210 Y RFC'!C1933</f>
        <v>SOLUCIONES MEDICAS DEL CENTRO SA DE CV</v>
      </c>
      <c r="E1933" s="35">
        <f>SUMIFS(Tabla16[TASA 16],Tabla16[NUM],Tabla1[[#This Row],[CODIGO]])</f>
        <v>0</v>
      </c>
      <c r="F1933" s="35">
        <f>SUMIFS(Tabla16[TASA 0%],Tabla16[NUM],Tabla1[[#This Row],[CODIGO]])</f>
        <v>0</v>
      </c>
      <c r="G1933" s="35">
        <f>SUMIFS(Tabla16[[EXENTO ]],Tabla16[NUM],Tabla1[[#This Row],[CODIGO]])</f>
        <v>0</v>
      </c>
      <c r="H1933" s="35">
        <f>SUMIFS(Tabla16[IVA],Tabla16[NUM],Tabla1[[#This Row],[CODIGO]])</f>
        <v>0</v>
      </c>
      <c r="I1933" s="35">
        <f>SUMIFS(Tabla16[ISR RET.],Tabla16[NUM],Tabla1[[#This Row],[CODIGO]])</f>
        <v>0</v>
      </c>
      <c r="J1933" s="35">
        <f>SUMIFS(Tabla16[IVA RET.],Tabla16[NUM],Tabla1[[#This Row],[CODIGO]])</f>
        <v>0</v>
      </c>
      <c r="K1933" t="str">
        <f>FIXED(Tabla1[[#This Row],[TASA 16%]],0)</f>
        <v>0</v>
      </c>
      <c r="L1933" t="str">
        <f>FIXED(Tabla1[[#This Row],[TASA 0%]],0)</f>
        <v>0</v>
      </c>
      <c r="M1933" t="str">
        <f>FIXED(Tabla1[[#This Row],[TASA EXE.]],0)</f>
        <v>0</v>
      </c>
      <c r="N1933" t="str">
        <f>FIXED(Tabla1[[#This Row],[IVA]],0)</f>
        <v>0</v>
      </c>
      <c r="O1933" t="str">
        <f>FIXED(Tabla1[[#This Row],[ISR RET]],0)</f>
        <v>0</v>
      </c>
      <c r="P1933" t="str">
        <f>FIXED(Tabla1[[#This Row],[IVA RET]],0)</f>
        <v>0</v>
      </c>
      <c r="R1933" s="68">
        <f>Tabla1[[#This Row],[TASA 16]]*16%</f>
        <v>0</v>
      </c>
    </row>
    <row r="1934" spans="2:18" x14ac:dyDescent="0.25">
      <c r="B1934" t="str">
        <f>'[1]210 Y RFC'!A1934</f>
        <v>EGO9605164S9</v>
      </c>
      <c r="C1934" t="s">
        <v>1966</v>
      </c>
      <c r="D1934" t="str">
        <f>'[1]210 Y RFC'!C1934</f>
        <v>ESTRUCTURAS GOMEZ SA DE CV</v>
      </c>
      <c r="E1934" s="35">
        <f>SUMIFS(Tabla16[TASA 16],Tabla16[NUM],Tabla1[[#This Row],[CODIGO]])</f>
        <v>0</v>
      </c>
      <c r="F1934" s="35">
        <f>SUMIFS(Tabla16[TASA 0%],Tabla16[NUM],Tabla1[[#This Row],[CODIGO]])</f>
        <v>0</v>
      </c>
      <c r="G1934" s="35">
        <f>SUMIFS(Tabla16[[EXENTO ]],Tabla16[NUM],Tabla1[[#This Row],[CODIGO]])</f>
        <v>0</v>
      </c>
      <c r="H1934" s="35">
        <f>SUMIFS(Tabla16[IVA],Tabla16[NUM],Tabla1[[#This Row],[CODIGO]])</f>
        <v>0</v>
      </c>
      <c r="I1934" s="35">
        <f>SUMIFS(Tabla16[ISR RET.],Tabla16[NUM],Tabla1[[#This Row],[CODIGO]])</f>
        <v>0</v>
      </c>
      <c r="J1934" s="35">
        <f>SUMIFS(Tabla16[IVA RET.],Tabla16[NUM],Tabla1[[#This Row],[CODIGO]])</f>
        <v>0</v>
      </c>
      <c r="K1934" t="str">
        <f>FIXED(Tabla1[[#This Row],[TASA 16%]],0)</f>
        <v>0</v>
      </c>
      <c r="L1934" t="str">
        <f>FIXED(Tabla1[[#This Row],[TASA 0%]],0)</f>
        <v>0</v>
      </c>
      <c r="M1934" t="str">
        <f>FIXED(Tabla1[[#This Row],[TASA EXE.]],0)</f>
        <v>0</v>
      </c>
      <c r="N1934" s="36" t="str">
        <f>FIXED(Tabla1[[#This Row],[IVA]],0)</f>
        <v>0</v>
      </c>
      <c r="O1934" s="36" t="str">
        <f>FIXED(Tabla1[[#This Row],[ISR RET]],0)</f>
        <v>0</v>
      </c>
      <c r="P1934" s="36" t="str">
        <f>FIXED(Tabla1[[#This Row],[IVA RET]],0)</f>
        <v>0</v>
      </c>
      <c r="R1934" s="68">
        <f>Tabla1[[#This Row],[TASA 16]]*16%</f>
        <v>0</v>
      </c>
    </row>
    <row r="1935" spans="2:18" x14ac:dyDescent="0.25">
      <c r="B1935" t="str">
        <f>'[1]210 Y RFC'!A1935</f>
        <v>AEGA560615TV9</v>
      </c>
      <c r="C1935" t="s">
        <v>1967</v>
      </c>
      <c r="D1935" t="str">
        <f>'[1]210 Y RFC'!C1935</f>
        <v>ALEMAN GALVEZ ALFREDO</v>
      </c>
      <c r="E1935" s="35">
        <f>SUMIFS(Tabla16[TASA 16],Tabla16[NUM],Tabla1[[#This Row],[CODIGO]])</f>
        <v>0</v>
      </c>
      <c r="F1935" s="35">
        <f>SUMIFS(Tabla16[TASA 0%],Tabla16[NUM],Tabla1[[#This Row],[CODIGO]])</f>
        <v>0</v>
      </c>
      <c r="G1935" s="35">
        <f>SUMIFS(Tabla16[[EXENTO ]],Tabla16[NUM],Tabla1[[#This Row],[CODIGO]])</f>
        <v>0</v>
      </c>
      <c r="H1935" s="35">
        <f>SUMIFS(Tabla16[IVA],Tabla16[NUM],Tabla1[[#This Row],[CODIGO]])</f>
        <v>0</v>
      </c>
      <c r="I1935" s="35">
        <f>SUMIFS(Tabla16[ISR RET.],Tabla16[NUM],Tabla1[[#This Row],[CODIGO]])</f>
        <v>0</v>
      </c>
      <c r="J1935" s="35">
        <f>SUMIFS(Tabla16[IVA RET.],Tabla16[NUM],Tabla1[[#This Row],[CODIGO]])</f>
        <v>0</v>
      </c>
      <c r="K1935" t="str">
        <f>FIXED(Tabla1[[#This Row],[TASA 16%]],0)</f>
        <v>0</v>
      </c>
      <c r="L1935" t="str">
        <f>FIXED(Tabla1[[#This Row],[TASA 0%]],0)</f>
        <v>0</v>
      </c>
      <c r="M1935" t="str">
        <f>FIXED(Tabla1[[#This Row],[TASA EXE.]],0)</f>
        <v>0</v>
      </c>
      <c r="N1935" t="str">
        <f>FIXED(Tabla1[[#This Row],[IVA]],0)</f>
        <v>0</v>
      </c>
      <c r="O1935" t="str">
        <f>FIXED(Tabla1[[#This Row],[ISR RET]],0)</f>
        <v>0</v>
      </c>
      <c r="P1935" t="str">
        <f>FIXED(Tabla1[[#This Row],[IVA RET]],0)</f>
        <v>0</v>
      </c>
      <c r="R1935" s="68">
        <f>Tabla1[[#This Row],[TASA 16]]*16%</f>
        <v>0</v>
      </c>
    </row>
    <row r="1936" spans="2:18" x14ac:dyDescent="0.25">
      <c r="B1936" t="str">
        <f>'[1]210 Y RFC'!A1936</f>
        <v>MAPE8110144F8</v>
      </c>
      <c r="C1936" t="s">
        <v>1968</v>
      </c>
      <c r="D1936" t="str">
        <f>'[1]210 Y RFC'!C1936</f>
        <v>MARTINEZ PADILLA EDUARDO</v>
      </c>
      <c r="E1936" s="35">
        <f>SUMIFS(Tabla16[TASA 16],Tabla16[NUM],Tabla1[[#This Row],[CODIGO]])</f>
        <v>0</v>
      </c>
      <c r="F1936" s="35">
        <f>SUMIFS(Tabla16[TASA 0%],Tabla16[NUM],Tabla1[[#This Row],[CODIGO]])</f>
        <v>0</v>
      </c>
      <c r="G1936" s="35">
        <f>SUMIFS(Tabla16[[EXENTO ]],Tabla16[NUM],Tabla1[[#This Row],[CODIGO]])</f>
        <v>0</v>
      </c>
      <c r="H1936" s="35">
        <f>SUMIFS(Tabla16[IVA],Tabla16[NUM],Tabla1[[#This Row],[CODIGO]])</f>
        <v>0</v>
      </c>
      <c r="I1936" s="35">
        <f>SUMIFS(Tabla16[ISR RET.],Tabla16[NUM],Tabla1[[#This Row],[CODIGO]])</f>
        <v>0</v>
      </c>
      <c r="J1936" s="35">
        <f>SUMIFS(Tabla16[IVA RET.],Tabla16[NUM],Tabla1[[#This Row],[CODIGO]])</f>
        <v>0</v>
      </c>
      <c r="K1936" t="str">
        <f>FIXED(Tabla1[[#This Row],[TASA 16%]],0)</f>
        <v>0</v>
      </c>
      <c r="L1936" t="str">
        <f>FIXED(Tabla1[[#This Row],[TASA 0%]],0)</f>
        <v>0</v>
      </c>
      <c r="M1936" t="str">
        <f>FIXED(Tabla1[[#This Row],[TASA EXE.]],0)</f>
        <v>0</v>
      </c>
      <c r="N1936" s="36" t="str">
        <f>FIXED(Tabla1[[#This Row],[IVA]],0)</f>
        <v>0</v>
      </c>
      <c r="O1936" s="36" t="str">
        <f>FIXED(Tabla1[[#This Row],[ISR RET]],0)</f>
        <v>0</v>
      </c>
      <c r="P1936" s="36" t="str">
        <f>FIXED(Tabla1[[#This Row],[IVA RET]],0)</f>
        <v>0</v>
      </c>
      <c r="R1936" s="68">
        <f>Tabla1[[#This Row],[TASA 16]]*16%</f>
        <v>0</v>
      </c>
    </row>
    <row r="1937" spans="2:18" x14ac:dyDescent="0.25">
      <c r="B1937" t="str">
        <f>'[1]210 Y RFC'!A1937</f>
        <v>GSO070904CU8</v>
      </c>
      <c r="C1937" t="s">
        <v>1969</v>
      </c>
      <c r="D1937" t="str">
        <f>'[1]210 Y RFC'!C1937</f>
        <v>GRUPO SOYANATURA SA DE CV</v>
      </c>
      <c r="E1937" s="35">
        <f>SUMIFS(Tabla16[TASA 16],Tabla16[NUM],Tabla1[[#This Row],[CODIGO]])</f>
        <v>4518.875</v>
      </c>
      <c r="F1937" s="35">
        <f>SUMIFS(Tabla16[TASA 0%],Tabla16[NUM],Tabla1[[#This Row],[CODIGO]])</f>
        <v>616.4950000000008</v>
      </c>
      <c r="G1937" s="35">
        <f>SUMIFS(Tabla16[[EXENTO ]],Tabla16[NUM],Tabla1[[#This Row],[CODIGO]])</f>
        <v>0</v>
      </c>
      <c r="H1937" s="35">
        <f>SUMIFS(Tabla16[IVA],Tabla16[NUM],Tabla1[[#This Row],[CODIGO]])</f>
        <v>723.02</v>
      </c>
      <c r="I1937" s="35">
        <f>SUMIFS(Tabla16[ISR RET.],Tabla16[NUM],Tabla1[[#This Row],[CODIGO]])</f>
        <v>0</v>
      </c>
      <c r="J1937" s="35">
        <f>SUMIFS(Tabla16[IVA RET.],Tabla16[NUM],Tabla1[[#This Row],[CODIGO]])</f>
        <v>0</v>
      </c>
      <c r="K1937" t="str">
        <f>FIXED(Tabla1[[#This Row],[TASA 16%]],0)</f>
        <v>4,519</v>
      </c>
      <c r="L1937" t="str">
        <f>FIXED(Tabla1[[#This Row],[TASA 0%]],0)</f>
        <v>616</v>
      </c>
      <c r="M1937" t="str">
        <f>FIXED(Tabla1[[#This Row],[TASA EXE.]],0)</f>
        <v>0</v>
      </c>
      <c r="N1937" t="str">
        <f>FIXED(Tabla1[[#This Row],[IVA]],0)</f>
        <v>723</v>
      </c>
      <c r="O1937" t="str">
        <f>FIXED(Tabla1[[#This Row],[ISR RET]],0)</f>
        <v>0</v>
      </c>
      <c r="P1937" t="str">
        <f>FIXED(Tabla1[[#This Row],[IVA RET]],0)</f>
        <v>0</v>
      </c>
      <c r="R1937" s="68">
        <f>Tabla1[[#This Row],[TASA 16]]*16%</f>
        <v>723.04</v>
      </c>
    </row>
    <row r="1938" spans="2:18" x14ac:dyDescent="0.25">
      <c r="B1938" t="str">
        <f>'[1]210 Y RFC'!A1938</f>
        <v>AAAJ5404285H6</v>
      </c>
      <c r="C1938" t="s">
        <v>1970</v>
      </c>
      <c r="D1938" t="str">
        <f>'[1]210 Y RFC'!C1938</f>
        <v>ALCALA AMEZCUA JAIME</v>
      </c>
      <c r="E1938" s="35">
        <f>SUMIFS(Tabla16[TASA 16],Tabla16[NUM],Tabla1[[#This Row],[CODIGO]])</f>
        <v>0</v>
      </c>
      <c r="F1938" s="35">
        <f>SUMIFS(Tabla16[TASA 0%],Tabla16[NUM],Tabla1[[#This Row],[CODIGO]])</f>
        <v>28425.06</v>
      </c>
      <c r="G1938" s="35">
        <f>SUMIFS(Tabla16[[EXENTO ]],Tabla16[NUM],Tabla1[[#This Row],[CODIGO]])</f>
        <v>2273.98</v>
      </c>
      <c r="H1938" s="35">
        <f>SUMIFS(Tabla16[IVA],Tabla16[NUM],Tabla1[[#This Row],[CODIGO]])</f>
        <v>0</v>
      </c>
      <c r="I1938" s="35">
        <f>SUMIFS(Tabla16[ISR RET.],Tabla16[NUM],Tabla1[[#This Row],[CODIGO]])</f>
        <v>0</v>
      </c>
      <c r="J1938" s="35">
        <f>SUMIFS(Tabla16[IVA RET.],Tabla16[NUM],Tabla1[[#This Row],[CODIGO]])</f>
        <v>0</v>
      </c>
      <c r="K1938" t="str">
        <f>FIXED(Tabla1[[#This Row],[TASA 16%]],0)</f>
        <v>0</v>
      </c>
      <c r="L1938" t="str">
        <f>FIXED(Tabla1[[#This Row],[TASA 0%]],0)</f>
        <v>28,425</v>
      </c>
      <c r="M1938" t="str">
        <f>FIXED(Tabla1[[#This Row],[TASA EXE.]],0)</f>
        <v>2,274</v>
      </c>
      <c r="N1938" s="36" t="str">
        <f>FIXED(Tabla1[[#This Row],[IVA]],0)</f>
        <v>0</v>
      </c>
      <c r="O1938" s="36" t="str">
        <f>FIXED(Tabla1[[#This Row],[ISR RET]],0)</f>
        <v>0</v>
      </c>
      <c r="P1938" s="36" t="str">
        <f>FIXED(Tabla1[[#This Row],[IVA RET]],0)</f>
        <v>0</v>
      </c>
      <c r="R1938" s="68">
        <f>Tabla1[[#This Row],[TASA 16]]*16%</f>
        <v>0</v>
      </c>
    </row>
    <row r="1939" spans="2:18" x14ac:dyDescent="0.25">
      <c r="B1939" t="str">
        <f>'[1]210 Y RFC'!A1939</f>
        <v>GAGC661104U69</v>
      </c>
      <c r="C1939" t="s">
        <v>1971</v>
      </c>
      <c r="D1939" t="str">
        <f>'[1]210 Y RFC'!C1939</f>
        <v>GARCIA GARCIA CLAUDIA IVETTE</v>
      </c>
      <c r="E1939" s="35">
        <f>SUMIFS(Tabla16[TASA 16],Tabla16[NUM],Tabla1[[#This Row],[CODIGO]])</f>
        <v>0</v>
      </c>
      <c r="F1939" s="35">
        <f>SUMIFS(Tabla16[TASA 0%],Tabla16[NUM],Tabla1[[#This Row],[CODIGO]])</f>
        <v>0</v>
      </c>
      <c r="G1939" s="35">
        <f>SUMIFS(Tabla16[[EXENTO ]],Tabla16[NUM],Tabla1[[#This Row],[CODIGO]])</f>
        <v>0</v>
      </c>
      <c r="H1939" s="35">
        <f>SUMIFS(Tabla16[IVA],Tabla16[NUM],Tabla1[[#This Row],[CODIGO]])</f>
        <v>0</v>
      </c>
      <c r="I1939" s="35">
        <f>SUMIFS(Tabla16[ISR RET.],Tabla16[NUM],Tabla1[[#This Row],[CODIGO]])</f>
        <v>0</v>
      </c>
      <c r="J1939" s="35">
        <f>SUMIFS(Tabla16[IVA RET.],Tabla16[NUM],Tabla1[[#This Row],[CODIGO]])</f>
        <v>0</v>
      </c>
      <c r="K1939" t="str">
        <f>FIXED(Tabla1[[#This Row],[TASA 16%]],0)</f>
        <v>0</v>
      </c>
      <c r="L1939" t="str">
        <f>FIXED(Tabla1[[#This Row],[TASA 0%]],0)</f>
        <v>0</v>
      </c>
      <c r="M1939" t="str">
        <f>FIXED(Tabla1[[#This Row],[TASA EXE.]],0)</f>
        <v>0</v>
      </c>
      <c r="N1939" t="str">
        <f>FIXED(Tabla1[[#This Row],[IVA]],0)</f>
        <v>0</v>
      </c>
      <c r="O1939" t="str">
        <f>FIXED(Tabla1[[#This Row],[ISR RET]],0)</f>
        <v>0</v>
      </c>
      <c r="P1939" t="str">
        <f>FIXED(Tabla1[[#This Row],[IVA RET]],0)</f>
        <v>0</v>
      </c>
      <c r="R1939" s="68">
        <f>Tabla1[[#This Row],[TASA 16]]*16%</f>
        <v>0</v>
      </c>
    </row>
    <row r="1940" spans="2:18" x14ac:dyDescent="0.25">
      <c r="B1940" t="str">
        <f>'[1]210 Y RFC'!A1940</f>
        <v>CACR651220H58</v>
      </c>
      <c r="C1940" t="s">
        <v>1972</v>
      </c>
      <c r="D1940" t="str">
        <f>'[1]210 Y RFC'!C1940</f>
        <v>CANSIGNO CARLOS RUBEN</v>
      </c>
      <c r="E1940" s="35">
        <f>SUMIFS(Tabla16[TASA 16],Tabla16[NUM],Tabla1[[#This Row],[CODIGO]])</f>
        <v>0</v>
      </c>
      <c r="F1940" s="35">
        <f>SUMIFS(Tabla16[TASA 0%],Tabla16[NUM],Tabla1[[#This Row],[CODIGO]])</f>
        <v>0</v>
      </c>
      <c r="G1940" s="35">
        <f>SUMIFS(Tabla16[[EXENTO ]],Tabla16[NUM],Tabla1[[#This Row],[CODIGO]])</f>
        <v>0</v>
      </c>
      <c r="H1940" s="35">
        <f>SUMIFS(Tabla16[IVA],Tabla16[NUM],Tabla1[[#This Row],[CODIGO]])</f>
        <v>0</v>
      </c>
      <c r="I1940" s="35">
        <f>SUMIFS(Tabla16[ISR RET.],Tabla16[NUM],Tabla1[[#This Row],[CODIGO]])</f>
        <v>0</v>
      </c>
      <c r="J1940" s="35">
        <f>SUMIFS(Tabla16[IVA RET.],Tabla16[NUM],Tabla1[[#This Row],[CODIGO]])</f>
        <v>0</v>
      </c>
      <c r="K1940" t="str">
        <f>FIXED(Tabla1[[#This Row],[TASA 16%]],0)</f>
        <v>0</v>
      </c>
      <c r="L1940" t="str">
        <f>FIXED(Tabla1[[#This Row],[TASA 0%]],0)</f>
        <v>0</v>
      </c>
      <c r="M1940" t="str">
        <f>FIXED(Tabla1[[#This Row],[TASA EXE.]],0)</f>
        <v>0</v>
      </c>
      <c r="N1940" s="36" t="str">
        <f>FIXED(Tabla1[[#This Row],[IVA]],0)</f>
        <v>0</v>
      </c>
      <c r="O1940" s="36" t="str">
        <f>FIXED(Tabla1[[#This Row],[ISR RET]],0)</f>
        <v>0</v>
      </c>
      <c r="P1940" s="36" t="str">
        <f>FIXED(Tabla1[[#This Row],[IVA RET]],0)</f>
        <v>0</v>
      </c>
      <c r="R1940" s="68">
        <f>Tabla1[[#This Row],[TASA 16]]*16%</f>
        <v>0</v>
      </c>
    </row>
    <row r="1941" spans="2:18" x14ac:dyDescent="0.25">
      <c r="B1941" t="str">
        <f>'[1]210 Y RFC'!A1941</f>
        <v>IJL841201P50</v>
      </c>
      <c r="C1941" t="s">
        <v>1973</v>
      </c>
      <c r="D1941" t="str">
        <f>'[1]210 Y RFC'!C1941</f>
        <v>INDUSTRIAS JLC SA DE CV</v>
      </c>
      <c r="E1941" s="35">
        <f>SUMIFS(Tabla16[TASA 16],Tabla16[NUM],Tabla1[[#This Row],[CODIGO]])</f>
        <v>0</v>
      </c>
      <c r="F1941" s="35">
        <f>SUMIFS(Tabla16[TASA 0%],Tabla16[NUM],Tabla1[[#This Row],[CODIGO]])</f>
        <v>0</v>
      </c>
      <c r="G1941" s="35">
        <f>SUMIFS(Tabla16[[EXENTO ]],Tabla16[NUM],Tabla1[[#This Row],[CODIGO]])</f>
        <v>0</v>
      </c>
      <c r="H1941" s="35">
        <f>SUMIFS(Tabla16[IVA],Tabla16[NUM],Tabla1[[#This Row],[CODIGO]])</f>
        <v>0</v>
      </c>
      <c r="I1941" s="35">
        <f>SUMIFS(Tabla16[ISR RET.],Tabla16[NUM],Tabla1[[#This Row],[CODIGO]])</f>
        <v>0</v>
      </c>
      <c r="J1941" s="35">
        <f>SUMIFS(Tabla16[IVA RET.],Tabla16[NUM],Tabla1[[#This Row],[CODIGO]])</f>
        <v>0</v>
      </c>
      <c r="K1941" t="str">
        <f>FIXED(Tabla1[[#This Row],[TASA 16%]],0)</f>
        <v>0</v>
      </c>
      <c r="L1941" t="str">
        <f>FIXED(Tabla1[[#This Row],[TASA 0%]],0)</f>
        <v>0</v>
      </c>
      <c r="M1941" t="str">
        <f>FIXED(Tabla1[[#This Row],[TASA EXE.]],0)</f>
        <v>0</v>
      </c>
      <c r="N1941" t="str">
        <f>FIXED(Tabla1[[#This Row],[IVA]],0)</f>
        <v>0</v>
      </c>
      <c r="O1941" t="str">
        <f>FIXED(Tabla1[[#This Row],[ISR RET]],0)</f>
        <v>0</v>
      </c>
      <c r="P1941" t="str">
        <f>FIXED(Tabla1[[#This Row],[IVA RET]],0)</f>
        <v>0</v>
      </c>
      <c r="R1941" s="68">
        <f>Tabla1[[#This Row],[TASA 16]]*16%</f>
        <v>0</v>
      </c>
    </row>
    <row r="1942" spans="2:18" x14ac:dyDescent="0.25">
      <c r="B1942" t="str">
        <f>'[1]210 Y RFC'!A1942</f>
        <v>ESU8907176P6</v>
      </c>
      <c r="C1942" t="s">
        <v>1974</v>
      </c>
      <c r="D1942" t="str">
        <f>'[1]210 Y RFC'!C1942</f>
        <v>ESCOBERA SUPREMA SA DE CV</v>
      </c>
      <c r="E1942" s="35">
        <f>SUMIFS(Tabla16[TASA 16],Tabla16[NUM],Tabla1[[#This Row],[CODIGO]])</f>
        <v>0</v>
      </c>
      <c r="F1942" s="35">
        <f>SUMIFS(Tabla16[TASA 0%],Tabla16[NUM],Tabla1[[#This Row],[CODIGO]])</f>
        <v>0</v>
      </c>
      <c r="G1942" s="35">
        <f>SUMIFS(Tabla16[[EXENTO ]],Tabla16[NUM],Tabla1[[#This Row],[CODIGO]])</f>
        <v>0</v>
      </c>
      <c r="H1942" s="35">
        <f>SUMIFS(Tabla16[IVA],Tabla16[NUM],Tabla1[[#This Row],[CODIGO]])</f>
        <v>0</v>
      </c>
      <c r="I1942" s="35">
        <f>SUMIFS(Tabla16[ISR RET.],Tabla16[NUM],Tabla1[[#This Row],[CODIGO]])</f>
        <v>0</v>
      </c>
      <c r="J1942" s="35">
        <f>SUMIFS(Tabla16[IVA RET.],Tabla16[NUM],Tabla1[[#This Row],[CODIGO]])</f>
        <v>0</v>
      </c>
      <c r="K1942" t="str">
        <f>FIXED(Tabla1[[#This Row],[TASA 16%]],0)</f>
        <v>0</v>
      </c>
      <c r="L1942" t="str">
        <f>FIXED(Tabla1[[#This Row],[TASA 0%]],0)</f>
        <v>0</v>
      </c>
      <c r="M1942" t="str">
        <f>FIXED(Tabla1[[#This Row],[TASA EXE.]],0)</f>
        <v>0</v>
      </c>
      <c r="N1942" s="36" t="str">
        <f>FIXED(Tabla1[[#This Row],[IVA]],0)</f>
        <v>0</v>
      </c>
      <c r="O1942" s="36" t="str">
        <f>FIXED(Tabla1[[#This Row],[ISR RET]],0)</f>
        <v>0</v>
      </c>
      <c r="P1942" s="36" t="str">
        <f>FIXED(Tabla1[[#This Row],[IVA RET]],0)</f>
        <v>0</v>
      </c>
      <c r="R1942" s="68">
        <f>Tabla1[[#This Row],[TASA 16]]*16%</f>
        <v>0</v>
      </c>
    </row>
    <row r="1943" spans="2:18" x14ac:dyDescent="0.25">
      <c r="B1943" t="str">
        <f>'[1]210 Y RFC'!A1943</f>
        <v>CSI070917SNA</v>
      </c>
      <c r="C1943" t="s">
        <v>1975</v>
      </c>
      <c r="D1943" t="str">
        <f>'[1]210 Y RFC'!C1943</f>
        <v>COMERCIALIZADORA SANTOS IMPERIAL S DE RL DE CV</v>
      </c>
      <c r="E1943" s="35">
        <f>SUMIFS(Tabla16[TASA 16],Tabla16[NUM],Tabla1[[#This Row],[CODIGO]])</f>
        <v>0</v>
      </c>
      <c r="F1943" s="35">
        <f>SUMIFS(Tabla16[TASA 0%],Tabla16[NUM],Tabla1[[#This Row],[CODIGO]])</f>
        <v>0</v>
      </c>
      <c r="G1943" s="35">
        <f>SUMIFS(Tabla16[[EXENTO ]],Tabla16[NUM],Tabla1[[#This Row],[CODIGO]])</f>
        <v>0</v>
      </c>
      <c r="H1943" s="35">
        <f>SUMIFS(Tabla16[IVA],Tabla16[NUM],Tabla1[[#This Row],[CODIGO]])</f>
        <v>0</v>
      </c>
      <c r="I1943" s="35">
        <f>SUMIFS(Tabla16[ISR RET.],Tabla16[NUM],Tabla1[[#This Row],[CODIGO]])</f>
        <v>0</v>
      </c>
      <c r="J1943" s="35">
        <f>SUMIFS(Tabla16[IVA RET.],Tabla16[NUM],Tabla1[[#This Row],[CODIGO]])</f>
        <v>0</v>
      </c>
      <c r="K1943" t="str">
        <f>FIXED(Tabla1[[#This Row],[TASA 16%]],0)</f>
        <v>0</v>
      </c>
      <c r="L1943" t="str">
        <f>FIXED(Tabla1[[#This Row],[TASA 0%]],0)</f>
        <v>0</v>
      </c>
      <c r="M1943" t="str">
        <f>FIXED(Tabla1[[#This Row],[TASA EXE.]],0)</f>
        <v>0</v>
      </c>
      <c r="N1943" t="str">
        <f>FIXED(Tabla1[[#This Row],[IVA]],0)</f>
        <v>0</v>
      </c>
      <c r="O1943" t="str">
        <f>FIXED(Tabla1[[#This Row],[ISR RET]],0)</f>
        <v>0</v>
      </c>
      <c r="P1943" t="str">
        <f>FIXED(Tabla1[[#This Row],[IVA RET]],0)</f>
        <v>0</v>
      </c>
      <c r="R1943" s="68">
        <f>Tabla1[[#This Row],[TASA 16]]*16%</f>
        <v>0</v>
      </c>
    </row>
    <row r="1944" spans="2:18" x14ac:dyDescent="0.25">
      <c r="B1944" t="str">
        <f>'[1]210 Y RFC'!A1944</f>
        <v>MEMJ841027DB4</v>
      </c>
      <c r="C1944" t="s">
        <v>1976</v>
      </c>
      <c r="D1944" t="str">
        <f>'[1]210 Y RFC'!C1944</f>
        <v>MERCADO MARTINEZ JORGE ANTONIO</v>
      </c>
      <c r="E1944" s="35">
        <f>SUMIFS(Tabla16[TASA 16],Tabla16[NUM],Tabla1[[#This Row],[CODIGO]])</f>
        <v>0</v>
      </c>
      <c r="F1944" s="35">
        <f>SUMIFS(Tabla16[TASA 0%],Tabla16[NUM],Tabla1[[#This Row],[CODIGO]])</f>
        <v>0</v>
      </c>
      <c r="G1944" s="35">
        <f>SUMIFS(Tabla16[[EXENTO ]],Tabla16[NUM],Tabla1[[#This Row],[CODIGO]])</f>
        <v>0</v>
      </c>
      <c r="H1944" s="35">
        <f>SUMIFS(Tabla16[IVA],Tabla16[NUM],Tabla1[[#This Row],[CODIGO]])</f>
        <v>0</v>
      </c>
      <c r="I1944" s="35">
        <f>SUMIFS(Tabla16[ISR RET.],Tabla16[NUM],Tabla1[[#This Row],[CODIGO]])</f>
        <v>0</v>
      </c>
      <c r="J1944" s="35">
        <f>SUMIFS(Tabla16[IVA RET.],Tabla16[NUM],Tabla1[[#This Row],[CODIGO]])</f>
        <v>0</v>
      </c>
      <c r="K1944" t="str">
        <f>FIXED(Tabla1[[#This Row],[TASA 16%]],0)</f>
        <v>0</v>
      </c>
      <c r="L1944" t="str">
        <f>FIXED(Tabla1[[#This Row],[TASA 0%]],0)</f>
        <v>0</v>
      </c>
      <c r="M1944" t="str">
        <f>FIXED(Tabla1[[#This Row],[TASA EXE.]],0)</f>
        <v>0</v>
      </c>
      <c r="N1944" s="36" t="str">
        <f>FIXED(Tabla1[[#This Row],[IVA]],0)</f>
        <v>0</v>
      </c>
      <c r="O1944" s="36" t="str">
        <f>FIXED(Tabla1[[#This Row],[ISR RET]],0)</f>
        <v>0</v>
      </c>
      <c r="P1944" s="36" t="str">
        <f>FIXED(Tabla1[[#This Row],[IVA RET]],0)</f>
        <v>0</v>
      </c>
      <c r="R1944" s="68">
        <f>Tabla1[[#This Row],[TASA 16]]*16%</f>
        <v>0</v>
      </c>
    </row>
    <row r="1945" spans="2:18" x14ac:dyDescent="0.25">
      <c r="B1945" t="str">
        <f>'[1]210 Y RFC'!A1945</f>
        <v>BOD060112BY0</v>
      </c>
      <c r="C1945" t="s">
        <v>1977</v>
      </c>
      <c r="D1945" t="str">
        <f>'[1]210 Y RFC'!C1945</f>
        <v>BODYLOGIC SA DE CV</v>
      </c>
      <c r="E1945" s="35">
        <f>SUMIFS(Tabla16[TASA 16],Tabla16[NUM],Tabla1[[#This Row],[CODIGO]])</f>
        <v>0</v>
      </c>
      <c r="F1945" s="35">
        <f>SUMIFS(Tabla16[TASA 0%],Tabla16[NUM],Tabla1[[#This Row],[CODIGO]])</f>
        <v>0</v>
      </c>
      <c r="G1945" s="35">
        <f>SUMIFS(Tabla16[[EXENTO ]],Tabla16[NUM],Tabla1[[#This Row],[CODIGO]])</f>
        <v>0</v>
      </c>
      <c r="H1945" s="35">
        <f>SUMIFS(Tabla16[IVA],Tabla16[NUM],Tabla1[[#This Row],[CODIGO]])</f>
        <v>0</v>
      </c>
      <c r="I1945" s="35">
        <f>SUMIFS(Tabla16[ISR RET.],Tabla16[NUM],Tabla1[[#This Row],[CODIGO]])</f>
        <v>0</v>
      </c>
      <c r="J1945" s="35">
        <f>SUMIFS(Tabla16[IVA RET.],Tabla16[NUM],Tabla1[[#This Row],[CODIGO]])</f>
        <v>0</v>
      </c>
      <c r="K1945" t="str">
        <f>FIXED(Tabla1[[#This Row],[TASA 16%]],0)</f>
        <v>0</v>
      </c>
      <c r="L1945" t="str">
        <f>FIXED(Tabla1[[#This Row],[TASA 0%]],0)</f>
        <v>0</v>
      </c>
      <c r="M1945" t="str">
        <f>FIXED(Tabla1[[#This Row],[TASA EXE.]],0)</f>
        <v>0</v>
      </c>
      <c r="N1945" t="str">
        <f>FIXED(Tabla1[[#This Row],[IVA]],0)</f>
        <v>0</v>
      </c>
      <c r="O1945" t="str">
        <f>FIXED(Tabla1[[#This Row],[ISR RET]],0)</f>
        <v>0</v>
      </c>
      <c r="P1945" t="str">
        <f>FIXED(Tabla1[[#This Row],[IVA RET]],0)</f>
        <v>0</v>
      </c>
      <c r="R1945" s="68">
        <f>Tabla1[[#This Row],[TASA 16]]*16%</f>
        <v>0</v>
      </c>
    </row>
    <row r="1946" spans="2:18" x14ac:dyDescent="0.25">
      <c r="B1946" t="str">
        <f>'[1]210 Y RFC'!A1946</f>
        <v>POCL670930CS1</v>
      </c>
      <c r="C1946" t="s">
        <v>1978</v>
      </c>
      <c r="D1946" t="str">
        <f>'[1]210 Y RFC'!C1946</f>
        <v>PONCE CORDOBA LUIS ANTONIO</v>
      </c>
      <c r="E1946" s="35">
        <f>SUMIFS(Tabla16[TASA 16],Tabla16[NUM],Tabla1[[#This Row],[CODIGO]])</f>
        <v>409.49999999999994</v>
      </c>
      <c r="F1946" s="35">
        <f>SUMIFS(Tabla16[TASA 0%],Tabla16[NUM],Tabla1[[#This Row],[CODIGO]])</f>
        <v>-1.9999999999924967E-2</v>
      </c>
      <c r="G1946" s="35">
        <f>SUMIFS(Tabla16[[EXENTO ]],Tabla16[NUM],Tabla1[[#This Row],[CODIGO]])</f>
        <v>0</v>
      </c>
      <c r="H1946" s="35">
        <f>SUMIFS(Tabla16[IVA],Tabla16[NUM],Tabla1[[#This Row],[CODIGO]])</f>
        <v>65.52</v>
      </c>
      <c r="I1946" s="35">
        <f>SUMIFS(Tabla16[ISR RET.],Tabla16[NUM],Tabla1[[#This Row],[CODIGO]])</f>
        <v>0</v>
      </c>
      <c r="J1946" s="35">
        <f>SUMIFS(Tabla16[IVA RET.],Tabla16[NUM],Tabla1[[#This Row],[CODIGO]])</f>
        <v>0</v>
      </c>
      <c r="K1946" t="str">
        <f>FIXED(Tabla1[[#This Row],[TASA 16%]],0)</f>
        <v>410</v>
      </c>
      <c r="L1946" t="str">
        <f>FIXED(Tabla1[[#This Row],[TASA 0%]],0)</f>
        <v>0</v>
      </c>
      <c r="M1946" t="str">
        <f>FIXED(Tabla1[[#This Row],[TASA EXE.]],0)</f>
        <v>0</v>
      </c>
      <c r="N1946" t="str">
        <f>FIXED(Tabla1[[#This Row],[IVA]],0)</f>
        <v>66</v>
      </c>
      <c r="O1946" t="str">
        <f>FIXED(Tabla1[[#This Row],[ISR RET]],0)</f>
        <v>0</v>
      </c>
      <c r="P1946" t="str">
        <f>FIXED(Tabla1[[#This Row],[IVA RET]],0)</f>
        <v>0</v>
      </c>
      <c r="R1946" s="68">
        <f>Tabla1[[#This Row],[TASA 16]]*16%</f>
        <v>65.599999999999994</v>
      </c>
    </row>
    <row r="1947" spans="2:18" x14ac:dyDescent="0.25">
      <c r="B1947" t="str">
        <f>'[1]210 Y RFC'!A1947</f>
        <v>TIN9603012L6</v>
      </c>
      <c r="C1947" t="s">
        <v>1979</v>
      </c>
      <c r="D1947" t="str">
        <f>'[1]210 Y RFC'!C1947</f>
        <v>TELECOMUNICACIONES INTERACTIVAS SA DE CV</v>
      </c>
      <c r="E1947" s="35">
        <f>SUMIFS(Tabla16[TASA 16],Tabla16[NUM],Tabla1[[#This Row],[CODIGO]])</f>
        <v>0</v>
      </c>
      <c r="F1947" s="35">
        <f>SUMIFS(Tabla16[TASA 0%],Tabla16[NUM],Tabla1[[#This Row],[CODIGO]])</f>
        <v>0</v>
      </c>
      <c r="G1947" s="35">
        <f>SUMIFS(Tabla16[[EXENTO ]],Tabla16[NUM],Tabla1[[#This Row],[CODIGO]])</f>
        <v>0</v>
      </c>
      <c r="H1947" s="35">
        <f>SUMIFS(Tabla16[IVA],Tabla16[NUM],Tabla1[[#This Row],[CODIGO]])</f>
        <v>0</v>
      </c>
      <c r="I1947" s="35">
        <f>SUMIFS(Tabla16[ISR RET.],Tabla16[NUM],Tabla1[[#This Row],[CODIGO]])</f>
        <v>0</v>
      </c>
      <c r="J1947" s="35">
        <f>SUMIFS(Tabla16[IVA RET.],Tabla16[NUM],Tabla1[[#This Row],[CODIGO]])</f>
        <v>0</v>
      </c>
      <c r="K1947" t="str">
        <f>FIXED(Tabla1[[#This Row],[TASA 16%]],0)</f>
        <v>0</v>
      </c>
      <c r="L1947" t="str">
        <f>FIXED(Tabla1[[#This Row],[TASA 0%]],0)</f>
        <v>0</v>
      </c>
      <c r="M1947" t="str">
        <f>FIXED(Tabla1[[#This Row],[TASA EXE.]],0)</f>
        <v>0</v>
      </c>
      <c r="N1947" t="str">
        <f>FIXED(Tabla1[[#This Row],[IVA]],0)</f>
        <v>0</v>
      </c>
      <c r="O1947" t="str">
        <f>FIXED(Tabla1[[#This Row],[ISR RET]],0)</f>
        <v>0</v>
      </c>
      <c r="P1947" t="str">
        <f>FIXED(Tabla1[[#This Row],[IVA RET]],0)</f>
        <v>0</v>
      </c>
      <c r="R1947" s="68">
        <f>Tabla1[[#This Row],[TASA 16]]*16%</f>
        <v>0</v>
      </c>
    </row>
    <row r="1948" spans="2:18" x14ac:dyDescent="0.25">
      <c r="B1948" t="str">
        <f>'[1]210 Y RFC'!A1948</f>
        <v>NUPJ750711QF7</v>
      </c>
      <c r="C1948" t="s">
        <v>1980</v>
      </c>
      <c r="D1948" t="str">
        <f>'[1]210 Y RFC'!C1948</f>
        <v>NUÑEZ PEREZ JUAN LUIS</v>
      </c>
      <c r="E1948" s="35">
        <f>SUMIFS(Tabla16[TASA 16],Tabla16[NUM],Tabla1[[#This Row],[CODIGO]])</f>
        <v>0</v>
      </c>
      <c r="F1948" s="35">
        <f>SUMIFS(Tabla16[TASA 0%],Tabla16[NUM],Tabla1[[#This Row],[CODIGO]])</f>
        <v>0</v>
      </c>
      <c r="G1948" s="35">
        <f>SUMIFS(Tabla16[[EXENTO ]],Tabla16[NUM],Tabla1[[#This Row],[CODIGO]])</f>
        <v>0</v>
      </c>
      <c r="H1948" s="35">
        <f>SUMIFS(Tabla16[IVA],Tabla16[NUM],Tabla1[[#This Row],[CODIGO]])</f>
        <v>0</v>
      </c>
      <c r="I1948" s="35">
        <f>SUMIFS(Tabla16[ISR RET.],Tabla16[NUM],Tabla1[[#This Row],[CODIGO]])</f>
        <v>0</v>
      </c>
      <c r="J1948" s="35">
        <f>SUMIFS(Tabla16[IVA RET.],Tabla16[NUM],Tabla1[[#This Row],[CODIGO]])</f>
        <v>0</v>
      </c>
      <c r="K1948" t="str">
        <f>FIXED(Tabla1[[#This Row],[TASA 16%]],0)</f>
        <v>0</v>
      </c>
      <c r="L1948" t="str">
        <f>FIXED(Tabla1[[#This Row],[TASA 0%]],0)</f>
        <v>0</v>
      </c>
      <c r="M1948" t="str">
        <f>FIXED(Tabla1[[#This Row],[TASA EXE.]],0)</f>
        <v>0</v>
      </c>
      <c r="N1948" s="36" t="str">
        <f>FIXED(Tabla1[[#This Row],[IVA]],0)</f>
        <v>0</v>
      </c>
      <c r="O1948" s="36" t="str">
        <f>FIXED(Tabla1[[#This Row],[ISR RET]],0)</f>
        <v>0</v>
      </c>
      <c r="P1948" s="36" t="str">
        <f>FIXED(Tabla1[[#This Row],[IVA RET]],0)</f>
        <v>0</v>
      </c>
      <c r="R1948" s="68">
        <f>Tabla1[[#This Row],[TASA 16]]*16%</f>
        <v>0</v>
      </c>
    </row>
    <row r="1949" spans="2:18" x14ac:dyDescent="0.25">
      <c r="B1949" t="str">
        <f>'[1]210 Y RFC'!A1949</f>
        <v>BEVG53101537A</v>
      </c>
      <c r="C1949" t="s">
        <v>1981</v>
      </c>
      <c r="D1949" t="str">
        <f>'[1]210 Y RFC'!C1949</f>
        <v>BEAS VIRGEN GUSTAVO</v>
      </c>
      <c r="E1949" s="35">
        <f>SUMIFS(Tabla16[TASA 16],Tabla16[NUM],Tabla1[[#This Row],[CODIGO]])</f>
        <v>0</v>
      </c>
      <c r="F1949" s="35">
        <f>SUMIFS(Tabla16[TASA 0%],Tabla16[NUM],Tabla1[[#This Row],[CODIGO]])</f>
        <v>0</v>
      </c>
      <c r="G1949" s="35">
        <f>SUMIFS(Tabla16[[EXENTO ]],Tabla16[NUM],Tabla1[[#This Row],[CODIGO]])</f>
        <v>0</v>
      </c>
      <c r="H1949" s="35">
        <f>SUMIFS(Tabla16[IVA],Tabla16[NUM],Tabla1[[#This Row],[CODIGO]])</f>
        <v>0</v>
      </c>
      <c r="I1949" s="35">
        <f>SUMIFS(Tabla16[ISR RET.],Tabla16[NUM],Tabla1[[#This Row],[CODIGO]])</f>
        <v>0</v>
      </c>
      <c r="J1949" s="35">
        <f>SUMIFS(Tabla16[IVA RET.],Tabla16[NUM],Tabla1[[#This Row],[CODIGO]])</f>
        <v>0</v>
      </c>
      <c r="K1949" t="str">
        <f>FIXED(Tabla1[[#This Row],[TASA 16%]],0)</f>
        <v>0</v>
      </c>
      <c r="L1949" t="str">
        <f>FIXED(Tabla1[[#This Row],[TASA 0%]],0)</f>
        <v>0</v>
      </c>
      <c r="M1949" t="str">
        <f>FIXED(Tabla1[[#This Row],[TASA EXE.]],0)</f>
        <v>0</v>
      </c>
      <c r="N1949" t="str">
        <f>FIXED(Tabla1[[#This Row],[IVA]],0)</f>
        <v>0</v>
      </c>
      <c r="O1949" t="str">
        <f>FIXED(Tabla1[[#This Row],[ISR RET]],0)</f>
        <v>0</v>
      </c>
      <c r="P1949" t="str">
        <f>FIXED(Tabla1[[#This Row],[IVA RET]],0)</f>
        <v>0</v>
      </c>
      <c r="R1949" s="68">
        <f>Tabla1[[#This Row],[TASA 16]]*16%</f>
        <v>0</v>
      </c>
    </row>
    <row r="1950" spans="2:18" x14ac:dyDescent="0.25">
      <c r="B1950" t="str">
        <f>'[1]210 Y RFC'!A1950</f>
        <v>DMR010530KJA</v>
      </c>
      <c r="C1950" t="s">
        <v>1982</v>
      </c>
      <c r="D1950" t="str">
        <f>'[1]210 Y RFC'!C1950</f>
        <v>DISTRIBUIDORA DE MEDICAMENTOS Y REACTIVOS SA DE CV</v>
      </c>
      <c r="E1950" s="35">
        <f>SUMIFS(Tabla16[TASA 16],Tabla16[NUM],Tabla1[[#This Row],[CODIGO]])</f>
        <v>0</v>
      </c>
      <c r="F1950" s="35">
        <f>SUMIFS(Tabla16[TASA 0%],Tabla16[NUM],Tabla1[[#This Row],[CODIGO]])</f>
        <v>397934.1</v>
      </c>
      <c r="G1950" s="35">
        <f>SUMIFS(Tabla16[[EXENTO ]],Tabla16[NUM],Tabla1[[#This Row],[CODIGO]])</f>
        <v>0</v>
      </c>
      <c r="H1950" s="35">
        <f>SUMIFS(Tabla16[IVA],Tabla16[NUM],Tabla1[[#This Row],[CODIGO]])</f>
        <v>0</v>
      </c>
      <c r="I1950" s="35">
        <f>SUMIFS(Tabla16[ISR RET.],Tabla16[NUM],Tabla1[[#This Row],[CODIGO]])</f>
        <v>0</v>
      </c>
      <c r="J1950" s="35">
        <f>SUMIFS(Tabla16[IVA RET.],Tabla16[NUM],Tabla1[[#This Row],[CODIGO]])</f>
        <v>0</v>
      </c>
      <c r="K1950" t="str">
        <f>FIXED(Tabla1[[#This Row],[TASA 16%]],0)</f>
        <v>0</v>
      </c>
      <c r="L1950" t="str">
        <f>FIXED(Tabla1[[#This Row],[TASA 0%]],0)</f>
        <v>397,934</v>
      </c>
      <c r="M1950" t="str">
        <f>FIXED(Tabla1[[#This Row],[TASA EXE.]],0)</f>
        <v>0</v>
      </c>
      <c r="N1950" s="36" t="str">
        <f>FIXED(Tabla1[[#This Row],[IVA]],0)</f>
        <v>0</v>
      </c>
      <c r="O1950" s="36" t="str">
        <f>FIXED(Tabla1[[#This Row],[ISR RET]],0)</f>
        <v>0</v>
      </c>
      <c r="P1950" s="36" t="str">
        <f>FIXED(Tabla1[[#This Row],[IVA RET]],0)</f>
        <v>0</v>
      </c>
      <c r="R1950" s="68">
        <f>Tabla1[[#This Row],[TASA 16]]*16%</f>
        <v>0</v>
      </c>
    </row>
    <row r="1951" spans="2:18" x14ac:dyDescent="0.25">
      <c r="B1951" t="str">
        <f>'[1]210 Y RFC'!A1951</f>
        <v>EOMI730609FS0</v>
      </c>
      <c r="C1951" t="s">
        <v>1983</v>
      </c>
      <c r="D1951" t="str">
        <f>'[1]210 Y RFC'!C1951</f>
        <v>ESCOBEDO MARQUEZ ISIDRO</v>
      </c>
      <c r="E1951" s="35">
        <f>SUMIFS(Tabla16[TASA 16],Tabla16[NUM],Tabla1[[#This Row],[CODIGO]])</f>
        <v>0</v>
      </c>
      <c r="F1951" s="35">
        <f>SUMIFS(Tabla16[TASA 0%],Tabla16[NUM],Tabla1[[#This Row],[CODIGO]])</f>
        <v>0</v>
      </c>
      <c r="G1951" s="35">
        <f>SUMIFS(Tabla16[[EXENTO ]],Tabla16[NUM],Tabla1[[#This Row],[CODIGO]])</f>
        <v>0</v>
      </c>
      <c r="H1951" s="35">
        <f>SUMIFS(Tabla16[IVA],Tabla16[NUM],Tabla1[[#This Row],[CODIGO]])</f>
        <v>0</v>
      </c>
      <c r="I1951" s="35">
        <f>SUMIFS(Tabla16[ISR RET.],Tabla16[NUM],Tabla1[[#This Row],[CODIGO]])</f>
        <v>0</v>
      </c>
      <c r="J1951" s="35">
        <f>SUMIFS(Tabla16[IVA RET.],Tabla16[NUM],Tabla1[[#This Row],[CODIGO]])</f>
        <v>0</v>
      </c>
      <c r="K1951" t="str">
        <f>FIXED(Tabla1[[#This Row],[TASA 16%]],0)</f>
        <v>0</v>
      </c>
      <c r="L1951" t="str">
        <f>FIXED(Tabla1[[#This Row],[TASA 0%]],0)</f>
        <v>0</v>
      </c>
      <c r="M1951" t="str">
        <f>FIXED(Tabla1[[#This Row],[TASA EXE.]],0)</f>
        <v>0</v>
      </c>
      <c r="N1951" t="str">
        <f>FIXED(Tabla1[[#This Row],[IVA]],0)</f>
        <v>0</v>
      </c>
      <c r="O1951" t="str">
        <f>FIXED(Tabla1[[#This Row],[ISR RET]],0)</f>
        <v>0</v>
      </c>
      <c r="P1951" t="str">
        <f>FIXED(Tabla1[[#This Row],[IVA RET]],0)</f>
        <v>0</v>
      </c>
      <c r="R1951" s="68">
        <f>Tabla1[[#This Row],[TASA 16]]*16%</f>
        <v>0</v>
      </c>
    </row>
    <row r="1952" spans="2:18" x14ac:dyDescent="0.25">
      <c r="B1952" t="str">
        <f>'[1]210 Y RFC'!A1952</f>
        <v>PEPC780714LD8</v>
      </c>
      <c r="C1952" t="s">
        <v>1984</v>
      </c>
      <c r="D1952" t="str">
        <f>'[1]210 Y RFC'!C1952</f>
        <v>PELAYO PELAYO CESAR LEOPOLDO</v>
      </c>
      <c r="E1952" s="35">
        <f>SUMIFS(Tabla16[TASA 16],Tabla16[NUM],Tabla1[[#This Row],[CODIGO]])</f>
        <v>0</v>
      </c>
      <c r="F1952" s="35">
        <f>SUMIFS(Tabla16[TASA 0%],Tabla16[NUM],Tabla1[[#This Row],[CODIGO]])</f>
        <v>0</v>
      </c>
      <c r="G1952" s="35">
        <f>SUMIFS(Tabla16[[EXENTO ]],Tabla16[NUM],Tabla1[[#This Row],[CODIGO]])</f>
        <v>0</v>
      </c>
      <c r="H1952" s="35">
        <f>SUMIFS(Tabla16[IVA],Tabla16[NUM],Tabla1[[#This Row],[CODIGO]])</f>
        <v>0</v>
      </c>
      <c r="I1952" s="35">
        <f>SUMIFS(Tabla16[ISR RET.],Tabla16[NUM],Tabla1[[#This Row],[CODIGO]])</f>
        <v>0</v>
      </c>
      <c r="J1952" s="35">
        <f>SUMIFS(Tabla16[IVA RET.],Tabla16[NUM],Tabla1[[#This Row],[CODIGO]])</f>
        <v>0</v>
      </c>
      <c r="K1952" t="str">
        <f>FIXED(Tabla1[[#This Row],[TASA 16%]],0)</f>
        <v>0</v>
      </c>
      <c r="L1952" t="str">
        <f>FIXED(Tabla1[[#This Row],[TASA 0%]],0)</f>
        <v>0</v>
      </c>
      <c r="M1952" t="str">
        <f>FIXED(Tabla1[[#This Row],[TASA EXE.]],0)</f>
        <v>0</v>
      </c>
      <c r="N1952" s="36" t="str">
        <f>FIXED(Tabla1[[#This Row],[IVA]],0)</f>
        <v>0</v>
      </c>
      <c r="O1952" s="36" t="str">
        <f>FIXED(Tabla1[[#This Row],[ISR RET]],0)</f>
        <v>0</v>
      </c>
      <c r="P1952" s="36" t="str">
        <f>FIXED(Tabla1[[#This Row],[IVA RET]],0)</f>
        <v>0</v>
      </c>
      <c r="R1952" s="68">
        <f>Tabla1[[#This Row],[TASA 16]]*16%</f>
        <v>0</v>
      </c>
    </row>
    <row r="1953" spans="2:18" x14ac:dyDescent="0.25">
      <c r="B1953" t="str">
        <f>'[1]210 Y RFC'!A1953</f>
        <v>AGU840319SC3</v>
      </c>
      <c r="C1953" t="s">
        <v>1985</v>
      </c>
      <c r="D1953" t="str">
        <f>'[1]210 Y RFC'!C1953</f>
        <v>ASFALTOS GUADALAJARA SA DE CV</v>
      </c>
      <c r="E1953" s="35">
        <f>SUMIFS(Tabla16[TASA 16],Tabla16[NUM],Tabla1[[#This Row],[CODIGO]])</f>
        <v>0</v>
      </c>
      <c r="F1953" s="35">
        <f>SUMIFS(Tabla16[TASA 0%],Tabla16[NUM],Tabla1[[#This Row],[CODIGO]])</f>
        <v>0</v>
      </c>
      <c r="G1953" s="35">
        <f>SUMIFS(Tabla16[[EXENTO ]],Tabla16[NUM],Tabla1[[#This Row],[CODIGO]])</f>
        <v>0</v>
      </c>
      <c r="H1953" s="35">
        <f>SUMIFS(Tabla16[IVA],Tabla16[NUM],Tabla1[[#This Row],[CODIGO]])</f>
        <v>0</v>
      </c>
      <c r="I1953" s="35">
        <f>SUMIFS(Tabla16[ISR RET.],Tabla16[NUM],Tabla1[[#This Row],[CODIGO]])</f>
        <v>0</v>
      </c>
      <c r="J1953" s="35">
        <f>SUMIFS(Tabla16[IVA RET.],Tabla16[NUM],Tabla1[[#This Row],[CODIGO]])</f>
        <v>0</v>
      </c>
      <c r="K1953" t="str">
        <f>FIXED(Tabla1[[#This Row],[TASA 16%]],0)</f>
        <v>0</v>
      </c>
      <c r="L1953" t="str">
        <f>FIXED(Tabla1[[#This Row],[TASA 0%]],0)</f>
        <v>0</v>
      </c>
      <c r="M1953" t="str">
        <f>FIXED(Tabla1[[#This Row],[TASA EXE.]],0)</f>
        <v>0</v>
      </c>
      <c r="N1953" t="str">
        <f>FIXED(Tabla1[[#This Row],[IVA]],0)</f>
        <v>0</v>
      </c>
      <c r="O1953" t="str">
        <f>FIXED(Tabla1[[#This Row],[ISR RET]],0)</f>
        <v>0</v>
      </c>
      <c r="P1953" t="str">
        <f>FIXED(Tabla1[[#This Row],[IVA RET]],0)</f>
        <v>0</v>
      </c>
      <c r="R1953" s="68">
        <f>Tabla1[[#This Row],[TASA 16]]*16%</f>
        <v>0</v>
      </c>
    </row>
    <row r="1954" spans="2:18" x14ac:dyDescent="0.25">
      <c r="B1954" t="str">
        <f>'[1]210 Y RFC'!A1954</f>
        <v>NEX030819FQ0</v>
      </c>
      <c r="C1954" t="s">
        <v>1986</v>
      </c>
      <c r="D1954" t="str">
        <f>'[1]210 Y RFC'!C1954</f>
        <v>NOUVELA EXPORT S DE RL DE CV</v>
      </c>
      <c r="E1954" s="35">
        <f>SUMIFS(Tabla16[TASA 16],Tabla16[NUM],Tabla1[[#This Row],[CODIGO]])</f>
        <v>0</v>
      </c>
      <c r="F1954" s="35">
        <f>SUMIFS(Tabla16[TASA 0%],Tabla16[NUM],Tabla1[[#This Row],[CODIGO]])</f>
        <v>0</v>
      </c>
      <c r="G1954" s="35">
        <f>SUMIFS(Tabla16[[EXENTO ]],Tabla16[NUM],Tabla1[[#This Row],[CODIGO]])</f>
        <v>0</v>
      </c>
      <c r="H1954" s="35">
        <f>SUMIFS(Tabla16[IVA],Tabla16[NUM],Tabla1[[#This Row],[CODIGO]])</f>
        <v>0</v>
      </c>
      <c r="I1954" s="35">
        <f>SUMIFS(Tabla16[ISR RET.],Tabla16[NUM],Tabla1[[#This Row],[CODIGO]])</f>
        <v>0</v>
      </c>
      <c r="J1954" s="35">
        <f>SUMIFS(Tabla16[IVA RET.],Tabla16[NUM],Tabla1[[#This Row],[CODIGO]])</f>
        <v>0</v>
      </c>
      <c r="K1954" t="str">
        <f>FIXED(Tabla1[[#This Row],[TASA 16%]],0)</f>
        <v>0</v>
      </c>
      <c r="L1954" t="str">
        <f>FIXED(Tabla1[[#This Row],[TASA 0%]],0)</f>
        <v>0</v>
      </c>
      <c r="M1954" t="str">
        <f>FIXED(Tabla1[[#This Row],[TASA EXE.]],0)</f>
        <v>0</v>
      </c>
      <c r="N1954" s="36" t="str">
        <f>FIXED(Tabla1[[#This Row],[IVA]],0)</f>
        <v>0</v>
      </c>
      <c r="O1954" s="36" t="str">
        <f>FIXED(Tabla1[[#This Row],[ISR RET]],0)</f>
        <v>0</v>
      </c>
      <c r="P1954" s="36" t="str">
        <f>FIXED(Tabla1[[#This Row],[IVA RET]],0)</f>
        <v>0</v>
      </c>
      <c r="R1954" s="68">
        <f>Tabla1[[#This Row],[TASA 16]]*16%</f>
        <v>0</v>
      </c>
    </row>
    <row r="1955" spans="2:18" x14ac:dyDescent="0.25">
      <c r="B1955" t="str">
        <f>'[1]210 Y RFC'!A1955</f>
        <v>RAOL831017936</v>
      </c>
      <c r="C1955" t="s">
        <v>1987</v>
      </c>
      <c r="D1955" t="str">
        <f>'[1]210 Y RFC'!C1955</f>
        <v>RAMIREZ ORTEGA JR LUIS</v>
      </c>
      <c r="E1955" s="35">
        <f>SUMIFS(Tabla16[TASA 16],Tabla16[NUM],Tabla1[[#This Row],[CODIGO]])</f>
        <v>0</v>
      </c>
      <c r="F1955" s="35">
        <f>SUMIFS(Tabla16[TASA 0%],Tabla16[NUM],Tabla1[[#This Row],[CODIGO]])</f>
        <v>0</v>
      </c>
      <c r="G1955" s="35">
        <f>SUMIFS(Tabla16[[EXENTO ]],Tabla16[NUM],Tabla1[[#This Row],[CODIGO]])</f>
        <v>0</v>
      </c>
      <c r="H1955" s="35">
        <f>SUMIFS(Tabla16[IVA],Tabla16[NUM],Tabla1[[#This Row],[CODIGO]])</f>
        <v>0</v>
      </c>
      <c r="I1955" s="35">
        <f>SUMIFS(Tabla16[ISR RET.],Tabla16[NUM],Tabla1[[#This Row],[CODIGO]])</f>
        <v>0</v>
      </c>
      <c r="J1955" s="35">
        <f>SUMIFS(Tabla16[IVA RET.],Tabla16[NUM],Tabla1[[#This Row],[CODIGO]])</f>
        <v>0</v>
      </c>
      <c r="K1955" t="str">
        <f>FIXED(Tabla1[[#This Row],[TASA 16%]],0)</f>
        <v>0</v>
      </c>
      <c r="L1955" t="str">
        <f>FIXED(Tabla1[[#This Row],[TASA 0%]],0)</f>
        <v>0</v>
      </c>
      <c r="M1955" t="str">
        <f>FIXED(Tabla1[[#This Row],[TASA EXE.]],0)</f>
        <v>0</v>
      </c>
      <c r="N1955" t="str">
        <f>FIXED(Tabla1[[#This Row],[IVA]],0)</f>
        <v>0</v>
      </c>
      <c r="O1955" t="str">
        <f>FIXED(Tabla1[[#This Row],[ISR RET]],0)</f>
        <v>0</v>
      </c>
      <c r="P1955" t="str">
        <f>FIXED(Tabla1[[#This Row],[IVA RET]],0)</f>
        <v>0</v>
      </c>
      <c r="R1955" s="68">
        <f>Tabla1[[#This Row],[TASA 16]]*16%</f>
        <v>0</v>
      </c>
    </row>
    <row r="1956" spans="2:18" x14ac:dyDescent="0.25">
      <c r="B1956" t="str">
        <f>'[1]210 Y RFC'!A1956</f>
        <v>PDC0708075K0</v>
      </c>
      <c r="C1956" t="s">
        <v>1988</v>
      </c>
      <c r="D1956" t="str">
        <f>'[1]210 Y RFC'!C1956</f>
        <v>PLASTICOS Y DESECHABLES CAROSA SA DE CV</v>
      </c>
      <c r="E1956" s="35">
        <f>SUMIFS(Tabla16[TASA 16],Tabla16[NUM],Tabla1[[#This Row],[CODIGO]])</f>
        <v>0</v>
      </c>
      <c r="F1956" s="35">
        <f>SUMIFS(Tabla16[TASA 0%],Tabla16[NUM],Tabla1[[#This Row],[CODIGO]])</f>
        <v>0</v>
      </c>
      <c r="G1956" s="35">
        <f>SUMIFS(Tabla16[[EXENTO ]],Tabla16[NUM],Tabla1[[#This Row],[CODIGO]])</f>
        <v>0</v>
      </c>
      <c r="H1956" s="35">
        <f>SUMIFS(Tabla16[IVA],Tabla16[NUM],Tabla1[[#This Row],[CODIGO]])</f>
        <v>0</v>
      </c>
      <c r="I1956" s="35">
        <f>SUMIFS(Tabla16[ISR RET.],Tabla16[NUM],Tabla1[[#This Row],[CODIGO]])</f>
        <v>0</v>
      </c>
      <c r="J1956" s="35">
        <f>SUMIFS(Tabla16[IVA RET.],Tabla16[NUM],Tabla1[[#This Row],[CODIGO]])</f>
        <v>0</v>
      </c>
      <c r="K1956" t="str">
        <f>FIXED(Tabla1[[#This Row],[TASA 16%]],0)</f>
        <v>0</v>
      </c>
      <c r="L1956" t="str">
        <f>FIXED(Tabla1[[#This Row],[TASA 0%]],0)</f>
        <v>0</v>
      </c>
      <c r="M1956" t="str">
        <f>FIXED(Tabla1[[#This Row],[TASA EXE.]],0)</f>
        <v>0</v>
      </c>
      <c r="N1956" s="36" t="str">
        <f>FIXED(Tabla1[[#This Row],[IVA]],0)</f>
        <v>0</v>
      </c>
      <c r="O1956" s="36" t="str">
        <f>FIXED(Tabla1[[#This Row],[ISR RET]],0)</f>
        <v>0</v>
      </c>
      <c r="P1956" s="36" t="str">
        <f>FIXED(Tabla1[[#This Row],[IVA RET]],0)</f>
        <v>0</v>
      </c>
      <c r="R1956" s="68">
        <f>Tabla1[[#This Row],[TASA 16]]*16%</f>
        <v>0</v>
      </c>
    </row>
    <row r="1957" spans="2:18" x14ac:dyDescent="0.25">
      <c r="B1957" t="str">
        <f>'[1]210 Y RFC'!A1957</f>
        <v>VIOM5708061B6</v>
      </c>
      <c r="C1957" t="s">
        <v>1989</v>
      </c>
      <c r="D1957" t="str">
        <f>'[1]210 Y RFC'!C1957</f>
        <v>VILLASEÑOR OROZCO MARIA ELENA</v>
      </c>
      <c r="E1957" s="35">
        <f>SUMIFS(Tabla16[TASA 16],Tabla16[NUM],Tabla1[[#This Row],[CODIGO]])</f>
        <v>0</v>
      </c>
      <c r="F1957" s="35">
        <f>SUMIFS(Tabla16[TASA 0%],Tabla16[NUM],Tabla1[[#This Row],[CODIGO]])</f>
        <v>0</v>
      </c>
      <c r="G1957" s="35">
        <f>SUMIFS(Tabla16[[EXENTO ]],Tabla16[NUM],Tabla1[[#This Row],[CODIGO]])</f>
        <v>0</v>
      </c>
      <c r="H1957" s="35">
        <f>SUMIFS(Tabla16[IVA],Tabla16[NUM],Tabla1[[#This Row],[CODIGO]])</f>
        <v>0</v>
      </c>
      <c r="I1957" s="35">
        <f>SUMIFS(Tabla16[ISR RET.],Tabla16[NUM],Tabla1[[#This Row],[CODIGO]])</f>
        <v>0</v>
      </c>
      <c r="J1957" s="35">
        <f>SUMIFS(Tabla16[IVA RET.],Tabla16[NUM],Tabla1[[#This Row],[CODIGO]])</f>
        <v>0</v>
      </c>
      <c r="K1957" t="str">
        <f>FIXED(Tabla1[[#This Row],[TASA 16%]],0)</f>
        <v>0</v>
      </c>
      <c r="L1957" t="str">
        <f>FIXED(Tabla1[[#This Row],[TASA 0%]],0)</f>
        <v>0</v>
      </c>
      <c r="M1957" t="str">
        <f>FIXED(Tabla1[[#This Row],[TASA EXE.]],0)</f>
        <v>0</v>
      </c>
      <c r="N1957" t="str">
        <f>FIXED(Tabla1[[#This Row],[IVA]],0)</f>
        <v>0</v>
      </c>
      <c r="O1957" t="str">
        <f>FIXED(Tabla1[[#This Row],[ISR RET]],0)</f>
        <v>0</v>
      </c>
      <c r="P1957" t="str">
        <f>FIXED(Tabla1[[#This Row],[IVA RET]],0)</f>
        <v>0</v>
      </c>
      <c r="R1957" s="68">
        <f>Tabla1[[#This Row],[TASA 16]]*16%</f>
        <v>0</v>
      </c>
    </row>
    <row r="1958" spans="2:18" x14ac:dyDescent="0.25">
      <c r="B1958" t="str">
        <f>'[1]210 Y RFC'!A1958</f>
        <v>HECA600213C59</v>
      </c>
      <c r="C1958" t="s">
        <v>1990</v>
      </c>
      <c r="D1958" t="str">
        <f>'[1]210 Y RFC'!C1958</f>
        <v>HERNANDEZ CAMPIRANO ALEJANDRO ERNESTO</v>
      </c>
      <c r="E1958" s="35">
        <f>SUMIFS(Tabla16[TASA 16],Tabla16[NUM],Tabla1[[#This Row],[CODIGO]])</f>
        <v>0</v>
      </c>
      <c r="F1958" s="35">
        <f>SUMIFS(Tabla16[TASA 0%],Tabla16[NUM],Tabla1[[#This Row],[CODIGO]])</f>
        <v>0</v>
      </c>
      <c r="G1958" s="35">
        <f>SUMIFS(Tabla16[[EXENTO ]],Tabla16[NUM],Tabla1[[#This Row],[CODIGO]])</f>
        <v>0</v>
      </c>
      <c r="H1958" s="35">
        <f>SUMIFS(Tabla16[IVA],Tabla16[NUM],Tabla1[[#This Row],[CODIGO]])</f>
        <v>0</v>
      </c>
      <c r="I1958" s="35">
        <f>SUMIFS(Tabla16[ISR RET.],Tabla16[NUM],Tabla1[[#This Row],[CODIGO]])</f>
        <v>0</v>
      </c>
      <c r="J1958" s="35">
        <f>SUMIFS(Tabla16[IVA RET.],Tabla16[NUM],Tabla1[[#This Row],[CODIGO]])</f>
        <v>0</v>
      </c>
      <c r="K1958" t="str">
        <f>FIXED(Tabla1[[#This Row],[TASA 16%]],0)</f>
        <v>0</v>
      </c>
      <c r="L1958" t="str">
        <f>FIXED(Tabla1[[#This Row],[TASA 0%]],0)</f>
        <v>0</v>
      </c>
      <c r="M1958" t="str">
        <f>FIXED(Tabla1[[#This Row],[TASA EXE.]],0)</f>
        <v>0</v>
      </c>
      <c r="N1958" s="36" t="str">
        <f>FIXED(Tabla1[[#This Row],[IVA]],0)</f>
        <v>0</v>
      </c>
      <c r="O1958" s="36" t="str">
        <f>FIXED(Tabla1[[#This Row],[ISR RET]],0)</f>
        <v>0</v>
      </c>
      <c r="P1958" s="36" t="str">
        <f>FIXED(Tabla1[[#This Row],[IVA RET]],0)</f>
        <v>0</v>
      </c>
      <c r="R1958" s="68">
        <f>Tabla1[[#This Row],[TASA 16]]*16%</f>
        <v>0</v>
      </c>
    </row>
    <row r="1959" spans="2:18" x14ac:dyDescent="0.25">
      <c r="B1959" t="str">
        <f>'[1]210 Y RFC'!A1959</f>
        <v>LALF581219PE7</v>
      </c>
      <c r="C1959" t="s">
        <v>1991</v>
      </c>
      <c r="D1959" t="str">
        <f>'[1]210 Y RFC'!C1959</f>
        <v>LAGUNA LOPEZ FRANCISCO JAVIER</v>
      </c>
      <c r="E1959" s="35">
        <f>SUMIFS(Tabla16[TASA 16],Tabla16[NUM],Tabla1[[#This Row],[CODIGO]])</f>
        <v>0</v>
      </c>
      <c r="F1959" s="35">
        <f>SUMIFS(Tabla16[TASA 0%],Tabla16[NUM],Tabla1[[#This Row],[CODIGO]])</f>
        <v>0</v>
      </c>
      <c r="G1959" s="35">
        <f>SUMIFS(Tabla16[[EXENTO ]],Tabla16[NUM],Tabla1[[#This Row],[CODIGO]])</f>
        <v>0</v>
      </c>
      <c r="H1959" s="35">
        <f>SUMIFS(Tabla16[IVA],Tabla16[NUM],Tabla1[[#This Row],[CODIGO]])</f>
        <v>0</v>
      </c>
      <c r="I1959" s="35">
        <f>SUMIFS(Tabla16[ISR RET.],Tabla16[NUM],Tabla1[[#This Row],[CODIGO]])</f>
        <v>0</v>
      </c>
      <c r="J1959" s="35">
        <f>SUMIFS(Tabla16[IVA RET.],Tabla16[NUM],Tabla1[[#This Row],[CODIGO]])</f>
        <v>0</v>
      </c>
      <c r="K1959" t="str">
        <f>FIXED(Tabla1[[#This Row],[TASA 16%]],0)</f>
        <v>0</v>
      </c>
      <c r="L1959" t="str">
        <f>FIXED(Tabla1[[#This Row],[TASA 0%]],0)</f>
        <v>0</v>
      </c>
      <c r="M1959" t="str">
        <f>FIXED(Tabla1[[#This Row],[TASA EXE.]],0)</f>
        <v>0</v>
      </c>
      <c r="N1959" t="str">
        <f>FIXED(Tabla1[[#This Row],[IVA]],0)</f>
        <v>0</v>
      </c>
      <c r="O1959" t="str">
        <f>FIXED(Tabla1[[#This Row],[ISR RET]],0)</f>
        <v>0</v>
      </c>
      <c r="P1959" t="str">
        <f>FIXED(Tabla1[[#This Row],[IVA RET]],0)</f>
        <v>0</v>
      </c>
      <c r="R1959" s="68">
        <f>Tabla1[[#This Row],[TASA 16]]*16%</f>
        <v>0</v>
      </c>
    </row>
    <row r="1960" spans="2:18" x14ac:dyDescent="0.25">
      <c r="B1960" t="str">
        <f>'[1]210 Y RFC'!A1960</f>
        <v>USO021031BZ4</v>
      </c>
      <c r="C1960" t="s">
        <v>1992</v>
      </c>
      <c r="D1960" t="str">
        <f>'[1]210 Y RFC'!C1960</f>
        <v>ULTRA SOYA SA DE CV</v>
      </c>
      <c r="E1960" s="35">
        <f>SUMIFS(Tabla16[TASA 16],Tabla16[NUM],Tabla1[[#This Row],[CODIGO]])</f>
        <v>7387.75</v>
      </c>
      <c r="F1960" s="35">
        <f>SUMIFS(Tabla16[TASA 0%],Tabla16[NUM],Tabla1[[#This Row],[CODIGO]])</f>
        <v>-1.9999999999527063E-2</v>
      </c>
      <c r="G1960" s="35">
        <f>SUMIFS(Tabla16[[EXENTO ]],Tabla16[NUM],Tabla1[[#This Row],[CODIGO]])</f>
        <v>0</v>
      </c>
      <c r="H1960" s="35">
        <f>SUMIFS(Tabla16[IVA],Tabla16[NUM],Tabla1[[#This Row],[CODIGO]])</f>
        <v>1182.04</v>
      </c>
      <c r="I1960" s="35">
        <f>SUMIFS(Tabla16[ISR RET.],Tabla16[NUM],Tabla1[[#This Row],[CODIGO]])</f>
        <v>0</v>
      </c>
      <c r="J1960" s="35">
        <f>SUMIFS(Tabla16[IVA RET.],Tabla16[NUM],Tabla1[[#This Row],[CODIGO]])</f>
        <v>0</v>
      </c>
      <c r="K1960" t="str">
        <f>FIXED(Tabla1[[#This Row],[TASA 16%]],0)</f>
        <v>7,388</v>
      </c>
      <c r="L1960" t="str">
        <f>FIXED(Tabla1[[#This Row],[TASA 0%]],0)</f>
        <v>0</v>
      </c>
      <c r="M1960" t="str">
        <f>FIXED(Tabla1[[#This Row],[TASA EXE.]],0)</f>
        <v>0</v>
      </c>
      <c r="N1960" s="36" t="str">
        <f>FIXED(Tabla1[[#This Row],[IVA]],0)</f>
        <v>1,182</v>
      </c>
      <c r="O1960" s="36" t="str">
        <f>FIXED(Tabla1[[#This Row],[ISR RET]],0)</f>
        <v>0</v>
      </c>
      <c r="P1960" s="36" t="str">
        <f>FIXED(Tabla1[[#This Row],[IVA RET]],0)</f>
        <v>0</v>
      </c>
      <c r="R1960" s="68">
        <f>Tabla1[[#This Row],[TASA 16]]*16%</f>
        <v>1182.08</v>
      </c>
    </row>
    <row r="1961" spans="2:18" x14ac:dyDescent="0.25">
      <c r="B1961" t="str">
        <f>'[1]210 Y RFC'!A1961</f>
        <v>TOIR430705AN9</v>
      </c>
      <c r="C1961" t="s">
        <v>1993</v>
      </c>
      <c r="D1961" t="str">
        <f>'[1]210 Y RFC'!C1961</f>
        <v>DE LA TORRE INUNGARAY ROBERTO</v>
      </c>
      <c r="E1961" s="35">
        <f>SUMIFS(Tabla16[TASA 16],Tabla16[NUM],Tabla1[[#This Row],[CODIGO]])</f>
        <v>0</v>
      </c>
      <c r="F1961" s="35">
        <f>SUMIFS(Tabla16[TASA 0%],Tabla16[NUM],Tabla1[[#This Row],[CODIGO]])</f>
        <v>0</v>
      </c>
      <c r="G1961" s="35">
        <f>SUMIFS(Tabla16[[EXENTO ]],Tabla16[NUM],Tabla1[[#This Row],[CODIGO]])</f>
        <v>0</v>
      </c>
      <c r="H1961" s="35">
        <f>SUMIFS(Tabla16[IVA],Tabla16[NUM],Tabla1[[#This Row],[CODIGO]])</f>
        <v>0</v>
      </c>
      <c r="I1961" s="35">
        <f>SUMIFS(Tabla16[ISR RET.],Tabla16[NUM],Tabla1[[#This Row],[CODIGO]])</f>
        <v>0</v>
      </c>
      <c r="J1961" s="35">
        <f>SUMIFS(Tabla16[IVA RET.],Tabla16[NUM],Tabla1[[#This Row],[CODIGO]])</f>
        <v>0</v>
      </c>
      <c r="K1961" t="str">
        <f>FIXED(Tabla1[[#This Row],[TASA 16%]],0)</f>
        <v>0</v>
      </c>
      <c r="L1961" t="str">
        <f>FIXED(Tabla1[[#This Row],[TASA 0%]],0)</f>
        <v>0</v>
      </c>
      <c r="M1961" t="str">
        <f>FIXED(Tabla1[[#This Row],[TASA EXE.]],0)</f>
        <v>0</v>
      </c>
      <c r="N1961" t="str">
        <f>FIXED(Tabla1[[#This Row],[IVA]],0)</f>
        <v>0</v>
      </c>
      <c r="O1961" t="str">
        <f>FIXED(Tabla1[[#This Row],[ISR RET]],0)</f>
        <v>0</v>
      </c>
      <c r="P1961" t="str">
        <f>FIXED(Tabla1[[#This Row],[IVA RET]],0)</f>
        <v>0</v>
      </c>
      <c r="R1961" s="68">
        <f>Tabla1[[#This Row],[TASA 16]]*16%</f>
        <v>0</v>
      </c>
    </row>
    <row r="1962" spans="2:18" x14ac:dyDescent="0.25">
      <c r="B1962" t="str">
        <f>'[1]210 Y RFC'!A1962</f>
        <v>OMO070213BI3</v>
      </c>
      <c r="C1962" t="s">
        <v>1994</v>
      </c>
      <c r="D1962" t="str">
        <f>'[1]210 Y RFC'!C1962</f>
        <v>OP MULTISERVICIOS DE OCCIDENTE SA DE CV</v>
      </c>
      <c r="E1962" s="35">
        <f>SUMIFS(Tabla16[TASA 16],Tabla16[NUM],Tabla1[[#This Row],[CODIGO]])</f>
        <v>0</v>
      </c>
      <c r="F1962" s="35">
        <f>SUMIFS(Tabla16[TASA 0%],Tabla16[NUM],Tabla1[[#This Row],[CODIGO]])</f>
        <v>0</v>
      </c>
      <c r="G1962" s="35">
        <f>SUMIFS(Tabla16[[EXENTO ]],Tabla16[NUM],Tabla1[[#This Row],[CODIGO]])</f>
        <v>0</v>
      </c>
      <c r="H1962" s="35">
        <f>SUMIFS(Tabla16[IVA],Tabla16[NUM],Tabla1[[#This Row],[CODIGO]])</f>
        <v>0</v>
      </c>
      <c r="I1962" s="35">
        <f>SUMIFS(Tabla16[ISR RET.],Tabla16[NUM],Tabla1[[#This Row],[CODIGO]])</f>
        <v>0</v>
      </c>
      <c r="J1962" s="35">
        <f>SUMIFS(Tabla16[IVA RET.],Tabla16[NUM],Tabla1[[#This Row],[CODIGO]])</f>
        <v>0</v>
      </c>
      <c r="K1962" t="str">
        <f>FIXED(Tabla1[[#This Row],[TASA 16%]],0)</f>
        <v>0</v>
      </c>
      <c r="L1962" t="str">
        <f>FIXED(Tabla1[[#This Row],[TASA 0%]],0)</f>
        <v>0</v>
      </c>
      <c r="M1962" t="str">
        <f>FIXED(Tabla1[[#This Row],[TASA EXE.]],0)</f>
        <v>0</v>
      </c>
      <c r="N1962" s="36" t="str">
        <f>FIXED(Tabla1[[#This Row],[IVA]],0)</f>
        <v>0</v>
      </c>
      <c r="O1962" s="36" t="str">
        <f>FIXED(Tabla1[[#This Row],[ISR RET]],0)</f>
        <v>0</v>
      </c>
      <c r="P1962" s="36" t="str">
        <f>FIXED(Tabla1[[#This Row],[IVA RET]],0)</f>
        <v>0</v>
      </c>
      <c r="R1962" s="68">
        <f>Tabla1[[#This Row],[TASA 16]]*16%</f>
        <v>0</v>
      </c>
    </row>
    <row r="1963" spans="2:18" x14ac:dyDescent="0.25">
      <c r="B1963" t="str">
        <f>'[1]210 Y RFC'!A1963</f>
        <v>BAMR530509A90</v>
      </c>
      <c r="C1963" t="s">
        <v>1995</v>
      </c>
      <c r="D1963" t="str">
        <f>'[1]210 Y RFC'!C1963</f>
        <v>BAEZ MARQUEZ RAFAEL</v>
      </c>
      <c r="E1963" s="35">
        <f>SUMIFS(Tabla16[TASA 16],Tabla16[NUM],Tabla1[[#This Row],[CODIGO]])</f>
        <v>0</v>
      </c>
      <c r="F1963" s="35">
        <f>SUMIFS(Tabla16[TASA 0%],Tabla16[NUM],Tabla1[[#This Row],[CODIGO]])</f>
        <v>0</v>
      </c>
      <c r="G1963" s="35">
        <f>SUMIFS(Tabla16[[EXENTO ]],Tabla16[NUM],Tabla1[[#This Row],[CODIGO]])</f>
        <v>0</v>
      </c>
      <c r="H1963" s="35">
        <f>SUMIFS(Tabla16[IVA],Tabla16[NUM],Tabla1[[#This Row],[CODIGO]])</f>
        <v>0</v>
      </c>
      <c r="I1963" s="35">
        <f>SUMIFS(Tabla16[ISR RET.],Tabla16[NUM],Tabla1[[#This Row],[CODIGO]])</f>
        <v>0</v>
      </c>
      <c r="J1963" s="35">
        <f>SUMIFS(Tabla16[IVA RET.],Tabla16[NUM],Tabla1[[#This Row],[CODIGO]])</f>
        <v>0</v>
      </c>
      <c r="K1963" t="str">
        <f>FIXED(Tabla1[[#This Row],[TASA 16%]],0)</f>
        <v>0</v>
      </c>
      <c r="L1963" t="str">
        <f>FIXED(Tabla1[[#This Row],[TASA 0%]],0)</f>
        <v>0</v>
      </c>
      <c r="M1963" t="str">
        <f>FIXED(Tabla1[[#This Row],[TASA EXE.]],0)</f>
        <v>0</v>
      </c>
      <c r="N1963" t="str">
        <f>FIXED(Tabla1[[#This Row],[IVA]],0)</f>
        <v>0</v>
      </c>
      <c r="O1963" t="str">
        <f>FIXED(Tabla1[[#This Row],[ISR RET]],0)</f>
        <v>0</v>
      </c>
      <c r="P1963" t="str">
        <f>FIXED(Tabla1[[#This Row],[IVA RET]],0)</f>
        <v>0</v>
      </c>
      <c r="R1963" s="68">
        <f>Tabla1[[#This Row],[TASA 16]]*16%</f>
        <v>0</v>
      </c>
    </row>
    <row r="1964" spans="2:18" x14ac:dyDescent="0.25">
      <c r="B1964" t="str">
        <f>'[1]210 Y RFC'!A1964</f>
        <v>FELR6706193M8</v>
      </c>
      <c r="C1964" t="s">
        <v>1996</v>
      </c>
      <c r="D1964" t="str">
        <f>'[1]210 Y RFC'!C1964</f>
        <v>FREER LORA RAMON HECTOR</v>
      </c>
      <c r="E1964" s="35">
        <f>SUMIFS(Tabla16[TASA 16],Tabla16[NUM],Tabla1[[#This Row],[CODIGO]])</f>
        <v>0</v>
      </c>
      <c r="F1964" s="35">
        <f>SUMIFS(Tabla16[TASA 0%],Tabla16[NUM],Tabla1[[#This Row],[CODIGO]])</f>
        <v>0</v>
      </c>
      <c r="G1964" s="35">
        <f>SUMIFS(Tabla16[[EXENTO ]],Tabla16[NUM],Tabla1[[#This Row],[CODIGO]])</f>
        <v>0</v>
      </c>
      <c r="H1964" s="35">
        <f>SUMIFS(Tabla16[IVA],Tabla16[NUM],Tabla1[[#This Row],[CODIGO]])</f>
        <v>0</v>
      </c>
      <c r="I1964" s="35">
        <f>SUMIFS(Tabla16[ISR RET.],Tabla16[NUM],Tabla1[[#This Row],[CODIGO]])</f>
        <v>0</v>
      </c>
      <c r="J1964" s="35">
        <f>SUMIFS(Tabla16[IVA RET.],Tabla16[NUM],Tabla1[[#This Row],[CODIGO]])</f>
        <v>0</v>
      </c>
      <c r="K1964" t="str">
        <f>FIXED(Tabla1[[#This Row],[TASA 16%]],0)</f>
        <v>0</v>
      </c>
      <c r="L1964" t="str">
        <f>FIXED(Tabla1[[#This Row],[TASA 0%]],0)</f>
        <v>0</v>
      </c>
      <c r="M1964" t="str">
        <f>FIXED(Tabla1[[#This Row],[TASA EXE.]],0)</f>
        <v>0</v>
      </c>
      <c r="N1964" s="36" t="str">
        <f>FIXED(Tabla1[[#This Row],[IVA]],0)</f>
        <v>0</v>
      </c>
      <c r="O1964" s="36" t="str">
        <f>FIXED(Tabla1[[#This Row],[ISR RET]],0)</f>
        <v>0</v>
      </c>
      <c r="P1964" s="36" t="str">
        <f>FIXED(Tabla1[[#This Row],[IVA RET]],0)</f>
        <v>0</v>
      </c>
      <c r="R1964" s="68">
        <f>Tabla1[[#This Row],[TASA 16]]*16%</f>
        <v>0</v>
      </c>
    </row>
    <row r="1965" spans="2:18" x14ac:dyDescent="0.25">
      <c r="B1965" t="str">
        <f>'[1]210 Y RFC'!A1965</f>
        <v>SMA020808BK2</v>
      </c>
      <c r="C1965" t="s">
        <v>1997</v>
      </c>
      <c r="D1965" t="str">
        <f>'[1]210 Y RFC'!C1965</f>
        <v>SURTITODO MACIAS SA DE CV</v>
      </c>
      <c r="E1965" s="35">
        <f>SUMIFS(Tabla16[TASA 16],Tabla16[NUM],Tabla1[[#This Row],[CODIGO]])</f>
        <v>0</v>
      </c>
      <c r="F1965" s="35">
        <f>SUMIFS(Tabla16[TASA 0%],Tabla16[NUM],Tabla1[[#This Row],[CODIGO]])</f>
        <v>0</v>
      </c>
      <c r="G1965" s="35">
        <f>SUMIFS(Tabla16[[EXENTO ]],Tabla16[NUM],Tabla1[[#This Row],[CODIGO]])</f>
        <v>0</v>
      </c>
      <c r="H1965" s="35">
        <f>SUMIFS(Tabla16[IVA],Tabla16[NUM],Tabla1[[#This Row],[CODIGO]])</f>
        <v>0</v>
      </c>
      <c r="I1965" s="35">
        <f>SUMIFS(Tabla16[ISR RET.],Tabla16[NUM],Tabla1[[#This Row],[CODIGO]])</f>
        <v>0</v>
      </c>
      <c r="J1965" s="35">
        <f>SUMIFS(Tabla16[IVA RET.],Tabla16[NUM],Tabla1[[#This Row],[CODIGO]])</f>
        <v>0</v>
      </c>
      <c r="K1965" t="str">
        <f>FIXED(Tabla1[[#This Row],[TASA 16%]],0)</f>
        <v>0</v>
      </c>
      <c r="L1965" t="str">
        <f>FIXED(Tabla1[[#This Row],[TASA 0%]],0)</f>
        <v>0</v>
      </c>
      <c r="M1965" t="str">
        <f>FIXED(Tabla1[[#This Row],[TASA EXE.]],0)</f>
        <v>0</v>
      </c>
      <c r="N1965" t="str">
        <f>FIXED(Tabla1[[#This Row],[IVA]],0)</f>
        <v>0</v>
      </c>
      <c r="O1965" t="str">
        <f>FIXED(Tabla1[[#This Row],[ISR RET]],0)</f>
        <v>0</v>
      </c>
      <c r="P1965" t="str">
        <f>FIXED(Tabla1[[#This Row],[IVA RET]],0)</f>
        <v>0</v>
      </c>
      <c r="R1965" s="68">
        <f>Tabla1[[#This Row],[TASA 16]]*16%</f>
        <v>0</v>
      </c>
    </row>
    <row r="1966" spans="2:18" x14ac:dyDescent="0.25">
      <c r="B1966" t="str">
        <f>'[1]210 Y RFC'!A1966</f>
        <v>DEA040505SD3</v>
      </c>
      <c r="C1966" t="s">
        <v>1998</v>
      </c>
      <c r="D1966" t="str">
        <f>'[1]210 Y RFC'!C1966</f>
        <v>DISTRIBUIDORA ELECTRICA AREVACO SA DE CV</v>
      </c>
      <c r="E1966" s="35">
        <f>SUMIFS(Tabla16[TASA 16],Tabla16[NUM],Tabla1[[#This Row],[CODIGO]])</f>
        <v>0</v>
      </c>
      <c r="F1966" s="35">
        <f>SUMIFS(Tabla16[TASA 0%],Tabla16[NUM],Tabla1[[#This Row],[CODIGO]])</f>
        <v>0</v>
      </c>
      <c r="G1966" s="35">
        <f>SUMIFS(Tabla16[[EXENTO ]],Tabla16[NUM],Tabla1[[#This Row],[CODIGO]])</f>
        <v>0</v>
      </c>
      <c r="H1966" s="35">
        <f>SUMIFS(Tabla16[IVA],Tabla16[NUM],Tabla1[[#This Row],[CODIGO]])</f>
        <v>0</v>
      </c>
      <c r="I1966" s="35">
        <f>SUMIFS(Tabla16[ISR RET.],Tabla16[NUM],Tabla1[[#This Row],[CODIGO]])</f>
        <v>0</v>
      </c>
      <c r="J1966" s="35">
        <f>SUMIFS(Tabla16[IVA RET.],Tabla16[NUM],Tabla1[[#This Row],[CODIGO]])</f>
        <v>0</v>
      </c>
      <c r="K1966" t="str">
        <f>FIXED(Tabla1[[#This Row],[TASA 16%]],0)</f>
        <v>0</v>
      </c>
      <c r="L1966" t="str">
        <f>FIXED(Tabla1[[#This Row],[TASA 0%]],0)</f>
        <v>0</v>
      </c>
      <c r="M1966" t="str">
        <f>FIXED(Tabla1[[#This Row],[TASA EXE.]],0)</f>
        <v>0</v>
      </c>
      <c r="N1966" s="36" t="str">
        <f>FIXED(Tabla1[[#This Row],[IVA]],0)</f>
        <v>0</v>
      </c>
      <c r="O1966" s="36" t="str">
        <f>FIXED(Tabla1[[#This Row],[ISR RET]],0)</f>
        <v>0</v>
      </c>
      <c r="P1966" s="36" t="str">
        <f>FIXED(Tabla1[[#This Row],[IVA RET]],0)</f>
        <v>0</v>
      </c>
      <c r="R1966" s="68">
        <f>Tabla1[[#This Row],[TASA 16]]*16%</f>
        <v>0</v>
      </c>
    </row>
    <row r="1967" spans="2:18" x14ac:dyDescent="0.25">
      <c r="B1967" t="str">
        <f>'[1]210 Y RFC'!A1967</f>
        <v>HELL6311274AA</v>
      </c>
      <c r="C1967" t="s">
        <v>1999</v>
      </c>
      <c r="D1967" t="str">
        <f>'[1]210 Y RFC'!C1967</f>
        <v>HERNANDEZ LOPEZ LUCIO</v>
      </c>
      <c r="E1967" s="35">
        <f>SUMIFS(Tabla16[TASA 16],Tabla16[NUM],Tabla1[[#This Row],[CODIGO]])</f>
        <v>0</v>
      </c>
      <c r="F1967" s="35">
        <f>SUMIFS(Tabla16[TASA 0%],Tabla16[NUM],Tabla1[[#This Row],[CODIGO]])</f>
        <v>0</v>
      </c>
      <c r="G1967" s="35">
        <f>SUMIFS(Tabla16[[EXENTO ]],Tabla16[NUM],Tabla1[[#This Row],[CODIGO]])</f>
        <v>0</v>
      </c>
      <c r="H1967" s="35">
        <f>SUMIFS(Tabla16[IVA],Tabla16[NUM],Tabla1[[#This Row],[CODIGO]])</f>
        <v>0</v>
      </c>
      <c r="I1967" s="35">
        <f>SUMIFS(Tabla16[ISR RET.],Tabla16[NUM],Tabla1[[#This Row],[CODIGO]])</f>
        <v>0</v>
      </c>
      <c r="J1967" s="35">
        <f>SUMIFS(Tabla16[IVA RET.],Tabla16[NUM],Tabla1[[#This Row],[CODIGO]])</f>
        <v>0</v>
      </c>
      <c r="K1967" t="str">
        <f>FIXED(Tabla1[[#This Row],[TASA 16%]],0)</f>
        <v>0</v>
      </c>
      <c r="L1967" t="str">
        <f>FIXED(Tabla1[[#This Row],[TASA 0%]],0)</f>
        <v>0</v>
      </c>
      <c r="M1967" t="str">
        <f>FIXED(Tabla1[[#This Row],[TASA EXE.]],0)</f>
        <v>0</v>
      </c>
      <c r="N1967" t="str">
        <f>FIXED(Tabla1[[#This Row],[IVA]],0)</f>
        <v>0</v>
      </c>
      <c r="O1967" t="str">
        <f>FIXED(Tabla1[[#This Row],[ISR RET]],0)</f>
        <v>0</v>
      </c>
      <c r="P1967" t="str">
        <f>FIXED(Tabla1[[#This Row],[IVA RET]],0)</f>
        <v>0</v>
      </c>
      <c r="R1967" s="68">
        <f>Tabla1[[#This Row],[TASA 16]]*16%</f>
        <v>0</v>
      </c>
    </row>
    <row r="1968" spans="2:18" x14ac:dyDescent="0.25">
      <c r="B1968" t="str">
        <f>'[1]210 Y RFC'!A1968</f>
        <v>GGA080110SV2</v>
      </c>
      <c r="C1968" t="s">
        <v>2000</v>
      </c>
      <c r="D1968" t="str">
        <f>'[1]210 Y RFC'!C1968</f>
        <v>GRUPO GASOLINERO ALVAREZ SA DE CV</v>
      </c>
      <c r="E1968" s="35">
        <f>SUMIFS(Tabla16[TASA 16],Tabla16[NUM],Tabla1[[#This Row],[CODIGO]])</f>
        <v>0</v>
      </c>
      <c r="F1968" s="35">
        <f>SUMIFS(Tabla16[TASA 0%],Tabla16[NUM],Tabla1[[#This Row],[CODIGO]])</f>
        <v>0</v>
      </c>
      <c r="G1968" s="35">
        <f>SUMIFS(Tabla16[[EXENTO ]],Tabla16[NUM],Tabla1[[#This Row],[CODIGO]])</f>
        <v>0</v>
      </c>
      <c r="H1968" s="35">
        <f>SUMIFS(Tabla16[IVA],Tabla16[NUM],Tabla1[[#This Row],[CODIGO]])</f>
        <v>0</v>
      </c>
      <c r="I1968" s="35">
        <f>SUMIFS(Tabla16[ISR RET.],Tabla16[NUM],Tabla1[[#This Row],[CODIGO]])</f>
        <v>0</v>
      </c>
      <c r="J1968" s="35">
        <f>SUMIFS(Tabla16[IVA RET.],Tabla16[NUM],Tabla1[[#This Row],[CODIGO]])</f>
        <v>0</v>
      </c>
      <c r="K1968" t="str">
        <f>FIXED(Tabla1[[#This Row],[TASA 16%]],0)</f>
        <v>0</v>
      </c>
      <c r="L1968" t="str">
        <f>FIXED(Tabla1[[#This Row],[TASA 0%]],0)</f>
        <v>0</v>
      </c>
      <c r="M1968" t="str">
        <f>FIXED(Tabla1[[#This Row],[TASA EXE.]],0)</f>
        <v>0</v>
      </c>
      <c r="N1968" s="36" t="str">
        <f>FIXED(Tabla1[[#This Row],[IVA]],0)</f>
        <v>0</v>
      </c>
      <c r="O1968" s="36" t="str">
        <f>FIXED(Tabla1[[#This Row],[ISR RET]],0)</f>
        <v>0</v>
      </c>
      <c r="P1968" s="36" t="str">
        <f>FIXED(Tabla1[[#This Row],[IVA RET]],0)</f>
        <v>0</v>
      </c>
      <c r="R1968" s="68">
        <f>Tabla1[[#This Row],[TASA 16]]*16%</f>
        <v>0</v>
      </c>
    </row>
    <row r="1969" spans="2:18" x14ac:dyDescent="0.25">
      <c r="B1969" t="str">
        <f>'[1]210 Y RFC'!A1969</f>
        <v>FIMP7407127EA</v>
      </c>
      <c r="C1969" t="s">
        <v>2001</v>
      </c>
      <c r="D1969" t="str">
        <f>'[1]210 Y RFC'!C1969</f>
        <v>FIGUEROA MORALES PATRICIA ELIZABETH</v>
      </c>
      <c r="E1969" s="35">
        <f>SUMIFS(Tabla16[TASA 16],Tabla16[NUM],Tabla1[[#This Row],[CODIGO]])</f>
        <v>21990</v>
      </c>
      <c r="F1969" s="35">
        <f>SUMIFS(Tabla16[TASA 0%],Tabla16[NUM],Tabla1[[#This Row],[CODIGO]])</f>
        <v>0</v>
      </c>
      <c r="G1969" s="35">
        <f>SUMIFS(Tabla16[[EXENTO ]],Tabla16[NUM],Tabla1[[#This Row],[CODIGO]])</f>
        <v>0</v>
      </c>
      <c r="H1969" s="35">
        <f>SUMIFS(Tabla16[IVA],Tabla16[NUM],Tabla1[[#This Row],[CODIGO]])</f>
        <v>3518.4</v>
      </c>
      <c r="I1969" s="35">
        <f>SUMIFS(Tabla16[ISR RET.],Tabla16[NUM],Tabla1[[#This Row],[CODIGO]])</f>
        <v>0</v>
      </c>
      <c r="J1969" s="35">
        <f>SUMIFS(Tabla16[IVA RET.],Tabla16[NUM],Tabla1[[#This Row],[CODIGO]])</f>
        <v>0</v>
      </c>
      <c r="K1969" t="str">
        <f>FIXED(Tabla1[[#This Row],[TASA 16%]],0)</f>
        <v>21,990</v>
      </c>
      <c r="L1969" t="str">
        <f>FIXED(Tabla1[[#This Row],[TASA 0%]],0)</f>
        <v>0</v>
      </c>
      <c r="M1969" t="str">
        <f>FIXED(Tabla1[[#This Row],[TASA EXE.]],0)</f>
        <v>0</v>
      </c>
      <c r="N1969" t="str">
        <f>FIXED(Tabla1[[#This Row],[IVA]],0)</f>
        <v>3,518</v>
      </c>
      <c r="O1969" t="str">
        <f>FIXED(Tabla1[[#This Row],[ISR RET]],0)</f>
        <v>0</v>
      </c>
      <c r="P1969" t="str">
        <f>FIXED(Tabla1[[#This Row],[IVA RET]],0)</f>
        <v>0</v>
      </c>
      <c r="R1969" s="68">
        <f>Tabla1[[#This Row],[TASA 16]]*16%</f>
        <v>3518.4</v>
      </c>
    </row>
    <row r="1970" spans="2:18" x14ac:dyDescent="0.25">
      <c r="B1970" t="str">
        <f>'[1]210 Y RFC'!A1970</f>
        <v>GOHA51082021A</v>
      </c>
      <c r="C1970" t="s">
        <v>2002</v>
      </c>
      <c r="D1970" t="str">
        <f>'[1]210 Y RFC'!C1970</f>
        <v>GONZALEZ HERNANDEZ ARMANDO</v>
      </c>
      <c r="E1970" s="35">
        <f>SUMIFS(Tabla16[TASA 16],Tabla16[NUM],Tabla1[[#This Row],[CODIGO]])</f>
        <v>0</v>
      </c>
      <c r="F1970" s="35">
        <f>SUMIFS(Tabla16[TASA 0%],Tabla16[NUM],Tabla1[[#This Row],[CODIGO]])</f>
        <v>0</v>
      </c>
      <c r="G1970" s="35">
        <f>SUMIFS(Tabla16[[EXENTO ]],Tabla16[NUM],Tabla1[[#This Row],[CODIGO]])</f>
        <v>0</v>
      </c>
      <c r="H1970" s="35">
        <f>SUMIFS(Tabla16[IVA],Tabla16[NUM],Tabla1[[#This Row],[CODIGO]])</f>
        <v>0</v>
      </c>
      <c r="I1970" s="35">
        <f>SUMIFS(Tabla16[ISR RET.],Tabla16[NUM],Tabla1[[#This Row],[CODIGO]])</f>
        <v>0</v>
      </c>
      <c r="J1970" s="35">
        <f>SUMIFS(Tabla16[IVA RET.],Tabla16[NUM],Tabla1[[#This Row],[CODIGO]])</f>
        <v>0</v>
      </c>
      <c r="K1970" t="str">
        <f>FIXED(Tabla1[[#This Row],[TASA 16%]],0)</f>
        <v>0</v>
      </c>
      <c r="L1970" t="str">
        <f>FIXED(Tabla1[[#This Row],[TASA 0%]],0)</f>
        <v>0</v>
      </c>
      <c r="M1970" t="str">
        <f>FIXED(Tabla1[[#This Row],[TASA EXE.]],0)</f>
        <v>0</v>
      </c>
      <c r="N1970" s="36" t="str">
        <f>FIXED(Tabla1[[#This Row],[IVA]],0)</f>
        <v>0</v>
      </c>
      <c r="O1970" s="36" t="str">
        <f>FIXED(Tabla1[[#This Row],[ISR RET]],0)</f>
        <v>0</v>
      </c>
      <c r="P1970" s="36" t="str">
        <f>FIXED(Tabla1[[#This Row],[IVA RET]],0)</f>
        <v>0</v>
      </c>
      <c r="R1970" s="68">
        <f>Tabla1[[#This Row],[TASA 16]]*16%</f>
        <v>0</v>
      </c>
    </row>
    <row r="1971" spans="2:18" x14ac:dyDescent="0.25">
      <c r="B1971" t="str">
        <f>'[1]210 Y RFC'!A1971</f>
        <v>IBO8211119N3</v>
      </c>
      <c r="C1971" t="s">
        <v>2003</v>
      </c>
      <c r="D1971" t="str">
        <f>'[1]210 Y RFC'!C1971</f>
        <v>INDUSTRIAS BONI SA DE CV</v>
      </c>
      <c r="E1971" s="35">
        <f>SUMIFS(Tabla16[TASA 16],Tabla16[NUM],Tabla1[[#This Row],[CODIGO]])</f>
        <v>0</v>
      </c>
      <c r="F1971" s="35">
        <f>SUMIFS(Tabla16[TASA 0%],Tabla16[NUM],Tabla1[[#This Row],[CODIGO]])</f>
        <v>0</v>
      </c>
      <c r="G1971" s="35">
        <f>SUMIFS(Tabla16[[EXENTO ]],Tabla16[NUM],Tabla1[[#This Row],[CODIGO]])</f>
        <v>0</v>
      </c>
      <c r="H1971" s="35">
        <f>SUMIFS(Tabla16[IVA],Tabla16[NUM],Tabla1[[#This Row],[CODIGO]])</f>
        <v>0</v>
      </c>
      <c r="I1971" s="35">
        <f>SUMIFS(Tabla16[ISR RET.],Tabla16[NUM],Tabla1[[#This Row],[CODIGO]])</f>
        <v>0</v>
      </c>
      <c r="J1971" s="35">
        <f>SUMIFS(Tabla16[IVA RET.],Tabla16[NUM],Tabla1[[#This Row],[CODIGO]])</f>
        <v>0</v>
      </c>
      <c r="K1971" t="str">
        <f>FIXED(Tabla1[[#This Row],[TASA 16%]],0)</f>
        <v>0</v>
      </c>
      <c r="L1971" t="str">
        <f>FIXED(Tabla1[[#This Row],[TASA 0%]],0)</f>
        <v>0</v>
      </c>
      <c r="M1971" t="str">
        <f>FIXED(Tabla1[[#This Row],[TASA EXE.]],0)</f>
        <v>0</v>
      </c>
      <c r="N1971" t="str">
        <f>FIXED(Tabla1[[#This Row],[IVA]],0)</f>
        <v>0</v>
      </c>
      <c r="O1971" t="str">
        <f>FIXED(Tabla1[[#This Row],[ISR RET]],0)</f>
        <v>0</v>
      </c>
      <c r="P1971" t="str">
        <f>FIXED(Tabla1[[#This Row],[IVA RET]],0)</f>
        <v>0</v>
      </c>
      <c r="R1971" s="68">
        <f>Tabla1[[#This Row],[TASA 16]]*16%</f>
        <v>0</v>
      </c>
    </row>
    <row r="1972" spans="2:18" x14ac:dyDescent="0.25">
      <c r="B1972" t="str">
        <f>'[1]210 Y RFC'!A1972</f>
        <v>TOLD821107EBA</v>
      </c>
      <c r="C1972" t="s">
        <v>2004</v>
      </c>
      <c r="D1972" t="str">
        <f>'[1]210 Y RFC'!C1972</f>
        <v>TOLEDO LIMON DIEGO BERNARDO</v>
      </c>
      <c r="E1972" s="35">
        <f>SUMIFS(Tabla16[TASA 16],Tabla16[NUM],Tabla1[[#This Row],[CODIGO]])</f>
        <v>0</v>
      </c>
      <c r="F1972" s="35">
        <f>SUMIFS(Tabla16[TASA 0%],Tabla16[NUM],Tabla1[[#This Row],[CODIGO]])</f>
        <v>0</v>
      </c>
      <c r="G1972" s="35">
        <f>SUMIFS(Tabla16[[EXENTO ]],Tabla16[NUM],Tabla1[[#This Row],[CODIGO]])</f>
        <v>0</v>
      </c>
      <c r="H1972" s="35">
        <f>SUMIFS(Tabla16[IVA],Tabla16[NUM],Tabla1[[#This Row],[CODIGO]])</f>
        <v>0</v>
      </c>
      <c r="I1972" s="35">
        <f>SUMIFS(Tabla16[ISR RET.],Tabla16[NUM],Tabla1[[#This Row],[CODIGO]])</f>
        <v>0</v>
      </c>
      <c r="J1972" s="35">
        <f>SUMIFS(Tabla16[IVA RET.],Tabla16[NUM],Tabla1[[#This Row],[CODIGO]])</f>
        <v>0</v>
      </c>
      <c r="K1972" t="str">
        <f>FIXED(Tabla1[[#This Row],[TASA 16%]],0)</f>
        <v>0</v>
      </c>
      <c r="L1972" t="str">
        <f>FIXED(Tabla1[[#This Row],[TASA 0%]],0)</f>
        <v>0</v>
      </c>
      <c r="M1972" t="str">
        <f>FIXED(Tabla1[[#This Row],[TASA EXE.]],0)</f>
        <v>0</v>
      </c>
      <c r="N1972" s="36" t="str">
        <f>FIXED(Tabla1[[#This Row],[IVA]],0)</f>
        <v>0</v>
      </c>
      <c r="O1972" s="36" t="str">
        <f>FIXED(Tabla1[[#This Row],[ISR RET]],0)</f>
        <v>0</v>
      </c>
      <c r="P1972" s="36" t="str">
        <f>FIXED(Tabla1[[#This Row],[IVA RET]],0)</f>
        <v>0</v>
      </c>
      <c r="R1972" s="68">
        <f>Tabla1[[#This Row],[TASA 16]]*16%</f>
        <v>0</v>
      </c>
    </row>
    <row r="1973" spans="2:18" x14ac:dyDescent="0.25">
      <c r="B1973" t="str">
        <f>'[1]210 Y RFC'!A1973</f>
        <v>GORA900205TE8</v>
      </c>
      <c r="C1973" t="s">
        <v>2005</v>
      </c>
      <c r="D1973" t="str">
        <f>'[1]210 Y RFC'!C1973</f>
        <v>GONZALEZ RUBALCAVA ARACELY ANAID</v>
      </c>
      <c r="E1973" s="35">
        <f>SUMIFS(Tabla16[TASA 16],Tabla16[NUM],Tabla1[[#This Row],[CODIGO]])</f>
        <v>58155.1875</v>
      </c>
      <c r="F1973" s="35">
        <f>SUMIFS(Tabla16[TASA 0%],Tabla16[NUM],Tabla1[[#This Row],[CODIGO]])</f>
        <v>2.2499999991850927E-2</v>
      </c>
      <c r="G1973" s="35">
        <f>SUMIFS(Tabla16[[EXENTO ]],Tabla16[NUM],Tabla1[[#This Row],[CODIGO]])</f>
        <v>0</v>
      </c>
      <c r="H1973" s="35">
        <f>SUMIFS(Tabla16[IVA],Tabla16[NUM],Tabla1[[#This Row],[CODIGO]])</f>
        <v>9304.83</v>
      </c>
      <c r="I1973" s="35">
        <f>SUMIFS(Tabla16[ISR RET.],Tabla16[NUM],Tabla1[[#This Row],[CODIGO]])</f>
        <v>0</v>
      </c>
      <c r="J1973" s="35">
        <f>SUMIFS(Tabla16[IVA RET.],Tabla16[NUM],Tabla1[[#This Row],[CODIGO]])</f>
        <v>0</v>
      </c>
      <c r="K1973" t="str">
        <f>FIXED(Tabla1[[#This Row],[TASA 16%]],0)</f>
        <v>58,155</v>
      </c>
      <c r="L1973" t="str">
        <f>FIXED(Tabla1[[#This Row],[TASA 0%]],0)</f>
        <v>0</v>
      </c>
      <c r="M1973" t="str">
        <f>FIXED(Tabla1[[#This Row],[TASA EXE.]],0)</f>
        <v>0</v>
      </c>
      <c r="N1973" t="str">
        <f>FIXED(Tabla1[[#This Row],[IVA]],0)</f>
        <v>9,305</v>
      </c>
      <c r="O1973" t="str">
        <f>FIXED(Tabla1[[#This Row],[ISR RET]],0)</f>
        <v>0</v>
      </c>
      <c r="P1973" t="str">
        <f>FIXED(Tabla1[[#This Row],[IVA RET]],0)</f>
        <v>0</v>
      </c>
      <c r="R1973" s="68">
        <f>Tabla1[[#This Row],[TASA 16]]*16%</f>
        <v>9304.8000000000011</v>
      </c>
    </row>
    <row r="1974" spans="2:18" x14ac:dyDescent="0.25">
      <c r="B1974" t="str">
        <f>'[1]210 Y RFC'!A1974</f>
        <v>ACO080520KE2</v>
      </c>
      <c r="C1974" t="s">
        <v>2006</v>
      </c>
      <c r="D1974" t="str">
        <f>'[1]210 Y RFC'!C1974</f>
        <v>ANTELOS COMERCIAL SA DE CV</v>
      </c>
      <c r="E1974" s="35">
        <f>SUMIFS(Tabla16[TASA 16],Tabla16[NUM],Tabla1[[#This Row],[CODIGO]])</f>
        <v>0</v>
      </c>
      <c r="F1974" s="35">
        <f>SUMIFS(Tabla16[TASA 0%],Tabla16[NUM],Tabla1[[#This Row],[CODIGO]])</f>
        <v>0</v>
      </c>
      <c r="G1974" s="35">
        <f>SUMIFS(Tabla16[[EXENTO ]],Tabla16[NUM],Tabla1[[#This Row],[CODIGO]])</f>
        <v>0</v>
      </c>
      <c r="H1974" s="35">
        <f>SUMIFS(Tabla16[IVA],Tabla16[NUM],Tabla1[[#This Row],[CODIGO]])</f>
        <v>0</v>
      </c>
      <c r="I1974" s="35">
        <f>SUMIFS(Tabla16[ISR RET.],Tabla16[NUM],Tabla1[[#This Row],[CODIGO]])</f>
        <v>0</v>
      </c>
      <c r="J1974" s="35">
        <f>SUMIFS(Tabla16[IVA RET.],Tabla16[NUM],Tabla1[[#This Row],[CODIGO]])</f>
        <v>0</v>
      </c>
      <c r="K1974" t="str">
        <f>FIXED(Tabla1[[#This Row],[TASA 16%]],0)</f>
        <v>0</v>
      </c>
      <c r="L1974" t="str">
        <f>FIXED(Tabla1[[#This Row],[TASA 0%]],0)</f>
        <v>0</v>
      </c>
      <c r="M1974" t="str">
        <f>FIXED(Tabla1[[#This Row],[TASA EXE.]],0)</f>
        <v>0</v>
      </c>
      <c r="N1974" s="36" t="str">
        <f>FIXED(Tabla1[[#This Row],[IVA]],0)</f>
        <v>0</v>
      </c>
      <c r="O1974" s="36" t="str">
        <f>FIXED(Tabla1[[#This Row],[ISR RET]],0)</f>
        <v>0</v>
      </c>
      <c r="P1974" s="36" t="str">
        <f>FIXED(Tabla1[[#This Row],[IVA RET]],0)</f>
        <v>0</v>
      </c>
      <c r="R1974" s="68">
        <f>Tabla1[[#This Row],[TASA 16]]*16%</f>
        <v>0</v>
      </c>
    </row>
    <row r="1975" spans="2:18" x14ac:dyDescent="0.25">
      <c r="B1975" t="str">
        <f>'[1]210 Y RFC'!A1975</f>
        <v>VADE721019MD7</v>
      </c>
      <c r="C1975" t="s">
        <v>2007</v>
      </c>
      <c r="D1975" t="str">
        <f>'[1]210 Y RFC'!C1975</f>
        <v>VALDEZ CONTRERAS MARIA EMILIA</v>
      </c>
      <c r="E1975" s="35">
        <f>SUMIFS(Tabla16[TASA 16],Tabla16[NUM],Tabla1[[#This Row],[CODIGO]])</f>
        <v>0</v>
      </c>
      <c r="F1975" s="35">
        <f>SUMIFS(Tabla16[TASA 0%],Tabla16[NUM],Tabla1[[#This Row],[CODIGO]])</f>
        <v>0</v>
      </c>
      <c r="G1975" s="35">
        <f>SUMIFS(Tabla16[[EXENTO ]],Tabla16[NUM],Tabla1[[#This Row],[CODIGO]])</f>
        <v>0</v>
      </c>
      <c r="H1975" s="35">
        <f>SUMIFS(Tabla16[IVA],Tabla16[NUM],Tabla1[[#This Row],[CODIGO]])</f>
        <v>0</v>
      </c>
      <c r="I1975" s="35">
        <f>SUMIFS(Tabla16[ISR RET.],Tabla16[NUM],Tabla1[[#This Row],[CODIGO]])</f>
        <v>0</v>
      </c>
      <c r="J1975" s="35">
        <f>SUMIFS(Tabla16[IVA RET.],Tabla16[NUM],Tabla1[[#This Row],[CODIGO]])</f>
        <v>0</v>
      </c>
      <c r="K1975" t="str">
        <f>FIXED(Tabla1[[#This Row],[TASA 16%]],0)</f>
        <v>0</v>
      </c>
      <c r="L1975" t="str">
        <f>FIXED(Tabla1[[#This Row],[TASA 0%]],0)</f>
        <v>0</v>
      </c>
      <c r="M1975" t="str">
        <f>FIXED(Tabla1[[#This Row],[TASA EXE.]],0)</f>
        <v>0</v>
      </c>
      <c r="N1975" t="str">
        <f>FIXED(Tabla1[[#This Row],[IVA]],0)</f>
        <v>0</v>
      </c>
      <c r="O1975" t="str">
        <f>FIXED(Tabla1[[#This Row],[ISR RET]],0)</f>
        <v>0</v>
      </c>
      <c r="P1975" t="str">
        <f>FIXED(Tabla1[[#This Row],[IVA RET]],0)</f>
        <v>0</v>
      </c>
      <c r="R1975" s="68">
        <f>Tabla1[[#This Row],[TASA 16]]*16%</f>
        <v>0</v>
      </c>
    </row>
    <row r="1976" spans="2:18" x14ac:dyDescent="0.25">
      <c r="B1976" t="str">
        <f>'[1]210 Y RFC'!A1976</f>
        <v>RAMJ431122CN0</v>
      </c>
      <c r="C1976" t="s">
        <v>2008</v>
      </c>
      <c r="D1976" t="str">
        <f>'[1]210 Y RFC'!C1976</f>
        <v>RAMIREZ MUÑOS J JESUS</v>
      </c>
      <c r="E1976" s="35">
        <f>SUMIFS(Tabla16[TASA 16],Tabla16[NUM],Tabla1[[#This Row],[CODIGO]])</f>
        <v>0</v>
      </c>
      <c r="F1976" s="35">
        <f>SUMIFS(Tabla16[TASA 0%],Tabla16[NUM],Tabla1[[#This Row],[CODIGO]])</f>
        <v>0</v>
      </c>
      <c r="G1976" s="35">
        <f>SUMIFS(Tabla16[[EXENTO ]],Tabla16[NUM],Tabla1[[#This Row],[CODIGO]])</f>
        <v>0</v>
      </c>
      <c r="H1976" s="35">
        <f>SUMIFS(Tabla16[IVA],Tabla16[NUM],Tabla1[[#This Row],[CODIGO]])</f>
        <v>0</v>
      </c>
      <c r="I1976" s="35">
        <f>SUMIFS(Tabla16[ISR RET.],Tabla16[NUM],Tabla1[[#This Row],[CODIGO]])</f>
        <v>0</v>
      </c>
      <c r="J1976" s="35">
        <f>SUMIFS(Tabla16[IVA RET.],Tabla16[NUM],Tabla1[[#This Row],[CODIGO]])</f>
        <v>0</v>
      </c>
      <c r="K1976" t="str">
        <f>FIXED(Tabla1[[#This Row],[TASA 16%]],0)</f>
        <v>0</v>
      </c>
      <c r="L1976" t="str">
        <f>FIXED(Tabla1[[#This Row],[TASA 0%]],0)</f>
        <v>0</v>
      </c>
      <c r="M1976" t="str">
        <f>FIXED(Tabla1[[#This Row],[TASA EXE.]],0)</f>
        <v>0</v>
      </c>
      <c r="N1976" s="36" t="str">
        <f>FIXED(Tabla1[[#This Row],[IVA]],0)</f>
        <v>0</v>
      </c>
      <c r="O1976" s="36" t="str">
        <f>FIXED(Tabla1[[#This Row],[ISR RET]],0)</f>
        <v>0</v>
      </c>
      <c r="P1976" s="36" t="str">
        <f>FIXED(Tabla1[[#This Row],[IVA RET]],0)</f>
        <v>0</v>
      </c>
      <c r="R1976" s="68">
        <f>Tabla1[[#This Row],[TASA 16]]*16%</f>
        <v>0</v>
      </c>
    </row>
    <row r="1977" spans="2:18" x14ac:dyDescent="0.25">
      <c r="B1977" t="str">
        <f>'[1]210 Y RFC'!A1977</f>
        <v>CVS080221GT9</v>
      </c>
      <c r="C1977" t="s">
        <v>2009</v>
      </c>
      <c r="D1977" t="str">
        <f>'[1]210 Y RFC'!C1977</f>
        <v>CVS SA DE CV</v>
      </c>
      <c r="E1977" s="35">
        <f>SUMIFS(Tabla16[TASA 16],Tabla16[NUM],Tabla1[[#This Row],[CODIGO]])</f>
        <v>0</v>
      </c>
      <c r="F1977" s="35">
        <f>SUMIFS(Tabla16[TASA 0%],Tabla16[NUM],Tabla1[[#This Row],[CODIGO]])</f>
        <v>0</v>
      </c>
      <c r="G1977" s="35">
        <f>SUMIFS(Tabla16[[EXENTO ]],Tabla16[NUM],Tabla1[[#This Row],[CODIGO]])</f>
        <v>0</v>
      </c>
      <c r="H1977" s="35">
        <f>SUMIFS(Tabla16[IVA],Tabla16[NUM],Tabla1[[#This Row],[CODIGO]])</f>
        <v>0</v>
      </c>
      <c r="I1977" s="35">
        <f>SUMIFS(Tabla16[ISR RET.],Tabla16[NUM],Tabla1[[#This Row],[CODIGO]])</f>
        <v>0</v>
      </c>
      <c r="J1977" s="35">
        <f>SUMIFS(Tabla16[IVA RET.],Tabla16[NUM],Tabla1[[#This Row],[CODIGO]])</f>
        <v>0</v>
      </c>
      <c r="K1977" t="str">
        <f>FIXED(Tabla1[[#This Row],[TASA 16%]],0)</f>
        <v>0</v>
      </c>
      <c r="L1977" t="str">
        <f>FIXED(Tabla1[[#This Row],[TASA 0%]],0)</f>
        <v>0</v>
      </c>
      <c r="M1977" t="str">
        <f>FIXED(Tabla1[[#This Row],[TASA EXE.]],0)</f>
        <v>0</v>
      </c>
      <c r="N1977" t="str">
        <f>FIXED(Tabla1[[#This Row],[IVA]],0)</f>
        <v>0</v>
      </c>
      <c r="O1977" t="str">
        <f>FIXED(Tabla1[[#This Row],[ISR RET]],0)</f>
        <v>0</v>
      </c>
      <c r="P1977" t="str">
        <f>FIXED(Tabla1[[#This Row],[IVA RET]],0)</f>
        <v>0</v>
      </c>
      <c r="R1977" s="68">
        <f>Tabla1[[#This Row],[TASA 16]]*16%</f>
        <v>0</v>
      </c>
    </row>
    <row r="1978" spans="2:18" x14ac:dyDescent="0.25">
      <c r="B1978" t="str">
        <f>'[1]210 Y RFC'!A1978</f>
        <v>GTL070518294</v>
      </c>
      <c r="C1978" t="s">
        <v>2010</v>
      </c>
      <c r="D1978" t="str">
        <f>'[1]210 Y RFC'!C1978</f>
        <v>GRUPO TLMK SA DE CV</v>
      </c>
      <c r="E1978" s="35">
        <f>SUMIFS(Tabla16[TASA 16],Tabla16[NUM],Tabla1[[#This Row],[CODIGO]])</f>
        <v>0</v>
      </c>
      <c r="F1978" s="35">
        <f>SUMIFS(Tabla16[TASA 0%],Tabla16[NUM],Tabla1[[#This Row],[CODIGO]])</f>
        <v>0</v>
      </c>
      <c r="G1978" s="35">
        <f>SUMIFS(Tabla16[[EXENTO ]],Tabla16[NUM],Tabla1[[#This Row],[CODIGO]])</f>
        <v>0</v>
      </c>
      <c r="H1978" s="35">
        <f>SUMIFS(Tabla16[IVA],Tabla16[NUM],Tabla1[[#This Row],[CODIGO]])</f>
        <v>0</v>
      </c>
      <c r="I1978" s="35">
        <f>SUMIFS(Tabla16[ISR RET.],Tabla16[NUM],Tabla1[[#This Row],[CODIGO]])</f>
        <v>0</v>
      </c>
      <c r="J1978" s="35">
        <f>SUMIFS(Tabla16[IVA RET.],Tabla16[NUM],Tabla1[[#This Row],[CODIGO]])</f>
        <v>0</v>
      </c>
      <c r="K1978" t="str">
        <f>FIXED(Tabla1[[#This Row],[TASA 16%]],0)</f>
        <v>0</v>
      </c>
      <c r="L1978" t="str">
        <f>FIXED(Tabla1[[#This Row],[TASA 0%]],0)</f>
        <v>0</v>
      </c>
      <c r="M1978" t="str">
        <f>FIXED(Tabla1[[#This Row],[TASA EXE.]],0)</f>
        <v>0</v>
      </c>
      <c r="N1978" s="36" t="str">
        <f>FIXED(Tabla1[[#This Row],[IVA]],0)</f>
        <v>0</v>
      </c>
      <c r="O1978" s="36" t="str">
        <f>FIXED(Tabla1[[#This Row],[ISR RET]],0)</f>
        <v>0</v>
      </c>
      <c r="P1978" s="36" t="str">
        <f>FIXED(Tabla1[[#This Row],[IVA RET]],0)</f>
        <v>0</v>
      </c>
      <c r="R1978" s="68">
        <f>Tabla1[[#This Row],[TASA 16]]*16%</f>
        <v>0</v>
      </c>
    </row>
    <row r="1979" spans="2:18" x14ac:dyDescent="0.25">
      <c r="B1979" t="str">
        <f>'[1]210 Y RFC'!A1979</f>
        <v>ASM930908BM0</v>
      </c>
      <c r="C1979" t="s">
        <v>2011</v>
      </c>
      <c r="D1979" t="str">
        <f>'[1]210 Y RFC'!C1979</f>
        <v>ARMSTRONG SAFE DE MEXICO SA DE CV</v>
      </c>
      <c r="E1979" s="35">
        <f>SUMIFS(Tabla16[TASA 16],Tabla16[NUM],Tabla1[[#This Row],[CODIGO]])</f>
        <v>0</v>
      </c>
      <c r="F1979" s="35">
        <f>SUMIFS(Tabla16[TASA 0%],Tabla16[NUM],Tabla1[[#This Row],[CODIGO]])</f>
        <v>0</v>
      </c>
      <c r="G1979" s="35">
        <f>SUMIFS(Tabla16[[EXENTO ]],Tabla16[NUM],Tabla1[[#This Row],[CODIGO]])</f>
        <v>0</v>
      </c>
      <c r="H1979" s="35">
        <f>SUMIFS(Tabla16[IVA],Tabla16[NUM],Tabla1[[#This Row],[CODIGO]])</f>
        <v>0</v>
      </c>
      <c r="I1979" s="35">
        <f>SUMIFS(Tabla16[ISR RET.],Tabla16[NUM],Tabla1[[#This Row],[CODIGO]])</f>
        <v>0</v>
      </c>
      <c r="J1979" s="35">
        <f>SUMIFS(Tabla16[IVA RET.],Tabla16[NUM],Tabla1[[#This Row],[CODIGO]])</f>
        <v>0</v>
      </c>
      <c r="K1979" t="str">
        <f>FIXED(Tabla1[[#This Row],[TASA 16%]],0)</f>
        <v>0</v>
      </c>
      <c r="L1979" t="str">
        <f>FIXED(Tabla1[[#This Row],[TASA 0%]],0)</f>
        <v>0</v>
      </c>
      <c r="M1979" t="str">
        <f>FIXED(Tabla1[[#This Row],[TASA EXE.]],0)</f>
        <v>0</v>
      </c>
      <c r="N1979" t="str">
        <f>FIXED(Tabla1[[#This Row],[IVA]],0)</f>
        <v>0</v>
      </c>
      <c r="O1979" t="str">
        <f>FIXED(Tabla1[[#This Row],[ISR RET]],0)</f>
        <v>0</v>
      </c>
      <c r="P1979" t="str">
        <f>FIXED(Tabla1[[#This Row],[IVA RET]],0)</f>
        <v>0</v>
      </c>
      <c r="R1979" s="68">
        <f>Tabla1[[#This Row],[TASA 16]]*16%</f>
        <v>0</v>
      </c>
    </row>
    <row r="1980" spans="2:18" x14ac:dyDescent="0.25">
      <c r="B1980" t="str">
        <f>'[1]210 Y RFC'!A1980</f>
        <v>HEHL701217591</v>
      </c>
      <c r="C1980" t="s">
        <v>2012</v>
      </c>
      <c r="D1980" t="str">
        <f>'[1]210 Y RFC'!C1980</f>
        <v>HERNANDEZ HUERTA LAZARO ROMUALDO</v>
      </c>
      <c r="E1980" s="35">
        <f>SUMIFS(Tabla16[TASA 16],Tabla16[NUM],Tabla1[[#This Row],[CODIGO]])</f>
        <v>0</v>
      </c>
      <c r="F1980" s="35">
        <f>SUMIFS(Tabla16[TASA 0%],Tabla16[NUM],Tabla1[[#This Row],[CODIGO]])</f>
        <v>0</v>
      </c>
      <c r="G1980" s="35">
        <f>SUMIFS(Tabla16[[EXENTO ]],Tabla16[NUM],Tabla1[[#This Row],[CODIGO]])</f>
        <v>0</v>
      </c>
      <c r="H1980" s="35">
        <f>SUMIFS(Tabla16[IVA],Tabla16[NUM],Tabla1[[#This Row],[CODIGO]])</f>
        <v>0</v>
      </c>
      <c r="I1980" s="35">
        <f>SUMIFS(Tabla16[ISR RET.],Tabla16[NUM],Tabla1[[#This Row],[CODIGO]])</f>
        <v>0</v>
      </c>
      <c r="J1980" s="35">
        <f>SUMIFS(Tabla16[IVA RET.],Tabla16[NUM],Tabla1[[#This Row],[CODIGO]])</f>
        <v>0</v>
      </c>
      <c r="K1980" t="str">
        <f>FIXED(Tabla1[[#This Row],[TASA 16%]],0)</f>
        <v>0</v>
      </c>
      <c r="L1980" t="str">
        <f>FIXED(Tabla1[[#This Row],[TASA 0%]],0)</f>
        <v>0</v>
      </c>
      <c r="M1980" t="str">
        <f>FIXED(Tabla1[[#This Row],[TASA EXE.]],0)</f>
        <v>0</v>
      </c>
      <c r="N1980" s="36" t="str">
        <f>FIXED(Tabla1[[#This Row],[IVA]],0)</f>
        <v>0</v>
      </c>
      <c r="O1980" s="36" t="str">
        <f>FIXED(Tabla1[[#This Row],[ISR RET]],0)</f>
        <v>0</v>
      </c>
      <c r="P1980" s="36" t="str">
        <f>FIXED(Tabla1[[#This Row],[IVA RET]],0)</f>
        <v>0</v>
      </c>
      <c r="R1980" s="68">
        <f>Tabla1[[#This Row],[TASA 16]]*16%</f>
        <v>0</v>
      </c>
    </row>
    <row r="1981" spans="2:18" x14ac:dyDescent="0.25">
      <c r="B1981" t="str">
        <f>'[1]210 Y RFC'!A1981</f>
        <v>CURF4502088F6</v>
      </c>
      <c r="C1981" t="s">
        <v>2013</v>
      </c>
      <c r="D1981" t="str">
        <f>'[1]210 Y RFC'!C1981</f>
        <v>CRUZ RUIZ FRANCISCA</v>
      </c>
      <c r="E1981" s="35">
        <f>SUMIFS(Tabla16[TASA 16],Tabla16[NUM],Tabla1[[#This Row],[CODIGO]])</f>
        <v>0</v>
      </c>
      <c r="F1981" s="35">
        <f>SUMIFS(Tabla16[TASA 0%],Tabla16[NUM],Tabla1[[#This Row],[CODIGO]])</f>
        <v>0</v>
      </c>
      <c r="G1981" s="35">
        <f>SUMIFS(Tabla16[[EXENTO ]],Tabla16[NUM],Tabla1[[#This Row],[CODIGO]])</f>
        <v>0</v>
      </c>
      <c r="H1981" s="35">
        <f>SUMIFS(Tabla16[IVA],Tabla16[NUM],Tabla1[[#This Row],[CODIGO]])</f>
        <v>0</v>
      </c>
      <c r="I1981" s="35">
        <f>SUMIFS(Tabla16[ISR RET.],Tabla16[NUM],Tabla1[[#This Row],[CODIGO]])</f>
        <v>0</v>
      </c>
      <c r="J1981" s="35">
        <f>SUMIFS(Tabla16[IVA RET.],Tabla16[NUM],Tabla1[[#This Row],[CODIGO]])</f>
        <v>0</v>
      </c>
      <c r="K1981" t="str">
        <f>FIXED(Tabla1[[#This Row],[TASA 16%]],0)</f>
        <v>0</v>
      </c>
      <c r="L1981" t="str">
        <f>FIXED(Tabla1[[#This Row],[TASA 0%]],0)</f>
        <v>0</v>
      </c>
      <c r="M1981" t="str">
        <f>FIXED(Tabla1[[#This Row],[TASA EXE.]],0)</f>
        <v>0</v>
      </c>
      <c r="N1981" t="str">
        <f>FIXED(Tabla1[[#This Row],[IVA]],0)</f>
        <v>0</v>
      </c>
      <c r="O1981" t="str">
        <f>FIXED(Tabla1[[#This Row],[ISR RET]],0)</f>
        <v>0</v>
      </c>
      <c r="P1981" t="str">
        <f>FIXED(Tabla1[[#This Row],[IVA RET]],0)</f>
        <v>0</v>
      </c>
      <c r="R1981" s="68">
        <f>Tabla1[[#This Row],[TASA 16]]*16%</f>
        <v>0</v>
      </c>
    </row>
    <row r="1982" spans="2:18" x14ac:dyDescent="0.25">
      <c r="B1982" t="str">
        <f>'[1]210 Y RFC'!A1982</f>
        <v>EPO020828E5A</v>
      </c>
      <c r="C1982" t="s">
        <v>2014</v>
      </c>
      <c r="D1982" t="str">
        <f>'[1]210 Y RFC'!C1982</f>
        <v>ELECTROILUMINACION Y PROYECTOS DE OCCIDENTE SA DE CV</v>
      </c>
      <c r="E1982" s="35">
        <f>SUMIFS(Tabla16[TASA 16],Tabla16[NUM],Tabla1[[#This Row],[CODIGO]])</f>
        <v>0</v>
      </c>
      <c r="F1982" s="35">
        <f>SUMIFS(Tabla16[TASA 0%],Tabla16[NUM],Tabla1[[#This Row],[CODIGO]])</f>
        <v>0</v>
      </c>
      <c r="G1982" s="35">
        <f>SUMIFS(Tabla16[[EXENTO ]],Tabla16[NUM],Tabla1[[#This Row],[CODIGO]])</f>
        <v>0</v>
      </c>
      <c r="H1982" s="35">
        <f>SUMIFS(Tabla16[IVA],Tabla16[NUM],Tabla1[[#This Row],[CODIGO]])</f>
        <v>0</v>
      </c>
      <c r="I1982" s="35">
        <f>SUMIFS(Tabla16[ISR RET.],Tabla16[NUM],Tabla1[[#This Row],[CODIGO]])</f>
        <v>0</v>
      </c>
      <c r="J1982" s="35">
        <f>SUMIFS(Tabla16[IVA RET.],Tabla16[NUM],Tabla1[[#This Row],[CODIGO]])</f>
        <v>0</v>
      </c>
      <c r="K1982" t="str">
        <f>FIXED(Tabla1[[#This Row],[TASA 16%]],0)</f>
        <v>0</v>
      </c>
      <c r="L1982" t="str">
        <f>FIXED(Tabla1[[#This Row],[TASA 0%]],0)</f>
        <v>0</v>
      </c>
      <c r="M1982" t="str">
        <f>FIXED(Tabla1[[#This Row],[TASA EXE.]],0)</f>
        <v>0</v>
      </c>
      <c r="N1982" s="36" t="str">
        <f>FIXED(Tabla1[[#This Row],[IVA]],0)</f>
        <v>0</v>
      </c>
      <c r="O1982" s="36" t="str">
        <f>FIXED(Tabla1[[#This Row],[ISR RET]],0)</f>
        <v>0</v>
      </c>
      <c r="P1982" s="36" t="str">
        <f>FIXED(Tabla1[[#This Row],[IVA RET]],0)</f>
        <v>0</v>
      </c>
      <c r="R1982" s="68">
        <f>Tabla1[[#This Row],[TASA 16]]*16%</f>
        <v>0</v>
      </c>
    </row>
    <row r="1983" spans="2:18" x14ac:dyDescent="0.25">
      <c r="B1983" t="str">
        <f>'[1]210 Y RFC'!A1983</f>
        <v>CCA070202HL8</v>
      </c>
      <c r="C1983" t="s">
        <v>2015</v>
      </c>
      <c r="D1983" t="str">
        <f>'[1]210 Y RFC'!C1983</f>
        <v>CHILES Y CONDIMENTOS AZTECA SA DE CV</v>
      </c>
      <c r="E1983" s="35">
        <f>SUMIFS(Tabla16[TASA 16],Tabla16[NUM],Tabla1[[#This Row],[CODIGO]])</f>
        <v>0</v>
      </c>
      <c r="F1983" s="35">
        <f>SUMIFS(Tabla16[TASA 0%],Tabla16[NUM],Tabla1[[#This Row],[CODIGO]])</f>
        <v>0</v>
      </c>
      <c r="G1983" s="35">
        <f>SUMIFS(Tabla16[[EXENTO ]],Tabla16[NUM],Tabla1[[#This Row],[CODIGO]])</f>
        <v>0</v>
      </c>
      <c r="H1983" s="35">
        <f>SUMIFS(Tabla16[IVA],Tabla16[NUM],Tabla1[[#This Row],[CODIGO]])</f>
        <v>0</v>
      </c>
      <c r="I1983" s="35">
        <f>SUMIFS(Tabla16[ISR RET.],Tabla16[NUM],Tabla1[[#This Row],[CODIGO]])</f>
        <v>0</v>
      </c>
      <c r="J1983" s="35">
        <f>SUMIFS(Tabla16[IVA RET.],Tabla16[NUM],Tabla1[[#This Row],[CODIGO]])</f>
        <v>0</v>
      </c>
      <c r="K1983" t="str">
        <f>FIXED(Tabla1[[#This Row],[TASA 16%]],0)</f>
        <v>0</v>
      </c>
      <c r="L1983" t="str">
        <f>FIXED(Tabla1[[#This Row],[TASA 0%]],0)</f>
        <v>0</v>
      </c>
      <c r="M1983" t="str">
        <f>FIXED(Tabla1[[#This Row],[TASA EXE.]],0)</f>
        <v>0</v>
      </c>
      <c r="N1983" t="str">
        <f>FIXED(Tabla1[[#This Row],[IVA]],0)</f>
        <v>0</v>
      </c>
      <c r="O1983" t="str">
        <f>FIXED(Tabla1[[#This Row],[ISR RET]],0)</f>
        <v>0</v>
      </c>
      <c r="P1983" t="str">
        <f>FIXED(Tabla1[[#This Row],[IVA RET]],0)</f>
        <v>0</v>
      </c>
      <c r="R1983" s="68">
        <f>Tabla1[[#This Row],[TASA 16]]*16%</f>
        <v>0</v>
      </c>
    </row>
    <row r="1984" spans="2:18" x14ac:dyDescent="0.25">
      <c r="B1984" t="str">
        <f>'[1]210 Y RFC'!A1984</f>
        <v>SCA050307FH6</v>
      </c>
      <c r="C1984" t="s">
        <v>2016</v>
      </c>
      <c r="D1984" t="str">
        <f>'[1]210 Y RFC'!C1984</f>
        <v>SERVICIO CARNICERITO S DE RL DE CV</v>
      </c>
      <c r="E1984" s="35">
        <f>SUMIFS(Tabla16[TASA 16],Tabla16[NUM],Tabla1[[#This Row],[CODIGO]])</f>
        <v>0</v>
      </c>
      <c r="F1984" s="35">
        <f>SUMIFS(Tabla16[TASA 0%],Tabla16[NUM],Tabla1[[#This Row],[CODIGO]])</f>
        <v>0</v>
      </c>
      <c r="G1984" s="35">
        <f>SUMIFS(Tabla16[[EXENTO ]],Tabla16[NUM],Tabla1[[#This Row],[CODIGO]])</f>
        <v>0</v>
      </c>
      <c r="H1984" s="35">
        <f>SUMIFS(Tabla16[IVA],Tabla16[NUM],Tabla1[[#This Row],[CODIGO]])</f>
        <v>0</v>
      </c>
      <c r="I1984" s="35">
        <f>SUMIFS(Tabla16[ISR RET.],Tabla16[NUM],Tabla1[[#This Row],[CODIGO]])</f>
        <v>0</v>
      </c>
      <c r="J1984" s="35">
        <f>SUMIFS(Tabla16[IVA RET.],Tabla16[NUM],Tabla1[[#This Row],[CODIGO]])</f>
        <v>0</v>
      </c>
      <c r="K1984" t="str">
        <f>FIXED(Tabla1[[#This Row],[TASA 16%]],0)</f>
        <v>0</v>
      </c>
      <c r="L1984" t="str">
        <f>FIXED(Tabla1[[#This Row],[TASA 0%]],0)</f>
        <v>0</v>
      </c>
      <c r="M1984" t="str">
        <f>FIXED(Tabla1[[#This Row],[TASA EXE.]],0)</f>
        <v>0</v>
      </c>
      <c r="N1984" s="36" t="str">
        <f>FIXED(Tabla1[[#This Row],[IVA]],0)</f>
        <v>0</v>
      </c>
      <c r="O1984" s="36" t="str">
        <f>FIXED(Tabla1[[#This Row],[ISR RET]],0)</f>
        <v>0</v>
      </c>
      <c r="P1984" s="36" t="str">
        <f>FIXED(Tabla1[[#This Row],[IVA RET]],0)</f>
        <v>0</v>
      </c>
      <c r="R1984" s="68">
        <f>Tabla1[[#This Row],[TASA 16]]*16%</f>
        <v>0</v>
      </c>
    </row>
    <row r="1985" spans="2:18" x14ac:dyDescent="0.25">
      <c r="B1985" t="str">
        <f>'[1]210 Y RFC'!A1985</f>
        <v>AMT000508UC9</v>
      </c>
      <c r="C1985" t="s">
        <v>2017</v>
      </c>
      <c r="D1985" t="str">
        <f>'[1]210 Y RFC'!C1985</f>
        <v>ARAB MEXICAN TRADING COMPANY SA DE CV</v>
      </c>
      <c r="E1985" s="35">
        <f>SUMIFS(Tabla16[TASA 16],Tabla16[NUM],Tabla1[[#This Row],[CODIGO]])</f>
        <v>0</v>
      </c>
      <c r="F1985" s="35">
        <f>SUMIFS(Tabla16[TASA 0%],Tabla16[NUM],Tabla1[[#This Row],[CODIGO]])</f>
        <v>0</v>
      </c>
      <c r="G1985" s="35">
        <f>SUMIFS(Tabla16[[EXENTO ]],Tabla16[NUM],Tabla1[[#This Row],[CODIGO]])</f>
        <v>0</v>
      </c>
      <c r="H1985" s="35">
        <f>SUMIFS(Tabla16[IVA],Tabla16[NUM],Tabla1[[#This Row],[CODIGO]])</f>
        <v>0</v>
      </c>
      <c r="I1985" s="35">
        <f>SUMIFS(Tabla16[ISR RET.],Tabla16[NUM],Tabla1[[#This Row],[CODIGO]])</f>
        <v>0</v>
      </c>
      <c r="J1985" s="35">
        <f>SUMIFS(Tabla16[IVA RET.],Tabla16[NUM],Tabla1[[#This Row],[CODIGO]])</f>
        <v>0</v>
      </c>
      <c r="K1985" t="str">
        <f>FIXED(Tabla1[[#This Row],[TASA 16%]],0)</f>
        <v>0</v>
      </c>
      <c r="L1985" t="str">
        <f>FIXED(Tabla1[[#This Row],[TASA 0%]],0)</f>
        <v>0</v>
      </c>
      <c r="M1985" t="str">
        <f>FIXED(Tabla1[[#This Row],[TASA EXE.]],0)</f>
        <v>0</v>
      </c>
      <c r="N1985" t="str">
        <f>FIXED(Tabla1[[#This Row],[IVA]],0)</f>
        <v>0</v>
      </c>
      <c r="O1985" t="str">
        <f>FIXED(Tabla1[[#This Row],[ISR RET]],0)</f>
        <v>0</v>
      </c>
      <c r="P1985" t="str">
        <f>FIXED(Tabla1[[#This Row],[IVA RET]],0)</f>
        <v>0</v>
      </c>
      <c r="R1985" s="68">
        <f>Tabla1[[#This Row],[TASA 16]]*16%</f>
        <v>0</v>
      </c>
    </row>
    <row r="1986" spans="2:18" x14ac:dyDescent="0.25">
      <c r="B1986" t="str">
        <f>'[1]210 Y RFC'!A1986</f>
        <v>DAI081002T44</v>
      </c>
      <c r="C1986" t="s">
        <v>2018</v>
      </c>
      <c r="D1986" t="str">
        <f>'[1]210 Y RFC'!C1986</f>
        <v>DAILYDERM SA DE CV</v>
      </c>
      <c r="E1986" s="35">
        <f>SUMIFS(Tabla16[TASA 16],Tabla16[NUM],Tabla1[[#This Row],[CODIGO]])</f>
        <v>0</v>
      </c>
      <c r="F1986" s="35">
        <f>SUMIFS(Tabla16[TASA 0%],Tabla16[NUM],Tabla1[[#This Row],[CODIGO]])</f>
        <v>0</v>
      </c>
      <c r="G1986" s="35">
        <f>SUMIFS(Tabla16[[EXENTO ]],Tabla16[NUM],Tabla1[[#This Row],[CODIGO]])</f>
        <v>0</v>
      </c>
      <c r="H1986" s="35">
        <f>SUMIFS(Tabla16[IVA],Tabla16[NUM],Tabla1[[#This Row],[CODIGO]])</f>
        <v>0</v>
      </c>
      <c r="I1986" s="35">
        <f>SUMIFS(Tabla16[ISR RET.],Tabla16[NUM],Tabla1[[#This Row],[CODIGO]])</f>
        <v>0</v>
      </c>
      <c r="J1986" s="35">
        <f>SUMIFS(Tabla16[IVA RET.],Tabla16[NUM],Tabla1[[#This Row],[CODIGO]])</f>
        <v>0</v>
      </c>
      <c r="K1986" t="str">
        <f>FIXED(Tabla1[[#This Row],[TASA 16%]],0)</f>
        <v>0</v>
      </c>
      <c r="L1986" t="str">
        <f>FIXED(Tabla1[[#This Row],[TASA 0%]],0)</f>
        <v>0</v>
      </c>
      <c r="M1986" t="str">
        <f>FIXED(Tabla1[[#This Row],[TASA EXE.]],0)</f>
        <v>0</v>
      </c>
      <c r="N1986" s="36" t="str">
        <f>FIXED(Tabla1[[#This Row],[IVA]],0)</f>
        <v>0</v>
      </c>
      <c r="O1986" s="36" t="str">
        <f>FIXED(Tabla1[[#This Row],[ISR RET]],0)</f>
        <v>0</v>
      </c>
      <c r="P1986" s="36" t="str">
        <f>FIXED(Tabla1[[#This Row],[IVA RET]],0)</f>
        <v>0</v>
      </c>
      <c r="R1986" s="68">
        <f>Tabla1[[#This Row],[TASA 16]]*16%</f>
        <v>0</v>
      </c>
    </row>
    <row r="1987" spans="2:18" x14ac:dyDescent="0.25">
      <c r="B1987" t="str">
        <f>'[1]210 Y RFC'!A1987</f>
        <v>SCA0305068C1</v>
      </c>
      <c r="C1987" t="s">
        <v>2019</v>
      </c>
      <c r="D1987" t="str">
        <f>'[1]210 Y RFC'!C1987</f>
        <v>SALSAS CASTILLO SAPI DE CV</v>
      </c>
      <c r="E1987" s="35">
        <f>SUMIFS(Tabla16[TASA 16],Tabla16[NUM],Tabla1[[#This Row],[CODIGO]])</f>
        <v>0</v>
      </c>
      <c r="F1987" s="35">
        <f>SUMIFS(Tabla16[TASA 0%],Tabla16[NUM],Tabla1[[#This Row],[CODIGO]])</f>
        <v>0</v>
      </c>
      <c r="G1987" s="35">
        <f>SUMIFS(Tabla16[[EXENTO ]],Tabla16[NUM],Tabla1[[#This Row],[CODIGO]])</f>
        <v>0</v>
      </c>
      <c r="H1987" s="35">
        <f>SUMIFS(Tabla16[IVA],Tabla16[NUM],Tabla1[[#This Row],[CODIGO]])</f>
        <v>0</v>
      </c>
      <c r="I1987" s="35">
        <f>SUMIFS(Tabla16[ISR RET.],Tabla16[NUM],Tabla1[[#This Row],[CODIGO]])</f>
        <v>0</v>
      </c>
      <c r="J1987" s="35">
        <f>SUMIFS(Tabla16[IVA RET.],Tabla16[NUM],Tabla1[[#This Row],[CODIGO]])</f>
        <v>0</v>
      </c>
      <c r="K1987" t="str">
        <f>FIXED(Tabla1[[#This Row],[TASA 16%]],0)</f>
        <v>0</v>
      </c>
      <c r="L1987" t="str">
        <f>FIXED(Tabla1[[#This Row],[TASA 0%]],0)</f>
        <v>0</v>
      </c>
      <c r="M1987" t="str">
        <f>FIXED(Tabla1[[#This Row],[TASA EXE.]],0)</f>
        <v>0</v>
      </c>
      <c r="N1987" t="str">
        <f>FIXED(Tabla1[[#This Row],[IVA]],0)</f>
        <v>0</v>
      </c>
      <c r="O1987" t="str">
        <f>FIXED(Tabla1[[#This Row],[ISR RET]],0)</f>
        <v>0</v>
      </c>
      <c r="P1987" t="str">
        <f>FIXED(Tabla1[[#This Row],[IVA RET]],0)</f>
        <v>0</v>
      </c>
      <c r="R1987" s="68">
        <f>Tabla1[[#This Row],[TASA 16]]*16%</f>
        <v>0</v>
      </c>
    </row>
    <row r="1988" spans="2:18" x14ac:dyDescent="0.25">
      <c r="B1988" t="str">
        <f>'[1]210 Y RFC'!A1988</f>
        <v>AAOR711116UG2</v>
      </c>
      <c r="C1988" t="s">
        <v>2020</v>
      </c>
      <c r="D1988" t="str">
        <f>'[1]210 Y RFC'!C1988</f>
        <v>ALATORRE OROZCO ROSA MARIA</v>
      </c>
      <c r="E1988" s="35">
        <f>SUMIFS(Tabla16[TASA 16],Tabla16[NUM],Tabla1[[#This Row],[CODIGO]])</f>
        <v>0</v>
      </c>
      <c r="F1988" s="35">
        <f>SUMIFS(Tabla16[TASA 0%],Tabla16[NUM],Tabla1[[#This Row],[CODIGO]])</f>
        <v>0</v>
      </c>
      <c r="G1988" s="35">
        <f>SUMIFS(Tabla16[[EXENTO ]],Tabla16[NUM],Tabla1[[#This Row],[CODIGO]])</f>
        <v>0</v>
      </c>
      <c r="H1988" s="35">
        <f>SUMIFS(Tabla16[IVA],Tabla16[NUM],Tabla1[[#This Row],[CODIGO]])</f>
        <v>0</v>
      </c>
      <c r="I1988" s="35">
        <f>SUMIFS(Tabla16[ISR RET.],Tabla16[NUM],Tabla1[[#This Row],[CODIGO]])</f>
        <v>0</v>
      </c>
      <c r="J1988" s="35">
        <f>SUMIFS(Tabla16[IVA RET.],Tabla16[NUM],Tabla1[[#This Row],[CODIGO]])</f>
        <v>0</v>
      </c>
      <c r="K1988" t="str">
        <f>FIXED(Tabla1[[#This Row],[TASA 16%]],0)</f>
        <v>0</v>
      </c>
      <c r="L1988" t="str">
        <f>FIXED(Tabla1[[#This Row],[TASA 0%]],0)</f>
        <v>0</v>
      </c>
      <c r="M1988" t="str">
        <f>FIXED(Tabla1[[#This Row],[TASA EXE.]],0)</f>
        <v>0</v>
      </c>
      <c r="N1988" s="36" t="str">
        <f>FIXED(Tabla1[[#This Row],[IVA]],0)</f>
        <v>0</v>
      </c>
      <c r="O1988" s="36" t="str">
        <f>FIXED(Tabla1[[#This Row],[ISR RET]],0)</f>
        <v>0</v>
      </c>
      <c r="P1988" s="36" t="str">
        <f>FIXED(Tabla1[[#This Row],[IVA RET]],0)</f>
        <v>0</v>
      </c>
      <c r="R1988" s="68">
        <f>Tabla1[[#This Row],[TASA 16]]*16%</f>
        <v>0</v>
      </c>
    </row>
    <row r="1989" spans="2:18" x14ac:dyDescent="0.25">
      <c r="B1989" t="str">
        <f>'[1]210 Y RFC'!A1989</f>
        <v>GSO060522J61</v>
      </c>
      <c r="C1989" t="s">
        <v>2021</v>
      </c>
      <c r="D1989" t="str">
        <f>'[1]210 Y RFC'!C1989</f>
        <v>GAS SOLUTION SA DE CV</v>
      </c>
      <c r="E1989" s="35">
        <f>SUMIFS(Tabla16[TASA 16],Tabla16[NUM],Tabla1[[#This Row],[CODIGO]])</f>
        <v>0</v>
      </c>
      <c r="F1989" s="35">
        <f>SUMIFS(Tabla16[TASA 0%],Tabla16[NUM],Tabla1[[#This Row],[CODIGO]])</f>
        <v>0</v>
      </c>
      <c r="G1989" s="35">
        <f>SUMIFS(Tabla16[[EXENTO ]],Tabla16[NUM],Tabla1[[#This Row],[CODIGO]])</f>
        <v>0</v>
      </c>
      <c r="H1989" s="35">
        <f>SUMIFS(Tabla16[IVA],Tabla16[NUM],Tabla1[[#This Row],[CODIGO]])</f>
        <v>0</v>
      </c>
      <c r="I1989" s="35">
        <f>SUMIFS(Tabla16[ISR RET.],Tabla16[NUM],Tabla1[[#This Row],[CODIGO]])</f>
        <v>0</v>
      </c>
      <c r="J1989" s="35">
        <f>SUMIFS(Tabla16[IVA RET.],Tabla16[NUM],Tabla1[[#This Row],[CODIGO]])</f>
        <v>0</v>
      </c>
      <c r="K1989" t="str">
        <f>FIXED(Tabla1[[#This Row],[TASA 16%]],0)</f>
        <v>0</v>
      </c>
      <c r="L1989" t="str">
        <f>FIXED(Tabla1[[#This Row],[TASA 0%]],0)</f>
        <v>0</v>
      </c>
      <c r="M1989" t="str">
        <f>FIXED(Tabla1[[#This Row],[TASA EXE.]],0)</f>
        <v>0</v>
      </c>
      <c r="N1989" t="str">
        <f>FIXED(Tabla1[[#This Row],[IVA]],0)</f>
        <v>0</v>
      </c>
      <c r="O1989" t="str">
        <f>FIXED(Tabla1[[#This Row],[ISR RET]],0)</f>
        <v>0</v>
      </c>
      <c r="P1989" t="str">
        <f>FIXED(Tabla1[[#This Row],[IVA RET]],0)</f>
        <v>0</v>
      </c>
      <c r="R1989" s="68">
        <f>Tabla1[[#This Row],[TASA 16]]*16%</f>
        <v>0</v>
      </c>
    </row>
    <row r="1990" spans="2:18" x14ac:dyDescent="0.25">
      <c r="B1990" t="str">
        <f>'[1]210 Y RFC'!A1990</f>
        <v>AACR560217KR8</v>
      </c>
      <c r="C1990" t="s">
        <v>2022</v>
      </c>
      <c r="D1990" t="str">
        <f>'[1]210 Y RFC'!C1990</f>
        <v>ANDRADE CARDENAS ROBERTO</v>
      </c>
      <c r="E1990" s="35">
        <f>SUMIFS(Tabla16[TASA 16],Tabla16[NUM],Tabla1[[#This Row],[CODIGO]])</f>
        <v>0</v>
      </c>
      <c r="F1990" s="35">
        <f>SUMIFS(Tabla16[TASA 0%],Tabla16[NUM],Tabla1[[#This Row],[CODIGO]])</f>
        <v>0</v>
      </c>
      <c r="G1990" s="35">
        <f>SUMIFS(Tabla16[[EXENTO ]],Tabla16[NUM],Tabla1[[#This Row],[CODIGO]])</f>
        <v>0</v>
      </c>
      <c r="H1990" s="35">
        <f>SUMIFS(Tabla16[IVA],Tabla16[NUM],Tabla1[[#This Row],[CODIGO]])</f>
        <v>0</v>
      </c>
      <c r="I1990" s="35">
        <f>SUMIFS(Tabla16[ISR RET.],Tabla16[NUM],Tabla1[[#This Row],[CODIGO]])</f>
        <v>0</v>
      </c>
      <c r="J1990" s="35">
        <f>SUMIFS(Tabla16[IVA RET.],Tabla16[NUM],Tabla1[[#This Row],[CODIGO]])</f>
        <v>0</v>
      </c>
      <c r="K1990" t="str">
        <f>FIXED(Tabla1[[#This Row],[TASA 16%]],0)</f>
        <v>0</v>
      </c>
      <c r="L1990" t="str">
        <f>FIXED(Tabla1[[#This Row],[TASA 0%]],0)</f>
        <v>0</v>
      </c>
      <c r="M1990" t="str">
        <f>FIXED(Tabla1[[#This Row],[TASA EXE.]],0)</f>
        <v>0</v>
      </c>
      <c r="N1990" s="36" t="str">
        <f>FIXED(Tabla1[[#This Row],[IVA]],0)</f>
        <v>0</v>
      </c>
      <c r="O1990" s="36" t="str">
        <f>FIXED(Tabla1[[#This Row],[ISR RET]],0)</f>
        <v>0</v>
      </c>
      <c r="P1990" s="36" t="str">
        <f>FIXED(Tabla1[[#This Row],[IVA RET]],0)</f>
        <v>0</v>
      </c>
      <c r="R1990" s="68">
        <f>Tabla1[[#This Row],[TASA 16]]*16%</f>
        <v>0</v>
      </c>
    </row>
    <row r="1991" spans="2:18" x14ac:dyDescent="0.25">
      <c r="B1991" t="str">
        <f>'[1]210 Y RFC'!A1991</f>
        <v>BAGM700615NG7</v>
      </c>
      <c r="C1991" t="s">
        <v>2023</v>
      </c>
      <c r="D1991" t="str">
        <f>'[1]210 Y RFC'!C1991</f>
        <v>BARAJAS GARCIA MARIA DE LA LUZ</v>
      </c>
      <c r="E1991" s="35">
        <f>SUMIFS(Tabla16[TASA 16],Tabla16[NUM],Tabla1[[#This Row],[CODIGO]])</f>
        <v>0</v>
      </c>
      <c r="F1991" s="35">
        <f>SUMIFS(Tabla16[TASA 0%],Tabla16[NUM],Tabla1[[#This Row],[CODIGO]])</f>
        <v>0</v>
      </c>
      <c r="G1991" s="35">
        <f>SUMIFS(Tabla16[[EXENTO ]],Tabla16[NUM],Tabla1[[#This Row],[CODIGO]])</f>
        <v>0</v>
      </c>
      <c r="H1991" s="35">
        <f>SUMIFS(Tabla16[IVA],Tabla16[NUM],Tabla1[[#This Row],[CODIGO]])</f>
        <v>0</v>
      </c>
      <c r="I1991" s="35">
        <f>SUMIFS(Tabla16[ISR RET.],Tabla16[NUM],Tabla1[[#This Row],[CODIGO]])</f>
        <v>0</v>
      </c>
      <c r="J1991" s="35">
        <f>SUMIFS(Tabla16[IVA RET.],Tabla16[NUM],Tabla1[[#This Row],[CODIGO]])</f>
        <v>0</v>
      </c>
      <c r="K1991" t="str">
        <f>FIXED(Tabla1[[#This Row],[TASA 16%]],0)</f>
        <v>0</v>
      </c>
      <c r="L1991" t="str">
        <f>FIXED(Tabla1[[#This Row],[TASA 0%]],0)</f>
        <v>0</v>
      </c>
      <c r="M1991" t="str">
        <f>FIXED(Tabla1[[#This Row],[TASA EXE.]],0)</f>
        <v>0</v>
      </c>
      <c r="N1991" t="str">
        <f>FIXED(Tabla1[[#This Row],[IVA]],0)</f>
        <v>0</v>
      </c>
      <c r="O1991" t="str">
        <f>FIXED(Tabla1[[#This Row],[ISR RET]],0)</f>
        <v>0</v>
      </c>
      <c r="P1991" t="str">
        <f>FIXED(Tabla1[[#This Row],[IVA RET]],0)</f>
        <v>0</v>
      </c>
      <c r="R1991" s="68">
        <f>Tabla1[[#This Row],[TASA 16]]*16%</f>
        <v>0</v>
      </c>
    </row>
    <row r="1992" spans="2:18" x14ac:dyDescent="0.25">
      <c r="B1992" t="str">
        <f>'[1]210 Y RFC'!A1992</f>
        <v>EMU080821SP8</v>
      </c>
      <c r="C1992" t="s">
        <v>2024</v>
      </c>
      <c r="D1992" t="str">
        <f>'[1]210 Y RFC'!C1992</f>
        <v>EMUVA SA DE CV</v>
      </c>
      <c r="E1992" s="35">
        <f>SUMIFS(Tabla16[TASA 16],Tabla16[NUM],Tabla1[[#This Row],[CODIGO]])</f>
        <v>0</v>
      </c>
      <c r="F1992" s="35">
        <f>SUMIFS(Tabla16[TASA 0%],Tabla16[NUM],Tabla1[[#This Row],[CODIGO]])</f>
        <v>0</v>
      </c>
      <c r="G1992" s="35">
        <f>SUMIFS(Tabla16[[EXENTO ]],Tabla16[NUM],Tabla1[[#This Row],[CODIGO]])</f>
        <v>0</v>
      </c>
      <c r="H1992" s="35">
        <f>SUMIFS(Tabla16[IVA],Tabla16[NUM],Tabla1[[#This Row],[CODIGO]])</f>
        <v>0</v>
      </c>
      <c r="I1992" s="35">
        <f>SUMIFS(Tabla16[ISR RET.],Tabla16[NUM],Tabla1[[#This Row],[CODIGO]])</f>
        <v>0</v>
      </c>
      <c r="J1992" s="35">
        <f>SUMIFS(Tabla16[IVA RET.],Tabla16[NUM],Tabla1[[#This Row],[CODIGO]])</f>
        <v>0</v>
      </c>
      <c r="K1992" t="str">
        <f>FIXED(Tabla1[[#This Row],[TASA 16%]],0)</f>
        <v>0</v>
      </c>
      <c r="L1992" t="str">
        <f>FIXED(Tabla1[[#This Row],[TASA 0%]],0)</f>
        <v>0</v>
      </c>
      <c r="M1992" t="str">
        <f>FIXED(Tabla1[[#This Row],[TASA EXE.]],0)</f>
        <v>0</v>
      </c>
      <c r="N1992" s="36" t="str">
        <f>FIXED(Tabla1[[#This Row],[IVA]],0)</f>
        <v>0</v>
      </c>
      <c r="O1992" s="36" t="str">
        <f>FIXED(Tabla1[[#This Row],[ISR RET]],0)</f>
        <v>0</v>
      </c>
      <c r="P1992" s="36" t="str">
        <f>FIXED(Tabla1[[#This Row],[IVA RET]],0)</f>
        <v>0</v>
      </c>
      <c r="R1992" s="68">
        <f>Tabla1[[#This Row],[TASA 16]]*16%</f>
        <v>0</v>
      </c>
    </row>
    <row r="1993" spans="2:18" x14ac:dyDescent="0.25">
      <c r="B1993" t="str">
        <f>'[1]210 Y RFC'!A1993</f>
        <v>UWI0905136J2</v>
      </c>
      <c r="C1993" t="s">
        <v>2025</v>
      </c>
      <c r="D1993" t="str">
        <f>'[1]210 Y RFC'!C1993</f>
        <v>UNIVERSAL WIPES SA DE CV</v>
      </c>
      <c r="E1993" s="35">
        <f>SUMIFS(Tabla16[TASA 16],Tabla16[NUM],Tabla1[[#This Row],[CODIGO]])</f>
        <v>108577.9375</v>
      </c>
      <c r="F1993" s="35">
        <f>SUMIFS(Tabla16[TASA 0%],Tabla16[NUM],Tabla1[[#This Row],[CODIGO]])</f>
        <v>-2.7499999981955625E-2</v>
      </c>
      <c r="G1993" s="35">
        <f>SUMIFS(Tabla16[[EXENTO ]],Tabla16[NUM],Tabla1[[#This Row],[CODIGO]])</f>
        <v>0</v>
      </c>
      <c r="H1993" s="35">
        <f>SUMIFS(Tabla16[IVA],Tabla16[NUM],Tabla1[[#This Row],[CODIGO]])</f>
        <v>17372.47</v>
      </c>
      <c r="I1993" s="35">
        <f>SUMIFS(Tabla16[ISR RET.],Tabla16[NUM],Tabla1[[#This Row],[CODIGO]])</f>
        <v>0</v>
      </c>
      <c r="J1993" s="35">
        <f>SUMIFS(Tabla16[IVA RET.],Tabla16[NUM],Tabla1[[#This Row],[CODIGO]])</f>
        <v>0</v>
      </c>
      <c r="K1993" t="str">
        <f>FIXED(Tabla1[[#This Row],[TASA 16%]],0)</f>
        <v>108,578</v>
      </c>
      <c r="L1993" t="str">
        <f>FIXED(Tabla1[[#This Row],[TASA 0%]],0)</f>
        <v>0</v>
      </c>
      <c r="M1993" t="str">
        <f>FIXED(Tabla1[[#This Row],[TASA EXE.]],0)</f>
        <v>0</v>
      </c>
      <c r="N1993" s="36" t="str">
        <f>FIXED(Tabla1[[#This Row],[IVA]],0)</f>
        <v>17,372</v>
      </c>
      <c r="O1993" s="36" t="str">
        <f>FIXED(Tabla1[[#This Row],[ISR RET]],0)</f>
        <v>0</v>
      </c>
      <c r="P1993" s="36" t="str">
        <f>FIXED(Tabla1[[#This Row],[IVA RET]],0)</f>
        <v>0</v>
      </c>
      <c r="R1993" s="68">
        <f>Tabla1[[#This Row],[TASA 16]]*16%</f>
        <v>17372.48</v>
      </c>
    </row>
    <row r="1994" spans="2:18" x14ac:dyDescent="0.25">
      <c r="B1994" t="str">
        <f>'[1]210 Y RFC'!A1994</f>
        <v>SAD021217AS7</v>
      </c>
      <c r="C1994" t="s">
        <v>2026</v>
      </c>
      <c r="D1994" t="str">
        <f>'[1]210 Y RFC'!C1994</f>
        <v>SANDMX SA</v>
      </c>
      <c r="E1994" s="35">
        <f>SUMIFS(Tabla16[TASA 16],Tabla16[NUM],Tabla1[[#This Row],[CODIGO]])</f>
        <v>0</v>
      </c>
      <c r="F1994" s="35">
        <f>SUMIFS(Tabla16[TASA 0%],Tabla16[NUM],Tabla1[[#This Row],[CODIGO]])</f>
        <v>0</v>
      </c>
      <c r="G1994" s="35">
        <f>SUMIFS(Tabla16[[EXENTO ]],Tabla16[NUM],Tabla1[[#This Row],[CODIGO]])</f>
        <v>0</v>
      </c>
      <c r="H1994" s="35">
        <f>SUMIFS(Tabla16[IVA],Tabla16[NUM],Tabla1[[#This Row],[CODIGO]])</f>
        <v>0</v>
      </c>
      <c r="I1994" s="35">
        <f>SUMIFS(Tabla16[ISR RET.],Tabla16[NUM],Tabla1[[#This Row],[CODIGO]])</f>
        <v>0</v>
      </c>
      <c r="J1994" s="35">
        <f>SUMIFS(Tabla16[IVA RET.],Tabla16[NUM],Tabla1[[#This Row],[CODIGO]])</f>
        <v>0</v>
      </c>
      <c r="K1994" t="str">
        <f>FIXED(Tabla1[[#This Row],[TASA 16%]],0)</f>
        <v>0</v>
      </c>
      <c r="L1994" t="str">
        <f>FIXED(Tabla1[[#This Row],[TASA 0%]],0)</f>
        <v>0</v>
      </c>
      <c r="M1994" t="str">
        <f>FIXED(Tabla1[[#This Row],[TASA EXE.]],0)</f>
        <v>0</v>
      </c>
      <c r="N1994" s="36" t="str">
        <f>FIXED(Tabla1[[#This Row],[IVA]],0)</f>
        <v>0</v>
      </c>
      <c r="O1994" s="36" t="str">
        <f>FIXED(Tabla1[[#This Row],[ISR RET]],0)</f>
        <v>0</v>
      </c>
      <c r="P1994" s="36" t="str">
        <f>FIXED(Tabla1[[#This Row],[IVA RET]],0)</f>
        <v>0</v>
      </c>
      <c r="R1994" s="68">
        <f>Tabla1[[#This Row],[TASA 16]]*16%</f>
        <v>0</v>
      </c>
    </row>
    <row r="1995" spans="2:18" x14ac:dyDescent="0.25">
      <c r="B1995" t="str">
        <f>'[1]210 Y RFC'!A1995</f>
        <v>PCJ181230EP2</v>
      </c>
      <c r="C1995" t="s">
        <v>2027</v>
      </c>
      <c r="D1995" t="str">
        <f>'[1]210 Y RFC'!C1995</f>
        <v>PROCTER CLEAN JLG SA DE CV</v>
      </c>
      <c r="E1995" s="35">
        <f>SUMIFS(Tabla16[TASA 16],Tabla16[NUM],Tabla1[[#This Row],[CODIGO]])</f>
        <v>0</v>
      </c>
      <c r="F1995" s="35">
        <f>SUMIFS(Tabla16[TASA 0%],Tabla16[NUM],Tabla1[[#This Row],[CODIGO]])</f>
        <v>0</v>
      </c>
      <c r="G1995" s="35">
        <f>SUMIFS(Tabla16[[EXENTO ]],Tabla16[NUM],Tabla1[[#This Row],[CODIGO]])</f>
        <v>0</v>
      </c>
      <c r="H1995" s="35">
        <f>SUMIFS(Tabla16[IVA],Tabla16[NUM],Tabla1[[#This Row],[CODIGO]])</f>
        <v>0</v>
      </c>
      <c r="I1995" s="35">
        <f>SUMIFS(Tabla16[ISR RET.],Tabla16[NUM],Tabla1[[#This Row],[CODIGO]])</f>
        <v>0</v>
      </c>
      <c r="J1995" s="35">
        <f>SUMIFS(Tabla16[IVA RET.],Tabla16[NUM],Tabla1[[#This Row],[CODIGO]])</f>
        <v>0</v>
      </c>
      <c r="K1995" t="str">
        <f>FIXED(Tabla1[[#This Row],[TASA 16%]],0)</f>
        <v>0</v>
      </c>
      <c r="L1995" t="str">
        <f>FIXED(Tabla1[[#This Row],[TASA 0%]],0)</f>
        <v>0</v>
      </c>
      <c r="M1995" t="str">
        <f>FIXED(Tabla1[[#This Row],[TASA EXE.]],0)</f>
        <v>0</v>
      </c>
      <c r="N1995" t="str">
        <f>FIXED(Tabla1[[#This Row],[IVA]],0)</f>
        <v>0</v>
      </c>
      <c r="O1995" t="str">
        <f>FIXED(Tabla1[[#This Row],[ISR RET]],0)</f>
        <v>0</v>
      </c>
      <c r="P1995" t="str">
        <f>FIXED(Tabla1[[#This Row],[IVA RET]],0)</f>
        <v>0</v>
      </c>
      <c r="R1995" s="68">
        <f>Tabla1[[#This Row],[TASA 16]]*16%</f>
        <v>0</v>
      </c>
    </row>
    <row r="1996" spans="2:18" x14ac:dyDescent="0.25">
      <c r="B1996" t="str">
        <f>'[1]210 Y RFC'!A1996</f>
        <v>ANB941208KD7</v>
      </c>
      <c r="C1996" t="s">
        <v>2028</v>
      </c>
      <c r="D1996" t="str">
        <f>'[1]210 Y RFC'!C1996</f>
        <v>ALIMENTOS NATURALES DEL BAJIO SA DE CV</v>
      </c>
      <c r="E1996" s="35">
        <f>SUMIFS(Tabla16[TASA 16],Tabla16[NUM],Tabla1[[#This Row],[CODIGO]])</f>
        <v>0</v>
      </c>
      <c r="F1996" s="35">
        <f>SUMIFS(Tabla16[TASA 0%],Tabla16[NUM],Tabla1[[#This Row],[CODIGO]])</f>
        <v>0</v>
      </c>
      <c r="G1996" s="35">
        <f>SUMIFS(Tabla16[[EXENTO ]],Tabla16[NUM],Tabla1[[#This Row],[CODIGO]])</f>
        <v>0</v>
      </c>
      <c r="H1996" s="35">
        <f>SUMIFS(Tabla16[IVA],Tabla16[NUM],Tabla1[[#This Row],[CODIGO]])</f>
        <v>0</v>
      </c>
      <c r="I1996" s="35">
        <f>SUMIFS(Tabla16[ISR RET.],Tabla16[NUM],Tabla1[[#This Row],[CODIGO]])</f>
        <v>0</v>
      </c>
      <c r="J1996" s="35">
        <f>SUMIFS(Tabla16[IVA RET.],Tabla16[NUM],Tabla1[[#This Row],[CODIGO]])</f>
        <v>0</v>
      </c>
      <c r="K1996" t="str">
        <f>FIXED(Tabla1[[#This Row],[TASA 16%]],0)</f>
        <v>0</v>
      </c>
      <c r="L1996" t="str">
        <f>FIXED(Tabla1[[#This Row],[TASA 0%]],0)</f>
        <v>0</v>
      </c>
      <c r="M1996" t="str">
        <f>FIXED(Tabla1[[#This Row],[TASA EXE.]],0)</f>
        <v>0</v>
      </c>
      <c r="N1996" s="36" t="str">
        <f>FIXED(Tabla1[[#This Row],[IVA]],0)</f>
        <v>0</v>
      </c>
      <c r="O1996" s="36" t="str">
        <f>FIXED(Tabla1[[#This Row],[ISR RET]],0)</f>
        <v>0</v>
      </c>
      <c r="P1996" s="36" t="str">
        <f>FIXED(Tabla1[[#This Row],[IVA RET]],0)</f>
        <v>0</v>
      </c>
      <c r="R1996" s="68">
        <f>Tabla1[[#This Row],[TASA 16]]*16%</f>
        <v>0</v>
      </c>
    </row>
    <row r="1997" spans="2:18" x14ac:dyDescent="0.25">
      <c r="B1997" t="str">
        <f>'[1]210 Y RFC'!A1997</f>
        <v>DDI081119FX8</v>
      </c>
      <c r="C1997" t="s">
        <v>2029</v>
      </c>
      <c r="D1997" t="str">
        <f>'[1]210 Y RFC'!C1997</f>
        <v>DARO DISTRIBUIDORA SA DE CV</v>
      </c>
      <c r="E1997" s="35">
        <f>SUMIFS(Tabla16[TASA 16],Tabla16[NUM],Tabla1[[#This Row],[CODIGO]])</f>
        <v>0</v>
      </c>
      <c r="F1997" s="35">
        <f>SUMIFS(Tabla16[TASA 0%],Tabla16[NUM],Tabla1[[#This Row],[CODIGO]])</f>
        <v>0</v>
      </c>
      <c r="G1997" s="35">
        <f>SUMIFS(Tabla16[[EXENTO ]],Tabla16[NUM],Tabla1[[#This Row],[CODIGO]])</f>
        <v>0</v>
      </c>
      <c r="H1997" s="35">
        <f>SUMIFS(Tabla16[IVA],Tabla16[NUM],Tabla1[[#This Row],[CODIGO]])</f>
        <v>0</v>
      </c>
      <c r="I1997" s="35">
        <f>SUMIFS(Tabla16[ISR RET.],Tabla16[NUM],Tabla1[[#This Row],[CODIGO]])</f>
        <v>0</v>
      </c>
      <c r="J1997" s="35">
        <f>SUMIFS(Tabla16[IVA RET.],Tabla16[NUM],Tabla1[[#This Row],[CODIGO]])</f>
        <v>0</v>
      </c>
      <c r="K1997" t="str">
        <f>FIXED(Tabla1[[#This Row],[TASA 16%]],0)</f>
        <v>0</v>
      </c>
      <c r="L1997" t="str">
        <f>FIXED(Tabla1[[#This Row],[TASA 0%]],0)</f>
        <v>0</v>
      </c>
      <c r="M1997" t="str">
        <f>FIXED(Tabla1[[#This Row],[TASA EXE.]],0)</f>
        <v>0</v>
      </c>
      <c r="N1997" t="str">
        <f>FIXED(Tabla1[[#This Row],[IVA]],0)</f>
        <v>0</v>
      </c>
      <c r="O1997" t="str">
        <f>FIXED(Tabla1[[#This Row],[ISR RET]],0)</f>
        <v>0</v>
      </c>
      <c r="P1997" t="str">
        <f>FIXED(Tabla1[[#This Row],[IVA RET]],0)</f>
        <v>0</v>
      </c>
      <c r="R1997" s="68">
        <f>Tabla1[[#This Row],[TASA 16]]*16%</f>
        <v>0</v>
      </c>
    </row>
    <row r="1998" spans="2:18" x14ac:dyDescent="0.25">
      <c r="B1998" t="str">
        <f>'[1]210 Y RFC'!A1998</f>
        <v>MFU060112AF6</v>
      </c>
      <c r="C1998" t="s">
        <v>2030</v>
      </c>
      <c r="D1998" t="str">
        <f>'[1]210 Y RFC'!C1998</f>
        <v>MOBILIARIO FUNCIONAL SA DE CV</v>
      </c>
      <c r="E1998" s="35">
        <f>SUMIFS(Tabla16[TASA 16],Tabla16[NUM],Tabla1[[#This Row],[CODIGO]])</f>
        <v>0</v>
      </c>
      <c r="F1998" s="35">
        <f>SUMIFS(Tabla16[TASA 0%],Tabla16[NUM],Tabla1[[#This Row],[CODIGO]])</f>
        <v>0</v>
      </c>
      <c r="G1998" s="35">
        <f>SUMIFS(Tabla16[[EXENTO ]],Tabla16[NUM],Tabla1[[#This Row],[CODIGO]])</f>
        <v>0</v>
      </c>
      <c r="H1998" s="35">
        <f>SUMIFS(Tabla16[IVA],Tabla16[NUM],Tabla1[[#This Row],[CODIGO]])</f>
        <v>0</v>
      </c>
      <c r="I1998" s="35">
        <f>SUMIFS(Tabla16[ISR RET.],Tabla16[NUM],Tabla1[[#This Row],[CODIGO]])</f>
        <v>0</v>
      </c>
      <c r="J1998" s="35">
        <f>SUMIFS(Tabla16[IVA RET.],Tabla16[NUM],Tabla1[[#This Row],[CODIGO]])</f>
        <v>0</v>
      </c>
      <c r="K1998" t="str">
        <f>FIXED(Tabla1[[#This Row],[TASA 16%]],0)</f>
        <v>0</v>
      </c>
      <c r="L1998" t="str">
        <f>FIXED(Tabla1[[#This Row],[TASA 0%]],0)</f>
        <v>0</v>
      </c>
      <c r="M1998" t="str">
        <f>FIXED(Tabla1[[#This Row],[TASA EXE.]],0)</f>
        <v>0</v>
      </c>
      <c r="N1998" s="36" t="str">
        <f>FIXED(Tabla1[[#This Row],[IVA]],0)</f>
        <v>0</v>
      </c>
      <c r="O1998" s="36" t="str">
        <f>FIXED(Tabla1[[#This Row],[ISR RET]],0)</f>
        <v>0</v>
      </c>
      <c r="P1998" s="36" t="str">
        <f>FIXED(Tabla1[[#This Row],[IVA RET]],0)</f>
        <v>0</v>
      </c>
      <c r="R1998" s="68">
        <f>Tabla1[[#This Row],[TASA 16]]*16%</f>
        <v>0</v>
      </c>
    </row>
    <row r="1999" spans="2:18" x14ac:dyDescent="0.25">
      <c r="B1999" t="str">
        <f>'[1]210 Y RFC'!A1999</f>
        <v>HENM740923915</v>
      </c>
      <c r="C1999" t="s">
        <v>2031</v>
      </c>
      <c r="D1999" t="str">
        <f>'[1]210 Y RFC'!C1999</f>
        <v>HERNANDEZ NAVARRO MIGUEL ANGEL</v>
      </c>
      <c r="E1999" s="35">
        <f>SUMIFS(Tabla16[TASA 16],Tabla16[NUM],Tabla1[[#This Row],[CODIGO]])</f>
        <v>0</v>
      </c>
      <c r="F1999" s="35">
        <f>SUMIFS(Tabla16[TASA 0%],Tabla16[NUM],Tabla1[[#This Row],[CODIGO]])</f>
        <v>0</v>
      </c>
      <c r="G1999" s="35">
        <f>SUMIFS(Tabla16[[EXENTO ]],Tabla16[NUM],Tabla1[[#This Row],[CODIGO]])</f>
        <v>0</v>
      </c>
      <c r="H1999" s="35">
        <f>SUMIFS(Tabla16[IVA],Tabla16[NUM],Tabla1[[#This Row],[CODIGO]])</f>
        <v>0</v>
      </c>
      <c r="I1999" s="35">
        <f>SUMIFS(Tabla16[ISR RET.],Tabla16[NUM],Tabla1[[#This Row],[CODIGO]])</f>
        <v>0</v>
      </c>
      <c r="J1999" s="35">
        <f>SUMIFS(Tabla16[IVA RET.],Tabla16[NUM],Tabla1[[#This Row],[CODIGO]])</f>
        <v>0</v>
      </c>
      <c r="K1999" t="str">
        <f>FIXED(Tabla1[[#This Row],[TASA 16%]],0)</f>
        <v>0</v>
      </c>
      <c r="L1999" t="str">
        <f>FIXED(Tabla1[[#This Row],[TASA 0%]],0)</f>
        <v>0</v>
      </c>
      <c r="M1999" t="str">
        <f>FIXED(Tabla1[[#This Row],[TASA EXE.]],0)</f>
        <v>0</v>
      </c>
      <c r="N1999" t="str">
        <f>FIXED(Tabla1[[#This Row],[IVA]],0)</f>
        <v>0</v>
      </c>
      <c r="O1999" t="str">
        <f>FIXED(Tabla1[[#This Row],[ISR RET]],0)</f>
        <v>0</v>
      </c>
      <c r="P1999" t="str">
        <f>FIXED(Tabla1[[#This Row],[IVA RET]],0)</f>
        <v>0</v>
      </c>
      <c r="R1999" s="68">
        <f>Tabla1[[#This Row],[TASA 16]]*16%</f>
        <v>0</v>
      </c>
    </row>
    <row r="2000" spans="2:18" x14ac:dyDescent="0.25">
      <c r="B2000" t="str">
        <f>'[1]210 Y RFC'!A2000</f>
        <v>APS020621G66</v>
      </c>
      <c r="C2000" t="s">
        <v>2032</v>
      </c>
      <c r="D2000" t="str">
        <f>'[1]210 Y RFC'!C2000</f>
        <v>ARMSTRONG PRIVATE SECURITY DE MEXICO SA DE CV</v>
      </c>
      <c r="E2000" s="35">
        <f>SUMIFS(Tabla16[TASA 16],Tabla16[NUM],Tabla1[[#This Row],[CODIGO]])</f>
        <v>0</v>
      </c>
      <c r="F2000" s="35">
        <f>SUMIFS(Tabla16[TASA 0%],Tabla16[NUM],Tabla1[[#This Row],[CODIGO]])</f>
        <v>0</v>
      </c>
      <c r="G2000" s="35">
        <f>SUMIFS(Tabla16[[EXENTO ]],Tabla16[NUM],Tabla1[[#This Row],[CODIGO]])</f>
        <v>0</v>
      </c>
      <c r="H2000" s="35">
        <f>SUMIFS(Tabla16[IVA],Tabla16[NUM],Tabla1[[#This Row],[CODIGO]])</f>
        <v>0</v>
      </c>
      <c r="I2000" s="35">
        <f>SUMIFS(Tabla16[ISR RET.],Tabla16[NUM],Tabla1[[#This Row],[CODIGO]])</f>
        <v>0</v>
      </c>
      <c r="J2000" s="35">
        <f>SUMIFS(Tabla16[IVA RET.],Tabla16[NUM],Tabla1[[#This Row],[CODIGO]])</f>
        <v>0</v>
      </c>
      <c r="K2000" t="str">
        <f>FIXED(Tabla1[[#This Row],[TASA 16%]],0)</f>
        <v>0</v>
      </c>
      <c r="L2000" t="str">
        <f>FIXED(Tabla1[[#This Row],[TASA 0%]],0)</f>
        <v>0</v>
      </c>
      <c r="M2000" t="str">
        <f>FIXED(Tabla1[[#This Row],[TASA EXE.]],0)</f>
        <v>0</v>
      </c>
      <c r="N2000" s="36" t="str">
        <f>FIXED(Tabla1[[#This Row],[IVA]],0)</f>
        <v>0</v>
      </c>
      <c r="O2000" s="36" t="str">
        <f>FIXED(Tabla1[[#This Row],[ISR RET]],0)</f>
        <v>0</v>
      </c>
      <c r="P2000" s="36" t="str">
        <f>FIXED(Tabla1[[#This Row],[IVA RET]],0)</f>
        <v>0</v>
      </c>
      <c r="R2000" s="68">
        <f>Tabla1[[#This Row],[TASA 16]]*16%</f>
        <v>0</v>
      </c>
    </row>
    <row r="2001" spans="2:18" x14ac:dyDescent="0.25">
      <c r="B2001" t="str">
        <f>'[1]210 Y RFC'!A2001</f>
        <v>GUVJ500518MV0</v>
      </c>
      <c r="C2001" t="s">
        <v>2033</v>
      </c>
      <c r="D2001" t="str">
        <f>'[1]210 Y RFC'!C2001</f>
        <v>GUERRERO VAZQUEZ J ASCENCION</v>
      </c>
      <c r="E2001" s="35">
        <f>SUMIFS(Tabla16[TASA 16],Tabla16[NUM],Tabla1[[#This Row],[CODIGO]])</f>
        <v>2000</v>
      </c>
      <c r="F2001" s="35">
        <f>SUMIFS(Tabla16[TASA 0%],Tabla16[NUM],Tabla1[[#This Row],[CODIGO]])</f>
        <v>0</v>
      </c>
      <c r="G2001" s="35">
        <f>SUMIFS(Tabla16[[EXENTO ]],Tabla16[NUM],Tabla1[[#This Row],[CODIGO]])</f>
        <v>0</v>
      </c>
      <c r="H2001" s="35">
        <f>SUMIFS(Tabla16[IVA],Tabla16[NUM],Tabla1[[#This Row],[CODIGO]])</f>
        <v>320</v>
      </c>
      <c r="I2001" s="35">
        <f>SUMIFS(Tabla16[ISR RET.],Tabla16[NUM],Tabla1[[#This Row],[CODIGO]])</f>
        <v>0</v>
      </c>
      <c r="J2001" s="35">
        <f>SUMIFS(Tabla16[IVA RET.],Tabla16[NUM],Tabla1[[#This Row],[CODIGO]])</f>
        <v>0</v>
      </c>
      <c r="K2001" t="str">
        <f>FIXED(Tabla1[[#This Row],[TASA 16%]],0)</f>
        <v>2,000</v>
      </c>
      <c r="L2001" t="str">
        <f>FIXED(Tabla1[[#This Row],[TASA 0%]],0)</f>
        <v>0</v>
      </c>
      <c r="M2001" t="str">
        <f>FIXED(Tabla1[[#This Row],[TASA EXE.]],0)</f>
        <v>0</v>
      </c>
      <c r="N2001" t="str">
        <f>FIXED(Tabla1[[#This Row],[IVA]],0)</f>
        <v>320</v>
      </c>
      <c r="O2001" t="str">
        <f>FIXED(Tabla1[[#This Row],[ISR RET]],0)</f>
        <v>0</v>
      </c>
      <c r="P2001" t="str">
        <f>FIXED(Tabla1[[#This Row],[IVA RET]],0)</f>
        <v>0</v>
      </c>
      <c r="R2001" s="68">
        <f>Tabla1[[#This Row],[TASA 16]]*16%</f>
        <v>320</v>
      </c>
    </row>
    <row r="2002" spans="2:18" x14ac:dyDescent="0.25">
      <c r="B2002" t="str">
        <f>'[1]210 Y RFC'!A2002</f>
        <v>COLS7808267DA</v>
      </c>
      <c r="C2002" t="s">
        <v>2034</v>
      </c>
      <c r="D2002" t="str">
        <f>'[1]210 Y RFC'!C2002</f>
        <v>CORTES DE LOA SERGIO</v>
      </c>
      <c r="E2002" s="35">
        <f>SUMIFS(Tabla16[TASA 16],Tabla16[NUM],Tabla1[[#This Row],[CODIGO]])</f>
        <v>0</v>
      </c>
      <c r="F2002" s="35">
        <f>SUMIFS(Tabla16[TASA 0%],Tabla16[NUM],Tabla1[[#This Row],[CODIGO]])</f>
        <v>0</v>
      </c>
      <c r="G2002" s="35">
        <f>SUMIFS(Tabla16[[EXENTO ]],Tabla16[NUM],Tabla1[[#This Row],[CODIGO]])</f>
        <v>0</v>
      </c>
      <c r="H2002" s="35">
        <f>SUMIFS(Tabla16[IVA],Tabla16[NUM],Tabla1[[#This Row],[CODIGO]])</f>
        <v>0</v>
      </c>
      <c r="I2002" s="35">
        <f>SUMIFS(Tabla16[ISR RET.],Tabla16[NUM],Tabla1[[#This Row],[CODIGO]])</f>
        <v>0</v>
      </c>
      <c r="J2002" s="35">
        <f>SUMIFS(Tabla16[IVA RET.],Tabla16[NUM],Tabla1[[#This Row],[CODIGO]])</f>
        <v>0</v>
      </c>
      <c r="K2002" t="str">
        <f>FIXED(Tabla1[[#This Row],[TASA 16%]],0)</f>
        <v>0</v>
      </c>
      <c r="L2002" t="str">
        <f>FIXED(Tabla1[[#This Row],[TASA 0%]],0)</f>
        <v>0</v>
      </c>
      <c r="M2002" t="str">
        <f>FIXED(Tabla1[[#This Row],[TASA EXE.]],0)</f>
        <v>0</v>
      </c>
      <c r="N2002" s="36" t="str">
        <f>FIXED(Tabla1[[#This Row],[IVA]],0)</f>
        <v>0</v>
      </c>
      <c r="O2002" s="36" t="str">
        <f>FIXED(Tabla1[[#This Row],[ISR RET]],0)</f>
        <v>0</v>
      </c>
      <c r="P2002" s="36" t="str">
        <f>FIXED(Tabla1[[#This Row],[IVA RET]],0)</f>
        <v>0</v>
      </c>
      <c r="R2002" s="68">
        <f>Tabla1[[#This Row],[TASA 16]]*16%</f>
        <v>0</v>
      </c>
    </row>
    <row r="2003" spans="2:18" x14ac:dyDescent="0.25">
      <c r="B2003" t="str">
        <f>'[1]210 Y RFC'!A2003</f>
        <v>VIAJ690210TR6</v>
      </c>
      <c r="C2003" t="s">
        <v>2035</v>
      </c>
      <c r="D2003" t="str">
        <f>'[1]210 Y RFC'!C2003</f>
        <v>VILLASEÑOR ACEVES JUAN MANUEL</v>
      </c>
      <c r="E2003" s="35">
        <f>SUMIFS(Tabla16[TASA 16],Tabla16[NUM],Tabla1[[#This Row],[CODIGO]])</f>
        <v>0</v>
      </c>
      <c r="F2003" s="35">
        <f>SUMIFS(Tabla16[TASA 0%],Tabla16[NUM],Tabla1[[#This Row],[CODIGO]])</f>
        <v>0</v>
      </c>
      <c r="G2003" s="35">
        <f>SUMIFS(Tabla16[[EXENTO ]],Tabla16[NUM],Tabla1[[#This Row],[CODIGO]])</f>
        <v>0</v>
      </c>
      <c r="H2003" s="35">
        <f>SUMIFS(Tabla16[IVA],Tabla16[NUM],Tabla1[[#This Row],[CODIGO]])</f>
        <v>0</v>
      </c>
      <c r="I2003" s="35">
        <f>SUMIFS(Tabla16[ISR RET.],Tabla16[NUM],Tabla1[[#This Row],[CODIGO]])</f>
        <v>0</v>
      </c>
      <c r="J2003" s="35">
        <f>SUMIFS(Tabla16[IVA RET.],Tabla16[NUM],Tabla1[[#This Row],[CODIGO]])</f>
        <v>0</v>
      </c>
      <c r="K2003" t="str">
        <f>FIXED(Tabla1[[#This Row],[TASA 16%]],0)</f>
        <v>0</v>
      </c>
      <c r="L2003" t="str">
        <f>FIXED(Tabla1[[#This Row],[TASA 0%]],0)</f>
        <v>0</v>
      </c>
      <c r="M2003" t="str">
        <f>FIXED(Tabla1[[#This Row],[TASA EXE.]],0)</f>
        <v>0</v>
      </c>
      <c r="N2003" t="str">
        <f>FIXED(Tabla1[[#This Row],[IVA]],0)</f>
        <v>0</v>
      </c>
      <c r="O2003" t="str">
        <f>FIXED(Tabla1[[#This Row],[ISR RET]],0)</f>
        <v>0</v>
      </c>
      <c r="P2003" t="str">
        <f>FIXED(Tabla1[[#This Row],[IVA RET]],0)</f>
        <v>0</v>
      </c>
      <c r="R2003" s="68">
        <f>Tabla1[[#This Row],[TASA 16]]*16%</f>
        <v>0</v>
      </c>
    </row>
    <row r="2004" spans="2:18" x14ac:dyDescent="0.25">
      <c r="B2004" t="str">
        <f>'[1]210 Y RFC'!A2004</f>
        <v>FIGR700211A5A</v>
      </c>
      <c r="C2004" t="s">
        <v>2036</v>
      </c>
      <c r="D2004" t="str">
        <f>'[1]210 Y RFC'!C2004</f>
        <v>FRIAS GONZALEZ RICARDO</v>
      </c>
      <c r="E2004" s="35">
        <f>SUMIFS(Tabla16[TASA 16],Tabla16[NUM],Tabla1[[#This Row],[CODIGO]])</f>
        <v>0</v>
      </c>
      <c r="F2004" s="35">
        <f>SUMIFS(Tabla16[TASA 0%],Tabla16[NUM],Tabla1[[#This Row],[CODIGO]])</f>
        <v>0</v>
      </c>
      <c r="G2004" s="35">
        <f>SUMIFS(Tabla16[[EXENTO ]],Tabla16[NUM],Tabla1[[#This Row],[CODIGO]])</f>
        <v>0</v>
      </c>
      <c r="H2004" s="35">
        <f>SUMIFS(Tabla16[IVA],Tabla16[NUM],Tabla1[[#This Row],[CODIGO]])</f>
        <v>0</v>
      </c>
      <c r="I2004" s="35">
        <f>SUMIFS(Tabla16[ISR RET.],Tabla16[NUM],Tabla1[[#This Row],[CODIGO]])</f>
        <v>0</v>
      </c>
      <c r="J2004" s="35">
        <f>SUMIFS(Tabla16[IVA RET.],Tabla16[NUM],Tabla1[[#This Row],[CODIGO]])</f>
        <v>0</v>
      </c>
      <c r="K2004" t="str">
        <f>FIXED(Tabla1[[#This Row],[TASA 16%]],0)</f>
        <v>0</v>
      </c>
      <c r="L2004" t="str">
        <f>FIXED(Tabla1[[#This Row],[TASA 0%]],0)</f>
        <v>0</v>
      </c>
      <c r="M2004" t="str">
        <f>FIXED(Tabla1[[#This Row],[TASA EXE.]],0)</f>
        <v>0</v>
      </c>
      <c r="N2004" s="36" t="str">
        <f>FIXED(Tabla1[[#This Row],[IVA]],0)</f>
        <v>0</v>
      </c>
      <c r="O2004" s="36" t="str">
        <f>FIXED(Tabla1[[#This Row],[ISR RET]],0)</f>
        <v>0</v>
      </c>
      <c r="P2004" s="36" t="str">
        <f>FIXED(Tabla1[[#This Row],[IVA RET]],0)</f>
        <v>0</v>
      </c>
      <c r="R2004" s="68">
        <f>Tabla1[[#This Row],[TASA 16]]*16%</f>
        <v>0</v>
      </c>
    </row>
    <row r="2005" spans="2:18" x14ac:dyDescent="0.25">
      <c r="B2005" t="str">
        <f>'[1]210 Y RFC'!A2005</f>
        <v>PHN000428787</v>
      </c>
      <c r="C2005" t="s">
        <v>2037</v>
      </c>
      <c r="D2005" t="str">
        <f>'[1]210 Y RFC'!C2005</f>
        <v>PANAMERICAN HEALTH NETWORK DE MEXICO SA DE CV</v>
      </c>
      <c r="E2005" s="35">
        <f>SUMIFS(Tabla16[TASA 16],Tabla16[NUM],Tabla1[[#This Row],[CODIGO]])</f>
        <v>0</v>
      </c>
      <c r="F2005" s="35">
        <f>SUMIFS(Tabla16[TASA 0%],Tabla16[NUM],Tabla1[[#This Row],[CODIGO]])</f>
        <v>0</v>
      </c>
      <c r="G2005" s="35">
        <f>SUMIFS(Tabla16[[EXENTO ]],Tabla16[NUM],Tabla1[[#This Row],[CODIGO]])</f>
        <v>0</v>
      </c>
      <c r="H2005" s="35">
        <f>SUMIFS(Tabla16[IVA],Tabla16[NUM],Tabla1[[#This Row],[CODIGO]])</f>
        <v>0</v>
      </c>
      <c r="I2005" s="35">
        <f>SUMIFS(Tabla16[ISR RET.],Tabla16[NUM],Tabla1[[#This Row],[CODIGO]])</f>
        <v>0</v>
      </c>
      <c r="J2005" s="35">
        <f>SUMIFS(Tabla16[IVA RET.],Tabla16[NUM],Tabla1[[#This Row],[CODIGO]])</f>
        <v>0</v>
      </c>
      <c r="K2005" t="str">
        <f>FIXED(Tabla1[[#This Row],[TASA 16%]],0)</f>
        <v>0</v>
      </c>
      <c r="L2005" t="str">
        <f>FIXED(Tabla1[[#This Row],[TASA 0%]],0)</f>
        <v>0</v>
      </c>
      <c r="M2005" t="str">
        <f>FIXED(Tabla1[[#This Row],[TASA EXE.]],0)</f>
        <v>0</v>
      </c>
      <c r="N2005" t="str">
        <f>FIXED(Tabla1[[#This Row],[IVA]],0)</f>
        <v>0</v>
      </c>
      <c r="O2005" t="str">
        <f>FIXED(Tabla1[[#This Row],[ISR RET]],0)</f>
        <v>0</v>
      </c>
      <c r="P2005" t="str">
        <f>FIXED(Tabla1[[#This Row],[IVA RET]],0)</f>
        <v>0</v>
      </c>
      <c r="R2005" s="68">
        <f>Tabla1[[#This Row],[TASA 16]]*16%</f>
        <v>0</v>
      </c>
    </row>
    <row r="2006" spans="2:18" x14ac:dyDescent="0.25">
      <c r="B2006" t="str">
        <f>'[1]210 Y RFC'!A2006</f>
        <v>ASQ950912Q71</v>
      </c>
      <c r="C2006" t="s">
        <v>2038</v>
      </c>
      <c r="D2006" t="str">
        <f>'[1]210 Y RFC'!C2006</f>
        <v>ALIMENTOS SELECTOS DE QUERETARO SA DE CV</v>
      </c>
      <c r="E2006" s="35">
        <f>SUMIFS(Tabla16[TASA 16],Tabla16[NUM],Tabla1[[#This Row],[CODIGO]])</f>
        <v>0</v>
      </c>
      <c r="F2006" s="35">
        <f>SUMIFS(Tabla16[TASA 0%],Tabla16[NUM],Tabla1[[#This Row],[CODIGO]])</f>
        <v>0</v>
      </c>
      <c r="G2006" s="35">
        <f>SUMIFS(Tabla16[[EXENTO ]],Tabla16[NUM],Tabla1[[#This Row],[CODIGO]])</f>
        <v>0</v>
      </c>
      <c r="H2006" s="35">
        <f>SUMIFS(Tabla16[IVA],Tabla16[NUM],Tabla1[[#This Row],[CODIGO]])</f>
        <v>0</v>
      </c>
      <c r="I2006" s="35">
        <f>SUMIFS(Tabla16[ISR RET.],Tabla16[NUM],Tabla1[[#This Row],[CODIGO]])</f>
        <v>0</v>
      </c>
      <c r="J2006" s="35">
        <f>SUMIFS(Tabla16[IVA RET.],Tabla16[NUM],Tabla1[[#This Row],[CODIGO]])</f>
        <v>0</v>
      </c>
      <c r="K2006" t="str">
        <f>FIXED(Tabla1[[#This Row],[TASA 16%]],0)</f>
        <v>0</v>
      </c>
      <c r="L2006" t="str">
        <f>FIXED(Tabla1[[#This Row],[TASA 0%]],0)</f>
        <v>0</v>
      </c>
      <c r="M2006" t="str">
        <f>FIXED(Tabla1[[#This Row],[TASA EXE.]],0)</f>
        <v>0</v>
      </c>
      <c r="N2006" s="36" t="str">
        <f>FIXED(Tabla1[[#This Row],[IVA]],0)</f>
        <v>0</v>
      </c>
      <c r="O2006" s="36" t="str">
        <f>FIXED(Tabla1[[#This Row],[ISR RET]],0)</f>
        <v>0</v>
      </c>
      <c r="P2006" s="36" t="str">
        <f>FIXED(Tabla1[[#This Row],[IVA RET]],0)</f>
        <v>0</v>
      </c>
      <c r="R2006" s="68">
        <f>Tabla1[[#This Row],[TASA 16]]*16%</f>
        <v>0</v>
      </c>
    </row>
    <row r="2007" spans="2:18" x14ac:dyDescent="0.25">
      <c r="B2007" t="str">
        <f>'[1]210 Y RFC'!A2007</f>
        <v>GAC090218NG8</v>
      </c>
      <c r="C2007" t="s">
        <v>2039</v>
      </c>
      <c r="D2007" t="str">
        <f>'[1]210 Y RFC'!C2007</f>
        <v>GEL AND CREAM EUGYN SA DE CV</v>
      </c>
      <c r="E2007" s="35">
        <f>SUMIFS(Tabla16[TASA 16],Tabla16[NUM],Tabla1[[#This Row],[CODIGO]])</f>
        <v>0</v>
      </c>
      <c r="F2007" s="35">
        <f>SUMIFS(Tabla16[TASA 0%],Tabla16[NUM],Tabla1[[#This Row],[CODIGO]])</f>
        <v>0</v>
      </c>
      <c r="G2007" s="35">
        <f>SUMIFS(Tabla16[[EXENTO ]],Tabla16[NUM],Tabla1[[#This Row],[CODIGO]])</f>
        <v>0</v>
      </c>
      <c r="H2007" s="35">
        <f>SUMIFS(Tabla16[IVA],Tabla16[NUM],Tabla1[[#This Row],[CODIGO]])</f>
        <v>0</v>
      </c>
      <c r="I2007" s="35">
        <f>SUMIFS(Tabla16[ISR RET.],Tabla16[NUM],Tabla1[[#This Row],[CODIGO]])</f>
        <v>0</v>
      </c>
      <c r="J2007" s="35">
        <f>SUMIFS(Tabla16[IVA RET.],Tabla16[NUM],Tabla1[[#This Row],[CODIGO]])</f>
        <v>0</v>
      </c>
      <c r="K2007" t="str">
        <f>FIXED(Tabla1[[#This Row],[TASA 16%]],0)</f>
        <v>0</v>
      </c>
      <c r="L2007" t="str">
        <f>FIXED(Tabla1[[#This Row],[TASA 0%]],0)</f>
        <v>0</v>
      </c>
      <c r="M2007" t="str">
        <f>FIXED(Tabla1[[#This Row],[TASA EXE.]],0)</f>
        <v>0</v>
      </c>
      <c r="N2007" t="str">
        <f>FIXED(Tabla1[[#This Row],[IVA]],0)</f>
        <v>0</v>
      </c>
      <c r="O2007" t="str">
        <f>FIXED(Tabla1[[#This Row],[ISR RET]],0)</f>
        <v>0</v>
      </c>
      <c r="P2007" t="str">
        <f>FIXED(Tabla1[[#This Row],[IVA RET]],0)</f>
        <v>0</v>
      </c>
      <c r="R2007" s="68">
        <f>Tabla1[[#This Row],[TASA 16]]*16%</f>
        <v>0</v>
      </c>
    </row>
    <row r="2008" spans="2:18" x14ac:dyDescent="0.25">
      <c r="B2008" t="str">
        <f>'[1]210 Y RFC'!A2008</f>
        <v>EPR051006LF7</v>
      </c>
      <c r="C2008" t="s">
        <v>2040</v>
      </c>
      <c r="D2008" t="str">
        <f>'[1]210 Y RFC'!C2008</f>
        <v>ESBELTICA PROYECTA SA DE CV</v>
      </c>
      <c r="E2008" s="35">
        <f>SUMIFS(Tabla16[TASA 16],Tabla16[NUM],Tabla1[[#This Row],[CODIGO]])</f>
        <v>0</v>
      </c>
      <c r="F2008" s="35">
        <f>SUMIFS(Tabla16[TASA 0%],Tabla16[NUM],Tabla1[[#This Row],[CODIGO]])</f>
        <v>0</v>
      </c>
      <c r="G2008" s="35">
        <f>SUMIFS(Tabla16[[EXENTO ]],Tabla16[NUM],Tabla1[[#This Row],[CODIGO]])</f>
        <v>0</v>
      </c>
      <c r="H2008" s="35">
        <f>SUMIFS(Tabla16[IVA],Tabla16[NUM],Tabla1[[#This Row],[CODIGO]])</f>
        <v>0</v>
      </c>
      <c r="I2008" s="35">
        <f>SUMIFS(Tabla16[ISR RET.],Tabla16[NUM],Tabla1[[#This Row],[CODIGO]])</f>
        <v>0</v>
      </c>
      <c r="J2008" s="35">
        <f>SUMIFS(Tabla16[IVA RET.],Tabla16[NUM],Tabla1[[#This Row],[CODIGO]])</f>
        <v>0</v>
      </c>
      <c r="K2008" t="str">
        <f>FIXED(Tabla1[[#This Row],[TASA 16%]],0)</f>
        <v>0</v>
      </c>
      <c r="L2008" t="str">
        <f>FIXED(Tabla1[[#This Row],[TASA 0%]],0)</f>
        <v>0</v>
      </c>
      <c r="M2008" t="str">
        <f>FIXED(Tabla1[[#This Row],[TASA EXE.]],0)</f>
        <v>0</v>
      </c>
      <c r="N2008" s="36" t="str">
        <f>FIXED(Tabla1[[#This Row],[IVA]],0)</f>
        <v>0</v>
      </c>
      <c r="O2008" s="36" t="str">
        <f>FIXED(Tabla1[[#This Row],[ISR RET]],0)</f>
        <v>0</v>
      </c>
      <c r="P2008" s="36" t="str">
        <f>FIXED(Tabla1[[#This Row],[IVA RET]],0)</f>
        <v>0</v>
      </c>
      <c r="R2008" s="68">
        <f>Tabla1[[#This Row],[TASA 16]]*16%</f>
        <v>0</v>
      </c>
    </row>
    <row r="2009" spans="2:18" x14ac:dyDescent="0.25">
      <c r="B2009" t="str">
        <f>'[1]210 Y RFC'!A2009</f>
        <v>MDI991122FH0</v>
      </c>
      <c r="C2009" t="s">
        <v>2041</v>
      </c>
      <c r="D2009" t="str">
        <f>'[1]210 Y RFC'!C2009</f>
        <v>MANNY DISTRIBUCIONESSA DE CV</v>
      </c>
      <c r="E2009" s="35">
        <f>SUMIFS(Tabla16[TASA 16],Tabla16[NUM],Tabla1[[#This Row],[CODIGO]])</f>
        <v>0</v>
      </c>
      <c r="F2009" s="35">
        <f>SUMIFS(Tabla16[TASA 0%],Tabla16[NUM],Tabla1[[#This Row],[CODIGO]])</f>
        <v>0</v>
      </c>
      <c r="G2009" s="35">
        <f>SUMIFS(Tabla16[[EXENTO ]],Tabla16[NUM],Tabla1[[#This Row],[CODIGO]])</f>
        <v>0</v>
      </c>
      <c r="H2009" s="35">
        <f>SUMIFS(Tabla16[IVA],Tabla16[NUM],Tabla1[[#This Row],[CODIGO]])</f>
        <v>0</v>
      </c>
      <c r="I2009" s="35">
        <f>SUMIFS(Tabla16[ISR RET.],Tabla16[NUM],Tabla1[[#This Row],[CODIGO]])</f>
        <v>0</v>
      </c>
      <c r="J2009" s="35">
        <f>SUMIFS(Tabla16[IVA RET.],Tabla16[NUM],Tabla1[[#This Row],[CODIGO]])</f>
        <v>0</v>
      </c>
      <c r="K2009" t="str">
        <f>FIXED(Tabla1[[#This Row],[TASA 16%]],0)</f>
        <v>0</v>
      </c>
      <c r="L2009" t="str">
        <f>FIXED(Tabla1[[#This Row],[TASA 0%]],0)</f>
        <v>0</v>
      </c>
      <c r="M2009" t="str">
        <f>FIXED(Tabla1[[#This Row],[TASA EXE.]],0)</f>
        <v>0</v>
      </c>
      <c r="N2009" t="str">
        <f>FIXED(Tabla1[[#This Row],[IVA]],0)</f>
        <v>0</v>
      </c>
      <c r="O2009" t="str">
        <f>FIXED(Tabla1[[#This Row],[ISR RET]],0)</f>
        <v>0</v>
      </c>
      <c r="P2009" t="str">
        <f>FIXED(Tabla1[[#This Row],[IVA RET]],0)</f>
        <v>0</v>
      </c>
      <c r="R2009" s="68">
        <f>Tabla1[[#This Row],[TASA 16]]*16%</f>
        <v>0</v>
      </c>
    </row>
    <row r="2010" spans="2:18" x14ac:dyDescent="0.25">
      <c r="B2010" t="str">
        <f>'[1]210 Y RFC'!A2010</f>
        <v>SAPE6312078X4</v>
      </c>
      <c r="C2010" t="s">
        <v>2042</v>
      </c>
      <c r="D2010" t="str">
        <f>'[1]210 Y RFC'!C2010</f>
        <v>SANTOSCOY PARTIDA EDUARDO</v>
      </c>
      <c r="E2010" s="35">
        <f>SUMIFS(Tabla16[TASA 16],Tabla16[NUM],Tabla1[[#This Row],[CODIGO]])</f>
        <v>8095</v>
      </c>
      <c r="F2010" s="35">
        <f>SUMIFS(Tabla16[TASA 0%],Tabla16[NUM],Tabla1[[#This Row],[CODIGO]])</f>
        <v>9.0949470177292824E-13</v>
      </c>
      <c r="G2010" s="35">
        <f>SUMIFS(Tabla16[[EXENTO ]],Tabla16[NUM],Tabla1[[#This Row],[CODIGO]])</f>
        <v>0</v>
      </c>
      <c r="H2010" s="35">
        <f>SUMIFS(Tabla16[IVA],Tabla16[NUM],Tabla1[[#This Row],[CODIGO]])</f>
        <v>1295.2</v>
      </c>
      <c r="I2010" s="35">
        <f>SUMIFS(Tabla16[ISR RET.],Tabla16[NUM],Tabla1[[#This Row],[CODIGO]])</f>
        <v>0</v>
      </c>
      <c r="J2010" s="35">
        <f>SUMIFS(Tabla16[IVA RET.],Tabla16[NUM],Tabla1[[#This Row],[CODIGO]])</f>
        <v>0</v>
      </c>
      <c r="K2010" t="str">
        <f>FIXED(Tabla1[[#This Row],[TASA 16%]],0)</f>
        <v>8,095</v>
      </c>
      <c r="L2010" t="str">
        <f>FIXED(Tabla1[[#This Row],[TASA 0%]],0)</f>
        <v>0</v>
      </c>
      <c r="M2010" t="str">
        <f>FIXED(Tabla1[[#This Row],[TASA EXE.]],0)</f>
        <v>0</v>
      </c>
      <c r="N2010" s="36" t="str">
        <f>FIXED(Tabla1[[#This Row],[IVA]],0)</f>
        <v>1,295</v>
      </c>
      <c r="O2010" s="36" t="str">
        <f>FIXED(Tabla1[[#This Row],[ISR RET]],0)</f>
        <v>0</v>
      </c>
      <c r="P2010" s="36" t="str">
        <f>FIXED(Tabla1[[#This Row],[IVA RET]],0)</f>
        <v>0</v>
      </c>
      <c r="R2010" s="68">
        <f>Tabla1[[#This Row],[TASA 16]]*16%</f>
        <v>1295.2</v>
      </c>
    </row>
    <row r="2011" spans="2:18" x14ac:dyDescent="0.25">
      <c r="B2011" t="str">
        <f>'[1]210 Y RFC'!A2011</f>
        <v>LOME550409T92</v>
      </c>
      <c r="C2011" t="s">
        <v>2043</v>
      </c>
      <c r="D2011" t="str">
        <f>'[1]210 Y RFC'!C2011</f>
        <v>LOPEZ MAYORGA EDUARDO</v>
      </c>
      <c r="E2011" s="35">
        <f>SUMIFS(Tabla16[TASA 16],Tabla16[NUM],Tabla1[[#This Row],[CODIGO]])</f>
        <v>0</v>
      </c>
      <c r="F2011" s="35">
        <f>SUMIFS(Tabla16[TASA 0%],Tabla16[NUM],Tabla1[[#This Row],[CODIGO]])</f>
        <v>0</v>
      </c>
      <c r="G2011" s="35">
        <f>SUMIFS(Tabla16[[EXENTO ]],Tabla16[NUM],Tabla1[[#This Row],[CODIGO]])</f>
        <v>0</v>
      </c>
      <c r="H2011" s="35">
        <f>SUMIFS(Tabla16[IVA],Tabla16[NUM],Tabla1[[#This Row],[CODIGO]])</f>
        <v>0</v>
      </c>
      <c r="I2011" s="35">
        <f>SUMIFS(Tabla16[ISR RET.],Tabla16[NUM],Tabla1[[#This Row],[CODIGO]])</f>
        <v>0</v>
      </c>
      <c r="J2011" s="35">
        <f>SUMIFS(Tabla16[IVA RET.],Tabla16[NUM],Tabla1[[#This Row],[CODIGO]])</f>
        <v>0</v>
      </c>
      <c r="K2011" t="str">
        <f>FIXED(Tabla1[[#This Row],[TASA 16%]],0)</f>
        <v>0</v>
      </c>
      <c r="L2011" t="str">
        <f>FIXED(Tabla1[[#This Row],[TASA 0%]],0)</f>
        <v>0</v>
      </c>
      <c r="M2011" t="str">
        <f>FIXED(Tabla1[[#This Row],[TASA EXE.]],0)</f>
        <v>0</v>
      </c>
      <c r="N2011" t="str">
        <f>FIXED(Tabla1[[#This Row],[IVA]],0)</f>
        <v>0</v>
      </c>
      <c r="O2011" t="str">
        <f>FIXED(Tabla1[[#This Row],[ISR RET]],0)</f>
        <v>0</v>
      </c>
      <c r="P2011" t="str">
        <f>FIXED(Tabla1[[#This Row],[IVA RET]],0)</f>
        <v>0</v>
      </c>
      <c r="R2011" s="68">
        <f>Tabla1[[#This Row],[TASA 16]]*16%</f>
        <v>0</v>
      </c>
    </row>
    <row r="2012" spans="2:18" x14ac:dyDescent="0.25">
      <c r="B2012" t="str">
        <f>'[1]210 Y RFC'!A2012</f>
        <v>SEFJ610509PS2</v>
      </c>
      <c r="C2012" t="s">
        <v>2044</v>
      </c>
      <c r="D2012" t="str">
        <f>'[1]210 Y RFC'!C2012</f>
        <v>SERMEÑO FRANCO JOSE DE JESUS</v>
      </c>
      <c r="E2012" s="35">
        <f>SUMIFS(Tabla16[TASA 16],Tabla16[NUM],Tabla1[[#This Row],[CODIGO]])</f>
        <v>0</v>
      </c>
      <c r="F2012" s="35">
        <f>SUMIFS(Tabla16[TASA 0%],Tabla16[NUM],Tabla1[[#This Row],[CODIGO]])</f>
        <v>0</v>
      </c>
      <c r="G2012" s="35">
        <f>SUMIFS(Tabla16[[EXENTO ]],Tabla16[NUM],Tabla1[[#This Row],[CODIGO]])</f>
        <v>0</v>
      </c>
      <c r="H2012" s="35">
        <f>SUMIFS(Tabla16[IVA],Tabla16[NUM],Tabla1[[#This Row],[CODIGO]])</f>
        <v>0</v>
      </c>
      <c r="I2012" s="35">
        <f>SUMIFS(Tabla16[ISR RET.],Tabla16[NUM],Tabla1[[#This Row],[CODIGO]])</f>
        <v>0</v>
      </c>
      <c r="J2012" s="35">
        <f>SUMIFS(Tabla16[IVA RET.],Tabla16[NUM],Tabla1[[#This Row],[CODIGO]])</f>
        <v>0</v>
      </c>
      <c r="K2012" t="str">
        <f>FIXED(Tabla1[[#This Row],[TASA 16%]],0)</f>
        <v>0</v>
      </c>
      <c r="L2012" t="str">
        <f>FIXED(Tabla1[[#This Row],[TASA 0%]],0)</f>
        <v>0</v>
      </c>
      <c r="M2012" t="str">
        <f>FIXED(Tabla1[[#This Row],[TASA EXE.]],0)</f>
        <v>0</v>
      </c>
      <c r="N2012" s="36" t="str">
        <f>FIXED(Tabla1[[#This Row],[IVA]],0)</f>
        <v>0</v>
      </c>
      <c r="O2012" s="36" t="str">
        <f>FIXED(Tabla1[[#This Row],[ISR RET]],0)</f>
        <v>0</v>
      </c>
      <c r="P2012" s="36" t="str">
        <f>FIXED(Tabla1[[#This Row],[IVA RET]],0)</f>
        <v>0</v>
      </c>
      <c r="R2012" s="68">
        <f>Tabla1[[#This Row],[TASA 16]]*16%</f>
        <v>0</v>
      </c>
    </row>
    <row r="2013" spans="2:18" x14ac:dyDescent="0.25">
      <c r="B2013" t="str">
        <f>'[1]210 Y RFC'!A2013</f>
        <v>PLA9108309S3</v>
      </c>
      <c r="C2013" t="s">
        <v>2045</v>
      </c>
      <c r="D2013" t="str">
        <f>'[1]210 Y RFC'!C2013</f>
        <v>PRODUCTORES DE LECHE DE ACATIC SCL</v>
      </c>
      <c r="E2013" s="35">
        <f>SUMIFS(Tabla16[TASA 16],Tabla16[NUM],Tabla1[[#This Row],[CODIGO]])</f>
        <v>0</v>
      </c>
      <c r="F2013" s="35">
        <f>SUMIFS(Tabla16[TASA 0%],Tabla16[NUM],Tabla1[[#This Row],[CODIGO]])</f>
        <v>77145.399999999994</v>
      </c>
      <c r="G2013" s="35">
        <f>SUMIFS(Tabla16[[EXENTO ]],Tabla16[NUM],Tabla1[[#This Row],[CODIGO]])</f>
        <v>675.8</v>
      </c>
      <c r="H2013" s="35">
        <f>SUMIFS(Tabla16[IVA],Tabla16[NUM],Tabla1[[#This Row],[CODIGO]])</f>
        <v>0</v>
      </c>
      <c r="I2013" s="35">
        <f>SUMIFS(Tabla16[ISR RET.],Tabla16[NUM],Tabla1[[#This Row],[CODIGO]])</f>
        <v>0</v>
      </c>
      <c r="J2013" s="35">
        <f>SUMIFS(Tabla16[IVA RET.],Tabla16[NUM],Tabla1[[#This Row],[CODIGO]])</f>
        <v>0</v>
      </c>
      <c r="K2013" t="str">
        <f>FIXED(Tabla1[[#This Row],[TASA 16%]],0)</f>
        <v>0</v>
      </c>
      <c r="L2013" t="str">
        <f>FIXED(Tabla1[[#This Row],[TASA 0%]],0)</f>
        <v>77,145</v>
      </c>
      <c r="M2013" t="str">
        <f>FIXED(Tabla1[[#This Row],[TASA EXE.]],0)</f>
        <v>676</v>
      </c>
      <c r="N2013" t="str">
        <f>FIXED(Tabla1[[#This Row],[IVA]],0)</f>
        <v>0</v>
      </c>
      <c r="O2013" t="str">
        <f>FIXED(Tabla1[[#This Row],[ISR RET]],0)</f>
        <v>0</v>
      </c>
      <c r="P2013" t="str">
        <f>FIXED(Tabla1[[#This Row],[IVA RET]],0)</f>
        <v>0</v>
      </c>
      <c r="R2013" s="68">
        <f>Tabla1[[#This Row],[TASA 16]]*16%</f>
        <v>0</v>
      </c>
    </row>
    <row r="2014" spans="2:18" x14ac:dyDescent="0.25">
      <c r="B2014" t="str">
        <f>'[1]210 Y RFC'!A2014</f>
        <v>GAPC7809086U7</v>
      </c>
      <c r="C2014" t="s">
        <v>2046</v>
      </c>
      <c r="D2014" t="str">
        <f>'[1]210 Y RFC'!C2014</f>
        <v>GALLO PADILLA CRISTOBAL</v>
      </c>
      <c r="E2014" s="35">
        <f>SUMIFS(Tabla16[TASA 16],Tabla16[NUM],Tabla1[[#This Row],[CODIGO]])</f>
        <v>0</v>
      </c>
      <c r="F2014" s="35">
        <f>SUMIFS(Tabla16[TASA 0%],Tabla16[NUM],Tabla1[[#This Row],[CODIGO]])</f>
        <v>0</v>
      </c>
      <c r="G2014" s="35">
        <f>SUMIFS(Tabla16[[EXENTO ]],Tabla16[NUM],Tabla1[[#This Row],[CODIGO]])</f>
        <v>0</v>
      </c>
      <c r="H2014" s="35">
        <f>SUMIFS(Tabla16[IVA],Tabla16[NUM],Tabla1[[#This Row],[CODIGO]])</f>
        <v>0</v>
      </c>
      <c r="I2014" s="35">
        <f>SUMIFS(Tabla16[ISR RET.],Tabla16[NUM],Tabla1[[#This Row],[CODIGO]])</f>
        <v>0</v>
      </c>
      <c r="J2014" s="35">
        <f>SUMIFS(Tabla16[IVA RET.],Tabla16[NUM],Tabla1[[#This Row],[CODIGO]])</f>
        <v>0</v>
      </c>
      <c r="K2014" t="str">
        <f>FIXED(Tabla1[[#This Row],[TASA 16%]],0)</f>
        <v>0</v>
      </c>
      <c r="L2014" t="str">
        <f>FIXED(Tabla1[[#This Row],[TASA 0%]],0)</f>
        <v>0</v>
      </c>
      <c r="M2014" t="str">
        <f>FIXED(Tabla1[[#This Row],[TASA EXE.]],0)</f>
        <v>0</v>
      </c>
      <c r="N2014" s="36" t="str">
        <f>FIXED(Tabla1[[#This Row],[IVA]],0)</f>
        <v>0</v>
      </c>
      <c r="O2014" s="36" t="str">
        <f>FIXED(Tabla1[[#This Row],[ISR RET]],0)</f>
        <v>0</v>
      </c>
      <c r="P2014" s="36" t="str">
        <f>FIXED(Tabla1[[#This Row],[IVA RET]],0)</f>
        <v>0</v>
      </c>
      <c r="R2014" s="68">
        <f>Tabla1[[#This Row],[TASA 16]]*16%</f>
        <v>0</v>
      </c>
    </row>
    <row r="2015" spans="2:18" x14ac:dyDescent="0.25">
      <c r="B2015" t="str">
        <f>'[1]210 Y RFC'!A2015</f>
        <v>LOMC510822B45</v>
      </c>
      <c r="C2015" t="s">
        <v>2047</v>
      </c>
      <c r="D2015" t="str">
        <f>'[1]210 Y RFC'!C2015</f>
        <v>LOPEZ MARTINEZ CARLOS ROMAN</v>
      </c>
      <c r="E2015" s="35">
        <f>SUMIFS(Tabla16[TASA 16],Tabla16[NUM],Tabla1[[#This Row],[CODIGO]])</f>
        <v>0</v>
      </c>
      <c r="F2015" s="35">
        <f>SUMIFS(Tabla16[TASA 0%],Tabla16[NUM],Tabla1[[#This Row],[CODIGO]])</f>
        <v>0</v>
      </c>
      <c r="G2015" s="35">
        <f>SUMIFS(Tabla16[[EXENTO ]],Tabla16[NUM],Tabla1[[#This Row],[CODIGO]])</f>
        <v>0</v>
      </c>
      <c r="H2015" s="35">
        <f>SUMIFS(Tabla16[IVA],Tabla16[NUM],Tabla1[[#This Row],[CODIGO]])</f>
        <v>0</v>
      </c>
      <c r="I2015" s="35">
        <f>SUMIFS(Tabla16[ISR RET.],Tabla16[NUM],Tabla1[[#This Row],[CODIGO]])</f>
        <v>0</v>
      </c>
      <c r="J2015" s="35">
        <f>SUMIFS(Tabla16[IVA RET.],Tabla16[NUM],Tabla1[[#This Row],[CODIGO]])</f>
        <v>0</v>
      </c>
      <c r="K2015" t="str">
        <f>FIXED(Tabla1[[#This Row],[TASA 16%]],0)</f>
        <v>0</v>
      </c>
      <c r="L2015" t="str">
        <f>FIXED(Tabla1[[#This Row],[TASA 0%]],0)</f>
        <v>0</v>
      </c>
      <c r="M2015" t="str">
        <f>FIXED(Tabla1[[#This Row],[TASA EXE.]],0)</f>
        <v>0</v>
      </c>
      <c r="N2015" t="str">
        <f>FIXED(Tabla1[[#This Row],[IVA]],0)</f>
        <v>0</v>
      </c>
      <c r="O2015" t="str">
        <f>FIXED(Tabla1[[#This Row],[ISR RET]],0)</f>
        <v>0</v>
      </c>
      <c r="P2015" t="str">
        <f>FIXED(Tabla1[[#This Row],[IVA RET]],0)</f>
        <v>0</v>
      </c>
      <c r="R2015" s="68">
        <f>Tabla1[[#This Row],[TASA 16]]*16%</f>
        <v>0</v>
      </c>
    </row>
    <row r="2016" spans="2:18" x14ac:dyDescent="0.25">
      <c r="B2016" t="str">
        <f>'[1]210 Y RFC'!A2016</f>
        <v>ESLM450428LP6</v>
      </c>
      <c r="C2016" t="s">
        <v>2048</v>
      </c>
      <c r="D2016" t="str">
        <f>'[1]210 Y RFC'!C2016</f>
        <v>ESPARZA LOPEZ MARGARITA</v>
      </c>
      <c r="E2016" s="35">
        <f>SUMIFS(Tabla16[TASA 16],Tabla16[NUM],Tabla1[[#This Row],[CODIGO]])</f>
        <v>0</v>
      </c>
      <c r="F2016" s="35">
        <f>SUMIFS(Tabla16[TASA 0%],Tabla16[NUM],Tabla1[[#This Row],[CODIGO]])</f>
        <v>0</v>
      </c>
      <c r="G2016" s="35">
        <f>SUMIFS(Tabla16[[EXENTO ]],Tabla16[NUM],Tabla1[[#This Row],[CODIGO]])</f>
        <v>0</v>
      </c>
      <c r="H2016" s="35">
        <f>SUMIFS(Tabla16[IVA],Tabla16[NUM],Tabla1[[#This Row],[CODIGO]])</f>
        <v>0</v>
      </c>
      <c r="I2016" s="35">
        <f>SUMIFS(Tabla16[ISR RET.],Tabla16[NUM],Tabla1[[#This Row],[CODIGO]])</f>
        <v>0</v>
      </c>
      <c r="J2016" s="35">
        <f>SUMIFS(Tabla16[IVA RET.],Tabla16[NUM],Tabla1[[#This Row],[CODIGO]])</f>
        <v>0</v>
      </c>
      <c r="K2016" t="str">
        <f>FIXED(Tabla1[[#This Row],[TASA 16%]],0)</f>
        <v>0</v>
      </c>
      <c r="L2016" t="str">
        <f>FIXED(Tabla1[[#This Row],[TASA 0%]],0)</f>
        <v>0</v>
      </c>
      <c r="M2016" t="str">
        <f>FIXED(Tabla1[[#This Row],[TASA EXE.]],0)</f>
        <v>0</v>
      </c>
      <c r="N2016" s="36" t="str">
        <f>FIXED(Tabla1[[#This Row],[IVA]],0)</f>
        <v>0</v>
      </c>
      <c r="O2016" s="36" t="str">
        <f>FIXED(Tabla1[[#This Row],[ISR RET]],0)</f>
        <v>0</v>
      </c>
      <c r="P2016" s="36" t="str">
        <f>FIXED(Tabla1[[#This Row],[IVA RET]],0)</f>
        <v>0</v>
      </c>
      <c r="R2016" s="68">
        <f>Tabla1[[#This Row],[TASA 16]]*16%</f>
        <v>0</v>
      </c>
    </row>
    <row r="2017" spans="2:18" x14ac:dyDescent="0.25">
      <c r="B2017" t="str">
        <f>'[1]210 Y RFC'!A2017</f>
        <v>NABM900406UR7</v>
      </c>
      <c r="C2017" t="s">
        <v>2049</v>
      </c>
      <c r="D2017" t="str">
        <f>'[1]210 Y RFC'!C2017</f>
        <v>NAVARRO BARBA MAGDALENA</v>
      </c>
      <c r="E2017" s="35">
        <f>SUMIFS(Tabla16[TASA 16],Tabla16[NUM],Tabla1[[#This Row],[CODIGO]])</f>
        <v>0</v>
      </c>
      <c r="F2017" s="35">
        <f>SUMIFS(Tabla16[TASA 0%],Tabla16[NUM],Tabla1[[#This Row],[CODIGO]])</f>
        <v>0</v>
      </c>
      <c r="G2017" s="35">
        <f>SUMIFS(Tabla16[[EXENTO ]],Tabla16[NUM],Tabla1[[#This Row],[CODIGO]])</f>
        <v>0</v>
      </c>
      <c r="H2017" s="35">
        <f>SUMIFS(Tabla16[IVA],Tabla16[NUM],Tabla1[[#This Row],[CODIGO]])</f>
        <v>0</v>
      </c>
      <c r="I2017" s="35">
        <f>SUMIFS(Tabla16[ISR RET.],Tabla16[NUM],Tabla1[[#This Row],[CODIGO]])</f>
        <v>0</v>
      </c>
      <c r="J2017" s="35">
        <f>SUMIFS(Tabla16[IVA RET.],Tabla16[NUM],Tabla1[[#This Row],[CODIGO]])</f>
        <v>0</v>
      </c>
      <c r="K2017" t="str">
        <f>FIXED(Tabla1[[#This Row],[TASA 16%]],0)</f>
        <v>0</v>
      </c>
      <c r="L2017" t="str">
        <f>FIXED(Tabla1[[#This Row],[TASA 0%]],0)</f>
        <v>0</v>
      </c>
      <c r="M2017" t="str">
        <f>FIXED(Tabla1[[#This Row],[TASA EXE.]],0)</f>
        <v>0</v>
      </c>
      <c r="N2017" t="str">
        <f>FIXED(Tabla1[[#This Row],[IVA]],0)</f>
        <v>0</v>
      </c>
      <c r="O2017" t="str">
        <f>FIXED(Tabla1[[#This Row],[ISR RET]],0)</f>
        <v>0</v>
      </c>
      <c r="P2017" t="str">
        <f>FIXED(Tabla1[[#This Row],[IVA RET]],0)</f>
        <v>0</v>
      </c>
      <c r="R2017" s="68">
        <f>Tabla1[[#This Row],[TASA 16]]*16%</f>
        <v>0</v>
      </c>
    </row>
    <row r="2018" spans="2:18" x14ac:dyDescent="0.25">
      <c r="B2018" t="str">
        <f>'[1]210 Y RFC'!A2018</f>
        <v>BASJ300805S89</v>
      </c>
      <c r="C2018" t="s">
        <v>2050</v>
      </c>
      <c r="D2018" t="str">
        <f>'[1]210 Y RFC'!C2018</f>
        <v>BARBOZA SERRANO J JESUS</v>
      </c>
      <c r="E2018" s="35">
        <f>SUMIFS(Tabla16[TASA 16],Tabla16[NUM],Tabla1[[#This Row],[CODIGO]])</f>
        <v>3872.8125</v>
      </c>
      <c r="F2018" s="35">
        <f>SUMIFS(Tabla16[TASA 0%],Tabla16[NUM],Tabla1[[#This Row],[CODIGO]])</f>
        <v>1.7500000000381988E-2</v>
      </c>
      <c r="G2018" s="35">
        <f>SUMIFS(Tabla16[[EXENTO ]],Tabla16[NUM],Tabla1[[#This Row],[CODIGO]])</f>
        <v>0</v>
      </c>
      <c r="H2018" s="35">
        <f>SUMIFS(Tabla16[IVA],Tabla16[NUM],Tabla1[[#This Row],[CODIGO]])</f>
        <v>619.65</v>
      </c>
      <c r="I2018" s="35">
        <f>SUMIFS(Tabla16[ISR RET.],Tabla16[NUM],Tabla1[[#This Row],[CODIGO]])</f>
        <v>0</v>
      </c>
      <c r="J2018" s="35">
        <f>SUMIFS(Tabla16[IVA RET.],Tabla16[NUM],Tabla1[[#This Row],[CODIGO]])</f>
        <v>0</v>
      </c>
      <c r="K2018" t="str">
        <f>FIXED(Tabla1[[#This Row],[TASA 16%]],0)</f>
        <v>3,873</v>
      </c>
      <c r="L2018" t="str">
        <f>FIXED(Tabla1[[#This Row],[TASA 0%]],0)</f>
        <v>0</v>
      </c>
      <c r="M2018" t="str">
        <f>FIXED(Tabla1[[#This Row],[TASA EXE.]],0)</f>
        <v>0</v>
      </c>
      <c r="N2018" s="36" t="str">
        <f>FIXED(Tabla1[[#This Row],[IVA]],0)</f>
        <v>620</v>
      </c>
      <c r="O2018" s="36" t="str">
        <f>FIXED(Tabla1[[#This Row],[ISR RET]],0)</f>
        <v>0</v>
      </c>
      <c r="P2018" s="36" t="str">
        <f>FIXED(Tabla1[[#This Row],[IVA RET]],0)</f>
        <v>0</v>
      </c>
      <c r="R2018" s="68">
        <f>Tabla1[[#This Row],[TASA 16]]*16%</f>
        <v>619.68000000000006</v>
      </c>
    </row>
    <row r="2019" spans="2:18" x14ac:dyDescent="0.25">
      <c r="B2019" t="str">
        <f>'[1]210 Y RFC'!A2019</f>
        <v>ZEBJ73090323A</v>
      </c>
      <c r="C2019" t="s">
        <v>2051</v>
      </c>
      <c r="D2019" t="str">
        <f>'[1]210 Y RFC'!C2019</f>
        <v>ZERMEÑO BARBA JUAN FRANCISCO</v>
      </c>
      <c r="E2019" s="35">
        <f>SUMIFS(Tabla16[TASA 16],Tabla16[NUM],Tabla1[[#This Row],[CODIGO]])</f>
        <v>0</v>
      </c>
      <c r="F2019" s="35">
        <f>SUMIFS(Tabla16[TASA 0%],Tabla16[NUM],Tabla1[[#This Row],[CODIGO]])</f>
        <v>0</v>
      </c>
      <c r="G2019" s="35">
        <f>SUMIFS(Tabla16[[EXENTO ]],Tabla16[NUM],Tabla1[[#This Row],[CODIGO]])</f>
        <v>0</v>
      </c>
      <c r="H2019" s="35">
        <f>SUMIFS(Tabla16[IVA],Tabla16[NUM],Tabla1[[#This Row],[CODIGO]])</f>
        <v>0</v>
      </c>
      <c r="I2019" s="35">
        <f>SUMIFS(Tabla16[ISR RET.],Tabla16[NUM],Tabla1[[#This Row],[CODIGO]])</f>
        <v>0</v>
      </c>
      <c r="J2019" s="35">
        <f>SUMIFS(Tabla16[IVA RET.],Tabla16[NUM],Tabla1[[#This Row],[CODIGO]])</f>
        <v>0</v>
      </c>
      <c r="K2019" t="str">
        <f>FIXED(Tabla1[[#This Row],[TASA 16%]],0)</f>
        <v>0</v>
      </c>
      <c r="L2019" t="str">
        <f>FIXED(Tabla1[[#This Row],[TASA 0%]],0)</f>
        <v>0</v>
      </c>
      <c r="M2019" t="str">
        <f>FIXED(Tabla1[[#This Row],[TASA EXE.]],0)</f>
        <v>0</v>
      </c>
      <c r="N2019" t="str">
        <f>FIXED(Tabla1[[#This Row],[IVA]],0)</f>
        <v>0</v>
      </c>
      <c r="O2019" t="str">
        <f>FIXED(Tabla1[[#This Row],[ISR RET]],0)</f>
        <v>0</v>
      </c>
      <c r="P2019" t="str">
        <f>FIXED(Tabla1[[#This Row],[IVA RET]],0)</f>
        <v>0</v>
      </c>
      <c r="R2019" s="68">
        <f>Tabla1[[#This Row],[TASA 16]]*16%</f>
        <v>0</v>
      </c>
    </row>
    <row r="2020" spans="2:18" x14ac:dyDescent="0.25">
      <c r="B2020" t="str">
        <f>'[1]210 Y RFC'!A2020</f>
        <v>ROCV720915SA5</v>
      </c>
      <c r="C2020" t="s">
        <v>2052</v>
      </c>
      <c r="D2020" t="str">
        <f>'[1]210 Y RFC'!C2020</f>
        <v>RODRIGUEZ CANALES VERONICA</v>
      </c>
      <c r="E2020" s="35">
        <f>SUMIFS(Tabla16[TASA 16],Tabla16[NUM],Tabla1[[#This Row],[CODIGO]])</f>
        <v>0</v>
      </c>
      <c r="F2020" s="35">
        <f>SUMIFS(Tabla16[TASA 0%],Tabla16[NUM],Tabla1[[#This Row],[CODIGO]])</f>
        <v>0</v>
      </c>
      <c r="G2020" s="35">
        <f>SUMIFS(Tabla16[[EXENTO ]],Tabla16[NUM],Tabla1[[#This Row],[CODIGO]])</f>
        <v>0</v>
      </c>
      <c r="H2020" s="35">
        <f>SUMIFS(Tabla16[IVA],Tabla16[NUM],Tabla1[[#This Row],[CODIGO]])</f>
        <v>0</v>
      </c>
      <c r="I2020" s="35">
        <f>SUMIFS(Tabla16[ISR RET.],Tabla16[NUM],Tabla1[[#This Row],[CODIGO]])</f>
        <v>0</v>
      </c>
      <c r="J2020" s="35">
        <f>SUMIFS(Tabla16[IVA RET.],Tabla16[NUM],Tabla1[[#This Row],[CODIGO]])</f>
        <v>0</v>
      </c>
      <c r="K2020" t="str">
        <f>FIXED(Tabla1[[#This Row],[TASA 16%]],0)</f>
        <v>0</v>
      </c>
      <c r="L2020" t="str">
        <f>FIXED(Tabla1[[#This Row],[TASA 0%]],0)</f>
        <v>0</v>
      </c>
      <c r="M2020" t="str">
        <f>FIXED(Tabla1[[#This Row],[TASA EXE.]],0)</f>
        <v>0</v>
      </c>
      <c r="N2020" s="36" t="str">
        <f>FIXED(Tabla1[[#This Row],[IVA]],0)</f>
        <v>0</v>
      </c>
      <c r="O2020" s="36" t="str">
        <f>FIXED(Tabla1[[#This Row],[ISR RET]],0)</f>
        <v>0</v>
      </c>
      <c r="P2020" s="36" t="str">
        <f>FIXED(Tabla1[[#This Row],[IVA RET]],0)</f>
        <v>0</v>
      </c>
      <c r="R2020" s="68">
        <f>Tabla1[[#This Row],[TASA 16]]*16%</f>
        <v>0</v>
      </c>
    </row>
    <row r="2021" spans="2:18" x14ac:dyDescent="0.25">
      <c r="B2021" t="str">
        <f>'[1]210 Y RFC'!A2021</f>
        <v>CEB010402LW9</v>
      </c>
      <c r="C2021" t="s">
        <v>2053</v>
      </c>
      <c r="D2021" t="str">
        <f>'[1]210 Y RFC'!C2021</f>
        <v>CONEXIONES EQUIPOS Y BOMBAS SA DE CV</v>
      </c>
      <c r="E2021" s="35">
        <f>SUMIFS(Tabla16[TASA 16],Tabla16[NUM],Tabla1[[#This Row],[CODIGO]])</f>
        <v>0</v>
      </c>
      <c r="F2021" s="35">
        <f>SUMIFS(Tabla16[TASA 0%],Tabla16[NUM],Tabla1[[#This Row],[CODIGO]])</f>
        <v>0</v>
      </c>
      <c r="G2021" s="35">
        <f>SUMIFS(Tabla16[[EXENTO ]],Tabla16[NUM],Tabla1[[#This Row],[CODIGO]])</f>
        <v>0</v>
      </c>
      <c r="H2021" s="35">
        <f>SUMIFS(Tabla16[IVA],Tabla16[NUM],Tabla1[[#This Row],[CODIGO]])</f>
        <v>0</v>
      </c>
      <c r="I2021" s="35">
        <f>SUMIFS(Tabla16[ISR RET.],Tabla16[NUM],Tabla1[[#This Row],[CODIGO]])</f>
        <v>0</v>
      </c>
      <c r="J2021" s="35">
        <f>SUMIFS(Tabla16[IVA RET.],Tabla16[NUM],Tabla1[[#This Row],[CODIGO]])</f>
        <v>0</v>
      </c>
      <c r="K2021" t="str">
        <f>FIXED(Tabla1[[#This Row],[TASA 16%]],0)</f>
        <v>0</v>
      </c>
      <c r="L2021" t="str">
        <f>FIXED(Tabla1[[#This Row],[TASA 0%]],0)</f>
        <v>0</v>
      </c>
      <c r="M2021" t="str">
        <f>FIXED(Tabla1[[#This Row],[TASA EXE.]],0)</f>
        <v>0</v>
      </c>
      <c r="N2021" t="str">
        <f>FIXED(Tabla1[[#This Row],[IVA]],0)</f>
        <v>0</v>
      </c>
      <c r="O2021" t="str">
        <f>FIXED(Tabla1[[#This Row],[ISR RET]],0)</f>
        <v>0</v>
      </c>
      <c r="P2021" t="str">
        <f>FIXED(Tabla1[[#This Row],[IVA RET]],0)</f>
        <v>0</v>
      </c>
      <c r="R2021" s="68">
        <f>Tabla1[[#This Row],[TASA 16]]*16%</f>
        <v>0</v>
      </c>
    </row>
    <row r="2022" spans="2:18" x14ac:dyDescent="0.25">
      <c r="B2022" t="str">
        <f>'[1]210 Y RFC'!A2022</f>
        <v>GOPJ830918P80</v>
      </c>
      <c r="C2022" t="s">
        <v>2054</v>
      </c>
      <c r="D2022" t="str">
        <f>'[1]210 Y RFC'!C2022</f>
        <v>GONZALEZ PEREZ JOEL DE JESUS</v>
      </c>
      <c r="E2022" s="35">
        <f>SUMIFS(Tabla16[TASA 16],Tabla16[NUM],Tabla1[[#This Row],[CODIGO]])</f>
        <v>0</v>
      </c>
      <c r="F2022" s="35">
        <f>SUMIFS(Tabla16[TASA 0%],Tabla16[NUM],Tabla1[[#This Row],[CODIGO]])</f>
        <v>0</v>
      </c>
      <c r="G2022" s="35">
        <f>SUMIFS(Tabla16[[EXENTO ]],Tabla16[NUM],Tabla1[[#This Row],[CODIGO]])</f>
        <v>0</v>
      </c>
      <c r="H2022" s="35">
        <f>SUMIFS(Tabla16[IVA],Tabla16[NUM],Tabla1[[#This Row],[CODIGO]])</f>
        <v>0</v>
      </c>
      <c r="I2022" s="35">
        <f>SUMIFS(Tabla16[ISR RET.],Tabla16[NUM],Tabla1[[#This Row],[CODIGO]])</f>
        <v>0</v>
      </c>
      <c r="J2022" s="35">
        <f>SUMIFS(Tabla16[IVA RET.],Tabla16[NUM],Tabla1[[#This Row],[CODIGO]])</f>
        <v>0</v>
      </c>
      <c r="K2022" t="str">
        <f>FIXED(Tabla1[[#This Row],[TASA 16%]],0)</f>
        <v>0</v>
      </c>
      <c r="L2022" t="str">
        <f>FIXED(Tabla1[[#This Row],[TASA 0%]],0)</f>
        <v>0</v>
      </c>
      <c r="M2022" t="str">
        <f>FIXED(Tabla1[[#This Row],[TASA EXE.]],0)</f>
        <v>0</v>
      </c>
      <c r="N2022" s="36" t="str">
        <f>FIXED(Tabla1[[#This Row],[IVA]],0)</f>
        <v>0</v>
      </c>
      <c r="O2022" s="36" t="str">
        <f>FIXED(Tabla1[[#This Row],[ISR RET]],0)</f>
        <v>0</v>
      </c>
      <c r="P2022" s="36" t="str">
        <f>FIXED(Tabla1[[#This Row],[IVA RET]],0)</f>
        <v>0</v>
      </c>
      <c r="R2022" s="68">
        <f>Tabla1[[#This Row],[TASA 16]]*16%</f>
        <v>0</v>
      </c>
    </row>
    <row r="2023" spans="2:18" x14ac:dyDescent="0.25">
      <c r="B2023" t="str">
        <f>'[1]210 Y RFC'!A2023</f>
        <v>PPR050615J79</v>
      </c>
      <c r="C2023" t="s">
        <v>2055</v>
      </c>
      <c r="D2023" t="str">
        <f>'[1]210 Y RFC'!C2023</f>
        <v>PROMOTORA PROIDEM SA DE CV</v>
      </c>
      <c r="E2023" s="35">
        <f>SUMIFS(Tabla16[TASA 16],Tabla16[NUM],Tabla1[[#This Row],[CODIGO]])</f>
        <v>0</v>
      </c>
      <c r="F2023" s="35">
        <f>SUMIFS(Tabla16[TASA 0%],Tabla16[NUM],Tabla1[[#This Row],[CODIGO]])</f>
        <v>0</v>
      </c>
      <c r="G2023" s="35">
        <f>SUMIFS(Tabla16[[EXENTO ]],Tabla16[NUM],Tabla1[[#This Row],[CODIGO]])</f>
        <v>0</v>
      </c>
      <c r="H2023" s="35">
        <f>SUMIFS(Tabla16[IVA],Tabla16[NUM],Tabla1[[#This Row],[CODIGO]])</f>
        <v>0</v>
      </c>
      <c r="I2023" s="35">
        <f>SUMIFS(Tabla16[ISR RET.],Tabla16[NUM],Tabla1[[#This Row],[CODIGO]])</f>
        <v>0</v>
      </c>
      <c r="J2023" s="35">
        <f>SUMIFS(Tabla16[IVA RET.],Tabla16[NUM],Tabla1[[#This Row],[CODIGO]])</f>
        <v>0</v>
      </c>
      <c r="K2023" t="str">
        <f>FIXED(Tabla1[[#This Row],[TASA 16%]],0)</f>
        <v>0</v>
      </c>
      <c r="L2023" t="str">
        <f>FIXED(Tabla1[[#This Row],[TASA 0%]],0)</f>
        <v>0</v>
      </c>
      <c r="M2023" t="str">
        <f>FIXED(Tabla1[[#This Row],[TASA EXE.]],0)</f>
        <v>0</v>
      </c>
      <c r="N2023" t="str">
        <f>FIXED(Tabla1[[#This Row],[IVA]],0)</f>
        <v>0</v>
      </c>
      <c r="O2023" t="str">
        <f>FIXED(Tabla1[[#This Row],[ISR RET]],0)</f>
        <v>0</v>
      </c>
      <c r="P2023" t="str">
        <f>FIXED(Tabla1[[#This Row],[IVA RET]],0)</f>
        <v>0</v>
      </c>
      <c r="R2023" s="68">
        <f>Tabla1[[#This Row],[TASA 16]]*16%</f>
        <v>0</v>
      </c>
    </row>
    <row r="2024" spans="2:18" x14ac:dyDescent="0.25">
      <c r="B2024" t="str">
        <f>'[1]210 Y RFC'!A2024</f>
        <v>ISS6001015A3</v>
      </c>
      <c r="C2024" t="s">
        <v>2056</v>
      </c>
      <c r="D2024" t="str">
        <f>'[1]210 Y RFC'!C2024</f>
        <v>ISSSTE</v>
      </c>
      <c r="E2024" s="35">
        <f>SUMIFS(Tabla16[TASA 16],Tabla16[NUM],Tabla1[[#This Row],[CODIGO]])</f>
        <v>0</v>
      </c>
      <c r="F2024" s="35">
        <f>SUMIFS(Tabla16[TASA 0%],Tabla16[NUM],Tabla1[[#This Row],[CODIGO]])</f>
        <v>0</v>
      </c>
      <c r="G2024" s="35">
        <f>SUMIFS(Tabla16[[EXENTO ]],Tabla16[NUM],Tabla1[[#This Row],[CODIGO]])</f>
        <v>0</v>
      </c>
      <c r="H2024" s="35">
        <f>SUMIFS(Tabla16[IVA],Tabla16[NUM],Tabla1[[#This Row],[CODIGO]])</f>
        <v>0</v>
      </c>
      <c r="I2024" s="35">
        <f>SUMIFS(Tabla16[ISR RET.],Tabla16[NUM],Tabla1[[#This Row],[CODIGO]])</f>
        <v>0</v>
      </c>
      <c r="J2024" s="35">
        <f>SUMIFS(Tabla16[IVA RET.],Tabla16[NUM],Tabla1[[#This Row],[CODIGO]])</f>
        <v>0</v>
      </c>
      <c r="K2024" t="str">
        <f>FIXED(Tabla1[[#This Row],[TASA 16%]],0)</f>
        <v>0</v>
      </c>
      <c r="L2024" t="str">
        <f>FIXED(Tabla1[[#This Row],[TASA 0%]],0)</f>
        <v>0</v>
      </c>
      <c r="M2024" t="str">
        <f>FIXED(Tabla1[[#This Row],[TASA EXE.]],0)</f>
        <v>0</v>
      </c>
      <c r="N2024" s="36" t="str">
        <f>FIXED(Tabla1[[#This Row],[IVA]],0)</f>
        <v>0</v>
      </c>
      <c r="O2024" s="36" t="str">
        <f>FIXED(Tabla1[[#This Row],[ISR RET]],0)</f>
        <v>0</v>
      </c>
      <c r="P2024" s="36" t="str">
        <f>FIXED(Tabla1[[#This Row],[IVA RET]],0)</f>
        <v>0</v>
      </c>
      <c r="R2024" s="68">
        <f>Tabla1[[#This Row],[TASA 16]]*16%</f>
        <v>0</v>
      </c>
    </row>
    <row r="2025" spans="2:18" x14ac:dyDescent="0.25">
      <c r="B2025" t="str">
        <f>'[1]210 Y RFC'!A2025</f>
        <v>BALL681007AR3</v>
      </c>
      <c r="C2025" t="s">
        <v>2057</v>
      </c>
      <c r="D2025" t="str">
        <f>'[1]210 Y RFC'!C2025</f>
        <v>BARBOSA LECONA LUZ MARIA</v>
      </c>
      <c r="E2025" s="35">
        <f>SUMIFS(Tabla16[TASA 16],Tabla16[NUM],Tabla1[[#This Row],[CODIGO]])</f>
        <v>0</v>
      </c>
      <c r="F2025" s="35">
        <f>SUMIFS(Tabla16[TASA 0%],Tabla16[NUM],Tabla1[[#This Row],[CODIGO]])</f>
        <v>0</v>
      </c>
      <c r="G2025" s="35">
        <f>SUMIFS(Tabla16[[EXENTO ]],Tabla16[NUM],Tabla1[[#This Row],[CODIGO]])</f>
        <v>0</v>
      </c>
      <c r="H2025" s="35">
        <f>SUMIFS(Tabla16[IVA],Tabla16[NUM],Tabla1[[#This Row],[CODIGO]])</f>
        <v>0</v>
      </c>
      <c r="I2025" s="35">
        <f>SUMIFS(Tabla16[ISR RET.],Tabla16[NUM],Tabla1[[#This Row],[CODIGO]])</f>
        <v>0</v>
      </c>
      <c r="J2025" s="35">
        <f>SUMIFS(Tabla16[IVA RET.],Tabla16[NUM],Tabla1[[#This Row],[CODIGO]])</f>
        <v>0</v>
      </c>
      <c r="K2025" t="str">
        <f>FIXED(Tabla1[[#This Row],[TASA 16%]],0)</f>
        <v>0</v>
      </c>
      <c r="L2025" t="str">
        <f>FIXED(Tabla1[[#This Row],[TASA 0%]],0)</f>
        <v>0</v>
      </c>
      <c r="M2025" t="str">
        <f>FIXED(Tabla1[[#This Row],[TASA EXE.]],0)</f>
        <v>0</v>
      </c>
      <c r="N2025" t="str">
        <f>FIXED(Tabla1[[#This Row],[IVA]],0)</f>
        <v>0</v>
      </c>
      <c r="O2025" t="str">
        <f>FIXED(Tabla1[[#This Row],[ISR RET]],0)</f>
        <v>0</v>
      </c>
      <c r="P2025" t="str">
        <f>FIXED(Tabla1[[#This Row],[IVA RET]],0)</f>
        <v>0</v>
      </c>
      <c r="R2025" s="68">
        <f>Tabla1[[#This Row],[TASA 16]]*16%</f>
        <v>0</v>
      </c>
    </row>
    <row r="2026" spans="2:18" x14ac:dyDescent="0.25">
      <c r="B2026" t="str">
        <f>'[1]210 Y RFC'!A2026</f>
        <v>LUB910114955</v>
      </c>
      <c r="C2026" t="s">
        <v>2058</v>
      </c>
      <c r="D2026" t="str">
        <f>'[1]210 Y RFC'!C2026</f>
        <v>LUBADI SA DE CV</v>
      </c>
      <c r="E2026" s="35">
        <f>SUMIFS(Tabla16[TASA 16],Tabla16[NUM],Tabla1[[#This Row],[CODIGO]])</f>
        <v>0</v>
      </c>
      <c r="F2026" s="35">
        <f>SUMIFS(Tabla16[TASA 0%],Tabla16[NUM],Tabla1[[#This Row],[CODIGO]])</f>
        <v>0</v>
      </c>
      <c r="G2026" s="35">
        <f>SUMIFS(Tabla16[[EXENTO ]],Tabla16[NUM],Tabla1[[#This Row],[CODIGO]])</f>
        <v>0</v>
      </c>
      <c r="H2026" s="35">
        <f>SUMIFS(Tabla16[IVA],Tabla16[NUM],Tabla1[[#This Row],[CODIGO]])</f>
        <v>0</v>
      </c>
      <c r="I2026" s="35">
        <f>SUMIFS(Tabla16[ISR RET.],Tabla16[NUM],Tabla1[[#This Row],[CODIGO]])</f>
        <v>0</v>
      </c>
      <c r="J2026" s="35">
        <f>SUMIFS(Tabla16[IVA RET.],Tabla16[NUM],Tabla1[[#This Row],[CODIGO]])</f>
        <v>0</v>
      </c>
      <c r="K2026" t="str">
        <f>FIXED(Tabla1[[#This Row],[TASA 16%]],0)</f>
        <v>0</v>
      </c>
      <c r="L2026" t="str">
        <f>FIXED(Tabla1[[#This Row],[TASA 0%]],0)</f>
        <v>0</v>
      </c>
      <c r="M2026" t="str">
        <f>FIXED(Tabla1[[#This Row],[TASA EXE.]],0)</f>
        <v>0</v>
      </c>
      <c r="N2026" s="36" t="str">
        <f>FIXED(Tabla1[[#This Row],[IVA]],0)</f>
        <v>0</v>
      </c>
      <c r="O2026" s="36" t="str">
        <f>FIXED(Tabla1[[#This Row],[ISR RET]],0)</f>
        <v>0</v>
      </c>
      <c r="P2026" s="36" t="str">
        <f>FIXED(Tabla1[[#This Row],[IVA RET]],0)</f>
        <v>0</v>
      </c>
      <c r="R2026" s="68">
        <f>Tabla1[[#This Row],[TASA 16]]*16%</f>
        <v>0</v>
      </c>
    </row>
    <row r="2027" spans="2:18" x14ac:dyDescent="0.25">
      <c r="B2027" t="str">
        <f>'[1]210 Y RFC'!A2027</f>
        <v>AUHP680815489</v>
      </c>
      <c r="C2027" t="s">
        <v>2059</v>
      </c>
      <c r="D2027" t="str">
        <f>'[1]210 Y RFC'!C2027</f>
        <v>ANGULO HERNANDEZ PEDRO</v>
      </c>
      <c r="E2027" s="35">
        <f>SUMIFS(Tabla16[TASA 16],Tabla16[NUM],Tabla1[[#This Row],[CODIGO]])</f>
        <v>0</v>
      </c>
      <c r="F2027" s="35">
        <f>SUMIFS(Tabla16[TASA 0%],Tabla16[NUM],Tabla1[[#This Row],[CODIGO]])</f>
        <v>0</v>
      </c>
      <c r="G2027" s="35">
        <f>SUMIFS(Tabla16[[EXENTO ]],Tabla16[NUM],Tabla1[[#This Row],[CODIGO]])</f>
        <v>0</v>
      </c>
      <c r="H2027" s="35">
        <f>SUMIFS(Tabla16[IVA],Tabla16[NUM],Tabla1[[#This Row],[CODIGO]])</f>
        <v>0</v>
      </c>
      <c r="I2027" s="35">
        <f>SUMIFS(Tabla16[ISR RET.],Tabla16[NUM],Tabla1[[#This Row],[CODIGO]])</f>
        <v>0</v>
      </c>
      <c r="J2027" s="35">
        <f>SUMIFS(Tabla16[IVA RET.],Tabla16[NUM],Tabla1[[#This Row],[CODIGO]])</f>
        <v>0</v>
      </c>
      <c r="K2027" t="str">
        <f>FIXED(Tabla1[[#This Row],[TASA 16%]],0)</f>
        <v>0</v>
      </c>
      <c r="L2027" t="str">
        <f>FIXED(Tabla1[[#This Row],[TASA 0%]],0)</f>
        <v>0</v>
      </c>
      <c r="M2027" t="str">
        <f>FIXED(Tabla1[[#This Row],[TASA EXE.]],0)</f>
        <v>0</v>
      </c>
      <c r="N2027" t="str">
        <f>FIXED(Tabla1[[#This Row],[IVA]],0)</f>
        <v>0</v>
      </c>
      <c r="O2027" t="str">
        <f>FIXED(Tabla1[[#This Row],[ISR RET]],0)</f>
        <v>0</v>
      </c>
      <c r="P2027" t="str">
        <f>FIXED(Tabla1[[#This Row],[IVA RET]],0)</f>
        <v>0</v>
      </c>
      <c r="R2027" s="68">
        <f>Tabla1[[#This Row],[TASA 16]]*16%</f>
        <v>0</v>
      </c>
    </row>
    <row r="2028" spans="2:18" x14ac:dyDescent="0.25">
      <c r="B2028" t="str">
        <f>'[1]210 Y RFC'!A2028</f>
        <v>TOHG5809015Q3</v>
      </c>
      <c r="C2028" t="s">
        <v>2060</v>
      </c>
      <c r="D2028" t="str">
        <f>'[1]210 Y RFC'!C2028</f>
        <v>TOSTADO HERNANDEZ GABRIEL</v>
      </c>
      <c r="E2028" s="35">
        <f>SUMIFS(Tabla16[TASA 16],Tabla16[NUM],Tabla1[[#This Row],[CODIGO]])</f>
        <v>0</v>
      </c>
      <c r="F2028" s="35">
        <f>SUMIFS(Tabla16[TASA 0%],Tabla16[NUM],Tabla1[[#This Row],[CODIGO]])</f>
        <v>0</v>
      </c>
      <c r="G2028" s="35">
        <f>SUMIFS(Tabla16[[EXENTO ]],Tabla16[NUM],Tabla1[[#This Row],[CODIGO]])</f>
        <v>0</v>
      </c>
      <c r="H2028" s="35">
        <f>SUMIFS(Tabla16[IVA],Tabla16[NUM],Tabla1[[#This Row],[CODIGO]])</f>
        <v>0</v>
      </c>
      <c r="I2028" s="35">
        <f>SUMIFS(Tabla16[ISR RET.],Tabla16[NUM],Tabla1[[#This Row],[CODIGO]])</f>
        <v>0</v>
      </c>
      <c r="J2028" s="35">
        <f>SUMIFS(Tabla16[IVA RET.],Tabla16[NUM],Tabla1[[#This Row],[CODIGO]])</f>
        <v>0</v>
      </c>
      <c r="K2028" t="str">
        <f>FIXED(Tabla1[[#This Row],[TASA 16%]],0)</f>
        <v>0</v>
      </c>
      <c r="L2028" t="str">
        <f>FIXED(Tabla1[[#This Row],[TASA 0%]],0)</f>
        <v>0</v>
      </c>
      <c r="M2028" t="str">
        <f>FIXED(Tabla1[[#This Row],[TASA EXE.]],0)</f>
        <v>0</v>
      </c>
      <c r="N2028" s="36" t="str">
        <f>FIXED(Tabla1[[#This Row],[IVA]],0)</f>
        <v>0</v>
      </c>
      <c r="O2028" s="36" t="str">
        <f>FIXED(Tabla1[[#This Row],[ISR RET]],0)</f>
        <v>0</v>
      </c>
      <c r="P2028" s="36" t="str">
        <f>FIXED(Tabla1[[#This Row],[IVA RET]],0)</f>
        <v>0</v>
      </c>
      <c r="R2028" s="68">
        <f>Tabla1[[#This Row],[TASA 16]]*16%</f>
        <v>0</v>
      </c>
    </row>
    <row r="2029" spans="2:18" x14ac:dyDescent="0.25">
      <c r="B2029" t="str">
        <f>'[1]210 Y RFC'!A2029</f>
        <v>MES940222IX9</v>
      </c>
      <c r="C2029" t="s">
        <v>2061</v>
      </c>
      <c r="D2029" t="str">
        <f>'[1]210 Y RFC'!C2029</f>
        <v>EL MIRADOR ESPAÑITA SA DE CV</v>
      </c>
      <c r="E2029" s="35">
        <f>SUMIFS(Tabla16[TASA 16],Tabla16[NUM],Tabla1[[#This Row],[CODIGO]])</f>
        <v>0</v>
      </c>
      <c r="F2029" s="35">
        <f>SUMIFS(Tabla16[TASA 0%],Tabla16[NUM],Tabla1[[#This Row],[CODIGO]])</f>
        <v>0</v>
      </c>
      <c r="G2029" s="35">
        <f>SUMIFS(Tabla16[[EXENTO ]],Tabla16[NUM],Tabla1[[#This Row],[CODIGO]])</f>
        <v>0</v>
      </c>
      <c r="H2029" s="35">
        <f>SUMIFS(Tabla16[IVA],Tabla16[NUM],Tabla1[[#This Row],[CODIGO]])</f>
        <v>0</v>
      </c>
      <c r="I2029" s="35">
        <f>SUMIFS(Tabla16[ISR RET.],Tabla16[NUM],Tabla1[[#This Row],[CODIGO]])</f>
        <v>0</v>
      </c>
      <c r="J2029" s="35">
        <f>SUMIFS(Tabla16[IVA RET.],Tabla16[NUM],Tabla1[[#This Row],[CODIGO]])</f>
        <v>0</v>
      </c>
      <c r="K2029" t="str">
        <f>FIXED(Tabla1[[#This Row],[TASA 16%]],0)</f>
        <v>0</v>
      </c>
      <c r="L2029" t="str">
        <f>FIXED(Tabla1[[#This Row],[TASA 0%]],0)</f>
        <v>0</v>
      </c>
      <c r="M2029" t="str">
        <f>FIXED(Tabla1[[#This Row],[TASA EXE.]],0)</f>
        <v>0</v>
      </c>
      <c r="N2029" t="str">
        <f>FIXED(Tabla1[[#This Row],[IVA]],0)</f>
        <v>0</v>
      </c>
      <c r="O2029" t="str">
        <f>FIXED(Tabla1[[#This Row],[ISR RET]],0)</f>
        <v>0</v>
      </c>
      <c r="P2029" t="str">
        <f>FIXED(Tabla1[[#This Row],[IVA RET]],0)</f>
        <v>0</v>
      </c>
      <c r="R2029" s="68">
        <f>Tabla1[[#This Row],[TASA 16]]*16%</f>
        <v>0</v>
      </c>
    </row>
    <row r="2030" spans="2:18" x14ac:dyDescent="0.25">
      <c r="B2030" t="str">
        <f>'[1]210 Y RFC'!A2030</f>
        <v>GUMA591213AT1</v>
      </c>
      <c r="C2030" t="s">
        <v>2062</v>
      </c>
      <c r="D2030" t="str">
        <f>'[1]210 Y RFC'!C2030</f>
        <v>GUTIERREZ MARTIN ANTONIO</v>
      </c>
      <c r="E2030" s="35">
        <f>SUMIFS(Tabla16[TASA 16],Tabla16[NUM],Tabla1[[#This Row],[CODIGO]])</f>
        <v>0</v>
      </c>
      <c r="F2030" s="35">
        <f>SUMIFS(Tabla16[TASA 0%],Tabla16[NUM],Tabla1[[#This Row],[CODIGO]])</f>
        <v>0</v>
      </c>
      <c r="G2030" s="35">
        <f>SUMIFS(Tabla16[[EXENTO ]],Tabla16[NUM],Tabla1[[#This Row],[CODIGO]])</f>
        <v>0</v>
      </c>
      <c r="H2030" s="35">
        <f>SUMIFS(Tabla16[IVA],Tabla16[NUM],Tabla1[[#This Row],[CODIGO]])</f>
        <v>0</v>
      </c>
      <c r="I2030" s="35">
        <f>SUMIFS(Tabla16[ISR RET.],Tabla16[NUM],Tabla1[[#This Row],[CODIGO]])</f>
        <v>0</v>
      </c>
      <c r="J2030" s="35">
        <f>SUMIFS(Tabla16[IVA RET.],Tabla16[NUM],Tabla1[[#This Row],[CODIGO]])</f>
        <v>0</v>
      </c>
      <c r="K2030" t="str">
        <f>FIXED(Tabla1[[#This Row],[TASA 16%]],0)</f>
        <v>0</v>
      </c>
      <c r="L2030" t="str">
        <f>FIXED(Tabla1[[#This Row],[TASA 0%]],0)</f>
        <v>0</v>
      </c>
      <c r="M2030" t="str">
        <f>FIXED(Tabla1[[#This Row],[TASA EXE.]],0)</f>
        <v>0</v>
      </c>
      <c r="N2030" s="36" t="str">
        <f>FIXED(Tabla1[[#This Row],[IVA]],0)</f>
        <v>0</v>
      </c>
      <c r="O2030" s="36" t="str">
        <f>FIXED(Tabla1[[#This Row],[ISR RET]],0)</f>
        <v>0</v>
      </c>
      <c r="P2030" s="36" t="str">
        <f>FIXED(Tabla1[[#This Row],[IVA RET]],0)</f>
        <v>0</v>
      </c>
      <c r="R2030" s="68">
        <f>Tabla1[[#This Row],[TASA 16]]*16%</f>
        <v>0</v>
      </c>
    </row>
    <row r="2031" spans="2:18" x14ac:dyDescent="0.25">
      <c r="B2031" t="str">
        <f>'[1]210 Y RFC'!A2031</f>
        <v>IRE930412QW7</v>
      </c>
      <c r="C2031" t="s">
        <v>2063</v>
      </c>
      <c r="D2031" t="str">
        <f>'[1]210 Y RFC'!C2031</f>
        <v>INDUSTRIAS RESSER SA DE CV</v>
      </c>
      <c r="E2031" s="35">
        <f>SUMIFS(Tabla16[TASA 16],Tabla16[NUM],Tabla1[[#This Row],[CODIGO]])</f>
        <v>52500</v>
      </c>
      <c r="F2031" s="35">
        <f>SUMIFS(Tabla16[TASA 0%],Tabla16[NUM],Tabla1[[#This Row],[CODIGO]])</f>
        <v>0</v>
      </c>
      <c r="G2031" s="35">
        <f>SUMIFS(Tabla16[[EXENTO ]],Tabla16[NUM],Tabla1[[#This Row],[CODIGO]])</f>
        <v>0</v>
      </c>
      <c r="H2031" s="35">
        <f>SUMIFS(Tabla16[IVA],Tabla16[NUM],Tabla1[[#This Row],[CODIGO]])</f>
        <v>8400</v>
      </c>
      <c r="I2031" s="35">
        <f>SUMIFS(Tabla16[ISR RET.],Tabla16[NUM],Tabla1[[#This Row],[CODIGO]])</f>
        <v>0</v>
      </c>
      <c r="J2031" s="35">
        <f>SUMIFS(Tabla16[IVA RET.],Tabla16[NUM],Tabla1[[#This Row],[CODIGO]])</f>
        <v>0</v>
      </c>
      <c r="K2031" t="str">
        <f>FIXED(Tabla1[[#This Row],[TASA 16%]],0)</f>
        <v>52,500</v>
      </c>
      <c r="L2031" t="str">
        <f>FIXED(Tabla1[[#This Row],[TASA 0%]],0)</f>
        <v>0</v>
      </c>
      <c r="M2031" t="str">
        <f>FIXED(Tabla1[[#This Row],[TASA EXE.]],0)</f>
        <v>0</v>
      </c>
      <c r="N2031" t="str">
        <f>FIXED(Tabla1[[#This Row],[IVA]],0)</f>
        <v>8,400</v>
      </c>
      <c r="O2031" t="str">
        <f>FIXED(Tabla1[[#This Row],[ISR RET]],0)</f>
        <v>0</v>
      </c>
      <c r="P2031" t="str">
        <f>FIXED(Tabla1[[#This Row],[IVA RET]],0)</f>
        <v>0</v>
      </c>
      <c r="R2031" s="68">
        <f>Tabla1[[#This Row],[TASA 16]]*16%</f>
        <v>8400</v>
      </c>
    </row>
    <row r="2032" spans="2:18" x14ac:dyDescent="0.25">
      <c r="B2032" t="str">
        <f>'[1]210 Y RFC'!A2032</f>
        <v>CPC031027KA8</v>
      </c>
      <c r="C2032" t="s">
        <v>2064</v>
      </c>
      <c r="D2032" t="str">
        <f>'[1]210 Y RFC'!C2032</f>
        <v>COMERCIALIZADORA PHARMACEUTICA COMPHARMA SA DE CV</v>
      </c>
      <c r="E2032" s="35">
        <f>SUMIFS(Tabla16[TASA 16],Tabla16[NUM],Tabla1[[#This Row],[CODIGO]])</f>
        <v>0</v>
      </c>
      <c r="F2032" s="35">
        <f>SUMIFS(Tabla16[TASA 0%],Tabla16[NUM],Tabla1[[#This Row],[CODIGO]])</f>
        <v>0</v>
      </c>
      <c r="G2032" s="35">
        <f>SUMIFS(Tabla16[[EXENTO ]],Tabla16[NUM],Tabla1[[#This Row],[CODIGO]])</f>
        <v>0</v>
      </c>
      <c r="H2032" s="35">
        <f>SUMIFS(Tabla16[IVA],Tabla16[NUM],Tabla1[[#This Row],[CODIGO]])</f>
        <v>0</v>
      </c>
      <c r="I2032" s="35">
        <f>SUMIFS(Tabla16[ISR RET.],Tabla16[NUM],Tabla1[[#This Row],[CODIGO]])</f>
        <v>0</v>
      </c>
      <c r="J2032" s="35">
        <f>SUMIFS(Tabla16[IVA RET.],Tabla16[NUM],Tabla1[[#This Row],[CODIGO]])</f>
        <v>0</v>
      </c>
      <c r="K2032" t="str">
        <f>FIXED(Tabla1[[#This Row],[TASA 16%]],0)</f>
        <v>0</v>
      </c>
      <c r="L2032" t="str">
        <f>FIXED(Tabla1[[#This Row],[TASA 0%]],0)</f>
        <v>0</v>
      </c>
      <c r="M2032" t="str">
        <f>FIXED(Tabla1[[#This Row],[TASA EXE.]],0)</f>
        <v>0</v>
      </c>
      <c r="N2032" s="36" t="str">
        <f>FIXED(Tabla1[[#This Row],[IVA]],0)</f>
        <v>0</v>
      </c>
      <c r="O2032" s="36" t="str">
        <f>FIXED(Tabla1[[#This Row],[ISR RET]],0)</f>
        <v>0</v>
      </c>
      <c r="P2032" s="36" t="str">
        <f>FIXED(Tabla1[[#This Row],[IVA RET]],0)</f>
        <v>0</v>
      </c>
      <c r="R2032" s="68">
        <f>Tabla1[[#This Row],[TASA 16]]*16%</f>
        <v>0</v>
      </c>
    </row>
    <row r="2033" spans="2:18" x14ac:dyDescent="0.25">
      <c r="B2033" t="str">
        <f>'[1]210 Y RFC'!A2033</f>
        <v>NOYM690506CY6</v>
      </c>
      <c r="C2033" t="s">
        <v>2065</v>
      </c>
      <c r="D2033" t="str">
        <f>'[1]210 Y RFC'!C2033</f>
        <v>NOVOA YANEZ MARCIA GRACIELA</v>
      </c>
      <c r="E2033" s="35">
        <f>SUMIFS(Tabla16[TASA 16],Tabla16[NUM],Tabla1[[#This Row],[CODIGO]])</f>
        <v>0</v>
      </c>
      <c r="F2033" s="35">
        <f>SUMIFS(Tabla16[TASA 0%],Tabla16[NUM],Tabla1[[#This Row],[CODIGO]])</f>
        <v>0</v>
      </c>
      <c r="G2033" s="35">
        <f>SUMIFS(Tabla16[[EXENTO ]],Tabla16[NUM],Tabla1[[#This Row],[CODIGO]])</f>
        <v>0</v>
      </c>
      <c r="H2033" s="35">
        <f>SUMIFS(Tabla16[IVA],Tabla16[NUM],Tabla1[[#This Row],[CODIGO]])</f>
        <v>0</v>
      </c>
      <c r="I2033" s="35">
        <f>SUMIFS(Tabla16[ISR RET.],Tabla16[NUM],Tabla1[[#This Row],[CODIGO]])</f>
        <v>0</v>
      </c>
      <c r="J2033" s="35">
        <f>SUMIFS(Tabla16[IVA RET.],Tabla16[NUM],Tabla1[[#This Row],[CODIGO]])</f>
        <v>0</v>
      </c>
      <c r="K2033" t="str">
        <f>FIXED(Tabla1[[#This Row],[TASA 16%]],0)</f>
        <v>0</v>
      </c>
      <c r="L2033" t="str">
        <f>FIXED(Tabla1[[#This Row],[TASA 0%]],0)</f>
        <v>0</v>
      </c>
      <c r="M2033" t="str">
        <f>FIXED(Tabla1[[#This Row],[TASA EXE.]],0)</f>
        <v>0</v>
      </c>
      <c r="N2033" t="str">
        <f>FIXED(Tabla1[[#This Row],[IVA]],0)</f>
        <v>0</v>
      </c>
      <c r="O2033" t="str">
        <f>FIXED(Tabla1[[#This Row],[ISR RET]],0)</f>
        <v>0</v>
      </c>
      <c r="P2033" t="str">
        <f>FIXED(Tabla1[[#This Row],[IVA RET]],0)</f>
        <v>0</v>
      </c>
      <c r="R2033" s="68">
        <f>Tabla1[[#This Row],[TASA 16]]*16%</f>
        <v>0</v>
      </c>
    </row>
    <row r="2034" spans="2:18" x14ac:dyDescent="0.25">
      <c r="B2034" t="str">
        <f>'[1]210 Y RFC'!A2034</f>
        <v>ICE9204062W2</v>
      </c>
      <c r="C2034" t="s">
        <v>2066</v>
      </c>
      <c r="D2034" t="str">
        <f>'[1]210 Y RFC'!C2034</f>
        <v>IC CONSTRUCCIONES Y EQUIPOS SA DE CV</v>
      </c>
      <c r="E2034" s="35">
        <f>SUMIFS(Tabla16[TASA 16],Tabla16[NUM],Tabla1[[#This Row],[CODIGO]])</f>
        <v>0</v>
      </c>
      <c r="F2034" s="35">
        <f>SUMIFS(Tabla16[TASA 0%],Tabla16[NUM],Tabla1[[#This Row],[CODIGO]])</f>
        <v>0</v>
      </c>
      <c r="G2034" s="35">
        <f>SUMIFS(Tabla16[[EXENTO ]],Tabla16[NUM],Tabla1[[#This Row],[CODIGO]])</f>
        <v>0</v>
      </c>
      <c r="H2034" s="35">
        <f>SUMIFS(Tabla16[IVA],Tabla16[NUM],Tabla1[[#This Row],[CODIGO]])</f>
        <v>0</v>
      </c>
      <c r="I2034" s="35">
        <f>SUMIFS(Tabla16[ISR RET.],Tabla16[NUM],Tabla1[[#This Row],[CODIGO]])</f>
        <v>0</v>
      </c>
      <c r="J2034" s="35">
        <f>SUMIFS(Tabla16[IVA RET.],Tabla16[NUM],Tabla1[[#This Row],[CODIGO]])</f>
        <v>0</v>
      </c>
      <c r="K2034" t="str">
        <f>FIXED(Tabla1[[#This Row],[TASA 16%]],0)</f>
        <v>0</v>
      </c>
      <c r="L2034" t="str">
        <f>FIXED(Tabla1[[#This Row],[TASA 0%]],0)</f>
        <v>0</v>
      </c>
      <c r="M2034" t="str">
        <f>FIXED(Tabla1[[#This Row],[TASA EXE.]],0)</f>
        <v>0</v>
      </c>
      <c r="N2034" s="36" t="str">
        <f>FIXED(Tabla1[[#This Row],[IVA]],0)</f>
        <v>0</v>
      </c>
      <c r="O2034" s="36" t="str">
        <f>FIXED(Tabla1[[#This Row],[ISR RET]],0)</f>
        <v>0</v>
      </c>
      <c r="P2034" s="36" t="str">
        <f>FIXED(Tabla1[[#This Row],[IVA RET]],0)</f>
        <v>0</v>
      </c>
      <c r="R2034" s="68">
        <f>Tabla1[[#This Row],[TASA 16]]*16%</f>
        <v>0</v>
      </c>
    </row>
    <row r="2035" spans="2:18" x14ac:dyDescent="0.25">
      <c r="B2035" t="str">
        <f>'[1]210 Y RFC'!A2035</f>
        <v>IND3212193G8</v>
      </c>
      <c r="C2035" t="s">
        <v>2067</v>
      </c>
      <c r="D2035" t="str">
        <f>'[1]210 Y RFC'!C2035</f>
        <v>FABRICA DE CERILLOS Y FOSFOROS LA INDEPENDIENTE SA DE CV</v>
      </c>
      <c r="E2035" s="35">
        <f>SUMIFS(Tabla16[TASA 16],Tabla16[NUM],Tabla1[[#This Row],[CODIGO]])</f>
        <v>0</v>
      </c>
      <c r="F2035" s="35">
        <f>SUMIFS(Tabla16[TASA 0%],Tabla16[NUM],Tabla1[[#This Row],[CODIGO]])</f>
        <v>0</v>
      </c>
      <c r="G2035" s="35">
        <f>SUMIFS(Tabla16[[EXENTO ]],Tabla16[NUM],Tabla1[[#This Row],[CODIGO]])</f>
        <v>0</v>
      </c>
      <c r="H2035" s="35">
        <f>SUMIFS(Tabla16[IVA],Tabla16[NUM],Tabla1[[#This Row],[CODIGO]])</f>
        <v>0</v>
      </c>
      <c r="I2035" s="35">
        <f>SUMIFS(Tabla16[ISR RET.],Tabla16[NUM],Tabla1[[#This Row],[CODIGO]])</f>
        <v>0</v>
      </c>
      <c r="J2035" s="35">
        <f>SUMIFS(Tabla16[IVA RET.],Tabla16[NUM],Tabla1[[#This Row],[CODIGO]])</f>
        <v>0</v>
      </c>
      <c r="K2035" t="str">
        <f>FIXED(Tabla1[[#This Row],[TASA 16%]],0)</f>
        <v>0</v>
      </c>
      <c r="L2035" t="str">
        <f>FIXED(Tabla1[[#This Row],[TASA 0%]],0)</f>
        <v>0</v>
      </c>
      <c r="M2035" t="str">
        <f>FIXED(Tabla1[[#This Row],[TASA EXE.]],0)</f>
        <v>0</v>
      </c>
      <c r="N2035" t="str">
        <f>FIXED(Tabla1[[#This Row],[IVA]],0)</f>
        <v>0</v>
      </c>
      <c r="O2035" t="str">
        <f>FIXED(Tabla1[[#This Row],[ISR RET]],0)</f>
        <v>0</v>
      </c>
      <c r="P2035" t="str">
        <f>FIXED(Tabla1[[#This Row],[IVA RET]],0)</f>
        <v>0</v>
      </c>
      <c r="R2035" s="68">
        <f>Tabla1[[#This Row],[TASA 16]]*16%</f>
        <v>0</v>
      </c>
    </row>
    <row r="2036" spans="2:18" x14ac:dyDescent="0.25">
      <c r="B2036" t="str">
        <f>'[1]210 Y RFC'!A2036</f>
        <v>FRI980529AR7</v>
      </c>
      <c r="C2036" t="s">
        <v>2068</v>
      </c>
      <c r="D2036" t="str">
        <f>'[1]210 Y RFC'!C2036</f>
        <v>FRIMART SA DE CV</v>
      </c>
      <c r="E2036" s="35">
        <f>SUMIFS(Tabla16[TASA 16],Tabla16[NUM],Tabla1[[#This Row],[CODIGO]])</f>
        <v>0</v>
      </c>
      <c r="F2036" s="35">
        <f>SUMIFS(Tabla16[TASA 0%],Tabla16[NUM],Tabla1[[#This Row],[CODIGO]])</f>
        <v>0</v>
      </c>
      <c r="G2036" s="35">
        <f>SUMIFS(Tabla16[[EXENTO ]],Tabla16[NUM],Tabla1[[#This Row],[CODIGO]])</f>
        <v>0</v>
      </c>
      <c r="H2036" s="35">
        <f>SUMIFS(Tabla16[IVA],Tabla16[NUM],Tabla1[[#This Row],[CODIGO]])</f>
        <v>0</v>
      </c>
      <c r="I2036" s="35">
        <f>SUMIFS(Tabla16[ISR RET.],Tabla16[NUM],Tabla1[[#This Row],[CODIGO]])</f>
        <v>0</v>
      </c>
      <c r="J2036" s="35">
        <f>SUMIFS(Tabla16[IVA RET.],Tabla16[NUM],Tabla1[[#This Row],[CODIGO]])</f>
        <v>0</v>
      </c>
      <c r="K2036" t="str">
        <f>FIXED(Tabla1[[#This Row],[TASA 16%]],0)</f>
        <v>0</v>
      </c>
      <c r="L2036" t="str">
        <f>FIXED(Tabla1[[#This Row],[TASA 0%]],0)</f>
        <v>0</v>
      </c>
      <c r="M2036" t="str">
        <f>FIXED(Tabla1[[#This Row],[TASA EXE.]],0)</f>
        <v>0</v>
      </c>
      <c r="N2036" s="36" t="str">
        <f>FIXED(Tabla1[[#This Row],[IVA]],0)</f>
        <v>0</v>
      </c>
      <c r="O2036" s="36" t="str">
        <f>FIXED(Tabla1[[#This Row],[ISR RET]],0)</f>
        <v>0</v>
      </c>
      <c r="P2036" s="36" t="str">
        <f>FIXED(Tabla1[[#This Row],[IVA RET]],0)</f>
        <v>0</v>
      </c>
      <c r="R2036" s="68">
        <f>Tabla1[[#This Row],[TASA 16]]*16%</f>
        <v>0</v>
      </c>
    </row>
    <row r="2037" spans="2:18" x14ac:dyDescent="0.25">
      <c r="B2037" t="str">
        <f>'[1]210 Y RFC'!A2037</f>
        <v>DPE0806059C9</v>
      </c>
      <c r="C2037" t="s">
        <v>2069</v>
      </c>
      <c r="D2037" t="str">
        <f>'[1]210 Y RFC'!C2037</f>
        <v>DISTRIBUIDORA PEBE SA DE CV</v>
      </c>
      <c r="E2037" s="35">
        <f>SUMIFS(Tabla16[TASA 16],Tabla16[NUM],Tabla1[[#This Row],[CODIGO]])</f>
        <v>0</v>
      </c>
      <c r="F2037" s="35">
        <f>SUMIFS(Tabla16[TASA 0%],Tabla16[NUM],Tabla1[[#This Row],[CODIGO]])</f>
        <v>0</v>
      </c>
      <c r="G2037" s="35">
        <f>SUMIFS(Tabla16[[EXENTO ]],Tabla16[NUM],Tabla1[[#This Row],[CODIGO]])</f>
        <v>0</v>
      </c>
      <c r="H2037" s="35">
        <f>SUMIFS(Tabla16[IVA],Tabla16[NUM],Tabla1[[#This Row],[CODIGO]])</f>
        <v>0</v>
      </c>
      <c r="I2037" s="35">
        <f>SUMIFS(Tabla16[ISR RET.],Tabla16[NUM],Tabla1[[#This Row],[CODIGO]])</f>
        <v>0</v>
      </c>
      <c r="J2037" s="35">
        <f>SUMIFS(Tabla16[IVA RET.],Tabla16[NUM],Tabla1[[#This Row],[CODIGO]])</f>
        <v>0</v>
      </c>
      <c r="K2037" t="str">
        <f>FIXED(Tabla1[[#This Row],[TASA 16%]],0)</f>
        <v>0</v>
      </c>
      <c r="L2037" t="str">
        <f>FIXED(Tabla1[[#This Row],[TASA 0%]],0)</f>
        <v>0</v>
      </c>
      <c r="M2037" t="str">
        <f>FIXED(Tabla1[[#This Row],[TASA EXE.]],0)</f>
        <v>0</v>
      </c>
      <c r="N2037" t="str">
        <f>FIXED(Tabla1[[#This Row],[IVA]],0)</f>
        <v>0</v>
      </c>
      <c r="O2037" t="str">
        <f>FIXED(Tabla1[[#This Row],[ISR RET]],0)</f>
        <v>0</v>
      </c>
      <c r="P2037" t="str">
        <f>FIXED(Tabla1[[#This Row],[IVA RET]],0)</f>
        <v>0</v>
      </c>
      <c r="R2037" s="68">
        <f>Tabla1[[#This Row],[TASA 16]]*16%</f>
        <v>0</v>
      </c>
    </row>
    <row r="2038" spans="2:18" x14ac:dyDescent="0.25">
      <c r="B2038" t="str">
        <f>'[1]210 Y RFC'!A2038</f>
        <v>PAMB710526QW8</v>
      </c>
      <c r="C2038" t="s">
        <v>2070</v>
      </c>
      <c r="D2038" t="str">
        <f>'[1]210 Y RFC'!C2038</f>
        <v>PADILLA MARTIN BEATRIZ</v>
      </c>
      <c r="E2038" s="35">
        <f>SUMIFS(Tabla16[TASA 16],Tabla16[NUM],Tabla1[[#This Row],[CODIGO]])</f>
        <v>0</v>
      </c>
      <c r="F2038" s="35">
        <f>SUMIFS(Tabla16[TASA 0%],Tabla16[NUM],Tabla1[[#This Row],[CODIGO]])</f>
        <v>0</v>
      </c>
      <c r="G2038" s="35">
        <f>SUMIFS(Tabla16[[EXENTO ]],Tabla16[NUM],Tabla1[[#This Row],[CODIGO]])</f>
        <v>0</v>
      </c>
      <c r="H2038" s="35">
        <f>SUMIFS(Tabla16[IVA],Tabla16[NUM],Tabla1[[#This Row],[CODIGO]])</f>
        <v>0</v>
      </c>
      <c r="I2038" s="35">
        <f>SUMIFS(Tabla16[ISR RET.],Tabla16[NUM],Tabla1[[#This Row],[CODIGO]])</f>
        <v>0</v>
      </c>
      <c r="J2038" s="35">
        <f>SUMIFS(Tabla16[IVA RET.],Tabla16[NUM],Tabla1[[#This Row],[CODIGO]])</f>
        <v>0</v>
      </c>
      <c r="K2038" t="str">
        <f>FIXED(Tabla1[[#This Row],[TASA 16%]],0)</f>
        <v>0</v>
      </c>
      <c r="L2038" t="str">
        <f>FIXED(Tabla1[[#This Row],[TASA 0%]],0)</f>
        <v>0</v>
      </c>
      <c r="M2038" t="str">
        <f>FIXED(Tabla1[[#This Row],[TASA EXE.]],0)</f>
        <v>0</v>
      </c>
      <c r="N2038" s="36" t="str">
        <f>FIXED(Tabla1[[#This Row],[IVA]],0)</f>
        <v>0</v>
      </c>
      <c r="O2038" s="36" t="str">
        <f>FIXED(Tabla1[[#This Row],[ISR RET]],0)</f>
        <v>0</v>
      </c>
      <c r="P2038" s="36" t="str">
        <f>FIXED(Tabla1[[#This Row],[IVA RET]],0)</f>
        <v>0</v>
      </c>
      <c r="R2038" s="68">
        <f>Tabla1[[#This Row],[TASA 16]]*16%</f>
        <v>0</v>
      </c>
    </row>
    <row r="2039" spans="2:18" x14ac:dyDescent="0.25">
      <c r="B2039" t="str">
        <f>'[1]210 Y RFC'!A2039</f>
        <v>HEES620901TD1</v>
      </c>
      <c r="C2039" t="s">
        <v>2071</v>
      </c>
      <c r="D2039" t="str">
        <f>'[1]210 Y RFC'!C2039</f>
        <v>HERNANDEZ ESCOBEDO SILVIA ESTELA</v>
      </c>
      <c r="E2039" s="35">
        <f>SUMIFS(Tabla16[TASA 16],Tabla16[NUM],Tabla1[[#This Row],[CODIGO]])</f>
        <v>0</v>
      </c>
      <c r="F2039" s="35">
        <f>SUMIFS(Tabla16[TASA 0%],Tabla16[NUM],Tabla1[[#This Row],[CODIGO]])</f>
        <v>0</v>
      </c>
      <c r="G2039" s="35">
        <f>SUMIFS(Tabla16[[EXENTO ]],Tabla16[NUM],Tabla1[[#This Row],[CODIGO]])</f>
        <v>0</v>
      </c>
      <c r="H2039" s="35">
        <f>SUMIFS(Tabla16[IVA],Tabla16[NUM],Tabla1[[#This Row],[CODIGO]])</f>
        <v>0</v>
      </c>
      <c r="I2039" s="35">
        <f>SUMIFS(Tabla16[ISR RET.],Tabla16[NUM],Tabla1[[#This Row],[CODIGO]])</f>
        <v>0</v>
      </c>
      <c r="J2039" s="35">
        <f>SUMIFS(Tabla16[IVA RET.],Tabla16[NUM],Tabla1[[#This Row],[CODIGO]])</f>
        <v>0</v>
      </c>
      <c r="K2039" t="str">
        <f>FIXED(Tabla1[[#This Row],[TASA 16%]],0)</f>
        <v>0</v>
      </c>
      <c r="L2039" t="str">
        <f>FIXED(Tabla1[[#This Row],[TASA 0%]],0)</f>
        <v>0</v>
      </c>
      <c r="M2039" t="str">
        <f>FIXED(Tabla1[[#This Row],[TASA EXE.]],0)</f>
        <v>0</v>
      </c>
      <c r="N2039" t="str">
        <f>FIXED(Tabla1[[#This Row],[IVA]],0)</f>
        <v>0</v>
      </c>
      <c r="O2039" t="str">
        <f>FIXED(Tabla1[[#This Row],[ISR RET]],0)</f>
        <v>0</v>
      </c>
      <c r="P2039" t="str">
        <f>FIXED(Tabla1[[#This Row],[IVA RET]],0)</f>
        <v>0</v>
      </c>
      <c r="R2039" s="68">
        <f>Tabla1[[#This Row],[TASA 16]]*16%</f>
        <v>0</v>
      </c>
    </row>
    <row r="2040" spans="2:18" x14ac:dyDescent="0.25">
      <c r="B2040" t="str">
        <f>'[1]210 Y RFC'!A2040</f>
        <v>HVI0412082G4</v>
      </c>
      <c r="C2040" t="s">
        <v>2072</v>
      </c>
      <c r="D2040" t="str">
        <f>'[1]210 Y RFC'!C2040</f>
        <v>HOSPITAL VICENTITA SA DE CV</v>
      </c>
      <c r="E2040" s="35">
        <f>SUMIFS(Tabla16[TASA 16],Tabla16[NUM],Tabla1[[#This Row],[CODIGO]])</f>
        <v>0</v>
      </c>
      <c r="F2040" s="35">
        <f>SUMIFS(Tabla16[TASA 0%],Tabla16[NUM],Tabla1[[#This Row],[CODIGO]])</f>
        <v>0</v>
      </c>
      <c r="G2040" s="35">
        <f>SUMIFS(Tabla16[[EXENTO ]],Tabla16[NUM],Tabla1[[#This Row],[CODIGO]])</f>
        <v>0</v>
      </c>
      <c r="H2040" s="35">
        <f>SUMIFS(Tabla16[IVA],Tabla16[NUM],Tabla1[[#This Row],[CODIGO]])</f>
        <v>0</v>
      </c>
      <c r="I2040" s="35">
        <f>SUMIFS(Tabla16[ISR RET.],Tabla16[NUM],Tabla1[[#This Row],[CODIGO]])</f>
        <v>0</v>
      </c>
      <c r="J2040" s="35">
        <f>SUMIFS(Tabla16[IVA RET.],Tabla16[NUM],Tabla1[[#This Row],[CODIGO]])</f>
        <v>0</v>
      </c>
      <c r="K2040" t="str">
        <f>FIXED(Tabla1[[#This Row],[TASA 16%]],0)</f>
        <v>0</v>
      </c>
      <c r="L2040" t="str">
        <f>FIXED(Tabla1[[#This Row],[TASA 0%]],0)</f>
        <v>0</v>
      </c>
      <c r="M2040" t="str">
        <f>FIXED(Tabla1[[#This Row],[TASA EXE.]],0)</f>
        <v>0</v>
      </c>
      <c r="N2040" s="36" t="str">
        <f>FIXED(Tabla1[[#This Row],[IVA]],0)</f>
        <v>0</v>
      </c>
      <c r="O2040" s="36" t="str">
        <f>FIXED(Tabla1[[#This Row],[ISR RET]],0)</f>
        <v>0</v>
      </c>
      <c r="P2040" s="36" t="str">
        <f>FIXED(Tabla1[[#This Row],[IVA RET]],0)</f>
        <v>0</v>
      </c>
      <c r="R2040" s="68">
        <f>Tabla1[[#This Row],[TASA 16]]*16%</f>
        <v>0</v>
      </c>
    </row>
    <row r="2041" spans="2:18" x14ac:dyDescent="0.25">
      <c r="B2041" t="str">
        <f>'[1]210 Y RFC'!A2041</f>
        <v>APU0811045I1</v>
      </c>
      <c r="C2041" t="s">
        <v>2073</v>
      </c>
      <c r="D2041" t="str">
        <f>'[1]210 Y RFC'!C2041</f>
        <v>ALL PURPOSE SA DE CV</v>
      </c>
      <c r="E2041" s="35">
        <f>SUMIFS(Tabla16[TASA 16],Tabla16[NUM],Tabla1[[#This Row],[CODIGO]])</f>
        <v>0</v>
      </c>
      <c r="F2041" s="35">
        <f>SUMIFS(Tabla16[TASA 0%],Tabla16[NUM],Tabla1[[#This Row],[CODIGO]])</f>
        <v>0</v>
      </c>
      <c r="G2041" s="35">
        <f>SUMIFS(Tabla16[[EXENTO ]],Tabla16[NUM],Tabla1[[#This Row],[CODIGO]])</f>
        <v>0</v>
      </c>
      <c r="H2041" s="35">
        <f>SUMIFS(Tabla16[IVA],Tabla16[NUM],Tabla1[[#This Row],[CODIGO]])</f>
        <v>0</v>
      </c>
      <c r="I2041" s="35">
        <f>SUMIFS(Tabla16[ISR RET.],Tabla16[NUM],Tabla1[[#This Row],[CODIGO]])</f>
        <v>0</v>
      </c>
      <c r="J2041" s="35">
        <f>SUMIFS(Tabla16[IVA RET.],Tabla16[NUM],Tabla1[[#This Row],[CODIGO]])</f>
        <v>0</v>
      </c>
      <c r="K2041" t="str">
        <f>FIXED(Tabla1[[#This Row],[TASA 16%]],0)</f>
        <v>0</v>
      </c>
      <c r="L2041" t="str">
        <f>FIXED(Tabla1[[#This Row],[TASA 0%]],0)</f>
        <v>0</v>
      </c>
      <c r="M2041" t="str">
        <f>FIXED(Tabla1[[#This Row],[TASA EXE.]],0)</f>
        <v>0</v>
      </c>
      <c r="N2041" t="str">
        <f>FIXED(Tabla1[[#This Row],[IVA]],0)</f>
        <v>0</v>
      </c>
      <c r="O2041" t="str">
        <f>FIXED(Tabla1[[#This Row],[ISR RET]],0)</f>
        <v>0</v>
      </c>
      <c r="P2041" t="str">
        <f>FIXED(Tabla1[[#This Row],[IVA RET]],0)</f>
        <v>0</v>
      </c>
      <c r="R2041" s="68">
        <f>Tabla1[[#This Row],[TASA 16]]*16%</f>
        <v>0</v>
      </c>
    </row>
    <row r="2042" spans="2:18" x14ac:dyDescent="0.25">
      <c r="B2042" t="str">
        <f>'[1]210 Y RFC'!A2042</f>
        <v>GTO031023B46</v>
      </c>
      <c r="C2042" t="s">
        <v>2074</v>
      </c>
      <c r="D2042" t="str">
        <f>'[1]210 Y RFC'!C2042</f>
        <v>GDL TOALLITAS SA DE CV</v>
      </c>
      <c r="E2042" s="35">
        <f>SUMIFS(Tabla16[TASA 16],Tabla16[NUM],Tabla1[[#This Row],[CODIGO]])</f>
        <v>0</v>
      </c>
      <c r="F2042" s="35">
        <f>SUMIFS(Tabla16[TASA 0%],Tabla16[NUM],Tabla1[[#This Row],[CODIGO]])</f>
        <v>0</v>
      </c>
      <c r="G2042" s="35">
        <f>SUMIFS(Tabla16[[EXENTO ]],Tabla16[NUM],Tabla1[[#This Row],[CODIGO]])</f>
        <v>0</v>
      </c>
      <c r="H2042" s="35">
        <f>SUMIFS(Tabla16[IVA],Tabla16[NUM],Tabla1[[#This Row],[CODIGO]])</f>
        <v>0</v>
      </c>
      <c r="I2042" s="35">
        <f>SUMIFS(Tabla16[ISR RET.],Tabla16[NUM],Tabla1[[#This Row],[CODIGO]])</f>
        <v>0</v>
      </c>
      <c r="J2042" s="35">
        <f>SUMIFS(Tabla16[IVA RET.],Tabla16[NUM],Tabla1[[#This Row],[CODIGO]])</f>
        <v>0</v>
      </c>
      <c r="K2042" t="str">
        <f>FIXED(Tabla1[[#This Row],[TASA 16%]],0)</f>
        <v>0</v>
      </c>
      <c r="L2042" t="str">
        <f>FIXED(Tabla1[[#This Row],[TASA 0%]],0)</f>
        <v>0</v>
      </c>
      <c r="M2042" t="str">
        <f>FIXED(Tabla1[[#This Row],[TASA EXE.]],0)</f>
        <v>0</v>
      </c>
      <c r="N2042" s="36" t="str">
        <f>FIXED(Tabla1[[#This Row],[IVA]],0)</f>
        <v>0</v>
      </c>
      <c r="O2042" s="36" t="str">
        <f>FIXED(Tabla1[[#This Row],[ISR RET]],0)</f>
        <v>0</v>
      </c>
      <c r="P2042" s="36" t="str">
        <f>FIXED(Tabla1[[#This Row],[IVA RET]],0)</f>
        <v>0</v>
      </c>
      <c r="R2042" s="68">
        <f>Tabla1[[#This Row],[TASA 16]]*16%</f>
        <v>0</v>
      </c>
    </row>
    <row r="2043" spans="2:18" x14ac:dyDescent="0.25">
      <c r="B2043" t="str">
        <f>'[1]210 Y RFC'!A2043</f>
        <v>MOOS830209GU3</v>
      </c>
      <c r="C2043" t="s">
        <v>2075</v>
      </c>
      <c r="D2043" t="str">
        <f>'[1]210 Y RFC'!C2043</f>
        <v>MONTEMAYOR OLVERA SALVADOR RODRIGO</v>
      </c>
      <c r="E2043" s="35">
        <f>SUMIFS(Tabla16[TASA 16],Tabla16[NUM],Tabla1[[#This Row],[CODIGO]])</f>
        <v>0</v>
      </c>
      <c r="F2043" s="35">
        <f>SUMIFS(Tabla16[TASA 0%],Tabla16[NUM],Tabla1[[#This Row],[CODIGO]])</f>
        <v>0</v>
      </c>
      <c r="G2043" s="35">
        <f>SUMIFS(Tabla16[[EXENTO ]],Tabla16[NUM],Tabla1[[#This Row],[CODIGO]])</f>
        <v>0</v>
      </c>
      <c r="H2043" s="35">
        <f>SUMIFS(Tabla16[IVA],Tabla16[NUM],Tabla1[[#This Row],[CODIGO]])</f>
        <v>0</v>
      </c>
      <c r="I2043" s="35">
        <f>SUMIFS(Tabla16[ISR RET.],Tabla16[NUM],Tabla1[[#This Row],[CODIGO]])</f>
        <v>0</v>
      </c>
      <c r="J2043" s="35">
        <f>SUMIFS(Tabla16[IVA RET.],Tabla16[NUM],Tabla1[[#This Row],[CODIGO]])</f>
        <v>0</v>
      </c>
      <c r="K2043" t="str">
        <f>FIXED(Tabla1[[#This Row],[TASA 16%]],0)</f>
        <v>0</v>
      </c>
      <c r="L2043" t="str">
        <f>FIXED(Tabla1[[#This Row],[TASA 0%]],0)</f>
        <v>0</v>
      </c>
      <c r="M2043" t="str">
        <f>FIXED(Tabla1[[#This Row],[TASA EXE.]],0)</f>
        <v>0</v>
      </c>
      <c r="N2043" t="str">
        <f>FIXED(Tabla1[[#This Row],[IVA]],0)</f>
        <v>0</v>
      </c>
      <c r="O2043" t="str">
        <f>FIXED(Tabla1[[#This Row],[ISR RET]],0)</f>
        <v>0</v>
      </c>
      <c r="P2043" t="str">
        <f>FIXED(Tabla1[[#This Row],[IVA RET]],0)</f>
        <v>0</v>
      </c>
      <c r="R2043" s="68">
        <f>Tabla1[[#This Row],[TASA 16]]*16%</f>
        <v>0</v>
      </c>
    </row>
    <row r="2044" spans="2:18" x14ac:dyDescent="0.25">
      <c r="B2044" t="str">
        <f>'[1]210 Y RFC'!A2044</f>
        <v>MIEJ5106241Y0</v>
      </c>
      <c r="C2044" t="s">
        <v>2076</v>
      </c>
      <c r="D2044" t="str">
        <f>'[1]210 Y RFC'!C2044</f>
        <v>MIJARES ESTRADA JUAN GERARDO</v>
      </c>
      <c r="E2044" s="35">
        <f>SUMIFS(Tabla16[TASA 16],Tabla16[NUM],Tabla1[[#This Row],[CODIGO]])</f>
        <v>0</v>
      </c>
      <c r="F2044" s="35">
        <f>SUMIFS(Tabla16[TASA 0%],Tabla16[NUM],Tabla1[[#This Row],[CODIGO]])</f>
        <v>0</v>
      </c>
      <c r="G2044" s="35">
        <f>SUMIFS(Tabla16[[EXENTO ]],Tabla16[NUM],Tabla1[[#This Row],[CODIGO]])</f>
        <v>0</v>
      </c>
      <c r="H2044" s="35">
        <f>SUMIFS(Tabla16[IVA],Tabla16[NUM],Tabla1[[#This Row],[CODIGO]])</f>
        <v>0</v>
      </c>
      <c r="I2044" s="35">
        <f>SUMIFS(Tabla16[ISR RET.],Tabla16[NUM],Tabla1[[#This Row],[CODIGO]])</f>
        <v>0</v>
      </c>
      <c r="J2044" s="35">
        <f>SUMIFS(Tabla16[IVA RET.],Tabla16[NUM],Tabla1[[#This Row],[CODIGO]])</f>
        <v>0</v>
      </c>
      <c r="K2044" t="str">
        <f>FIXED(Tabla1[[#This Row],[TASA 16%]],0)</f>
        <v>0</v>
      </c>
      <c r="L2044" t="str">
        <f>FIXED(Tabla1[[#This Row],[TASA 0%]],0)</f>
        <v>0</v>
      </c>
      <c r="M2044" t="str">
        <f>FIXED(Tabla1[[#This Row],[TASA EXE.]],0)</f>
        <v>0</v>
      </c>
      <c r="N2044" s="36" t="str">
        <f>FIXED(Tabla1[[#This Row],[IVA]],0)</f>
        <v>0</v>
      </c>
      <c r="O2044" s="36" t="str">
        <f>FIXED(Tabla1[[#This Row],[ISR RET]],0)</f>
        <v>0</v>
      </c>
      <c r="P2044" s="36" t="str">
        <f>FIXED(Tabla1[[#This Row],[IVA RET]],0)</f>
        <v>0</v>
      </c>
      <c r="R2044" s="68">
        <f>Tabla1[[#This Row],[TASA 16]]*16%</f>
        <v>0</v>
      </c>
    </row>
    <row r="2045" spans="2:18" x14ac:dyDescent="0.25">
      <c r="B2045" t="str">
        <f>'[1]210 Y RFC'!A2045</f>
        <v>PAFE660103TG7</v>
      </c>
      <c r="C2045" t="s">
        <v>2077</v>
      </c>
      <c r="D2045" t="str">
        <f>'[1]210 Y RFC'!C2045</f>
        <v>PLASCENCIA FERNANDEZ EDUARDO NAZARIO</v>
      </c>
      <c r="E2045" s="35">
        <f>SUMIFS(Tabla16[TASA 16],Tabla16[NUM],Tabla1[[#This Row],[CODIGO]])</f>
        <v>4784.9375</v>
      </c>
      <c r="F2045" s="35">
        <f>SUMIFS(Tabla16[TASA 0%],Tabla16[NUM],Tabla1[[#This Row],[CODIGO]])</f>
        <v>-9.7500000000309228E-2</v>
      </c>
      <c r="G2045" s="35">
        <f>SUMIFS(Tabla16[[EXENTO ]],Tabla16[NUM],Tabla1[[#This Row],[CODIGO]])</f>
        <v>0</v>
      </c>
      <c r="H2045" s="35">
        <f>SUMIFS(Tabla16[IVA],Tabla16[NUM],Tabla1[[#This Row],[CODIGO]])</f>
        <v>765.59</v>
      </c>
      <c r="I2045" s="35">
        <f>SUMIFS(Tabla16[ISR RET.],Tabla16[NUM],Tabla1[[#This Row],[CODIGO]])</f>
        <v>0</v>
      </c>
      <c r="J2045" s="35">
        <f>SUMIFS(Tabla16[IVA RET.],Tabla16[NUM],Tabla1[[#This Row],[CODIGO]])</f>
        <v>0</v>
      </c>
      <c r="K2045" t="str">
        <f>FIXED(Tabla1[[#This Row],[TASA 16%]],0)</f>
        <v>4,785</v>
      </c>
      <c r="L2045" t="str">
        <f>FIXED(Tabla1[[#This Row],[TASA 0%]],0)</f>
        <v>0</v>
      </c>
      <c r="M2045" t="str">
        <f>FIXED(Tabla1[[#This Row],[TASA EXE.]],0)</f>
        <v>0</v>
      </c>
      <c r="N2045" t="str">
        <f>FIXED(Tabla1[[#This Row],[IVA]],0)</f>
        <v>766</v>
      </c>
      <c r="O2045" t="str">
        <f>FIXED(Tabla1[[#This Row],[ISR RET]],0)</f>
        <v>0</v>
      </c>
      <c r="P2045" t="str">
        <f>FIXED(Tabla1[[#This Row],[IVA RET]],0)</f>
        <v>0</v>
      </c>
      <c r="R2045" s="68">
        <f>Tabla1[[#This Row],[TASA 16]]*16%</f>
        <v>765.6</v>
      </c>
    </row>
    <row r="2046" spans="2:18" x14ac:dyDescent="0.25">
      <c r="B2046" t="str">
        <f>'[1]210 Y RFC'!A2046</f>
        <v>GOPG560709FPA</v>
      </c>
      <c r="C2046" t="s">
        <v>2078</v>
      </c>
      <c r="D2046" t="str">
        <f>'[1]210 Y RFC'!C2046</f>
        <v>GONZALEZ PARTIDA GUADALUPE ROSARIO</v>
      </c>
      <c r="E2046" s="35">
        <f>SUMIFS(Tabla16[TASA 16],Tabla16[NUM],Tabla1[[#This Row],[CODIGO]])</f>
        <v>0</v>
      </c>
      <c r="F2046" s="35">
        <f>SUMIFS(Tabla16[TASA 0%],Tabla16[NUM],Tabla1[[#This Row],[CODIGO]])</f>
        <v>0</v>
      </c>
      <c r="G2046" s="35">
        <f>SUMIFS(Tabla16[[EXENTO ]],Tabla16[NUM],Tabla1[[#This Row],[CODIGO]])</f>
        <v>0</v>
      </c>
      <c r="H2046" s="35">
        <f>SUMIFS(Tabla16[IVA],Tabla16[NUM],Tabla1[[#This Row],[CODIGO]])</f>
        <v>0</v>
      </c>
      <c r="I2046" s="35">
        <f>SUMIFS(Tabla16[ISR RET.],Tabla16[NUM],Tabla1[[#This Row],[CODIGO]])</f>
        <v>0</v>
      </c>
      <c r="J2046" s="35">
        <f>SUMIFS(Tabla16[IVA RET.],Tabla16[NUM],Tabla1[[#This Row],[CODIGO]])</f>
        <v>0</v>
      </c>
      <c r="K2046" t="str">
        <f>FIXED(Tabla1[[#This Row],[TASA 16%]],0)</f>
        <v>0</v>
      </c>
      <c r="L2046" t="str">
        <f>FIXED(Tabla1[[#This Row],[TASA 0%]],0)</f>
        <v>0</v>
      </c>
      <c r="M2046" t="str">
        <f>FIXED(Tabla1[[#This Row],[TASA EXE.]],0)</f>
        <v>0</v>
      </c>
      <c r="N2046" s="36" t="str">
        <f>FIXED(Tabla1[[#This Row],[IVA]],0)</f>
        <v>0</v>
      </c>
      <c r="O2046" s="36" t="str">
        <f>FIXED(Tabla1[[#This Row],[ISR RET]],0)</f>
        <v>0</v>
      </c>
      <c r="P2046" s="36" t="str">
        <f>FIXED(Tabla1[[#This Row],[IVA RET]],0)</f>
        <v>0</v>
      </c>
      <c r="R2046" s="68">
        <f>Tabla1[[#This Row],[TASA 16]]*16%</f>
        <v>0</v>
      </c>
    </row>
    <row r="2047" spans="2:18" x14ac:dyDescent="0.25">
      <c r="B2047" t="str">
        <f>'[1]210 Y RFC'!A2047</f>
        <v>EDI090303NF4</v>
      </c>
      <c r="C2047" t="s">
        <v>2079</v>
      </c>
      <c r="D2047" t="str">
        <f>'[1]210 Y RFC'!C2047</f>
        <v>EDIMISION S DE RL DE CV</v>
      </c>
      <c r="E2047" s="35">
        <f>SUMIFS(Tabla16[TASA 16],Tabla16[NUM],Tabla1[[#This Row],[CODIGO]])</f>
        <v>0</v>
      </c>
      <c r="F2047" s="35">
        <f>SUMIFS(Tabla16[TASA 0%],Tabla16[NUM],Tabla1[[#This Row],[CODIGO]])</f>
        <v>0</v>
      </c>
      <c r="G2047" s="35">
        <f>SUMIFS(Tabla16[[EXENTO ]],Tabla16[NUM],Tabla1[[#This Row],[CODIGO]])</f>
        <v>0</v>
      </c>
      <c r="H2047" s="35">
        <f>SUMIFS(Tabla16[IVA],Tabla16[NUM],Tabla1[[#This Row],[CODIGO]])</f>
        <v>0</v>
      </c>
      <c r="I2047" s="35">
        <f>SUMIFS(Tabla16[ISR RET.],Tabla16[NUM],Tabla1[[#This Row],[CODIGO]])</f>
        <v>0</v>
      </c>
      <c r="J2047" s="35">
        <f>SUMIFS(Tabla16[IVA RET.],Tabla16[NUM],Tabla1[[#This Row],[CODIGO]])</f>
        <v>0</v>
      </c>
      <c r="K2047" t="str">
        <f>FIXED(Tabla1[[#This Row],[TASA 16%]],0)</f>
        <v>0</v>
      </c>
      <c r="L2047" t="str">
        <f>FIXED(Tabla1[[#This Row],[TASA 0%]],0)</f>
        <v>0</v>
      </c>
      <c r="M2047" t="str">
        <f>FIXED(Tabla1[[#This Row],[TASA EXE.]],0)</f>
        <v>0</v>
      </c>
      <c r="N2047" t="str">
        <f>FIXED(Tabla1[[#This Row],[IVA]],0)</f>
        <v>0</v>
      </c>
      <c r="O2047" t="str">
        <f>FIXED(Tabla1[[#This Row],[ISR RET]],0)</f>
        <v>0</v>
      </c>
      <c r="P2047" t="str">
        <f>FIXED(Tabla1[[#This Row],[IVA RET]],0)</f>
        <v>0</v>
      </c>
      <c r="R2047" s="68">
        <f>Tabla1[[#This Row],[TASA 16]]*16%</f>
        <v>0</v>
      </c>
    </row>
    <row r="2048" spans="2:18" x14ac:dyDescent="0.25">
      <c r="B2048" t="str">
        <f>'[1]210 Y RFC'!A2048</f>
        <v>MOMH740818AG3</v>
      </c>
      <c r="C2048" t="s">
        <v>2080</v>
      </c>
      <c r="D2048" t="str">
        <f>'[1]210 Y RFC'!C2048</f>
        <v>MORALES MIRANDA HERMELINDA</v>
      </c>
      <c r="E2048" s="35">
        <f>SUMIFS(Tabla16[TASA 16],Tabla16[NUM],Tabla1[[#This Row],[CODIGO]])</f>
        <v>0</v>
      </c>
      <c r="F2048" s="35">
        <f>SUMIFS(Tabla16[TASA 0%],Tabla16[NUM],Tabla1[[#This Row],[CODIGO]])</f>
        <v>0</v>
      </c>
      <c r="G2048" s="35">
        <f>SUMIFS(Tabla16[[EXENTO ]],Tabla16[NUM],Tabla1[[#This Row],[CODIGO]])</f>
        <v>0</v>
      </c>
      <c r="H2048" s="35">
        <f>SUMIFS(Tabla16[IVA],Tabla16[NUM],Tabla1[[#This Row],[CODIGO]])</f>
        <v>0</v>
      </c>
      <c r="I2048" s="35">
        <f>SUMIFS(Tabla16[ISR RET.],Tabla16[NUM],Tabla1[[#This Row],[CODIGO]])</f>
        <v>0</v>
      </c>
      <c r="J2048" s="35">
        <f>SUMIFS(Tabla16[IVA RET.],Tabla16[NUM],Tabla1[[#This Row],[CODIGO]])</f>
        <v>0</v>
      </c>
      <c r="K2048" t="str">
        <f>FIXED(Tabla1[[#This Row],[TASA 16%]],0)</f>
        <v>0</v>
      </c>
      <c r="L2048" t="str">
        <f>FIXED(Tabla1[[#This Row],[TASA 0%]],0)</f>
        <v>0</v>
      </c>
      <c r="M2048" t="str">
        <f>FIXED(Tabla1[[#This Row],[TASA EXE.]],0)</f>
        <v>0</v>
      </c>
      <c r="N2048" s="36" t="str">
        <f>FIXED(Tabla1[[#This Row],[IVA]],0)</f>
        <v>0</v>
      </c>
      <c r="O2048" s="36" t="str">
        <f>FIXED(Tabla1[[#This Row],[ISR RET]],0)</f>
        <v>0</v>
      </c>
      <c r="P2048" s="36" t="str">
        <f>FIXED(Tabla1[[#This Row],[IVA RET]],0)</f>
        <v>0</v>
      </c>
      <c r="R2048" s="68">
        <f>Tabla1[[#This Row],[TASA 16]]*16%</f>
        <v>0</v>
      </c>
    </row>
    <row r="2049" spans="2:18" x14ac:dyDescent="0.25">
      <c r="B2049" t="str">
        <f>'[1]210 Y RFC'!A2049</f>
        <v>TSA170118DB1</v>
      </c>
      <c r="C2049" t="s">
        <v>2081</v>
      </c>
      <c r="D2049" t="str">
        <f>'[1]210 Y RFC'!C2049</f>
        <v>TSAURUM S DE RL DE CV</v>
      </c>
      <c r="E2049" s="35">
        <f>SUMIFS(Tabla16[TASA 16],Tabla16[NUM],Tabla1[[#This Row],[CODIGO]])</f>
        <v>0</v>
      </c>
      <c r="F2049" s="35">
        <f>SUMIFS(Tabla16[TASA 0%],Tabla16[NUM],Tabla1[[#This Row],[CODIGO]])</f>
        <v>99000</v>
      </c>
      <c r="G2049" s="35">
        <f>SUMIFS(Tabla16[[EXENTO ]],Tabla16[NUM],Tabla1[[#This Row],[CODIGO]])</f>
        <v>0</v>
      </c>
      <c r="H2049" s="35">
        <f>SUMIFS(Tabla16[IVA],Tabla16[NUM],Tabla1[[#This Row],[CODIGO]])</f>
        <v>0</v>
      </c>
      <c r="I2049" s="35">
        <f>SUMIFS(Tabla16[ISR RET.],Tabla16[NUM],Tabla1[[#This Row],[CODIGO]])</f>
        <v>0</v>
      </c>
      <c r="J2049" s="35">
        <f>SUMIFS(Tabla16[IVA RET.],Tabla16[NUM],Tabla1[[#This Row],[CODIGO]])</f>
        <v>0</v>
      </c>
      <c r="K2049" t="str">
        <f>FIXED(Tabla1[[#This Row],[TASA 16%]],0)</f>
        <v>0</v>
      </c>
      <c r="L2049" t="str">
        <f>FIXED(Tabla1[[#This Row],[TASA 0%]],0)</f>
        <v>99,000</v>
      </c>
      <c r="M2049" t="str">
        <f>FIXED(Tabla1[[#This Row],[TASA EXE.]],0)</f>
        <v>0</v>
      </c>
      <c r="N2049" t="str">
        <f>FIXED(Tabla1[[#This Row],[IVA]],0)</f>
        <v>0</v>
      </c>
      <c r="O2049" t="str">
        <f>FIXED(Tabla1[[#This Row],[ISR RET]],0)</f>
        <v>0</v>
      </c>
      <c r="P2049" t="str">
        <f>FIXED(Tabla1[[#This Row],[IVA RET]],0)</f>
        <v>0</v>
      </c>
      <c r="R2049" s="68">
        <f>Tabla1[[#This Row],[TASA 16]]*16%</f>
        <v>0</v>
      </c>
    </row>
    <row r="2050" spans="2:18" x14ac:dyDescent="0.25">
      <c r="B2050" t="str">
        <f>'[1]210 Y RFC'!A2050</f>
        <v>CVZ070807SS3</v>
      </c>
      <c r="C2050" t="s">
        <v>2082</v>
      </c>
      <c r="D2050" t="str">
        <f>'[1]210 Y RFC'!C2050</f>
        <v>COMERCIALIZADORA VZ SA DE CV</v>
      </c>
      <c r="E2050" s="35">
        <f>SUMIFS(Tabla16[TASA 16],Tabla16[NUM],Tabla1[[#This Row],[CODIGO]])</f>
        <v>0</v>
      </c>
      <c r="F2050" s="35">
        <f>SUMIFS(Tabla16[TASA 0%],Tabla16[NUM],Tabla1[[#This Row],[CODIGO]])</f>
        <v>0</v>
      </c>
      <c r="G2050" s="35">
        <f>SUMIFS(Tabla16[[EXENTO ]],Tabla16[NUM],Tabla1[[#This Row],[CODIGO]])</f>
        <v>0</v>
      </c>
      <c r="H2050" s="35">
        <f>SUMIFS(Tabla16[IVA],Tabla16[NUM],Tabla1[[#This Row],[CODIGO]])</f>
        <v>0</v>
      </c>
      <c r="I2050" s="35">
        <f>SUMIFS(Tabla16[ISR RET.],Tabla16[NUM],Tabla1[[#This Row],[CODIGO]])</f>
        <v>0</v>
      </c>
      <c r="J2050" s="35">
        <f>SUMIFS(Tabla16[IVA RET.],Tabla16[NUM],Tabla1[[#This Row],[CODIGO]])</f>
        <v>0</v>
      </c>
      <c r="K2050" t="str">
        <f>FIXED(Tabla1[[#This Row],[TASA 16%]],0)</f>
        <v>0</v>
      </c>
      <c r="L2050" t="str">
        <f>FIXED(Tabla1[[#This Row],[TASA 0%]],0)</f>
        <v>0</v>
      </c>
      <c r="M2050" t="str">
        <f>FIXED(Tabla1[[#This Row],[TASA EXE.]],0)</f>
        <v>0</v>
      </c>
      <c r="N2050" s="36" t="str">
        <f>FIXED(Tabla1[[#This Row],[IVA]],0)</f>
        <v>0</v>
      </c>
      <c r="O2050" s="36" t="str">
        <f>FIXED(Tabla1[[#This Row],[ISR RET]],0)</f>
        <v>0</v>
      </c>
      <c r="P2050" s="36" t="str">
        <f>FIXED(Tabla1[[#This Row],[IVA RET]],0)</f>
        <v>0</v>
      </c>
      <c r="R2050" s="68">
        <f>Tabla1[[#This Row],[TASA 16]]*16%</f>
        <v>0</v>
      </c>
    </row>
    <row r="2051" spans="2:18" x14ac:dyDescent="0.25">
      <c r="B2051" t="str">
        <f>'[1]210 Y RFC'!A2051</f>
        <v>CAPY781115KL9</v>
      </c>
      <c r="C2051" t="s">
        <v>2083</v>
      </c>
      <c r="D2051" t="str">
        <f>'[1]210 Y RFC'!C2051</f>
        <v>CARMONA PADILLA YURI ISRAEL</v>
      </c>
      <c r="E2051" s="35">
        <f>SUMIFS(Tabla16[TASA 16],Tabla16[NUM],Tabla1[[#This Row],[CODIGO]])</f>
        <v>0</v>
      </c>
      <c r="F2051" s="35">
        <f>SUMIFS(Tabla16[TASA 0%],Tabla16[NUM],Tabla1[[#This Row],[CODIGO]])</f>
        <v>0</v>
      </c>
      <c r="G2051" s="35">
        <f>SUMIFS(Tabla16[[EXENTO ]],Tabla16[NUM],Tabla1[[#This Row],[CODIGO]])</f>
        <v>0</v>
      </c>
      <c r="H2051" s="35">
        <f>SUMIFS(Tabla16[IVA],Tabla16[NUM],Tabla1[[#This Row],[CODIGO]])</f>
        <v>0</v>
      </c>
      <c r="I2051" s="35">
        <f>SUMIFS(Tabla16[ISR RET.],Tabla16[NUM],Tabla1[[#This Row],[CODIGO]])</f>
        <v>0</v>
      </c>
      <c r="J2051" s="35">
        <f>SUMIFS(Tabla16[IVA RET.],Tabla16[NUM],Tabla1[[#This Row],[CODIGO]])</f>
        <v>0</v>
      </c>
      <c r="K2051" t="str">
        <f>FIXED(Tabla1[[#This Row],[TASA 16%]],0)</f>
        <v>0</v>
      </c>
      <c r="L2051" t="str">
        <f>FIXED(Tabla1[[#This Row],[TASA 0%]],0)</f>
        <v>0</v>
      </c>
      <c r="M2051" t="str">
        <f>FIXED(Tabla1[[#This Row],[TASA EXE.]],0)</f>
        <v>0</v>
      </c>
      <c r="N2051" t="str">
        <f>FIXED(Tabla1[[#This Row],[IVA]],0)</f>
        <v>0</v>
      </c>
      <c r="O2051" t="str">
        <f>FIXED(Tabla1[[#This Row],[ISR RET]],0)</f>
        <v>0</v>
      </c>
      <c r="P2051" t="str">
        <f>FIXED(Tabla1[[#This Row],[IVA RET]],0)</f>
        <v>0</v>
      </c>
      <c r="R2051" s="68">
        <f>Tabla1[[#This Row],[TASA 16]]*16%</f>
        <v>0</v>
      </c>
    </row>
    <row r="2052" spans="2:18" x14ac:dyDescent="0.25">
      <c r="B2052" t="str">
        <f>'[1]210 Y RFC'!A2052</f>
        <v>CAJ0305164YA</v>
      </c>
      <c r="C2052" t="s">
        <v>2084</v>
      </c>
      <c r="D2052" t="str">
        <f>'[1]210 Y RFC'!C2052</f>
        <v>COMERCIAL ABARROTERA JUAN PABLO SA DE CV</v>
      </c>
      <c r="E2052" s="35">
        <f>SUMIFS(Tabla16[TASA 16],Tabla16[NUM],Tabla1[[#This Row],[CODIGO]])</f>
        <v>0</v>
      </c>
      <c r="F2052" s="35">
        <f>SUMIFS(Tabla16[TASA 0%],Tabla16[NUM],Tabla1[[#This Row],[CODIGO]])</f>
        <v>0</v>
      </c>
      <c r="G2052" s="35">
        <f>SUMIFS(Tabla16[[EXENTO ]],Tabla16[NUM],Tabla1[[#This Row],[CODIGO]])</f>
        <v>0</v>
      </c>
      <c r="H2052" s="35">
        <f>SUMIFS(Tabla16[IVA],Tabla16[NUM],Tabla1[[#This Row],[CODIGO]])</f>
        <v>0</v>
      </c>
      <c r="I2052" s="35">
        <f>SUMIFS(Tabla16[ISR RET.],Tabla16[NUM],Tabla1[[#This Row],[CODIGO]])</f>
        <v>0</v>
      </c>
      <c r="J2052" s="35">
        <f>SUMIFS(Tabla16[IVA RET.],Tabla16[NUM],Tabla1[[#This Row],[CODIGO]])</f>
        <v>0</v>
      </c>
      <c r="K2052" t="str">
        <f>FIXED(Tabla1[[#This Row],[TASA 16%]],0)</f>
        <v>0</v>
      </c>
      <c r="L2052" t="str">
        <f>FIXED(Tabla1[[#This Row],[TASA 0%]],0)</f>
        <v>0</v>
      </c>
      <c r="M2052" t="str">
        <f>FIXED(Tabla1[[#This Row],[TASA EXE.]],0)</f>
        <v>0</v>
      </c>
      <c r="N2052" s="36" t="str">
        <f>FIXED(Tabla1[[#This Row],[IVA]],0)</f>
        <v>0</v>
      </c>
      <c r="O2052" s="36" t="str">
        <f>FIXED(Tabla1[[#This Row],[ISR RET]],0)</f>
        <v>0</v>
      </c>
      <c r="P2052" s="36" t="str">
        <f>FIXED(Tabla1[[#This Row],[IVA RET]],0)</f>
        <v>0</v>
      </c>
      <c r="R2052" s="68">
        <f>Tabla1[[#This Row],[TASA 16]]*16%</f>
        <v>0</v>
      </c>
    </row>
    <row r="2053" spans="2:18" x14ac:dyDescent="0.25">
      <c r="B2053" t="str">
        <f>'[1]210 Y RFC'!A2053</f>
        <v>CPB020110938</v>
      </c>
      <c r="C2053" t="s">
        <v>2085</v>
      </c>
      <c r="D2053" t="str">
        <f>'[1]210 Y RFC'!C2053</f>
        <v>COMERCIALIZADORA DE PRODUCTOS BASICOS GON FER SA DE CV</v>
      </c>
      <c r="E2053" s="35">
        <f>SUMIFS(Tabla16[TASA 16],Tabla16[NUM],Tabla1[[#This Row],[CODIGO]])</f>
        <v>19420.6875</v>
      </c>
      <c r="F2053" s="35">
        <f>SUMIFS(Tabla16[TASA 0%],Tabla16[NUM],Tabla1[[#This Row],[CODIGO]])</f>
        <v>-2.7500000000145519E-2</v>
      </c>
      <c r="G2053" s="35">
        <f>SUMIFS(Tabla16[[EXENTO ]],Tabla16[NUM],Tabla1[[#This Row],[CODIGO]])</f>
        <v>0</v>
      </c>
      <c r="H2053" s="35">
        <f>SUMIFS(Tabla16[IVA],Tabla16[NUM],Tabla1[[#This Row],[CODIGO]])</f>
        <v>3107.31</v>
      </c>
      <c r="I2053" s="35">
        <f>SUMIFS(Tabla16[ISR RET.],Tabla16[NUM],Tabla1[[#This Row],[CODIGO]])</f>
        <v>0</v>
      </c>
      <c r="J2053" s="35">
        <f>SUMIFS(Tabla16[IVA RET.],Tabla16[NUM],Tabla1[[#This Row],[CODIGO]])</f>
        <v>0</v>
      </c>
      <c r="K2053" t="str">
        <f>FIXED(Tabla1[[#This Row],[TASA 16%]],0)</f>
        <v>19,421</v>
      </c>
      <c r="L2053" t="str">
        <f>FIXED(Tabla1[[#This Row],[TASA 0%]],0)</f>
        <v>0</v>
      </c>
      <c r="M2053" t="str">
        <f>FIXED(Tabla1[[#This Row],[TASA EXE.]],0)</f>
        <v>0</v>
      </c>
      <c r="N2053" t="str">
        <f>FIXED(Tabla1[[#This Row],[IVA]],0)</f>
        <v>3,107</v>
      </c>
      <c r="O2053" t="str">
        <f>FIXED(Tabla1[[#This Row],[ISR RET]],0)</f>
        <v>0</v>
      </c>
      <c r="P2053" t="str">
        <f>FIXED(Tabla1[[#This Row],[IVA RET]],0)</f>
        <v>0</v>
      </c>
      <c r="R2053" s="68">
        <f>Tabla1[[#This Row],[TASA 16]]*16%</f>
        <v>3107.36</v>
      </c>
    </row>
    <row r="2054" spans="2:18" x14ac:dyDescent="0.25">
      <c r="B2054" t="str">
        <f>'[1]210 Y RFC'!A2054</f>
        <v>DECA800519666</v>
      </c>
      <c r="C2054" t="s">
        <v>2086</v>
      </c>
      <c r="D2054" t="str">
        <f>'[1]210 Y RFC'!C2054</f>
        <v>DELGADILLO CAMPOS JOSE ALFREDO</v>
      </c>
      <c r="E2054" s="35">
        <f>SUMIFS(Tabla16[TASA 16],Tabla16[NUM],Tabla1[[#This Row],[CODIGO]])</f>
        <v>0</v>
      </c>
      <c r="F2054" s="35">
        <f>SUMIFS(Tabla16[TASA 0%],Tabla16[NUM],Tabla1[[#This Row],[CODIGO]])</f>
        <v>0</v>
      </c>
      <c r="G2054" s="35">
        <f>SUMIFS(Tabla16[[EXENTO ]],Tabla16[NUM],Tabla1[[#This Row],[CODIGO]])</f>
        <v>0</v>
      </c>
      <c r="H2054" s="35">
        <f>SUMIFS(Tabla16[IVA],Tabla16[NUM],Tabla1[[#This Row],[CODIGO]])</f>
        <v>0</v>
      </c>
      <c r="I2054" s="35">
        <f>SUMIFS(Tabla16[ISR RET.],Tabla16[NUM],Tabla1[[#This Row],[CODIGO]])</f>
        <v>0</v>
      </c>
      <c r="J2054" s="35">
        <f>SUMIFS(Tabla16[IVA RET.],Tabla16[NUM],Tabla1[[#This Row],[CODIGO]])</f>
        <v>0</v>
      </c>
      <c r="K2054" t="str">
        <f>FIXED(Tabla1[[#This Row],[TASA 16%]],0)</f>
        <v>0</v>
      </c>
      <c r="L2054" t="str">
        <f>FIXED(Tabla1[[#This Row],[TASA 0%]],0)</f>
        <v>0</v>
      </c>
      <c r="M2054" t="str">
        <f>FIXED(Tabla1[[#This Row],[TASA EXE.]],0)</f>
        <v>0</v>
      </c>
      <c r="N2054" s="36" t="str">
        <f>FIXED(Tabla1[[#This Row],[IVA]],0)</f>
        <v>0</v>
      </c>
      <c r="O2054" s="36" t="str">
        <f>FIXED(Tabla1[[#This Row],[ISR RET]],0)</f>
        <v>0</v>
      </c>
      <c r="P2054" s="36" t="str">
        <f>FIXED(Tabla1[[#This Row],[IVA RET]],0)</f>
        <v>0</v>
      </c>
      <c r="R2054" s="68">
        <f>Tabla1[[#This Row],[TASA 16]]*16%</f>
        <v>0</v>
      </c>
    </row>
    <row r="2055" spans="2:18" x14ac:dyDescent="0.25">
      <c r="B2055" t="str">
        <f>'[1]210 Y RFC'!A2055</f>
        <v>POOE770814MV4</v>
      </c>
      <c r="C2055" t="s">
        <v>2087</v>
      </c>
      <c r="D2055" t="str">
        <f>'[1]210 Y RFC'!C2055</f>
        <v>PONCE DE LEON OZUNA ESTANISLAO</v>
      </c>
      <c r="E2055" s="35">
        <f>SUMIFS(Tabla16[TASA 16],Tabla16[NUM],Tabla1[[#This Row],[CODIGO]])</f>
        <v>0</v>
      </c>
      <c r="F2055" s="35">
        <f>SUMIFS(Tabla16[TASA 0%],Tabla16[NUM],Tabla1[[#This Row],[CODIGO]])</f>
        <v>0</v>
      </c>
      <c r="G2055" s="35">
        <f>SUMIFS(Tabla16[[EXENTO ]],Tabla16[NUM],Tabla1[[#This Row],[CODIGO]])</f>
        <v>0</v>
      </c>
      <c r="H2055" s="35">
        <f>SUMIFS(Tabla16[IVA],Tabla16[NUM],Tabla1[[#This Row],[CODIGO]])</f>
        <v>0</v>
      </c>
      <c r="I2055" s="35">
        <f>SUMIFS(Tabla16[ISR RET.],Tabla16[NUM],Tabla1[[#This Row],[CODIGO]])</f>
        <v>0</v>
      </c>
      <c r="J2055" s="35">
        <f>SUMIFS(Tabla16[IVA RET.],Tabla16[NUM],Tabla1[[#This Row],[CODIGO]])</f>
        <v>0</v>
      </c>
      <c r="K2055" t="str">
        <f>FIXED(Tabla1[[#This Row],[TASA 16%]],0)</f>
        <v>0</v>
      </c>
      <c r="L2055" t="str">
        <f>FIXED(Tabla1[[#This Row],[TASA 0%]],0)</f>
        <v>0</v>
      </c>
      <c r="M2055" t="str">
        <f>FIXED(Tabla1[[#This Row],[TASA EXE.]],0)</f>
        <v>0</v>
      </c>
      <c r="N2055" t="str">
        <f>FIXED(Tabla1[[#This Row],[IVA]],0)</f>
        <v>0</v>
      </c>
      <c r="O2055" t="str">
        <f>FIXED(Tabla1[[#This Row],[ISR RET]],0)</f>
        <v>0</v>
      </c>
      <c r="P2055" t="str">
        <f>FIXED(Tabla1[[#This Row],[IVA RET]],0)</f>
        <v>0</v>
      </c>
      <c r="R2055" s="68">
        <f>Tabla1[[#This Row],[TASA 16]]*16%</f>
        <v>0</v>
      </c>
    </row>
    <row r="2056" spans="2:18" x14ac:dyDescent="0.25">
      <c r="B2056" t="str">
        <f>'[1]210 Y RFC'!A2056</f>
        <v>GNP9211244P0</v>
      </c>
      <c r="C2056" t="s">
        <v>2088</v>
      </c>
      <c r="D2056" t="str">
        <f>'[1]210 Y RFC'!C2056</f>
        <v>GRUPO NACIONAL PROVINCIAL SAP</v>
      </c>
      <c r="E2056" s="35">
        <f>SUMIFS(Tabla16[TASA 16],Tabla16[NUM],Tabla1[[#This Row],[CODIGO]])</f>
        <v>0</v>
      </c>
      <c r="F2056" s="35">
        <f>SUMIFS(Tabla16[TASA 0%],Tabla16[NUM],Tabla1[[#This Row],[CODIGO]])</f>
        <v>0</v>
      </c>
      <c r="G2056" s="35">
        <f>SUMIFS(Tabla16[[EXENTO ]],Tabla16[NUM],Tabla1[[#This Row],[CODIGO]])</f>
        <v>0</v>
      </c>
      <c r="H2056" s="35">
        <f>SUMIFS(Tabla16[IVA],Tabla16[NUM],Tabla1[[#This Row],[CODIGO]])</f>
        <v>0</v>
      </c>
      <c r="I2056" s="35">
        <f>SUMIFS(Tabla16[ISR RET.],Tabla16[NUM],Tabla1[[#This Row],[CODIGO]])</f>
        <v>0</v>
      </c>
      <c r="J2056" s="35">
        <f>SUMIFS(Tabla16[IVA RET.],Tabla16[NUM],Tabla1[[#This Row],[CODIGO]])</f>
        <v>0</v>
      </c>
      <c r="K2056" t="str">
        <f>FIXED(Tabla1[[#This Row],[TASA 16%]],0)</f>
        <v>0</v>
      </c>
      <c r="L2056" t="str">
        <f>FIXED(Tabla1[[#This Row],[TASA 0%]],0)</f>
        <v>0</v>
      </c>
      <c r="M2056" t="str">
        <f>FIXED(Tabla1[[#This Row],[TASA EXE.]],0)</f>
        <v>0</v>
      </c>
      <c r="N2056" s="36" t="str">
        <f>FIXED(Tabla1[[#This Row],[IVA]],0)</f>
        <v>0</v>
      </c>
      <c r="O2056" s="36" t="str">
        <f>FIXED(Tabla1[[#This Row],[ISR RET]],0)</f>
        <v>0</v>
      </c>
      <c r="P2056" s="36" t="str">
        <f>FIXED(Tabla1[[#This Row],[IVA RET]],0)</f>
        <v>0</v>
      </c>
      <c r="R2056" s="68">
        <f>Tabla1[[#This Row],[TASA 16]]*16%</f>
        <v>0</v>
      </c>
    </row>
    <row r="2057" spans="2:18" x14ac:dyDescent="0.25">
      <c r="B2057" t="str">
        <f>'[1]210 Y RFC'!A2057</f>
        <v>NALF650918NH1</v>
      </c>
      <c r="C2057" t="s">
        <v>2089</v>
      </c>
      <c r="D2057" t="str">
        <f>'[1]210 Y RFC'!C2057</f>
        <v>NAVARRO LUNA FRANCISCO</v>
      </c>
      <c r="E2057" s="35">
        <f>SUMIFS(Tabla16[TASA 16],Tabla16[NUM],Tabla1[[#This Row],[CODIGO]])</f>
        <v>0</v>
      </c>
      <c r="F2057" s="35">
        <f>SUMIFS(Tabla16[TASA 0%],Tabla16[NUM],Tabla1[[#This Row],[CODIGO]])</f>
        <v>0</v>
      </c>
      <c r="G2057" s="35">
        <f>SUMIFS(Tabla16[[EXENTO ]],Tabla16[NUM],Tabla1[[#This Row],[CODIGO]])</f>
        <v>0</v>
      </c>
      <c r="H2057" s="35">
        <f>SUMIFS(Tabla16[IVA],Tabla16[NUM],Tabla1[[#This Row],[CODIGO]])</f>
        <v>0</v>
      </c>
      <c r="I2057" s="35">
        <f>SUMIFS(Tabla16[ISR RET.],Tabla16[NUM],Tabla1[[#This Row],[CODIGO]])</f>
        <v>0</v>
      </c>
      <c r="J2057" s="35">
        <f>SUMIFS(Tabla16[IVA RET.],Tabla16[NUM],Tabla1[[#This Row],[CODIGO]])</f>
        <v>0</v>
      </c>
      <c r="K2057" t="str">
        <f>FIXED(Tabla1[[#This Row],[TASA 16%]],0)</f>
        <v>0</v>
      </c>
      <c r="L2057" t="str">
        <f>FIXED(Tabla1[[#This Row],[TASA 0%]],0)</f>
        <v>0</v>
      </c>
      <c r="M2057" t="str">
        <f>FIXED(Tabla1[[#This Row],[TASA EXE.]],0)</f>
        <v>0</v>
      </c>
      <c r="N2057" t="str">
        <f>FIXED(Tabla1[[#This Row],[IVA]],0)</f>
        <v>0</v>
      </c>
      <c r="O2057" t="str">
        <f>FIXED(Tabla1[[#This Row],[ISR RET]],0)</f>
        <v>0</v>
      </c>
      <c r="P2057" t="str">
        <f>FIXED(Tabla1[[#This Row],[IVA RET]],0)</f>
        <v>0</v>
      </c>
      <c r="R2057" s="68">
        <f>Tabla1[[#This Row],[TASA 16]]*16%</f>
        <v>0</v>
      </c>
    </row>
    <row r="2058" spans="2:18" x14ac:dyDescent="0.25">
      <c r="B2058" t="str">
        <f>'[1]210 Y RFC'!A2058</f>
        <v>FPM0811145J2</v>
      </c>
      <c r="C2058" t="s">
        <v>2090</v>
      </c>
      <c r="D2058" t="str">
        <f>'[1]210 Y RFC'!C2058</f>
        <v>FLORIDA POWER DE MEXICO SA DE CV</v>
      </c>
      <c r="E2058" s="35">
        <f>SUMIFS(Tabla16[TASA 16],Tabla16[NUM],Tabla1[[#This Row],[CODIGO]])</f>
        <v>0</v>
      </c>
      <c r="F2058" s="35">
        <f>SUMIFS(Tabla16[TASA 0%],Tabla16[NUM],Tabla1[[#This Row],[CODIGO]])</f>
        <v>0</v>
      </c>
      <c r="G2058" s="35">
        <f>SUMIFS(Tabla16[[EXENTO ]],Tabla16[NUM],Tabla1[[#This Row],[CODIGO]])</f>
        <v>0</v>
      </c>
      <c r="H2058" s="35">
        <f>SUMIFS(Tabla16[IVA],Tabla16[NUM],Tabla1[[#This Row],[CODIGO]])</f>
        <v>0</v>
      </c>
      <c r="I2058" s="35">
        <f>SUMIFS(Tabla16[ISR RET.],Tabla16[NUM],Tabla1[[#This Row],[CODIGO]])</f>
        <v>0</v>
      </c>
      <c r="J2058" s="35">
        <f>SUMIFS(Tabla16[IVA RET.],Tabla16[NUM],Tabla1[[#This Row],[CODIGO]])</f>
        <v>0</v>
      </c>
      <c r="K2058" t="str">
        <f>FIXED(Tabla1[[#This Row],[TASA 16%]],0)</f>
        <v>0</v>
      </c>
      <c r="L2058" t="str">
        <f>FIXED(Tabla1[[#This Row],[TASA 0%]],0)</f>
        <v>0</v>
      </c>
      <c r="M2058" t="str">
        <f>FIXED(Tabla1[[#This Row],[TASA EXE.]],0)</f>
        <v>0</v>
      </c>
      <c r="N2058" s="36" t="str">
        <f>FIXED(Tabla1[[#This Row],[IVA]],0)</f>
        <v>0</v>
      </c>
      <c r="O2058" s="36" t="str">
        <f>FIXED(Tabla1[[#This Row],[ISR RET]],0)</f>
        <v>0</v>
      </c>
      <c r="P2058" s="36" t="str">
        <f>FIXED(Tabla1[[#This Row],[IVA RET]],0)</f>
        <v>0</v>
      </c>
      <c r="R2058" s="68">
        <f>Tabla1[[#This Row],[TASA 16]]*16%</f>
        <v>0</v>
      </c>
    </row>
    <row r="2059" spans="2:18" x14ac:dyDescent="0.25">
      <c r="B2059" t="str">
        <f>'[1]210 Y RFC'!A2059</f>
        <v>TVA051215FK1</v>
      </c>
      <c r="C2059" t="s">
        <v>2091</v>
      </c>
      <c r="D2059" t="str">
        <f>'[1]210 Y RFC'!C2059</f>
        <v>TRAFICO VIALIDAD Y ARQUITECTURA SC</v>
      </c>
      <c r="E2059" s="35">
        <f>SUMIFS(Tabla16[TASA 16],Tabla16[NUM],Tabla1[[#This Row],[CODIGO]])</f>
        <v>0</v>
      </c>
      <c r="F2059" s="35">
        <f>SUMIFS(Tabla16[TASA 0%],Tabla16[NUM],Tabla1[[#This Row],[CODIGO]])</f>
        <v>0</v>
      </c>
      <c r="G2059" s="35">
        <f>SUMIFS(Tabla16[[EXENTO ]],Tabla16[NUM],Tabla1[[#This Row],[CODIGO]])</f>
        <v>0</v>
      </c>
      <c r="H2059" s="35">
        <f>SUMIFS(Tabla16[IVA],Tabla16[NUM],Tabla1[[#This Row],[CODIGO]])</f>
        <v>0</v>
      </c>
      <c r="I2059" s="35">
        <f>SUMIFS(Tabla16[ISR RET.],Tabla16[NUM],Tabla1[[#This Row],[CODIGO]])</f>
        <v>0</v>
      </c>
      <c r="J2059" s="35">
        <f>SUMIFS(Tabla16[IVA RET.],Tabla16[NUM],Tabla1[[#This Row],[CODIGO]])</f>
        <v>0</v>
      </c>
      <c r="K2059" t="str">
        <f>FIXED(Tabla1[[#This Row],[TASA 16%]],0)</f>
        <v>0</v>
      </c>
      <c r="L2059" t="str">
        <f>FIXED(Tabla1[[#This Row],[TASA 0%]],0)</f>
        <v>0</v>
      </c>
      <c r="M2059" t="str">
        <f>FIXED(Tabla1[[#This Row],[TASA EXE.]],0)</f>
        <v>0</v>
      </c>
      <c r="N2059" t="str">
        <f>FIXED(Tabla1[[#This Row],[IVA]],0)</f>
        <v>0</v>
      </c>
      <c r="O2059" t="str">
        <f>FIXED(Tabla1[[#This Row],[ISR RET]],0)</f>
        <v>0</v>
      </c>
      <c r="P2059" t="str">
        <f>FIXED(Tabla1[[#This Row],[IVA RET]],0)</f>
        <v>0</v>
      </c>
      <c r="R2059" s="68">
        <f>Tabla1[[#This Row],[TASA 16]]*16%</f>
        <v>0</v>
      </c>
    </row>
    <row r="2060" spans="2:18" x14ac:dyDescent="0.25">
      <c r="B2060" t="str">
        <f>'[1]210 Y RFC'!A2060</f>
        <v>MAM0707095P0</v>
      </c>
      <c r="C2060" t="s">
        <v>2092</v>
      </c>
      <c r="D2060" t="str">
        <f>'[1]210 Y RFC'!C2060</f>
        <v>METAL APOTHEKA MEXICO SA DE CV</v>
      </c>
      <c r="E2060" s="35">
        <f>SUMIFS(Tabla16[TASA 16],Tabla16[NUM],Tabla1[[#This Row],[CODIGO]])</f>
        <v>0</v>
      </c>
      <c r="F2060" s="35">
        <f>SUMIFS(Tabla16[TASA 0%],Tabla16[NUM],Tabla1[[#This Row],[CODIGO]])</f>
        <v>0</v>
      </c>
      <c r="G2060" s="35">
        <f>SUMIFS(Tabla16[[EXENTO ]],Tabla16[NUM],Tabla1[[#This Row],[CODIGO]])</f>
        <v>0</v>
      </c>
      <c r="H2060" s="35">
        <f>SUMIFS(Tabla16[IVA],Tabla16[NUM],Tabla1[[#This Row],[CODIGO]])</f>
        <v>0</v>
      </c>
      <c r="I2060" s="35">
        <f>SUMIFS(Tabla16[ISR RET.],Tabla16[NUM],Tabla1[[#This Row],[CODIGO]])</f>
        <v>0</v>
      </c>
      <c r="J2060" s="35">
        <f>SUMIFS(Tabla16[IVA RET.],Tabla16[NUM],Tabla1[[#This Row],[CODIGO]])</f>
        <v>0</v>
      </c>
      <c r="K2060" t="str">
        <f>FIXED(Tabla1[[#This Row],[TASA 16%]],0)</f>
        <v>0</v>
      </c>
      <c r="L2060" t="str">
        <f>FIXED(Tabla1[[#This Row],[TASA 0%]],0)</f>
        <v>0</v>
      </c>
      <c r="M2060" t="str">
        <f>FIXED(Tabla1[[#This Row],[TASA EXE.]],0)</f>
        <v>0</v>
      </c>
      <c r="N2060" s="36" t="str">
        <f>FIXED(Tabla1[[#This Row],[IVA]],0)</f>
        <v>0</v>
      </c>
      <c r="O2060" s="36" t="str">
        <f>FIXED(Tabla1[[#This Row],[ISR RET]],0)</f>
        <v>0</v>
      </c>
      <c r="P2060" s="36" t="str">
        <f>FIXED(Tabla1[[#This Row],[IVA RET]],0)</f>
        <v>0</v>
      </c>
      <c r="R2060" s="68">
        <f>Tabla1[[#This Row],[TASA 16]]*16%</f>
        <v>0</v>
      </c>
    </row>
    <row r="2061" spans="2:18" x14ac:dyDescent="0.25">
      <c r="B2061" t="str">
        <f>'[1]210 Y RFC'!A2061</f>
        <v>CDO990118EV0</v>
      </c>
      <c r="C2061" t="s">
        <v>2093</v>
      </c>
      <c r="D2061" t="str">
        <f>'[1]210 Y RFC'!C2061</f>
        <v>COSMETICOS Y DISTRIBUCIONES OCHOA SA DE CV</v>
      </c>
      <c r="E2061" s="35">
        <f>SUMIFS(Tabla16[TASA 16],Tabla16[NUM],Tabla1[[#This Row],[CODIGO]])</f>
        <v>0</v>
      </c>
      <c r="F2061" s="35">
        <f>SUMIFS(Tabla16[TASA 0%],Tabla16[NUM],Tabla1[[#This Row],[CODIGO]])</f>
        <v>0</v>
      </c>
      <c r="G2061" s="35">
        <f>SUMIFS(Tabla16[[EXENTO ]],Tabla16[NUM],Tabla1[[#This Row],[CODIGO]])</f>
        <v>0</v>
      </c>
      <c r="H2061" s="35">
        <f>SUMIFS(Tabla16[IVA],Tabla16[NUM],Tabla1[[#This Row],[CODIGO]])</f>
        <v>0</v>
      </c>
      <c r="I2061" s="35">
        <f>SUMIFS(Tabla16[ISR RET.],Tabla16[NUM],Tabla1[[#This Row],[CODIGO]])</f>
        <v>0</v>
      </c>
      <c r="J2061" s="35">
        <f>SUMIFS(Tabla16[IVA RET.],Tabla16[NUM],Tabla1[[#This Row],[CODIGO]])</f>
        <v>0</v>
      </c>
      <c r="K2061" t="str">
        <f>FIXED(Tabla1[[#This Row],[TASA 16%]],0)</f>
        <v>0</v>
      </c>
      <c r="L2061" t="str">
        <f>FIXED(Tabla1[[#This Row],[TASA 0%]],0)</f>
        <v>0</v>
      </c>
      <c r="M2061" t="str">
        <f>FIXED(Tabla1[[#This Row],[TASA EXE.]],0)</f>
        <v>0</v>
      </c>
      <c r="N2061" t="str">
        <f>FIXED(Tabla1[[#This Row],[IVA]],0)</f>
        <v>0</v>
      </c>
      <c r="O2061" t="str">
        <f>FIXED(Tabla1[[#This Row],[ISR RET]],0)</f>
        <v>0</v>
      </c>
      <c r="P2061" t="str">
        <f>FIXED(Tabla1[[#This Row],[IVA RET]],0)</f>
        <v>0</v>
      </c>
      <c r="R2061" s="68">
        <f>Tabla1[[#This Row],[TASA 16]]*16%</f>
        <v>0</v>
      </c>
    </row>
    <row r="2062" spans="2:18" x14ac:dyDescent="0.25">
      <c r="B2062" t="str">
        <f>'[1]210 Y RFC'!A2062</f>
        <v>GIA050412TE0</v>
      </c>
      <c r="C2062" t="s">
        <v>2094</v>
      </c>
      <c r="D2062" t="str">
        <f>'[1]210 Y RFC'!C2062</f>
        <v>GIALIVE SA DE CV</v>
      </c>
      <c r="E2062" s="35">
        <f>SUMIFS(Tabla16[TASA 16],Tabla16[NUM],Tabla1[[#This Row],[CODIGO]])</f>
        <v>0</v>
      </c>
      <c r="F2062" s="35">
        <f>SUMIFS(Tabla16[TASA 0%],Tabla16[NUM],Tabla1[[#This Row],[CODIGO]])</f>
        <v>0</v>
      </c>
      <c r="G2062" s="35">
        <f>SUMIFS(Tabla16[[EXENTO ]],Tabla16[NUM],Tabla1[[#This Row],[CODIGO]])</f>
        <v>0</v>
      </c>
      <c r="H2062" s="35">
        <f>SUMIFS(Tabla16[IVA],Tabla16[NUM],Tabla1[[#This Row],[CODIGO]])</f>
        <v>0</v>
      </c>
      <c r="I2062" s="35">
        <f>SUMIFS(Tabla16[ISR RET.],Tabla16[NUM],Tabla1[[#This Row],[CODIGO]])</f>
        <v>0</v>
      </c>
      <c r="J2062" s="35">
        <f>SUMIFS(Tabla16[IVA RET.],Tabla16[NUM],Tabla1[[#This Row],[CODIGO]])</f>
        <v>0</v>
      </c>
      <c r="K2062" t="str">
        <f>FIXED(Tabla1[[#This Row],[TASA 16%]],0)</f>
        <v>0</v>
      </c>
      <c r="L2062" t="str">
        <f>FIXED(Tabla1[[#This Row],[TASA 0%]],0)</f>
        <v>0</v>
      </c>
      <c r="M2062" t="str">
        <f>FIXED(Tabla1[[#This Row],[TASA EXE.]],0)</f>
        <v>0</v>
      </c>
      <c r="N2062" s="36" t="str">
        <f>FIXED(Tabla1[[#This Row],[IVA]],0)</f>
        <v>0</v>
      </c>
      <c r="O2062" s="36" t="str">
        <f>FIXED(Tabla1[[#This Row],[ISR RET]],0)</f>
        <v>0</v>
      </c>
      <c r="P2062" s="36" t="str">
        <f>FIXED(Tabla1[[#This Row],[IVA RET]],0)</f>
        <v>0</v>
      </c>
      <c r="R2062" s="68">
        <f>Tabla1[[#This Row],[TASA 16]]*16%</f>
        <v>0</v>
      </c>
    </row>
    <row r="2063" spans="2:18" x14ac:dyDescent="0.25">
      <c r="B2063" t="str">
        <f>'[1]210 Y RFC'!A2063</f>
        <v>TOMI740406RC1</v>
      </c>
      <c r="C2063" t="s">
        <v>2095</v>
      </c>
      <c r="D2063" t="str">
        <f>'[1]210 Y RFC'!C2063</f>
        <v>TOVAR MARQUEZ ISMAEL</v>
      </c>
      <c r="E2063" s="35">
        <f>SUMIFS(Tabla16[TASA 16],Tabla16[NUM],Tabla1[[#This Row],[CODIGO]])</f>
        <v>0</v>
      </c>
      <c r="F2063" s="35">
        <f>SUMIFS(Tabla16[TASA 0%],Tabla16[NUM],Tabla1[[#This Row],[CODIGO]])</f>
        <v>0</v>
      </c>
      <c r="G2063" s="35">
        <f>SUMIFS(Tabla16[[EXENTO ]],Tabla16[NUM],Tabla1[[#This Row],[CODIGO]])</f>
        <v>0</v>
      </c>
      <c r="H2063" s="35">
        <f>SUMIFS(Tabla16[IVA],Tabla16[NUM],Tabla1[[#This Row],[CODIGO]])</f>
        <v>0</v>
      </c>
      <c r="I2063" s="35">
        <f>SUMIFS(Tabla16[ISR RET.],Tabla16[NUM],Tabla1[[#This Row],[CODIGO]])</f>
        <v>0</v>
      </c>
      <c r="J2063" s="35">
        <f>SUMIFS(Tabla16[IVA RET.],Tabla16[NUM],Tabla1[[#This Row],[CODIGO]])</f>
        <v>0</v>
      </c>
      <c r="K2063" t="str">
        <f>FIXED(Tabla1[[#This Row],[TASA 16%]],0)</f>
        <v>0</v>
      </c>
      <c r="L2063" t="str">
        <f>FIXED(Tabla1[[#This Row],[TASA 0%]],0)</f>
        <v>0</v>
      </c>
      <c r="M2063" t="str">
        <f>FIXED(Tabla1[[#This Row],[TASA EXE.]],0)</f>
        <v>0</v>
      </c>
      <c r="N2063" t="str">
        <f>FIXED(Tabla1[[#This Row],[IVA]],0)</f>
        <v>0</v>
      </c>
      <c r="O2063" t="str">
        <f>FIXED(Tabla1[[#This Row],[ISR RET]],0)</f>
        <v>0</v>
      </c>
      <c r="P2063" t="str">
        <f>FIXED(Tabla1[[#This Row],[IVA RET]],0)</f>
        <v>0</v>
      </c>
      <c r="R2063" s="68">
        <f>Tabla1[[#This Row],[TASA 16]]*16%</f>
        <v>0</v>
      </c>
    </row>
    <row r="2064" spans="2:18" x14ac:dyDescent="0.25">
      <c r="B2064" t="str">
        <f>'[1]210 Y RFC'!A2064</f>
        <v>AVA930112UV8</v>
      </c>
      <c r="C2064" t="s">
        <v>2096</v>
      </c>
      <c r="D2064" t="str">
        <f>'[1]210 Y RFC'!C2064</f>
        <v>ALMACENES VACA SA DE CV</v>
      </c>
      <c r="E2064" s="35">
        <f>SUMIFS(Tabla16[TASA 16],Tabla16[NUM],Tabla1[[#This Row],[CODIGO]])</f>
        <v>0</v>
      </c>
      <c r="F2064" s="35">
        <f>SUMIFS(Tabla16[TASA 0%],Tabla16[NUM],Tabla1[[#This Row],[CODIGO]])</f>
        <v>0</v>
      </c>
      <c r="G2064" s="35">
        <f>SUMIFS(Tabla16[[EXENTO ]],Tabla16[NUM],Tabla1[[#This Row],[CODIGO]])</f>
        <v>0</v>
      </c>
      <c r="H2064" s="35">
        <f>SUMIFS(Tabla16[IVA],Tabla16[NUM],Tabla1[[#This Row],[CODIGO]])</f>
        <v>0</v>
      </c>
      <c r="I2064" s="35">
        <f>SUMIFS(Tabla16[ISR RET.],Tabla16[NUM],Tabla1[[#This Row],[CODIGO]])</f>
        <v>0</v>
      </c>
      <c r="J2064" s="35">
        <f>SUMIFS(Tabla16[IVA RET.],Tabla16[NUM],Tabla1[[#This Row],[CODIGO]])</f>
        <v>0</v>
      </c>
      <c r="K2064" t="str">
        <f>FIXED(Tabla1[[#This Row],[TASA 16%]],0)</f>
        <v>0</v>
      </c>
      <c r="L2064" t="str">
        <f>FIXED(Tabla1[[#This Row],[TASA 0%]],0)</f>
        <v>0</v>
      </c>
      <c r="M2064" t="str">
        <f>FIXED(Tabla1[[#This Row],[TASA EXE.]],0)</f>
        <v>0</v>
      </c>
      <c r="N2064" s="36" t="str">
        <f>FIXED(Tabla1[[#This Row],[IVA]],0)</f>
        <v>0</v>
      </c>
      <c r="O2064" s="36" t="str">
        <f>FIXED(Tabla1[[#This Row],[ISR RET]],0)</f>
        <v>0</v>
      </c>
      <c r="P2064" s="36" t="str">
        <f>FIXED(Tabla1[[#This Row],[IVA RET]],0)</f>
        <v>0</v>
      </c>
      <c r="R2064" s="68">
        <f>Tabla1[[#This Row],[TASA 16]]*16%</f>
        <v>0</v>
      </c>
    </row>
    <row r="2065" spans="2:18" x14ac:dyDescent="0.25">
      <c r="B2065" t="str">
        <f>'[1]210 Y RFC'!A2065</f>
        <v>PMC800317LP4</v>
      </c>
      <c r="C2065" t="s">
        <v>2097</v>
      </c>
      <c r="D2065" t="str">
        <f>'[1]210 Y RFC'!C2065</f>
        <v>PROVEEDOR MEDICO CIENTIFICO DE OCCIDENTE SA DE CV</v>
      </c>
      <c r="E2065" s="35">
        <f>SUMIFS(Tabla16[TASA 16],Tabla16[NUM],Tabla1[[#This Row],[CODIGO]])</f>
        <v>0</v>
      </c>
      <c r="F2065" s="35">
        <f>SUMIFS(Tabla16[TASA 0%],Tabla16[NUM],Tabla1[[#This Row],[CODIGO]])</f>
        <v>0</v>
      </c>
      <c r="G2065" s="35">
        <f>SUMIFS(Tabla16[[EXENTO ]],Tabla16[NUM],Tabla1[[#This Row],[CODIGO]])</f>
        <v>0</v>
      </c>
      <c r="H2065" s="35">
        <f>SUMIFS(Tabla16[IVA],Tabla16[NUM],Tabla1[[#This Row],[CODIGO]])</f>
        <v>0</v>
      </c>
      <c r="I2065" s="35">
        <f>SUMIFS(Tabla16[ISR RET.],Tabla16[NUM],Tabla1[[#This Row],[CODIGO]])</f>
        <v>0</v>
      </c>
      <c r="J2065" s="35">
        <f>SUMIFS(Tabla16[IVA RET.],Tabla16[NUM],Tabla1[[#This Row],[CODIGO]])</f>
        <v>0</v>
      </c>
      <c r="K2065" t="str">
        <f>FIXED(Tabla1[[#This Row],[TASA 16%]],0)</f>
        <v>0</v>
      </c>
      <c r="L2065" t="str">
        <f>FIXED(Tabla1[[#This Row],[TASA 0%]],0)</f>
        <v>0</v>
      </c>
      <c r="M2065" t="str">
        <f>FIXED(Tabla1[[#This Row],[TASA EXE.]],0)</f>
        <v>0</v>
      </c>
      <c r="N2065" t="str">
        <f>FIXED(Tabla1[[#This Row],[IVA]],0)</f>
        <v>0</v>
      </c>
      <c r="O2065" t="str">
        <f>FIXED(Tabla1[[#This Row],[ISR RET]],0)</f>
        <v>0</v>
      </c>
      <c r="P2065" t="str">
        <f>FIXED(Tabla1[[#This Row],[IVA RET]],0)</f>
        <v>0</v>
      </c>
      <c r="R2065" s="68">
        <f>Tabla1[[#This Row],[TASA 16]]*16%</f>
        <v>0</v>
      </c>
    </row>
    <row r="2066" spans="2:18" x14ac:dyDescent="0.25">
      <c r="B2066" t="str">
        <f>'[1]210 Y RFC'!A2066</f>
        <v>TOGR7001075A9</v>
      </c>
      <c r="C2066" t="s">
        <v>2098</v>
      </c>
      <c r="D2066" t="str">
        <f>'[1]210 Y RFC'!C2066</f>
        <v>TOLENTINO GOMEZ RAUL ALEJANDRO</v>
      </c>
      <c r="E2066" s="35">
        <f>SUMIFS(Tabla16[TASA 16],Tabla16[NUM],Tabla1[[#This Row],[CODIGO]])</f>
        <v>0</v>
      </c>
      <c r="F2066" s="35">
        <f>SUMIFS(Tabla16[TASA 0%],Tabla16[NUM],Tabla1[[#This Row],[CODIGO]])</f>
        <v>0</v>
      </c>
      <c r="G2066" s="35">
        <f>SUMIFS(Tabla16[[EXENTO ]],Tabla16[NUM],Tabla1[[#This Row],[CODIGO]])</f>
        <v>0</v>
      </c>
      <c r="H2066" s="35">
        <f>SUMIFS(Tabla16[IVA],Tabla16[NUM],Tabla1[[#This Row],[CODIGO]])</f>
        <v>0</v>
      </c>
      <c r="I2066" s="35">
        <f>SUMIFS(Tabla16[ISR RET.],Tabla16[NUM],Tabla1[[#This Row],[CODIGO]])</f>
        <v>0</v>
      </c>
      <c r="J2066" s="35">
        <f>SUMIFS(Tabla16[IVA RET.],Tabla16[NUM],Tabla1[[#This Row],[CODIGO]])</f>
        <v>0</v>
      </c>
      <c r="K2066" t="str">
        <f>FIXED(Tabla1[[#This Row],[TASA 16%]],0)</f>
        <v>0</v>
      </c>
      <c r="L2066" t="str">
        <f>FIXED(Tabla1[[#This Row],[TASA 0%]],0)</f>
        <v>0</v>
      </c>
      <c r="M2066" t="str">
        <f>FIXED(Tabla1[[#This Row],[TASA EXE.]],0)</f>
        <v>0</v>
      </c>
      <c r="N2066" s="36" t="str">
        <f>FIXED(Tabla1[[#This Row],[IVA]],0)</f>
        <v>0</v>
      </c>
      <c r="O2066" s="36" t="str">
        <f>FIXED(Tabla1[[#This Row],[ISR RET]],0)</f>
        <v>0</v>
      </c>
      <c r="P2066" s="36" t="str">
        <f>FIXED(Tabla1[[#This Row],[IVA RET]],0)</f>
        <v>0</v>
      </c>
      <c r="R2066" s="68">
        <f>Tabla1[[#This Row],[TASA 16]]*16%</f>
        <v>0</v>
      </c>
    </row>
    <row r="2067" spans="2:18" x14ac:dyDescent="0.25">
      <c r="B2067" t="str">
        <f>'[1]210 Y RFC'!A2067</f>
        <v>AIC970505RK2</v>
      </c>
      <c r="C2067" t="s">
        <v>2099</v>
      </c>
      <c r="D2067" t="str">
        <f>'[1]210 Y RFC'!C2067</f>
        <v>ASOCIACION INTERNACIONAL DE CAPACITACION CONTRA DESASTRES AC</v>
      </c>
      <c r="E2067" s="35">
        <f>SUMIFS(Tabla16[TASA 16],Tabla16[NUM],Tabla1[[#This Row],[CODIGO]])</f>
        <v>0</v>
      </c>
      <c r="F2067" s="35">
        <f>SUMIFS(Tabla16[TASA 0%],Tabla16[NUM],Tabla1[[#This Row],[CODIGO]])</f>
        <v>0</v>
      </c>
      <c r="G2067" s="35">
        <f>SUMIFS(Tabla16[[EXENTO ]],Tabla16[NUM],Tabla1[[#This Row],[CODIGO]])</f>
        <v>0</v>
      </c>
      <c r="H2067" s="35">
        <f>SUMIFS(Tabla16[IVA],Tabla16[NUM],Tabla1[[#This Row],[CODIGO]])</f>
        <v>0</v>
      </c>
      <c r="I2067" s="35">
        <f>SUMIFS(Tabla16[ISR RET.],Tabla16[NUM],Tabla1[[#This Row],[CODIGO]])</f>
        <v>0</v>
      </c>
      <c r="J2067" s="35">
        <f>SUMIFS(Tabla16[IVA RET.],Tabla16[NUM],Tabla1[[#This Row],[CODIGO]])</f>
        <v>0</v>
      </c>
      <c r="K2067" t="str">
        <f>FIXED(Tabla1[[#This Row],[TASA 16%]],0)</f>
        <v>0</v>
      </c>
      <c r="L2067" t="str">
        <f>FIXED(Tabla1[[#This Row],[TASA 0%]],0)</f>
        <v>0</v>
      </c>
      <c r="M2067" t="str">
        <f>FIXED(Tabla1[[#This Row],[TASA EXE.]],0)</f>
        <v>0</v>
      </c>
      <c r="N2067" t="str">
        <f>FIXED(Tabla1[[#This Row],[IVA]],0)</f>
        <v>0</v>
      </c>
      <c r="O2067" t="str">
        <f>FIXED(Tabla1[[#This Row],[ISR RET]],0)</f>
        <v>0</v>
      </c>
      <c r="P2067" t="str">
        <f>FIXED(Tabla1[[#This Row],[IVA RET]],0)</f>
        <v>0</v>
      </c>
      <c r="R2067" s="68">
        <f>Tabla1[[#This Row],[TASA 16]]*16%</f>
        <v>0</v>
      </c>
    </row>
    <row r="2068" spans="2:18" x14ac:dyDescent="0.25">
      <c r="B2068" t="str">
        <f>'[1]210 Y RFC'!A2068</f>
        <v>CNE830909CZ8</v>
      </c>
      <c r="C2068" t="s">
        <v>2100</v>
      </c>
      <c r="D2068" t="str">
        <f>'[1]210 Y RFC'!C2068</f>
        <v>CORREO NEUMATICO SA DE CV</v>
      </c>
      <c r="E2068" s="35">
        <f>SUMIFS(Tabla16[TASA 16],Tabla16[NUM],Tabla1[[#This Row],[CODIGO]])</f>
        <v>0</v>
      </c>
      <c r="F2068" s="35">
        <f>SUMIFS(Tabla16[TASA 0%],Tabla16[NUM],Tabla1[[#This Row],[CODIGO]])</f>
        <v>0</v>
      </c>
      <c r="G2068" s="35">
        <f>SUMIFS(Tabla16[[EXENTO ]],Tabla16[NUM],Tabla1[[#This Row],[CODIGO]])</f>
        <v>0</v>
      </c>
      <c r="H2068" s="35">
        <f>SUMIFS(Tabla16[IVA],Tabla16[NUM],Tabla1[[#This Row],[CODIGO]])</f>
        <v>0</v>
      </c>
      <c r="I2068" s="35">
        <f>SUMIFS(Tabla16[ISR RET.],Tabla16[NUM],Tabla1[[#This Row],[CODIGO]])</f>
        <v>0</v>
      </c>
      <c r="J2068" s="35">
        <f>SUMIFS(Tabla16[IVA RET.],Tabla16[NUM],Tabla1[[#This Row],[CODIGO]])</f>
        <v>0</v>
      </c>
      <c r="K2068" t="str">
        <f>FIXED(Tabla1[[#This Row],[TASA 16%]],0)</f>
        <v>0</v>
      </c>
      <c r="L2068" t="str">
        <f>FIXED(Tabla1[[#This Row],[TASA 0%]],0)</f>
        <v>0</v>
      </c>
      <c r="M2068" t="str">
        <f>FIXED(Tabla1[[#This Row],[TASA EXE.]],0)</f>
        <v>0</v>
      </c>
      <c r="N2068" s="36" t="str">
        <f>FIXED(Tabla1[[#This Row],[IVA]],0)</f>
        <v>0</v>
      </c>
      <c r="O2068" s="36" t="str">
        <f>FIXED(Tabla1[[#This Row],[ISR RET]],0)</f>
        <v>0</v>
      </c>
      <c r="P2068" s="36" t="str">
        <f>FIXED(Tabla1[[#This Row],[IVA RET]],0)</f>
        <v>0</v>
      </c>
      <c r="R2068" s="68">
        <f>Tabla1[[#This Row],[TASA 16]]*16%</f>
        <v>0</v>
      </c>
    </row>
    <row r="2069" spans="2:18" x14ac:dyDescent="0.25">
      <c r="B2069" t="str">
        <f>'[1]210 Y RFC'!A2069</f>
        <v>DULS460128FW4</v>
      </c>
      <c r="C2069" t="s">
        <v>2101</v>
      </c>
      <c r="D2069" t="str">
        <f>'[1]210 Y RFC'!C2069</f>
        <v>DURAN LOPEZ SERGIO</v>
      </c>
      <c r="E2069" s="35">
        <f>SUMIFS(Tabla16[TASA 16],Tabla16[NUM],Tabla1[[#This Row],[CODIGO]])</f>
        <v>0</v>
      </c>
      <c r="F2069" s="35">
        <f>SUMIFS(Tabla16[TASA 0%],Tabla16[NUM],Tabla1[[#This Row],[CODIGO]])</f>
        <v>0</v>
      </c>
      <c r="G2069" s="35">
        <f>SUMIFS(Tabla16[[EXENTO ]],Tabla16[NUM],Tabla1[[#This Row],[CODIGO]])</f>
        <v>0</v>
      </c>
      <c r="H2069" s="35">
        <f>SUMIFS(Tabla16[IVA],Tabla16[NUM],Tabla1[[#This Row],[CODIGO]])</f>
        <v>0</v>
      </c>
      <c r="I2069" s="35">
        <f>SUMIFS(Tabla16[ISR RET.],Tabla16[NUM],Tabla1[[#This Row],[CODIGO]])</f>
        <v>0</v>
      </c>
      <c r="J2069" s="35">
        <f>SUMIFS(Tabla16[IVA RET.],Tabla16[NUM],Tabla1[[#This Row],[CODIGO]])</f>
        <v>0</v>
      </c>
      <c r="K2069" t="str">
        <f>FIXED(Tabla1[[#This Row],[TASA 16%]],0)</f>
        <v>0</v>
      </c>
      <c r="L2069" t="str">
        <f>FIXED(Tabla1[[#This Row],[TASA 0%]],0)</f>
        <v>0</v>
      </c>
      <c r="M2069" t="str">
        <f>FIXED(Tabla1[[#This Row],[TASA EXE.]],0)</f>
        <v>0</v>
      </c>
      <c r="N2069" t="str">
        <f>FIXED(Tabla1[[#This Row],[IVA]],0)</f>
        <v>0</v>
      </c>
      <c r="O2069" t="str">
        <f>FIXED(Tabla1[[#This Row],[ISR RET]],0)</f>
        <v>0</v>
      </c>
      <c r="P2069" t="str">
        <f>FIXED(Tabla1[[#This Row],[IVA RET]],0)</f>
        <v>0</v>
      </c>
      <c r="R2069" s="68">
        <f>Tabla1[[#This Row],[TASA 16]]*16%</f>
        <v>0</v>
      </c>
    </row>
    <row r="2070" spans="2:18" x14ac:dyDescent="0.25">
      <c r="B2070" t="str">
        <f>'[1]210 Y RFC'!A2070</f>
        <v>MED061214PX2</v>
      </c>
      <c r="C2070" t="s">
        <v>2102</v>
      </c>
      <c r="D2070" t="str">
        <f>'[1]210 Y RFC'!C2070</f>
        <v>MEDIPREV S DE RL DE CV</v>
      </c>
      <c r="E2070" s="35">
        <f>SUMIFS(Tabla16[TASA 16],Tabla16[NUM],Tabla1[[#This Row],[CODIGO]])</f>
        <v>0</v>
      </c>
      <c r="F2070" s="35">
        <f>SUMIFS(Tabla16[TASA 0%],Tabla16[NUM],Tabla1[[#This Row],[CODIGO]])</f>
        <v>0</v>
      </c>
      <c r="G2070" s="35">
        <f>SUMIFS(Tabla16[[EXENTO ]],Tabla16[NUM],Tabla1[[#This Row],[CODIGO]])</f>
        <v>0</v>
      </c>
      <c r="H2070" s="35">
        <f>SUMIFS(Tabla16[IVA],Tabla16[NUM],Tabla1[[#This Row],[CODIGO]])</f>
        <v>0</v>
      </c>
      <c r="I2070" s="35">
        <f>SUMIFS(Tabla16[ISR RET.],Tabla16[NUM],Tabla1[[#This Row],[CODIGO]])</f>
        <v>0</v>
      </c>
      <c r="J2070" s="35">
        <f>SUMIFS(Tabla16[IVA RET.],Tabla16[NUM],Tabla1[[#This Row],[CODIGO]])</f>
        <v>0</v>
      </c>
      <c r="K2070" t="str">
        <f>FIXED(Tabla1[[#This Row],[TASA 16%]],0)</f>
        <v>0</v>
      </c>
      <c r="L2070" t="str">
        <f>FIXED(Tabla1[[#This Row],[TASA 0%]],0)</f>
        <v>0</v>
      </c>
      <c r="M2070" t="str">
        <f>FIXED(Tabla1[[#This Row],[TASA EXE.]],0)</f>
        <v>0</v>
      </c>
      <c r="N2070" s="36" t="str">
        <f>FIXED(Tabla1[[#This Row],[IVA]],0)</f>
        <v>0</v>
      </c>
      <c r="O2070" s="36" t="str">
        <f>FIXED(Tabla1[[#This Row],[ISR RET]],0)</f>
        <v>0</v>
      </c>
      <c r="P2070" s="36" t="str">
        <f>FIXED(Tabla1[[#This Row],[IVA RET]],0)</f>
        <v>0</v>
      </c>
      <c r="R2070" s="68">
        <f>Tabla1[[#This Row],[TASA 16]]*16%</f>
        <v>0</v>
      </c>
    </row>
    <row r="2071" spans="2:18" x14ac:dyDescent="0.25">
      <c r="B2071" t="str">
        <f>'[1]210 Y RFC'!A2071</f>
        <v>GMU011008SW5</v>
      </c>
      <c r="C2071" t="s">
        <v>2103</v>
      </c>
      <c r="D2071" t="str">
        <f>'[1]210 Y RFC'!C2071</f>
        <v>GRUPO MULTIHOME SA DE CV</v>
      </c>
      <c r="E2071" s="35">
        <f>SUMIFS(Tabla16[TASA 16],Tabla16[NUM],Tabla1[[#This Row],[CODIGO]])</f>
        <v>0</v>
      </c>
      <c r="F2071" s="35">
        <f>SUMIFS(Tabla16[TASA 0%],Tabla16[NUM],Tabla1[[#This Row],[CODIGO]])</f>
        <v>0</v>
      </c>
      <c r="G2071" s="35">
        <f>SUMIFS(Tabla16[[EXENTO ]],Tabla16[NUM],Tabla1[[#This Row],[CODIGO]])</f>
        <v>0</v>
      </c>
      <c r="H2071" s="35">
        <f>SUMIFS(Tabla16[IVA],Tabla16[NUM],Tabla1[[#This Row],[CODIGO]])</f>
        <v>0</v>
      </c>
      <c r="I2071" s="35">
        <f>SUMIFS(Tabla16[ISR RET.],Tabla16[NUM],Tabla1[[#This Row],[CODIGO]])</f>
        <v>0</v>
      </c>
      <c r="J2071" s="35">
        <f>SUMIFS(Tabla16[IVA RET.],Tabla16[NUM],Tabla1[[#This Row],[CODIGO]])</f>
        <v>0</v>
      </c>
      <c r="K2071" t="str">
        <f>FIXED(Tabla1[[#This Row],[TASA 16%]],0)</f>
        <v>0</v>
      </c>
      <c r="L2071" t="str">
        <f>FIXED(Tabla1[[#This Row],[TASA 0%]],0)</f>
        <v>0</v>
      </c>
      <c r="M2071" t="str">
        <f>FIXED(Tabla1[[#This Row],[TASA EXE.]],0)</f>
        <v>0</v>
      </c>
      <c r="N2071" s="36" t="str">
        <f>FIXED(Tabla1[[#This Row],[IVA]],0)</f>
        <v>0</v>
      </c>
      <c r="O2071" s="36" t="str">
        <f>FIXED(Tabla1[[#This Row],[ISR RET]],0)</f>
        <v>0</v>
      </c>
      <c r="P2071" s="36" t="str">
        <f>FIXED(Tabla1[[#This Row],[IVA RET]],0)</f>
        <v>0</v>
      </c>
      <c r="R2071" s="68">
        <f>Tabla1[[#This Row],[TASA 16]]*16%</f>
        <v>0</v>
      </c>
    </row>
    <row r="2072" spans="2:18" x14ac:dyDescent="0.25">
      <c r="B2072" t="str">
        <f>'[1]210 Y RFC'!A2072</f>
        <v>PCM091030AA9</v>
      </c>
      <c r="C2072" t="s">
        <v>2104</v>
      </c>
      <c r="D2072" t="str">
        <f>'[1]210 Y RFC'!C2072</f>
        <v>PRODUCTOS PARA CALZADO MEXPIEL S DE RL MI DE CV</v>
      </c>
      <c r="E2072" s="35">
        <f>SUMIFS(Tabla16[TASA 16],Tabla16[NUM],Tabla1[[#This Row],[CODIGO]])</f>
        <v>0</v>
      </c>
      <c r="F2072" s="35">
        <f>SUMIFS(Tabla16[TASA 0%],Tabla16[NUM],Tabla1[[#This Row],[CODIGO]])</f>
        <v>0</v>
      </c>
      <c r="G2072" s="35">
        <f>SUMIFS(Tabla16[[EXENTO ]],Tabla16[NUM],Tabla1[[#This Row],[CODIGO]])</f>
        <v>0</v>
      </c>
      <c r="H2072" s="35">
        <f>SUMIFS(Tabla16[IVA],Tabla16[NUM],Tabla1[[#This Row],[CODIGO]])</f>
        <v>0</v>
      </c>
      <c r="I2072" s="35">
        <f>SUMIFS(Tabla16[ISR RET.],Tabla16[NUM],Tabla1[[#This Row],[CODIGO]])</f>
        <v>0</v>
      </c>
      <c r="J2072" s="35">
        <f>SUMIFS(Tabla16[IVA RET.],Tabla16[NUM],Tabla1[[#This Row],[CODIGO]])</f>
        <v>0</v>
      </c>
      <c r="K2072" t="str">
        <f>FIXED(Tabla1[[#This Row],[TASA 16%]],0)</f>
        <v>0</v>
      </c>
      <c r="L2072" t="str">
        <f>FIXED(Tabla1[[#This Row],[TASA 0%]],0)</f>
        <v>0</v>
      </c>
      <c r="M2072" t="str">
        <f>FIXED(Tabla1[[#This Row],[TASA EXE.]],0)</f>
        <v>0</v>
      </c>
      <c r="N2072" s="36" t="str">
        <f>FIXED(Tabla1[[#This Row],[IVA]],0)</f>
        <v>0</v>
      </c>
      <c r="O2072" s="36" t="str">
        <f>FIXED(Tabla1[[#This Row],[ISR RET]],0)</f>
        <v>0</v>
      </c>
      <c r="P2072" s="36" t="str">
        <f>FIXED(Tabla1[[#This Row],[IVA RET]],0)</f>
        <v>0</v>
      </c>
      <c r="R2072" s="68">
        <f>Tabla1[[#This Row],[TASA 16]]*16%</f>
        <v>0</v>
      </c>
    </row>
    <row r="2073" spans="2:18" x14ac:dyDescent="0.25">
      <c r="B2073" t="str">
        <f>'[1]210 Y RFC'!A2073</f>
        <v>MOGA780720PYA</v>
      </c>
      <c r="C2073" t="s">
        <v>2105</v>
      </c>
      <c r="D2073" t="str">
        <f>'[1]210 Y RFC'!C2073</f>
        <v>MODAD GONZALEZ AMIN JALIL</v>
      </c>
      <c r="E2073" s="35">
        <f>SUMIFS(Tabla16[TASA 16],Tabla16[NUM],Tabla1[[#This Row],[CODIGO]])</f>
        <v>0</v>
      </c>
      <c r="F2073" s="35">
        <f>SUMIFS(Tabla16[TASA 0%],Tabla16[NUM],Tabla1[[#This Row],[CODIGO]])</f>
        <v>0</v>
      </c>
      <c r="G2073" s="35">
        <f>SUMIFS(Tabla16[[EXENTO ]],Tabla16[NUM],Tabla1[[#This Row],[CODIGO]])</f>
        <v>0</v>
      </c>
      <c r="H2073" s="35">
        <f>SUMIFS(Tabla16[IVA],Tabla16[NUM],Tabla1[[#This Row],[CODIGO]])</f>
        <v>0</v>
      </c>
      <c r="I2073" s="35">
        <f>SUMIFS(Tabla16[ISR RET.],Tabla16[NUM],Tabla1[[#This Row],[CODIGO]])</f>
        <v>0</v>
      </c>
      <c r="J2073" s="35">
        <f>SUMIFS(Tabla16[IVA RET.],Tabla16[NUM],Tabla1[[#This Row],[CODIGO]])</f>
        <v>0</v>
      </c>
      <c r="K2073" t="str">
        <f>FIXED(Tabla1[[#This Row],[TASA 16%]],0)</f>
        <v>0</v>
      </c>
      <c r="L2073" t="str">
        <f>FIXED(Tabla1[[#This Row],[TASA 0%]],0)</f>
        <v>0</v>
      </c>
      <c r="M2073" t="str">
        <f>FIXED(Tabla1[[#This Row],[TASA EXE.]],0)</f>
        <v>0</v>
      </c>
      <c r="N2073" t="str">
        <f>FIXED(Tabla1[[#This Row],[IVA]],0)</f>
        <v>0</v>
      </c>
      <c r="O2073" t="str">
        <f>FIXED(Tabla1[[#This Row],[ISR RET]],0)</f>
        <v>0</v>
      </c>
      <c r="P2073" t="str">
        <f>FIXED(Tabla1[[#This Row],[IVA RET]],0)</f>
        <v>0</v>
      </c>
      <c r="R2073" s="68">
        <f>Tabla1[[#This Row],[TASA 16]]*16%</f>
        <v>0</v>
      </c>
    </row>
    <row r="2074" spans="2:18" x14ac:dyDescent="0.25">
      <c r="B2074" t="str">
        <f>'[1]210 Y RFC'!A2074</f>
        <v>MRM0011242W2</v>
      </c>
      <c r="C2074" t="s">
        <v>2106</v>
      </c>
      <c r="D2074" t="str">
        <f>'[1]210 Y RFC'!C2074</f>
        <v>MAYOREO DE REFRIGERACION Y MAQUINAS SA DE CV</v>
      </c>
      <c r="E2074" s="35">
        <f>SUMIFS(Tabla16[TASA 16],Tabla16[NUM],Tabla1[[#This Row],[CODIGO]])</f>
        <v>0</v>
      </c>
      <c r="F2074" s="35">
        <f>SUMIFS(Tabla16[TASA 0%],Tabla16[NUM],Tabla1[[#This Row],[CODIGO]])</f>
        <v>0</v>
      </c>
      <c r="G2074" s="35">
        <f>SUMIFS(Tabla16[[EXENTO ]],Tabla16[NUM],Tabla1[[#This Row],[CODIGO]])</f>
        <v>0</v>
      </c>
      <c r="H2074" s="35">
        <f>SUMIFS(Tabla16[IVA],Tabla16[NUM],Tabla1[[#This Row],[CODIGO]])</f>
        <v>0</v>
      </c>
      <c r="I2074" s="35">
        <f>SUMIFS(Tabla16[ISR RET.],Tabla16[NUM],Tabla1[[#This Row],[CODIGO]])</f>
        <v>0</v>
      </c>
      <c r="J2074" s="35">
        <f>SUMIFS(Tabla16[IVA RET.],Tabla16[NUM],Tabla1[[#This Row],[CODIGO]])</f>
        <v>0</v>
      </c>
      <c r="K2074" t="str">
        <f>FIXED(Tabla1[[#This Row],[TASA 16%]],0)</f>
        <v>0</v>
      </c>
      <c r="L2074" t="str">
        <f>FIXED(Tabla1[[#This Row],[TASA 0%]],0)</f>
        <v>0</v>
      </c>
      <c r="M2074" t="str">
        <f>FIXED(Tabla1[[#This Row],[TASA EXE.]],0)</f>
        <v>0</v>
      </c>
      <c r="N2074" s="36" t="str">
        <f>FIXED(Tabla1[[#This Row],[IVA]],0)</f>
        <v>0</v>
      </c>
      <c r="O2074" s="36" t="str">
        <f>FIXED(Tabla1[[#This Row],[ISR RET]],0)</f>
        <v>0</v>
      </c>
      <c r="P2074" s="36" t="str">
        <f>FIXED(Tabla1[[#This Row],[IVA RET]],0)</f>
        <v>0</v>
      </c>
      <c r="R2074" s="68">
        <f>Tabla1[[#This Row],[TASA 16]]*16%</f>
        <v>0</v>
      </c>
    </row>
    <row r="2075" spans="2:18" x14ac:dyDescent="0.25">
      <c r="B2075" t="str">
        <f>'[1]210 Y RFC'!A2075</f>
        <v>MEN990426991</v>
      </c>
      <c r="C2075" t="s">
        <v>2107</v>
      </c>
      <c r="D2075" t="str">
        <f>'[1]210 Y RFC'!C2075</f>
        <v>MIL ENVASES SA DE CV</v>
      </c>
      <c r="E2075" s="35">
        <f>SUMIFS(Tabla16[TASA 16],Tabla16[NUM],Tabla1[[#This Row],[CODIGO]])</f>
        <v>5247.5625</v>
      </c>
      <c r="F2075" s="35">
        <f>SUMIFS(Tabla16[TASA 0%],Tabla16[NUM],Tabla1[[#This Row],[CODIGO]])</f>
        <v>-3.2499999999345164E-2</v>
      </c>
      <c r="G2075" s="35">
        <f>SUMIFS(Tabla16[[EXENTO ]],Tabla16[NUM],Tabla1[[#This Row],[CODIGO]])</f>
        <v>0</v>
      </c>
      <c r="H2075" s="35">
        <f>SUMIFS(Tabla16[IVA],Tabla16[NUM],Tabla1[[#This Row],[CODIGO]])</f>
        <v>839.61</v>
      </c>
      <c r="I2075" s="35">
        <f>SUMIFS(Tabla16[ISR RET.],Tabla16[NUM],Tabla1[[#This Row],[CODIGO]])</f>
        <v>0</v>
      </c>
      <c r="J2075" s="35">
        <f>SUMIFS(Tabla16[IVA RET.],Tabla16[NUM],Tabla1[[#This Row],[CODIGO]])</f>
        <v>0</v>
      </c>
      <c r="K2075" t="str">
        <f>FIXED(Tabla1[[#This Row],[TASA 16%]],0)</f>
        <v>5,248</v>
      </c>
      <c r="L2075" t="str">
        <f>FIXED(Tabla1[[#This Row],[TASA 0%]],0)</f>
        <v>0</v>
      </c>
      <c r="M2075" t="str">
        <f>FIXED(Tabla1[[#This Row],[TASA EXE.]],0)</f>
        <v>0</v>
      </c>
      <c r="N2075" t="str">
        <f>FIXED(Tabla1[[#This Row],[IVA]],0)</f>
        <v>840</v>
      </c>
      <c r="O2075" t="str">
        <f>FIXED(Tabla1[[#This Row],[ISR RET]],0)</f>
        <v>0</v>
      </c>
      <c r="P2075" t="str">
        <f>FIXED(Tabla1[[#This Row],[IVA RET]],0)</f>
        <v>0</v>
      </c>
      <c r="R2075" s="68">
        <f>Tabla1[[#This Row],[TASA 16]]*16%</f>
        <v>839.68000000000006</v>
      </c>
    </row>
    <row r="2076" spans="2:18" x14ac:dyDescent="0.25">
      <c r="B2076" t="str">
        <f>'[1]210 Y RFC'!A2076</f>
        <v>ITR0410194U2</v>
      </c>
      <c r="C2076" t="s">
        <v>2108</v>
      </c>
      <c r="D2076" t="str">
        <f>'[1]210 Y RFC'!C2076</f>
        <v>INTEGRACION Y TRANSFORMACION SA DE CV</v>
      </c>
      <c r="E2076" s="35">
        <f>SUMIFS(Tabla16[TASA 16],Tabla16[NUM],Tabla1[[#This Row],[CODIGO]])</f>
        <v>0</v>
      </c>
      <c r="F2076" s="35">
        <f>SUMIFS(Tabla16[TASA 0%],Tabla16[NUM],Tabla1[[#This Row],[CODIGO]])</f>
        <v>0</v>
      </c>
      <c r="G2076" s="35">
        <f>SUMIFS(Tabla16[[EXENTO ]],Tabla16[NUM],Tabla1[[#This Row],[CODIGO]])</f>
        <v>0</v>
      </c>
      <c r="H2076" s="35">
        <f>SUMIFS(Tabla16[IVA],Tabla16[NUM],Tabla1[[#This Row],[CODIGO]])</f>
        <v>0</v>
      </c>
      <c r="I2076" s="35">
        <f>SUMIFS(Tabla16[ISR RET.],Tabla16[NUM],Tabla1[[#This Row],[CODIGO]])</f>
        <v>0</v>
      </c>
      <c r="J2076" s="35">
        <f>SUMIFS(Tabla16[IVA RET.],Tabla16[NUM],Tabla1[[#This Row],[CODIGO]])</f>
        <v>0</v>
      </c>
      <c r="K2076" t="str">
        <f>FIXED(Tabla1[[#This Row],[TASA 16%]],0)</f>
        <v>0</v>
      </c>
      <c r="L2076" t="str">
        <f>FIXED(Tabla1[[#This Row],[TASA 0%]],0)</f>
        <v>0</v>
      </c>
      <c r="M2076" t="str">
        <f>FIXED(Tabla1[[#This Row],[TASA EXE.]],0)</f>
        <v>0</v>
      </c>
      <c r="N2076" s="36" t="str">
        <f>FIXED(Tabla1[[#This Row],[IVA]],0)</f>
        <v>0</v>
      </c>
      <c r="O2076" s="36" t="str">
        <f>FIXED(Tabla1[[#This Row],[ISR RET]],0)</f>
        <v>0</v>
      </c>
      <c r="P2076" s="36" t="str">
        <f>FIXED(Tabla1[[#This Row],[IVA RET]],0)</f>
        <v>0</v>
      </c>
      <c r="R2076" s="68">
        <f>Tabla1[[#This Row],[TASA 16]]*16%</f>
        <v>0</v>
      </c>
    </row>
    <row r="2077" spans="2:18" x14ac:dyDescent="0.25">
      <c r="B2077" t="str">
        <f>'[1]210 Y RFC'!A2077</f>
        <v>PRO860701656</v>
      </c>
      <c r="C2077" t="s">
        <v>2109</v>
      </c>
      <c r="D2077" t="str">
        <f>'[1]210 Y RFC'!C2077</f>
        <v>PROBELCO SA DE CV</v>
      </c>
      <c r="E2077" s="35">
        <f>SUMIFS(Tabla16[TASA 16],Tabla16[NUM],Tabla1[[#This Row],[CODIGO]])</f>
        <v>0</v>
      </c>
      <c r="F2077" s="35">
        <f>SUMIFS(Tabla16[TASA 0%],Tabla16[NUM],Tabla1[[#This Row],[CODIGO]])</f>
        <v>0</v>
      </c>
      <c r="G2077" s="35">
        <f>SUMIFS(Tabla16[[EXENTO ]],Tabla16[NUM],Tabla1[[#This Row],[CODIGO]])</f>
        <v>0</v>
      </c>
      <c r="H2077" s="35">
        <f>SUMIFS(Tabla16[IVA],Tabla16[NUM],Tabla1[[#This Row],[CODIGO]])</f>
        <v>0</v>
      </c>
      <c r="I2077" s="35">
        <f>SUMIFS(Tabla16[ISR RET.],Tabla16[NUM],Tabla1[[#This Row],[CODIGO]])</f>
        <v>0</v>
      </c>
      <c r="J2077" s="35">
        <f>SUMIFS(Tabla16[IVA RET.],Tabla16[NUM],Tabla1[[#This Row],[CODIGO]])</f>
        <v>0</v>
      </c>
      <c r="K2077" t="str">
        <f>FIXED(Tabla1[[#This Row],[TASA 16%]],0)</f>
        <v>0</v>
      </c>
      <c r="L2077" t="str">
        <f>FIXED(Tabla1[[#This Row],[TASA 0%]],0)</f>
        <v>0</v>
      </c>
      <c r="M2077" t="str">
        <f>FIXED(Tabla1[[#This Row],[TASA EXE.]],0)</f>
        <v>0</v>
      </c>
      <c r="N2077" t="str">
        <f>FIXED(Tabla1[[#This Row],[IVA]],0)</f>
        <v>0</v>
      </c>
      <c r="O2077" t="str">
        <f>FIXED(Tabla1[[#This Row],[ISR RET]],0)</f>
        <v>0</v>
      </c>
      <c r="P2077" t="str">
        <f>FIXED(Tabla1[[#This Row],[IVA RET]],0)</f>
        <v>0</v>
      </c>
      <c r="R2077" s="68">
        <f>Tabla1[[#This Row],[TASA 16]]*16%</f>
        <v>0</v>
      </c>
    </row>
    <row r="2078" spans="2:18" x14ac:dyDescent="0.25">
      <c r="B2078" t="str">
        <f>'[1]210 Y RFC'!A2078</f>
        <v>MALF820116LA8</v>
      </c>
      <c r="C2078" t="s">
        <v>2110</v>
      </c>
      <c r="D2078" t="str">
        <f>'[1]210 Y RFC'!C2078</f>
        <v>MARTINEZ LOPEZ FERNANDO</v>
      </c>
      <c r="E2078" s="35">
        <f>SUMIFS(Tabla16[TASA 16],Tabla16[NUM],Tabla1[[#This Row],[CODIGO]])</f>
        <v>0</v>
      </c>
      <c r="F2078" s="35">
        <f>SUMIFS(Tabla16[TASA 0%],Tabla16[NUM],Tabla1[[#This Row],[CODIGO]])</f>
        <v>0</v>
      </c>
      <c r="G2078" s="35">
        <f>SUMIFS(Tabla16[[EXENTO ]],Tabla16[NUM],Tabla1[[#This Row],[CODIGO]])</f>
        <v>0</v>
      </c>
      <c r="H2078" s="35">
        <f>SUMIFS(Tabla16[IVA],Tabla16[NUM],Tabla1[[#This Row],[CODIGO]])</f>
        <v>0</v>
      </c>
      <c r="I2078" s="35">
        <f>SUMIFS(Tabla16[ISR RET.],Tabla16[NUM],Tabla1[[#This Row],[CODIGO]])</f>
        <v>0</v>
      </c>
      <c r="J2078" s="35">
        <f>SUMIFS(Tabla16[IVA RET.],Tabla16[NUM],Tabla1[[#This Row],[CODIGO]])</f>
        <v>0</v>
      </c>
      <c r="K2078" t="str">
        <f>FIXED(Tabla1[[#This Row],[TASA 16%]],0)</f>
        <v>0</v>
      </c>
      <c r="L2078" t="str">
        <f>FIXED(Tabla1[[#This Row],[TASA 0%]],0)</f>
        <v>0</v>
      </c>
      <c r="M2078" t="str">
        <f>FIXED(Tabla1[[#This Row],[TASA EXE.]],0)</f>
        <v>0</v>
      </c>
      <c r="N2078" s="36" t="str">
        <f>FIXED(Tabla1[[#This Row],[IVA]],0)</f>
        <v>0</v>
      </c>
      <c r="O2078" s="36" t="str">
        <f>FIXED(Tabla1[[#This Row],[ISR RET]],0)</f>
        <v>0</v>
      </c>
      <c r="P2078" s="36" t="str">
        <f>FIXED(Tabla1[[#This Row],[IVA RET]],0)</f>
        <v>0</v>
      </c>
      <c r="R2078" s="68">
        <f>Tabla1[[#This Row],[TASA 16]]*16%</f>
        <v>0</v>
      </c>
    </row>
    <row r="2079" spans="2:18" x14ac:dyDescent="0.25">
      <c r="B2079" t="str">
        <f>'[1]210 Y RFC'!A2079</f>
        <v>ESM080825362</v>
      </c>
      <c r="C2079" t="s">
        <v>2111</v>
      </c>
      <c r="D2079" t="str">
        <f>'[1]210 Y RFC'!C2079</f>
        <v>ESTACION DE SERVICIO LA MANGA SA DE CV</v>
      </c>
      <c r="E2079" s="35">
        <f>SUMIFS(Tabla16[TASA 16],Tabla16[NUM],Tabla1[[#This Row],[CODIGO]])</f>
        <v>208892.9375</v>
      </c>
      <c r="F2079" s="35">
        <f>SUMIFS(Tabla16[TASA 0%],Tabla16[NUM],Tabla1[[#This Row],[CODIGO]])</f>
        <v>2365.1825000000053</v>
      </c>
      <c r="G2079" s="35">
        <f>SUMIFS(Tabla16[[EXENTO ]],Tabla16[NUM],Tabla1[[#This Row],[CODIGO]])</f>
        <v>2196.62</v>
      </c>
      <c r="H2079" s="35">
        <f>SUMIFS(Tabla16[IVA],Tabla16[NUM],Tabla1[[#This Row],[CODIGO]])</f>
        <v>33422.869999999995</v>
      </c>
      <c r="I2079" s="35">
        <f>SUMIFS(Tabla16[ISR RET.],Tabla16[NUM],Tabla1[[#This Row],[CODIGO]])</f>
        <v>0</v>
      </c>
      <c r="J2079" s="35">
        <f>SUMIFS(Tabla16[IVA RET.],Tabla16[NUM],Tabla1[[#This Row],[CODIGO]])</f>
        <v>0</v>
      </c>
      <c r="K2079" t="str">
        <f>FIXED(Tabla1[[#This Row],[TASA 16%]],0)</f>
        <v>208,893</v>
      </c>
      <c r="L2079" t="str">
        <f>FIXED(Tabla1[[#This Row],[TASA 0%]],0)</f>
        <v>2,365</v>
      </c>
      <c r="M2079" t="str">
        <f>FIXED(Tabla1[[#This Row],[TASA EXE.]],0)</f>
        <v>2,197</v>
      </c>
      <c r="N2079" s="36" t="str">
        <f>FIXED(Tabla1[[#This Row],[IVA]],0)</f>
        <v>33,423</v>
      </c>
      <c r="O2079" s="36" t="str">
        <f>FIXED(Tabla1[[#This Row],[ISR RET]],0)</f>
        <v>0</v>
      </c>
      <c r="P2079" s="36" t="str">
        <f>FIXED(Tabla1[[#This Row],[IVA RET]],0)</f>
        <v>0</v>
      </c>
      <c r="R2079" s="68">
        <f>Tabla1[[#This Row],[TASA 16]]*16%</f>
        <v>33422.879999999997</v>
      </c>
    </row>
    <row r="2080" spans="2:18" x14ac:dyDescent="0.25">
      <c r="B2080" t="str">
        <f>'[1]210 Y RFC'!A2080</f>
        <v>RZA000712EA0</v>
      </c>
      <c r="C2080" t="s">
        <v>2112</v>
      </c>
      <c r="D2080" t="str">
        <f>'[1]210 Y RFC'!C2080</f>
        <v>REFACCIONARIA ZAPOTLAN SA DE CV</v>
      </c>
      <c r="E2080" s="35">
        <f>SUMIFS(Tabla16[TASA 16],Tabla16[NUM],Tabla1[[#This Row],[CODIGO]])</f>
        <v>4902.5</v>
      </c>
      <c r="F2080" s="35">
        <f>SUMIFS(Tabla16[TASA 0%],Tabla16[NUM],Tabla1[[#This Row],[CODIGO]])</f>
        <v>5.0000000000181899E-2</v>
      </c>
      <c r="G2080" s="35">
        <f>SUMIFS(Tabla16[[EXENTO ]],Tabla16[NUM],Tabla1[[#This Row],[CODIGO]])</f>
        <v>0</v>
      </c>
      <c r="H2080" s="35">
        <f>SUMIFS(Tabla16[IVA],Tabla16[NUM],Tabla1[[#This Row],[CODIGO]])</f>
        <v>784.4</v>
      </c>
      <c r="I2080" s="35">
        <f>SUMIFS(Tabla16[ISR RET.],Tabla16[NUM],Tabla1[[#This Row],[CODIGO]])</f>
        <v>0</v>
      </c>
      <c r="J2080" s="35">
        <f>SUMIFS(Tabla16[IVA RET.],Tabla16[NUM],Tabla1[[#This Row],[CODIGO]])</f>
        <v>0</v>
      </c>
      <c r="K2080" t="str">
        <f>FIXED(Tabla1[[#This Row],[TASA 16%]],0)</f>
        <v>4,903</v>
      </c>
      <c r="L2080" t="str">
        <f>FIXED(Tabla1[[#This Row],[TASA 0%]],0)</f>
        <v>0</v>
      </c>
      <c r="M2080" t="str">
        <f>FIXED(Tabla1[[#This Row],[TASA EXE.]],0)</f>
        <v>0</v>
      </c>
      <c r="N2080" s="36" t="str">
        <f>FIXED(Tabla1[[#This Row],[IVA]],0)</f>
        <v>784</v>
      </c>
      <c r="O2080" s="36" t="str">
        <f>FIXED(Tabla1[[#This Row],[ISR RET]],0)</f>
        <v>0</v>
      </c>
      <c r="P2080" s="36" t="str">
        <f>FIXED(Tabla1[[#This Row],[IVA RET]],0)</f>
        <v>0</v>
      </c>
      <c r="R2080" s="68">
        <f>Tabla1[[#This Row],[TASA 16]]*16%</f>
        <v>784.48</v>
      </c>
    </row>
    <row r="2081" spans="2:18" x14ac:dyDescent="0.25">
      <c r="B2081" t="str">
        <f>'[1]210 Y RFC'!A2081</f>
        <v>MOA0703214T7</v>
      </c>
      <c r="C2081" t="s">
        <v>2113</v>
      </c>
      <c r="D2081" t="str">
        <f>'[1]210 Y RFC'!C2081</f>
        <v>MAXI OFFICE DE LOS ALTOS SA DE CV</v>
      </c>
      <c r="E2081" s="35">
        <f>SUMIFS(Tabla16[TASA 16],Tabla16[NUM],Tabla1[[#This Row],[CODIGO]])</f>
        <v>0</v>
      </c>
      <c r="F2081" s="35">
        <f>SUMIFS(Tabla16[TASA 0%],Tabla16[NUM],Tabla1[[#This Row],[CODIGO]])</f>
        <v>0</v>
      </c>
      <c r="G2081" s="35">
        <f>SUMIFS(Tabla16[[EXENTO ]],Tabla16[NUM],Tabla1[[#This Row],[CODIGO]])</f>
        <v>0</v>
      </c>
      <c r="H2081" s="35">
        <f>SUMIFS(Tabla16[IVA],Tabla16[NUM],Tabla1[[#This Row],[CODIGO]])</f>
        <v>0</v>
      </c>
      <c r="I2081" s="35">
        <f>SUMIFS(Tabla16[ISR RET.],Tabla16[NUM],Tabla1[[#This Row],[CODIGO]])</f>
        <v>0</v>
      </c>
      <c r="J2081" s="35">
        <f>SUMIFS(Tabla16[IVA RET.],Tabla16[NUM],Tabla1[[#This Row],[CODIGO]])</f>
        <v>0</v>
      </c>
      <c r="K2081" t="str">
        <f>FIXED(Tabla1[[#This Row],[TASA 16%]],0)</f>
        <v>0</v>
      </c>
      <c r="L2081" t="str">
        <f>FIXED(Tabla1[[#This Row],[TASA 0%]],0)</f>
        <v>0</v>
      </c>
      <c r="M2081" t="str">
        <f>FIXED(Tabla1[[#This Row],[TASA EXE.]],0)</f>
        <v>0</v>
      </c>
      <c r="N2081" t="str">
        <f>FIXED(Tabla1[[#This Row],[IVA]],0)</f>
        <v>0</v>
      </c>
      <c r="O2081" t="str">
        <f>FIXED(Tabla1[[#This Row],[ISR RET]],0)</f>
        <v>0</v>
      </c>
      <c r="P2081" t="str">
        <f>FIXED(Tabla1[[#This Row],[IVA RET]],0)</f>
        <v>0</v>
      </c>
      <c r="R2081" s="68">
        <f>Tabla1[[#This Row],[TASA 16]]*16%</f>
        <v>0</v>
      </c>
    </row>
    <row r="2082" spans="2:18" x14ac:dyDescent="0.25">
      <c r="B2082" t="str">
        <f>'[1]210 Y RFC'!A2082</f>
        <v>GSG010404212</v>
      </c>
      <c r="C2082" t="s">
        <v>2114</v>
      </c>
      <c r="D2082" t="str">
        <f>'[1]210 Y RFC'!C2082</f>
        <v>GRUPO SANDSTORM GAM SA DE CV</v>
      </c>
      <c r="E2082" s="35">
        <f>SUMIFS(Tabla16[TASA 16],Tabla16[NUM],Tabla1[[#This Row],[CODIGO]])</f>
        <v>0</v>
      </c>
      <c r="F2082" s="35">
        <f>SUMIFS(Tabla16[TASA 0%],Tabla16[NUM],Tabla1[[#This Row],[CODIGO]])</f>
        <v>0</v>
      </c>
      <c r="G2082" s="35">
        <f>SUMIFS(Tabla16[[EXENTO ]],Tabla16[NUM],Tabla1[[#This Row],[CODIGO]])</f>
        <v>0</v>
      </c>
      <c r="H2082" s="35">
        <f>SUMIFS(Tabla16[IVA],Tabla16[NUM],Tabla1[[#This Row],[CODIGO]])</f>
        <v>0</v>
      </c>
      <c r="I2082" s="35">
        <f>SUMIFS(Tabla16[ISR RET.],Tabla16[NUM],Tabla1[[#This Row],[CODIGO]])</f>
        <v>0</v>
      </c>
      <c r="J2082" s="35">
        <f>SUMIFS(Tabla16[IVA RET.],Tabla16[NUM],Tabla1[[#This Row],[CODIGO]])</f>
        <v>0</v>
      </c>
      <c r="K2082" t="str">
        <f>FIXED(Tabla1[[#This Row],[TASA 16%]],0)</f>
        <v>0</v>
      </c>
      <c r="L2082" t="str">
        <f>FIXED(Tabla1[[#This Row],[TASA 0%]],0)</f>
        <v>0</v>
      </c>
      <c r="M2082" t="str">
        <f>FIXED(Tabla1[[#This Row],[TASA EXE.]],0)</f>
        <v>0</v>
      </c>
      <c r="N2082" s="36" t="str">
        <f>FIXED(Tabla1[[#This Row],[IVA]],0)</f>
        <v>0</v>
      </c>
      <c r="O2082" s="36" t="str">
        <f>FIXED(Tabla1[[#This Row],[ISR RET]],0)</f>
        <v>0</v>
      </c>
      <c r="P2082" s="36" t="str">
        <f>FIXED(Tabla1[[#This Row],[IVA RET]],0)</f>
        <v>0</v>
      </c>
      <c r="R2082" s="68">
        <f>Tabla1[[#This Row],[TASA 16]]*16%</f>
        <v>0</v>
      </c>
    </row>
    <row r="2083" spans="2:18" x14ac:dyDescent="0.25">
      <c r="B2083" t="str">
        <f>'[1]210 Y RFC'!A2083</f>
        <v>CONG780625714</v>
      </c>
      <c r="C2083" t="s">
        <v>2115</v>
      </c>
      <c r="D2083" t="str">
        <f>'[1]210 Y RFC'!C2083</f>
        <v>CORONADO NAVARRO GUILLERMO</v>
      </c>
      <c r="E2083" s="35">
        <f>SUMIFS(Tabla16[TASA 16],Tabla16[NUM],Tabla1[[#This Row],[CODIGO]])</f>
        <v>0</v>
      </c>
      <c r="F2083" s="35">
        <f>SUMIFS(Tabla16[TASA 0%],Tabla16[NUM],Tabla1[[#This Row],[CODIGO]])</f>
        <v>0</v>
      </c>
      <c r="G2083" s="35">
        <f>SUMIFS(Tabla16[[EXENTO ]],Tabla16[NUM],Tabla1[[#This Row],[CODIGO]])</f>
        <v>0</v>
      </c>
      <c r="H2083" s="35">
        <f>SUMIFS(Tabla16[IVA],Tabla16[NUM],Tabla1[[#This Row],[CODIGO]])</f>
        <v>0</v>
      </c>
      <c r="I2083" s="35">
        <f>SUMIFS(Tabla16[ISR RET.],Tabla16[NUM],Tabla1[[#This Row],[CODIGO]])</f>
        <v>0</v>
      </c>
      <c r="J2083" s="35">
        <f>SUMIFS(Tabla16[IVA RET.],Tabla16[NUM],Tabla1[[#This Row],[CODIGO]])</f>
        <v>0</v>
      </c>
      <c r="K2083" t="str">
        <f>FIXED(Tabla1[[#This Row],[TASA 16%]],0)</f>
        <v>0</v>
      </c>
      <c r="L2083" t="str">
        <f>FIXED(Tabla1[[#This Row],[TASA 0%]],0)</f>
        <v>0</v>
      </c>
      <c r="M2083" t="str">
        <f>FIXED(Tabla1[[#This Row],[TASA EXE.]],0)</f>
        <v>0</v>
      </c>
      <c r="N2083" t="str">
        <f>FIXED(Tabla1[[#This Row],[IVA]],0)</f>
        <v>0</v>
      </c>
      <c r="O2083" t="str">
        <f>FIXED(Tabla1[[#This Row],[ISR RET]],0)</f>
        <v>0</v>
      </c>
      <c r="P2083" t="str">
        <f>FIXED(Tabla1[[#This Row],[IVA RET]],0)</f>
        <v>0</v>
      </c>
      <c r="R2083" s="68">
        <f>Tabla1[[#This Row],[TASA 16]]*16%</f>
        <v>0</v>
      </c>
    </row>
    <row r="2084" spans="2:18" x14ac:dyDescent="0.25">
      <c r="B2084" t="str">
        <f>'[1]210 Y RFC'!A2084</f>
        <v>DME1011037D0</v>
      </c>
      <c r="C2084" t="s">
        <v>2116</v>
      </c>
      <c r="D2084" t="str">
        <f>'[1]210 Y RFC'!C2084</f>
        <v>DISTRIBUIDORA MENARIES SA DE CV</v>
      </c>
      <c r="E2084" s="35">
        <f>SUMIFS(Tabla16[TASA 16],Tabla16[NUM],Tabla1[[#This Row],[CODIGO]])</f>
        <v>0</v>
      </c>
      <c r="F2084" s="35">
        <f>SUMIFS(Tabla16[TASA 0%],Tabla16[NUM],Tabla1[[#This Row],[CODIGO]])</f>
        <v>0</v>
      </c>
      <c r="G2084" s="35">
        <f>SUMIFS(Tabla16[[EXENTO ]],Tabla16[NUM],Tabla1[[#This Row],[CODIGO]])</f>
        <v>0</v>
      </c>
      <c r="H2084" s="35">
        <f>SUMIFS(Tabla16[IVA],Tabla16[NUM],Tabla1[[#This Row],[CODIGO]])</f>
        <v>0</v>
      </c>
      <c r="I2084" s="35">
        <f>SUMIFS(Tabla16[ISR RET.],Tabla16[NUM],Tabla1[[#This Row],[CODIGO]])</f>
        <v>0</v>
      </c>
      <c r="J2084" s="35">
        <f>SUMIFS(Tabla16[IVA RET.],Tabla16[NUM],Tabla1[[#This Row],[CODIGO]])</f>
        <v>0</v>
      </c>
      <c r="K2084" t="str">
        <f>FIXED(Tabla1[[#This Row],[TASA 16%]],0)</f>
        <v>0</v>
      </c>
      <c r="L2084" t="str">
        <f>FIXED(Tabla1[[#This Row],[TASA 0%]],0)</f>
        <v>0</v>
      </c>
      <c r="M2084" t="str">
        <f>FIXED(Tabla1[[#This Row],[TASA EXE.]],0)</f>
        <v>0</v>
      </c>
      <c r="N2084" s="36" t="str">
        <f>FIXED(Tabla1[[#This Row],[IVA]],0)</f>
        <v>0</v>
      </c>
      <c r="O2084" s="36" t="str">
        <f>FIXED(Tabla1[[#This Row],[ISR RET]],0)</f>
        <v>0</v>
      </c>
      <c r="P2084" s="36" t="str">
        <f>FIXED(Tabla1[[#This Row],[IVA RET]],0)</f>
        <v>0</v>
      </c>
      <c r="R2084" s="68">
        <f>Tabla1[[#This Row],[TASA 16]]*16%</f>
        <v>0</v>
      </c>
    </row>
    <row r="2085" spans="2:18" x14ac:dyDescent="0.25">
      <c r="B2085" t="str">
        <f>'[1]210 Y RFC'!A2085</f>
        <v>CAMJ4608303W5</v>
      </c>
      <c r="C2085" t="s">
        <v>2117</v>
      </c>
      <c r="D2085" t="str">
        <f>'[1]210 Y RFC'!C2085</f>
        <v>CHAVEZ MAGAÑA JOSE</v>
      </c>
      <c r="E2085" s="35">
        <f>SUMIFS(Tabla16[TASA 16],Tabla16[NUM],Tabla1[[#This Row],[CODIGO]])</f>
        <v>0</v>
      </c>
      <c r="F2085" s="35">
        <f>SUMIFS(Tabla16[TASA 0%],Tabla16[NUM],Tabla1[[#This Row],[CODIGO]])</f>
        <v>0</v>
      </c>
      <c r="G2085" s="35">
        <f>SUMIFS(Tabla16[[EXENTO ]],Tabla16[NUM],Tabla1[[#This Row],[CODIGO]])</f>
        <v>0</v>
      </c>
      <c r="H2085" s="35">
        <f>SUMIFS(Tabla16[IVA],Tabla16[NUM],Tabla1[[#This Row],[CODIGO]])</f>
        <v>0</v>
      </c>
      <c r="I2085" s="35">
        <f>SUMIFS(Tabla16[ISR RET.],Tabla16[NUM],Tabla1[[#This Row],[CODIGO]])</f>
        <v>0</v>
      </c>
      <c r="J2085" s="35">
        <f>SUMIFS(Tabla16[IVA RET.],Tabla16[NUM],Tabla1[[#This Row],[CODIGO]])</f>
        <v>0</v>
      </c>
      <c r="K2085" t="str">
        <f>FIXED(Tabla1[[#This Row],[TASA 16%]],0)</f>
        <v>0</v>
      </c>
      <c r="L2085" t="str">
        <f>FIXED(Tabla1[[#This Row],[TASA 0%]],0)</f>
        <v>0</v>
      </c>
      <c r="M2085" t="str">
        <f>FIXED(Tabla1[[#This Row],[TASA EXE.]],0)</f>
        <v>0</v>
      </c>
      <c r="N2085" t="str">
        <f>FIXED(Tabla1[[#This Row],[IVA]],0)</f>
        <v>0</v>
      </c>
      <c r="O2085" t="str">
        <f>FIXED(Tabla1[[#This Row],[ISR RET]],0)</f>
        <v>0</v>
      </c>
      <c r="P2085" t="str">
        <f>FIXED(Tabla1[[#This Row],[IVA RET]],0)</f>
        <v>0</v>
      </c>
      <c r="R2085" s="68">
        <f>Tabla1[[#This Row],[TASA 16]]*16%</f>
        <v>0</v>
      </c>
    </row>
    <row r="2086" spans="2:18" x14ac:dyDescent="0.25">
      <c r="B2086" t="str">
        <f>'[1]210 Y RFC'!A2086</f>
        <v>HERH9108282D0</v>
      </c>
      <c r="C2086" t="s">
        <v>2118</v>
      </c>
      <c r="D2086" t="str">
        <f>'[1]210 Y RFC'!C2086</f>
        <v>HERNANDEZ RAMIREZ HUGO XAVIER</v>
      </c>
      <c r="E2086" s="35">
        <f>SUMIFS(Tabla16[TASA 16],Tabla16[NUM],Tabla1[[#This Row],[CODIGO]])</f>
        <v>0</v>
      </c>
      <c r="F2086" s="35">
        <f>SUMIFS(Tabla16[TASA 0%],Tabla16[NUM],Tabla1[[#This Row],[CODIGO]])</f>
        <v>0</v>
      </c>
      <c r="G2086" s="35">
        <f>SUMIFS(Tabla16[[EXENTO ]],Tabla16[NUM],Tabla1[[#This Row],[CODIGO]])</f>
        <v>0</v>
      </c>
      <c r="H2086" s="35">
        <f>SUMIFS(Tabla16[IVA],Tabla16[NUM],Tabla1[[#This Row],[CODIGO]])</f>
        <v>0</v>
      </c>
      <c r="I2086" s="35">
        <f>SUMIFS(Tabla16[ISR RET.],Tabla16[NUM],Tabla1[[#This Row],[CODIGO]])</f>
        <v>0</v>
      </c>
      <c r="J2086" s="35">
        <f>SUMIFS(Tabla16[IVA RET.],Tabla16[NUM],Tabla1[[#This Row],[CODIGO]])</f>
        <v>0</v>
      </c>
      <c r="K2086" t="str">
        <f>FIXED(Tabla1[[#This Row],[TASA 16%]],0)</f>
        <v>0</v>
      </c>
      <c r="L2086" t="str">
        <f>FIXED(Tabla1[[#This Row],[TASA 0%]],0)</f>
        <v>0</v>
      </c>
      <c r="M2086" t="str">
        <f>FIXED(Tabla1[[#This Row],[TASA EXE.]],0)</f>
        <v>0</v>
      </c>
      <c r="N2086" s="36" t="str">
        <f>FIXED(Tabla1[[#This Row],[IVA]],0)</f>
        <v>0</v>
      </c>
      <c r="O2086" s="36" t="str">
        <f>FIXED(Tabla1[[#This Row],[ISR RET]],0)</f>
        <v>0</v>
      </c>
      <c r="P2086" s="36" t="str">
        <f>FIXED(Tabla1[[#This Row],[IVA RET]],0)</f>
        <v>0</v>
      </c>
      <c r="R2086" s="68">
        <f>Tabla1[[#This Row],[TASA 16]]*16%</f>
        <v>0</v>
      </c>
    </row>
    <row r="2087" spans="2:18" x14ac:dyDescent="0.25">
      <c r="B2087" t="str">
        <f>'[1]210 Y RFC'!A2087</f>
        <v>HAED8011205P5</v>
      </c>
      <c r="C2087" t="s">
        <v>2119</v>
      </c>
      <c r="D2087" t="str">
        <f>'[1]210 Y RFC'!C2087</f>
        <v>HARO EDUARDO ARMANDO</v>
      </c>
      <c r="E2087" s="35">
        <f>SUMIFS(Tabla16[TASA 16],Tabla16[NUM],Tabla1[[#This Row],[CODIGO]])</f>
        <v>0</v>
      </c>
      <c r="F2087" s="35">
        <f>SUMIFS(Tabla16[TASA 0%],Tabla16[NUM],Tabla1[[#This Row],[CODIGO]])</f>
        <v>0</v>
      </c>
      <c r="G2087" s="35">
        <f>SUMIFS(Tabla16[[EXENTO ]],Tabla16[NUM],Tabla1[[#This Row],[CODIGO]])</f>
        <v>0</v>
      </c>
      <c r="H2087" s="35">
        <f>SUMIFS(Tabla16[IVA],Tabla16[NUM],Tabla1[[#This Row],[CODIGO]])</f>
        <v>0</v>
      </c>
      <c r="I2087" s="35">
        <f>SUMIFS(Tabla16[ISR RET.],Tabla16[NUM],Tabla1[[#This Row],[CODIGO]])</f>
        <v>0</v>
      </c>
      <c r="J2087" s="35">
        <f>SUMIFS(Tabla16[IVA RET.],Tabla16[NUM],Tabla1[[#This Row],[CODIGO]])</f>
        <v>0</v>
      </c>
      <c r="K2087" t="str">
        <f>FIXED(Tabla1[[#This Row],[TASA 16%]],0)</f>
        <v>0</v>
      </c>
      <c r="L2087" t="str">
        <f>FIXED(Tabla1[[#This Row],[TASA 0%]],0)</f>
        <v>0</v>
      </c>
      <c r="M2087" t="str">
        <f>FIXED(Tabla1[[#This Row],[TASA EXE.]],0)</f>
        <v>0</v>
      </c>
      <c r="N2087" t="str">
        <f>FIXED(Tabla1[[#This Row],[IVA]],0)</f>
        <v>0</v>
      </c>
      <c r="O2087" t="str">
        <f>FIXED(Tabla1[[#This Row],[ISR RET]],0)</f>
        <v>0</v>
      </c>
      <c r="P2087" t="str">
        <f>FIXED(Tabla1[[#This Row],[IVA RET]],0)</f>
        <v>0</v>
      </c>
      <c r="R2087" s="68">
        <f>Tabla1[[#This Row],[TASA 16]]*16%</f>
        <v>0</v>
      </c>
    </row>
    <row r="2088" spans="2:18" x14ac:dyDescent="0.25">
      <c r="B2088" t="str">
        <f>'[1]210 Y RFC'!A2088</f>
        <v>CAM1001014TA</v>
      </c>
      <c r="C2088" t="s">
        <v>2120</v>
      </c>
      <c r="D2088" t="str">
        <f>'[1]210 Y RFC'!C2088</f>
        <v>COALIMEXA ALIMENTOS MEXICANOS SA DE CV</v>
      </c>
      <c r="E2088" s="35">
        <f>SUMIFS(Tabla16[TASA 16],Tabla16[NUM],Tabla1[[#This Row],[CODIGO]])</f>
        <v>0</v>
      </c>
      <c r="F2088" s="35">
        <f>SUMIFS(Tabla16[TASA 0%],Tabla16[NUM],Tabla1[[#This Row],[CODIGO]])</f>
        <v>0</v>
      </c>
      <c r="G2088" s="35">
        <f>SUMIFS(Tabla16[[EXENTO ]],Tabla16[NUM],Tabla1[[#This Row],[CODIGO]])</f>
        <v>0</v>
      </c>
      <c r="H2088" s="35">
        <f>SUMIFS(Tabla16[IVA],Tabla16[NUM],Tabla1[[#This Row],[CODIGO]])</f>
        <v>0</v>
      </c>
      <c r="I2088" s="35">
        <f>SUMIFS(Tabla16[ISR RET.],Tabla16[NUM],Tabla1[[#This Row],[CODIGO]])</f>
        <v>0</v>
      </c>
      <c r="J2088" s="35">
        <f>SUMIFS(Tabla16[IVA RET.],Tabla16[NUM],Tabla1[[#This Row],[CODIGO]])</f>
        <v>0</v>
      </c>
      <c r="K2088" t="str">
        <f>FIXED(Tabla1[[#This Row],[TASA 16%]],0)</f>
        <v>0</v>
      </c>
      <c r="L2088" t="str">
        <f>FIXED(Tabla1[[#This Row],[TASA 0%]],0)</f>
        <v>0</v>
      </c>
      <c r="M2088" t="str">
        <f>FIXED(Tabla1[[#This Row],[TASA EXE.]],0)</f>
        <v>0</v>
      </c>
      <c r="N2088" s="36" t="str">
        <f>FIXED(Tabla1[[#This Row],[IVA]],0)</f>
        <v>0</v>
      </c>
      <c r="O2088" s="36" t="str">
        <f>FIXED(Tabla1[[#This Row],[ISR RET]],0)</f>
        <v>0</v>
      </c>
      <c r="P2088" s="36" t="str">
        <f>FIXED(Tabla1[[#This Row],[IVA RET]],0)</f>
        <v>0</v>
      </c>
      <c r="R2088" s="68">
        <f>Tabla1[[#This Row],[TASA 16]]*16%</f>
        <v>0</v>
      </c>
    </row>
    <row r="2089" spans="2:18" x14ac:dyDescent="0.25">
      <c r="B2089" t="str">
        <f>'[1]210 Y RFC'!A2089</f>
        <v>IOL940721IZ8</v>
      </c>
      <c r="C2089" t="s">
        <v>2121</v>
      </c>
      <c r="D2089" t="str">
        <f>'[1]210 Y RFC'!C2089</f>
        <v>INDUSTRIAL DE OLEAGINOSAS SA DE CV</v>
      </c>
      <c r="E2089" s="35">
        <f>SUMIFS(Tabla16[TASA 16],Tabla16[NUM],Tabla1[[#This Row],[CODIGO]])</f>
        <v>0</v>
      </c>
      <c r="F2089" s="35">
        <f>SUMIFS(Tabla16[TASA 0%],Tabla16[NUM],Tabla1[[#This Row],[CODIGO]])</f>
        <v>0</v>
      </c>
      <c r="G2089" s="35">
        <f>SUMIFS(Tabla16[[EXENTO ]],Tabla16[NUM],Tabla1[[#This Row],[CODIGO]])</f>
        <v>0</v>
      </c>
      <c r="H2089" s="35">
        <f>SUMIFS(Tabla16[IVA],Tabla16[NUM],Tabla1[[#This Row],[CODIGO]])</f>
        <v>0</v>
      </c>
      <c r="I2089" s="35">
        <f>SUMIFS(Tabla16[ISR RET.],Tabla16[NUM],Tabla1[[#This Row],[CODIGO]])</f>
        <v>0</v>
      </c>
      <c r="J2089" s="35">
        <f>SUMIFS(Tabla16[IVA RET.],Tabla16[NUM],Tabla1[[#This Row],[CODIGO]])</f>
        <v>0</v>
      </c>
      <c r="K2089" t="str">
        <f>FIXED(Tabla1[[#This Row],[TASA 16%]],0)</f>
        <v>0</v>
      </c>
      <c r="L2089" t="str">
        <f>FIXED(Tabla1[[#This Row],[TASA 0%]],0)</f>
        <v>0</v>
      </c>
      <c r="M2089" t="str">
        <f>FIXED(Tabla1[[#This Row],[TASA EXE.]],0)</f>
        <v>0</v>
      </c>
      <c r="N2089" t="str">
        <f>FIXED(Tabla1[[#This Row],[IVA]],0)</f>
        <v>0</v>
      </c>
      <c r="O2089" t="str">
        <f>FIXED(Tabla1[[#This Row],[ISR RET]],0)</f>
        <v>0</v>
      </c>
      <c r="P2089" t="str">
        <f>FIXED(Tabla1[[#This Row],[IVA RET]],0)</f>
        <v>0</v>
      </c>
      <c r="R2089" s="68">
        <f>Tabla1[[#This Row],[TASA 16]]*16%</f>
        <v>0</v>
      </c>
    </row>
    <row r="2090" spans="2:18" x14ac:dyDescent="0.25">
      <c r="B2090" t="str">
        <f>'[1]210 Y RFC'!A2090</f>
        <v>TFA9607014K9</v>
      </c>
      <c r="C2090" t="s">
        <v>2122</v>
      </c>
      <c r="D2090" t="str">
        <f>'[1]210 Y RFC'!C2090</f>
        <v>TECNOLOGIA FARMACEUTICA SA DE CV</v>
      </c>
      <c r="E2090" s="35">
        <f>SUMIFS(Tabla16[TASA 16],Tabla16[NUM],Tabla1[[#This Row],[CODIGO]])</f>
        <v>0</v>
      </c>
      <c r="F2090" s="35">
        <f>SUMIFS(Tabla16[TASA 0%],Tabla16[NUM],Tabla1[[#This Row],[CODIGO]])</f>
        <v>0</v>
      </c>
      <c r="G2090" s="35">
        <f>SUMIFS(Tabla16[[EXENTO ]],Tabla16[NUM],Tabla1[[#This Row],[CODIGO]])</f>
        <v>0</v>
      </c>
      <c r="H2090" s="35">
        <f>SUMIFS(Tabla16[IVA],Tabla16[NUM],Tabla1[[#This Row],[CODIGO]])</f>
        <v>0</v>
      </c>
      <c r="I2090" s="35">
        <f>SUMIFS(Tabla16[ISR RET.],Tabla16[NUM],Tabla1[[#This Row],[CODIGO]])</f>
        <v>0</v>
      </c>
      <c r="J2090" s="35">
        <f>SUMIFS(Tabla16[IVA RET.],Tabla16[NUM],Tabla1[[#This Row],[CODIGO]])</f>
        <v>0</v>
      </c>
      <c r="K2090" t="str">
        <f>FIXED(Tabla1[[#This Row],[TASA 16%]],0)</f>
        <v>0</v>
      </c>
      <c r="L2090" t="str">
        <f>FIXED(Tabla1[[#This Row],[TASA 0%]],0)</f>
        <v>0</v>
      </c>
      <c r="M2090" t="str">
        <f>FIXED(Tabla1[[#This Row],[TASA EXE.]],0)</f>
        <v>0</v>
      </c>
      <c r="N2090" s="36" t="str">
        <f>FIXED(Tabla1[[#This Row],[IVA]],0)</f>
        <v>0</v>
      </c>
      <c r="O2090" s="36" t="str">
        <f>FIXED(Tabla1[[#This Row],[ISR RET]],0)</f>
        <v>0</v>
      </c>
      <c r="P2090" s="36" t="str">
        <f>FIXED(Tabla1[[#This Row],[IVA RET]],0)</f>
        <v>0</v>
      </c>
      <c r="R2090" s="68">
        <f>Tabla1[[#This Row],[TASA 16]]*16%</f>
        <v>0</v>
      </c>
    </row>
    <row r="2091" spans="2:18" x14ac:dyDescent="0.25">
      <c r="B2091" t="str">
        <f>'[1]210 Y RFC'!A2091</f>
        <v>UME651115N48</v>
      </c>
      <c r="C2091" t="s">
        <v>2123</v>
      </c>
      <c r="D2091" t="str">
        <f>'[1]210 Y RFC'!C2091</f>
        <v>UNILEVER DE MEXICO S DE RL DE CV</v>
      </c>
      <c r="E2091" s="35">
        <f>SUMIFS(Tabla16[TASA 16],Tabla16[NUM],Tabla1[[#This Row],[CODIGO]])</f>
        <v>0</v>
      </c>
      <c r="F2091" s="35">
        <f>SUMIFS(Tabla16[TASA 0%],Tabla16[NUM],Tabla1[[#This Row],[CODIGO]])</f>
        <v>0</v>
      </c>
      <c r="G2091" s="35">
        <f>SUMIFS(Tabla16[[EXENTO ]],Tabla16[NUM],Tabla1[[#This Row],[CODIGO]])</f>
        <v>0</v>
      </c>
      <c r="H2091" s="35">
        <f>SUMIFS(Tabla16[IVA],Tabla16[NUM],Tabla1[[#This Row],[CODIGO]])</f>
        <v>0</v>
      </c>
      <c r="I2091" s="35">
        <f>SUMIFS(Tabla16[ISR RET.],Tabla16[NUM],Tabla1[[#This Row],[CODIGO]])</f>
        <v>0</v>
      </c>
      <c r="J2091" s="35">
        <f>SUMIFS(Tabla16[IVA RET.],Tabla16[NUM],Tabla1[[#This Row],[CODIGO]])</f>
        <v>0</v>
      </c>
      <c r="K2091" t="str">
        <f>FIXED(Tabla1[[#This Row],[TASA 16%]],0)</f>
        <v>0</v>
      </c>
      <c r="L2091" t="str">
        <f>FIXED(Tabla1[[#This Row],[TASA 0%]],0)</f>
        <v>0</v>
      </c>
      <c r="M2091" t="str">
        <f>FIXED(Tabla1[[#This Row],[TASA EXE.]],0)</f>
        <v>0</v>
      </c>
      <c r="N2091" t="str">
        <f>FIXED(Tabla1[[#This Row],[IVA]],0)</f>
        <v>0</v>
      </c>
      <c r="O2091" t="str">
        <f>FIXED(Tabla1[[#This Row],[ISR RET]],0)</f>
        <v>0</v>
      </c>
      <c r="P2091" t="str">
        <f>FIXED(Tabla1[[#This Row],[IVA RET]],0)</f>
        <v>0</v>
      </c>
      <c r="R2091" s="68">
        <f>Tabla1[[#This Row],[TASA 16]]*16%</f>
        <v>0</v>
      </c>
    </row>
    <row r="2092" spans="2:18" x14ac:dyDescent="0.25">
      <c r="B2092" t="str">
        <f>'[1]210 Y RFC'!A2092</f>
        <v>NARR820815HB2</v>
      </c>
      <c r="C2092" t="s">
        <v>2124</v>
      </c>
      <c r="D2092" t="str">
        <f>'[1]210 Y RFC'!C2092</f>
        <v>NAVARRO ROMERO RICARDO</v>
      </c>
      <c r="E2092" s="35">
        <f>SUMIFS(Tabla16[TASA 16],Tabla16[NUM],Tabla1[[#This Row],[CODIGO]])</f>
        <v>0</v>
      </c>
      <c r="F2092" s="35">
        <f>SUMIFS(Tabla16[TASA 0%],Tabla16[NUM],Tabla1[[#This Row],[CODIGO]])</f>
        <v>0</v>
      </c>
      <c r="G2092" s="35">
        <f>SUMIFS(Tabla16[[EXENTO ]],Tabla16[NUM],Tabla1[[#This Row],[CODIGO]])</f>
        <v>0</v>
      </c>
      <c r="H2092" s="35">
        <f>SUMIFS(Tabla16[IVA],Tabla16[NUM],Tabla1[[#This Row],[CODIGO]])</f>
        <v>0</v>
      </c>
      <c r="I2092" s="35">
        <f>SUMIFS(Tabla16[ISR RET.],Tabla16[NUM],Tabla1[[#This Row],[CODIGO]])</f>
        <v>0</v>
      </c>
      <c r="J2092" s="35">
        <f>SUMIFS(Tabla16[IVA RET.],Tabla16[NUM],Tabla1[[#This Row],[CODIGO]])</f>
        <v>0</v>
      </c>
      <c r="K2092" t="str">
        <f>FIXED(Tabla1[[#This Row],[TASA 16%]],0)</f>
        <v>0</v>
      </c>
      <c r="L2092" t="str">
        <f>FIXED(Tabla1[[#This Row],[TASA 0%]],0)</f>
        <v>0</v>
      </c>
      <c r="M2092" t="str">
        <f>FIXED(Tabla1[[#This Row],[TASA EXE.]],0)</f>
        <v>0</v>
      </c>
      <c r="N2092" s="36" t="str">
        <f>FIXED(Tabla1[[#This Row],[IVA]],0)</f>
        <v>0</v>
      </c>
      <c r="O2092" s="36" t="str">
        <f>FIXED(Tabla1[[#This Row],[ISR RET]],0)</f>
        <v>0</v>
      </c>
      <c r="P2092" s="36" t="str">
        <f>FIXED(Tabla1[[#This Row],[IVA RET]],0)</f>
        <v>0</v>
      </c>
      <c r="R2092" s="68">
        <f>Tabla1[[#This Row],[TASA 16]]*16%</f>
        <v>0</v>
      </c>
    </row>
    <row r="2093" spans="2:18" x14ac:dyDescent="0.25">
      <c r="B2093" t="str">
        <f>'[1]210 Y RFC'!A2093</f>
        <v>GOAR7304227AA</v>
      </c>
      <c r="C2093" t="s">
        <v>2125</v>
      </c>
      <c r="D2093" t="str">
        <f>'[1]210 Y RFC'!C2093</f>
        <v>GONZALEZ ARAMBURO ROBERTO</v>
      </c>
      <c r="E2093" s="35">
        <f>SUMIFS(Tabla16[TASA 16],Tabla16[NUM],Tabla1[[#This Row],[CODIGO]])</f>
        <v>0</v>
      </c>
      <c r="F2093" s="35">
        <f>SUMIFS(Tabla16[TASA 0%],Tabla16[NUM],Tabla1[[#This Row],[CODIGO]])</f>
        <v>0</v>
      </c>
      <c r="G2093" s="35">
        <f>SUMIFS(Tabla16[[EXENTO ]],Tabla16[NUM],Tabla1[[#This Row],[CODIGO]])</f>
        <v>0</v>
      </c>
      <c r="H2093" s="35">
        <f>SUMIFS(Tabla16[IVA],Tabla16[NUM],Tabla1[[#This Row],[CODIGO]])</f>
        <v>0</v>
      </c>
      <c r="I2093" s="35">
        <f>SUMIFS(Tabla16[ISR RET.],Tabla16[NUM],Tabla1[[#This Row],[CODIGO]])</f>
        <v>0</v>
      </c>
      <c r="J2093" s="35">
        <f>SUMIFS(Tabla16[IVA RET.],Tabla16[NUM],Tabla1[[#This Row],[CODIGO]])</f>
        <v>0</v>
      </c>
      <c r="K2093" t="str">
        <f>FIXED(Tabla1[[#This Row],[TASA 16%]],0)</f>
        <v>0</v>
      </c>
      <c r="L2093" t="str">
        <f>FIXED(Tabla1[[#This Row],[TASA 0%]],0)</f>
        <v>0</v>
      </c>
      <c r="M2093" t="str">
        <f>FIXED(Tabla1[[#This Row],[TASA EXE.]],0)</f>
        <v>0</v>
      </c>
      <c r="N2093" t="str">
        <f>FIXED(Tabla1[[#This Row],[IVA]],0)</f>
        <v>0</v>
      </c>
      <c r="O2093" t="str">
        <f>FIXED(Tabla1[[#This Row],[ISR RET]],0)</f>
        <v>0</v>
      </c>
      <c r="P2093" t="str">
        <f>FIXED(Tabla1[[#This Row],[IVA RET]],0)</f>
        <v>0</v>
      </c>
      <c r="R2093" s="68">
        <f>Tabla1[[#This Row],[TASA 16]]*16%</f>
        <v>0</v>
      </c>
    </row>
    <row r="2094" spans="2:18" x14ac:dyDescent="0.25">
      <c r="B2094" t="str">
        <f>'[1]210 Y RFC'!A2094</f>
        <v>VACF5406134B8</v>
      </c>
      <c r="C2094" t="s">
        <v>2126</v>
      </c>
      <c r="D2094" t="str">
        <f>'[1]210 Y RFC'!C2094</f>
        <v>VALDES CERECEDO FELIPE</v>
      </c>
      <c r="E2094" s="35">
        <f>SUMIFS(Tabla16[TASA 16],Tabla16[NUM],Tabla1[[#This Row],[CODIGO]])</f>
        <v>0</v>
      </c>
      <c r="F2094" s="35">
        <f>SUMIFS(Tabla16[TASA 0%],Tabla16[NUM],Tabla1[[#This Row],[CODIGO]])</f>
        <v>0</v>
      </c>
      <c r="G2094" s="35">
        <f>SUMIFS(Tabla16[[EXENTO ]],Tabla16[NUM],Tabla1[[#This Row],[CODIGO]])</f>
        <v>0</v>
      </c>
      <c r="H2094" s="35">
        <f>SUMIFS(Tabla16[IVA],Tabla16[NUM],Tabla1[[#This Row],[CODIGO]])</f>
        <v>0</v>
      </c>
      <c r="I2094" s="35">
        <f>SUMIFS(Tabla16[ISR RET.],Tabla16[NUM],Tabla1[[#This Row],[CODIGO]])</f>
        <v>0</v>
      </c>
      <c r="J2094" s="35">
        <f>SUMIFS(Tabla16[IVA RET.],Tabla16[NUM],Tabla1[[#This Row],[CODIGO]])</f>
        <v>0</v>
      </c>
      <c r="K2094" t="str">
        <f>FIXED(Tabla1[[#This Row],[TASA 16%]],0)</f>
        <v>0</v>
      </c>
      <c r="L2094" t="str">
        <f>FIXED(Tabla1[[#This Row],[TASA 0%]],0)</f>
        <v>0</v>
      </c>
      <c r="M2094" t="str">
        <f>FIXED(Tabla1[[#This Row],[TASA EXE.]],0)</f>
        <v>0</v>
      </c>
      <c r="N2094" s="36" t="str">
        <f>FIXED(Tabla1[[#This Row],[IVA]],0)</f>
        <v>0</v>
      </c>
      <c r="O2094" s="36" t="str">
        <f>FIXED(Tabla1[[#This Row],[ISR RET]],0)</f>
        <v>0</v>
      </c>
      <c r="P2094" s="36" t="str">
        <f>FIXED(Tabla1[[#This Row],[IVA RET]],0)</f>
        <v>0</v>
      </c>
      <c r="R2094" s="68">
        <f>Tabla1[[#This Row],[TASA 16]]*16%</f>
        <v>0</v>
      </c>
    </row>
    <row r="2095" spans="2:18" x14ac:dyDescent="0.25">
      <c r="B2095" t="str">
        <f>'[1]210 Y RFC'!A2095</f>
        <v>MCO051108L44</v>
      </c>
      <c r="C2095" t="s">
        <v>2127</v>
      </c>
      <c r="D2095" t="str">
        <f>'[1]210 Y RFC'!C2095</f>
        <v>MIKASO COMERCIALIZADORA SA DE CV</v>
      </c>
      <c r="E2095" s="35">
        <f>SUMIFS(Tabla16[TASA 16],Tabla16[NUM],Tabla1[[#This Row],[CODIGO]])</f>
        <v>0</v>
      </c>
      <c r="F2095" s="35">
        <f>SUMIFS(Tabla16[TASA 0%],Tabla16[NUM],Tabla1[[#This Row],[CODIGO]])</f>
        <v>0</v>
      </c>
      <c r="G2095" s="35">
        <f>SUMIFS(Tabla16[[EXENTO ]],Tabla16[NUM],Tabla1[[#This Row],[CODIGO]])</f>
        <v>0</v>
      </c>
      <c r="H2095" s="35">
        <f>SUMIFS(Tabla16[IVA],Tabla16[NUM],Tabla1[[#This Row],[CODIGO]])</f>
        <v>0</v>
      </c>
      <c r="I2095" s="35">
        <f>SUMIFS(Tabla16[ISR RET.],Tabla16[NUM],Tabla1[[#This Row],[CODIGO]])</f>
        <v>0</v>
      </c>
      <c r="J2095" s="35">
        <f>SUMIFS(Tabla16[IVA RET.],Tabla16[NUM],Tabla1[[#This Row],[CODIGO]])</f>
        <v>0</v>
      </c>
      <c r="K2095" t="str">
        <f>FIXED(Tabla1[[#This Row],[TASA 16%]],0)</f>
        <v>0</v>
      </c>
      <c r="L2095" t="str">
        <f>FIXED(Tabla1[[#This Row],[TASA 0%]],0)</f>
        <v>0</v>
      </c>
      <c r="M2095" t="str">
        <f>FIXED(Tabla1[[#This Row],[TASA EXE.]],0)</f>
        <v>0</v>
      </c>
      <c r="N2095" t="str">
        <f>FIXED(Tabla1[[#This Row],[IVA]],0)</f>
        <v>0</v>
      </c>
      <c r="O2095" t="str">
        <f>FIXED(Tabla1[[#This Row],[ISR RET]],0)</f>
        <v>0</v>
      </c>
      <c r="P2095" t="str">
        <f>FIXED(Tabla1[[#This Row],[IVA RET]],0)</f>
        <v>0</v>
      </c>
      <c r="R2095" s="68">
        <f>Tabla1[[#This Row],[TASA 16]]*16%</f>
        <v>0</v>
      </c>
    </row>
    <row r="2096" spans="2:18" x14ac:dyDescent="0.25">
      <c r="B2096" t="str">
        <f>'[1]210 Y RFC'!A2096</f>
        <v>IPE070420P4A</v>
      </c>
      <c r="C2096" t="s">
        <v>2128</v>
      </c>
      <c r="D2096" t="str">
        <f>'[1]210 Y RFC'!C2096</f>
        <v>INDUSTRIAS PEMO SA DE CV</v>
      </c>
      <c r="E2096" s="35">
        <f>SUMIFS(Tabla16[TASA 16],Tabla16[NUM],Tabla1[[#This Row],[CODIGO]])</f>
        <v>0</v>
      </c>
      <c r="F2096" s="35">
        <f>SUMIFS(Tabla16[TASA 0%],Tabla16[NUM],Tabla1[[#This Row],[CODIGO]])</f>
        <v>0</v>
      </c>
      <c r="G2096" s="35">
        <f>SUMIFS(Tabla16[[EXENTO ]],Tabla16[NUM],Tabla1[[#This Row],[CODIGO]])</f>
        <v>0</v>
      </c>
      <c r="H2096" s="35">
        <f>SUMIFS(Tabla16[IVA],Tabla16[NUM],Tabla1[[#This Row],[CODIGO]])</f>
        <v>0</v>
      </c>
      <c r="I2096" s="35">
        <f>SUMIFS(Tabla16[ISR RET.],Tabla16[NUM],Tabla1[[#This Row],[CODIGO]])</f>
        <v>0</v>
      </c>
      <c r="J2096" s="35">
        <f>SUMIFS(Tabla16[IVA RET.],Tabla16[NUM],Tabla1[[#This Row],[CODIGO]])</f>
        <v>0</v>
      </c>
      <c r="K2096" t="str">
        <f>FIXED(Tabla1[[#This Row],[TASA 16%]],0)</f>
        <v>0</v>
      </c>
      <c r="L2096" t="str">
        <f>FIXED(Tabla1[[#This Row],[TASA 0%]],0)</f>
        <v>0</v>
      </c>
      <c r="M2096" t="str">
        <f>FIXED(Tabla1[[#This Row],[TASA EXE.]],0)</f>
        <v>0</v>
      </c>
      <c r="N2096" s="36" t="str">
        <f>FIXED(Tabla1[[#This Row],[IVA]],0)</f>
        <v>0</v>
      </c>
      <c r="O2096" s="36" t="str">
        <f>FIXED(Tabla1[[#This Row],[ISR RET]],0)</f>
        <v>0</v>
      </c>
      <c r="P2096" s="36" t="str">
        <f>FIXED(Tabla1[[#This Row],[IVA RET]],0)</f>
        <v>0</v>
      </c>
      <c r="R2096" s="68">
        <f>Tabla1[[#This Row],[TASA 16]]*16%</f>
        <v>0</v>
      </c>
    </row>
    <row r="2097" spans="2:18" x14ac:dyDescent="0.25">
      <c r="B2097" t="str">
        <f>'[1]210 Y RFC'!A2097</f>
        <v>PME0603305I2</v>
      </c>
      <c r="C2097" t="s">
        <v>2129</v>
      </c>
      <c r="D2097" t="str">
        <f>'[1]210 Y RFC'!C2097</f>
        <v>PRONATURAL DE MEXICO SA DE CV</v>
      </c>
      <c r="E2097" s="35">
        <f>SUMIFS(Tabla16[TASA 16],Tabla16[NUM],Tabla1[[#This Row],[CODIGO]])</f>
        <v>0</v>
      </c>
      <c r="F2097" s="35">
        <f>SUMIFS(Tabla16[TASA 0%],Tabla16[NUM],Tabla1[[#This Row],[CODIGO]])</f>
        <v>0</v>
      </c>
      <c r="G2097" s="35">
        <f>SUMIFS(Tabla16[[EXENTO ]],Tabla16[NUM],Tabla1[[#This Row],[CODIGO]])</f>
        <v>0</v>
      </c>
      <c r="H2097" s="35">
        <f>SUMIFS(Tabla16[IVA],Tabla16[NUM],Tabla1[[#This Row],[CODIGO]])</f>
        <v>0</v>
      </c>
      <c r="I2097" s="35">
        <f>SUMIFS(Tabla16[ISR RET.],Tabla16[NUM],Tabla1[[#This Row],[CODIGO]])</f>
        <v>0</v>
      </c>
      <c r="J2097" s="35">
        <f>SUMIFS(Tabla16[IVA RET.],Tabla16[NUM],Tabla1[[#This Row],[CODIGO]])</f>
        <v>0</v>
      </c>
      <c r="K2097" t="str">
        <f>FIXED(Tabla1[[#This Row],[TASA 16%]],0)</f>
        <v>0</v>
      </c>
      <c r="L2097" t="str">
        <f>FIXED(Tabla1[[#This Row],[TASA 0%]],0)</f>
        <v>0</v>
      </c>
      <c r="M2097" t="str">
        <f>FIXED(Tabla1[[#This Row],[TASA EXE.]],0)</f>
        <v>0</v>
      </c>
      <c r="N2097" t="str">
        <f>FIXED(Tabla1[[#This Row],[IVA]],0)</f>
        <v>0</v>
      </c>
      <c r="O2097" t="str">
        <f>FIXED(Tabla1[[#This Row],[ISR RET]],0)</f>
        <v>0</v>
      </c>
      <c r="P2097" t="str">
        <f>FIXED(Tabla1[[#This Row],[IVA RET]],0)</f>
        <v>0</v>
      </c>
      <c r="R2097" s="68">
        <f>Tabla1[[#This Row],[TASA 16]]*16%</f>
        <v>0</v>
      </c>
    </row>
    <row r="2098" spans="2:18" x14ac:dyDescent="0.25">
      <c r="B2098" t="str">
        <f>'[1]210 Y RFC'!A2098</f>
        <v>HAVY830205KCA</v>
      </c>
      <c r="C2098" t="s">
        <v>2130</v>
      </c>
      <c r="D2098" t="str">
        <f>'[1]210 Y RFC'!C2098</f>
        <v>HAMED VELAZQUEZ YUSSEIN YAHIM</v>
      </c>
      <c r="E2098" s="35">
        <f>SUMIFS(Tabla16[TASA 16],Tabla16[NUM],Tabla1[[#This Row],[CODIGO]])</f>
        <v>1250</v>
      </c>
      <c r="F2098" s="35">
        <f>SUMIFS(Tabla16[TASA 0%],Tabla16[NUM],Tabla1[[#This Row],[CODIGO]])</f>
        <v>39624</v>
      </c>
      <c r="G2098" s="35">
        <f>SUMIFS(Tabla16[[EXENTO ]],Tabla16[NUM],Tabla1[[#This Row],[CODIGO]])</f>
        <v>0</v>
      </c>
      <c r="H2098" s="35">
        <f>SUMIFS(Tabla16[IVA],Tabla16[NUM],Tabla1[[#This Row],[CODIGO]])</f>
        <v>200</v>
      </c>
      <c r="I2098" s="35">
        <f>SUMIFS(Tabla16[ISR RET.],Tabla16[NUM],Tabla1[[#This Row],[CODIGO]])</f>
        <v>0</v>
      </c>
      <c r="J2098" s="35">
        <f>SUMIFS(Tabla16[IVA RET.],Tabla16[NUM],Tabla1[[#This Row],[CODIGO]])</f>
        <v>0</v>
      </c>
      <c r="K2098" t="str">
        <f>FIXED(Tabla1[[#This Row],[TASA 16%]],0)</f>
        <v>1,250</v>
      </c>
      <c r="L2098" t="str">
        <f>FIXED(Tabla1[[#This Row],[TASA 0%]],0)</f>
        <v>39,624</v>
      </c>
      <c r="M2098" t="str">
        <f>FIXED(Tabla1[[#This Row],[TASA EXE.]],0)</f>
        <v>0</v>
      </c>
      <c r="N2098" s="36" t="str">
        <f>FIXED(Tabla1[[#This Row],[IVA]],0)</f>
        <v>200</v>
      </c>
      <c r="O2098" s="36" t="str">
        <f>FIXED(Tabla1[[#This Row],[ISR RET]],0)</f>
        <v>0</v>
      </c>
      <c r="P2098" s="36" t="str">
        <f>FIXED(Tabla1[[#This Row],[IVA RET]],0)</f>
        <v>0</v>
      </c>
      <c r="R2098" s="68">
        <f>Tabla1[[#This Row],[TASA 16]]*16%</f>
        <v>200</v>
      </c>
    </row>
    <row r="2099" spans="2:18" x14ac:dyDescent="0.25">
      <c r="B2099" t="str">
        <f>'[1]210 Y RFC'!A2099</f>
        <v>ESU8510301P7</v>
      </c>
      <c r="C2099" t="s">
        <v>2131</v>
      </c>
      <c r="D2099" t="str">
        <f>'[1]210 Y RFC'!C2099</f>
        <v>EMBUTIDOS SUPREMOS SA DE CV</v>
      </c>
      <c r="E2099" s="35">
        <f>SUMIFS(Tabla16[TASA 16],Tabla16[NUM],Tabla1[[#This Row],[CODIGO]])</f>
        <v>0</v>
      </c>
      <c r="F2099" s="35">
        <f>SUMIFS(Tabla16[TASA 0%],Tabla16[NUM],Tabla1[[#This Row],[CODIGO]])</f>
        <v>5152.8</v>
      </c>
      <c r="G2099" s="35">
        <f>SUMIFS(Tabla16[[EXENTO ]],Tabla16[NUM],Tabla1[[#This Row],[CODIGO]])</f>
        <v>0</v>
      </c>
      <c r="H2099" s="35">
        <f>SUMIFS(Tabla16[IVA],Tabla16[NUM],Tabla1[[#This Row],[CODIGO]])</f>
        <v>0</v>
      </c>
      <c r="I2099" s="35">
        <f>SUMIFS(Tabla16[ISR RET.],Tabla16[NUM],Tabla1[[#This Row],[CODIGO]])</f>
        <v>0</v>
      </c>
      <c r="J2099" s="35">
        <f>SUMIFS(Tabla16[IVA RET.],Tabla16[NUM],Tabla1[[#This Row],[CODIGO]])</f>
        <v>0</v>
      </c>
      <c r="K2099" t="str">
        <f>FIXED(Tabla1[[#This Row],[TASA 16%]],0)</f>
        <v>0</v>
      </c>
      <c r="L2099" t="str">
        <f>FIXED(Tabla1[[#This Row],[TASA 0%]],0)</f>
        <v>5,153</v>
      </c>
      <c r="M2099" t="str">
        <f>FIXED(Tabla1[[#This Row],[TASA EXE.]],0)</f>
        <v>0</v>
      </c>
      <c r="N2099" t="str">
        <f>FIXED(Tabla1[[#This Row],[IVA]],0)</f>
        <v>0</v>
      </c>
      <c r="O2099" t="str">
        <f>FIXED(Tabla1[[#This Row],[ISR RET]],0)</f>
        <v>0</v>
      </c>
      <c r="P2099" t="str">
        <f>FIXED(Tabla1[[#This Row],[IVA RET]],0)</f>
        <v>0</v>
      </c>
      <c r="R2099" s="68">
        <f>Tabla1[[#This Row],[TASA 16]]*16%</f>
        <v>0</v>
      </c>
    </row>
    <row r="2100" spans="2:18" x14ac:dyDescent="0.25">
      <c r="B2100" t="str">
        <f>'[1]210 Y RFC'!A2100</f>
        <v>BAT030325CE9</v>
      </c>
      <c r="C2100" t="s">
        <v>2132</v>
      </c>
      <c r="D2100" t="str">
        <f>'[1]210 Y RFC'!C2100</f>
        <v>BRITISH AMERICAN TOBACCO MEXICO COMERCIAL SA DE CV</v>
      </c>
      <c r="E2100" s="35">
        <f>SUMIFS(Tabla16[TASA 16],Tabla16[NUM],Tabla1[[#This Row],[CODIGO]])</f>
        <v>72849</v>
      </c>
      <c r="F2100" s="35">
        <f>SUMIFS(Tabla16[TASA 0%],Tabla16[NUM],Tabla1[[#This Row],[CODIGO]])</f>
        <v>0</v>
      </c>
      <c r="G2100" s="35">
        <f>SUMIFS(Tabla16[[EXENTO ]],Tabla16[NUM],Tabla1[[#This Row],[CODIGO]])</f>
        <v>0</v>
      </c>
      <c r="H2100" s="35">
        <f>SUMIFS(Tabla16[IVA],Tabla16[NUM],Tabla1[[#This Row],[CODIGO]])</f>
        <v>11655.84</v>
      </c>
      <c r="I2100" s="35">
        <f>SUMIFS(Tabla16[ISR RET.],Tabla16[NUM],Tabla1[[#This Row],[CODIGO]])</f>
        <v>0</v>
      </c>
      <c r="J2100" s="35">
        <f>SUMIFS(Tabla16[IVA RET.],Tabla16[NUM],Tabla1[[#This Row],[CODIGO]])</f>
        <v>0</v>
      </c>
      <c r="K2100" t="str">
        <f>FIXED(Tabla1[[#This Row],[TASA 16%]],0)</f>
        <v>72,849</v>
      </c>
      <c r="L2100" t="str">
        <f>FIXED(Tabla1[[#This Row],[TASA 0%]],0)</f>
        <v>0</v>
      </c>
      <c r="M2100" t="str">
        <f>FIXED(Tabla1[[#This Row],[TASA EXE.]],0)</f>
        <v>0</v>
      </c>
      <c r="N2100" s="36" t="str">
        <f>FIXED(Tabla1[[#This Row],[IVA]],0)</f>
        <v>11,656</v>
      </c>
      <c r="O2100" s="36" t="str">
        <f>FIXED(Tabla1[[#This Row],[ISR RET]],0)</f>
        <v>0</v>
      </c>
      <c r="P2100" s="36" t="str">
        <f>FIXED(Tabla1[[#This Row],[IVA RET]],0)</f>
        <v>0</v>
      </c>
      <c r="R2100" s="68">
        <f>Tabla1[[#This Row],[TASA 16]]*16%</f>
        <v>11655.84</v>
      </c>
    </row>
    <row r="2101" spans="2:18" x14ac:dyDescent="0.25">
      <c r="B2101" t="str">
        <f>'[1]210 Y RFC'!A2101</f>
        <v>TGA0306186A2</v>
      </c>
      <c r="C2101" t="s">
        <v>2133</v>
      </c>
      <c r="D2101" t="str">
        <f>'[1]210 Y RFC'!C2101</f>
        <v>TEQUILA GALINDO SA DE CV</v>
      </c>
      <c r="E2101" s="35">
        <f>SUMIFS(Tabla16[TASA 16],Tabla16[NUM],Tabla1[[#This Row],[CODIGO]])</f>
        <v>0</v>
      </c>
      <c r="F2101" s="35">
        <f>SUMIFS(Tabla16[TASA 0%],Tabla16[NUM],Tabla1[[#This Row],[CODIGO]])</f>
        <v>0</v>
      </c>
      <c r="G2101" s="35">
        <f>SUMIFS(Tabla16[[EXENTO ]],Tabla16[NUM],Tabla1[[#This Row],[CODIGO]])</f>
        <v>0</v>
      </c>
      <c r="H2101" s="35">
        <f>SUMIFS(Tabla16[IVA],Tabla16[NUM],Tabla1[[#This Row],[CODIGO]])</f>
        <v>0</v>
      </c>
      <c r="I2101" s="35">
        <f>SUMIFS(Tabla16[ISR RET.],Tabla16[NUM],Tabla1[[#This Row],[CODIGO]])</f>
        <v>0</v>
      </c>
      <c r="J2101" s="35">
        <f>SUMIFS(Tabla16[IVA RET.],Tabla16[NUM],Tabla1[[#This Row],[CODIGO]])</f>
        <v>0</v>
      </c>
      <c r="K2101" t="str">
        <f>FIXED(Tabla1[[#This Row],[TASA 16%]],0)</f>
        <v>0</v>
      </c>
      <c r="L2101" t="str">
        <f>FIXED(Tabla1[[#This Row],[TASA 0%]],0)</f>
        <v>0</v>
      </c>
      <c r="M2101" t="str">
        <f>FIXED(Tabla1[[#This Row],[TASA EXE.]],0)</f>
        <v>0</v>
      </c>
      <c r="N2101" t="str">
        <f>FIXED(Tabla1[[#This Row],[IVA]],0)</f>
        <v>0</v>
      </c>
      <c r="O2101" t="str">
        <f>FIXED(Tabla1[[#This Row],[ISR RET]],0)</f>
        <v>0</v>
      </c>
      <c r="P2101" t="str">
        <f>FIXED(Tabla1[[#This Row],[IVA RET]],0)</f>
        <v>0</v>
      </c>
      <c r="R2101" s="68">
        <f>Tabla1[[#This Row],[TASA 16]]*16%</f>
        <v>0</v>
      </c>
    </row>
    <row r="2102" spans="2:18" x14ac:dyDescent="0.25">
      <c r="B2102" t="str">
        <f>'[1]210 Y RFC'!A2102</f>
        <v>LFC8012166K3</v>
      </c>
      <c r="C2102" t="s">
        <v>2134</v>
      </c>
      <c r="D2102" t="str">
        <f>'[1]210 Y RFC'!C2102</f>
        <v>LIBROS Y FORMAS CONTABLES SA DE CV</v>
      </c>
      <c r="E2102" s="35">
        <f>SUMIFS(Tabla16[TASA 16],Tabla16[NUM],Tabla1[[#This Row],[CODIGO]])</f>
        <v>0</v>
      </c>
      <c r="F2102" s="35">
        <f>SUMIFS(Tabla16[TASA 0%],Tabla16[NUM],Tabla1[[#This Row],[CODIGO]])</f>
        <v>0</v>
      </c>
      <c r="G2102" s="35">
        <f>SUMIFS(Tabla16[[EXENTO ]],Tabla16[NUM],Tabla1[[#This Row],[CODIGO]])</f>
        <v>0</v>
      </c>
      <c r="H2102" s="35">
        <f>SUMIFS(Tabla16[IVA],Tabla16[NUM],Tabla1[[#This Row],[CODIGO]])</f>
        <v>0</v>
      </c>
      <c r="I2102" s="35">
        <f>SUMIFS(Tabla16[ISR RET.],Tabla16[NUM],Tabla1[[#This Row],[CODIGO]])</f>
        <v>0</v>
      </c>
      <c r="J2102" s="35">
        <f>SUMIFS(Tabla16[IVA RET.],Tabla16[NUM],Tabla1[[#This Row],[CODIGO]])</f>
        <v>0</v>
      </c>
      <c r="K2102" t="str">
        <f>FIXED(Tabla1[[#This Row],[TASA 16%]],0)</f>
        <v>0</v>
      </c>
      <c r="L2102" t="str">
        <f>FIXED(Tabla1[[#This Row],[TASA 0%]],0)</f>
        <v>0</v>
      </c>
      <c r="M2102" t="str">
        <f>FIXED(Tabla1[[#This Row],[TASA EXE.]],0)</f>
        <v>0</v>
      </c>
      <c r="N2102" s="36" t="str">
        <f>FIXED(Tabla1[[#This Row],[IVA]],0)</f>
        <v>0</v>
      </c>
      <c r="O2102" s="36" t="str">
        <f>FIXED(Tabla1[[#This Row],[ISR RET]],0)</f>
        <v>0</v>
      </c>
      <c r="P2102" s="36" t="str">
        <f>FIXED(Tabla1[[#This Row],[IVA RET]],0)</f>
        <v>0</v>
      </c>
      <c r="R2102" s="68">
        <f>Tabla1[[#This Row],[TASA 16]]*16%</f>
        <v>0</v>
      </c>
    </row>
    <row r="2103" spans="2:18" x14ac:dyDescent="0.25">
      <c r="B2103" t="str">
        <f>'[1]210 Y RFC'!A2103</f>
        <v>EALB750215DN1</v>
      </c>
      <c r="C2103" t="s">
        <v>2135</v>
      </c>
      <c r="D2103" t="str">
        <f>'[1]210 Y RFC'!C2103</f>
        <v>ESPARZA LOPEZ BEATRIZ ADRIANA</v>
      </c>
      <c r="E2103" s="35">
        <f>SUMIFS(Tabla16[TASA 16],Tabla16[NUM],Tabla1[[#This Row],[CODIGO]])</f>
        <v>0</v>
      </c>
      <c r="F2103" s="35">
        <f>SUMIFS(Tabla16[TASA 0%],Tabla16[NUM],Tabla1[[#This Row],[CODIGO]])</f>
        <v>0</v>
      </c>
      <c r="G2103" s="35">
        <f>SUMIFS(Tabla16[[EXENTO ]],Tabla16[NUM],Tabla1[[#This Row],[CODIGO]])</f>
        <v>0</v>
      </c>
      <c r="H2103" s="35">
        <f>SUMIFS(Tabla16[IVA],Tabla16[NUM],Tabla1[[#This Row],[CODIGO]])</f>
        <v>0</v>
      </c>
      <c r="I2103" s="35">
        <f>SUMIFS(Tabla16[ISR RET.],Tabla16[NUM],Tabla1[[#This Row],[CODIGO]])</f>
        <v>0</v>
      </c>
      <c r="J2103" s="35">
        <f>SUMIFS(Tabla16[IVA RET.],Tabla16[NUM],Tabla1[[#This Row],[CODIGO]])</f>
        <v>0</v>
      </c>
      <c r="K2103" t="str">
        <f>FIXED(Tabla1[[#This Row],[TASA 16%]],0)</f>
        <v>0</v>
      </c>
      <c r="L2103" t="str">
        <f>FIXED(Tabla1[[#This Row],[TASA 0%]],0)</f>
        <v>0</v>
      </c>
      <c r="M2103" t="str">
        <f>FIXED(Tabla1[[#This Row],[TASA EXE.]],0)</f>
        <v>0</v>
      </c>
      <c r="N2103" t="str">
        <f>FIXED(Tabla1[[#This Row],[IVA]],0)</f>
        <v>0</v>
      </c>
      <c r="O2103" t="str">
        <f>FIXED(Tabla1[[#This Row],[ISR RET]],0)</f>
        <v>0</v>
      </c>
      <c r="P2103" t="str">
        <f>FIXED(Tabla1[[#This Row],[IVA RET]],0)</f>
        <v>0</v>
      </c>
      <c r="R2103" s="68">
        <f>Tabla1[[#This Row],[TASA 16]]*16%</f>
        <v>0</v>
      </c>
    </row>
    <row r="2104" spans="2:18" x14ac:dyDescent="0.25">
      <c r="B2104" t="str">
        <f>'[1]210 Y RFC'!A2104</f>
        <v>TOMD890510NI7</v>
      </c>
      <c r="C2104" t="s">
        <v>2136</v>
      </c>
      <c r="D2104" t="str">
        <f>'[1]210 Y RFC'!C2104</f>
        <v>TORRES MONREAL DENISSE ELIZABETH</v>
      </c>
      <c r="E2104" s="35">
        <f>SUMIFS(Tabla16[TASA 16],Tabla16[NUM],Tabla1[[#This Row],[CODIGO]])</f>
        <v>0</v>
      </c>
      <c r="F2104" s="35">
        <f>SUMIFS(Tabla16[TASA 0%],Tabla16[NUM],Tabla1[[#This Row],[CODIGO]])</f>
        <v>0</v>
      </c>
      <c r="G2104" s="35">
        <f>SUMIFS(Tabla16[[EXENTO ]],Tabla16[NUM],Tabla1[[#This Row],[CODIGO]])</f>
        <v>0</v>
      </c>
      <c r="H2104" s="35">
        <f>SUMIFS(Tabla16[IVA],Tabla16[NUM],Tabla1[[#This Row],[CODIGO]])</f>
        <v>0</v>
      </c>
      <c r="I2104" s="35">
        <f>SUMIFS(Tabla16[ISR RET.],Tabla16[NUM],Tabla1[[#This Row],[CODIGO]])</f>
        <v>0</v>
      </c>
      <c r="J2104" s="35">
        <f>SUMIFS(Tabla16[IVA RET.],Tabla16[NUM],Tabla1[[#This Row],[CODIGO]])</f>
        <v>0</v>
      </c>
      <c r="K2104" t="str">
        <f>FIXED(Tabla1[[#This Row],[TASA 16%]],0)</f>
        <v>0</v>
      </c>
      <c r="L2104" t="str">
        <f>FIXED(Tabla1[[#This Row],[TASA 0%]],0)</f>
        <v>0</v>
      </c>
      <c r="M2104" t="str">
        <f>FIXED(Tabla1[[#This Row],[TASA EXE.]],0)</f>
        <v>0</v>
      </c>
      <c r="N2104" s="36" t="str">
        <f>FIXED(Tabla1[[#This Row],[IVA]],0)</f>
        <v>0</v>
      </c>
      <c r="O2104" s="36" t="str">
        <f>FIXED(Tabla1[[#This Row],[ISR RET]],0)</f>
        <v>0</v>
      </c>
      <c r="P2104" s="36" t="str">
        <f>FIXED(Tabla1[[#This Row],[IVA RET]],0)</f>
        <v>0</v>
      </c>
      <c r="R2104" s="68">
        <f>Tabla1[[#This Row],[TASA 16]]*16%</f>
        <v>0</v>
      </c>
    </row>
    <row r="2105" spans="2:18" x14ac:dyDescent="0.25">
      <c r="B2105" t="str">
        <f>'[1]210 Y RFC'!A2105</f>
        <v>EIB510713CS3</v>
      </c>
      <c r="C2105" t="s">
        <v>2137</v>
      </c>
      <c r="D2105" t="str">
        <f>'[1]210 Y RFC'!C2105</f>
        <v>ERNESTO IBARRA Y CIA SA DE CV</v>
      </c>
      <c r="E2105" s="35">
        <f>SUMIFS(Tabla16[TASA 16],Tabla16[NUM],Tabla1[[#This Row],[CODIGO]])</f>
        <v>0</v>
      </c>
      <c r="F2105" s="35">
        <f>SUMIFS(Tabla16[TASA 0%],Tabla16[NUM],Tabla1[[#This Row],[CODIGO]])</f>
        <v>0</v>
      </c>
      <c r="G2105" s="35">
        <f>SUMIFS(Tabla16[[EXENTO ]],Tabla16[NUM],Tabla1[[#This Row],[CODIGO]])</f>
        <v>0</v>
      </c>
      <c r="H2105" s="35">
        <f>SUMIFS(Tabla16[IVA],Tabla16[NUM],Tabla1[[#This Row],[CODIGO]])</f>
        <v>0</v>
      </c>
      <c r="I2105" s="35">
        <f>SUMIFS(Tabla16[ISR RET.],Tabla16[NUM],Tabla1[[#This Row],[CODIGO]])</f>
        <v>0</v>
      </c>
      <c r="J2105" s="35">
        <f>SUMIFS(Tabla16[IVA RET.],Tabla16[NUM],Tabla1[[#This Row],[CODIGO]])</f>
        <v>0</v>
      </c>
      <c r="K2105" t="str">
        <f>FIXED(Tabla1[[#This Row],[TASA 16%]],0)</f>
        <v>0</v>
      </c>
      <c r="L2105" t="str">
        <f>FIXED(Tabla1[[#This Row],[TASA 0%]],0)</f>
        <v>0</v>
      </c>
      <c r="M2105" t="str">
        <f>FIXED(Tabla1[[#This Row],[TASA EXE.]],0)</f>
        <v>0</v>
      </c>
      <c r="N2105" t="str">
        <f>FIXED(Tabla1[[#This Row],[IVA]],0)</f>
        <v>0</v>
      </c>
      <c r="O2105" t="str">
        <f>FIXED(Tabla1[[#This Row],[ISR RET]],0)</f>
        <v>0</v>
      </c>
      <c r="P2105" t="str">
        <f>FIXED(Tabla1[[#This Row],[IVA RET]],0)</f>
        <v>0</v>
      </c>
      <c r="R2105" s="68">
        <f>Tabla1[[#This Row],[TASA 16]]*16%</f>
        <v>0</v>
      </c>
    </row>
    <row r="2106" spans="2:18" x14ac:dyDescent="0.25">
      <c r="B2106" t="str">
        <f>'[1]210 Y RFC'!A2106</f>
        <v>COC100115V34</v>
      </c>
      <c r="C2106" t="s">
        <v>2138</v>
      </c>
      <c r="D2106" t="str">
        <f>'[1]210 Y RFC'!C2106</f>
        <v>CAMSA DE OCCIDENTE SA DE CV</v>
      </c>
      <c r="E2106" s="35">
        <f>SUMIFS(Tabla16[TASA 16],Tabla16[NUM],Tabla1[[#This Row],[CODIGO]])</f>
        <v>358250</v>
      </c>
      <c r="F2106" s="35">
        <f>SUMIFS(Tabla16[TASA 0%],Tabla16[NUM],Tabla1[[#This Row],[CODIGO]])</f>
        <v>42908.320000000014</v>
      </c>
      <c r="G2106" s="35">
        <f>SUMIFS(Tabla16[[EXENTO ]],Tabla16[NUM],Tabla1[[#This Row],[CODIGO]])</f>
        <v>725.96</v>
      </c>
      <c r="H2106" s="35">
        <f>SUMIFS(Tabla16[IVA],Tabla16[NUM],Tabla1[[#This Row],[CODIGO]])</f>
        <v>57320.000000000007</v>
      </c>
      <c r="I2106" s="35">
        <f>SUMIFS(Tabla16[ISR RET.],Tabla16[NUM],Tabla1[[#This Row],[CODIGO]])</f>
        <v>0</v>
      </c>
      <c r="J2106" s="35">
        <f>SUMIFS(Tabla16[IVA RET.],Tabla16[NUM],Tabla1[[#This Row],[CODIGO]])</f>
        <v>0</v>
      </c>
      <c r="K2106" t="str">
        <f>FIXED(Tabla1[[#This Row],[TASA 16%]],0)</f>
        <v>358,250</v>
      </c>
      <c r="L2106" t="str">
        <f>FIXED(Tabla1[[#This Row],[TASA 0%]],0)</f>
        <v>42,908</v>
      </c>
      <c r="M2106" t="str">
        <f>FIXED(Tabla1[[#This Row],[TASA EXE.]],0)</f>
        <v>726</v>
      </c>
      <c r="N2106" t="str">
        <f>FIXED(Tabla1[[#This Row],[IVA]],0)</f>
        <v>57,320</v>
      </c>
      <c r="O2106" t="str">
        <f>FIXED(Tabla1[[#This Row],[ISR RET]],0)</f>
        <v>0</v>
      </c>
      <c r="P2106" t="str">
        <f>FIXED(Tabla1[[#This Row],[IVA RET]],0)</f>
        <v>0</v>
      </c>
      <c r="R2106" s="68">
        <f>Tabla1[[#This Row],[TASA 16]]*16%</f>
        <v>57320</v>
      </c>
    </row>
    <row r="2107" spans="2:18" x14ac:dyDescent="0.25">
      <c r="B2107" t="str">
        <f>'[1]210 Y RFC'!A2107</f>
        <v>HUVR7510249K2</v>
      </c>
      <c r="C2107" t="s">
        <v>2139</v>
      </c>
      <c r="D2107" t="str">
        <f>'[1]210 Y RFC'!C2107</f>
        <v>HUERTA VAZQUEZ RAFAEL</v>
      </c>
      <c r="E2107" s="35">
        <f>SUMIFS(Tabla16[TASA 16],Tabla16[NUM],Tabla1[[#This Row],[CODIGO]])</f>
        <v>0</v>
      </c>
      <c r="F2107" s="35">
        <f>SUMIFS(Tabla16[TASA 0%],Tabla16[NUM],Tabla1[[#This Row],[CODIGO]])</f>
        <v>0</v>
      </c>
      <c r="G2107" s="35">
        <f>SUMIFS(Tabla16[[EXENTO ]],Tabla16[NUM],Tabla1[[#This Row],[CODIGO]])</f>
        <v>0</v>
      </c>
      <c r="H2107" s="35">
        <f>SUMIFS(Tabla16[IVA],Tabla16[NUM],Tabla1[[#This Row],[CODIGO]])</f>
        <v>0</v>
      </c>
      <c r="I2107" s="35">
        <f>SUMIFS(Tabla16[ISR RET.],Tabla16[NUM],Tabla1[[#This Row],[CODIGO]])</f>
        <v>0</v>
      </c>
      <c r="J2107" s="35">
        <f>SUMIFS(Tabla16[IVA RET.],Tabla16[NUM],Tabla1[[#This Row],[CODIGO]])</f>
        <v>0</v>
      </c>
      <c r="K2107" t="str">
        <f>FIXED(Tabla1[[#This Row],[TASA 16%]],0)</f>
        <v>0</v>
      </c>
      <c r="L2107" t="str">
        <f>FIXED(Tabla1[[#This Row],[TASA 0%]],0)</f>
        <v>0</v>
      </c>
      <c r="M2107" t="str">
        <f>FIXED(Tabla1[[#This Row],[TASA EXE.]],0)</f>
        <v>0</v>
      </c>
      <c r="N2107" t="str">
        <f>FIXED(Tabla1[[#This Row],[IVA]],0)</f>
        <v>0</v>
      </c>
      <c r="O2107" t="str">
        <f>FIXED(Tabla1[[#This Row],[ISR RET]],0)</f>
        <v>0</v>
      </c>
      <c r="P2107" t="str">
        <f>FIXED(Tabla1[[#This Row],[IVA RET]],0)</f>
        <v>0</v>
      </c>
      <c r="R2107" s="68">
        <f>Tabla1[[#This Row],[TASA 16]]*16%</f>
        <v>0</v>
      </c>
    </row>
    <row r="2108" spans="2:18" x14ac:dyDescent="0.25">
      <c r="B2108" t="str">
        <f>'[1]210 Y RFC'!A2108</f>
        <v>YSG200605SN8</v>
      </c>
      <c r="C2108" t="s">
        <v>2140</v>
      </c>
      <c r="D2108" t="str">
        <f>'[1]210 Y RFC'!C2108</f>
        <v>YO SOY EL GRAN MERCANTE COMERCIALIZADORA SAS DE CV</v>
      </c>
      <c r="E2108" s="35">
        <f>SUMIFS(Tabla16[TASA 16],Tabla16[NUM],Tabla1[[#This Row],[CODIGO]])</f>
        <v>0</v>
      </c>
      <c r="F2108" s="35">
        <f>SUMIFS(Tabla16[TASA 0%],Tabla16[NUM],Tabla1[[#This Row],[CODIGO]])</f>
        <v>0</v>
      </c>
      <c r="G2108" s="35">
        <f>SUMIFS(Tabla16[[EXENTO ]],Tabla16[NUM],Tabla1[[#This Row],[CODIGO]])</f>
        <v>0</v>
      </c>
      <c r="H2108" s="35">
        <f>SUMIFS(Tabla16[IVA],Tabla16[NUM],Tabla1[[#This Row],[CODIGO]])</f>
        <v>0</v>
      </c>
      <c r="I2108" s="35">
        <f>SUMIFS(Tabla16[ISR RET.],Tabla16[NUM],Tabla1[[#This Row],[CODIGO]])</f>
        <v>0</v>
      </c>
      <c r="J2108" s="35">
        <f>SUMIFS(Tabla16[IVA RET.],Tabla16[NUM],Tabla1[[#This Row],[CODIGO]])</f>
        <v>0</v>
      </c>
      <c r="K2108" t="str">
        <f>FIXED(Tabla1[[#This Row],[TASA 16%]],0)</f>
        <v>0</v>
      </c>
      <c r="L2108" t="str">
        <f>FIXED(Tabla1[[#This Row],[TASA 0%]],0)</f>
        <v>0</v>
      </c>
      <c r="M2108" t="str">
        <f>FIXED(Tabla1[[#This Row],[TASA EXE.]],0)</f>
        <v>0</v>
      </c>
      <c r="N2108" s="36" t="str">
        <f>FIXED(Tabla1[[#This Row],[IVA]],0)</f>
        <v>0</v>
      </c>
      <c r="O2108" s="36" t="str">
        <f>FIXED(Tabla1[[#This Row],[ISR RET]],0)</f>
        <v>0</v>
      </c>
      <c r="P2108" s="36" t="str">
        <f>FIXED(Tabla1[[#This Row],[IVA RET]],0)</f>
        <v>0</v>
      </c>
      <c r="R2108" s="68">
        <f>Tabla1[[#This Row],[TASA 16]]*16%</f>
        <v>0</v>
      </c>
    </row>
    <row r="2109" spans="2:18" x14ac:dyDescent="0.25">
      <c r="B2109" t="str">
        <f>'[1]210 Y RFC'!A2109</f>
        <v>GUBB8510298S9</v>
      </c>
      <c r="C2109" t="s">
        <v>2141</v>
      </c>
      <c r="D2109" t="str">
        <f>'[1]210 Y RFC'!C2109</f>
        <v>GUZMAN BARBA BERENICE</v>
      </c>
      <c r="E2109" s="35">
        <f>SUMIFS(Tabla16[TASA 16],Tabla16[NUM],Tabla1[[#This Row],[CODIGO]])</f>
        <v>0</v>
      </c>
      <c r="F2109" s="35">
        <f>SUMIFS(Tabla16[TASA 0%],Tabla16[NUM],Tabla1[[#This Row],[CODIGO]])</f>
        <v>0</v>
      </c>
      <c r="G2109" s="35">
        <f>SUMIFS(Tabla16[[EXENTO ]],Tabla16[NUM],Tabla1[[#This Row],[CODIGO]])</f>
        <v>0</v>
      </c>
      <c r="H2109" s="35">
        <f>SUMIFS(Tabla16[IVA],Tabla16[NUM],Tabla1[[#This Row],[CODIGO]])</f>
        <v>0</v>
      </c>
      <c r="I2109" s="35">
        <f>SUMIFS(Tabla16[ISR RET.],Tabla16[NUM],Tabla1[[#This Row],[CODIGO]])</f>
        <v>0</v>
      </c>
      <c r="J2109" s="35">
        <f>SUMIFS(Tabla16[IVA RET.],Tabla16[NUM],Tabla1[[#This Row],[CODIGO]])</f>
        <v>0</v>
      </c>
      <c r="K2109" t="str">
        <f>FIXED(Tabla1[[#This Row],[TASA 16%]],0)</f>
        <v>0</v>
      </c>
      <c r="L2109" t="str">
        <f>FIXED(Tabla1[[#This Row],[TASA 0%]],0)</f>
        <v>0</v>
      </c>
      <c r="M2109" t="str">
        <f>FIXED(Tabla1[[#This Row],[TASA EXE.]],0)</f>
        <v>0</v>
      </c>
      <c r="N2109" t="str">
        <f>FIXED(Tabla1[[#This Row],[IVA]],0)</f>
        <v>0</v>
      </c>
      <c r="O2109" t="str">
        <f>FIXED(Tabla1[[#This Row],[ISR RET]],0)</f>
        <v>0</v>
      </c>
      <c r="P2109" t="str">
        <f>FIXED(Tabla1[[#This Row],[IVA RET]],0)</f>
        <v>0</v>
      </c>
      <c r="R2109" s="68">
        <f>Tabla1[[#This Row],[TASA 16]]*16%</f>
        <v>0</v>
      </c>
    </row>
    <row r="2110" spans="2:18" x14ac:dyDescent="0.25">
      <c r="B2110" t="str">
        <f>'[1]210 Y RFC'!A2110</f>
        <v>RUTC500406JA8</v>
      </c>
      <c r="C2110" t="s">
        <v>2142</v>
      </c>
      <c r="D2110" t="str">
        <f>'[1]210 Y RFC'!C2110</f>
        <v>RUIZ VELASCO TOSTADO CARLOS</v>
      </c>
      <c r="E2110" s="35">
        <f>SUMIFS(Tabla16[TASA 16],Tabla16[NUM],Tabla1[[#This Row],[CODIGO]])</f>
        <v>0</v>
      </c>
      <c r="F2110" s="35">
        <f>SUMIFS(Tabla16[TASA 0%],Tabla16[NUM],Tabla1[[#This Row],[CODIGO]])</f>
        <v>0</v>
      </c>
      <c r="G2110" s="35">
        <f>SUMIFS(Tabla16[[EXENTO ]],Tabla16[NUM],Tabla1[[#This Row],[CODIGO]])</f>
        <v>0</v>
      </c>
      <c r="H2110" s="35">
        <f>SUMIFS(Tabla16[IVA],Tabla16[NUM],Tabla1[[#This Row],[CODIGO]])</f>
        <v>0</v>
      </c>
      <c r="I2110" s="35">
        <f>SUMIFS(Tabla16[ISR RET.],Tabla16[NUM],Tabla1[[#This Row],[CODIGO]])</f>
        <v>0</v>
      </c>
      <c r="J2110" s="35">
        <f>SUMIFS(Tabla16[IVA RET.],Tabla16[NUM],Tabla1[[#This Row],[CODIGO]])</f>
        <v>0</v>
      </c>
      <c r="K2110" t="str">
        <f>FIXED(Tabla1[[#This Row],[TASA 16%]],0)</f>
        <v>0</v>
      </c>
      <c r="L2110" t="str">
        <f>FIXED(Tabla1[[#This Row],[TASA 0%]],0)</f>
        <v>0</v>
      </c>
      <c r="M2110" t="str">
        <f>FIXED(Tabla1[[#This Row],[TASA EXE.]],0)</f>
        <v>0</v>
      </c>
      <c r="N2110" s="36" t="str">
        <f>FIXED(Tabla1[[#This Row],[IVA]],0)</f>
        <v>0</v>
      </c>
      <c r="O2110" s="36" t="str">
        <f>FIXED(Tabla1[[#This Row],[ISR RET]],0)</f>
        <v>0</v>
      </c>
      <c r="P2110" s="36" t="str">
        <f>FIXED(Tabla1[[#This Row],[IVA RET]],0)</f>
        <v>0</v>
      </c>
      <c r="R2110" s="68">
        <f>Tabla1[[#This Row],[TASA 16]]*16%</f>
        <v>0</v>
      </c>
    </row>
    <row r="2111" spans="2:18" x14ac:dyDescent="0.25">
      <c r="B2111" t="str">
        <f>'[1]210 Y RFC'!A2111</f>
        <v>MCO100506SU3</v>
      </c>
      <c r="C2111" t="s">
        <v>2143</v>
      </c>
      <c r="D2111" t="str">
        <f>'[1]210 Y RFC'!C2111</f>
        <v>MICROJACK COM SA DE CV</v>
      </c>
      <c r="E2111" s="35">
        <f>SUMIFS(Tabla16[TASA 16],Tabla16[NUM],Tabla1[[#This Row],[CODIGO]])</f>
        <v>0</v>
      </c>
      <c r="F2111" s="35">
        <f>SUMIFS(Tabla16[TASA 0%],Tabla16[NUM],Tabla1[[#This Row],[CODIGO]])</f>
        <v>0</v>
      </c>
      <c r="G2111" s="35">
        <f>SUMIFS(Tabla16[[EXENTO ]],Tabla16[NUM],Tabla1[[#This Row],[CODIGO]])</f>
        <v>0</v>
      </c>
      <c r="H2111" s="35">
        <f>SUMIFS(Tabla16[IVA],Tabla16[NUM],Tabla1[[#This Row],[CODIGO]])</f>
        <v>0</v>
      </c>
      <c r="I2111" s="35">
        <f>SUMIFS(Tabla16[ISR RET.],Tabla16[NUM],Tabla1[[#This Row],[CODIGO]])</f>
        <v>0</v>
      </c>
      <c r="J2111" s="35">
        <f>SUMIFS(Tabla16[IVA RET.],Tabla16[NUM],Tabla1[[#This Row],[CODIGO]])</f>
        <v>0</v>
      </c>
      <c r="K2111" t="str">
        <f>FIXED(Tabla1[[#This Row],[TASA 16%]],0)</f>
        <v>0</v>
      </c>
      <c r="L2111" t="str">
        <f>FIXED(Tabla1[[#This Row],[TASA 0%]],0)</f>
        <v>0</v>
      </c>
      <c r="M2111" t="str">
        <f>FIXED(Tabla1[[#This Row],[TASA EXE.]],0)</f>
        <v>0</v>
      </c>
      <c r="N2111" t="str">
        <f>FIXED(Tabla1[[#This Row],[IVA]],0)</f>
        <v>0</v>
      </c>
      <c r="O2111" t="str">
        <f>FIXED(Tabla1[[#This Row],[ISR RET]],0)</f>
        <v>0</v>
      </c>
      <c r="P2111" t="str">
        <f>FIXED(Tabla1[[#This Row],[IVA RET]],0)</f>
        <v>0</v>
      </c>
      <c r="R2111" s="68">
        <f>Tabla1[[#This Row],[TASA 16]]*16%</f>
        <v>0</v>
      </c>
    </row>
    <row r="2112" spans="2:18" x14ac:dyDescent="0.25">
      <c r="B2112" t="str">
        <f>'[1]210 Y RFC'!A2112</f>
        <v>IQO890220G64</v>
      </c>
      <c r="C2112" t="s">
        <v>2144</v>
      </c>
      <c r="D2112" t="str">
        <f>'[1]210 Y RFC'!C2112</f>
        <v>INSTRUMENTAL QUIRURGICO DE OCCIDENTE SA DE CV</v>
      </c>
      <c r="E2112" s="35">
        <f>SUMIFS(Tabla16[TASA 16],Tabla16[NUM],Tabla1[[#This Row],[CODIGO]])</f>
        <v>0</v>
      </c>
      <c r="F2112" s="35">
        <f>SUMIFS(Tabla16[TASA 0%],Tabla16[NUM],Tabla1[[#This Row],[CODIGO]])</f>
        <v>0</v>
      </c>
      <c r="G2112" s="35">
        <f>SUMIFS(Tabla16[[EXENTO ]],Tabla16[NUM],Tabla1[[#This Row],[CODIGO]])</f>
        <v>0</v>
      </c>
      <c r="H2112" s="35">
        <f>SUMIFS(Tabla16[IVA],Tabla16[NUM],Tabla1[[#This Row],[CODIGO]])</f>
        <v>0</v>
      </c>
      <c r="I2112" s="35">
        <f>SUMIFS(Tabla16[ISR RET.],Tabla16[NUM],Tabla1[[#This Row],[CODIGO]])</f>
        <v>0</v>
      </c>
      <c r="J2112" s="35">
        <f>SUMIFS(Tabla16[IVA RET.],Tabla16[NUM],Tabla1[[#This Row],[CODIGO]])</f>
        <v>0</v>
      </c>
      <c r="K2112" t="str">
        <f>FIXED(Tabla1[[#This Row],[TASA 16%]],0)</f>
        <v>0</v>
      </c>
      <c r="L2112" t="str">
        <f>FIXED(Tabla1[[#This Row],[TASA 0%]],0)</f>
        <v>0</v>
      </c>
      <c r="M2112" t="str">
        <f>FIXED(Tabla1[[#This Row],[TASA EXE.]],0)</f>
        <v>0</v>
      </c>
      <c r="N2112" s="36" t="str">
        <f>FIXED(Tabla1[[#This Row],[IVA]],0)</f>
        <v>0</v>
      </c>
      <c r="O2112" s="36" t="str">
        <f>FIXED(Tabla1[[#This Row],[ISR RET]],0)</f>
        <v>0</v>
      </c>
      <c r="P2112" s="36" t="str">
        <f>FIXED(Tabla1[[#This Row],[IVA RET]],0)</f>
        <v>0</v>
      </c>
      <c r="R2112" s="68">
        <f>Tabla1[[#This Row],[TASA 16]]*16%</f>
        <v>0</v>
      </c>
    </row>
    <row r="2113" spans="2:18" x14ac:dyDescent="0.25">
      <c r="B2113" t="str">
        <f>'[1]210 Y RFC'!A2113</f>
        <v>GPL860521FW8</v>
      </c>
      <c r="C2113" t="s">
        <v>2145</v>
      </c>
      <c r="D2113" t="str">
        <f>'[1]210 Y RFC'!C2113</f>
        <v>GANADEROS PRODUCTORES DE LECHE PURA SA DE CV</v>
      </c>
      <c r="E2113" s="35">
        <f>SUMIFS(Tabla16[TASA 16],Tabla16[NUM],Tabla1[[#This Row],[CODIGO]])</f>
        <v>0</v>
      </c>
      <c r="F2113" s="35">
        <f>SUMIFS(Tabla16[TASA 0%],Tabla16[NUM],Tabla1[[#This Row],[CODIGO]])</f>
        <v>0</v>
      </c>
      <c r="G2113" s="35">
        <f>SUMIFS(Tabla16[[EXENTO ]],Tabla16[NUM],Tabla1[[#This Row],[CODIGO]])</f>
        <v>0</v>
      </c>
      <c r="H2113" s="35">
        <f>SUMIFS(Tabla16[IVA],Tabla16[NUM],Tabla1[[#This Row],[CODIGO]])</f>
        <v>0</v>
      </c>
      <c r="I2113" s="35">
        <f>SUMIFS(Tabla16[ISR RET.],Tabla16[NUM],Tabla1[[#This Row],[CODIGO]])</f>
        <v>0</v>
      </c>
      <c r="J2113" s="35">
        <f>SUMIFS(Tabla16[IVA RET.],Tabla16[NUM],Tabla1[[#This Row],[CODIGO]])</f>
        <v>0</v>
      </c>
      <c r="K2113" t="str">
        <f>FIXED(Tabla1[[#This Row],[TASA 16%]],0)</f>
        <v>0</v>
      </c>
      <c r="L2113" t="str">
        <f>FIXED(Tabla1[[#This Row],[TASA 0%]],0)</f>
        <v>0</v>
      </c>
      <c r="M2113" t="str">
        <f>FIXED(Tabla1[[#This Row],[TASA EXE.]],0)</f>
        <v>0</v>
      </c>
      <c r="N2113" t="str">
        <f>FIXED(Tabla1[[#This Row],[IVA]],0)</f>
        <v>0</v>
      </c>
      <c r="O2113" t="str">
        <f>FIXED(Tabla1[[#This Row],[ISR RET]],0)</f>
        <v>0</v>
      </c>
      <c r="P2113" t="str">
        <f>FIXED(Tabla1[[#This Row],[IVA RET]],0)</f>
        <v>0</v>
      </c>
      <c r="R2113" s="68">
        <f>Tabla1[[#This Row],[TASA 16]]*16%</f>
        <v>0</v>
      </c>
    </row>
    <row r="2114" spans="2:18" x14ac:dyDescent="0.25">
      <c r="B2114" t="str">
        <f>'[1]210 Y RFC'!A2114</f>
        <v>BARA700424N99</v>
      </c>
      <c r="C2114" t="s">
        <v>2146</v>
      </c>
      <c r="D2114" t="str">
        <f>'[1]210 Y RFC'!C2114</f>
        <v>BARRIENTOS RODRIGUEZ ALEJANDRA</v>
      </c>
      <c r="E2114" s="35">
        <f>SUMIFS(Tabla16[TASA 16],Tabla16[NUM],Tabla1[[#This Row],[CODIGO]])</f>
        <v>0</v>
      </c>
      <c r="F2114" s="35">
        <f>SUMIFS(Tabla16[TASA 0%],Tabla16[NUM],Tabla1[[#This Row],[CODIGO]])</f>
        <v>0</v>
      </c>
      <c r="G2114" s="35">
        <f>SUMIFS(Tabla16[[EXENTO ]],Tabla16[NUM],Tabla1[[#This Row],[CODIGO]])</f>
        <v>0</v>
      </c>
      <c r="H2114" s="35">
        <f>SUMIFS(Tabla16[IVA],Tabla16[NUM],Tabla1[[#This Row],[CODIGO]])</f>
        <v>0</v>
      </c>
      <c r="I2114" s="35">
        <f>SUMIFS(Tabla16[ISR RET.],Tabla16[NUM],Tabla1[[#This Row],[CODIGO]])</f>
        <v>0</v>
      </c>
      <c r="J2114" s="35">
        <f>SUMIFS(Tabla16[IVA RET.],Tabla16[NUM],Tabla1[[#This Row],[CODIGO]])</f>
        <v>0</v>
      </c>
      <c r="K2114" t="str">
        <f>FIXED(Tabla1[[#This Row],[TASA 16%]],0)</f>
        <v>0</v>
      </c>
      <c r="L2114" t="str">
        <f>FIXED(Tabla1[[#This Row],[TASA 0%]],0)</f>
        <v>0</v>
      </c>
      <c r="M2114" t="str">
        <f>FIXED(Tabla1[[#This Row],[TASA EXE.]],0)</f>
        <v>0</v>
      </c>
      <c r="N2114" s="36" t="str">
        <f>FIXED(Tabla1[[#This Row],[IVA]],0)</f>
        <v>0</v>
      </c>
      <c r="O2114" s="36" t="str">
        <f>FIXED(Tabla1[[#This Row],[ISR RET]],0)</f>
        <v>0</v>
      </c>
      <c r="P2114" s="36" t="str">
        <f>FIXED(Tabla1[[#This Row],[IVA RET]],0)</f>
        <v>0</v>
      </c>
      <c r="R2114" s="68">
        <f>Tabla1[[#This Row],[TASA 16]]*16%</f>
        <v>0</v>
      </c>
    </row>
    <row r="2115" spans="2:18" x14ac:dyDescent="0.25">
      <c r="B2115" t="str">
        <f>'[1]210 Y RFC'!A2115</f>
        <v>IRE970930J94</v>
      </c>
      <c r="C2115" t="s">
        <v>2147</v>
      </c>
      <c r="D2115" t="str">
        <f>'[1]210 Y RFC'!C2115</f>
        <v>INTERNACIONAL DE RELOJES SA DE CV</v>
      </c>
      <c r="E2115" s="35">
        <f>SUMIFS(Tabla16[TASA 16],Tabla16[NUM],Tabla1[[#This Row],[CODIGO]])</f>
        <v>0</v>
      </c>
      <c r="F2115" s="35">
        <f>SUMIFS(Tabla16[TASA 0%],Tabla16[NUM],Tabla1[[#This Row],[CODIGO]])</f>
        <v>0</v>
      </c>
      <c r="G2115" s="35">
        <f>SUMIFS(Tabla16[[EXENTO ]],Tabla16[NUM],Tabla1[[#This Row],[CODIGO]])</f>
        <v>0</v>
      </c>
      <c r="H2115" s="35">
        <f>SUMIFS(Tabla16[IVA],Tabla16[NUM],Tabla1[[#This Row],[CODIGO]])</f>
        <v>0</v>
      </c>
      <c r="I2115" s="35">
        <f>SUMIFS(Tabla16[ISR RET.],Tabla16[NUM],Tabla1[[#This Row],[CODIGO]])</f>
        <v>0</v>
      </c>
      <c r="J2115" s="35">
        <f>SUMIFS(Tabla16[IVA RET.],Tabla16[NUM],Tabla1[[#This Row],[CODIGO]])</f>
        <v>0</v>
      </c>
      <c r="K2115" t="str">
        <f>FIXED(Tabla1[[#This Row],[TASA 16%]],0)</f>
        <v>0</v>
      </c>
      <c r="L2115" t="str">
        <f>FIXED(Tabla1[[#This Row],[TASA 0%]],0)</f>
        <v>0</v>
      </c>
      <c r="M2115" t="str">
        <f>FIXED(Tabla1[[#This Row],[TASA EXE.]],0)</f>
        <v>0</v>
      </c>
      <c r="N2115" t="str">
        <f>FIXED(Tabla1[[#This Row],[IVA]],0)</f>
        <v>0</v>
      </c>
      <c r="O2115" t="str">
        <f>FIXED(Tabla1[[#This Row],[ISR RET]],0)</f>
        <v>0</v>
      </c>
      <c r="P2115" t="str">
        <f>FIXED(Tabla1[[#This Row],[IVA RET]],0)</f>
        <v>0</v>
      </c>
      <c r="R2115" s="68">
        <f>Tabla1[[#This Row],[TASA 16]]*16%</f>
        <v>0</v>
      </c>
    </row>
    <row r="2116" spans="2:18" x14ac:dyDescent="0.25">
      <c r="B2116" t="str">
        <f>'[1]210 Y RFC'!A2116</f>
        <v>EICC5006088B5</v>
      </c>
      <c r="C2116" t="s">
        <v>2148</v>
      </c>
      <c r="D2116" t="str">
        <f>'[1]210 Y RFC'!C2116</f>
        <v>ESPINOSA CASTRO CLARA</v>
      </c>
      <c r="E2116" s="35">
        <f>SUMIFS(Tabla16[TASA 16],Tabla16[NUM],Tabla1[[#This Row],[CODIGO]])</f>
        <v>0</v>
      </c>
      <c r="F2116" s="35">
        <f>SUMIFS(Tabla16[TASA 0%],Tabla16[NUM],Tabla1[[#This Row],[CODIGO]])</f>
        <v>0</v>
      </c>
      <c r="G2116" s="35">
        <f>SUMIFS(Tabla16[[EXENTO ]],Tabla16[NUM],Tabla1[[#This Row],[CODIGO]])</f>
        <v>0</v>
      </c>
      <c r="H2116" s="35">
        <f>SUMIFS(Tabla16[IVA],Tabla16[NUM],Tabla1[[#This Row],[CODIGO]])</f>
        <v>0</v>
      </c>
      <c r="I2116" s="35">
        <f>SUMIFS(Tabla16[ISR RET.],Tabla16[NUM],Tabla1[[#This Row],[CODIGO]])</f>
        <v>0</v>
      </c>
      <c r="J2116" s="35">
        <f>SUMIFS(Tabla16[IVA RET.],Tabla16[NUM],Tabla1[[#This Row],[CODIGO]])</f>
        <v>0</v>
      </c>
      <c r="K2116" t="str">
        <f>FIXED(Tabla1[[#This Row],[TASA 16%]],0)</f>
        <v>0</v>
      </c>
      <c r="L2116" t="str">
        <f>FIXED(Tabla1[[#This Row],[TASA 0%]],0)</f>
        <v>0</v>
      </c>
      <c r="M2116" t="str">
        <f>FIXED(Tabla1[[#This Row],[TASA EXE.]],0)</f>
        <v>0</v>
      </c>
      <c r="N2116" s="36" t="str">
        <f>FIXED(Tabla1[[#This Row],[IVA]],0)</f>
        <v>0</v>
      </c>
      <c r="O2116" s="36" t="str">
        <f>FIXED(Tabla1[[#This Row],[ISR RET]],0)</f>
        <v>0</v>
      </c>
      <c r="P2116" s="36" t="str">
        <f>FIXED(Tabla1[[#This Row],[IVA RET]],0)</f>
        <v>0</v>
      </c>
      <c r="R2116" s="68">
        <f>Tabla1[[#This Row],[TASA 16]]*16%</f>
        <v>0</v>
      </c>
    </row>
    <row r="2117" spans="2:18" x14ac:dyDescent="0.25">
      <c r="B2117" t="str">
        <f>'[1]210 Y RFC'!A2117</f>
        <v>QUGE771212MX7</v>
      </c>
      <c r="C2117" t="s">
        <v>2149</v>
      </c>
      <c r="D2117" t="str">
        <f>'[1]210 Y RFC'!C2117</f>
        <v>QUIÑONES GRACIAN ERICK</v>
      </c>
      <c r="E2117" s="35">
        <f>SUMIFS(Tabla16[TASA 16],Tabla16[NUM],Tabla1[[#This Row],[CODIGO]])</f>
        <v>0</v>
      </c>
      <c r="F2117" s="35">
        <f>SUMIFS(Tabla16[TASA 0%],Tabla16[NUM],Tabla1[[#This Row],[CODIGO]])</f>
        <v>0</v>
      </c>
      <c r="G2117" s="35">
        <f>SUMIFS(Tabla16[[EXENTO ]],Tabla16[NUM],Tabla1[[#This Row],[CODIGO]])</f>
        <v>0</v>
      </c>
      <c r="H2117" s="35">
        <f>SUMIFS(Tabla16[IVA],Tabla16[NUM],Tabla1[[#This Row],[CODIGO]])</f>
        <v>0</v>
      </c>
      <c r="I2117" s="35">
        <f>SUMIFS(Tabla16[ISR RET.],Tabla16[NUM],Tabla1[[#This Row],[CODIGO]])</f>
        <v>0</v>
      </c>
      <c r="J2117" s="35">
        <f>SUMIFS(Tabla16[IVA RET.],Tabla16[NUM],Tabla1[[#This Row],[CODIGO]])</f>
        <v>0</v>
      </c>
      <c r="K2117" t="str">
        <f>FIXED(Tabla1[[#This Row],[TASA 16%]],0)</f>
        <v>0</v>
      </c>
      <c r="L2117" t="str">
        <f>FIXED(Tabla1[[#This Row],[TASA 0%]],0)</f>
        <v>0</v>
      </c>
      <c r="M2117" t="str">
        <f>FIXED(Tabla1[[#This Row],[TASA EXE.]],0)</f>
        <v>0</v>
      </c>
      <c r="N2117" t="str">
        <f>FIXED(Tabla1[[#This Row],[IVA]],0)</f>
        <v>0</v>
      </c>
      <c r="O2117" t="str">
        <f>FIXED(Tabla1[[#This Row],[ISR RET]],0)</f>
        <v>0</v>
      </c>
      <c r="P2117" t="str">
        <f>FIXED(Tabla1[[#This Row],[IVA RET]],0)</f>
        <v>0</v>
      </c>
      <c r="R2117" s="68">
        <f>Tabla1[[#This Row],[TASA 16]]*16%</f>
        <v>0</v>
      </c>
    </row>
    <row r="2118" spans="2:18" x14ac:dyDescent="0.25">
      <c r="B2118" t="str">
        <f>'[1]210 Y RFC'!A2118</f>
        <v>OIRJ7601098H4</v>
      </c>
      <c r="C2118" t="s">
        <v>2150</v>
      </c>
      <c r="D2118" t="str">
        <f>'[1]210 Y RFC'!C2118</f>
        <v>OLID RAMIREZ JESUS</v>
      </c>
      <c r="E2118" s="35">
        <f>SUMIFS(Tabla16[TASA 16],Tabla16[NUM],Tabla1[[#This Row],[CODIGO]])</f>
        <v>0</v>
      </c>
      <c r="F2118" s="35">
        <f>SUMIFS(Tabla16[TASA 0%],Tabla16[NUM],Tabla1[[#This Row],[CODIGO]])</f>
        <v>0</v>
      </c>
      <c r="G2118" s="35">
        <f>SUMIFS(Tabla16[[EXENTO ]],Tabla16[NUM],Tabla1[[#This Row],[CODIGO]])</f>
        <v>0</v>
      </c>
      <c r="H2118" s="35">
        <f>SUMIFS(Tabla16[IVA],Tabla16[NUM],Tabla1[[#This Row],[CODIGO]])</f>
        <v>0</v>
      </c>
      <c r="I2118" s="35">
        <f>SUMIFS(Tabla16[ISR RET.],Tabla16[NUM],Tabla1[[#This Row],[CODIGO]])</f>
        <v>0</v>
      </c>
      <c r="J2118" s="35">
        <f>SUMIFS(Tabla16[IVA RET.],Tabla16[NUM],Tabla1[[#This Row],[CODIGO]])</f>
        <v>0</v>
      </c>
      <c r="K2118" t="str">
        <f>FIXED(Tabla1[[#This Row],[TASA 16%]],0)</f>
        <v>0</v>
      </c>
      <c r="L2118" t="str">
        <f>FIXED(Tabla1[[#This Row],[TASA 0%]],0)</f>
        <v>0</v>
      </c>
      <c r="M2118" t="str">
        <f>FIXED(Tabla1[[#This Row],[TASA EXE.]],0)</f>
        <v>0</v>
      </c>
      <c r="N2118" s="36" t="str">
        <f>FIXED(Tabla1[[#This Row],[IVA]],0)</f>
        <v>0</v>
      </c>
      <c r="O2118" s="36" t="str">
        <f>FIXED(Tabla1[[#This Row],[ISR RET]],0)</f>
        <v>0</v>
      </c>
      <c r="P2118" s="36" t="str">
        <f>FIXED(Tabla1[[#This Row],[IVA RET]],0)</f>
        <v>0</v>
      </c>
      <c r="R2118" s="68">
        <f>Tabla1[[#This Row],[TASA 16]]*16%</f>
        <v>0</v>
      </c>
    </row>
    <row r="2119" spans="2:18" x14ac:dyDescent="0.25">
      <c r="B2119" t="str">
        <f>'[1]210 Y RFC'!A2119</f>
        <v>DLF051103HMA</v>
      </c>
      <c r="C2119" t="s">
        <v>2151</v>
      </c>
      <c r="D2119" t="str">
        <f>'[1]210 Y RFC'!C2119</f>
        <v>DISTRIBUIDORA LF SA DE CV</v>
      </c>
      <c r="E2119" s="35">
        <f>SUMIFS(Tabla16[TASA 16],Tabla16[NUM],Tabla1[[#This Row],[CODIGO]])</f>
        <v>0</v>
      </c>
      <c r="F2119" s="35">
        <f>SUMIFS(Tabla16[TASA 0%],Tabla16[NUM],Tabla1[[#This Row],[CODIGO]])</f>
        <v>0</v>
      </c>
      <c r="G2119" s="35">
        <f>SUMIFS(Tabla16[[EXENTO ]],Tabla16[NUM],Tabla1[[#This Row],[CODIGO]])</f>
        <v>0</v>
      </c>
      <c r="H2119" s="35">
        <f>SUMIFS(Tabla16[IVA],Tabla16[NUM],Tabla1[[#This Row],[CODIGO]])</f>
        <v>0</v>
      </c>
      <c r="I2119" s="35">
        <f>SUMIFS(Tabla16[ISR RET.],Tabla16[NUM],Tabla1[[#This Row],[CODIGO]])</f>
        <v>0</v>
      </c>
      <c r="J2119" s="35">
        <f>SUMIFS(Tabla16[IVA RET.],Tabla16[NUM],Tabla1[[#This Row],[CODIGO]])</f>
        <v>0</v>
      </c>
      <c r="K2119" t="str">
        <f>FIXED(Tabla1[[#This Row],[TASA 16%]],0)</f>
        <v>0</v>
      </c>
      <c r="L2119" t="str">
        <f>FIXED(Tabla1[[#This Row],[TASA 0%]],0)</f>
        <v>0</v>
      </c>
      <c r="M2119" t="str">
        <f>FIXED(Tabla1[[#This Row],[TASA EXE.]],0)</f>
        <v>0</v>
      </c>
      <c r="N2119" t="str">
        <f>FIXED(Tabla1[[#This Row],[IVA]],0)</f>
        <v>0</v>
      </c>
      <c r="O2119" t="str">
        <f>FIXED(Tabla1[[#This Row],[ISR RET]],0)</f>
        <v>0</v>
      </c>
      <c r="P2119" t="str">
        <f>FIXED(Tabla1[[#This Row],[IVA RET]],0)</f>
        <v>0</v>
      </c>
      <c r="R2119" s="68">
        <f>Tabla1[[#This Row],[TASA 16]]*16%</f>
        <v>0</v>
      </c>
    </row>
    <row r="2120" spans="2:18" x14ac:dyDescent="0.25">
      <c r="B2120" t="str">
        <f>'[1]210 Y RFC'!A2120</f>
        <v>DIP0805072L0</v>
      </c>
      <c r="C2120" t="s">
        <v>2152</v>
      </c>
      <c r="D2120" t="str">
        <f>'[1]210 Y RFC'!C2120</f>
        <v>DIPROHIG SA DE CV</v>
      </c>
      <c r="E2120" s="35">
        <f>SUMIFS(Tabla16[TASA 16],Tabla16[NUM],Tabla1[[#This Row],[CODIGO]])</f>
        <v>0</v>
      </c>
      <c r="F2120" s="35">
        <f>SUMIFS(Tabla16[TASA 0%],Tabla16[NUM],Tabla1[[#This Row],[CODIGO]])</f>
        <v>0</v>
      </c>
      <c r="G2120" s="35">
        <f>SUMIFS(Tabla16[[EXENTO ]],Tabla16[NUM],Tabla1[[#This Row],[CODIGO]])</f>
        <v>0</v>
      </c>
      <c r="H2120" s="35">
        <f>SUMIFS(Tabla16[IVA],Tabla16[NUM],Tabla1[[#This Row],[CODIGO]])</f>
        <v>0</v>
      </c>
      <c r="I2120" s="35">
        <f>SUMIFS(Tabla16[ISR RET.],Tabla16[NUM],Tabla1[[#This Row],[CODIGO]])</f>
        <v>0</v>
      </c>
      <c r="J2120" s="35">
        <f>SUMIFS(Tabla16[IVA RET.],Tabla16[NUM],Tabla1[[#This Row],[CODIGO]])</f>
        <v>0</v>
      </c>
      <c r="K2120" t="str">
        <f>FIXED(Tabla1[[#This Row],[TASA 16%]],0)</f>
        <v>0</v>
      </c>
      <c r="L2120" t="str">
        <f>FIXED(Tabla1[[#This Row],[TASA 0%]],0)</f>
        <v>0</v>
      </c>
      <c r="M2120" t="str">
        <f>FIXED(Tabla1[[#This Row],[TASA EXE.]],0)</f>
        <v>0</v>
      </c>
      <c r="N2120" s="36" t="str">
        <f>FIXED(Tabla1[[#This Row],[IVA]],0)</f>
        <v>0</v>
      </c>
      <c r="O2120" s="36" t="str">
        <f>FIXED(Tabla1[[#This Row],[ISR RET]],0)</f>
        <v>0</v>
      </c>
      <c r="P2120" s="36" t="str">
        <f>FIXED(Tabla1[[#This Row],[IVA RET]],0)</f>
        <v>0</v>
      </c>
      <c r="R2120" s="68">
        <f>Tabla1[[#This Row],[TASA 16]]*16%</f>
        <v>0</v>
      </c>
    </row>
    <row r="2121" spans="2:18" x14ac:dyDescent="0.25">
      <c r="B2121" t="str">
        <f>'[1]210 Y RFC'!A2121</f>
        <v>GIC721214DX4</v>
      </c>
      <c r="C2121" t="s">
        <v>2153</v>
      </c>
      <c r="D2121" t="str">
        <f>'[1]210 Y RFC'!C2121</f>
        <v>GRUPO INDUSTRIAL Y COMERCIAL NAVARRO SA DE CV</v>
      </c>
      <c r="E2121" s="35">
        <f>SUMIFS(Tabla16[TASA 16],Tabla16[NUM],Tabla1[[#This Row],[CODIGO]])</f>
        <v>0</v>
      </c>
      <c r="F2121" s="35">
        <f>SUMIFS(Tabla16[TASA 0%],Tabla16[NUM],Tabla1[[#This Row],[CODIGO]])</f>
        <v>163817</v>
      </c>
      <c r="G2121" s="35">
        <f>SUMIFS(Tabla16[[EXENTO ]],Tabla16[NUM],Tabla1[[#This Row],[CODIGO]])</f>
        <v>0</v>
      </c>
      <c r="H2121" s="35">
        <f>SUMIFS(Tabla16[IVA],Tabla16[NUM],Tabla1[[#This Row],[CODIGO]])</f>
        <v>0</v>
      </c>
      <c r="I2121" s="35">
        <f>SUMIFS(Tabla16[ISR RET.],Tabla16[NUM],Tabla1[[#This Row],[CODIGO]])</f>
        <v>0</v>
      </c>
      <c r="J2121" s="35">
        <f>SUMIFS(Tabla16[IVA RET.],Tabla16[NUM],Tabla1[[#This Row],[CODIGO]])</f>
        <v>0</v>
      </c>
      <c r="K2121" t="str">
        <f>FIXED(Tabla1[[#This Row],[TASA 16%]],0)</f>
        <v>0</v>
      </c>
      <c r="L2121" t="str">
        <f>FIXED(Tabla1[[#This Row],[TASA 0%]],0)</f>
        <v>163,817</v>
      </c>
      <c r="M2121" t="str">
        <f>FIXED(Tabla1[[#This Row],[TASA EXE.]],0)</f>
        <v>0</v>
      </c>
      <c r="N2121" t="str">
        <f>FIXED(Tabla1[[#This Row],[IVA]],0)</f>
        <v>0</v>
      </c>
      <c r="O2121" t="str">
        <f>FIXED(Tabla1[[#This Row],[ISR RET]],0)</f>
        <v>0</v>
      </c>
      <c r="P2121" t="str">
        <f>FIXED(Tabla1[[#This Row],[IVA RET]],0)</f>
        <v>0</v>
      </c>
      <c r="R2121" s="68">
        <f>Tabla1[[#This Row],[TASA 16]]*16%</f>
        <v>0</v>
      </c>
    </row>
    <row r="2122" spans="2:18" x14ac:dyDescent="0.25">
      <c r="B2122" t="str">
        <f>'[1]210 Y RFC'!A2122</f>
        <v>TEC7105046M4</v>
      </c>
      <c r="C2122" t="s">
        <v>2154</v>
      </c>
      <c r="D2122" t="str">
        <f>'[1]210 Y RFC'!C2122</f>
        <v>TECNOFARMA SA DE CV</v>
      </c>
      <c r="E2122" s="35">
        <f>SUMIFS(Tabla16[TASA 16],Tabla16[NUM],Tabla1[[#This Row],[CODIGO]])</f>
        <v>0</v>
      </c>
      <c r="F2122" s="35">
        <f>SUMIFS(Tabla16[TASA 0%],Tabla16[NUM],Tabla1[[#This Row],[CODIGO]])</f>
        <v>0</v>
      </c>
      <c r="G2122" s="35">
        <f>SUMIFS(Tabla16[[EXENTO ]],Tabla16[NUM],Tabla1[[#This Row],[CODIGO]])</f>
        <v>0</v>
      </c>
      <c r="H2122" s="35">
        <f>SUMIFS(Tabla16[IVA],Tabla16[NUM],Tabla1[[#This Row],[CODIGO]])</f>
        <v>0</v>
      </c>
      <c r="I2122" s="35">
        <f>SUMIFS(Tabla16[ISR RET.],Tabla16[NUM],Tabla1[[#This Row],[CODIGO]])</f>
        <v>0</v>
      </c>
      <c r="J2122" s="35">
        <f>SUMIFS(Tabla16[IVA RET.],Tabla16[NUM],Tabla1[[#This Row],[CODIGO]])</f>
        <v>0</v>
      </c>
      <c r="K2122" t="str">
        <f>FIXED(Tabla1[[#This Row],[TASA 16%]],0)</f>
        <v>0</v>
      </c>
      <c r="L2122" t="str">
        <f>FIXED(Tabla1[[#This Row],[TASA 0%]],0)</f>
        <v>0</v>
      </c>
      <c r="M2122" t="str">
        <f>FIXED(Tabla1[[#This Row],[TASA EXE.]],0)</f>
        <v>0</v>
      </c>
      <c r="N2122" s="36" t="str">
        <f>FIXED(Tabla1[[#This Row],[IVA]],0)</f>
        <v>0</v>
      </c>
      <c r="O2122" s="36" t="str">
        <f>FIXED(Tabla1[[#This Row],[ISR RET]],0)</f>
        <v>0</v>
      </c>
      <c r="P2122" s="36" t="str">
        <f>FIXED(Tabla1[[#This Row],[IVA RET]],0)</f>
        <v>0</v>
      </c>
      <c r="R2122" s="68">
        <f>Tabla1[[#This Row],[TASA 16]]*16%</f>
        <v>0</v>
      </c>
    </row>
    <row r="2123" spans="2:18" x14ac:dyDescent="0.25">
      <c r="B2123" t="str">
        <f>'[1]210 Y RFC'!A2123</f>
        <v>DDA091102UP4</v>
      </c>
      <c r="C2123" t="s">
        <v>2155</v>
      </c>
      <c r="D2123" t="str">
        <f>'[1]210 Y RFC'!C2123</f>
        <v>DISTRIBUIDORA DAL SA DE CV</v>
      </c>
      <c r="E2123" s="35">
        <f>SUMIFS(Tabla16[TASA 16],Tabla16[NUM],Tabla1[[#This Row],[CODIGO]])</f>
        <v>0</v>
      </c>
      <c r="F2123" s="35">
        <f>SUMIFS(Tabla16[TASA 0%],Tabla16[NUM],Tabla1[[#This Row],[CODIGO]])</f>
        <v>0</v>
      </c>
      <c r="G2123" s="35">
        <f>SUMIFS(Tabla16[[EXENTO ]],Tabla16[NUM],Tabla1[[#This Row],[CODIGO]])</f>
        <v>0</v>
      </c>
      <c r="H2123" s="35">
        <f>SUMIFS(Tabla16[IVA],Tabla16[NUM],Tabla1[[#This Row],[CODIGO]])</f>
        <v>0</v>
      </c>
      <c r="I2123" s="35">
        <f>SUMIFS(Tabla16[ISR RET.],Tabla16[NUM],Tabla1[[#This Row],[CODIGO]])</f>
        <v>0</v>
      </c>
      <c r="J2123" s="35">
        <f>SUMIFS(Tabla16[IVA RET.],Tabla16[NUM],Tabla1[[#This Row],[CODIGO]])</f>
        <v>0</v>
      </c>
      <c r="K2123" t="str">
        <f>FIXED(Tabla1[[#This Row],[TASA 16%]],0)</f>
        <v>0</v>
      </c>
      <c r="L2123" t="str">
        <f>FIXED(Tabla1[[#This Row],[TASA 0%]],0)</f>
        <v>0</v>
      </c>
      <c r="M2123" t="str">
        <f>FIXED(Tabla1[[#This Row],[TASA EXE.]],0)</f>
        <v>0</v>
      </c>
      <c r="N2123" t="str">
        <f>FIXED(Tabla1[[#This Row],[IVA]],0)</f>
        <v>0</v>
      </c>
      <c r="O2123" t="str">
        <f>FIXED(Tabla1[[#This Row],[ISR RET]],0)</f>
        <v>0</v>
      </c>
      <c r="P2123" t="str">
        <f>FIXED(Tabla1[[#This Row],[IVA RET]],0)</f>
        <v>0</v>
      </c>
      <c r="R2123" s="68">
        <f>Tabla1[[#This Row],[TASA 16]]*16%</f>
        <v>0</v>
      </c>
    </row>
    <row r="2124" spans="2:18" x14ac:dyDescent="0.25">
      <c r="B2124" t="str">
        <f>'[1]210 Y RFC'!A2124</f>
        <v>AME830511BD0</v>
      </c>
      <c r="C2124" t="s">
        <v>2156</v>
      </c>
      <c r="D2124" t="str">
        <f>'[1]210 Y RFC'!C2124</f>
        <v>ANTIBIOTICOS DE MEXICO SA DE CV</v>
      </c>
      <c r="E2124" s="35">
        <f>SUMIFS(Tabla16[TASA 16],Tabla16[NUM],Tabla1[[#This Row],[CODIGO]])</f>
        <v>0</v>
      </c>
      <c r="F2124" s="35">
        <f>SUMIFS(Tabla16[TASA 0%],Tabla16[NUM],Tabla1[[#This Row],[CODIGO]])</f>
        <v>0</v>
      </c>
      <c r="G2124" s="35">
        <f>SUMIFS(Tabla16[[EXENTO ]],Tabla16[NUM],Tabla1[[#This Row],[CODIGO]])</f>
        <v>0</v>
      </c>
      <c r="H2124" s="35">
        <f>SUMIFS(Tabla16[IVA],Tabla16[NUM],Tabla1[[#This Row],[CODIGO]])</f>
        <v>0</v>
      </c>
      <c r="I2124" s="35">
        <f>SUMIFS(Tabla16[ISR RET.],Tabla16[NUM],Tabla1[[#This Row],[CODIGO]])</f>
        <v>0</v>
      </c>
      <c r="J2124" s="35">
        <f>SUMIFS(Tabla16[IVA RET.],Tabla16[NUM],Tabla1[[#This Row],[CODIGO]])</f>
        <v>0</v>
      </c>
      <c r="K2124" t="str">
        <f>FIXED(Tabla1[[#This Row],[TASA 16%]],0)</f>
        <v>0</v>
      </c>
      <c r="L2124" t="str">
        <f>FIXED(Tabla1[[#This Row],[TASA 0%]],0)</f>
        <v>0</v>
      </c>
      <c r="M2124" t="str">
        <f>FIXED(Tabla1[[#This Row],[TASA EXE.]],0)</f>
        <v>0</v>
      </c>
      <c r="N2124" s="36" t="str">
        <f>FIXED(Tabla1[[#This Row],[IVA]],0)</f>
        <v>0</v>
      </c>
      <c r="O2124" s="36" t="str">
        <f>FIXED(Tabla1[[#This Row],[ISR RET]],0)</f>
        <v>0</v>
      </c>
      <c r="P2124" s="36" t="str">
        <f>FIXED(Tabla1[[#This Row],[IVA RET]],0)</f>
        <v>0</v>
      </c>
      <c r="R2124" s="68">
        <f>Tabla1[[#This Row],[TASA 16]]*16%</f>
        <v>0</v>
      </c>
    </row>
    <row r="2125" spans="2:18" x14ac:dyDescent="0.25">
      <c r="B2125" t="str">
        <f>'[1]210 Y RFC'!A2125</f>
        <v>AFM0708132QA</v>
      </c>
      <c r="C2125" t="s">
        <v>2157</v>
      </c>
      <c r="D2125" t="str">
        <f>'[1]210 Y RFC'!C2125</f>
        <v>ALIMENTOS FUNCIONALES DE MEXICO SA DE CV</v>
      </c>
      <c r="E2125" s="35">
        <f>SUMIFS(Tabla16[TASA 16],Tabla16[NUM],Tabla1[[#This Row],[CODIGO]])</f>
        <v>0</v>
      </c>
      <c r="F2125" s="35">
        <f>SUMIFS(Tabla16[TASA 0%],Tabla16[NUM],Tabla1[[#This Row],[CODIGO]])</f>
        <v>0</v>
      </c>
      <c r="G2125" s="35">
        <f>SUMIFS(Tabla16[[EXENTO ]],Tabla16[NUM],Tabla1[[#This Row],[CODIGO]])</f>
        <v>0</v>
      </c>
      <c r="H2125" s="35">
        <f>SUMIFS(Tabla16[IVA],Tabla16[NUM],Tabla1[[#This Row],[CODIGO]])</f>
        <v>0</v>
      </c>
      <c r="I2125" s="35">
        <f>SUMIFS(Tabla16[ISR RET.],Tabla16[NUM],Tabla1[[#This Row],[CODIGO]])</f>
        <v>0</v>
      </c>
      <c r="J2125" s="35">
        <f>SUMIFS(Tabla16[IVA RET.],Tabla16[NUM],Tabla1[[#This Row],[CODIGO]])</f>
        <v>0</v>
      </c>
      <c r="K2125" t="str">
        <f>FIXED(Tabla1[[#This Row],[TASA 16%]],0)</f>
        <v>0</v>
      </c>
      <c r="L2125" t="str">
        <f>FIXED(Tabla1[[#This Row],[TASA 0%]],0)</f>
        <v>0</v>
      </c>
      <c r="M2125" t="str">
        <f>FIXED(Tabla1[[#This Row],[TASA EXE.]],0)</f>
        <v>0</v>
      </c>
      <c r="N2125" t="str">
        <f>FIXED(Tabla1[[#This Row],[IVA]],0)</f>
        <v>0</v>
      </c>
      <c r="O2125" t="str">
        <f>FIXED(Tabla1[[#This Row],[ISR RET]],0)</f>
        <v>0</v>
      </c>
      <c r="P2125" t="str">
        <f>FIXED(Tabla1[[#This Row],[IVA RET]],0)</f>
        <v>0</v>
      </c>
      <c r="R2125" s="68">
        <f>Tabla1[[#This Row],[TASA 16]]*16%</f>
        <v>0</v>
      </c>
    </row>
    <row r="2126" spans="2:18" x14ac:dyDescent="0.25">
      <c r="B2126" t="str">
        <f>'[1]210 Y RFC'!A2126</f>
        <v>DEHV900428U21</v>
      </c>
      <c r="C2126" t="s">
        <v>2158</v>
      </c>
      <c r="D2126" t="str">
        <f>'[1]210 Y RFC'!C2126</f>
        <v>DELGADILLO HINOJOSA VICTORIANA</v>
      </c>
      <c r="E2126" s="35">
        <f>SUMIFS(Tabla16[TASA 16],Tabla16[NUM],Tabla1[[#This Row],[CODIGO]])</f>
        <v>0</v>
      </c>
      <c r="F2126" s="35">
        <f>SUMIFS(Tabla16[TASA 0%],Tabla16[NUM],Tabla1[[#This Row],[CODIGO]])</f>
        <v>0</v>
      </c>
      <c r="G2126" s="35">
        <f>SUMIFS(Tabla16[[EXENTO ]],Tabla16[NUM],Tabla1[[#This Row],[CODIGO]])</f>
        <v>0</v>
      </c>
      <c r="H2126" s="35">
        <f>SUMIFS(Tabla16[IVA],Tabla16[NUM],Tabla1[[#This Row],[CODIGO]])</f>
        <v>0</v>
      </c>
      <c r="I2126" s="35">
        <f>SUMIFS(Tabla16[ISR RET.],Tabla16[NUM],Tabla1[[#This Row],[CODIGO]])</f>
        <v>0</v>
      </c>
      <c r="J2126" s="35">
        <f>SUMIFS(Tabla16[IVA RET.],Tabla16[NUM],Tabla1[[#This Row],[CODIGO]])</f>
        <v>0</v>
      </c>
      <c r="K2126" t="str">
        <f>FIXED(Tabla1[[#This Row],[TASA 16%]],0)</f>
        <v>0</v>
      </c>
      <c r="L2126" t="str">
        <f>FIXED(Tabla1[[#This Row],[TASA 0%]],0)</f>
        <v>0</v>
      </c>
      <c r="M2126" t="str">
        <f>FIXED(Tabla1[[#This Row],[TASA EXE.]],0)</f>
        <v>0</v>
      </c>
      <c r="N2126" s="36" t="str">
        <f>FIXED(Tabla1[[#This Row],[IVA]],0)</f>
        <v>0</v>
      </c>
      <c r="O2126" s="36" t="str">
        <f>FIXED(Tabla1[[#This Row],[ISR RET]],0)</f>
        <v>0</v>
      </c>
      <c r="P2126" s="36" t="str">
        <f>FIXED(Tabla1[[#This Row],[IVA RET]],0)</f>
        <v>0</v>
      </c>
      <c r="R2126" s="68">
        <f>Tabla1[[#This Row],[TASA 16]]*16%</f>
        <v>0</v>
      </c>
    </row>
    <row r="2127" spans="2:18" x14ac:dyDescent="0.25">
      <c r="B2127" t="str">
        <f>'[1]210 Y RFC'!A2127</f>
        <v>CLE050305BL6</v>
      </c>
      <c r="C2127" t="s">
        <v>2159</v>
      </c>
      <c r="D2127" t="str">
        <f>'[1]210 Y RFC'!C2127</f>
        <v>CAMPOLEAL S DE RL DE CV</v>
      </c>
      <c r="E2127" s="35">
        <f>SUMIFS(Tabla16[TASA 16],Tabla16[NUM],Tabla1[[#This Row],[CODIGO]])</f>
        <v>0</v>
      </c>
      <c r="F2127" s="35">
        <f>SUMIFS(Tabla16[TASA 0%],Tabla16[NUM],Tabla1[[#This Row],[CODIGO]])</f>
        <v>0</v>
      </c>
      <c r="G2127" s="35">
        <f>SUMIFS(Tabla16[[EXENTO ]],Tabla16[NUM],Tabla1[[#This Row],[CODIGO]])</f>
        <v>0</v>
      </c>
      <c r="H2127" s="35">
        <f>SUMIFS(Tabla16[IVA],Tabla16[NUM],Tabla1[[#This Row],[CODIGO]])</f>
        <v>0</v>
      </c>
      <c r="I2127" s="35">
        <f>SUMIFS(Tabla16[ISR RET.],Tabla16[NUM],Tabla1[[#This Row],[CODIGO]])</f>
        <v>0</v>
      </c>
      <c r="J2127" s="35">
        <f>SUMIFS(Tabla16[IVA RET.],Tabla16[NUM],Tabla1[[#This Row],[CODIGO]])</f>
        <v>0</v>
      </c>
      <c r="K2127" t="str">
        <f>FIXED(Tabla1[[#This Row],[TASA 16%]],0)</f>
        <v>0</v>
      </c>
      <c r="L2127" t="str">
        <f>FIXED(Tabla1[[#This Row],[TASA 0%]],0)</f>
        <v>0</v>
      </c>
      <c r="M2127" t="str">
        <f>FIXED(Tabla1[[#This Row],[TASA EXE.]],0)</f>
        <v>0</v>
      </c>
      <c r="N2127" t="str">
        <f>FIXED(Tabla1[[#This Row],[IVA]],0)</f>
        <v>0</v>
      </c>
      <c r="O2127" t="str">
        <f>FIXED(Tabla1[[#This Row],[ISR RET]],0)</f>
        <v>0</v>
      </c>
      <c r="P2127" t="str">
        <f>FIXED(Tabla1[[#This Row],[IVA RET]],0)</f>
        <v>0</v>
      </c>
      <c r="R2127" s="68">
        <f>Tabla1[[#This Row],[TASA 16]]*16%</f>
        <v>0</v>
      </c>
    </row>
    <row r="2128" spans="2:18" x14ac:dyDescent="0.25">
      <c r="B2128" t="str">
        <f>'[1]210 Y RFC'!A2128</f>
        <v>PIVG680924NL0</v>
      </c>
      <c r="C2128" t="s">
        <v>2160</v>
      </c>
      <c r="D2128" t="str">
        <f>'[1]210 Y RFC'!C2128</f>
        <v>PINEDA VELAZQUEZ GERARDO</v>
      </c>
      <c r="E2128" s="35">
        <f>SUMIFS(Tabla16[TASA 16],Tabla16[NUM],Tabla1[[#This Row],[CODIGO]])</f>
        <v>0</v>
      </c>
      <c r="F2128" s="35">
        <f>SUMIFS(Tabla16[TASA 0%],Tabla16[NUM],Tabla1[[#This Row],[CODIGO]])</f>
        <v>0</v>
      </c>
      <c r="G2128" s="35">
        <f>SUMIFS(Tabla16[[EXENTO ]],Tabla16[NUM],Tabla1[[#This Row],[CODIGO]])</f>
        <v>0</v>
      </c>
      <c r="H2128" s="35">
        <f>SUMIFS(Tabla16[IVA],Tabla16[NUM],Tabla1[[#This Row],[CODIGO]])</f>
        <v>0</v>
      </c>
      <c r="I2128" s="35">
        <f>SUMIFS(Tabla16[ISR RET.],Tabla16[NUM],Tabla1[[#This Row],[CODIGO]])</f>
        <v>0</v>
      </c>
      <c r="J2128" s="35">
        <f>SUMIFS(Tabla16[IVA RET.],Tabla16[NUM],Tabla1[[#This Row],[CODIGO]])</f>
        <v>0</v>
      </c>
      <c r="K2128" t="str">
        <f>FIXED(Tabla1[[#This Row],[TASA 16%]],0)</f>
        <v>0</v>
      </c>
      <c r="L2128" t="str">
        <f>FIXED(Tabla1[[#This Row],[TASA 0%]],0)</f>
        <v>0</v>
      </c>
      <c r="M2128" t="str">
        <f>FIXED(Tabla1[[#This Row],[TASA EXE.]],0)</f>
        <v>0</v>
      </c>
      <c r="N2128" s="36" t="str">
        <f>FIXED(Tabla1[[#This Row],[IVA]],0)</f>
        <v>0</v>
      </c>
      <c r="O2128" s="36" t="str">
        <f>FIXED(Tabla1[[#This Row],[ISR RET]],0)</f>
        <v>0</v>
      </c>
      <c r="P2128" s="36" t="str">
        <f>FIXED(Tabla1[[#This Row],[IVA RET]],0)</f>
        <v>0</v>
      </c>
      <c r="R2128" s="68">
        <f>Tabla1[[#This Row],[TASA 16]]*16%</f>
        <v>0</v>
      </c>
    </row>
    <row r="2129" spans="2:18" x14ac:dyDescent="0.25">
      <c r="B2129" t="str">
        <f>'[1]210 Y RFC'!A2129</f>
        <v>PLH081017450</v>
      </c>
      <c r="C2129" t="s">
        <v>2161</v>
      </c>
      <c r="D2129" t="str">
        <f>'[1]210 Y RFC'!C2129</f>
        <v>PRODUCTOS LACTEOS HACIENDA AGUA BLANCA SC DE RL DE CV</v>
      </c>
      <c r="E2129" s="35">
        <f>SUMIFS(Tabla16[TASA 16],Tabla16[NUM],Tabla1[[#This Row],[CODIGO]])</f>
        <v>0</v>
      </c>
      <c r="F2129" s="35">
        <f>SUMIFS(Tabla16[TASA 0%],Tabla16[NUM],Tabla1[[#This Row],[CODIGO]])</f>
        <v>0</v>
      </c>
      <c r="G2129" s="35">
        <f>SUMIFS(Tabla16[[EXENTO ]],Tabla16[NUM],Tabla1[[#This Row],[CODIGO]])</f>
        <v>0</v>
      </c>
      <c r="H2129" s="35">
        <f>SUMIFS(Tabla16[IVA],Tabla16[NUM],Tabla1[[#This Row],[CODIGO]])</f>
        <v>0</v>
      </c>
      <c r="I2129" s="35">
        <f>SUMIFS(Tabla16[ISR RET.],Tabla16[NUM],Tabla1[[#This Row],[CODIGO]])</f>
        <v>0</v>
      </c>
      <c r="J2129" s="35">
        <f>SUMIFS(Tabla16[IVA RET.],Tabla16[NUM],Tabla1[[#This Row],[CODIGO]])</f>
        <v>0</v>
      </c>
      <c r="K2129" t="str">
        <f>FIXED(Tabla1[[#This Row],[TASA 16%]],0)</f>
        <v>0</v>
      </c>
      <c r="L2129" t="str">
        <f>FIXED(Tabla1[[#This Row],[TASA 0%]],0)</f>
        <v>0</v>
      </c>
      <c r="M2129" t="str">
        <f>FIXED(Tabla1[[#This Row],[TASA EXE.]],0)</f>
        <v>0</v>
      </c>
      <c r="N2129" t="str">
        <f>FIXED(Tabla1[[#This Row],[IVA]],0)</f>
        <v>0</v>
      </c>
      <c r="O2129" t="str">
        <f>FIXED(Tabla1[[#This Row],[ISR RET]],0)</f>
        <v>0</v>
      </c>
      <c r="P2129" t="str">
        <f>FIXED(Tabla1[[#This Row],[IVA RET]],0)</f>
        <v>0</v>
      </c>
      <c r="R2129" s="68">
        <f>Tabla1[[#This Row],[TASA 16]]*16%</f>
        <v>0</v>
      </c>
    </row>
    <row r="2130" spans="2:18" x14ac:dyDescent="0.25">
      <c r="B2130" t="str">
        <f>'[1]210 Y RFC'!A2130</f>
        <v>LOGL8103127C7</v>
      </c>
      <c r="C2130" t="s">
        <v>2162</v>
      </c>
      <c r="D2130" t="str">
        <f>'[1]210 Y RFC'!C2130</f>
        <v>LOZA GUZMAN MARIA LILIANA</v>
      </c>
      <c r="E2130" s="35">
        <f>SUMIFS(Tabla16[TASA 16],Tabla16[NUM],Tabla1[[#This Row],[CODIGO]])</f>
        <v>0</v>
      </c>
      <c r="F2130" s="35">
        <f>SUMIFS(Tabla16[TASA 0%],Tabla16[NUM],Tabla1[[#This Row],[CODIGO]])</f>
        <v>0</v>
      </c>
      <c r="G2130" s="35">
        <f>SUMIFS(Tabla16[[EXENTO ]],Tabla16[NUM],Tabla1[[#This Row],[CODIGO]])</f>
        <v>0</v>
      </c>
      <c r="H2130" s="35">
        <f>SUMIFS(Tabla16[IVA],Tabla16[NUM],Tabla1[[#This Row],[CODIGO]])</f>
        <v>0</v>
      </c>
      <c r="I2130" s="35">
        <f>SUMIFS(Tabla16[ISR RET.],Tabla16[NUM],Tabla1[[#This Row],[CODIGO]])</f>
        <v>0</v>
      </c>
      <c r="J2130" s="35">
        <f>SUMIFS(Tabla16[IVA RET.],Tabla16[NUM],Tabla1[[#This Row],[CODIGO]])</f>
        <v>0</v>
      </c>
      <c r="K2130" t="str">
        <f>FIXED(Tabla1[[#This Row],[TASA 16%]],0)</f>
        <v>0</v>
      </c>
      <c r="L2130" t="str">
        <f>FIXED(Tabla1[[#This Row],[TASA 0%]],0)</f>
        <v>0</v>
      </c>
      <c r="M2130" t="str">
        <f>FIXED(Tabla1[[#This Row],[TASA EXE.]],0)</f>
        <v>0</v>
      </c>
      <c r="N2130" s="36" t="str">
        <f>FIXED(Tabla1[[#This Row],[IVA]],0)</f>
        <v>0</v>
      </c>
      <c r="O2130" s="36" t="str">
        <f>FIXED(Tabla1[[#This Row],[ISR RET]],0)</f>
        <v>0</v>
      </c>
      <c r="P2130" s="36" t="str">
        <f>FIXED(Tabla1[[#This Row],[IVA RET]],0)</f>
        <v>0</v>
      </c>
      <c r="R2130" s="68">
        <f>Tabla1[[#This Row],[TASA 16]]*16%</f>
        <v>0</v>
      </c>
    </row>
    <row r="2131" spans="2:18" x14ac:dyDescent="0.25">
      <c r="B2131" t="str">
        <f>'[1]210 Y RFC'!A2131</f>
        <v>CAGM750127758</v>
      </c>
      <c r="C2131" t="s">
        <v>2163</v>
      </c>
      <c r="D2131" t="str">
        <f>'[1]210 Y RFC'!C2131</f>
        <v>CAMPOS GONZALEZ MANUEL IGNACIO</v>
      </c>
      <c r="E2131" s="35">
        <f>SUMIFS(Tabla16[TASA 16],Tabla16[NUM],Tabla1[[#This Row],[CODIGO]])</f>
        <v>0</v>
      </c>
      <c r="F2131" s="35">
        <f>SUMIFS(Tabla16[TASA 0%],Tabla16[NUM],Tabla1[[#This Row],[CODIGO]])</f>
        <v>0</v>
      </c>
      <c r="G2131" s="35">
        <f>SUMIFS(Tabla16[[EXENTO ]],Tabla16[NUM],Tabla1[[#This Row],[CODIGO]])</f>
        <v>0</v>
      </c>
      <c r="H2131" s="35">
        <f>SUMIFS(Tabla16[IVA],Tabla16[NUM],Tabla1[[#This Row],[CODIGO]])</f>
        <v>0</v>
      </c>
      <c r="I2131" s="35">
        <f>SUMIFS(Tabla16[ISR RET.],Tabla16[NUM],Tabla1[[#This Row],[CODIGO]])</f>
        <v>0</v>
      </c>
      <c r="J2131" s="35">
        <f>SUMIFS(Tabla16[IVA RET.],Tabla16[NUM],Tabla1[[#This Row],[CODIGO]])</f>
        <v>0</v>
      </c>
      <c r="K2131" t="str">
        <f>FIXED(Tabla1[[#This Row],[TASA 16%]],0)</f>
        <v>0</v>
      </c>
      <c r="L2131" t="str">
        <f>FIXED(Tabla1[[#This Row],[TASA 0%]],0)</f>
        <v>0</v>
      </c>
      <c r="M2131" t="str">
        <f>FIXED(Tabla1[[#This Row],[TASA EXE.]],0)</f>
        <v>0</v>
      </c>
      <c r="N2131" t="str">
        <f>FIXED(Tabla1[[#This Row],[IVA]],0)</f>
        <v>0</v>
      </c>
      <c r="O2131" t="str">
        <f>FIXED(Tabla1[[#This Row],[ISR RET]],0)</f>
        <v>0</v>
      </c>
      <c r="P2131" t="str">
        <f>FIXED(Tabla1[[#This Row],[IVA RET]],0)</f>
        <v>0</v>
      </c>
      <c r="R2131" s="68">
        <f>Tabla1[[#This Row],[TASA 16]]*16%</f>
        <v>0</v>
      </c>
    </row>
    <row r="2132" spans="2:18" x14ac:dyDescent="0.25">
      <c r="B2132" t="str">
        <f>'[1]210 Y RFC'!A2132</f>
        <v>TRA990803UA9</v>
      </c>
      <c r="C2132" t="s">
        <v>2164</v>
      </c>
      <c r="D2132" t="str">
        <f>'[1]210 Y RFC'!C2132</f>
        <v>TALLER Y REFACCIONES ALEJANDRO SA DE CV</v>
      </c>
      <c r="E2132" s="35">
        <f>SUMIFS(Tabla16[TASA 16],Tabla16[NUM],Tabla1[[#This Row],[CODIGO]])</f>
        <v>0</v>
      </c>
      <c r="F2132" s="35">
        <f>SUMIFS(Tabla16[TASA 0%],Tabla16[NUM],Tabla1[[#This Row],[CODIGO]])</f>
        <v>0</v>
      </c>
      <c r="G2132" s="35">
        <f>SUMIFS(Tabla16[[EXENTO ]],Tabla16[NUM],Tabla1[[#This Row],[CODIGO]])</f>
        <v>0</v>
      </c>
      <c r="H2132" s="35">
        <f>SUMIFS(Tabla16[IVA],Tabla16[NUM],Tabla1[[#This Row],[CODIGO]])</f>
        <v>0</v>
      </c>
      <c r="I2132" s="35">
        <f>SUMIFS(Tabla16[ISR RET.],Tabla16[NUM],Tabla1[[#This Row],[CODIGO]])</f>
        <v>0</v>
      </c>
      <c r="J2132" s="35">
        <f>SUMIFS(Tabla16[IVA RET.],Tabla16[NUM],Tabla1[[#This Row],[CODIGO]])</f>
        <v>0</v>
      </c>
      <c r="K2132" t="str">
        <f>FIXED(Tabla1[[#This Row],[TASA 16%]],0)</f>
        <v>0</v>
      </c>
      <c r="L2132" t="str">
        <f>FIXED(Tabla1[[#This Row],[TASA 0%]],0)</f>
        <v>0</v>
      </c>
      <c r="M2132" t="str">
        <f>FIXED(Tabla1[[#This Row],[TASA EXE.]],0)</f>
        <v>0</v>
      </c>
      <c r="N2132" s="36" t="str">
        <f>FIXED(Tabla1[[#This Row],[IVA]],0)</f>
        <v>0</v>
      </c>
      <c r="O2132" s="36" t="str">
        <f>FIXED(Tabla1[[#This Row],[ISR RET]],0)</f>
        <v>0</v>
      </c>
      <c r="P2132" s="36" t="str">
        <f>FIXED(Tabla1[[#This Row],[IVA RET]],0)</f>
        <v>0</v>
      </c>
      <c r="R2132" s="68">
        <f>Tabla1[[#This Row],[TASA 16]]*16%</f>
        <v>0</v>
      </c>
    </row>
    <row r="2133" spans="2:18" x14ac:dyDescent="0.25">
      <c r="B2133" t="str">
        <f>'[1]210 Y RFC'!A2133</f>
        <v>RINO860702IH7</v>
      </c>
      <c r="C2133" t="s">
        <v>2165</v>
      </c>
      <c r="D2133" t="str">
        <f>'[1]210 Y RFC'!C2133</f>
        <v>RIVERA NAVARRO DIEGO</v>
      </c>
      <c r="E2133" s="35">
        <f>SUMIFS(Tabla16[TASA 16],Tabla16[NUM],Tabla1[[#This Row],[CODIGO]])</f>
        <v>0</v>
      </c>
      <c r="F2133" s="35">
        <f>SUMIFS(Tabla16[TASA 0%],Tabla16[NUM],Tabla1[[#This Row],[CODIGO]])</f>
        <v>0</v>
      </c>
      <c r="G2133" s="35">
        <f>SUMIFS(Tabla16[[EXENTO ]],Tabla16[NUM],Tabla1[[#This Row],[CODIGO]])</f>
        <v>0</v>
      </c>
      <c r="H2133" s="35">
        <f>SUMIFS(Tabla16[IVA],Tabla16[NUM],Tabla1[[#This Row],[CODIGO]])</f>
        <v>0</v>
      </c>
      <c r="I2133" s="35">
        <f>SUMIFS(Tabla16[ISR RET.],Tabla16[NUM],Tabla1[[#This Row],[CODIGO]])</f>
        <v>0</v>
      </c>
      <c r="J2133" s="35">
        <f>SUMIFS(Tabla16[IVA RET.],Tabla16[NUM],Tabla1[[#This Row],[CODIGO]])</f>
        <v>0</v>
      </c>
      <c r="K2133" t="str">
        <f>FIXED(Tabla1[[#This Row],[TASA 16%]],0)</f>
        <v>0</v>
      </c>
      <c r="L2133" t="str">
        <f>FIXED(Tabla1[[#This Row],[TASA 0%]],0)</f>
        <v>0</v>
      </c>
      <c r="M2133" t="str">
        <f>FIXED(Tabla1[[#This Row],[TASA EXE.]],0)</f>
        <v>0</v>
      </c>
      <c r="N2133" t="str">
        <f>FIXED(Tabla1[[#This Row],[IVA]],0)</f>
        <v>0</v>
      </c>
      <c r="O2133" t="str">
        <f>FIXED(Tabla1[[#This Row],[ISR RET]],0)</f>
        <v>0</v>
      </c>
      <c r="P2133" t="str">
        <f>FIXED(Tabla1[[#This Row],[IVA RET]],0)</f>
        <v>0</v>
      </c>
      <c r="R2133" s="68">
        <f>Tabla1[[#This Row],[TASA 16]]*16%</f>
        <v>0</v>
      </c>
    </row>
    <row r="2134" spans="2:18" x14ac:dyDescent="0.25">
      <c r="B2134" t="str">
        <f>'[1]210 Y RFC'!A2134</f>
        <v>NAGA840114CK0</v>
      </c>
      <c r="C2134" t="s">
        <v>2166</v>
      </c>
      <c r="D2134" t="str">
        <f>'[1]210 Y RFC'!C2134</f>
        <v>NAVARRO GUTIERREZ ALEJANDRO</v>
      </c>
      <c r="E2134" s="35">
        <f>SUMIFS(Tabla16[TASA 16],Tabla16[NUM],Tabla1[[#This Row],[CODIGO]])</f>
        <v>0</v>
      </c>
      <c r="F2134" s="35">
        <f>SUMIFS(Tabla16[TASA 0%],Tabla16[NUM],Tabla1[[#This Row],[CODIGO]])</f>
        <v>0</v>
      </c>
      <c r="G2134" s="35">
        <f>SUMIFS(Tabla16[[EXENTO ]],Tabla16[NUM],Tabla1[[#This Row],[CODIGO]])</f>
        <v>0</v>
      </c>
      <c r="H2134" s="35">
        <f>SUMIFS(Tabla16[IVA],Tabla16[NUM],Tabla1[[#This Row],[CODIGO]])</f>
        <v>0</v>
      </c>
      <c r="I2134" s="35">
        <f>SUMIFS(Tabla16[ISR RET.],Tabla16[NUM],Tabla1[[#This Row],[CODIGO]])</f>
        <v>0</v>
      </c>
      <c r="J2134" s="35">
        <f>SUMIFS(Tabla16[IVA RET.],Tabla16[NUM],Tabla1[[#This Row],[CODIGO]])</f>
        <v>0</v>
      </c>
      <c r="K2134" t="str">
        <f>FIXED(Tabla1[[#This Row],[TASA 16%]],0)</f>
        <v>0</v>
      </c>
      <c r="L2134" t="str">
        <f>FIXED(Tabla1[[#This Row],[TASA 0%]],0)</f>
        <v>0</v>
      </c>
      <c r="M2134" t="str">
        <f>FIXED(Tabla1[[#This Row],[TASA EXE.]],0)</f>
        <v>0</v>
      </c>
      <c r="N2134" s="36" t="str">
        <f>FIXED(Tabla1[[#This Row],[IVA]],0)</f>
        <v>0</v>
      </c>
      <c r="O2134" s="36" t="str">
        <f>FIXED(Tabla1[[#This Row],[ISR RET]],0)</f>
        <v>0</v>
      </c>
      <c r="P2134" s="36" t="str">
        <f>FIXED(Tabla1[[#This Row],[IVA RET]],0)</f>
        <v>0</v>
      </c>
      <c r="R2134" s="68">
        <f>Tabla1[[#This Row],[TASA 16]]*16%</f>
        <v>0</v>
      </c>
    </row>
    <row r="2135" spans="2:18" x14ac:dyDescent="0.25">
      <c r="B2135" t="str">
        <f>'[1]210 Y RFC'!A2135</f>
        <v>TEL050831TQ7</v>
      </c>
      <c r="C2135" t="s">
        <v>2167</v>
      </c>
      <c r="D2135" t="str">
        <f>'[1]210 Y RFC'!C2135</f>
        <v>TELOSAC SA DE CV</v>
      </c>
      <c r="E2135" s="35">
        <f>SUMIFS(Tabla16[TASA 16],Tabla16[NUM],Tabla1[[#This Row],[CODIGO]])</f>
        <v>0</v>
      </c>
      <c r="F2135" s="35">
        <f>SUMIFS(Tabla16[TASA 0%],Tabla16[NUM],Tabla1[[#This Row],[CODIGO]])</f>
        <v>0</v>
      </c>
      <c r="G2135" s="35">
        <f>SUMIFS(Tabla16[[EXENTO ]],Tabla16[NUM],Tabla1[[#This Row],[CODIGO]])</f>
        <v>0</v>
      </c>
      <c r="H2135" s="35">
        <f>SUMIFS(Tabla16[IVA],Tabla16[NUM],Tabla1[[#This Row],[CODIGO]])</f>
        <v>0</v>
      </c>
      <c r="I2135" s="35">
        <f>SUMIFS(Tabla16[ISR RET.],Tabla16[NUM],Tabla1[[#This Row],[CODIGO]])</f>
        <v>0</v>
      </c>
      <c r="J2135" s="35">
        <f>SUMIFS(Tabla16[IVA RET.],Tabla16[NUM],Tabla1[[#This Row],[CODIGO]])</f>
        <v>0</v>
      </c>
      <c r="K2135" t="str">
        <f>FIXED(Tabla1[[#This Row],[TASA 16%]],0)</f>
        <v>0</v>
      </c>
      <c r="L2135" t="str">
        <f>FIXED(Tabla1[[#This Row],[TASA 0%]],0)</f>
        <v>0</v>
      </c>
      <c r="M2135" t="str">
        <f>FIXED(Tabla1[[#This Row],[TASA EXE.]],0)</f>
        <v>0</v>
      </c>
      <c r="N2135" t="str">
        <f>FIXED(Tabla1[[#This Row],[IVA]],0)</f>
        <v>0</v>
      </c>
      <c r="O2135" t="str">
        <f>FIXED(Tabla1[[#This Row],[ISR RET]],0)</f>
        <v>0</v>
      </c>
      <c r="P2135" t="str">
        <f>FIXED(Tabla1[[#This Row],[IVA RET]],0)</f>
        <v>0</v>
      </c>
      <c r="R2135" s="68">
        <f>Tabla1[[#This Row],[TASA 16]]*16%</f>
        <v>0</v>
      </c>
    </row>
    <row r="2136" spans="2:18" x14ac:dyDescent="0.25">
      <c r="B2136" t="str">
        <f>'[1]210 Y RFC'!A2136</f>
        <v>NACL600619NU0</v>
      </c>
      <c r="C2136" t="s">
        <v>2168</v>
      </c>
      <c r="D2136" t="str">
        <f>'[1]210 Y RFC'!C2136</f>
        <v>NAVARRO CASILLAS LUIS EUGENIO</v>
      </c>
      <c r="E2136" s="35">
        <f>SUMIFS(Tabla16[TASA 16],Tabla16[NUM],Tabla1[[#This Row],[CODIGO]])</f>
        <v>0</v>
      </c>
      <c r="F2136" s="35">
        <f>SUMIFS(Tabla16[TASA 0%],Tabla16[NUM],Tabla1[[#This Row],[CODIGO]])</f>
        <v>0</v>
      </c>
      <c r="G2136" s="35">
        <f>SUMIFS(Tabla16[[EXENTO ]],Tabla16[NUM],Tabla1[[#This Row],[CODIGO]])</f>
        <v>0</v>
      </c>
      <c r="H2136" s="35">
        <f>SUMIFS(Tabla16[IVA],Tabla16[NUM],Tabla1[[#This Row],[CODIGO]])</f>
        <v>0</v>
      </c>
      <c r="I2136" s="35">
        <f>SUMIFS(Tabla16[ISR RET.],Tabla16[NUM],Tabla1[[#This Row],[CODIGO]])</f>
        <v>0</v>
      </c>
      <c r="J2136" s="35">
        <f>SUMIFS(Tabla16[IVA RET.],Tabla16[NUM],Tabla1[[#This Row],[CODIGO]])</f>
        <v>0</v>
      </c>
      <c r="K2136" t="str">
        <f>FIXED(Tabla1[[#This Row],[TASA 16%]],0)</f>
        <v>0</v>
      </c>
      <c r="L2136" t="str">
        <f>FIXED(Tabla1[[#This Row],[TASA 0%]],0)</f>
        <v>0</v>
      </c>
      <c r="M2136" t="str">
        <f>FIXED(Tabla1[[#This Row],[TASA EXE.]],0)</f>
        <v>0</v>
      </c>
      <c r="N2136" s="36" t="str">
        <f>FIXED(Tabla1[[#This Row],[IVA]],0)</f>
        <v>0</v>
      </c>
      <c r="O2136" s="36" t="str">
        <f>FIXED(Tabla1[[#This Row],[ISR RET]],0)</f>
        <v>0</v>
      </c>
      <c r="P2136" s="36" t="str">
        <f>FIXED(Tabla1[[#This Row],[IVA RET]],0)</f>
        <v>0</v>
      </c>
      <c r="R2136" s="68">
        <f>Tabla1[[#This Row],[TASA 16]]*16%</f>
        <v>0</v>
      </c>
    </row>
    <row r="2137" spans="2:18" x14ac:dyDescent="0.25">
      <c r="B2137" t="str">
        <f>'[1]210 Y RFC'!A2137</f>
        <v>SVI1003104T9</v>
      </c>
      <c r="C2137" t="s">
        <v>2169</v>
      </c>
      <c r="D2137" t="str">
        <f>'[1]210 Y RFC'!C2137</f>
        <v>SOCO VIC S DE RL DE CV</v>
      </c>
      <c r="E2137" s="35">
        <f>SUMIFS(Tabla16[TASA 16],Tabla16[NUM],Tabla1[[#This Row],[CODIGO]])</f>
        <v>10432.375</v>
      </c>
      <c r="F2137" s="35">
        <f>SUMIFS(Tabla16[TASA 0%],Tabla16[NUM],Tabla1[[#This Row],[CODIGO]])</f>
        <v>217.46500000000015</v>
      </c>
      <c r="G2137" s="35">
        <f>SUMIFS(Tabla16[[EXENTO ]],Tabla16[NUM],Tabla1[[#This Row],[CODIGO]])</f>
        <v>0</v>
      </c>
      <c r="H2137" s="35">
        <f>SUMIFS(Tabla16[IVA],Tabla16[NUM],Tabla1[[#This Row],[CODIGO]])</f>
        <v>1669.18</v>
      </c>
      <c r="I2137" s="35">
        <f>SUMIFS(Tabla16[ISR RET.],Tabla16[NUM],Tabla1[[#This Row],[CODIGO]])</f>
        <v>0</v>
      </c>
      <c r="J2137" s="35">
        <f>SUMIFS(Tabla16[IVA RET.],Tabla16[NUM],Tabla1[[#This Row],[CODIGO]])</f>
        <v>0</v>
      </c>
      <c r="K2137" t="str">
        <f>FIXED(Tabla1[[#This Row],[TASA 16%]],0)</f>
        <v>10,432</v>
      </c>
      <c r="L2137" t="str">
        <f>FIXED(Tabla1[[#This Row],[TASA 0%]],0)</f>
        <v>217</v>
      </c>
      <c r="M2137" t="str">
        <f>FIXED(Tabla1[[#This Row],[TASA EXE.]],0)</f>
        <v>0</v>
      </c>
      <c r="N2137" s="36" t="str">
        <f>FIXED(Tabla1[[#This Row],[IVA]],0)</f>
        <v>1,669</v>
      </c>
      <c r="O2137" s="36" t="str">
        <f>FIXED(Tabla1[[#This Row],[ISR RET]],0)</f>
        <v>0</v>
      </c>
      <c r="P2137" s="36" t="str">
        <f>FIXED(Tabla1[[#This Row],[IVA RET]],0)</f>
        <v>0</v>
      </c>
      <c r="R2137" s="68">
        <f>Tabla1[[#This Row],[TASA 16]]*16%</f>
        <v>1669.1200000000001</v>
      </c>
    </row>
    <row r="2138" spans="2:18" x14ac:dyDescent="0.25">
      <c r="B2138" t="str">
        <f>'[1]210 Y RFC'!A2138</f>
        <v>BEVA711128LT0</v>
      </c>
      <c r="C2138" t="s">
        <v>2170</v>
      </c>
      <c r="D2138" t="str">
        <f>'[1]210 Y RFC'!C2138</f>
        <v>BECERRA VALDIVIA ANGELICA RAMONA</v>
      </c>
      <c r="E2138" s="35">
        <f>SUMIFS(Tabla16[TASA 16],Tabla16[NUM],Tabla1[[#This Row],[CODIGO]])</f>
        <v>0</v>
      </c>
      <c r="F2138" s="35">
        <f>SUMIFS(Tabla16[TASA 0%],Tabla16[NUM],Tabla1[[#This Row],[CODIGO]])</f>
        <v>0</v>
      </c>
      <c r="G2138" s="35">
        <f>SUMIFS(Tabla16[[EXENTO ]],Tabla16[NUM],Tabla1[[#This Row],[CODIGO]])</f>
        <v>0</v>
      </c>
      <c r="H2138" s="35">
        <f>SUMIFS(Tabla16[IVA],Tabla16[NUM],Tabla1[[#This Row],[CODIGO]])</f>
        <v>0</v>
      </c>
      <c r="I2138" s="35">
        <f>SUMIFS(Tabla16[ISR RET.],Tabla16[NUM],Tabla1[[#This Row],[CODIGO]])</f>
        <v>0</v>
      </c>
      <c r="J2138" s="35">
        <f>SUMIFS(Tabla16[IVA RET.],Tabla16[NUM],Tabla1[[#This Row],[CODIGO]])</f>
        <v>0</v>
      </c>
      <c r="K2138" t="str">
        <f>FIXED(Tabla1[[#This Row],[TASA 16%]],0)</f>
        <v>0</v>
      </c>
      <c r="L2138" t="str">
        <f>FIXED(Tabla1[[#This Row],[TASA 0%]],0)</f>
        <v>0</v>
      </c>
      <c r="M2138" t="str">
        <f>FIXED(Tabla1[[#This Row],[TASA EXE.]],0)</f>
        <v>0</v>
      </c>
      <c r="N2138" s="36" t="str">
        <f>FIXED(Tabla1[[#This Row],[IVA]],0)</f>
        <v>0</v>
      </c>
      <c r="O2138" s="36" t="str">
        <f>FIXED(Tabla1[[#This Row],[ISR RET]],0)</f>
        <v>0</v>
      </c>
      <c r="P2138" s="36" t="str">
        <f>FIXED(Tabla1[[#This Row],[IVA RET]],0)</f>
        <v>0</v>
      </c>
      <c r="R2138" s="68">
        <f>Tabla1[[#This Row],[TASA 16]]*16%</f>
        <v>0</v>
      </c>
    </row>
    <row r="2139" spans="2:18" x14ac:dyDescent="0.25">
      <c r="B2139" t="str">
        <f>'[1]210 Y RFC'!A2139</f>
        <v>CHB0301242KA</v>
      </c>
      <c r="C2139" t="s">
        <v>2171</v>
      </c>
      <c r="D2139" t="str">
        <f>'[1]210 Y RFC'!C2139</f>
        <v>CORPORATIVO HOSPITALARIO BERNARDETTE SA DE CV</v>
      </c>
      <c r="E2139" s="35">
        <f>SUMIFS(Tabla16[TASA 16],Tabla16[NUM],Tabla1[[#This Row],[CODIGO]])</f>
        <v>0</v>
      </c>
      <c r="F2139" s="35">
        <f>SUMIFS(Tabla16[TASA 0%],Tabla16[NUM],Tabla1[[#This Row],[CODIGO]])</f>
        <v>0</v>
      </c>
      <c r="G2139" s="35">
        <f>SUMIFS(Tabla16[[EXENTO ]],Tabla16[NUM],Tabla1[[#This Row],[CODIGO]])</f>
        <v>0</v>
      </c>
      <c r="H2139" s="35">
        <f>SUMIFS(Tabla16[IVA],Tabla16[NUM],Tabla1[[#This Row],[CODIGO]])</f>
        <v>0</v>
      </c>
      <c r="I2139" s="35">
        <f>SUMIFS(Tabla16[ISR RET.],Tabla16[NUM],Tabla1[[#This Row],[CODIGO]])</f>
        <v>0</v>
      </c>
      <c r="J2139" s="35">
        <f>SUMIFS(Tabla16[IVA RET.],Tabla16[NUM],Tabla1[[#This Row],[CODIGO]])</f>
        <v>0</v>
      </c>
      <c r="K2139" t="str">
        <f>FIXED(Tabla1[[#This Row],[TASA 16%]],0)</f>
        <v>0</v>
      </c>
      <c r="L2139" t="str">
        <f>FIXED(Tabla1[[#This Row],[TASA 0%]],0)</f>
        <v>0</v>
      </c>
      <c r="M2139" t="str">
        <f>FIXED(Tabla1[[#This Row],[TASA EXE.]],0)</f>
        <v>0</v>
      </c>
      <c r="N2139" t="str">
        <f>FIXED(Tabla1[[#This Row],[IVA]],0)</f>
        <v>0</v>
      </c>
      <c r="O2139" t="str">
        <f>FIXED(Tabla1[[#This Row],[ISR RET]],0)</f>
        <v>0</v>
      </c>
      <c r="P2139" t="str">
        <f>FIXED(Tabla1[[#This Row],[IVA RET]],0)</f>
        <v>0</v>
      </c>
      <c r="R2139" s="68">
        <f>Tabla1[[#This Row],[TASA 16]]*16%</f>
        <v>0</v>
      </c>
    </row>
    <row r="2140" spans="2:18" x14ac:dyDescent="0.25">
      <c r="B2140" t="str">
        <f>'[1]210 Y RFC'!A2140</f>
        <v>MAC031015HN5</v>
      </c>
      <c r="C2140" t="s">
        <v>2172</v>
      </c>
      <c r="D2140" t="str">
        <f>'[1]210 Y RFC'!C2140</f>
        <v>MACROPRES SA DE CV</v>
      </c>
      <c r="E2140" s="35">
        <f>SUMIFS(Tabla16[TASA 16],Tabla16[NUM],Tabla1[[#This Row],[CODIGO]])</f>
        <v>29919</v>
      </c>
      <c r="F2140" s="35">
        <f>SUMIFS(Tabla16[TASA 0%],Tabla16[NUM],Tabla1[[#This Row],[CODIGO]])</f>
        <v>-3.9999999997235136E-2</v>
      </c>
      <c r="G2140" s="35">
        <f>SUMIFS(Tabla16[[EXENTO ]],Tabla16[NUM],Tabla1[[#This Row],[CODIGO]])</f>
        <v>0</v>
      </c>
      <c r="H2140" s="35">
        <f>SUMIFS(Tabla16[IVA],Tabla16[NUM],Tabla1[[#This Row],[CODIGO]])</f>
        <v>4787.04</v>
      </c>
      <c r="I2140" s="35">
        <f>SUMIFS(Tabla16[ISR RET.],Tabla16[NUM],Tabla1[[#This Row],[CODIGO]])</f>
        <v>0</v>
      </c>
      <c r="J2140" s="35">
        <f>SUMIFS(Tabla16[IVA RET.],Tabla16[NUM],Tabla1[[#This Row],[CODIGO]])</f>
        <v>0</v>
      </c>
      <c r="K2140" t="str">
        <f>FIXED(Tabla1[[#This Row],[TASA 16%]],0)</f>
        <v>29,919</v>
      </c>
      <c r="L2140" t="str">
        <f>FIXED(Tabla1[[#This Row],[TASA 0%]],0)</f>
        <v>0</v>
      </c>
      <c r="M2140" t="str">
        <f>FIXED(Tabla1[[#This Row],[TASA EXE.]],0)</f>
        <v>0</v>
      </c>
      <c r="N2140" t="str">
        <f>FIXED(Tabla1[[#This Row],[IVA]],0)</f>
        <v>4,787</v>
      </c>
      <c r="O2140" t="str">
        <f>FIXED(Tabla1[[#This Row],[ISR RET]],0)</f>
        <v>0</v>
      </c>
      <c r="P2140" t="str">
        <f>FIXED(Tabla1[[#This Row],[IVA RET]],0)</f>
        <v>0</v>
      </c>
      <c r="R2140" s="68">
        <f>Tabla1[[#This Row],[TASA 16]]*16%</f>
        <v>4787.04</v>
      </c>
    </row>
    <row r="2141" spans="2:18" x14ac:dyDescent="0.25">
      <c r="B2141" t="str">
        <f>'[1]210 Y RFC'!A2141</f>
        <v>MACJ620303GN2</v>
      </c>
      <c r="C2141" t="s">
        <v>2173</v>
      </c>
      <c r="D2141" t="str">
        <f>'[1]210 Y RFC'!C2141</f>
        <v>MARIN CARDONA JOSE DE JESUS</v>
      </c>
      <c r="E2141" s="35">
        <f>SUMIFS(Tabla16[TASA 16],Tabla16[NUM],Tabla1[[#This Row],[CODIGO]])</f>
        <v>0</v>
      </c>
      <c r="F2141" s="35">
        <f>SUMIFS(Tabla16[TASA 0%],Tabla16[NUM],Tabla1[[#This Row],[CODIGO]])</f>
        <v>0</v>
      </c>
      <c r="G2141" s="35">
        <f>SUMIFS(Tabla16[[EXENTO ]],Tabla16[NUM],Tabla1[[#This Row],[CODIGO]])</f>
        <v>0</v>
      </c>
      <c r="H2141" s="35">
        <f>SUMIFS(Tabla16[IVA],Tabla16[NUM],Tabla1[[#This Row],[CODIGO]])</f>
        <v>0</v>
      </c>
      <c r="I2141" s="35">
        <f>SUMIFS(Tabla16[ISR RET.],Tabla16[NUM],Tabla1[[#This Row],[CODIGO]])</f>
        <v>0</v>
      </c>
      <c r="J2141" s="35">
        <f>SUMIFS(Tabla16[IVA RET.],Tabla16[NUM],Tabla1[[#This Row],[CODIGO]])</f>
        <v>0</v>
      </c>
      <c r="K2141" t="str">
        <f>FIXED(Tabla1[[#This Row],[TASA 16%]],0)</f>
        <v>0</v>
      </c>
      <c r="L2141" t="str">
        <f>FIXED(Tabla1[[#This Row],[TASA 0%]],0)</f>
        <v>0</v>
      </c>
      <c r="M2141" t="str">
        <f>FIXED(Tabla1[[#This Row],[TASA EXE.]],0)</f>
        <v>0</v>
      </c>
      <c r="N2141" t="str">
        <f>FIXED(Tabla1[[#This Row],[IVA]],0)</f>
        <v>0</v>
      </c>
      <c r="O2141" t="str">
        <f>FIXED(Tabla1[[#This Row],[ISR RET]],0)</f>
        <v>0</v>
      </c>
      <c r="P2141" t="str">
        <f>FIXED(Tabla1[[#This Row],[IVA RET]],0)</f>
        <v>0</v>
      </c>
      <c r="R2141" s="68">
        <f>Tabla1[[#This Row],[TASA 16]]*16%</f>
        <v>0</v>
      </c>
    </row>
    <row r="2142" spans="2:18" x14ac:dyDescent="0.25">
      <c r="B2142" t="str">
        <f>'[1]210 Y RFC'!A2142</f>
        <v>FCR081023SNA</v>
      </c>
      <c r="C2142" t="s">
        <v>2174</v>
      </c>
      <c r="D2142" t="str">
        <f>'[1]210 Y RFC'!C2142</f>
        <v>FUNERALES CRUZ SA DE CV</v>
      </c>
      <c r="E2142" s="35">
        <f>SUMIFS(Tabla16[TASA 16],Tabla16[NUM],Tabla1[[#This Row],[CODIGO]])</f>
        <v>0</v>
      </c>
      <c r="F2142" s="35">
        <f>SUMIFS(Tabla16[TASA 0%],Tabla16[NUM],Tabla1[[#This Row],[CODIGO]])</f>
        <v>0</v>
      </c>
      <c r="G2142" s="35">
        <f>SUMIFS(Tabla16[[EXENTO ]],Tabla16[NUM],Tabla1[[#This Row],[CODIGO]])</f>
        <v>0</v>
      </c>
      <c r="H2142" s="35">
        <f>SUMIFS(Tabla16[IVA],Tabla16[NUM],Tabla1[[#This Row],[CODIGO]])</f>
        <v>0</v>
      </c>
      <c r="I2142" s="35">
        <f>SUMIFS(Tabla16[ISR RET.],Tabla16[NUM],Tabla1[[#This Row],[CODIGO]])</f>
        <v>0</v>
      </c>
      <c r="J2142" s="35">
        <f>SUMIFS(Tabla16[IVA RET.],Tabla16[NUM],Tabla1[[#This Row],[CODIGO]])</f>
        <v>0</v>
      </c>
      <c r="K2142" t="str">
        <f>FIXED(Tabla1[[#This Row],[TASA 16%]],0)</f>
        <v>0</v>
      </c>
      <c r="L2142" t="str">
        <f>FIXED(Tabla1[[#This Row],[TASA 0%]],0)</f>
        <v>0</v>
      </c>
      <c r="M2142" t="str">
        <f>FIXED(Tabla1[[#This Row],[TASA EXE.]],0)</f>
        <v>0</v>
      </c>
      <c r="N2142" s="36" t="str">
        <f>FIXED(Tabla1[[#This Row],[IVA]],0)</f>
        <v>0</v>
      </c>
      <c r="O2142" s="36" t="str">
        <f>FIXED(Tabla1[[#This Row],[ISR RET]],0)</f>
        <v>0</v>
      </c>
      <c r="P2142" s="36" t="str">
        <f>FIXED(Tabla1[[#This Row],[IVA RET]],0)</f>
        <v>0</v>
      </c>
      <c r="R2142" s="68">
        <f>Tabla1[[#This Row],[TASA 16]]*16%</f>
        <v>0</v>
      </c>
    </row>
    <row r="2143" spans="2:18" x14ac:dyDescent="0.25">
      <c r="B2143" t="str">
        <f>'[1]210 Y RFC'!A2143</f>
        <v>GIV970203LS1</v>
      </c>
      <c r="C2143" t="s">
        <v>2175</v>
      </c>
      <c r="D2143" t="str">
        <f>'[1]210 Y RFC'!C2143</f>
        <v>GRUPO INDUSTRIAL VIDA SA DE CV</v>
      </c>
      <c r="E2143" s="35">
        <f>SUMIFS(Tabla16[TASA 16],Tabla16[NUM],Tabla1[[#This Row],[CODIGO]])</f>
        <v>0</v>
      </c>
      <c r="F2143" s="35">
        <f>SUMIFS(Tabla16[TASA 0%],Tabla16[NUM],Tabla1[[#This Row],[CODIGO]])</f>
        <v>137783.72</v>
      </c>
      <c r="G2143" s="35">
        <f>SUMIFS(Tabla16[[EXENTO ]],Tabla16[NUM],Tabla1[[#This Row],[CODIGO]])</f>
        <v>2622.74</v>
      </c>
      <c r="H2143" s="35">
        <f>SUMIFS(Tabla16[IVA],Tabla16[NUM],Tabla1[[#This Row],[CODIGO]])</f>
        <v>0</v>
      </c>
      <c r="I2143" s="35">
        <f>SUMIFS(Tabla16[ISR RET.],Tabla16[NUM],Tabla1[[#This Row],[CODIGO]])</f>
        <v>0</v>
      </c>
      <c r="J2143" s="35">
        <f>SUMIFS(Tabla16[IVA RET.],Tabla16[NUM],Tabla1[[#This Row],[CODIGO]])</f>
        <v>0</v>
      </c>
      <c r="K2143" t="str">
        <f>FIXED(Tabla1[[#This Row],[TASA 16%]],0)</f>
        <v>0</v>
      </c>
      <c r="L2143" t="str">
        <f>FIXED(Tabla1[[#This Row],[TASA 0%]],0)</f>
        <v>137,784</v>
      </c>
      <c r="M2143" t="str">
        <f>FIXED(Tabla1[[#This Row],[TASA EXE.]],0)</f>
        <v>2,623</v>
      </c>
      <c r="N2143" t="str">
        <f>FIXED(Tabla1[[#This Row],[IVA]],0)</f>
        <v>0</v>
      </c>
      <c r="O2143" t="str">
        <f>FIXED(Tabla1[[#This Row],[ISR RET]],0)</f>
        <v>0</v>
      </c>
      <c r="P2143" t="str">
        <f>FIXED(Tabla1[[#This Row],[IVA RET]],0)</f>
        <v>0</v>
      </c>
      <c r="R2143" s="68">
        <f>Tabla1[[#This Row],[TASA 16]]*16%</f>
        <v>0</v>
      </c>
    </row>
    <row r="2144" spans="2:18" x14ac:dyDescent="0.25">
      <c r="B2144" t="str">
        <f>'[1]210 Y RFC'!A2144</f>
        <v>AAHJ800605748</v>
      </c>
      <c r="C2144" t="s">
        <v>2176</v>
      </c>
      <c r="D2144" t="str">
        <f>'[1]210 Y RFC'!C2144</f>
        <v>AYALA HERNANDEZ MARIA DE JESUS</v>
      </c>
      <c r="E2144" s="35">
        <f>SUMIFS(Tabla16[TASA 16],Tabla16[NUM],Tabla1[[#This Row],[CODIGO]])</f>
        <v>0</v>
      </c>
      <c r="F2144" s="35">
        <f>SUMIFS(Tabla16[TASA 0%],Tabla16[NUM],Tabla1[[#This Row],[CODIGO]])</f>
        <v>0</v>
      </c>
      <c r="G2144" s="35">
        <f>SUMIFS(Tabla16[[EXENTO ]],Tabla16[NUM],Tabla1[[#This Row],[CODIGO]])</f>
        <v>0</v>
      </c>
      <c r="H2144" s="35">
        <f>SUMIFS(Tabla16[IVA],Tabla16[NUM],Tabla1[[#This Row],[CODIGO]])</f>
        <v>0</v>
      </c>
      <c r="I2144" s="35">
        <f>SUMIFS(Tabla16[ISR RET.],Tabla16[NUM],Tabla1[[#This Row],[CODIGO]])</f>
        <v>0</v>
      </c>
      <c r="J2144" s="35">
        <f>SUMIFS(Tabla16[IVA RET.],Tabla16[NUM],Tabla1[[#This Row],[CODIGO]])</f>
        <v>0</v>
      </c>
      <c r="K2144" t="str">
        <f>FIXED(Tabla1[[#This Row],[TASA 16%]],0)</f>
        <v>0</v>
      </c>
      <c r="L2144" t="str">
        <f>FIXED(Tabla1[[#This Row],[TASA 0%]],0)</f>
        <v>0</v>
      </c>
      <c r="M2144" t="str">
        <f>FIXED(Tabla1[[#This Row],[TASA EXE.]],0)</f>
        <v>0</v>
      </c>
      <c r="N2144" s="36" t="str">
        <f>FIXED(Tabla1[[#This Row],[IVA]],0)</f>
        <v>0</v>
      </c>
      <c r="O2144" s="36" t="str">
        <f>FIXED(Tabla1[[#This Row],[ISR RET]],0)</f>
        <v>0</v>
      </c>
      <c r="P2144" s="36" t="str">
        <f>FIXED(Tabla1[[#This Row],[IVA RET]],0)</f>
        <v>0</v>
      </c>
      <c r="R2144" s="68">
        <f>Tabla1[[#This Row],[TASA 16]]*16%</f>
        <v>0</v>
      </c>
    </row>
    <row r="2145" spans="2:18" x14ac:dyDescent="0.25">
      <c r="B2145" t="str">
        <f>'[1]210 Y RFC'!A2145</f>
        <v>CAO850307HY1</v>
      </c>
      <c r="C2145" t="s">
        <v>2177</v>
      </c>
      <c r="D2145" t="str">
        <f>'[1]210 Y RFC'!C2145</f>
        <v>CAMARENA AUTOMOTRIZ DE OCCIDENTE SA DE CV</v>
      </c>
      <c r="E2145" s="35">
        <f>SUMIFS(Tabla16[TASA 16],Tabla16[NUM],Tabla1[[#This Row],[CODIGO]])</f>
        <v>41449.125</v>
      </c>
      <c r="F2145" s="35">
        <f>SUMIFS(Tabla16[TASA 0%],Tabla16[NUM],Tabla1[[#This Row],[CODIGO]])</f>
        <v>1.4999999999417923E-2</v>
      </c>
      <c r="G2145" s="35">
        <f>SUMIFS(Tabla16[[EXENTO ]],Tabla16[NUM],Tabla1[[#This Row],[CODIGO]])</f>
        <v>0</v>
      </c>
      <c r="H2145" s="35">
        <f>SUMIFS(Tabla16[IVA],Tabla16[NUM],Tabla1[[#This Row],[CODIGO]])</f>
        <v>6631.86</v>
      </c>
      <c r="I2145" s="35">
        <f>SUMIFS(Tabla16[ISR RET.],Tabla16[NUM],Tabla1[[#This Row],[CODIGO]])</f>
        <v>0</v>
      </c>
      <c r="J2145" s="35">
        <f>SUMIFS(Tabla16[IVA RET.],Tabla16[NUM],Tabla1[[#This Row],[CODIGO]])</f>
        <v>0</v>
      </c>
      <c r="K2145" t="str">
        <f>FIXED(Tabla1[[#This Row],[TASA 16%]],0)</f>
        <v>41,449</v>
      </c>
      <c r="L2145" t="str">
        <f>FIXED(Tabla1[[#This Row],[TASA 0%]],0)</f>
        <v>0</v>
      </c>
      <c r="M2145" t="str">
        <f>FIXED(Tabla1[[#This Row],[TASA EXE.]],0)</f>
        <v>0</v>
      </c>
      <c r="N2145" t="str">
        <f>FIXED(Tabla1[[#This Row],[IVA]],0)</f>
        <v>6,632</v>
      </c>
      <c r="O2145" t="str">
        <f>FIXED(Tabla1[[#This Row],[ISR RET]],0)</f>
        <v>0</v>
      </c>
      <c r="P2145" t="str">
        <f>FIXED(Tabla1[[#This Row],[IVA RET]],0)</f>
        <v>0</v>
      </c>
      <c r="R2145" s="68">
        <f>Tabla1[[#This Row],[TASA 16]]*16%</f>
        <v>6631.84</v>
      </c>
    </row>
    <row r="2146" spans="2:18" x14ac:dyDescent="0.25">
      <c r="B2146" t="str">
        <f>'[1]210 Y RFC'!A2146</f>
        <v>OME0207015E8</v>
      </c>
      <c r="C2146" t="s">
        <v>2178</v>
      </c>
      <c r="D2146" t="str">
        <f>'[1]210 Y RFC'!C2146</f>
        <v>ORPACK DE MEXICO SA DE CV</v>
      </c>
      <c r="E2146" s="35">
        <f>SUMIFS(Tabla16[TASA 16],Tabla16[NUM],Tabla1[[#This Row],[CODIGO]])</f>
        <v>0</v>
      </c>
      <c r="F2146" s="35">
        <f>SUMIFS(Tabla16[TASA 0%],Tabla16[NUM],Tabla1[[#This Row],[CODIGO]])</f>
        <v>0</v>
      </c>
      <c r="G2146" s="35">
        <f>SUMIFS(Tabla16[[EXENTO ]],Tabla16[NUM],Tabla1[[#This Row],[CODIGO]])</f>
        <v>0</v>
      </c>
      <c r="H2146" s="35">
        <f>SUMIFS(Tabla16[IVA],Tabla16[NUM],Tabla1[[#This Row],[CODIGO]])</f>
        <v>0</v>
      </c>
      <c r="I2146" s="35">
        <f>SUMIFS(Tabla16[ISR RET.],Tabla16[NUM],Tabla1[[#This Row],[CODIGO]])</f>
        <v>0</v>
      </c>
      <c r="J2146" s="35">
        <f>SUMIFS(Tabla16[IVA RET.],Tabla16[NUM],Tabla1[[#This Row],[CODIGO]])</f>
        <v>0</v>
      </c>
      <c r="K2146" t="str">
        <f>FIXED(Tabla1[[#This Row],[TASA 16%]],0)</f>
        <v>0</v>
      </c>
      <c r="L2146" t="str">
        <f>FIXED(Tabla1[[#This Row],[TASA 0%]],0)</f>
        <v>0</v>
      </c>
      <c r="M2146" t="str">
        <f>FIXED(Tabla1[[#This Row],[TASA EXE.]],0)</f>
        <v>0</v>
      </c>
      <c r="N2146" s="36" t="str">
        <f>FIXED(Tabla1[[#This Row],[IVA]],0)</f>
        <v>0</v>
      </c>
      <c r="O2146" s="36" t="str">
        <f>FIXED(Tabla1[[#This Row],[ISR RET]],0)</f>
        <v>0</v>
      </c>
      <c r="P2146" s="36" t="str">
        <f>FIXED(Tabla1[[#This Row],[IVA RET]],0)</f>
        <v>0</v>
      </c>
      <c r="R2146" s="68">
        <f>Tabla1[[#This Row],[TASA 16]]*16%</f>
        <v>0</v>
      </c>
    </row>
    <row r="2147" spans="2:18" x14ac:dyDescent="0.25">
      <c r="B2147" t="str">
        <f>'[1]210 Y RFC'!A2147</f>
        <v>SPA810429PU2</v>
      </c>
      <c r="C2147" t="s">
        <v>2179</v>
      </c>
      <c r="D2147" t="str">
        <f>'[1]210 Y RFC'!C2147</f>
        <v>SERVICIO PAN AMERICANO DE PROTECCION SA DE CV</v>
      </c>
      <c r="E2147" s="35">
        <f>SUMIFS(Tabla16[TASA 16],Tabla16[NUM],Tabla1[[#This Row],[CODIGO]])</f>
        <v>0</v>
      </c>
      <c r="F2147" s="35">
        <f>SUMIFS(Tabla16[TASA 0%],Tabla16[NUM],Tabla1[[#This Row],[CODIGO]])</f>
        <v>0</v>
      </c>
      <c r="G2147" s="35">
        <f>SUMIFS(Tabla16[[EXENTO ]],Tabla16[NUM],Tabla1[[#This Row],[CODIGO]])</f>
        <v>0</v>
      </c>
      <c r="H2147" s="35">
        <f>SUMIFS(Tabla16[IVA],Tabla16[NUM],Tabla1[[#This Row],[CODIGO]])</f>
        <v>0</v>
      </c>
      <c r="I2147" s="35">
        <f>SUMIFS(Tabla16[ISR RET.],Tabla16[NUM],Tabla1[[#This Row],[CODIGO]])</f>
        <v>0</v>
      </c>
      <c r="J2147" s="35">
        <f>SUMIFS(Tabla16[IVA RET.],Tabla16[NUM],Tabla1[[#This Row],[CODIGO]])</f>
        <v>0</v>
      </c>
      <c r="K2147" t="str">
        <f>FIXED(Tabla1[[#This Row],[TASA 16%]],0)</f>
        <v>0</v>
      </c>
      <c r="L2147" t="str">
        <f>FIXED(Tabla1[[#This Row],[TASA 0%]],0)</f>
        <v>0</v>
      </c>
      <c r="M2147" t="str">
        <f>FIXED(Tabla1[[#This Row],[TASA EXE.]],0)</f>
        <v>0</v>
      </c>
      <c r="N2147" t="str">
        <f>FIXED(Tabla1[[#This Row],[IVA]],0)</f>
        <v>0</v>
      </c>
      <c r="O2147" t="str">
        <f>FIXED(Tabla1[[#This Row],[ISR RET]],0)</f>
        <v>0</v>
      </c>
      <c r="P2147" t="str">
        <f>FIXED(Tabla1[[#This Row],[IVA RET]],0)</f>
        <v>0</v>
      </c>
      <c r="R2147" s="68">
        <f>Tabla1[[#This Row],[TASA 16]]*16%</f>
        <v>0</v>
      </c>
    </row>
    <row r="2148" spans="2:18" x14ac:dyDescent="0.25">
      <c r="B2148" t="str">
        <f>'[1]210 Y RFC'!A2148</f>
        <v>FOAO790529TJ5</v>
      </c>
      <c r="C2148" t="s">
        <v>2180</v>
      </c>
      <c r="D2148" t="str">
        <f>'[1]210 Y RFC'!C2148</f>
        <v>FLORES AVELAR OSCAR</v>
      </c>
      <c r="E2148" s="35">
        <f>SUMIFS(Tabla16[TASA 16],Tabla16[NUM],Tabla1[[#This Row],[CODIGO]])</f>
        <v>0</v>
      </c>
      <c r="F2148" s="35">
        <f>SUMIFS(Tabla16[TASA 0%],Tabla16[NUM],Tabla1[[#This Row],[CODIGO]])</f>
        <v>0</v>
      </c>
      <c r="G2148" s="35">
        <f>SUMIFS(Tabla16[[EXENTO ]],Tabla16[NUM],Tabla1[[#This Row],[CODIGO]])</f>
        <v>0</v>
      </c>
      <c r="H2148" s="35">
        <f>SUMIFS(Tabla16[IVA],Tabla16[NUM],Tabla1[[#This Row],[CODIGO]])</f>
        <v>0</v>
      </c>
      <c r="I2148" s="35">
        <f>SUMIFS(Tabla16[ISR RET.],Tabla16[NUM],Tabla1[[#This Row],[CODIGO]])</f>
        <v>0</v>
      </c>
      <c r="J2148" s="35">
        <f>SUMIFS(Tabla16[IVA RET.],Tabla16[NUM],Tabla1[[#This Row],[CODIGO]])</f>
        <v>0</v>
      </c>
      <c r="K2148" t="str">
        <f>FIXED(Tabla1[[#This Row],[TASA 16%]],0)</f>
        <v>0</v>
      </c>
      <c r="L2148" t="str">
        <f>FIXED(Tabla1[[#This Row],[TASA 0%]],0)</f>
        <v>0</v>
      </c>
      <c r="M2148" t="str">
        <f>FIXED(Tabla1[[#This Row],[TASA EXE.]],0)</f>
        <v>0</v>
      </c>
      <c r="N2148" s="36" t="str">
        <f>FIXED(Tabla1[[#This Row],[IVA]],0)</f>
        <v>0</v>
      </c>
      <c r="O2148" s="36" t="str">
        <f>FIXED(Tabla1[[#This Row],[ISR RET]],0)</f>
        <v>0</v>
      </c>
      <c r="P2148" s="36" t="str">
        <f>FIXED(Tabla1[[#This Row],[IVA RET]],0)</f>
        <v>0</v>
      </c>
      <c r="R2148" s="68">
        <f>Tabla1[[#This Row],[TASA 16]]*16%</f>
        <v>0</v>
      </c>
    </row>
    <row r="2149" spans="2:18" x14ac:dyDescent="0.25">
      <c r="B2149" t="str">
        <f>'[1]210 Y RFC'!A2149</f>
        <v>RGC960808MW9</v>
      </c>
      <c r="C2149" t="s">
        <v>2181</v>
      </c>
      <c r="D2149" t="str">
        <f>'[1]210 Y RFC'!C2149</f>
        <v>REPRESENTACIONES GC S DE RL DE CV</v>
      </c>
      <c r="E2149" s="35">
        <f>SUMIFS(Tabla16[TASA 16],Tabla16[NUM],Tabla1[[#This Row],[CODIGO]])</f>
        <v>0</v>
      </c>
      <c r="F2149" s="35">
        <f>SUMIFS(Tabla16[TASA 0%],Tabla16[NUM],Tabla1[[#This Row],[CODIGO]])</f>
        <v>0</v>
      </c>
      <c r="G2149" s="35">
        <f>SUMIFS(Tabla16[[EXENTO ]],Tabla16[NUM],Tabla1[[#This Row],[CODIGO]])</f>
        <v>0</v>
      </c>
      <c r="H2149" s="35">
        <f>SUMIFS(Tabla16[IVA],Tabla16[NUM],Tabla1[[#This Row],[CODIGO]])</f>
        <v>0</v>
      </c>
      <c r="I2149" s="35">
        <f>SUMIFS(Tabla16[ISR RET.],Tabla16[NUM],Tabla1[[#This Row],[CODIGO]])</f>
        <v>0</v>
      </c>
      <c r="J2149" s="35">
        <f>SUMIFS(Tabla16[IVA RET.],Tabla16[NUM],Tabla1[[#This Row],[CODIGO]])</f>
        <v>0</v>
      </c>
      <c r="K2149" t="str">
        <f>FIXED(Tabla1[[#This Row],[TASA 16%]],0)</f>
        <v>0</v>
      </c>
      <c r="L2149" t="str">
        <f>FIXED(Tabla1[[#This Row],[TASA 0%]],0)</f>
        <v>0</v>
      </c>
      <c r="M2149" t="str">
        <f>FIXED(Tabla1[[#This Row],[TASA EXE.]],0)</f>
        <v>0</v>
      </c>
      <c r="N2149" t="str">
        <f>FIXED(Tabla1[[#This Row],[IVA]],0)</f>
        <v>0</v>
      </c>
      <c r="O2149" t="str">
        <f>FIXED(Tabla1[[#This Row],[ISR RET]],0)</f>
        <v>0</v>
      </c>
      <c r="P2149" t="str">
        <f>FIXED(Tabla1[[#This Row],[IVA RET]],0)</f>
        <v>0</v>
      </c>
      <c r="R2149" s="68">
        <f>Tabla1[[#This Row],[TASA 16]]*16%</f>
        <v>0</v>
      </c>
    </row>
    <row r="2150" spans="2:18" x14ac:dyDescent="0.25">
      <c r="B2150" t="str">
        <f>'[1]210 Y RFC'!A2150</f>
        <v>GURL780126K14</v>
      </c>
      <c r="C2150" t="s">
        <v>2182</v>
      </c>
      <c r="D2150" t="str">
        <f>'[1]210 Y RFC'!C2150</f>
        <v>GUTIERREZ RODRIGUEZ LORENA PATRICIA</v>
      </c>
      <c r="E2150" s="35">
        <f>SUMIFS(Tabla16[TASA 16],Tabla16[NUM],Tabla1[[#This Row],[CODIGO]])</f>
        <v>0</v>
      </c>
      <c r="F2150" s="35">
        <f>SUMIFS(Tabla16[TASA 0%],Tabla16[NUM],Tabla1[[#This Row],[CODIGO]])</f>
        <v>0</v>
      </c>
      <c r="G2150" s="35">
        <f>SUMIFS(Tabla16[[EXENTO ]],Tabla16[NUM],Tabla1[[#This Row],[CODIGO]])</f>
        <v>0</v>
      </c>
      <c r="H2150" s="35">
        <f>SUMIFS(Tabla16[IVA],Tabla16[NUM],Tabla1[[#This Row],[CODIGO]])</f>
        <v>0</v>
      </c>
      <c r="I2150" s="35">
        <f>SUMIFS(Tabla16[ISR RET.],Tabla16[NUM],Tabla1[[#This Row],[CODIGO]])</f>
        <v>0</v>
      </c>
      <c r="J2150" s="35">
        <f>SUMIFS(Tabla16[IVA RET.],Tabla16[NUM],Tabla1[[#This Row],[CODIGO]])</f>
        <v>0</v>
      </c>
      <c r="K2150" t="str">
        <f>FIXED(Tabla1[[#This Row],[TASA 16%]],0)</f>
        <v>0</v>
      </c>
      <c r="L2150" t="str">
        <f>FIXED(Tabla1[[#This Row],[TASA 0%]],0)</f>
        <v>0</v>
      </c>
      <c r="M2150" t="str">
        <f>FIXED(Tabla1[[#This Row],[TASA EXE.]],0)</f>
        <v>0</v>
      </c>
      <c r="N2150" s="36" t="str">
        <f>FIXED(Tabla1[[#This Row],[IVA]],0)</f>
        <v>0</v>
      </c>
      <c r="O2150" s="36" t="str">
        <f>FIXED(Tabla1[[#This Row],[ISR RET]],0)</f>
        <v>0</v>
      </c>
      <c r="P2150" s="36" t="str">
        <f>FIXED(Tabla1[[#This Row],[IVA RET]],0)</f>
        <v>0</v>
      </c>
      <c r="R2150" s="68">
        <f>Tabla1[[#This Row],[TASA 16]]*16%</f>
        <v>0</v>
      </c>
    </row>
    <row r="2151" spans="2:18" x14ac:dyDescent="0.25">
      <c r="B2151" t="str">
        <f>'[1]210 Y RFC'!A2151</f>
        <v>TOJ100527M62</v>
      </c>
      <c r="C2151" t="s">
        <v>2183</v>
      </c>
      <c r="D2151" t="str">
        <f>'[1]210 Y RFC'!C2151</f>
        <v>TEQUILERA ORGULLO DE JALISCO S DE RL DE CV</v>
      </c>
      <c r="E2151" s="35">
        <f>SUMIFS(Tabla16[TASA 16],Tabla16[NUM],Tabla1[[#This Row],[CODIGO]])</f>
        <v>0</v>
      </c>
      <c r="F2151" s="35">
        <f>SUMIFS(Tabla16[TASA 0%],Tabla16[NUM],Tabla1[[#This Row],[CODIGO]])</f>
        <v>0</v>
      </c>
      <c r="G2151" s="35">
        <f>SUMIFS(Tabla16[[EXENTO ]],Tabla16[NUM],Tabla1[[#This Row],[CODIGO]])</f>
        <v>0</v>
      </c>
      <c r="H2151" s="35">
        <f>SUMIFS(Tabla16[IVA],Tabla16[NUM],Tabla1[[#This Row],[CODIGO]])</f>
        <v>0</v>
      </c>
      <c r="I2151" s="35">
        <f>SUMIFS(Tabla16[ISR RET.],Tabla16[NUM],Tabla1[[#This Row],[CODIGO]])</f>
        <v>0</v>
      </c>
      <c r="J2151" s="35">
        <f>SUMIFS(Tabla16[IVA RET.],Tabla16[NUM],Tabla1[[#This Row],[CODIGO]])</f>
        <v>0</v>
      </c>
      <c r="K2151" t="str">
        <f>FIXED(Tabla1[[#This Row],[TASA 16%]],0)</f>
        <v>0</v>
      </c>
      <c r="L2151" t="str">
        <f>FIXED(Tabla1[[#This Row],[TASA 0%]],0)</f>
        <v>0</v>
      </c>
      <c r="M2151" t="str">
        <f>FIXED(Tabla1[[#This Row],[TASA EXE.]],0)</f>
        <v>0</v>
      </c>
      <c r="N2151" t="str">
        <f>FIXED(Tabla1[[#This Row],[IVA]],0)</f>
        <v>0</v>
      </c>
      <c r="O2151" t="str">
        <f>FIXED(Tabla1[[#This Row],[ISR RET]],0)</f>
        <v>0</v>
      </c>
      <c r="P2151" t="str">
        <f>FIXED(Tabla1[[#This Row],[IVA RET]],0)</f>
        <v>0</v>
      </c>
      <c r="R2151" s="68">
        <f>Tabla1[[#This Row],[TASA 16]]*16%</f>
        <v>0</v>
      </c>
    </row>
    <row r="2152" spans="2:18" x14ac:dyDescent="0.25">
      <c r="B2152" t="str">
        <f>'[1]210 Y RFC'!A2152</f>
        <v>GOJD7507148N6</v>
      </c>
      <c r="C2152" t="s">
        <v>2184</v>
      </c>
      <c r="D2152" t="str">
        <f>'[1]210 Y RFC'!C2152</f>
        <v>GOMEZ JIMENEZ DAVID HUMBERTO</v>
      </c>
      <c r="E2152" s="35">
        <f>SUMIFS(Tabla16[TASA 16],Tabla16[NUM],Tabla1[[#This Row],[CODIGO]])</f>
        <v>0</v>
      </c>
      <c r="F2152" s="35">
        <f>SUMIFS(Tabla16[TASA 0%],Tabla16[NUM],Tabla1[[#This Row],[CODIGO]])</f>
        <v>0</v>
      </c>
      <c r="G2152" s="35">
        <f>SUMIFS(Tabla16[[EXENTO ]],Tabla16[NUM],Tabla1[[#This Row],[CODIGO]])</f>
        <v>0</v>
      </c>
      <c r="H2152" s="35">
        <f>SUMIFS(Tabla16[IVA],Tabla16[NUM],Tabla1[[#This Row],[CODIGO]])</f>
        <v>0</v>
      </c>
      <c r="I2152" s="35">
        <f>SUMIFS(Tabla16[ISR RET.],Tabla16[NUM],Tabla1[[#This Row],[CODIGO]])</f>
        <v>0</v>
      </c>
      <c r="J2152" s="35">
        <f>SUMIFS(Tabla16[IVA RET.],Tabla16[NUM],Tabla1[[#This Row],[CODIGO]])</f>
        <v>0</v>
      </c>
      <c r="K2152" t="str">
        <f>FIXED(Tabla1[[#This Row],[TASA 16%]],0)</f>
        <v>0</v>
      </c>
      <c r="L2152" t="str">
        <f>FIXED(Tabla1[[#This Row],[TASA 0%]],0)</f>
        <v>0</v>
      </c>
      <c r="M2152" t="str">
        <f>FIXED(Tabla1[[#This Row],[TASA EXE.]],0)</f>
        <v>0</v>
      </c>
      <c r="N2152" s="36" t="str">
        <f>FIXED(Tabla1[[#This Row],[IVA]],0)</f>
        <v>0</v>
      </c>
      <c r="O2152" s="36" t="str">
        <f>FIXED(Tabla1[[#This Row],[ISR RET]],0)</f>
        <v>0</v>
      </c>
      <c r="P2152" s="36" t="str">
        <f>FIXED(Tabla1[[#This Row],[IVA RET]],0)</f>
        <v>0</v>
      </c>
      <c r="R2152" s="68">
        <f>Tabla1[[#This Row],[TASA 16]]*16%</f>
        <v>0</v>
      </c>
    </row>
    <row r="2153" spans="2:18" x14ac:dyDescent="0.25">
      <c r="B2153" t="str">
        <f>'[1]210 Y RFC'!A2153</f>
        <v>IJA740123GX9</v>
      </c>
      <c r="C2153" t="s">
        <v>2185</v>
      </c>
      <c r="D2153" t="str">
        <f>'[1]210 Y RFC'!C2153</f>
        <v>IMPRE JAL SA DE CV</v>
      </c>
      <c r="E2153" s="35">
        <f>SUMIFS(Tabla16[TASA 16],Tabla16[NUM],Tabla1[[#This Row],[CODIGO]])</f>
        <v>0</v>
      </c>
      <c r="F2153" s="35">
        <f>SUMIFS(Tabla16[TASA 0%],Tabla16[NUM],Tabla1[[#This Row],[CODIGO]])</f>
        <v>0</v>
      </c>
      <c r="G2153" s="35">
        <f>SUMIFS(Tabla16[[EXENTO ]],Tabla16[NUM],Tabla1[[#This Row],[CODIGO]])</f>
        <v>0</v>
      </c>
      <c r="H2153" s="35">
        <f>SUMIFS(Tabla16[IVA],Tabla16[NUM],Tabla1[[#This Row],[CODIGO]])</f>
        <v>0</v>
      </c>
      <c r="I2153" s="35">
        <f>SUMIFS(Tabla16[ISR RET.],Tabla16[NUM],Tabla1[[#This Row],[CODIGO]])</f>
        <v>0</v>
      </c>
      <c r="J2153" s="35">
        <f>SUMIFS(Tabla16[IVA RET.],Tabla16[NUM],Tabla1[[#This Row],[CODIGO]])</f>
        <v>0</v>
      </c>
      <c r="K2153" t="str">
        <f>FIXED(Tabla1[[#This Row],[TASA 16%]],0)</f>
        <v>0</v>
      </c>
      <c r="L2153" t="str">
        <f>FIXED(Tabla1[[#This Row],[TASA 0%]],0)</f>
        <v>0</v>
      </c>
      <c r="M2153" t="str">
        <f>FIXED(Tabla1[[#This Row],[TASA EXE.]],0)</f>
        <v>0</v>
      </c>
      <c r="N2153" t="str">
        <f>FIXED(Tabla1[[#This Row],[IVA]],0)</f>
        <v>0</v>
      </c>
      <c r="O2153" t="str">
        <f>FIXED(Tabla1[[#This Row],[ISR RET]],0)</f>
        <v>0</v>
      </c>
      <c r="P2153" t="str">
        <f>FIXED(Tabla1[[#This Row],[IVA RET]],0)</f>
        <v>0</v>
      </c>
      <c r="R2153" s="68">
        <f>Tabla1[[#This Row],[TASA 16]]*16%</f>
        <v>0</v>
      </c>
    </row>
    <row r="2154" spans="2:18" x14ac:dyDescent="0.25">
      <c r="B2154" t="str">
        <f>'[1]210 Y RFC'!A2154</f>
        <v>DDM100508NW4</v>
      </c>
      <c r="C2154" t="s">
        <v>2186</v>
      </c>
      <c r="D2154" t="str">
        <f>'[1]210 Y RFC'!C2154</f>
        <v>DISTRIBUIDORA 2010 SA DE CV</v>
      </c>
      <c r="E2154" s="35">
        <f>SUMIFS(Tabla16[TASA 16],Tabla16[NUM],Tabla1[[#This Row],[CODIGO]])</f>
        <v>0</v>
      </c>
      <c r="F2154" s="35">
        <f>SUMIFS(Tabla16[TASA 0%],Tabla16[NUM],Tabla1[[#This Row],[CODIGO]])</f>
        <v>0</v>
      </c>
      <c r="G2154" s="35">
        <f>SUMIFS(Tabla16[[EXENTO ]],Tabla16[NUM],Tabla1[[#This Row],[CODIGO]])</f>
        <v>0</v>
      </c>
      <c r="H2154" s="35">
        <f>SUMIFS(Tabla16[IVA],Tabla16[NUM],Tabla1[[#This Row],[CODIGO]])</f>
        <v>0</v>
      </c>
      <c r="I2154" s="35">
        <f>SUMIFS(Tabla16[ISR RET.],Tabla16[NUM],Tabla1[[#This Row],[CODIGO]])</f>
        <v>0</v>
      </c>
      <c r="J2154" s="35">
        <f>SUMIFS(Tabla16[IVA RET.],Tabla16[NUM],Tabla1[[#This Row],[CODIGO]])</f>
        <v>0</v>
      </c>
      <c r="K2154" t="str">
        <f>FIXED(Tabla1[[#This Row],[TASA 16%]],0)</f>
        <v>0</v>
      </c>
      <c r="L2154" t="str">
        <f>FIXED(Tabla1[[#This Row],[TASA 0%]],0)</f>
        <v>0</v>
      </c>
      <c r="M2154" t="str">
        <f>FIXED(Tabla1[[#This Row],[TASA EXE.]],0)</f>
        <v>0</v>
      </c>
      <c r="N2154" s="36" t="str">
        <f>FIXED(Tabla1[[#This Row],[IVA]],0)</f>
        <v>0</v>
      </c>
      <c r="O2154" s="36" t="str">
        <f>FIXED(Tabla1[[#This Row],[ISR RET]],0)</f>
        <v>0</v>
      </c>
      <c r="P2154" s="36" t="str">
        <f>FIXED(Tabla1[[#This Row],[IVA RET]],0)</f>
        <v>0</v>
      </c>
      <c r="R2154" s="68">
        <f>Tabla1[[#This Row],[TASA 16]]*16%</f>
        <v>0</v>
      </c>
    </row>
    <row r="2155" spans="2:18" x14ac:dyDescent="0.25">
      <c r="B2155" t="str">
        <f>'[1]210 Y RFC'!A2155</f>
        <v>MDT850917N74</v>
      </c>
      <c r="C2155" t="s">
        <v>2187</v>
      </c>
      <c r="D2155" t="str">
        <f>'[1]210 Y RFC'!C2155</f>
        <v>MERCANTIL DISTRIBUIDORA TONALA SA DE CV</v>
      </c>
      <c r="E2155" s="35">
        <f>SUMIFS(Tabla16[TASA 16],Tabla16[NUM],Tabla1[[#This Row],[CODIGO]])</f>
        <v>800.87499999999989</v>
      </c>
      <c r="F2155" s="35">
        <f>SUMIFS(Tabla16[TASA 0%],Tabla16[NUM],Tabla1[[#This Row],[CODIGO]])</f>
        <v>-1.4999999999872671E-2</v>
      </c>
      <c r="G2155" s="35">
        <f>SUMIFS(Tabla16[[EXENTO ]],Tabla16[NUM],Tabla1[[#This Row],[CODIGO]])</f>
        <v>0</v>
      </c>
      <c r="H2155" s="35">
        <f>SUMIFS(Tabla16[IVA],Tabla16[NUM],Tabla1[[#This Row],[CODIGO]])</f>
        <v>128.13999999999999</v>
      </c>
      <c r="I2155" s="35">
        <f>SUMIFS(Tabla16[ISR RET.],Tabla16[NUM],Tabla1[[#This Row],[CODIGO]])</f>
        <v>0</v>
      </c>
      <c r="J2155" s="35">
        <f>SUMIFS(Tabla16[IVA RET.],Tabla16[NUM],Tabla1[[#This Row],[CODIGO]])</f>
        <v>0</v>
      </c>
      <c r="K2155" t="str">
        <f>FIXED(Tabla1[[#This Row],[TASA 16%]],0)</f>
        <v>801</v>
      </c>
      <c r="L2155" t="str">
        <f>FIXED(Tabla1[[#This Row],[TASA 0%]],0)</f>
        <v>0</v>
      </c>
      <c r="M2155" t="str">
        <f>FIXED(Tabla1[[#This Row],[TASA EXE.]],0)</f>
        <v>0</v>
      </c>
      <c r="N2155" t="str">
        <f>FIXED(Tabla1[[#This Row],[IVA]],0)</f>
        <v>128</v>
      </c>
      <c r="O2155" t="str">
        <f>FIXED(Tabla1[[#This Row],[ISR RET]],0)</f>
        <v>0</v>
      </c>
      <c r="P2155" t="str">
        <f>FIXED(Tabla1[[#This Row],[IVA RET]],0)</f>
        <v>0</v>
      </c>
      <c r="R2155" s="68">
        <f>Tabla1[[#This Row],[TASA 16]]*16%</f>
        <v>128.16</v>
      </c>
    </row>
    <row r="2156" spans="2:18" x14ac:dyDescent="0.25">
      <c r="B2156" t="str">
        <f>'[1]210 Y RFC'!A2156</f>
        <v>MUSL870211TK8</v>
      </c>
      <c r="C2156" t="s">
        <v>2188</v>
      </c>
      <c r="D2156" t="str">
        <f>'[1]210 Y RFC'!C2156</f>
        <v>MUÑOZ SANCHEZ LOURDES BETZABE</v>
      </c>
      <c r="E2156" s="35">
        <f>SUMIFS(Tabla16[TASA 16],Tabla16[NUM],Tabla1[[#This Row],[CODIGO]])</f>
        <v>0</v>
      </c>
      <c r="F2156" s="35">
        <f>SUMIFS(Tabla16[TASA 0%],Tabla16[NUM],Tabla1[[#This Row],[CODIGO]])</f>
        <v>0</v>
      </c>
      <c r="G2156" s="35">
        <f>SUMIFS(Tabla16[[EXENTO ]],Tabla16[NUM],Tabla1[[#This Row],[CODIGO]])</f>
        <v>0</v>
      </c>
      <c r="H2156" s="35">
        <f>SUMIFS(Tabla16[IVA],Tabla16[NUM],Tabla1[[#This Row],[CODIGO]])</f>
        <v>0</v>
      </c>
      <c r="I2156" s="35">
        <f>SUMIFS(Tabla16[ISR RET.],Tabla16[NUM],Tabla1[[#This Row],[CODIGO]])</f>
        <v>0</v>
      </c>
      <c r="J2156" s="35">
        <f>SUMIFS(Tabla16[IVA RET.],Tabla16[NUM],Tabla1[[#This Row],[CODIGO]])</f>
        <v>0</v>
      </c>
      <c r="K2156" t="str">
        <f>FIXED(Tabla1[[#This Row],[TASA 16%]],0)</f>
        <v>0</v>
      </c>
      <c r="L2156" t="str">
        <f>FIXED(Tabla1[[#This Row],[TASA 0%]],0)</f>
        <v>0</v>
      </c>
      <c r="M2156" t="str">
        <f>FIXED(Tabla1[[#This Row],[TASA EXE.]],0)</f>
        <v>0</v>
      </c>
      <c r="N2156" s="36" t="str">
        <f>FIXED(Tabla1[[#This Row],[IVA]],0)</f>
        <v>0</v>
      </c>
      <c r="O2156" s="36" t="str">
        <f>FIXED(Tabla1[[#This Row],[ISR RET]],0)</f>
        <v>0</v>
      </c>
      <c r="P2156" s="36" t="str">
        <f>FIXED(Tabla1[[#This Row],[IVA RET]],0)</f>
        <v>0</v>
      </c>
      <c r="R2156" s="68">
        <f>Tabla1[[#This Row],[TASA 16]]*16%</f>
        <v>0</v>
      </c>
    </row>
    <row r="2157" spans="2:18" x14ac:dyDescent="0.25">
      <c r="B2157" t="str">
        <f>'[1]210 Y RFC'!A2157</f>
        <v>CAPH620913RW0</v>
      </c>
      <c r="C2157" t="s">
        <v>2189</v>
      </c>
      <c r="D2157" t="str">
        <f>'[1]210 Y RFC'!C2157</f>
        <v>CASILLAS PADILLA HUGO</v>
      </c>
      <c r="E2157" s="35">
        <f>SUMIFS(Tabla16[TASA 16],Tabla16[NUM],Tabla1[[#This Row],[CODIGO]])</f>
        <v>0</v>
      </c>
      <c r="F2157" s="35">
        <f>SUMIFS(Tabla16[TASA 0%],Tabla16[NUM],Tabla1[[#This Row],[CODIGO]])</f>
        <v>0</v>
      </c>
      <c r="G2157" s="35">
        <f>SUMIFS(Tabla16[[EXENTO ]],Tabla16[NUM],Tabla1[[#This Row],[CODIGO]])</f>
        <v>0</v>
      </c>
      <c r="H2157" s="35">
        <f>SUMIFS(Tabla16[IVA],Tabla16[NUM],Tabla1[[#This Row],[CODIGO]])</f>
        <v>0</v>
      </c>
      <c r="I2157" s="35">
        <f>SUMIFS(Tabla16[ISR RET.],Tabla16[NUM],Tabla1[[#This Row],[CODIGO]])</f>
        <v>0</v>
      </c>
      <c r="J2157" s="35">
        <f>SUMIFS(Tabla16[IVA RET.],Tabla16[NUM],Tabla1[[#This Row],[CODIGO]])</f>
        <v>0</v>
      </c>
      <c r="K2157" t="str">
        <f>FIXED(Tabla1[[#This Row],[TASA 16%]],0)</f>
        <v>0</v>
      </c>
      <c r="L2157" t="str">
        <f>FIXED(Tabla1[[#This Row],[TASA 0%]],0)</f>
        <v>0</v>
      </c>
      <c r="M2157" t="str">
        <f>FIXED(Tabla1[[#This Row],[TASA EXE.]],0)</f>
        <v>0</v>
      </c>
      <c r="N2157" t="str">
        <f>FIXED(Tabla1[[#This Row],[IVA]],0)</f>
        <v>0</v>
      </c>
      <c r="O2157" t="str">
        <f>FIXED(Tabla1[[#This Row],[ISR RET]],0)</f>
        <v>0</v>
      </c>
      <c r="P2157" t="str">
        <f>FIXED(Tabla1[[#This Row],[IVA RET]],0)</f>
        <v>0</v>
      </c>
      <c r="R2157" s="68">
        <f>Tabla1[[#This Row],[TASA 16]]*16%</f>
        <v>0</v>
      </c>
    </row>
    <row r="2158" spans="2:18" x14ac:dyDescent="0.25">
      <c r="B2158" t="str">
        <f>'[1]210 Y RFC'!A2158</f>
        <v>SACI710814HR0</v>
      </c>
      <c r="C2158" t="s">
        <v>2190</v>
      </c>
      <c r="D2158" t="str">
        <f>'[1]210 Y RFC'!C2158</f>
        <v>SALAZAR COMPARAN ISRAEL</v>
      </c>
      <c r="E2158" s="35">
        <f>SUMIFS(Tabla16[TASA 16],Tabla16[NUM],Tabla1[[#This Row],[CODIGO]])</f>
        <v>149212.75</v>
      </c>
      <c r="F2158" s="35">
        <f>SUMIFS(Tabla16[TASA 0%],Tabla16[NUM],Tabla1[[#This Row],[CODIGO]])</f>
        <v>14667.730000000018</v>
      </c>
      <c r="G2158" s="35">
        <f>SUMIFS(Tabla16[[EXENTO ]],Tabla16[NUM],Tabla1[[#This Row],[CODIGO]])</f>
        <v>1173.4000000000001</v>
      </c>
      <c r="H2158" s="35">
        <f>SUMIFS(Tabla16[IVA],Tabla16[NUM],Tabla1[[#This Row],[CODIGO]])</f>
        <v>23874.04</v>
      </c>
      <c r="I2158" s="35">
        <f>SUMIFS(Tabla16[ISR RET.],Tabla16[NUM],Tabla1[[#This Row],[CODIGO]])</f>
        <v>0</v>
      </c>
      <c r="J2158" s="35">
        <f>SUMIFS(Tabla16[IVA RET.],Tabla16[NUM],Tabla1[[#This Row],[CODIGO]])</f>
        <v>0</v>
      </c>
      <c r="K2158" t="str">
        <f>FIXED(Tabla1[[#This Row],[TASA 16%]],0)</f>
        <v>149,213</v>
      </c>
      <c r="L2158" t="str">
        <f>FIXED(Tabla1[[#This Row],[TASA 0%]],0)</f>
        <v>14,668</v>
      </c>
      <c r="M2158" t="str">
        <f>FIXED(Tabla1[[#This Row],[TASA EXE.]],0)</f>
        <v>1,173</v>
      </c>
      <c r="N2158" t="str">
        <f>FIXED(Tabla1[[#This Row],[IVA]],0)</f>
        <v>23,874</v>
      </c>
      <c r="O2158" t="str">
        <f>FIXED(Tabla1[[#This Row],[ISR RET]],0)</f>
        <v>0</v>
      </c>
      <c r="P2158" t="str">
        <f>FIXED(Tabla1[[#This Row],[IVA RET]],0)</f>
        <v>0</v>
      </c>
      <c r="R2158" s="68">
        <f>Tabla1[[#This Row],[TASA 16]]*16%</f>
        <v>23874.080000000002</v>
      </c>
    </row>
    <row r="2159" spans="2:18" x14ac:dyDescent="0.25">
      <c r="B2159" t="str">
        <f>'[1]210 Y RFC'!A2159</f>
        <v>DDI070810RV4</v>
      </c>
      <c r="C2159" t="s">
        <v>2191</v>
      </c>
      <c r="D2159" t="str">
        <f>'[1]210 Y RFC'!C2159</f>
        <v>DULMAR DISTRIBUCIONES SA DE CV</v>
      </c>
      <c r="E2159" s="35">
        <f>SUMIFS(Tabla16[TASA 16],Tabla16[NUM],Tabla1[[#This Row],[CODIGO]])</f>
        <v>0</v>
      </c>
      <c r="F2159" s="35">
        <f>SUMIFS(Tabla16[TASA 0%],Tabla16[NUM],Tabla1[[#This Row],[CODIGO]])</f>
        <v>45529.62</v>
      </c>
      <c r="G2159" s="35">
        <f>SUMIFS(Tabla16[[EXENTO ]],Tabla16[NUM],Tabla1[[#This Row],[CODIGO]])</f>
        <v>3201.96</v>
      </c>
      <c r="H2159" s="35">
        <f>SUMIFS(Tabla16[IVA],Tabla16[NUM],Tabla1[[#This Row],[CODIGO]])</f>
        <v>0</v>
      </c>
      <c r="I2159" s="35">
        <f>SUMIFS(Tabla16[ISR RET.],Tabla16[NUM],Tabla1[[#This Row],[CODIGO]])</f>
        <v>0</v>
      </c>
      <c r="J2159" s="35">
        <f>SUMIFS(Tabla16[IVA RET.],Tabla16[NUM],Tabla1[[#This Row],[CODIGO]])</f>
        <v>0</v>
      </c>
      <c r="K2159" t="str">
        <f>FIXED(Tabla1[[#This Row],[TASA 16%]],0)</f>
        <v>0</v>
      </c>
      <c r="L2159" t="str">
        <f>FIXED(Tabla1[[#This Row],[TASA 0%]],0)</f>
        <v>45,530</v>
      </c>
      <c r="M2159" t="str">
        <f>FIXED(Tabla1[[#This Row],[TASA EXE.]],0)</f>
        <v>3,202</v>
      </c>
      <c r="N2159" t="str">
        <f>FIXED(Tabla1[[#This Row],[IVA]],0)</f>
        <v>0</v>
      </c>
      <c r="O2159" t="str">
        <f>FIXED(Tabla1[[#This Row],[ISR RET]],0)</f>
        <v>0</v>
      </c>
      <c r="P2159" t="str">
        <f>FIXED(Tabla1[[#This Row],[IVA RET]],0)</f>
        <v>0</v>
      </c>
      <c r="R2159" s="68">
        <f>Tabla1[[#This Row],[TASA 16]]*16%</f>
        <v>0</v>
      </c>
    </row>
    <row r="2160" spans="2:18" x14ac:dyDescent="0.25">
      <c r="B2160" t="str">
        <f>'[1]210 Y RFC'!A2160</f>
        <v>BUB100217K17</v>
      </c>
      <c r="C2160" t="s">
        <v>2192</v>
      </c>
      <c r="D2160" t="str">
        <f>'[1]210 Y RFC'!C2160</f>
        <v>BUBOK S DE RL DE CV</v>
      </c>
      <c r="E2160" s="35">
        <f>SUMIFS(Tabla16[TASA 16],Tabla16[NUM],Tabla1[[#This Row],[CODIGO]])</f>
        <v>0</v>
      </c>
      <c r="F2160" s="35">
        <f>SUMIFS(Tabla16[TASA 0%],Tabla16[NUM],Tabla1[[#This Row],[CODIGO]])</f>
        <v>0</v>
      </c>
      <c r="G2160" s="35">
        <f>SUMIFS(Tabla16[[EXENTO ]],Tabla16[NUM],Tabla1[[#This Row],[CODIGO]])</f>
        <v>0</v>
      </c>
      <c r="H2160" s="35">
        <f>SUMIFS(Tabla16[IVA],Tabla16[NUM],Tabla1[[#This Row],[CODIGO]])</f>
        <v>0</v>
      </c>
      <c r="I2160" s="35">
        <f>SUMIFS(Tabla16[ISR RET.],Tabla16[NUM],Tabla1[[#This Row],[CODIGO]])</f>
        <v>0</v>
      </c>
      <c r="J2160" s="35">
        <f>SUMIFS(Tabla16[IVA RET.],Tabla16[NUM],Tabla1[[#This Row],[CODIGO]])</f>
        <v>0</v>
      </c>
      <c r="K2160" t="str">
        <f>FIXED(Tabla1[[#This Row],[TASA 16%]],0)</f>
        <v>0</v>
      </c>
      <c r="L2160" t="str">
        <f>FIXED(Tabla1[[#This Row],[TASA 0%]],0)</f>
        <v>0</v>
      </c>
      <c r="M2160" t="str">
        <f>FIXED(Tabla1[[#This Row],[TASA EXE.]],0)</f>
        <v>0</v>
      </c>
      <c r="N2160" s="36" t="str">
        <f>FIXED(Tabla1[[#This Row],[IVA]],0)</f>
        <v>0</v>
      </c>
      <c r="O2160" s="36" t="str">
        <f>FIXED(Tabla1[[#This Row],[ISR RET]],0)</f>
        <v>0</v>
      </c>
      <c r="P2160" s="36" t="str">
        <f>FIXED(Tabla1[[#This Row],[IVA RET]],0)</f>
        <v>0</v>
      </c>
      <c r="R2160" s="68">
        <f>Tabla1[[#This Row],[TASA 16]]*16%</f>
        <v>0</v>
      </c>
    </row>
    <row r="2161" spans="2:18" x14ac:dyDescent="0.25">
      <c r="B2161" t="str">
        <f>'[1]210 Y RFC'!A2161</f>
        <v>SPR970313T47</v>
      </c>
      <c r="C2161" t="s">
        <v>2193</v>
      </c>
      <c r="D2161" t="str">
        <f>'[1]210 Y RFC'!C2161</f>
        <v>STAR PRODUCTS SA DE CV</v>
      </c>
      <c r="E2161" s="35">
        <f>SUMIFS(Tabla16[TASA 16],Tabla16[NUM],Tabla1[[#This Row],[CODIGO]])</f>
        <v>0</v>
      </c>
      <c r="F2161" s="35">
        <f>SUMIFS(Tabla16[TASA 0%],Tabla16[NUM],Tabla1[[#This Row],[CODIGO]])</f>
        <v>0</v>
      </c>
      <c r="G2161" s="35">
        <f>SUMIFS(Tabla16[[EXENTO ]],Tabla16[NUM],Tabla1[[#This Row],[CODIGO]])</f>
        <v>0</v>
      </c>
      <c r="H2161" s="35">
        <f>SUMIFS(Tabla16[IVA],Tabla16[NUM],Tabla1[[#This Row],[CODIGO]])</f>
        <v>0</v>
      </c>
      <c r="I2161" s="35">
        <f>SUMIFS(Tabla16[ISR RET.],Tabla16[NUM],Tabla1[[#This Row],[CODIGO]])</f>
        <v>0</v>
      </c>
      <c r="J2161" s="35">
        <f>SUMIFS(Tabla16[IVA RET.],Tabla16[NUM],Tabla1[[#This Row],[CODIGO]])</f>
        <v>0</v>
      </c>
      <c r="K2161" t="str">
        <f>FIXED(Tabla1[[#This Row],[TASA 16%]],0)</f>
        <v>0</v>
      </c>
      <c r="L2161" t="str">
        <f>FIXED(Tabla1[[#This Row],[TASA 0%]],0)</f>
        <v>0</v>
      </c>
      <c r="M2161" t="str">
        <f>FIXED(Tabla1[[#This Row],[TASA EXE.]],0)</f>
        <v>0</v>
      </c>
      <c r="N2161" t="str">
        <f>FIXED(Tabla1[[#This Row],[IVA]],0)</f>
        <v>0</v>
      </c>
      <c r="O2161" t="str">
        <f>FIXED(Tabla1[[#This Row],[ISR RET]],0)</f>
        <v>0</v>
      </c>
      <c r="P2161" t="str">
        <f>FIXED(Tabla1[[#This Row],[IVA RET]],0)</f>
        <v>0</v>
      </c>
      <c r="R2161" s="68">
        <f>Tabla1[[#This Row],[TASA 16]]*16%</f>
        <v>0</v>
      </c>
    </row>
    <row r="2162" spans="2:18" x14ac:dyDescent="0.25">
      <c r="B2162" t="str">
        <f>'[1]210 Y RFC'!A2162</f>
        <v>CABT910202QX2</v>
      </c>
      <c r="C2162" t="s">
        <v>2194</v>
      </c>
      <c r="D2162" t="str">
        <f>'[1]210 Y RFC'!C2162</f>
        <v>CASILLAS BECERRA TANIA KATHLEEN</v>
      </c>
      <c r="E2162" s="35">
        <f>SUMIFS(Tabla16[TASA 16],Tabla16[NUM],Tabla1[[#This Row],[CODIGO]])</f>
        <v>0</v>
      </c>
      <c r="F2162" s="35">
        <f>SUMIFS(Tabla16[TASA 0%],Tabla16[NUM],Tabla1[[#This Row],[CODIGO]])</f>
        <v>0</v>
      </c>
      <c r="G2162" s="35">
        <f>SUMIFS(Tabla16[[EXENTO ]],Tabla16[NUM],Tabla1[[#This Row],[CODIGO]])</f>
        <v>0</v>
      </c>
      <c r="H2162" s="35">
        <f>SUMIFS(Tabla16[IVA],Tabla16[NUM],Tabla1[[#This Row],[CODIGO]])</f>
        <v>0</v>
      </c>
      <c r="I2162" s="35">
        <f>SUMIFS(Tabla16[ISR RET.],Tabla16[NUM],Tabla1[[#This Row],[CODIGO]])</f>
        <v>0</v>
      </c>
      <c r="J2162" s="35">
        <f>SUMIFS(Tabla16[IVA RET.],Tabla16[NUM],Tabla1[[#This Row],[CODIGO]])</f>
        <v>0</v>
      </c>
      <c r="K2162" t="str">
        <f>FIXED(Tabla1[[#This Row],[TASA 16%]],0)</f>
        <v>0</v>
      </c>
      <c r="L2162" t="str">
        <f>FIXED(Tabla1[[#This Row],[TASA 0%]],0)</f>
        <v>0</v>
      </c>
      <c r="M2162" t="str">
        <f>FIXED(Tabla1[[#This Row],[TASA EXE.]],0)</f>
        <v>0</v>
      </c>
      <c r="N2162" s="36" t="str">
        <f>FIXED(Tabla1[[#This Row],[IVA]],0)</f>
        <v>0</v>
      </c>
      <c r="O2162" s="36" t="str">
        <f>FIXED(Tabla1[[#This Row],[ISR RET]],0)</f>
        <v>0</v>
      </c>
      <c r="P2162" s="36" t="str">
        <f>FIXED(Tabla1[[#This Row],[IVA RET]],0)</f>
        <v>0</v>
      </c>
      <c r="R2162" s="68">
        <f>Tabla1[[#This Row],[TASA 16]]*16%</f>
        <v>0</v>
      </c>
    </row>
    <row r="2163" spans="2:18" x14ac:dyDescent="0.25">
      <c r="B2163" t="str">
        <f>'[1]210 Y RFC'!A2163</f>
        <v>QUBA890524EZ7</v>
      </c>
      <c r="C2163" t="s">
        <v>2195</v>
      </c>
      <c r="D2163" t="str">
        <f>'[1]210 Y RFC'!C2163</f>
        <v>QUIÑONES BARAJAS ANDREA ALEJANDRA</v>
      </c>
      <c r="E2163" s="35">
        <f>SUMIFS(Tabla16[TASA 16],Tabla16[NUM],Tabla1[[#This Row],[CODIGO]])</f>
        <v>0</v>
      </c>
      <c r="F2163" s="35">
        <f>SUMIFS(Tabla16[TASA 0%],Tabla16[NUM],Tabla1[[#This Row],[CODIGO]])</f>
        <v>0</v>
      </c>
      <c r="G2163" s="35">
        <f>SUMIFS(Tabla16[[EXENTO ]],Tabla16[NUM],Tabla1[[#This Row],[CODIGO]])</f>
        <v>0</v>
      </c>
      <c r="H2163" s="35">
        <f>SUMIFS(Tabla16[IVA],Tabla16[NUM],Tabla1[[#This Row],[CODIGO]])</f>
        <v>0</v>
      </c>
      <c r="I2163" s="35">
        <f>SUMIFS(Tabla16[ISR RET.],Tabla16[NUM],Tabla1[[#This Row],[CODIGO]])</f>
        <v>0</v>
      </c>
      <c r="J2163" s="35">
        <f>SUMIFS(Tabla16[IVA RET.],Tabla16[NUM],Tabla1[[#This Row],[CODIGO]])</f>
        <v>0</v>
      </c>
      <c r="K2163" t="str">
        <f>FIXED(Tabla1[[#This Row],[TASA 16%]],0)</f>
        <v>0</v>
      </c>
      <c r="L2163" t="str">
        <f>FIXED(Tabla1[[#This Row],[TASA 0%]],0)</f>
        <v>0</v>
      </c>
      <c r="M2163" t="str">
        <f>FIXED(Tabla1[[#This Row],[TASA EXE.]],0)</f>
        <v>0</v>
      </c>
      <c r="N2163" t="str">
        <f>FIXED(Tabla1[[#This Row],[IVA]],0)</f>
        <v>0</v>
      </c>
      <c r="O2163" t="str">
        <f>FIXED(Tabla1[[#This Row],[ISR RET]],0)</f>
        <v>0</v>
      </c>
      <c r="P2163" t="str">
        <f>FIXED(Tabla1[[#This Row],[IVA RET]],0)</f>
        <v>0</v>
      </c>
      <c r="R2163" s="68">
        <f>Tabla1[[#This Row],[TASA 16]]*16%</f>
        <v>0</v>
      </c>
    </row>
    <row r="2164" spans="2:18" x14ac:dyDescent="0.25">
      <c r="B2164" t="str">
        <f>'[1]210 Y RFC'!A2164</f>
        <v>HUVC790120AW8</v>
      </c>
      <c r="C2164" t="s">
        <v>2196</v>
      </c>
      <c r="D2164" t="str">
        <f>'[1]210 Y RFC'!C2164</f>
        <v>HUERTA VALLARTA CESAR</v>
      </c>
      <c r="E2164" s="35">
        <f>SUMIFS(Tabla16[TASA 16],Tabla16[NUM],Tabla1[[#This Row],[CODIGO]])</f>
        <v>0</v>
      </c>
      <c r="F2164" s="35">
        <f>SUMIFS(Tabla16[TASA 0%],Tabla16[NUM],Tabla1[[#This Row],[CODIGO]])</f>
        <v>0</v>
      </c>
      <c r="G2164" s="35">
        <f>SUMIFS(Tabla16[[EXENTO ]],Tabla16[NUM],Tabla1[[#This Row],[CODIGO]])</f>
        <v>0</v>
      </c>
      <c r="H2164" s="35">
        <f>SUMIFS(Tabla16[IVA],Tabla16[NUM],Tabla1[[#This Row],[CODIGO]])</f>
        <v>0</v>
      </c>
      <c r="I2164" s="35">
        <f>SUMIFS(Tabla16[ISR RET.],Tabla16[NUM],Tabla1[[#This Row],[CODIGO]])</f>
        <v>0</v>
      </c>
      <c r="J2164" s="35">
        <f>SUMIFS(Tabla16[IVA RET.],Tabla16[NUM],Tabla1[[#This Row],[CODIGO]])</f>
        <v>0</v>
      </c>
      <c r="K2164" t="str">
        <f>FIXED(Tabla1[[#This Row],[TASA 16%]],0)</f>
        <v>0</v>
      </c>
      <c r="L2164" t="str">
        <f>FIXED(Tabla1[[#This Row],[TASA 0%]],0)</f>
        <v>0</v>
      </c>
      <c r="M2164" t="str">
        <f>FIXED(Tabla1[[#This Row],[TASA EXE.]],0)</f>
        <v>0</v>
      </c>
      <c r="N2164" s="36" t="str">
        <f>FIXED(Tabla1[[#This Row],[IVA]],0)</f>
        <v>0</v>
      </c>
      <c r="O2164" s="36" t="str">
        <f>FIXED(Tabla1[[#This Row],[ISR RET]],0)</f>
        <v>0</v>
      </c>
      <c r="P2164" s="36" t="str">
        <f>FIXED(Tabla1[[#This Row],[IVA RET]],0)</f>
        <v>0</v>
      </c>
      <c r="R2164" s="68">
        <f>Tabla1[[#This Row],[TASA 16]]*16%</f>
        <v>0</v>
      </c>
    </row>
    <row r="2165" spans="2:18" x14ac:dyDescent="0.25">
      <c r="B2165" t="str">
        <f>'[1]210 Y RFC'!A2165</f>
        <v>CCD000517IF0</v>
      </c>
      <c r="C2165" t="s">
        <v>2197</v>
      </c>
      <c r="D2165" t="str">
        <f>'[1]210 Y RFC'!C2165</f>
        <v>COMERCIALIZADORA DE CARTON Y DISEÑO SA DE CV</v>
      </c>
      <c r="E2165" s="35">
        <f>SUMIFS(Tabla16[TASA 16],Tabla16[NUM],Tabla1[[#This Row],[CODIGO]])</f>
        <v>0</v>
      </c>
      <c r="F2165" s="35">
        <f>SUMIFS(Tabla16[TASA 0%],Tabla16[NUM],Tabla1[[#This Row],[CODIGO]])</f>
        <v>0</v>
      </c>
      <c r="G2165" s="35">
        <f>SUMIFS(Tabla16[[EXENTO ]],Tabla16[NUM],Tabla1[[#This Row],[CODIGO]])</f>
        <v>0</v>
      </c>
      <c r="H2165" s="35">
        <f>SUMIFS(Tabla16[IVA],Tabla16[NUM],Tabla1[[#This Row],[CODIGO]])</f>
        <v>0</v>
      </c>
      <c r="I2165" s="35">
        <f>SUMIFS(Tabla16[ISR RET.],Tabla16[NUM],Tabla1[[#This Row],[CODIGO]])</f>
        <v>0</v>
      </c>
      <c r="J2165" s="35">
        <f>SUMIFS(Tabla16[IVA RET.],Tabla16[NUM],Tabla1[[#This Row],[CODIGO]])</f>
        <v>0</v>
      </c>
      <c r="K2165" t="str">
        <f>FIXED(Tabla1[[#This Row],[TASA 16%]],0)</f>
        <v>0</v>
      </c>
      <c r="L2165" t="str">
        <f>FIXED(Tabla1[[#This Row],[TASA 0%]],0)</f>
        <v>0</v>
      </c>
      <c r="M2165" t="str">
        <f>FIXED(Tabla1[[#This Row],[TASA EXE.]],0)</f>
        <v>0</v>
      </c>
      <c r="N2165" t="str">
        <f>FIXED(Tabla1[[#This Row],[IVA]],0)</f>
        <v>0</v>
      </c>
      <c r="O2165" t="str">
        <f>FIXED(Tabla1[[#This Row],[ISR RET]],0)</f>
        <v>0</v>
      </c>
      <c r="P2165" t="str">
        <f>FIXED(Tabla1[[#This Row],[IVA RET]],0)</f>
        <v>0</v>
      </c>
      <c r="R2165" s="68">
        <f>Tabla1[[#This Row],[TASA 16]]*16%</f>
        <v>0</v>
      </c>
    </row>
    <row r="2166" spans="2:18" x14ac:dyDescent="0.25">
      <c r="B2166" t="str">
        <f>'[1]210 Y RFC'!A2166</f>
        <v>IHN050524I99</v>
      </c>
      <c r="C2166" t="s">
        <v>2198</v>
      </c>
      <c r="D2166" t="str">
        <f>'[1]210 Y RFC'!C2166</f>
        <v>OLIDEN HNOS SA DE CV</v>
      </c>
      <c r="E2166" s="35">
        <f>SUMIFS(Tabla16[TASA 16],Tabla16[NUM],Tabla1[[#This Row],[CODIGO]])</f>
        <v>0</v>
      </c>
      <c r="F2166" s="35">
        <f>SUMIFS(Tabla16[TASA 0%],Tabla16[NUM],Tabla1[[#This Row],[CODIGO]])</f>
        <v>0</v>
      </c>
      <c r="G2166" s="35">
        <f>SUMIFS(Tabla16[[EXENTO ]],Tabla16[NUM],Tabla1[[#This Row],[CODIGO]])</f>
        <v>0</v>
      </c>
      <c r="H2166" s="35">
        <f>SUMIFS(Tabla16[IVA],Tabla16[NUM],Tabla1[[#This Row],[CODIGO]])</f>
        <v>0</v>
      </c>
      <c r="I2166" s="35">
        <f>SUMIFS(Tabla16[ISR RET.],Tabla16[NUM],Tabla1[[#This Row],[CODIGO]])</f>
        <v>0</v>
      </c>
      <c r="J2166" s="35">
        <f>SUMIFS(Tabla16[IVA RET.],Tabla16[NUM],Tabla1[[#This Row],[CODIGO]])</f>
        <v>0</v>
      </c>
      <c r="K2166" t="str">
        <f>FIXED(Tabla1[[#This Row],[TASA 16%]],0)</f>
        <v>0</v>
      </c>
      <c r="L2166" t="str">
        <f>FIXED(Tabla1[[#This Row],[TASA 0%]],0)</f>
        <v>0</v>
      </c>
      <c r="M2166" t="str">
        <f>FIXED(Tabla1[[#This Row],[TASA EXE.]],0)</f>
        <v>0</v>
      </c>
      <c r="N2166" s="36" t="str">
        <f>FIXED(Tabla1[[#This Row],[IVA]],0)</f>
        <v>0</v>
      </c>
      <c r="O2166" s="36" t="str">
        <f>FIXED(Tabla1[[#This Row],[ISR RET]],0)</f>
        <v>0</v>
      </c>
      <c r="P2166" s="36" t="str">
        <f>FIXED(Tabla1[[#This Row],[IVA RET]],0)</f>
        <v>0</v>
      </c>
      <c r="R2166" s="68">
        <f>Tabla1[[#This Row],[TASA 16]]*16%</f>
        <v>0</v>
      </c>
    </row>
    <row r="2167" spans="2:18" x14ac:dyDescent="0.25">
      <c r="B2167" t="str">
        <f>'[1]210 Y RFC'!A2167</f>
        <v>JIDR570830CM3</v>
      </c>
      <c r="C2167" t="s">
        <v>2199</v>
      </c>
      <c r="D2167" t="str">
        <f>'[1]210 Y RFC'!C2167</f>
        <v>JIMENEZ DELGADO MA ROSA</v>
      </c>
      <c r="E2167" s="35">
        <f>SUMIFS(Tabla16[TASA 16],Tabla16[NUM],Tabla1[[#This Row],[CODIGO]])</f>
        <v>0</v>
      </c>
      <c r="F2167" s="35">
        <f>SUMIFS(Tabla16[TASA 0%],Tabla16[NUM],Tabla1[[#This Row],[CODIGO]])</f>
        <v>0</v>
      </c>
      <c r="G2167" s="35">
        <f>SUMIFS(Tabla16[[EXENTO ]],Tabla16[NUM],Tabla1[[#This Row],[CODIGO]])</f>
        <v>0</v>
      </c>
      <c r="H2167" s="35">
        <f>SUMIFS(Tabla16[IVA],Tabla16[NUM],Tabla1[[#This Row],[CODIGO]])</f>
        <v>0</v>
      </c>
      <c r="I2167" s="35">
        <f>SUMIFS(Tabla16[ISR RET.],Tabla16[NUM],Tabla1[[#This Row],[CODIGO]])</f>
        <v>0</v>
      </c>
      <c r="J2167" s="35">
        <f>SUMIFS(Tabla16[IVA RET.],Tabla16[NUM],Tabla1[[#This Row],[CODIGO]])</f>
        <v>0</v>
      </c>
      <c r="K2167" t="str">
        <f>FIXED(Tabla1[[#This Row],[TASA 16%]],0)</f>
        <v>0</v>
      </c>
      <c r="L2167" t="str">
        <f>FIXED(Tabla1[[#This Row],[TASA 0%]],0)</f>
        <v>0</v>
      </c>
      <c r="M2167" t="str">
        <f>FIXED(Tabla1[[#This Row],[TASA EXE.]],0)</f>
        <v>0</v>
      </c>
      <c r="N2167" t="str">
        <f>FIXED(Tabla1[[#This Row],[IVA]],0)</f>
        <v>0</v>
      </c>
      <c r="O2167" t="str">
        <f>FIXED(Tabla1[[#This Row],[ISR RET]],0)</f>
        <v>0</v>
      </c>
      <c r="P2167" t="str">
        <f>FIXED(Tabla1[[#This Row],[IVA RET]],0)</f>
        <v>0</v>
      </c>
      <c r="R2167" s="68">
        <f>Tabla1[[#This Row],[TASA 16]]*16%</f>
        <v>0</v>
      </c>
    </row>
    <row r="2168" spans="2:18" x14ac:dyDescent="0.25">
      <c r="B2168" t="str">
        <f>'[1]210 Y RFC'!A2168</f>
        <v>CNA0512194G0</v>
      </c>
      <c r="C2168" t="s">
        <v>2200</v>
      </c>
      <c r="D2168" t="str">
        <f>'[1]210 Y RFC'!C2168</f>
        <v>CHOCOLATERA DE NAYARIT SA DE CV</v>
      </c>
      <c r="E2168" s="35">
        <f>SUMIFS(Tabla16[TASA 16],Tabla16[NUM],Tabla1[[#This Row],[CODIGO]])</f>
        <v>0</v>
      </c>
      <c r="F2168" s="35">
        <f>SUMIFS(Tabla16[TASA 0%],Tabla16[NUM],Tabla1[[#This Row],[CODIGO]])</f>
        <v>20396</v>
      </c>
      <c r="G2168" s="35">
        <f>SUMIFS(Tabla16[[EXENTO ]],Tabla16[NUM],Tabla1[[#This Row],[CODIGO]])</f>
        <v>1336</v>
      </c>
      <c r="H2168" s="35">
        <f>SUMIFS(Tabla16[IVA],Tabla16[NUM],Tabla1[[#This Row],[CODIGO]])</f>
        <v>0</v>
      </c>
      <c r="I2168" s="35">
        <f>SUMIFS(Tabla16[ISR RET.],Tabla16[NUM],Tabla1[[#This Row],[CODIGO]])</f>
        <v>0</v>
      </c>
      <c r="J2168" s="35">
        <f>SUMIFS(Tabla16[IVA RET.],Tabla16[NUM],Tabla1[[#This Row],[CODIGO]])</f>
        <v>0</v>
      </c>
      <c r="K2168" t="str">
        <f>FIXED(Tabla1[[#This Row],[TASA 16%]],0)</f>
        <v>0</v>
      </c>
      <c r="L2168" t="str">
        <f>FIXED(Tabla1[[#This Row],[TASA 0%]],0)</f>
        <v>20,396</v>
      </c>
      <c r="M2168" t="str">
        <f>FIXED(Tabla1[[#This Row],[TASA EXE.]],0)</f>
        <v>1,336</v>
      </c>
      <c r="N2168" s="36" t="str">
        <f>FIXED(Tabla1[[#This Row],[IVA]],0)</f>
        <v>0</v>
      </c>
      <c r="O2168" s="36" t="str">
        <f>FIXED(Tabla1[[#This Row],[ISR RET]],0)</f>
        <v>0</v>
      </c>
      <c r="P2168" s="36" t="str">
        <f>FIXED(Tabla1[[#This Row],[IVA RET]],0)</f>
        <v>0</v>
      </c>
      <c r="R2168" s="68">
        <f>Tabla1[[#This Row],[TASA 16]]*16%</f>
        <v>0</v>
      </c>
    </row>
    <row r="2169" spans="2:18" x14ac:dyDescent="0.25">
      <c r="B2169" t="str">
        <f>'[1]210 Y RFC'!A2169</f>
        <v>EICJ870118515</v>
      </c>
      <c r="C2169" t="s">
        <v>2201</v>
      </c>
      <c r="D2169" t="str">
        <f>'[1]210 Y RFC'!C2169</f>
        <v>ENRIQUEZ CLAUSTRO JONATHAN ALEJANDRO</v>
      </c>
      <c r="E2169" s="35">
        <f>SUMIFS(Tabla16[TASA 16],Tabla16[NUM],Tabla1[[#This Row],[CODIGO]])</f>
        <v>0</v>
      </c>
      <c r="F2169" s="35">
        <f>SUMIFS(Tabla16[TASA 0%],Tabla16[NUM],Tabla1[[#This Row],[CODIGO]])</f>
        <v>0</v>
      </c>
      <c r="G2169" s="35">
        <f>SUMIFS(Tabla16[[EXENTO ]],Tabla16[NUM],Tabla1[[#This Row],[CODIGO]])</f>
        <v>0</v>
      </c>
      <c r="H2169" s="35">
        <f>SUMIFS(Tabla16[IVA],Tabla16[NUM],Tabla1[[#This Row],[CODIGO]])</f>
        <v>0</v>
      </c>
      <c r="I2169" s="35">
        <f>SUMIFS(Tabla16[ISR RET.],Tabla16[NUM],Tabla1[[#This Row],[CODIGO]])</f>
        <v>0</v>
      </c>
      <c r="J2169" s="35">
        <f>SUMIFS(Tabla16[IVA RET.],Tabla16[NUM],Tabla1[[#This Row],[CODIGO]])</f>
        <v>0</v>
      </c>
      <c r="K2169" t="str">
        <f>FIXED(Tabla1[[#This Row],[TASA 16%]],0)</f>
        <v>0</v>
      </c>
      <c r="L2169" t="str">
        <f>FIXED(Tabla1[[#This Row],[TASA 0%]],0)</f>
        <v>0</v>
      </c>
      <c r="M2169" t="str">
        <f>FIXED(Tabla1[[#This Row],[TASA EXE.]],0)</f>
        <v>0</v>
      </c>
      <c r="N2169" t="str">
        <f>FIXED(Tabla1[[#This Row],[IVA]],0)</f>
        <v>0</v>
      </c>
      <c r="O2169" t="str">
        <f>FIXED(Tabla1[[#This Row],[ISR RET]],0)</f>
        <v>0</v>
      </c>
      <c r="P2169" t="str">
        <f>FIXED(Tabla1[[#This Row],[IVA RET]],0)</f>
        <v>0</v>
      </c>
      <c r="R2169" s="68">
        <f>Tabla1[[#This Row],[TASA 16]]*16%</f>
        <v>0</v>
      </c>
    </row>
    <row r="2170" spans="2:18" x14ac:dyDescent="0.25">
      <c r="B2170" t="str">
        <f>'[1]210 Y RFC'!A2170</f>
        <v>RUBP530628842</v>
      </c>
      <c r="C2170" t="s">
        <v>2202</v>
      </c>
      <c r="D2170" t="str">
        <f>'[1]210 Y RFC'!C2170</f>
        <v>RUVALCABA BARBA PATRICIA</v>
      </c>
      <c r="E2170" s="35">
        <f>SUMIFS(Tabla16[TASA 16],Tabla16[NUM],Tabla1[[#This Row],[CODIGO]])</f>
        <v>0</v>
      </c>
      <c r="F2170" s="35">
        <f>SUMIFS(Tabla16[TASA 0%],Tabla16[NUM],Tabla1[[#This Row],[CODIGO]])</f>
        <v>0</v>
      </c>
      <c r="G2170" s="35">
        <f>SUMIFS(Tabla16[[EXENTO ]],Tabla16[NUM],Tabla1[[#This Row],[CODIGO]])</f>
        <v>0</v>
      </c>
      <c r="H2170" s="35">
        <f>SUMIFS(Tabla16[IVA],Tabla16[NUM],Tabla1[[#This Row],[CODIGO]])</f>
        <v>0</v>
      </c>
      <c r="I2170" s="35">
        <f>SUMIFS(Tabla16[ISR RET.],Tabla16[NUM],Tabla1[[#This Row],[CODIGO]])</f>
        <v>0</v>
      </c>
      <c r="J2170" s="35">
        <f>SUMIFS(Tabla16[IVA RET.],Tabla16[NUM],Tabla1[[#This Row],[CODIGO]])</f>
        <v>0</v>
      </c>
      <c r="K2170" t="str">
        <f>FIXED(Tabla1[[#This Row],[TASA 16%]],0)</f>
        <v>0</v>
      </c>
      <c r="L2170" t="str">
        <f>FIXED(Tabla1[[#This Row],[TASA 0%]],0)</f>
        <v>0</v>
      </c>
      <c r="M2170" t="str">
        <f>FIXED(Tabla1[[#This Row],[TASA EXE.]],0)</f>
        <v>0</v>
      </c>
      <c r="N2170" s="36" t="str">
        <f>FIXED(Tabla1[[#This Row],[IVA]],0)</f>
        <v>0</v>
      </c>
      <c r="O2170" s="36" t="str">
        <f>FIXED(Tabla1[[#This Row],[ISR RET]],0)</f>
        <v>0</v>
      </c>
      <c r="P2170" s="36" t="str">
        <f>FIXED(Tabla1[[#This Row],[IVA RET]],0)</f>
        <v>0</v>
      </c>
      <c r="R2170" s="68">
        <f>Tabla1[[#This Row],[TASA 16]]*16%</f>
        <v>0</v>
      </c>
    </row>
    <row r="2171" spans="2:18" x14ac:dyDescent="0.25">
      <c r="B2171" t="str">
        <f>'[1]210 Y RFC'!A2171</f>
        <v>AVH100206EP3</v>
      </c>
      <c r="C2171" t="s">
        <v>2203</v>
      </c>
      <c r="D2171" t="str">
        <f>'[1]210 Y RFC'!C2171</f>
        <v>ANGELES VISION HOSPITAL DE OFTALMOLOGIA SA DE CV</v>
      </c>
      <c r="E2171" s="35">
        <f>SUMIFS(Tabla16[TASA 16],Tabla16[NUM],Tabla1[[#This Row],[CODIGO]])</f>
        <v>0</v>
      </c>
      <c r="F2171" s="35">
        <f>SUMIFS(Tabla16[TASA 0%],Tabla16[NUM],Tabla1[[#This Row],[CODIGO]])</f>
        <v>0</v>
      </c>
      <c r="G2171" s="35">
        <f>SUMIFS(Tabla16[[EXENTO ]],Tabla16[NUM],Tabla1[[#This Row],[CODIGO]])</f>
        <v>0</v>
      </c>
      <c r="H2171" s="35">
        <f>SUMIFS(Tabla16[IVA],Tabla16[NUM],Tabla1[[#This Row],[CODIGO]])</f>
        <v>0</v>
      </c>
      <c r="I2171" s="35">
        <f>SUMIFS(Tabla16[ISR RET.],Tabla16[NUM],Tabla1[[#This Row],[CODIGO]])</f>
        <v>0</v>
      </c>
      <c r="J2171" s="35">
        <f>SUMIFS(Tabla16[IVA RET.],Tabla16[NUM],Tabla1[[#This Row],[CODIGO]])</f>
        <v>0</v>
      </c>
      <c r="K2171" t="str">
        <f>FIXED(Tabla1[[#This Row],[TASA 16%]],0)</f>
        <v>0</v>
      </c>
      <c r="L2171" t="str">
        <f>FIXED(Tabla1[[#This Row],[TASA 0%]],0)</f>
        <v>0</v>
      </c>
      <c r="M2171" t="str">
        <f>FIXED(Tabla1[[#This Row],[TASA EXE.]],0)</f>
        <v>0</v>
      </c>
      <c r="N2171" t="str">
        <f>FIXED(Tabla1[[#This Row],[IVA]],0)</f>
        <v>0</v>
      </c>
      <c r="O2171" t="str">
        <f>FIXED(Tabla1[[#This Row],[ISR RET]],0)</f>
        <v>0</v>
      </c>
      <c r="P2171" t="str">
        <f>FIXED(Tabla1[[#This Row],[IVA RET]],0)</f>
        <v>0</v>
      </c>
      <c r="R2171" s="68">
        <f>Tabla1[[#This Row],[TASA 16]]*16%</f>
        <v>0</v>
      </c>
    </row>
    <row r="2172" spans="2:18" x14ac:dyDescent="0.25">
      <c r="B2172" t="str">
        <f>'[1]210 Y RFC'!A2172</f>
        <v>MALE691125PQ0</v>
      </c>
      <c r="C2172" t="s">
        <v>2204</v>
      </c>
      <c r="D2172" t="str">
        <f>'[1]210 Y RFC'!C2172</f>
        <v>MARTINEZ LARA ELENA MARGARITA</v>
      </c>
      <c r="E2172" s="35">
        <f>SUMIFS(Tabla16[TASA 16],Tabla16[NUM],Tabla1[[#This Row],[CODIGO]])</f>
        <v>0</v>
      </c>
      <c r="F2172" s="35">
        <f>SUMIFS(Tabla16[TASA 0%],Tabla16[NUM],Tabla1[[#This Row],[CODIGO]])</f>
        <v>0</v>
      </c>
      <c r="G2172" s="35">
        <f>SUMIFS(Tabla16[[EXENTO ]],Tabla16[NUM],Tabla1[[#This Row],[CODIGO]])</f>
        <v>0</v>
      </c>
      <c r="H2172" s="35">
        <f>SUMIFS(Tabla16[IVA],Tabla16[NUM],Tabla1[[#This Row],[CODIGO]])</f>
        <v>0</v>
      </c>
      <c r="I2172" s="35">
        <f>SUMIFS(Tabla16[ISR RET.],Tabla16[NUM],Tabla1[[#This Row],[CODIGO]])</f>
        <v>0</v>
      </c>
      <c r="J2172" s="35">
        <f>SUMIFS(Tabla16[IVA RET.],Tabla16[NUM],Tabla1[[#This Row],[CODIGO]])</f>
        <v>0</v>
      </c>
      <c r="K2172" t="str">
        <f>FIXED(Tabla1[[#This Row],[TASA 16%]],0)</f>
        <v>0</v>
      </c>
      <c r="L2172" t="str">
        <f>FIXED(Tabla1[[#This Row],[TASA 0%]],0)</f>
        <v>0</v>
      </c>
      <c r="M2172" t="str">
        <f>FIXED(Tabla1[[#This Row],[TASA EXE.]],0)</f>
        <v>0</v>
      </c>
      <c r="N2172" s="36" t="str">
        <f>FIXED(Tabla1[[#This Row],[IVA]],0)</f>
        <v>0</v>
      </c>
      <c r="O2172" s="36" t="str">
        <f>FIXED(Tabla1[[#This Row],[ISR RET]],0)</f>
        <v>0</v>
      </c>
      <c r="P2172" s="36" t="str">
        <f>FIXED(Tabla1[[#This Row],[IVA RET]],0)</f>
        <v>0</v>
      </c>
      <c r="R2172" s="68">
        <f>Tabla1[[#This Row],[TASA 16]]*16%</f>
        <v>0</v>
      </c>
    </row>
    <row r="2173" spans="2:18" x14ac:dyDescent="0.25">
      <c r="B2173" t="str">
        <f>'[1]210 Y RFC'!A2173</f>
        <v>MARM660824H64</v>
      </c>
      <c r="C2173" t="s">
        <v>2205</v>
      </c>
      <c r="D2173" t="str">
        <f>'[1]210 Y RFC'!C2173</f>
        <v>MAGDALENO RUVALCABA MARTHA</v>
      </c>
      <c r="E2173" s="35">
        <f>SUMIFS(Tabla16[TASA 16],Tabla16[NUM],Tabla1[[#This Row],[CODIGO]])</f>
        <v>0</v>
      </c>
      <c r="F2173" s="35">
        <f>SUMIFS(Tabla16[TASA 0%],Tabla16[NUM],Tabla1[[#This Row],[CODIGO]])</f>
        <v>0</v>
      </c>
      <c r="G2173" s="35">
        <f>SUMIFS(Tabla16[[EXENTO ]],Tabla16[NUM],Tabla1[[#This Row],[CODIGO]])</f>
        <v>0</v>
      </c>
      <c r="H2173" s="35">
        <f>SUMIFS(Tabla16[IVA],Tabla16[NUM],Tabla1[[#This Row],[CODIGO]])</f>
        <v>0</v>
      </c>
      <c r="I2173" s="35">
        <f>SUMIFS(Tabla16[ISR RET.],Tabla16[NUM],Tabla1[[#This Row],[CODIGO]])</f>
        <v>0</v>
      </c>
      <c r="J2173" s="35">
        <f>SUMIFS(Tabla16[IVA RET.],Tabla16[NUM],Tabla1[[#This Row],[CODIGO]])</f>
        <v>0</v>
      </c>
      <c r="K2173" t="str">
        <f>FIXED(Tabla1[[#This Row],[TASA 16%]],0)</f>
        <v>0</v>
      </c>
      <c r="L2173" t="str">
        <f>FIXED(Tabla1[[#This Row],[TASA 0%]],0)</f>
        <v>0</v>
      </c>
      <c r="M2173" t="str">
        <f>FIXED(Tabla1[[#This Row],[TASA EXE.]],0)</f>
        <v>0</v>
      </c>
      <c r="N2173" t="str">
        <f>FIXED(Tabla1[[#This Row],[IVA]],0)</f>
        <v>0</v>
      </c>
      <c r="O2173" t="str">
        <f>FIXED(Tabla1[[#This Row],[ISR RET]],0)</f>
        <v>0</v>
      </c>
      <c r="P2173" t="str">
        <f>FIXED(Tabla1[[#This Row],[IVA RET]],0)</f>
        <v>0</v>
      </c>
      <c r="R2173" s="68">
        <f>Tabla1[[#This Row],[TASA 16]]*16%</f>
        <v>0</v>
      </c>
    </row>
    <row r="2174" spans="2:18" x14ac:dyDescent="0.25">
      <c r="B2174" t="str">
        <f>'[1]210 Y RFC'!A2174</f>
        <v>S&amp;N921215RG4</v>
      </c>
      <c r="C2174" t="s">
        <v>2206</v>
      </c>
      <c r="D2174" t="str">
        <f>'[1]210 Y RFC'!C2174</f>
        <v>SMITH &amp; NEPHEW SA DE CV</v>
      </c>
      <c r="E2174" s="35">
        <f>SUMIFS(Tabla16[TASA 16],Tabla16[NUM],Tabla1[[#This Row],[CODIGO]])</f>
        <v>0</v>
      </c>
      <c r="F2174" s="35">
        <f>SUMIFS(Tabla16[TASA 0%],Tabla16[NUM],Tabla1[[#This Row],[CODIGO]])</f>
        <v>0</v>
      </c>
      <c r="G2174" s="35">
        <f>SUMIFS(Tabla16[[EXENTO ]],Tabla16[NUM],Tabla1[[#This Row],[CODIGO]])</f>
        <v>0</v>
      </c>
      <c r="H2174" s="35">
        <f>SUMIFS(Tabla16[IVA],Tabla16[NUM],Tabla1[[#This Row],[CODIGO]])</f>
        <v>0</v>
      </c>
      <c r="I2174" s="35">
        <f>SUMIFS(Tabla16[ISR RET.],Tabla16[NUM],Tabla1[[#This Row],[CODIGO]])</f>
        <v>0</v>
      </c>
      <c r="J2174" s="35">
        <f>SUMIFS(Tabla16[IVA RET.],Tabla16[NUM],Tabla1[[#This Row],[CODIGO]])</f>
        <v>0</v>
      </c>
      <c r="K2174" t="str">
        <f>FIXED(Tabla1[[#This Row],[TASA 16%]],0)</f>
        <v>0</v>
      </c>
      <c r="L2174" t="str">
        <f>FIXED(Tabla1[[#This Row],[TASA 0%]],0)</f>
        <v>0</v>
      </c>
      <c r="M2174" t="str">
        <f>FIXED(Tabla1[[#This Row],[TASA EXE.]],0)</f>
        <v>0</v>
      </c>
      <c r="N2174" s="36" t="str">
        <f>FIXED(Tabla1[[#This Row],[IVA]],0)</f>
        <v>0</v>
      </c>
      <c r="O2174" s="36" t="str">
        <f>FIXED(Tabla1[[#This Row],[ISR RET]],0)</f>
        <v>0</v>
      </c>
      <c r="P2174" s="36" t="str">
        <f>FIXED(Tabla1[[#This Row],[IVA RET]],0)</f>
        <v>0</v>
      </c>
      <c r="R2174" s="68">
        <f>Tabla1[[#This Row],[TASA 16]]*16%</f>
        <v>0</v>
      </c>
    </row>
    <row r="2175" spans="2:18" x14ac:dyDescent="0.25">
      <c r="B2175" t="str">
        <f>'[1]210 Y RFC'!A2175</f>
        <v>RAAE8210126W9</v>
      </c>
      <c r="C2175" t="s">
        <v>2207</v>
      </c>
      <c r="D2175" t="str">
        <f>'[1]210 Y RFC'!C2175</f>
        <v>RAMIREZ ACEVES EDGAR DANIEL</v>
      </c>
      <c r="E2175" s="35">
        <f>SUMIFS(Tabla16[TASA 16],Tabla16[NUM],Tabla1[[#This Row],[CODIGO]])</f>
        <v>0</v>
      </c>
      <c r="F2175" s="35">
        <f>SUMIFS(Tabla16[TASA 0%],Tabla16[NUM],Tabla1[[#This Row],[CODIGO]])</f>
        <v>0</v>
      </c>
      <c r="G2175" s="35">
        <f>SUMIFS(Tabla16[[EXENTO ]],Tabla16[NUM],Tabla1[[#This Row],[CODIGO]])</f>
        <v>0</v>
      </c>
      <c r="H2175" s="35">
        <f>SUMIFS(Tabla16[IVA],Tabla16[NUM],Tabla1[[#This Row],[CODIGO]])</f>
        <v>0</v>
      </c>
      <c r="I2175" s="35">
        <f>SUMIFS(Tabla16[ISR RET.],Tabla16[NUM],Tabla1[[#This Row],[CODIGO]])</f>
        <v>0</v>
      </c>
      <c r="J2175" s="35">
        <f>SUMIFS(Tabla16[IVA RET.],Tabla16[NUM],Tabla1[[#This Row],[CODIGO]])</f>
        <v>0</v>
      </c>
      <c r="K2175" t="str">
        <f>FIXED(Tabla1[[#This Row],[TASA 16%]],0)</f>
        <v>0</v>
      </c>
      <c r="L2175" t="str">
        <f>FIXED(Tabla1[[#This Row],[TASA 0%]],0)</f>
        <v>0</v>
      </c>
      <c r="M2175" t="str">
        <f>FIXED(Tabla1[[#This Row],[TASA EXE.]],0)</f>
        <v>0</v>
      </c>
      <c r="N2175" t="str">
        <f>FIXED(Tabla1[[#This Row],[IVA]],0)</f>
        <v>0</v>
      </c>
      <c r="O2175" t="str">
        <f>FIXED(Tabla1[[#This Row],[ISR RET]],0)</f>
        <v>0</v>
      </c>
      <c r="P2175" t="str">
        <f>FIXED(Tabla1[[#This Row],[IVA RET]],0)</f>
        <v>0</v>
      </c>
      <c r="R2175" s="68">
        <f>Tabla1[[#This Row],[TASA 16]]*16%</f>
        <v>0</v>
      </c>
    </row>
    <row r="2176" spans="2:18" x14ac:dyDescent="0.25">
      <c r="B2176" t="str">
        <f>'[1]210 Y RFC'!A2176</f>
        <v>VPE890308S52</v>
      </c>
      <c r="C2176" t="s">
        <v>2208</v>
      </c>
      <c r="D2176" t="str">
        <f>'[1]210 Y RFC'!C2176</f>
        <v>VIADUCTOS DE PEAJE SA DE CV</v>
      </c>
      <c r="E2176" s="35">
        <f>SUMIFS(Tabla16[TASA 16],Tabla16[NUM],Tabla1[[#This Row],[CODIGO]])</f>
        <v>0</v>
      </c>
      <c r="F2176" s="35">
        <f>SUMIFS(Tabla16[TASA 0%],Tabla16[NUM],Tabla1[[#This Row],[CODIGO]])</f>
        <v>0</v>
      </c>
      <c r="G2176" s="35">
        <f>SUMIFS(Tabla16[[EXENTO ]],Tabla16[NUM],Tabla1[[#This Row],[CODIGO]])</f>
        <v>0</v>
      </c>
      <c r="H2176" s="35">
        <f>SUMIFS(Tabla16[IVA],Tabla16[NUM],Tabla1[[#This Row],[CODIGO]])</f>
        <v>0</v>
      </c>
      <c r="I2176" s="35">
        <f>SUMIFS(Tabla16[ISR RET.],Tabla16[NUM],Tabla1[[#This Row],[CODIGO]])</f>
        <v>0</v>
      </c>
      <c r="J2176" s="35">
        <f>SUMIFS(Tabla16[IVA RET.],Tabla16[NUM],Tabla1[[#This Row],[CODIGO]])</f>
        <v>0</v>
      </c>
      <c r="K2176" t="str">
        <f>FIXED(Tabla1[[#This Row],[TASA 16%]],0)</f>
        <v>0</v>
      </c>
      <c r="L2176" t="str">
        <f>FIXED(Tabla1[[#This Row],[TASA 0%]],0)</f>
        <v>0</v>
      </c>
      <c r="M2176" t="str">
        <f>FIXED(Tabla1[[#This Row],[TASA EXE.]],0)</f>
        <v>0</v>
      </c>
      <c r="N2176" s="36" t="str">
        <f>FIXED(Tabla1[[#This Row],[IVA]],0)</f>
        <v>0</v>
      </c>
      <c r="O2176" s="36" t="str">
        <f>FIXED(Tabla1[[#This Row],[ISR RET]],0)</f>
        <v>0</v>
      </c>
      <c r="P2176" s="36" t="str">
        <f>FIXED(Tabla1[[#This Row],[IVA RET]],0)</f>
        <v>0</v>
      </c>
      <c r="R2176" s="68">
        <f>Tabla1[[#This Row],[TASA 16]]*16%</f>
        <v>0</v>
      </c>
    </row>
    <row r="2177" spans="2:18" x14ac:dyDescent="0.25">
      <c r="B2177" t="str">
        <f>'[1]210 Y RFC'!A2177</f>
        <v>FNI970829JR9</v>
      </c>
      <c r="C2177" t="s">
        <v>2209</v>
      </c>
      <c r="D2177" t="str">
        <f>'[1]210 Y RFC'!C2177</f>
        <v>FONDO NACIONAL DE INFRAESTRUCTURA</v>
      </c>
      <c r="E2177" s="35">
        <f>SUMIFS(Tabla16[TASA 16],Tabla16[NUM],Tabla1[[#This Row],[CODIGO]])</f>
        <v>0</v>
      </c>
      <c r="F2177" s="35">
        <f>SUMIFS(Tabla16[TASA 0%],Tabla16[NUM],Tabla1[[#This Row],[CODIGO]])</f>
        <v>0</v>
      </c>
      <c r="G2177" s="35">
        <f>SUMIFS(Tabla16[[EXENTO ]],Tabla16[NUM],Tabla1[[#This Row],[CODIGO]])</f>
        <v>0</v>
      </c>
      <c r="H2177" s="35">
        <f>SUMIFS(Tabla16[IVA],Tabla16[NUM],Tabla1[[#This Row],[CODIGO]])</f>
        <v>0</v>
      </c>
      <c r="I2177" s="35">
        <f>SUMIFS(Tabla16[ISR RET.],Tabla16[NUM],Tabla1[[#This Row],[CODIGO]])</f>
        <v>0</v>
      </c>
      <c r="J2177" s="35">
        <f>SUMIFS(Tabla16[IVA RET.],Tabla16[NUM],Tabla1[[#This Row],[CODIGO]])</f>
        <v>0</v>
      </c>
      <c r="K2177" t="str">
        <f>FIXED(Tabla1[[#This Row],[TASA 16%]],0)</f>
        <v>0</v>
      </c>
      <c r="L2177" t="str">
        <f>FIXED(Tabla1[[#This Row],[TASA 0%]],0)</f>
        <v>0</v>
      </c>
      <c r="M2177" t="str">
        <f>FIXED(Tabla1[[#This Row],[TASA EXE.]],0)</f>
        <v>0</v>
      </c>
      <c r="N2177" t="str">
        <f>FIXED(Tabla1[[#This Row],[IVA]],0)</f>
        <v>0</v>
      </c>
      <c r="O2177" t="str">
        <f>FIXED(Tabla1[[#This Row],[ISR RET]],0)</f>
        <v>0</v>
      </c>
      <c r="P2177" t="str">
        <f>FIXED(Tabla1[[#This Row],[IVA RET]],0)</f>
        <v>0</v>
      </c>
      <c r="R2177" s="68">
        <f>Tabla1[[#This Row],[TASA 16]]*16%</f>
        <v>0</v>
      </c>
    </row>
    <row r="2178" spans="2:18" x14ac:dyDescent="0.25">
      <c r="B2178" t="str">
        <f>'[1]210 Y RFC'!A2178</f>
        <v>DCO0302147T9</v>
      </c>
      <c r="C2178" t="s">
        <v>2210</v>
      </c>
      <c r="D2178" t="str">
        <f>'[1]210 Y RFC'!C2178</f>
        <v>DESARROLLADORA DE CONCESIONES OMEGA SA DE CV</v>
      </c>
      <c r="E2178" s="35">
        <f>SUMIFS(Tabla16[TASA 16],Tabla16[NUM],Tabla1[[#This Row],[CODIGO]])</f>
        <v>0</v>
      </c>
      <c r="F2178" s="35">
        <f>SUMIFS(Tabla16[TASA 0%],Tabla16[NUM],Tabla1[[#This Row],[CODIGO]])</f>
        <v>0</v>
      </c>
      <c r="G2178" s="35">
        <f>SUMIFS(Tabla16[[EXENTO ]],Tabla16[NUM],Tabla1[[#This Row],[CODIGO]])</f>
        <v>0</v>
      </c>
      <c r="H2178" s="35">
        <f>SUMIFS(Tabla16[IVA],Tabla16[NUM],Tabla1[[#This Row],[CODIGO]])</f>
        <v>0</v>
      </c>
      <c r="I2178" s="35">
        <f>SUMIFS(Tabla16[ISR RET.],Tabla16[NUM],Tabla1[[#This Row],[CODIGO]])</f>
        <v>0</v>
      </c>
      <c r="J2178" s="35">
        <f>SUMIFS(Tabla16[IVA RET.],Tabla16[NUM],Tabla1[[#This Row],[CODIGO]])</f>
        <v>0</v>
      </c>
      <c r="K2178" t="str">
        <f>FIXED(Tabla1[[#This Row],[TASA 16%]],0)</f>
        <v>0</v>
      </c>
      <c r="L2178" t="str">
        <f>FIXED(Tabla1[[#This Row],[TASA 0%]],0)</f>
        <v>0</v>
      </c>
      <c r="M2178" t="str">
        <f>FIXED(Tabla1[[#This Row],[TASA EXE.]],0)</f>
        <v>0</v>
      </c>
      <c r="N2178" s="36" t="str">
        <f>FIXED(Tabla1[[#This Row],[IVA]],0)</f>
        <v>0</v>
      </c>
      <c r="O2178" s="36" t="str">
        <f>FIXED(Tabla1[[#This Row],[ISR RET]],0)</f>
        <v>0</v>
      </c>
      <c r="P2178" s="36" t="str">
        <f>FIXED(Tabla1[[#This Row],[IVA RET]],0)</f>
        <v>0</v>
      </c>
      <c r="R2178" s="68">
        <f>Tabla1[[#This Row],[TASA 16]]*16%</f>
        <v>0</v>
      </c>
    </row>
    <row r="2179" spans="2:18" x14ac:dyDescent="0.25">
      <c r="B2179" t="str">
        <f>'[1]210 Y RFC'!A2179</f>
        <v>FAPA710718DW1</v>
      </c>
      <c r="C2179" t="s">
        <v>2211</v>
      </c>
      <c r="D2179" t="str">
        <f>'[1]210 Y RFC'!C2179</f>
        <v>FRANCO PRECIADO ARACELI</v>
      </c>
      <c r="E2179" s="35">
        <f>SUMIFS(Tabla16[TASA 16],Tabla16[NUM],Tabla1[[#This Row],[CODIGO]])</f>
        <v>0</v>
      </c>
      <c r="F2179" s="35">
        <f>SUMIFS(Tabla16[TASA 0%],Tabla16[NUM],Tabla1[[#This Row],[CODIGO]])</f>
        <v>0</v>
      </c>
      <c r="G2179" s="35">
        <f>SUMIFS(Tabla16[[EXENTO ]],Tabla16[NUM],Tabla1[[#This Row],[CODIGO]])</f>
        <v>0</v>
      </c>
      <c r="H2179" s="35">
        <f>SUMIFS(Tabla16[IVA],Tabla16[NUM],Tabla1[[#This Row],[CODIGO]])</f>
        <v>0</v>
      </c>
      <c r="I2179" s="35">
        <f>SUMIFS(Tabla16[ISR RET.],Tabla16[NUM],Tabla1[[#This Row],[CODIGO]])</f>
        <v>0</v>
      </c>
      <c r="J2179" s="35">
        <f>SUMIFS(Tabla16[IVA RET.],Tabla16[NUM],Tabla1[[#This Row],[CODIGO]])</f>
        <v>0</v>
      </c>
      <c r="K2179" t="str">
        <f>FIXED(Tabla1[[#This Row],[TASA 16%]],0)</f>
        <v>0</v>
      </c>
      <c r="L2179" t="str">
        <f>FIXED(Tabla1[[#This Row],[TASA 0%]],0)</f>
        <v>0</v>
      </c>
      <c r="M2179" t="str">
        <f>FIXED(Tabla1[[#This Row],[TASA EXE.]],0)</f>
        <v>0</v>
      </c>
      <c r="N2179" t="str">
        <f>FIXED(Tabla1[[#This Row],[IVA]],0)</f>
        <v>0</v>
      </c>
      <c r="O2179" t="str">
        <f>FIXED(Tabla1[[#This Row],[ISR RET]],0)</f>
        <v>0</v>
      </c>
      <c r="P2179" t="str">
        <f>FIXED(Tabla1[[#This Row],[IVA RET]],0)</f>
        <v>0</v>
      </c>
      <c r="R2179" s="68">
        <f>Tabla1[[#This Row],[TASA 16]]*16%</f>
        <v>0</v>
      </c>
    </row>
    <row r="2180" spans="2:18" x14ac:dyDescent="0.25">
      <c r="B2180" t="str">
        <f>'[1]210 Y RFC'!A2180</f>
        <v>PEGG890811DS4</v>
      </c>
      <c r="C2180" t="s">
        <v>2212</v>
      </c>
      <c r="D2180" t="str">
        <f>'[1]210 Y RFC'!C2180</f>
        <v>PEREZ GONZALEZ GUILLERMO</v>
      </c>
      <c r="E2180" s="35">
        <f>SUMIFS(Tabla16[TASA 16],Tabla16[NUM],Tabla1[[#This Row],[CODIGO]])</f>
        <v>0</v>
      </c>
      <c r="F2180" s="35">
        <f>SUMIFS(Tabla16[TASA 0%],Tabla16[NUM],Tabla1[[#This Row],[CODIGO]])</f>
        <v>0</v>
      </c>
      <c r="G2180" s="35">
        <f>SUMIFS(Tabla16[[EXENTO ]],Tabla16[NUM],Tabla1[[#This Row],[CODIGO]])</f>
        <v>0</v>
      </c>
      <c r="H2180" s="35">
        <f>SUMIFS(Tabla16[IVA],Tabla16[NUM],Tabla1[[#This Row],[CODIGO]])</f>
        <v>0</v>
      </c>
      <c r="I2180" s="35">
        <f>SUMIFS(Tabla16[ISR RET.],Tabla16[NUM],Tabla1[[#This Row],[CODIGO]])</f>
        <v>0</v>
      </c>
      <c r="J2180" s="35">
        <f>SUMIFS(Tabla16[IVA RET.],Tabla16[NUM],Tabla1[[#This Row],[CODIGO]])</f>
        <v>0</v>
      </c>
      <c r="K2180" t="str">
        <f>FIXED(Tabla1[[#This Row],[TASA 16%]],0)</f>
        <v>0</v>
      </c>
      <c r="L2180" t="str">
        <f>FIXED(Tabla1[[#This Row],[TASA 0%]],0)</f>
        <v>0</v>
      </c>
      <c r="M2180" t="str">
        <f>FIXED(Tabla1[[#This Row],[TASA EXE.]],0)</f>
        <v>0</v>
      </c>
      <c r="N2180" s="36" t="str">
        <f>FIXED(Tabla1[[#This Row],[IVA]],0)</f>
        <v>0</v>
      </c>
      <c r="O2180" s="36" t="str">
        <f>FIXED(Tabla1[[#This Row],[ISR RET]],0)</f>
        <v>0</v>
      </c>
      <c r="P2180" s="36" t="str">
        <f>FIXED(Tabla1[[#This Row],[IVA RET]],0)</f>
        <v>0</v>
      </c>
      <c r="R2180" s="68">
        <f>Tabla1[[#This Row],[TASA 16]]*16%</f>
        <v>0</v>
      </c>
    </row>
    <row r="2181" spans="2:18" x14ac:dyDescent="0.25">
      <c r="B2181" t="str">
        <f>'[1]210 Y RFC'!A2181</f>
        <v>GOC841221BK0</v>
      </c>
      <c r="C2181" t="s">
        <v>2213</v>
      </c>
      <c r="D2181" t="str">
        <f>'[1]210 Y RFC'!C2181</f>
        <v>GEUSA DE OCCIDENTE SA DE CV</v>
      </c>
      <c r="E2181" s="35">
        <f>SUMIFS(Tabla16[TASA 16],Tabla16[NUM],Tabla1[[#This Row],[CODIGO]])</f>
        <v>0</v>
      </c>
      <c r="F2181" s="35">
        <f>SUMIFS(Tabla16[TASA 0%],Tabla16[NUM],Tabla1[[#This Row],[CODIGO]])</f>
        <v>0</v>
      </c>
      <c r="G2181" s="35">
        <f>SUMIFS(Tabla16[[EXENTO ]],Tabla16[NUM],Tabla1[[#This Row],[CODIGO]])</f>
        <v>0</v>
      </c>
      <c r="H2181" s="35">
        <f>SUMIFS(Tabla16[IVA],Tabla16[NUM],Tabla1[[#This Row],[CODIGO]])</f>
        <v>0</v>
      </c>
      <c r="I2181" s="35">
        <f>SUMIFS(Tabla16[ISR RET.],Tabla16[NUM],Tabla1[[#This Row],[CODIGO]])</f>
        <v>0</v>
      </c>
      <c r="J2181" s="35">
        <f>SUMIFS(Tabla16[IVA RET.],Tabla16[NUM],Tabla1[[#This Row],[CODIGO]])</f>
        <v>0</v>
      </c>
      <c r="K2181" t="str">
        <f>FIXED(Tabla1[[#This Row],[TASA 16%]],0)</f>
        <v>0</v>
      </c>
      <c r="L2181" t="str">
        <f>FIXED(Tabla1[[#This Row],[TASA 0%]],0)</f>
        <v>0</v>
      </c>
      <c r="M2181" t="str">
        <f>FIXED(Tabla1[[#This Row],[TASA EXE.]],0)</f>
        <v>0</v>
      </c>
      <c r="N2181" t="str">
        <f>FIXED(Tabla1[[#This Row],[IVA]],0)</f>
        <v>0</v>
      </c>
      <c r="O2181" t="str">
        <f>FIXED(Tabla1[[#This Row],[ISR RET]],0)</f>
        <v>0</v>
      </c>
      <c r="P2181" t="str">
        <f>FIXED(Tabla1[[#This Row],[IVA RET]],0)</f>
        <v>0</v>
      </c>
      <c r="R2181" s="68">
        <f>Tabla1[[#This Row],[TASA 16]]*16%</f>
        <v>0</v>
      </c>
    </row>
    <row r="2182" spans="2:18" x14ac:dyDescent="0.25">
      <c r="B2182" t="str">
        <f>'[1]210 Y RFC'!A2182</f>
        <v>LVA681016453</v>
      </c>
      <c r="C2182" t="s">
        <v>2214</v>
      </c>
      <c r="D2182" t="str">
        <f>'[1]210 Y RFC'!C2182</f>
        <v>LOGISTICA VALEANT SA DE CV</v>
      </c>
      <c r="E2182" s="35">
        <f>SUMIFS(Tabla16[TASA 16],Tabla16[NUM],Tabla1[[#This Row],[CODIGO]])</f>
        <v>0</v>
      </c>
      <c r="F2182" s="35">
        <f>SUMIFS(Tabla16[TASA 0%],Tabla16[NUM],Tabla1[[#This Row],[CODIGO]])</f>
        <v>0</v>
      </c>
      <c r="G2182" s="35">
        <f>SUMIFS(Tabla16[[EXENTO ]],Tabla16[NUM],Tabla1[[#This Row],[CODIGO]])</f>
        <v>0</v>
      </c>
      <c r="H2182" s="35">
        <f>SUMIFS(Tabla16[IVA],Tabla16[NUM],Tabla1[[#This Row],[CODIGO]])</f>
        <v>0</v>
      </c>
      <c r="I2182" s="35">
        <f>SUMIFS(Tabla16[ISR RET.],Tabla16[NUM],Tabla1[[#This Row],[CODIGO]])</f>
        <v>0</v>
      </c>
      <c r="J2182" s="35">
        <f>SUMIFS(Tabla16[IVA RET.],Tabla16[NUM],Tabla1[[#This Row],[CODIGO]])</f>
        <v>0</v>
      </c>
      <c r="K2182" t="str">
        <f>FIXED(Tabla1[[#This Row],[TASA 16%]],0)</f>
        <v>0</v>
      </c>
      <c r="L2182" t="str">
        <f>FIXED(Tabla1[[#This Row],[TASA 0%]],0)</f>
        <v>0</v>
      </c>
      <c r="M2182" t="str">
        <f>FIXED(Tabla1[[#This Row],[TASA EXE.]],0)</f>
        <v>0</v>
      </c>
      <c r="N2182" s="36" t="str">
        <f>FIXED(Tabla1[[#This Row],[IVA]],0)</f>
        <v>0</v>
      </c>
      <c r="O2182" s="36" t="str">
        <f>FIXED(Tabla1[[#This Row],[ISR RET]],0)</f>
        <v>0</v>
      </c>
      <c r="P2182" s="36" t="str">
        <f>FIXED(Tabla1[[#This Row],[IVA RET]],0)</f>
        <v>0</v>
      </c>
      <c r="R2182" s="68">
        <f>Tabla1[[#This Row],[TASA 16]]*16%</f>
        <v>0</v>
      </c>
    </row>
    <row r="2183" spans="2:18" x14ac:dyDescent="0.25">
      <c r="B2183" t="str">
        <f>'[1]210 Y RFC'!A2183</f>
        <v>REA880909AU8</v>
      </c>
      <c r="C2183" t="s">
        <v>2215</v>
      </c>
      <c r="D2183" t="str">
        <f>'[1]210 Y RFC'!C2183</f>
        <v>RED ESTATAL DE AUTOPISTAS DE NUEVO LEON</v>
      </c>
      <c r="E2183" s="35">
        <f>SUMIFS(Tabla16[TASA 16],Tabla16[NUM],Tabla1[[#This Row],[CODIGO]])</f>
        <v>0</v>
      </c>
      <c r="F2183" s="35">
        <f>SUMIFS(Tabla16[TASA 0%],Tabla16[NUM],Tabla1[[#This Row],[CODIGO]])</f>
        <v>0</v>
      </c>
      <c r="G2183" s="35">
        <f>SUMIFS(Tabla16[[EXENTO ]],Tabla16[NUM],Tabla1[[#This Row],[CODIGO]])</f>
        <v>0</v>
      </c>
      <c r="H2183" s="35">
        <f>SUMIFS(Tabla16[IVA],Tabla16[NUM],Tabla1[[#This Row],[CODIGO]])</f>
        <v>0</v>
      </c>
      <c r="I2183" s="35">
        <f>SUMIFS(Tabla16[ISR RET.],Tabla16[NUM],Tabla1[[#This Row],[CODIGO]])</f>
        <v>0</v>
      </c>
      <c r="J2183" s="35">
        <f>SUMIFS(Tabla16[IVA RET.],Tabla16[NUM],Tabla1[[#This Row],[CODIGO]])</f>
        <v>0</v>
      </c>
      <c r="K2183" t="str">
        <f>FIXED(Tabla1[[#This Row],[TASA 16%]],0)</f>
        <v>0</v>
      </c>
      <c r="L2183" t="str">
        <f>FIXED(Tabla1[[#This Row],[TASA 0%]],0)</f>
        <v>0</v>
      </c>
      <c r="M2183" t="str">
        <f>FIXED(Tabla1[[#This Row],[TASA EXE.]],0)</f>
        <v>0</v>
      </c>
      <c r="N2183" t="str">
        <f>FIXED(Tabla1[[#This Row],[IVA]],0)</f>
        <v>0</v>
      </c>
      <c r="O2183" t="str">
        <f>FIXED(Tabla1[[#This Row],[ISR RET]],0)</f>
        <v>0</v>
      </c>
      <c r="P2183" t="str">
        <f>FIXED(Tabla1[[#This Row],[IVA RET]],0)</f>
        <v>0</v>
      </c>
      <c r="R2183" s="68">
        <f>Tabla1[[#This Row],[TASA 16]]*16%</f>
        <v>0</v>
      </c>
    </row>
    <row r="2184" spans="2:18" x14ac:dyDescent="0.25">
      <c r="B2184" t="str">
        <f>'[1]210 Y RFC'!A2184</f>
        <v>CAM061114VE5</v>
      </c>
      <c r="C2184" t="s">
        <v>2216</v>
      </c>
      <c r="D2184" t="str">
        <f>'[1]210 Y RFC'!C2184</f>
        <v>CONCESIONARIA AUTOPISTA MONTERREY-SALTILLO SA DE CV</v>
      </c>
      <c r="E2184" s="35">
        <f>SUMIFS(Tabla16[TASA 16],Tabla16[NUM],Tabla1[[#This Row],[CODIGO]])</f>
        <v>0</v>
      </c>
      <c r="F2184" s="35">
        <f>SUMIFS(Tabla16[TASA 0%],Tabla16[NUM],Tabla1[[#This Row],[CODIGO]])</f>
        <v>0</v>
      </c>
      <c r="G2184" s="35">
        <f>SUMIFS(Tabla16[[EXENTO ]],Tabla16[NUM],Tabla1[[#This Row],[CODIGO]])</f>
        <v>0</v>
      </c>
      <c r="H2184" s="35">
        <f>SUMIFS(Tabla16[IVA],Tabla16[NUM],Tabla1[[#This Row],[CODIGO]])</f>
        <v>0</v>
      </c>
      <c r="I2184" s="35">
        <f>SUMIFS(Tabla16[ISR RET.],Tabla16[NUM],Tabla1[[#This Row],[CODIGO]])</f>
        <v>0</v>
      </c>
      <c r="J2184" s="35">
        <f>SUMIFS(Tabla16[IVA RET.],Tabla16[NUM],Tabla1[[#This Row],[CODIGO]])</f>
        <v>0</v>
      </c>
      <c r="K2184" t="str">
        <f>FIXED(Tabla1[[#This Row],[TASA 16%]],0)</f>
        <v>0</v>
      </c>
      <c r="L2184" t="str">
        <f>FIXED(Tabla1[[#This Row],[TASA 0%]],0)</f>
        <v>0</v>
      </c>
      <c r="M2184" t="str">
        <f>FIXED(Tabla1[[#This Row],[TASA EXE.]],0)</f>
        <v>0</v>
      </c>
      <c r="N2184" s="36" t="str">
        <f>FIXED(Tabla1[[#This Row],[IVA]],0)</f>
        <v>0</v>
      </c>
      <c r="O2184" s="36" t="str">
        <f>FIXED(Tabla1[[#This Row],[ISR RET]],0)</f>
        <v>0</v>
      </c>
      <c r="P2184" s="36" t="str">
        <f>FIXED(Tabla1[[#This Row],[IVA RET]],0)</f>
        <v>0</v>
      </c>
      <c r="R2184" s="68">
        <f>Tabla1[[#This Row],[TASA 16]]*16%</f>
        <v>0</v>
      </c>
    </row>
    <row r="2185" spans="2:18" x14ac:dyDescent="0.25">
      <c r="B2185" t="str">
        <f>'[1]210 Y RFC'!A2185</f>
        <v>TORJ671106V77</v>
      </c>
      <c r="C2185" t="s">
        <v>2217</v>
      </c>
      <c r="D2185" t="str">
        <f>'[1]210 Y RFC'!C2185</f>
        <v>TORRES RAMIREZ JAIME</v>
      </c>
      <c r="E2185" s="35">
        <f>SUMIFS(Tabla16[TASA 16],Tabla16[NUM],Tabla1[[#This Row],[CODIGO]])</f>
        <v>0</v>
      </c>
      <c r="F2185" s="35">
        <f>SUMIFS(Tabla16[TASA 0%],Tabla16[NUM],Tabla1[[#This Row],[CODIGO]])</f>
        <v>0</v>
      </c>
      <c r="G2185" s="35">
        <f>SUMIFS(Tabla16[[EXENTO ]],Tabla16[NUM],Tabla1[[#This Row],[CODIGO]])</f>
        <v>0</v>
      </c>
      <c r="H2185" s="35">
        <f>SUMIFS(Tabla16[IVA],Tabla16[NUM],Tabla1[[#This Row],[CODIGO]])</f>
        <v>0</v>
      </c>
      <c r="I2185" s="35">
        <f>SUMIFS(Tabla16[ISR RET.],Tabla16[NUM],Tabla1[[#This Row],[CODIGO]])</f>
        <v>0</v>
      </c>
      <c r="J2185" s="35">
        <f>SUMIFS(Tabla16[IVA RET.],Tabla16[NUM],Tabla1[[#This Row],[CODIGO]])</f>
        <v>0</v>
      </c>
      <c r="K2185" t="str">
        <f>FIXED(Tabla1[[#This Row],[TASA 16%]],0)</f>
        <v>0</v>
      </c>
      <c r="L2185" t="str">
        <f>FIXED(Tabla1[[#This Row],[TASA 0%]],0)</f>
        <v>0</v>
      </c>
      <c r="M2185" t="str">
        <f>FIXED(Tabla1[[#This Row],[TASA EXE.]],0)</f>
        <v>0</v>
      </c>
      <c r="N2185" t="str">
        <f>FIXED(Tabla1[[#This Row],[IVA]],0)</f>
        <v>0</v>
      </c>
      <c r="O2185" t="str">
        <f>FIXED(Tabla1[[#This Row],[ISR RET]],0)</f>
        <v>0</v>
      </c>
      <c r="P2185" t="str">
        <f>FIXED(Tabla1[[#This Row],[IVA RET]],0)</f>
        <v>0</v>
      </c>
      <c r="R2185" s="68">
        <f>Tabla1[[#This Row],[TASA 16]]*16%</f>
        <v>0</v>
      </c>
    </row>
    <row r="2186" spans="2:18" x14ac:dyDescent="0.25">
      <c r="B2186" t="str">
        <f>'[1]210 Y RFC'!A2186</f>
        <v>SOCJ881116760</v>
      </c>
      <c r="C2186" t="s">
        <v>2218</v>
      </c>
      <c r="D2186" t="str">
        <f>'[1]210 Y RFC'!C2186</f>
        <v>SOSA CHAVEZ JUAN CARLOS</v>
      </c>
      <c r="E2186" s="35">
        <f>SUMIFS(Tabla16[TASA 16],Tabla16[NUM],Tabla1[[#This Row],[CODIGO]])</f>
        <v>0</v>
      </c>
      <c r="F2186" s="35">
        <f>SUMIFS(Tabla16[TASA 0%],Tabla16[NUM],Tabla1[[#This Row],[CODIGO]])</f>
        <v>0</v>
      </c>
      <c r="G2186" s="35">
        <f>SUMIFS(Tabla16[[EXENTO ]],Tabla16[NUM],Tabla1[[#This Row],[CODIGO]])</f>
        <v>0</v>
      </c>
      <c r="H2186" s="35">
        <f>SUMIFS(Tabla16[IVA],Tabla16[NUM],Tabla1[[#This Row],[CODIGO]])</f>
        <v>0</v>
      </c>
      <c r="I2186" s="35">
        <f>SUMIFS(Tabla16[ISR RET.],Tabla16[NUM],Tabla1[[#This Row],[CODIGO]])</f>
        <v>0</v>
      </c>
      <c r="J2186" s="35">
        <f>SUMIFS(Tabla16[IVA RET.],Tabla16[NUM],Tabla1[[#This Row],[CODIGO]])</f>
        <v>0</v>
      </c>
      <c r="K2186" t="str">
        <f>FIXED(Tabla1[[#This Row],[TASA 16%]],0)</f>
        <v>0</v>
      </c>
      <c r="L2186" t="str">
        <f>FIXED(Tabla1[[#This Row],[TASA 0%]],0)</f>
        <v>0</v>
      </c>
      <c r="M2186" t="str">
        <f>FIXED(Tabla1[[#This Row],[TASA EXE.]],0)</f>
        <v>0</v>
      </c>
      <c r="N2186" s="36" t="str">
        <f>FIXED(Tabla1[[#This Row],[IVA]],0)</f>
        <v>0</v>
      </c>
      <c r="O2186" s="36" t="str">
        <f>FIXED(Tabla1[[#This Row],[ISR RET]],0)</f>
        <v>0</v>
      </c>
      <c r="P2186" s="36" t="str">
        <f>FIXED(Tabla1[[#This Row],[IVA RET]],0)</f>
        <v>0</v>
      </c>
      <c r="R2186" s="68">
        <f>Tabla1[[#This Row],[TASA 16]]*16%</f>
        <v>0</v>
      </c>
    </row>
    <row r="2187" spans="2:18" x14ac:dyDescent="0.25">
      <c r="B2187" t="str">
        <f>'[1]210 Y RFC'!A2187</f>
        <v>CMS080117KG1</v>
      </c>
      <c r="C2187" t="s">
        <v>2219</v>
      </c>
      <c r="D2187" t="str">
        <f>'[1]210 Y RFC'!C2187</f>
        <v>CONSTRUCCIONES MUÑOZ SERRANO SA DE CV</v>
      </c>
      <c r="E2187" s="35">
        <f>SUMIFS(Tabla16[TASA 16],Tabla16[NUM],Tabla1[[#This Row],[CODIGO]])</f>
        <v>0</v>
      </c>
      <c r="F2187" s="35">
        <f>SUMIFS(Tabla16[TASA 0%],Tabla16[NUM],Tabla1[[#This Row],[CODIGO]])</f>
        <v>0</v>
      </c>
      <c r="G2187" s="35">
        <f>SUMIFS(Tabla16[[EXENTO ]],Tabla16[NUM],Tabla1[[#This Row],[CODIGO]])</f>
        <v>0</v>
      </c>
      <c r="H2187" s="35">
        <f>SUMIFS(Tabla16[IVA],Tabla16[NUM],Tabla1[[#This Row],[CODIGO]])</f>
        <v>0</v>
      </c>
      <c r="I2187" s="35">
        <f>SUMIFS(Tabla16[ISR RET.],Tabla16[NUM],Tabla1[[#This Row],[CODIGO]])</f>
        <v>0</v>
      </c>
      <c r="J2187" s="35">
        <f>SUMIFS(Tabla16[IVA RET.],Tabla16[NUM],Tabla1[[#This Row],[CODIGO]])</f>
        <v>0</v>
      </c>
      <c r="K2187" t="str">
        <f>FIXED(Tabla1[[#This Row],[TASA 16%]],0)</f>
        <v>0</v>
      </c>
      <c r="L2187" t="str">
        <f>FIXED(Tabla1[[#This Row],[TASA 0%]],0)</f>
        <v>0</v>
      </c>
      <c r="M2187" t="str">
        <f>FIXED(Tabla1[[#This Row],[TASA EXE.]],0)</f>
        <v>0</v>
      </c>
      <c r="N2187" t="str">
        <f>FIXED(Tabla1[[#This Row],[IVA]],0)</f>
        <v>0</v>
      </c>
      <c r="O2187" t="str">
        <f>FIXED(Tabla1[[#This Row],[ISR RET]],0)</f>
        <v>0</v>
      </c>
      <c r="P2187" t="str">
        <f>FIXED(Tabla1[[#This Row],[IVA RET]],0)</f>
        <v>0</v>
      </c>
      <c r="R2187" s="68">
        <f>Tabla1[[#This Row],[TASA 16]]*16%</f>
        <v>0</v>
      </c>
    </row>
    <row r="2188" spans="2:18" x14ac:dyDescent="0.25">
      <c r="B2188" t="str">
        <f>'[1]210 Y RFC'!A2188</f>
        <v>CAL0306197Y7</v>
      </c>
      <c r="C2188" t="s">
        <v>2220</v>
      </c>
      <c r="D2188" t="str">
        <f>'[1]210 Y RFC'!C2188</f>
        <v>CORPORATIVO ALTEÑO SA DE CV</v>
      </c>
      <c r="E2188" s="35">
        <f>SUMIFS(Tabla16[TASA 16],Tabla16[NUM],Tabla1[[#This Row],[CODIGO]])</f>
        <v>0</v>
      </c>
      <c r="F2188" s="35">
        <f>SUMIFS(Tabla16[TASA 0%],Tabla16[NUM],Tabla1[[#This Row],[CODIGO]])</f>
        <v>0</v>
      </c>
      <c r="G2188" s="35">
        <f>SUMIFS(Tabla16[[EXENTO ]],Tabla16[NUM],Tabla1[[#This Row],[CODIGO]])</f>
        <v>0</v>
      </c>
      <c r="H2188" s="35">
        <f>SUMIFS(Tabla16[IVA],Tabla16[NUM],Tabla1[[#This Row],[CODIGO]])</f>
        <v>0</v>
      </c>
      <c r="I2188" s="35">
        <f>SUMIFS(Tabla16[ISR RET.],Tabla16[NUM],Tabla1[[#This Row],[CODIGO]])</f>
        <v>0</v>
      </c>
      <c r="J2188" s="35">
        <f>SUMIFS(Tabla16[IVA RET.],Tabla16[NUM],Tabla1[[#This Row],[CODIGO]])</f>
        <v>0</v>
      </c>
      <c r="K2188" t="str">
        <f>FIXED(Tabla1[[#This Row],[TASA 16%]],0)</f>
        <v>0</v>
      </c>
      <c r="L2188" t="str">
        <f>FIXED(Tabla1[[#This Row],[TASA 0%]],0)</f>
        <v>0</v>
      </c>
      <c r="M2188" t="str">
        <f>FIXED(Tabla1[[#This Row],[TASA EXE.]],0)</f>
        <v>0</v>
      </c>
      <c r="N2188" s="36" t="str">
        <f>FIXED(Tabla1[[#This Row],[IVA]],0)</f>
        <v>0</v>
      </c>
      <c r="O2188" s="36" t="str">
        <f>FIXED(Tabla1[[#This Row],[ISR RET]],0)</f>
        <v>0</v>
      </c>
      <c r="P2188" s="36" t="str">
        <f>FIXED(Tabla1[[#This Row],[IVA RET]],0)</f>
        <v>0</v>
      </c>
      <c r="R2188" s="68">
        <f>Tabla1[[#This Row],[TASA 16]]*16%</f>
        <v>0</v>
      </c>
    </row>
    <row r="2189" spans="2:18" x14ac:dyDescent="0.25">
      <c r="B2189" t="str">
        <f>'[1]210 Y RFC'!A2189</f>
        <v>BATM810728SDA</v>
      </c>
      <c r="C2189" t="s">
        <v>2221</v>
      </c>
      <c r="D2189" t="str">
        <f>'[1]210 Y RFC'!C2189</f>
        <v>BARBA DE LA TORRE MIRTHA AIDA</v>
      </c>
      <c r="E2189" s="35">
        <f>SUMIFS(Tabla16[TASA 16],Tabla16[NUM],Tabla1[[#This Row],[CODIGO]])</f>
        <v>0</v>
      </c>
      <c r="F2189" s="35">
        <f>SUMIFS(Tabla16[TASA 0%],Tabla16[NUM],Tabla1[[#This Row],[CODIGO]])</f>
        <v>0</v>
      </c>
      <c r="G2189" s="35">
        <f>SUMIFS(Tabla16[[EXENTO ]],Tabla16[NUM],Tabla1[[#This Row],[CODIGO]])</f>
        <v>0</v>
      </c>
      <c r="H2189" s="35">
        <f>SUMIFS(Tabla16[IVA],Tabla16[NUM],Tabla1[[#This Row],[CODIGO]])</f>
        <v>0</v>
      </c>
      <c r="I2189" s="35">
        <f>SUMIFS(Tabla16[ISR RET.],Tabla16[NUM],Tabla1[[#This Row],[CODIGO]])</f>
        <v>0</v>
      </c>
      <c r="J2189" s="35">
        <f>SUMIFS(Tabla16[IVA RET.],Tabla16[NUM],Tabla1[[#This Row],[CODIGO]])</f>
        <v>0</v>
      </c>
      <c r="K2189" t="str">
        <f>FIXED(Tabla1[[#This Row],[TASA 16%]],0)</f>
        <v>0</v>
      </c>
      <c r="L2189" t="str">
        <f>FIXED(Tabla1[[#This Row],[TASA 0%]],0)</f>
        <v>0</v>
      </c>
      <c r="M2189" t="str">
        <f>FIXED(Tabla1[[#This Row],[TASA EXE.]],0)</f>
        <v>0</v>
      </c>
      <c r="N2189" t="str">
        <f>FIXED(Tabla1[[#This Row],[IVA]],0)</f>
        <v>0</v>
      </c>
      <c r="O2189" t="str">
        <f>FIXED(Tabla1[[#This Row],[ISR RET]],0)</f>
        <v>0</v>
      </c>
      <c r="P2189" t="str">
        <f>FIXED(Tabla1[[#This Row],[IVA RET]],0)</f>
        <v>0</v>
      </c>
      <c r="R2189" s="68">
        <f>Tabla1[[#This Row],[TASA 16]]*16%</f>
        <v>0</v>
      </c>
    </row>
    <row r="2190" spans="2:18" x14ac:dyDescent="0.25">
      <c r="B2190" t="str">
        <f>'[1]210 Y RFC'!A2190</f>
        <v>LPO090220IE7</v>
      </c>
      <c r="C2190" t="s">
        <v>2222</v>
      </c>
      <c r="D2190" t="str">
        <f>'[1]210 Y RFC'!C2190</f>
        <v>LOGISTICA Y PAQUETERIA DE OCCIDENTE SA DE CV</v>
      </c>
      <c r="E2190" s="35">
        <f>SUMIFS(Tabla16[TASA 16],Tabla16[NUM],Tabla1[[#This Row],[CODIGO]])</f>
        <v>0</v>
      </c>
      <c r="F2190" s="35">
        <f>SUMIFS(Tabla16[TASA 0%],Tabla16[NUM],Tabla1[[#This Row],[CODIGO]])</f>
        <v>0</v>
      </c>
      <c r="G2190" s="35">
        <f>SUMIFS(Tabla16[[EXENTO ]],Tabla16[NUM],Tabla1[[#This Row],[CODIGO]])</f>
        <v>0</v>
      </c>
      <c r="H2190" s="35">
        <f>SUMIFS(Tabla16[IVA],Tabla16[NUM],Tabla1[[#This Row],[CODIGO]])</f>
        <v>0</v>
      </c>
      <c r="I2190" s="35">
        <f>SUMIFS(Tabla16[ISR RET.],Tabla16[NUM],Tabla1[[#This Row],[CODIGO]])</f>
        <v>0</v>
      </c>
      <c r="J2190" s="35">
        <f>SUMIFS(Tabla16[IVA RET.],Tabla16[NUM],Tabla1[[#This Row],[CODIGO]])</f>
        <v>0</v>
      </c>
      <c r="K2190" t="str">
        <f>FIXED(Tabla1[[#This Row],[TASA 16%]],0)</f>
        <v>0</v>
      </c>
      <c r="L2190" t="str">
        <f>FIXED(Tabla1[[#This Row],[TASA 0%]],0)</f>
        <v>0</v>
      </c>
      <c r="M2190" t="str">
        <f>FIXED(Tabla1[[#This Row],[TASA EXE.]],0)</f>
        <v>0</v>
      </c>
      <c r="N2190" s="36" t="str">
        <f>FIXED(Tabla1[[#This Row],[IVA]],0)</f>
        <v>0</v>
      </c>
      <c r="O2190" s="36" t="str">
        <f>FIXED(Tabla1[[#This Row],[ISR RET]],0)</f>
        <v>0</v>
      </c>
      <c r="P2190" s="36" t="str">
        <f>FIXED(Tabla1[[#This Row],[IVA RET]],0)</f>
        <v>0</v>
      </c>
      <c r="R2190" s="68">
        <f>Tabla1[[#This Row],[TASA 16]]*16%</f>
        <v>0</v>
      </c>
    </row>
    <row r="2191" spans="2:18" x14ac:dyDescent="0.25">
      <c r="B2191" t="str">
        <f>'[1]210 Y RFC'!A2191</f>
        <v>HTS971028BL7</v>
      </c>
      <c r="C2191" t="s">
        <v>2223</v>
      </c>
      <c r="D2191" t="str">
        <f>'[1]210 Y RFC'!C2191</f>
        <v>HIGH TECH SUNGLASSES SA DE CV</v>
      </c>
      <c r="E2191" s="35">
        <f>SUMIFS(Tabla16[TASA 16],Tabla16[NUM],Tabla1[[#This Row],[CODIGO]])</f>
        <v>0</v>
      </c>
      <c r="F2191" s="35">
        <f>SUMIFS(Tabla16[TASA 0%],Tabla16[NUM],Tabla1[[#This Row],[CODIGO]])</f>
        <v>0</v>
      </c>
      <c r="G2191" s="35">
        <f>SUMIFS(Tabla16[[EXENTO ]],Tabla16[NUM],Tabla1[[#This Row],[CODIGO]])</f>
        <v>0</v>
      </c>
      <c r="H2191" s="35">
        <f>SUMIFS(Tabla16[IVA],Tabla16[NUM],Tabla1[[#This Row],[CODIGO]])</f>
        <v>0</v>
      </c>
      <c r="I2191" s="35">
        <f>SUMIFS(Tabla16[ISR RET.],Tabla16[NUM],Tabla1[[#This Row],[CODIGO]])</f>
        <v>0</v>
      </c>
      <c r="J2191" s="35">
        <f>SUMIFS(Tabla16[IVA RET.],Tabla16[NUM],Tabla1[[#This Row],[CODIGO]])</f>
        <v>0</v>
      </c>
      <c r="K2191" t="str">
        <f>FIXED(Tabla1[[#This Row],[TASA 16%]],0)</f>
        <v>0</v>
      </c>
      <c r="L2191" t="str">
        <f>FIXED(Tabla1[[#This Row],[TASA 0%]],0)</f>
        <v>0</v>
      </c>
      <c r="M2191" t="str">
        <f>FIXED(Tabla1[[#This Row],[TASA EXE.]],0)</f>
        <v>0</v>
      </c>
      <c r="N2191" t="str">
        <f>FIXED(Tabla1[[#This Row],[IVA]],0)</f>
        <v>0</v>
      </c>
      <c r="O2191" t="str">
        <f>FIXED(Tabla1[[#This Row],[ISR RET]],0)</f>
        <v>0</v>
      </c>
      <c r="P2191" t="str">
        <f>FIXED(Tabla1[[#This Row],[IVA RET]],0)</f>
        <v>0</v>
      </c>
      <c r="R2191" s="68">
        <f>Tabla1[[#This Row],[TASA 16]]*16%</f>
        <v>0</v>
      </c>
    </row>
    <row r="2192" spans="2:18" x14ac:dyDescent="0.25">
      <c r="B2192" t="str">
        <f>'[1]210 Y RFC'!A2192</f>
        <v>GIRV730204VB2</v>
      </c>
      <c r="C2192" t="s">
        <v>2224</v>
      </c>
      <c r="D2192" t="str">
        <f>'[1]210 Y RFC'!C2192</f>
        <v>GIL RIVAS VICENTE</v>
      </c>
      <c r="E2192" s="35">
        <f>SUMIFS(Tabla16[TASA 16],Tabla16[NUM],Tabla1[[#This Row],[CODIGO]])</f>
        <v>0</v>
      </c>
      <c r="F2192" s="35">
        <f>SUMIFS(Tabla16[TASA 0%],Tabla16[NUM],Tabla1[[#This Row],[CODIGO]])</f>
        <v>0</v>
      </c>
      <c r="G2192" s="35">
        <f>SUMIFS(Tabla16[[EXENTO ]],Tabla16[NUM],Tabla1[[#This Row],[CODIGO]])</f>
        <v>0</v>
      </c>
      <c r="H2192" s="35">
        <f>SUMIFS(Tabla16[IVA],Tabla16[NUM],Tabla1[[#This Row],[CODIGO]])</f>
        <v>0</v>
      </c>
      <c r="I2192" s="35">
        <f>SUMIFS(Tabla16[ISR RET.],Tabla16[NUM],Tabla1[[#This Row],[CODIGO]])</f>
        <v>0</v>
      </c>
      <c r="J2192" s="35">
        <f>SUMIFS(Tabla16[IVA RET.],Tabla16[NUM],Tabla1[[#This Row],[CODIGO]])</f>
        <v>0</v>
      </c>
      <c r="K2192" t="str">
        <f>FIXED(Tabla1[[#This Row],[TASA 16%]],0)</f>
        <v>0</v>
      </c>
      <c r="L2192" t="str">
        <f>FIXED(Tabla1[[#This Row],[TASA 0%]],0)</f>
        <v>0</v>
      </c>
      <c r="M2192" t="str">
        <f>FIXED(Tabla1[[#This Row],[TASA EXE.]],0)</f>
        <v>0</v>
      </c>
      <c r="N2192" s="36" t="str">
        <f>FIXED(Tabla1[[#This Row],[IVA]],0)</f>
        <v>0</v>
      </c>
      <c r="O2192" s="36" t="str">
        <f>FIXED(Tabla1[[#This Row],[ISR RET]],0)</f>
        <v>0</v>
      </c>
      <c r="P2192" s="36" t="str">
        <f>FIXED(Tabla1[[#This Row],[IVA RET]],0)</f>
        <v>0</v>
      </c>
      <c r="R2192" s="68">
        <f>Tabla1[[#This Row],[TASA 16]]*16%</f>
        <v>0</v>
      </c>
    </row>
    <row r="2193" spans="2:18" x14ac:dyDescent="0.25">
      <c r="B2193" t="str">
        <f>'[1]210 Y RFC'!A2193</f>
        <v>LOND450825S61</v>
      </c>
      <c r="C2193" t="s">
        <v>2225</v>
      </c>
      <c r="D2193" t="str">
        <f>'[1]210 Y RFC'!C2193</f>
        <v>LOPEZ NUÑEZ MARIA DINA</v>
      </c>
      <c r="E2193" s="35">
        <f>SUMIFS(Tabla16[TASA 16],Tabla16[NUM],Tabla1[[#This Row],[CODIGO]])</f>
        <v>0</v>
      </c>
      <c r="F2193" s="35">
        <f>SUMIFS(Tabla16[TASA 0%],Tabla16[NUM],Tabla1[[#This Row],[CODIGO]])</f>
        <v>0</v>
      </c>
      <c r="G2193" s="35">
        <f>SUMIFS(Tabla16[[EXENTO ]],Tabla16[NUM],Tabla1[[#This Row],[CODIGO]])</f>
        <v>0</v>
      </c>
      <c r="H2193" s="35">
        <f>SUMIFS(Tabla16[IVA],Tabla16[NUM],Tabla1[[#This Row],[CODIGO]])</f>
        <v>0</v>
      </c>
      <c r="I2193" s="35">
        <f>SUMIFS(Tabla16[ISR RET.],Tabla16[NUM],Tabla1[[#This Row],[CODIGO]])</f>
        <v>0</v>
      </c>
      <c r="J2193" s="35">
        <f>SUMIFS(Tabla16[IVA RET.],Tabla16[NUM],Tabla1[[#This Row],[CODIGO]])</f>
        <v>0</v>
      </c>
      <c r="K2193" t="str">
        <f>FIXED(Tabla1[[#This Row],[TASA 16%]],0)</f>
        <v>0</v>
      </c>
      <c r="L2193" t="str">
        <f>FIXED(Tabla1[[#This Row],[TASA 0%]],0)</f>
        <v>0</v>
      </c>
      <c r="M2193" t="str">
        <f>FIXED(Tabla1[[#This Row],[TASA EXE.]],0)</f>
        <v>0</v>
      </c>
      <c r="N2193" t="str">
        <f>FIXED(Tabla1[[#This Row],[IVA]],0)</f>
        <v>0</v>
      </c>
      <c r="O2193" t="str">
        <f>FIXED(Tabla1[[#This Row],[ISR RET]],0)</f>
        <v>0</v>
      </c>
      <c r="P2193" t="str">
        <f>FIXED(Tabla1[[#This Row],[IVA RET]],0)</f>
        <v>0</v>
      </c>
      <c r="R2193" s="68">
        <f>Tabla1[[#This Row],[TASA 16]]*16%</f>
        <v>0</v>
      </c>
    </row>
    <row r="2194" spans="2:18" x14ac:dyDescent="0.25">
      <c r="B2194" t="str">
        <f>'[1]210 Y RFC'!A2194</f>
        <v>VECC730214CZ3</v>
      </c>
      <c r="C2194" t="s">
        <v>2226</v>
      </c>
      <c r="D2194" t="str">
        <f>'[1]210 Y RFC'!C2194</f>
        <v>VEGA CHAVEZ CARLOS ARTURO</v>
      </c>
      <c r="E2194" s="35">
        <f>SUMIFS(Tabla16[TASA 16],Tabla16[NUM],Tabla1[[#This Row],[CODIGO]])</f>
        <v>0</v>
      </c>
      <c r="F2194" s="35">
        <f>SUMIFS(Tabla16[TASA 0%],Tabla16[NUM],Tabla1[[#This Row],[CODIGO]])</f>
        <v>0</v>
      </c>
      <c r="G2194" s="35">
        <f>SUMIFS(Tabla16[[EXENTO ]],Tabla16[NUM],Tabla1[[#This Row],[CODIGO]])</f>
        <v>0</v>
      </c>
      <c r="H2194" s="35">
        <f>SUMIFS(Tabla16[IVA],Tabla16[NUM],Tabla1[[#This Row],[CODIGO]])</f>
        <v>0</v>
      </c>
      <c r="I2194" s="35">
        <f>SUMIFS(Tabla16[ISR RET.],Tabla16[NUM],Tabla1[[#This Row],[CODIGO]])</f>
        <v>0</v>
      </c>
      <c r="J2194" s="35">
        <f>SUMIFS(Tabla16[IVA RET.],Tabla16[NUM],Tabla1[[#This Row],[CODIGO]])</f>
        <v>0</v>
      </c>
      <c r="K2194" t="str">
        <f>FIXED(Tabla1[[#This Row],[TASA 16%]],0)</f>
        <v>0</v>
      </c>
      <c r="L2194" t="str">
        <f>FIXED(Tabla1[[#This Row],[TASA 0%]],0)</f>
        <v>0</v>
      </c>
      <c r="M2194" t="str">
        <f>FIXED(Tabla1[[#This Row],[TASA EXE.]],0)</f>
        <v>0</v>
      </c>
      <c r="N2194" s="36" t="str">
        <f>FIXED(Tabla1[[#This Row],[IVA]],0)</f>
        <v>0</v>
      </c>
      <c r="O2194" s="36" t="str">
        <f>FIXED(Tabla1[[#This Row],[ISR RET]],0)</f>
        <v>0</v>
      </c>
      <c r="P2194" s="36" t="str">
        <f>FIXED(Tabla1[[#This Row],[IVA RET]],0)</f>
        <v>0</v>
      </c>
      <c r="R2194" s="68">
        <f>Tabla1[[#This Row],[TASA 16]]*16%</f>
        <v>0</v>
      </c>
    </row>
    <row r="2195" spans="2:18" x14ac:dyDescent="0.25">
      <c r="B2195" t="str">
        <f>'[1]210 Y RFC'!A2195</f>
        <v>PACH8601218M0</v>
      </c>
      <c r="C2195" t="s">
        <v>2227</v>
      </c>
      <c r="D2195" t="str">
        <f>'[1]210 Y RFC'!C2195</f>
        <v>PADILLA CARMONA HECTOR MANUEL</v>
      </c>
      <c r="E2195" s="35">
        <f>SUMIFS(Tabla16[TASA 16],Tabla16[NUM],Tabla1[[#This Row],[CODIGO]])</f>
        <v>0</v>
      </c>
      <c r="F2195" s="35">
        <f>SUMIFS(Tabla16[TASA 0%],Tabla16[NUM],Tabla1[[#This Row],[CODIGO]])</f>
        <v>0</v>
      </c>
      <c r="G2195" s="35">
        <f>SUMIFS(Tabla16[[EXENTO ]],Tabla16[NUM],Tabla1[[#This Row],[CODIGO]])</f>
        <v>0</v>
      </c>
      <c r="H2195" s="35">
        <f>SUMIFS(Tabla16[IVA],Tabla16[NUM],Tabla1[[#This Row],[CODIGO]])</f>
        <v>0</v>
      </c>
      <c r="I2195" s="35">
        <f>SUMIFS(Tabla16[ISR RET.],Tabla16[NUM],Tabla1[[#This Row],[CODIGO]])</f>
        <v>0</v>
      </c>
      <c r="J2195" s="35">
        <f>SUMIFS(Tabla16[IVA RET.],Tabla16[NUM],Tabla1[[#This Row],[CODIGO]])</f>
        <v>0</v>
      </c>
      <c r="K2195" t="str">
        <f>FIXED(Tabla1[[#This Row],[TASA 16%]],0)</f>
        <v>0</v>
      </c>
      <c r="L2195" t="str">
        <f>FIXED(Tabla1[[#This Row],[TASA 0%]],0)</f>
        <v>0</v>
      </c>
      <c r="M2195" t="str">
        <f>FIXED(Tabla1[[#This Row],[TASA EXE.]],0)</f>
        <v>0</v>
      </c>
      <c r="N2195" t="str">
        <f>FIXED(Tabla1[[#This Row],[IVA]],0)</f>
        <v>0</v>
      </c>
      <c r="O2195" t="str">
        <f>FIXED(Tabla1[[#This Row],[ISR RET]],0)</f>
        <v>0</v>
      </c>
      <c r="P2195" t="str">
        <f>FIXED(Tabla1[[#This Row],[IVA RET]],0)</f>
        <v>0</v>
      </c>
      <c r="R2195" s="68">
        <f>Tabla1[[#This Row],[TASA 16]]*16%</f>
        <v>0</v>
      </c>
    </row>
    <row r="2196" spans="2:18" x14ac:dyDescent="0.25">
      <c r="B2196" t="str">
        <f>'[1]210 Y RFC'!A2196</f>
        <v>JIN080625629</v>
      </c>
      <c r="C2196" t="s">
        <v>2228</v>
      </c>
      <c r="D2196" t="str">
        <f>'[1]210 Y RFC'!C2196</f>
        <v>JRDF INTERNACIONAL S DE RL DE CV</v>
      </c>
      <c r="E2196" s="35">
        <f>SUMIFS(Tabla16[TASA 16],Tabla16[NUM],Tabla1[[#This Row],[CODIGO]])</f>
        <v>0</v>
      </c>
      <c r="F2196" s="35">
        <f>SUMIFS(Tabla16[TASA 0%],Tabla16[NUM],Tabla1[[#This Row],[CODIGO]])</f>
        <v>0</v>
      </c>
      <c r="G2196" s="35">
        <f>SUMIFS(Tabla16[[EXENTO ]],Tabla16[NUM],Tabla1[[#This Row],[CODIGO]])</f>
        <v>0</v>
      </c>
      <c r="H2196" s="35">
        <f>SUMIFS(Tabla16[IVA],Tabla16[NUM],Tabla1[[#This Row],[CODIGO]])</f>
        <v>0</v>
      </c>
      <c r="I2196" s="35">
        <f>SUMIFS(Tabla16[ISR RET.],Tabla16[NUM],Tabla1[[#This Row],[CODIGO]])</f>
        <v>0</v>
      </c>
      <c r="J2196" s="35">
        <f>SUMIFS(Tabla16[IVA RET.],Tabla16[NUM],Tabla1[[#This Row],[CODIGO]])</f>
        <v>0</v>
      </c>
      <c r="K2196" t="str">
        <f>FIXED(Tabla1[[#This Row],[TASA 16%]],0)</f>
        <v>0</v>
      </c>
      <c r="L2196" t="str">
        <f>FIXED(Tabla1[[#This Row],[TASA 0%]],0)</f>
        <v>0</v>
      </c>
      <c r="M2196" t="str">
        <f>FIXED(Tabla1[[#This Row],[TASA EXE.]],0)</f>
        <v>0</v>
      </c>
      <c r="N2196" s="36" t="str">
        <f>FIXED(Tabla1[[#This Row],[IVA]],0)</f>
        <v>0</v>
      </c>
      <c r="O2196" s="36" t="str">
        <f>FIXED(Tabla1[[#This Row],[ISR RET]],0)</f>
        <v>0</v>
      </c>
      <c r="P2196" s="36" t="str">
        <f>FIXED(Tabla1[[#This Row],[IVA RET]],0)</f>
        <v>0</v>
      </c>
      <c r="R2196" s="68">
        <f>Tabla1[[#This Row],[TASA 16]]*16%</f>
        <v>0</v>
      </c>
    </row>
    <row r="2197" spans="2:18" x14ac:dyDescent="0.25">
      <c r="B2197" t="str">
        <f>'[1]210 Y RFC'!A2197</f>
        <v>MAGL810324AZ5</v>
      </c>
      <c r="C2197" t="s">
        <v>2229</v>
      </c>
      <c r="D2197" t="str">
        <f>'[1]210 Y RFC'!C2197</f>
        <v>MANCILLA GUTIERREZ LAURA ANGELICA</v>
      </c>
      <c r="E2197" s="35">
        <f>SUMIFS(Tabla16[TASA 16],Tabla16[NUM],Tabla1[[#This Row],[CODIGO]])</f>
        <v>27256</v>
      </c>
      <c r="F2197" s="35">
        <f>SUMIFS(Tabla16[TASA 0%],Tabla16[NUM],Tabla1[[#This Row],[CODIGO]])</f>
        <v>0</v>
      </c>
      <c r="G2197" s="35">
        <f>SUMIFS(Tabla16[[EXENTO ]],Tabla16[NUM],Tabla1[[#This Row],[CODIGO]])</f>
        <v>0</v>
      </c>
      <c r="H2197" s="35">
        <f>SUMIFS(Tabla16[IVA],Tabla16[NUM],Tabla1[[#This Row],[CODIGO]])</f>
        <v>4360.96</v>
      </c>
      <c r="I2197" s="35">
        <f>SUMIFS(Tabla16[ISR RET.],Tabla16[NUM],Tabla1[[#This Row],[CODIGO]])</f>
        <v>0</v>
      </c>
      <c r="J2197" s="35">
        <f>SUMIFS(Tabla16[IVA RET.],Tabla16[NUM],Tabla1[[#This Row],[CODIGO]])</f>
        <v>0</v>
      </c>
      <c r="K2197" t="str">
        <f>FIXED(Tabla1[[#This Row],[TASA 16%]],0)</f>
        <v>27,256</v>
      </c>
      <c r="L2197" t="str">
        <f>FIXED(Tabla1[[#This Row],[TASA 0%]],0)</f>
        <v>0</v>
      </c>
      <c r="M2197" t="str">
        <f>FIXED(Tabla1[[#This Row],[TASA EXE.]],0)</f>
        <v>0</v>
      </c>
      <c r="N2197" s="36" t="str">
        <f>FIXED(Tabla1[[#This Row],[IVA]],0)</f>
        <v>4,361</v>
      </c>
      <c r="O2197" s="36" t="str">
        <f>FIXED(Tabla1[[#This Row],[ISR RET]],0)</f>
        <v>0</v>
      </c>
      <c r="P2197" s="36" t="str">
        <f>FIXED(Tabla1[[#This Row],[IVA RET]],0)</f>
        <v>0</v>
      </c>
      <c r="R2197" s="68">
        <f>Tabla1[[#This Row],[TASA 16]]*16%</f>
        <v>4360.96</v>
      </c>
    </row>
    <row r="2198" spans="2:18" x14ac:dyDescent="0.25">
      <c r="B2198" t="str">
        <f>'[1]210 Y RFC'!A2198</f>
        <v>MDI080827T28</v>
      </c>
      <c r="C2198" t="s">
        <v>2230</v>
      </c>
      <c r="D2198" t="str">
        <f>'[1]210 Y RFC'!C2198</f>
        <v>MARIANA DISTRIBUCIONES SA DE CV</v>
      </c>
      <c r="E2198" s="35">
        <f>SUMIFS(Tabla16[TASA 16],Tabla16[NUM],Tabla1[[#This Row],[CODIGO]])</f>
        <v>26676.5625</v>
      </c>
      <c r="F2198" s="35">
        <f>SUMIFS(Tabla16[TASA 0%],Tabla16[NUM],Tabla1[[#This Row],[CODIGO]])</f>
        <v>93073.797500000001</v>
      </c>
      <c r="G2198" s="35">
        <f>SUMIFS(Tabla16[[EXENTO ]],Tabla16[NUM],Tabla1[[#This Row],[CODIGO]])</f>
        <v>4907.1000000000004</v>
      </c>
      <c r="H2198" s="35">
        <f>SUMIFS(Tabla16[IVA],Tabla16[NUM],Tabla1[[#This Row],[CODIGO]])</f>
        <v>4268.25</v>
      </c>
      <c r="I2198" s="35">
        <f>SUMIFS(Tabla16[ISR RET.],Tabla16[NUM],Tabla1[[#This Row],[CODIGO]])</f>
        <v>0</v>
      </c>
      <c r="J2198" s="35">
        <f>SUMIFS(Tabla16[IVA RET.],Tabla16[NUM],Tabla1[[#This Row],[CODIGO]])</f>
        <v>0</v>
      </c>
      <c r="K2198" t="str">
        <f>FIXED(Tabla1[[#This Row],[TASA 16%]],0)</f>
        <v>26,677</v>
      </c>
      <c r="L2198" t="str">
        <f>FIXED(Tabla1[[#This Row],[TASA 0%]],0)</f>
        <v>93,074</v>
      </c>
      <c r="M2198" t="str">
        <f>FIXED(Tabla1[[#This Row],[TASA EXE.]],0)</f>
        <v>4,907</v>
      </c>
      <c r="N2198" s="36" t="str">
        <f>FIXED(Tabla1[[#This Row],[IVA]],0)</f>
        <v>4,268</v>
      </c>
      <c r="O2198" s="36" t="str">
        <f>FIXED(Tabla1[[#This Row],[ISR RET]],0)</f>
        <v>0</v>
      </c>
      <c r="P2198" s="36" t="str">
        <f>FIXED(Tabla1[[#This Row],[IVA RET]],0)</f>
        <v>0</v>
      </c>
      <c r="R2198" s="68">
        <f>Tabla1[[#This Row],[TASA 16]]*16%</f>
        <v>4268.32</v>
      </c>
    </row>
    <row r="2199" spans="2:18" x14ac:dyDescent="0.25">
      <c r="B2199" t="str">
        <f>'[1]210 Y RFC'!A2199</f>
        <v>DRU920601LN6</v>
      </c>
      <c r="C2199" t="s">
        <v>2231</v>
      </c>
      <c r="D2199" t="str">
        <f>'[1]210 Y RFC'!C2199</f>
        <v>DULCES RULY SA DE CV</v>
      </c>
      <c r="E2199" s="35">
        <f>SUMIFS(Tabla16[TASA 16],Tabla16[NUM],Tabla1[[#This Row],[CODIGO]])</f>
        <v>0</v>
      </c>
      <c r="F2199" s="35">
        <f>SUMIFS(Tabla16[TASA 0%],Tabla16[NUM],Tabla1[[#This Row],[CODIGO]])</f>
        <v>0</v>
      </c>
      <c r="G2199" s="35">
        <f>SUMIFS(Tabla16[[EXENTO ]],Tabla16[NUM],Tabla1[[#This Row],[CODIGO]])</f>
        <v>0</v>
      </c>
      <c r="H2199" s="35">
        <f>SUMIFS(Tabla16[IVA],Tabla16[NUM],Tabla1[[#This Row],[CODIGO]])</f>
        <v>0</v>
      </c>
      <c r="I2199" s="35">
        <f>SUMIFS(Tabla16[ISR RET.],Tabla16[NUM],Tabla1[[#This Row],[CODIGO]])</f>
        <v>0</v>
      </c>
      <c r="J2199" s="35">
        <f>SUMIFS(Tabla16[IVA RET.],Tabla16[NUM],Tabla1[[#This Row],[CODIGO]])</f>
        <v>0</v>
      </c>
      <c r="K2199" t="str">
        <f>FIXED(Tabla1[[#This Row],[TASA 16%]],0)</f>
        <v>0</v>
      </c>
      <c r="L2199" t="str">
        <f>FIXED(Tabla1[[#This Row],[TASA 0%]],0)</f>
        <v>0</v>
      </c>
      <c r="M2199" t="str">
        <f>FIXED(Tabla1[[#This Row],[TASA EXE.]],0)</f>
        <v>0</v>
      </c>
      <c r="N2199" t="str">
        <f>FIXED(Tabla1[[#This Row],[IVA]],0)</f>
        <v>0</v>
      </c>
      <c r="O2199" t="str">
        <f>FIXED(Tabla1[[#This Row],[ISR RET]],0)</f>
        <v>0</v>
      </c>
      <c r="P2199" t="str">
        <f>FIXED(Tabla1[[#This Row],[IVA RET]],0)</f>
        <v>0</v>
      </c>
      <c r="R2199" s="68">
        <f>Tabla1[[#This Row],[TASA 16]]*16%</f>
        <v>0</v>
      </c>
    </row>
    <row r="2200" spans="2:18" x14ac:dyDescent="0.25">
      <c r="B2200" t="str">
        <f>'[1]210 Y RFC'!A2200</f>
        <v>ALA020712K63</v>
      </c>
      <c r="C2200" t="s">
        <v>2232</v>
      </c>
      <c r="D2200" t="str">
        <f>'[1]210 Y RFC'!C2200</f>
        <v>ANTONIA LARIOS Y ASOCIADOS SA DE CV</v>
      </c>
      <c r="E2200" s="35">
        <f>SUMIFS(Tabla16[TASA 16],Tabla16[NUM],Tabla1[[#This Row],[CODIGO]])</f>
        <v>0</v>
      </c>
      <c r="F2200" s="35">
        <f>SUMIFS(Tabla16[TASA 0%],Tabla16[NUM],Tabla1[[#This Row],[CODIGO]])</f>
        <v>0</v>
      </c>
      <c r="G2200" s="35">
        <f>SUMIFS(Tabla16[[EXENTO ]],Tabla16[NUM],Tabla1[[#This Row],[CODIGO]])</f>
        <v>0</v>
      </c>
      <c r="H2200" s="35">
        <f>SUMIFS(Tabla16[IVA],Tabla16[NUM],Tabla1[[#This Row],[CODIGO]])</f>
        <v>0</v>
      </c>
      <c r="I2200" s="35">
        <f>SUMIFS(Tabla16[ISR RET.],Tabla16[NUM],Tabla1[[#This Row],[CODIGO]])</f>
        <v>0</v>
      </c>
      <c r="J2200" s="35">
        <f>SUMIFS(Tabla16[IVA RET.],Tabla16[NUM],Tabla1[[#This Row],[CODIGO]])</f>
        <v>0</v>
      </c>
      <c r="K2200" t="str">
        <f>FIXED(Tabla1[[#This Row],[TASA 16%]],0)</f>
        <v>0</v>
      </c>
      <c r="L2200" t="str">
        <f>FIXED(Tabla1[[#This Row],[TASA 0%]],0)</f>
        <v>0</v>
      </c>
      <c r="M2200" t="str">
        <f>FIXED(Tabla1[[#This Row],[TASA EXE.]],0)</f>
        <v>0</v>
      </c>
      <c r="N2200" s="36" t="str">
        <f>FIXED(Tabla1[[#This Row],[IVA]],0)</f>
        <v>0</v>
      </c>
      <c r="O2200" s="36" t="str">
        <f>FIXED(Tabla1[[#This Row],[ISR RET]],0)</f>
        <v>0</v>
      </c>
      <c r="P2200" s="36" t="str">
        <f>FIXED(Tabla1[[#This Row],[IVA RET]],0)</f>
        <v>0</v>
      </c>
      <c r="R2200" s="68">
        <f>Tabla1[[#This Row],[TASA 16]]*16%</f>
        <v>0</v>
      </c>
    </row>
    <row r="2201" spans="2:18" x14ac:dyDescent="0.25">
      <c r="B2201" t="str">
        <f>'[1]210 Y RFC'!A2201</f>
        <v>TLM050922MA5</v>
      </c>
      <c r="C2201" t="s">
        <v>2233</v>
      </c>
      <c r="D2201" t="str">
        <f>'[1]210 Y RFC'!C2201</f>
        <v>TRESMONTES LUCCHETTI MEXICO SA DE CV</v>
      </c>
      <c r="E2201" s="35">
        <f>SUMIFS(Tabla16[TASA 16],Tabla16[NUM],Tabla1[[#This Row],[CODIGO]])</f>
        <v>0</v>
      </c>
      <c r="F2201" s="35">
        <f>SUMIFS(Tabla16[TASA 0%],Tabla16[NUM],Tabla1[[#This Row],[CODIGO]])</f>
        <v>0</v>
      </c>
      <c r="G2201" s="35">
        <f>SUMIFS(Tabla16[[EXENTO ]],Tabla16[NUM],Tabla1[[#This Row],[CODIGO]])</f>
        <v>0</v>
      </c>
      <c r="H2201" s="35">
        <f>SUMIFS(Tabla16[IVA],Tabla16[NUM],Tabla1[[#This Row],[CODIGO]])</f>
        <v>0</v>
      </c>
      <c r="I2201" s="35">
        <f>SUMIFS(Tabla16[ISR RET.],Tabla16[NUM],Tabla1[[#This Row],[CODIGO]])</f>
        <v>0</v>
      </c>
      <c r="J2201" s="35">
        <f>SUMIFS(Tabla16[IVA RET.],Tabla16[NUM],Tabla1[[#This Row],[CODIGO]])</f>
        <v>0</v>
      </c>
      <c r="K2201" t="str">
        <f>FIXED(Tabla1[[#This Row],[TASA 16%]],0)</f>
        <v>0</v>
      </c>
      <c r="L2201" t="str">
        <f>FIXED(Tabla1[[#This Row],[TASA 0%]],0)</f>
        <v>0</v>
      </c>
      <c r="M2201" t="str">
        <f>FIXED(Tabla1[[#This Row],[TASA EXE.]],0)</f>
        <v>0</v>
      </c>
      <c r="N2201" t="str">
        <f>FIXED(Tabla1[[#This Row],[IVA]],0)</f>
        <v>0</v>
      </c>
      <c r="O2201" t="str">
        <f>FIXED(Tabla1[[#This Row],[ISR RET]],0)</f>
        <v>0</v>
      </c>
      <c r="P2201" t="str">
        <f>FIXED(Tabla1[[#This Row],[IVA RET]],0)</f>
        <v>0</v>
      </c>
      <c r="R2201" s="68">
        <f>Tabla1[[#This Row],[TASA 16]]*16%</f>
        <v>0</v>
      </c>
    </row>
    <row r="2202" spans="2:18" x14ac:dyDescent="0.25">
      <c r="B2202" t="str">
        <f>'[1]210 Y RFC'!A2202</f>
        <v>GOGA691118RS9</v>
      </c>
      <c r="C2202" t="s">
        <v>2234</v>
      </c>
      <c r="D2202" t="str">
        <f>'[1]210 Y RFC'!C2202</f>
        <v>GOMEZ GONZALEZ JOSE ALVARO</v>
      </c>
      <c r="E2202" s="35">
        <f>SUMIFS(Tabla16[TASA 16],Tabla16[NUM],Tabla1[[#This Row],[CODIGO]])</f>
        <v>0</v>
      </c>
      <c r="F2202" s="35">
        <f>SUMIFS(Tabla16[TASA 0%],Tabla16[NUM],Tabla1[[#This Row],[CODIGO]])</f>
        <v>0</v>
      </c>
      <c r="G2202" s="35">
        <f>SUMIFS(Tabla16[[EXENTO ]],Tabla16[NUM],Tabla1[[#This Row],[CODIGO]])</f>
        <v>0</v>
      </c>
      <c r="H2202" s="35">
        <f>SUMIFS(Tabla16[IVA],Tabla16[NUM],Tabla1[[#This Row],[CODIGO]])</f>
        <v>0</v>
      </c>
      <c r="I2202" s="35">
        <f>SUMIFS(Tabla16[ISR RET.],Tabla16[NUM],Tabla1[[#This Row],[CODIGO]])</f>
        <v>0</v>
      </c>
      <c r="J2202" s="35">
        <f>SUMIFS(Tabla16[IVA RET.],Tabla16[NUM],Tabla1[[#This Row],[CODIGO]])</f>
        <v>0</v>
      </c>
      <c r="K2202" t="str">
        <f>FIXED(Tabla1[[#This Row],[TASA 16%]],0)</f>
        <v>0</v>
      </c>
      <c r="L2202" t="str">
        <f>FIXED(Tabla1[[#This Row],[TASA 0%]],0)</f>
        <v>0</v>
      </c>
      <c r="M2202" t="str">
        <f>FIXED(Tabla1[[#This Row],[TASA EXE.]],0)</f>
        <v>0</v>
      </c>
      <c r="N2202" s="36" t="str">
        <f>FIXED(Tabla1[[#This Row],[IVA]],0)</f>
        <v>0</v>
      </c>
      <c r="O2202" s="36" t="str">
        <f>FIXED(Tabla1[[#This Row],[ISR RET]],0)</f>
        <v>0</v>
      </c>
      <c r="P2202" s="36" t="str">
        <f>FIXED(Tabla1[[#This Row],[IVA RET]],0)</f>
        <v>0</v>
      </c>
      <c r="R2202" s="68">
        <f>Tabla1[[#This Row],[TASA 16]]*16%</f>
        <v>0</v>
      </c>
    </row>
    <row r="2203" spans="2:18" x14ac:dyDescent="0.25">
      <c r="B2203" t="str">
        <f>'[1]210 Y RFC'!A2203</f>
        <v>GUMF721214UL6</v>
      </c>
      <c r="C2203" t="s">
        <v>2235</v>
      </c>
      <c r="D2203" t="str">
        <f>'[1]210 Y RFC'!C2203</f>
        <v>GUTIERREZ MARTINEZ FIDENCIO</v>
      </c>
      <c r="E2203" s="35">
        <f>SUMIFS(Tabla16[TASA 16],Tabla16[NUM],Tabla1[[#This Row],[CODIGO]])</f>
        <v>0</v>
      </c>
      <c r="F2203" s="35">
        <f>SUMIFS(Tabla16[TASA 0%],Tabla16[NUM],Tabla1[[#This Row],[CODIGO]])</f>
        <v>0</v>
      </c>
      <c r="G2203" s="35">
        <f>SUMIFS(Tabla16[[EXENTO ]],Tabla16[NUM],Tabla1[[#This Row],[CODIGO]])</f>
        <v>0</v>
      </c>
      <c r="H2203" s="35">
        <f>SUMIFS(Tabla16[IVA],Tabla16[NUM],Tabla1[[#This Row],[CODIGO]])</f>
        <v>0</v>
      </c>
      <c r="I2203" s="35">
        <f>SUMIFS(Tabla16[ISR RET.],Tabla16[NUM],Tabla1[[#This Row],[CODIGO]])</f>
        <v>0</v>
      </c>
      <c r="J2203" s="35">
        <f>SUMIFS(Tabla16[IVA RET.],Tabla16[NUM],Tabla1[[#This Row],[CODIGO]])</f>
        <v>0</v>
      </c>
      <c r="K2203" t="str">
        <f>FIXED(Tabla1[[#This Row],[TASA 16%]],0)</f>
        <v>0</v>
      </c>
      <c r="L2203" t="str">
        <f>FIXED(Tabla1[[#This Row],[TASA 0%]],0)</f>
        <v>0</v>
      </c>
      <c r="M2203" t="str">
        <f>FIXED(Tabla1[[#This Row],[TASA EXE.]],0)</f>
        <v>0</v>
      </c>
      <c r="N2203" t="str">
        <f>FIXED(Tabla1[[#This Row],[IVA]],0)</f>
        <v>0</v>
      </c>
      <c r="O2203" t="str">
        <f>FIXED(Tabla1[[#This Row],[ISR RET]],0)</f>
        <v>0</v>
      </c>
      <c r="P2203" t="str">
        <f>FIXED(Tabla1[[#This Row],[IVA RET]],0)</f>
        <v>0</v>
      </c>
      <c r="R2203" s="68">
        <f>Tabla1[[#This Row],[TASA 16]]*16%</f>
        <v>0</v>
      </c>
    </row>
    <row r="2204" spans="2:18" x14ac:dyDescent="0.25">
      <c r="B2204" t="str">
        <f>'[1]210 Y RFC'!A2204</f>
        <v>CVV951219UM2</v>
      </c>
      <c r="C2204" t="s">
        <v>2236</v>
      </c>
      <c r="D2204" t="str">
        <f>'[1]210 Y RFC'!C2204</f>
        <v>COMERCIALIZADORA VAL VITA SA DE CV</v>
      </c>
      <c r="E2204" s="35">
        <f>SUMIFS(Tabla16[TASA 16],Tabla16[NUM],Tabla1[[#This Row],[CODIGO]])</f>
        <v>0</v>
      </c>
      <c r="F2204" s="35">
        <f>SUMIFS(Tabla16[TASA 0%],Tabla16[NUM],Tabla1[[#This Row],[CODIGO]])</f>
        <v>0</v>
      </c>
      <c r="G2204" s="35">
        <f>SUMIFS(Tabla16[[EXENTO ]],Tabla16[NUM],Tabla1[[#This Row],[CODIGO]])</f>
        <v>0</v>
      </c>
      <c r="H2204" s="35">
        <f>SUMIFS(Tabla16[IVA],Tabla16[NUM],Tabla1[[#This Row],[CODIGO]])</f>
        <v>0</v>
      </c>
      <c r="I2204" s="35">
        <f>SUMIFS(Tabla16[ISR RET.],Tabla16[NUM],Tabla1[[#This Row],[CODIGO]])</f>
        <v>0</v>
      </c>
      <c r="J2204" s="35">
        <f>SUMIFS(Tabla16[IVA RET.],Tabla16[NUM],Tabla1[[#This Row],[CODIGO]])</f>
        <v>0</v>
      </c>
      <c r="K2204" t="str">
        <f>FIXED(Tabla1[[#This Row],[TASA 16%]],0)</f>
        <v>0</v>
      </c>
      <c r="L2204" t="str">
        <f>FIXED(Tabla1[[#This Row],[TASA 0%]],0)</f>
        <v>0</v>
      </c>
      <c r="M2204" t="str">
        <f>FIXED(Tabla1[[#This Row],[TASA EXE.]],0)</f>
        <v>0</v>
      </c>
      <c r="N2204" s="36" t="str">
        <f>FIXED(Tabla1[[#This Row],[IVA]],0)</f>
        <v>0</v>
      </c>
      <c r="O2204" s="36" t="str">
        <f>FIXED(Tabla1[[#This Row],[ISR RET]],0)</f>
        <v>0</v>
      </c>
      <c r="P2204" s="36" t="str">
        <f>FIXED(Tabla1[[#This Row],[IVA RET]],0)</f>
        <v>0</v>
      </c>
      <c r="R2204" s="68">
        <f>Tabla1[[#This Row],[TASA 16]]*16%</f>
        <v>0</v>
      </c>
    </row>
    <row r="2205" spans="2:18" x14ac:dyDescent="0.25">
      <c r="B2205" t="str">
        <f>'[1]210 Y RFC'!A2205</f>
        <v>CME000531IT7</v>
      </c>
      <c r="C2205" t="s">
        <v>2237</v>
      </c>
      <c r="D2205" t="str">
        <f>'[1]210 Y RFC'!C2205</f>
        <v>CERVECERA MEXICANA SA DE CV</v>
      </c>
      <c r="E2205" s="35">
        <f>SUMIFS(Tabla16[TASA 16],Tabla16[NUM],Tabla1[[#This Row],[CODIGO]])</f>
        <v>0</v>
      </c>
      <c r="F2205" s="35">
        <f>SUMIFS(Tabla16[TASA 0%],Tabla16[NUM],Tabla1[[#This Row],[CODIGO]])</f>
        <v>0</v>
      </c>
      <c r="G2205" s="35">
        <f>SUMIFS(Tabla16[[EXENTO ]],Tabla16[NUM],Tabla1[[#This Row],[CODIGO]])</f>
        <v>0</v>
      </c>
      <c r="H2205" s="35">
        <f>SUMIFS(Tabla16[IVA],Tabla16[NUM],Tabla1[[#This Row],[CODIGO]])</f>
        <v>0</v>
      </c>
      <c r="I2205" s="35">
        <f>SUMIFS(Tabla16[ISR RET.],Tabla16[NUM],Tabla1[[#This Row],[CODIGO]])</f>
        <v>0</v>
      </c>
      <c r="J2205" s="35">
        <f>SUMIFS(Tabla16[IVA RET.],Tabla16[NUM],Tabla1[[#This Row],[CODIGO]])</f>
        <v>0</v>
      </c>
      <c r="K2205" t="str">
        <f>FIXED(Tabla1[[#This Row],[TASA 16%]],0)</f>
        <v>0</v>
      </c>
      <c r="L2205" t="str">
        <f>FIXED(Tabla1[[#This Row],[TASA 0%]],0)</f>
        <v>0</v>
      </c>
      <c r="M2205" t="str">
        <f>FIXED(Tabla1[[#This Row],[TASA EXE.]],0)</f>
        <v>0</v>
      </c>
      <c r="N2205" t="str">
        <f>FIXED(Tabla1[[#This Row],[IVA]],0)</f>
        <v>0</v>
      </c>
      <c r="O2205" t="str">
        <f>FIXED(Tabla1[[#This Row],[ISR RET]],0)</f>
        <v>0</v>
      </c>
      <c r="P2205" t="str">
        <f>FIXED(Tabla1[[#This Row],[IVA RET]],0)</f>
        <v>0</v>
      </c>
      <c r="R2205" s="68">
        <f>Tabla1[[#This Row],[TASA 16]]*16%</f>
        <v>0</v>
      </c>
    </row>
    <row r="2206" spans="2:18" x14ac:dyDescent="0.25">
      <c r="B2206" t="str">
        <f>'[1]210 Y RFC'!A2206</f>
        <v>BSM0509025I4</v>
      </c>
      <c r="C2206" t="s">
        <v>2238</v>
      </c>
      <c r="D2206" t="str">
        <f>'[1]210 Y RFC'!C2206</f>
        <v>BLUE SHOT MEXICO SA DE CV</v>
      </c>
      <c r="E2206" s="35">
        <f>SUMIFS(Tabla16[TASA 16],Tabla16[NUM],Tabla1[[#This Row],[CODIGO]])</f>
        <v>0</v>
      </c>
      <c r="F2206" s="35">
        <f>SUMIFS(Tabla16[TASA 0%],Tabla16[NUM],Tabla1[[#This Row],[CODIGO]])</f>
        <v>0</v>
      </c>
      <c r="G2206" s="35">
        <f>SUMIFS(Tabla16[[EXENTO ]],Tabla16[NUM],Tabla1[[#This Row],[CODIGO]])</f>
        <v>0</v>
      </c>
      <c r="H2206" s="35">
        <f>SUMIFS(Tabla16[IVA],Tabla16[NUM],Tabla1[[#This Row],[CODIGO]])</f>
        <v>0</v>
      </c>
      <c r="I2206" s="35">
        <f>SUMIFS(Tabla16[ISR RET.],Tabla16[NUM],Tabla1[[#This Row],[CODIGO]])</f>
        <v>0</v>
      </c>
      <c r="J2206" s="35">
        <f>SUMIFS(Tabla16[IVA RET.],Tabla16[NUM],Tabla1[[#This Row],[CODIGO]])</f>
        <v>0</v>
      </c>
      <c r="K2206" t="str">
        <f>FIXED(Tabla1[[#This Row],[TASA 16%]],0)</f>
        <v>0</v>
      </c>
      <c r="L2206" t="str">
        <f>FIXED(Tabla1[[#This Row],[TASA 0%]],0)</f>
        <v>0</v>
      </c>
      <c r="M2206" t="str">
        <f>FIXED(Tabla1[[#This Row],[TASA EXE.]],0)</f>
        <v>0</v>
      </c>
      <c r="N2206" s="36" t="str">
        <f>FIXED(Tabla1[[#This Row],[IVA]],0)</f>
        <v>0</v>
      </c>
      <c r="O2206" s="36" t="str">
        <f>FIXED(Tabla1[[#This Row],[ISR RET]],0)</f>
        <v>0</v>
      </c>
      <c r="P2206" s="36" t="str">
        <f>FIXED(Tabla1[[#This Row],[IVA RET]],0)</f>
        <v>0</v>
      </c>
      <c r="R2206" s="68">
        <f>Tabla1[[#This Row],[TASA 16]]*16%</f>
        <v>0</v>
      </c>
    </row>
    <row r="2207" spans="2:18" x14ac:dyDescent="0.25">
      <c r="B2207" t="str">
        <f>'[1]210 Y RFC'!A2207</f>
        <v>AUPD8201034S6</v>
      </c>
      <c r="C2207" t="s">
        <v>2239</v>
      </c>
      <c r="D2207" t="str">
        <f>'[1]210 Y RFC'!C2207</f>
        <v>AGUIRRE PRIETO DIRCE VANESSA</v>
      </c>
      <c r="E2207" s="35">
        <f>SUMIFS(Tabla16[TASA 16],Tabla16[NUM],Tabla1[[#This Row],[CODIGO]])</f>
        <v>0</v>
      </c>
      <c r="F2207" s="35">
        <f>SUMIFS(Tabla16[TASA 0%],Tabla16[NUM],Tabla1[[#This Row],[CODIGO]])</f>
        <v>0</v>
      </c>
      <c r="G2207" s="35">
        <f>SUMIFS(Tabla16[[EXENTO ]],Tabla16[NUM],Tabla1[[#This Row],[CODIGO]])</f>
        <v>0</v>
      </c>
      <c r="H2207" s="35">
        <f>SUMIFS(Tabla16[IVA],Tabla16[NUM],Tabla1[[#This Row],[CODIGO]])</f>
        <v>0</v>
      </c>
      <c r="I2207" s="35">
        <f>SUMIFS(Tabla16[ISR RET.],Tabla16[NUM],Tabla1[[#This Row],[CODIGO]])</f>
        <v>0</v>
      </c>
      <c r="J2207" s="35">
        <f>SUMIFS(Tabla16[IVA RET.],Tabla16[NUM],Tabla1[[#This Row],[CODIGO]])</f>
        <v>0</v>
      </c>
      <c r="K2207" t="str">
        <f>FIXED(Tabla1[[#This Row],[TASA 16%]],0)</f>
        <v>0</v>
      </c>
      <c r="L2207" t="str">
        <f>FIXED(Tabla1[[#This Row],[TASA 0%]],0)</f>
        <v>0</v>
      </c>
      <c r="M2207" t="str">
        <f>FIXED(Tabla1[[#This Row],[TASA EXE.]],0)</f>
        <v>0</v>
      </c>
      <c r="N2207" t="str">
        <f>FIXED(Tabla1[[#This Row],[IVA]],0)</f>
        <v>0</v>
      </c>
      <c r="O2207" t="str">
        <f>FIXED(Tabla1[[#This Row],[ISR RET]],0)</f>
        <v>0</v>
      </c>
      <c r="P2207" t="str">
        <f>FIXED(Tabla1[[#This Row],[IVA RET]],0)</f>
        <v>0</v>
      </c>
      <c r="R2207" s="68">
        <f>Tabla1[[#This Row],[TASA 16]]*16%</f>
        <v>0</v>
      </c>
    </row>
    <row r="2208" spans="2:18" x14ac:dyDescent="0.25">
      <c r="B2208" t="str">
        <f>'[1]210 Y RFC'!A2208</f>
        <v>TCO9509098G6</v>
      </c>
      <c r="C2208" t="s">
        <v>2240</v>
      </c>
      <c r="D2208" t="str">
        <f>'[1]210 Y RFC'!C2208</f>
        <v>TEQUILERA CORRALEJO SA DE CV</v>
      </c>
      <c r="E2208" s="35">
        <f>SUMIFS(Tabla16[TASA 16],Tabla16[NUM],Tabla1[[#This Row],[CODIGO]])</f>
        <v>0</v>
      </c>
      <c r="F2208" s="35">
        <f>SUMIFS(Tabla16[TASA 0%],Tabla16[NUM],Tabla1[[#This Row],[CODIGO]])</f>
        <v>0</v>
      </c>
      <c r="G2208" s="35">
        <f>SUMIFS(Tabla16[[EXENTO ]],Tabla16[NUM],Tabla1[[#This Row],[CODIGO]])</f>
        <v>0</v>
      </c>
      <c r="H2208" s="35">
        <f>SUMIFS(Tabla16[IVA],Tabla16[NUM],Tabla1[[#This Row],[CODIGO]])</f>
        <v>0</v>
      </c>
      <c r="I2208" s="35">
        <f>SUMIFS(Tabla16[ISR RET.],Tabla16[NUM],Tabla1[[#This Row],[CODIGO]])</f>
        <v>0</v>
      </c>
      <c r="J2208" s="35">
        <f>SUMIFS(Tabla16[IVA RET.],Tabla16[NUM],Tabla1[[#This Row],[CODIGO]])</f>
        <v>0</v>
      </c>
      <c r="K2208" t="str">
        <f>FIXED(Tabla1[[#This Row],[TASA 16%]],0)</f>
        <v>0</v>
      </c>
      <c r="L2208" t="str">
        <f>FIXED(Tabla1[[#This Row],[TASA 0%]],0)</f>
        <v>0</v>
      </c>
      <c r="M2208" t="str">
        <f>FIXED(Tabla1[[#This Row],[TASA EXE.]],0)</f>
        <v>0</v>
      </c>
      <c r="N2208" s="36" t="str">
        <f>FIXED(Tabla1[[#This Row],[IVA]],0)</f>
        <v>0</v>
      </c>
      <c r="O2208" s="36" t="str">
        <f>FIXED(Tabla1[[#This Row],[ISR RET]],0)</f>
        <v>0</v>
      </c>
      <c r="P2208" s="36" t="str">
        <f>FIXED(Tabla1[[#This Row],[IVA RET]],0)</f>
        <v>0</v>
      </c>
      <c r="R2208" s="68">
        <f>Tabla1[[#This Row],[TASA 16]]*16%</f>
        <v>0</v>
      </c>
    </row>
    <row r="2209" spans="2:18" x14ac:dyDescent="0.25">
      <c r="B2209" t="str">
        <f>'[1]210 Y RFC'!A2209</f>
        <v>GAR9110176E5</v>
      </c>
      <c r="C2209" t="s">
        <v>2241</v>
      </c>
      <c r="D2209" t="str">
        <f>'[1]210 Y RFC'!C2209</f>
        <v>GARCOMEX SA DE CV</v>
      </c>
      <c r="E2209" s="35">
        <f>SUMIFS(Tabla16[TASA 16],Tabla16[NUM],Tabla1[[#This Row],[CODIGO]])</f>
        <v>0</v>
      </c>
      <c r="F2209" s="35">
        <f>SUMIFS(Tabla16[TASA 0%],Tabla16[NUM],Tabla1[[#This Row],[CODIGO]])</f>
        <v>0</v>
      </c>
      <c r="G2209" s="35">
        <f>SUMIFS(Tabla16[[EXENTO ]],Tabla16[NUM],Tabla1[[#This Row],[CODIGO]])</f>
        <v>0</v>
      </c>
      <c r="H2209" s="35">
        <f>SUMIFS(Tabla16[IVA],Tabla16[NUM],Tabla1[[#This Row],[CODIGO]])</f>
        <v>0</v>
      </c>
      <c r="I2209" s="35">
        <f>SUMIFS(Tabla16[ISR RET.],Tabla16[NUM],Tabla1[[#This Row],[CODIGO]])</f>
        <v>0</v>
      </c>
      <c r="J2209" s="35">
        <f>SUMIFS(Tabla16[IVA RET.],Tabla16[NUM],Tabla1[[#This Row],[CODIGO]])</f>
        <v>0</v>
      </c>
      <c r="K2209" t="str">
        <f>FIXED(Tabla1[[#This Row],[TASA 16%]],0)</f>
        <v>0</v>
      </c>
      <c r="L2209" t="str">
        <f>FIXED(Tabla1[[#This Row],[TASA 0%]],0)</f>
        <v>0</v>
      </c>
      <c r="M2209" t="str">
        <f>FIXED(Tabla1[[#This Row],[TASA EXE.]],0)</f>
        <v>0</v>
      </c>
      <c r="N2209" s="36" t="str">
        <f>FIXED(Tabla1[[#This Row],[IVA]],0)</f>
        <v>0</v>
      </c>
      <c r="O2209" s="36" t="str">
        <f>FIXED(Tabla1[[#This Row],[ISR RET]],0)</f>
        <v>0</v>
      </c>
      <c r="P2209" s="36" t="str">
        <f>FIXED(Tabla1[[#This Row],[IVA RET]],0)</f>
        <v>0</v>
      </c>
      <c r="R2209" s="68">
        <f>Tabla1[[#This Row],[TASA 16]]*16%</f>
        <v>0</v>
      </c>
    </row>
    <row r="2210" spans="2:18" x14ac:dyDescent="0.25">
      <c r="B2210" t="str">
        <f>'[1]210 Y RFC'!A2210</f>
        <v>PDV9905266ZA</v>
      </c>
      <c r="C2210" t="s">
        <v>2242</v>
      </c>
      <c r="D2210" t="str">
        <f>'[1]210 Y RFC'!C2210</f>
        <v>PLANTA DA VIDA SA DE CV</v>
      </c>
      <c r="E2210" s="35">
        <f>SUMIFS(Tabla16[TASA 16],Tabla16[NUM],Tabla1[[#This Row],[CODIGO]])</f>
        <v>0</v>
      </c>
      <c r="F2210" s="35">
        <f>SUMIFS(Tabla16[TASA 0%],Tabla16[NUM],Tabla1[[#This Row],[CODIGO]])</f>
        <v>0</v>
      </c>
      <c r="G2210" s="35">
        <f>SUMIFS(Tabla16[[EXENTO ]],Tabla16[NUM],Tabla1[[#This Row],[CODIGO]])</f>
        <v>0</v>
      </c>
      <c r="H2210" s="35">
        <f>SUMIFS(Tabla16[IVA],Tabla16[NUM],Tabla1[[#This Row],[CODIGO]])</f>
        <v>0</v>
      </c>
      <c r="I2210" s="35">
        <f>SUMIFS(Tabla16[ISR RET.],Tabla16[NUM],Tabla1[[#This Row],[CODIGO]])</f>
        <v>0</v>
      </c>
      <c r="J2210" s="35">
        <f>SUMIFS(Tabla16[IVA RET.],Tabla16[NUM],Tabla1[[#This Row],[CODIGO]])</f>
        <v>0</v>
      </c>
      <c r="K2210" t="str">
        <f>FIXED(Tabla1[[#This Row],[TASA 16%]],0)</f>
        <v>0</v>
      </c>
      <c r="L2210" t="str">
        <f>FIXED(Tabla1[[#This Row],[TASA 0%]],0)</f>
        <v>0</v>
      </c>
      <c r="M2210" t="str">
        <f>FIXED(Tabla1[[#This Row],[TASA EXE.]],0)</f>
        <v>0</v>
      </c>
      <c r="N2210" s="36" t="str">
        <f>FIXED(Tabla1[[#This Row],[IVA]],0)</f>
        <v>0</v>
      </c>
      <c r="O2210" s="36" t="str">
        <f>FIXED(Tabla1[[#This Row],[ISR RET]],0)</f>
        <v>0</v>
      </c>
      <c r="P2210" s="36" t="str">
        <f>FIXED(Tabla1[[#This Row],[IVA RET]],0)</f>
        <v>0</v>
      </c>
      <c r="R2210" s="68">
        <f>Tabla1[[#This Row],[TASA 16]]*16%</f>
        <v>0</v>
      </c>
    </row>
    <row r="2211" spans="2:18" x14ac:dyDescent="0.25">
      <c r="B2211" t="str">
        <f>'[1]210 Y RFC'!A2211</f>
        <v>PME8411016W6</v>
      </c>
      <c r="C2211" t="s">
        <v>2243</v>
      </c>
      <c r="D2211" t="str">
        <f>'[1]210 Y RFC'!C2211</f>
        <v>PRODUCTOS MEXICANOS SA DE CV</v>
      </c>
      <c r="E2211" s="35">
        <f>SUMIFS(Tabla16[TASA 16],Tabla16[NUM],Tabla1[[#This Row],[CODIGO]])</f>
        <v>0</v>
      </c>
      <c r="F2211" s="35">
        <f>SUMIFS(Tabla16[TASA 0%],Tabla16[NUM],Tabla1[[#This Row],[CODIGO]])</f>
        <v>0</v>
      </c>
      <c r="G2211" s="35">
        <f>SUMIFS(Tabla16[[EXENTO ]],Tabla16[NUM],Tabla1[[#This Row],[CODIGO]])</f>
        <v>0</v>
      </c>
      <c r="H2211" s="35">
        <f>SUMIFS(Tabla16[IVA],Tabla16[NUM],Tabla1[[#This Row],[CODIGO]])</f>
        <v>0</v>
      </c>
      <c r="I2211" s="35">
        <f>SUMIFS(Tabla16[ISR RET.],Tabla16[NUM],Tabla1[[#This Row],[CODIGO]])</f>
        <v>0</v>
      </c>
      <c r="J2211" s="35">
        <f>SUMIFS(Tabla16[IVA RET.],Tabla16[NUM],Tabla1[[#This Row],[CODIGO]])</f>
        <v>0</v>
      </c>
      <c r="K2211" t="str">
        <f>FIXED(Tabla1[[#This Row],[TASA 16%]],0)</f>
        <v>0</v>
      </c>
      <c r="L2211" t="str">
        <f>FIXED(Tabla1[[#This Row],[TASA 0%]],0)</f>
        <v>0</v>
      </c>
      <c r="M2211" t="str">
        <f>FIXED(Tabla1[[#This Row],[TASA EXE.]],0)</f>
        <v>0</v>
      </c>
      <c r="N2211" t="str">
        <f>FIXED(Tabla1[[#This Row],[IVA]],0)</f>
        <v>0</v>
      </c>
      <c r="O2211" t="str">
        <f>FIXED(Tabla1[[#This Row],[ISR RET]],0)</f>
        <v>0</v>
      </c>
      <c r="P2211" t="str">
        <f>FIXED(Tabla1[[#This Row],[IVA RET]],0)</f>
        <v>0</v>
      </c>
      <c r="R2211" s="68">
        <f>Tabla1[[#This Row],[TASA 16]]*16%</f>
        <v>0</v>
      </c>
    </row>
    <row r="2212" spans="2:18" x14ac:dyDescent="0.25">
      <c r="B2212" t="str">
        <f>'[1]210 Y RFC'!A2212</f>
        <v>GLA940818997</v>
      </c>
      <c r="C2212" t="s">
        <v>2244</v>
      </c>
      <c r="D2212" t="str">
        <f>'[1]210 Y RFC'!C2212</f>
        <v>GENETICA LABORATORIOS SA DE CV</v>
      </c>
      <c r="E2212" s="35">
        <f>SUMIFS(Tabla16[TASA 16],Tabla16[NUM],Tabla1[[#This Row],[CODIGO]])</f>
        <v>0</v>
      </c>
      <c r="F2212" s="35">
        <f>SUMIFS(Tabla16[TASA 0%],Tabla16[NUM],Tabla1[[#This Row],[CODIGO]])</f>
        <v>0</v>
      </c>
      <c r="G2212" s="35">
        <f>SUMIFS(Tabla16[[EXENTO ]],Tabla16[NUM],Tabla1[[#This Row],[CODIGO]])</f>
        <v>0</v>
      </c>
      <c r="H2212" s="35">
        <f>SUMIFS(Tabla16[IVA],Tabla16[NUM],Tabla1[[#This Row],[CODIGO]])</f>
        <v>0</v>
      </c>
      <c r="I2212" s="35">
        <f>SUMIFS(Tabla16[ISR RET.],Tabla16[NUM],Tabla1[[#This Row],[CODIGO]])</f>
        <v>0</v>
      </c>
      <c r="J2212" s="35">
        <f>SUMIFS(Tabla16[IVA RET.],Tabla16[NUM],Tabla1[[#This Row],[CODIGO]])</f>
        <v>0</v>
      </c>
      <c r="K2212" t="str">
        <f>FIXED(Tabla1[[#This Row],[TASA 16%]],0)</f>
        <v>0</v>
      </c>
      <c r="L2212" t="str">
        <f>FIXED(Tabla1[[#This Row],[TASA 0%]],0)</f>
        <v>0</v>
      </c>
      <c r="M2212" t="str">
        <f>FIXED(Tabla1[[#This Row],[TASA EXE.]],0)</f>
        <v>0</v>
      </c>
      <c r="N2212" s="36" t="str">
        <f>FIXED(Tabla1[[#This Row],[IVA]],0)</f>
        <v>0</v>
      </c>
      <c r="O2212" s="36" t="str">
        <f>FIXED(Tabla1[[#This Row],[ISR RET]],0)</f>
        <v>0</v>
      </c>
      <c r="P2212" s="36" t="str">
        <f>FIXED(Tabla1[[#This Row],[IVA RET]],0)</f>
        <v>0</v>
      </c>
      <c r="R2212" s="68">
        <f>Tabla1[[#This Row],[TASA 16]]*16%</f>
        <v>0</v>
      </c>
    </row>
    <row r="2213" spans="2:18" x14ac:dyDescent="0.25">
      <c r="B2213" t="str">
        <f>'[1]210 Y RFC'!A2213</f>
        <v>GARC710617812</v>
      </c>
      <c r="C2213" t="s">
        <v>2245</v>
      </c>
      <c r="D2213" t="str">
        <f>'[1]210 Y RFC'!C2213</f>
        <v>GARCIA RANGEL CARLOS ALBERTO</v>
      </c>
      <c r="E2213" s="35">
        <f>SUMIFS(Tabla16[TASA 16],Tabla16[NUM],Tabla1[[#This Row],[CODIGO]])</f>
        <v>0</v>
      </c>
      <c r="F2213" s="35">
        <f>SUMIFS(Tabla16[TASA 0%],Tabla16[NUM],Tabla1[[#This Row],[CODIGO]])</f>
        <v>0</v>
      </c>
      <c r="G2213" s="35">
        <f>SUMIFS(Tabla16[[EXENTO ]],Tabla16[NUM],Tabla1[[#This Row],[CODIGO]])</f>
        <v>0</v>
      </c>
      <c r="H2213" s="35">
        <f>SUMIFS(Tabla16[IVA],Tabla16[NUM],Tabla1[[#This Row],[CODIGO]])</f>
        <v>0</v>
      </c>
      <c r="I2213" s="35">
        <f>SUMIFS(Tabla16[ISR RET.],Tabla16[NUM],Tabla1[[#This Row],[CODIGO]])</f>
        <v>0</v>
      </c>
      <c r="J2213" s="35">
        <f>SUMIFS(Tabla16[IVA RET.],Tabla16[NUM],Tabla1[[#This Row],[CODIGO]])</f>
        <v>0</v>
      </c>
      <c r="K2213" t="str">
        <f>FIXED(Tabla1[[#This Row],[TASA 16%]],0)</f>
        <v>0</v>
      </c>
      <c r="L2213" t="str">
        <f>FIXED(Tabla1[[#This Row],[TASA 0%]],0)</f>
        <v>0</v>
      </c>
      <c r="M2213" t="str">
        <f>FIXED(Tabla1[[#This Row],[TASA EXE.]],0)</f>
        <v>0</v>
      </c>
      <c r="N2213" t="str">
        <f>FIXED(Tabla1[[#This Row],[IVA]],0)</f>
        <v>0</v>
      </c>
      <c r="O2213" t="str">
        <f>FIXED(Tabla1[[#This Row],[ISR RET]],0)</f>
        <v>0</v>
      </c>
      <c r="P2213" t="str">
        <f>FIXED(Tabla1[[#This Row],[IVA RET]],0)</f>
        <v>0</v>
      </c>
      <c r="R2213" s="68">
        <f>Tabla1[[#This Row],[TASA 16]]*16%</f>
        <v>0</v>
      </c>
    </row>
    <row r="2214" spans="2:18" x14ac:dyDescent="0.25">
      <c r="B2214" t="str">
        <f>'[1]210 Y RFC'!A2214</f>
        <v>JFA100202TE1</v>
      </c>
      <c r="C2214" t="s">
        <v>2246</v>
      </c>
      <c r="D2214" t="str">
        <f>'[1]210 Y RFC'!C2214</f>
        <v>JD FARMACEUTICA SA DE CV</v>
      </c>
      <c r="E2214" s="35">
        <f>SUMIFS(Tabla16[TASA 16],Tabla16[NUM],Tabla1[[#This Row],[CODIGO]])</f>
        <v>0</v>
      </c>
      <c r="F2214" s="35">
        <f>SUMIFS(Tabla16[TASA 0%],Tabla16[NUM],Tabla1[[#This Row],[CODIGO]])</f>
        <v>0</v>
      </c>
      <c r="G2214" s="35">
        <f>SUMIFS(Tabla16[[EXENTO ]],Tabla16[NUM],Tabla1[[#This Row],[CODIGO]])</f>
        <v>0</v>
      </c>
      <c r="H2214" s="35">
        <f>SUMIFS(Tabla16[IVA],Tabla16[NUM],Tabla1[[#This Row],[CODIGO]])</f>
        <v>0</v>
      </c>
      <c r="I2214" s="35">
        <f>SUMIFS(Tabla16[ISR RET.],Tabla16[NUM],Tabla1[[#This Row],[CODIGO]])</f>
        <v>0</v>
      </c>
      <c r="J2214" s="35">
        <f>SUMIFS(Tabla16[IVA RET.],Tabla16[NUM],Tabla1[[#This Row],[CODIGO]])</f>
        <v>0</v>
      </c>
      <c r="K2214" t="str">
        <f>FIXED(Tabla1[[#This Row],[TASA 16%]],0)</f>
        <v>0</v>
      </c>
      <c r="L2214" t="str">
        <f>FIXED(Tabla1[[#This Row],[TASA 0%]],0)</f>
        <v>0</v>
      </c>
      <c r="M2214" t="str">
        <f>FIXED(Tabla1[[#This Row],[TASA EXE.]],0)</f>
        <v>0</v>
      </c>
      <c r="N2214" s="36" t="str">
        <f>FIXED(Tabla1[[#This Row],[IVA]],0)</f>
        <v>0</v>
      </c>
      <c r="O2214" s="36" t="str">
        <f>FIXED(Tabla1[[#This Row],[ISR RET]],0)</f>
        <v>0</v>
      </c>
      <c r="P2214" s="36" t="str">
        <f>FIXED(Tabla1[[#This Row],[IVA RET]],0)</f>
        <v>0</v>
      </c>
      <c r="R2214" s="68">
        <f>Tabla1[[#This Row],[TASA 16]]*16%</f>
        <v>0</v>
      </c>
    </row>
    <row r="2215" spans="2:18" x14ac:dyDescent="0.25">
      <c r="B2215" t="str">
        <f>'[1]210 Y RFC'!A2215</f>
        <v>GYM0301145M9</v>
      </c>
      <c r="C2215" t="s">
        <v>2247</v>
      </c>
      <c r="D2215" t="str">
        <f>'[1]210 Y RFC'!C2215</f>
        <v>GRUPO YPENSA DE MEXICO SA DE CV</v>
      </c>
      <c r="E2215" s="35">
        <f>SUMIFS(Tabla16[TASA 16],Tabla16[NUM],Tabla1[[#This Row],[CODIGO]])</f>
        <v>0</v>
      </c>
      <c r="F2215" s="35">
        <f>SUMIFS(Tabla16[TASA 0%],Tabla16[NUM],Tabla1[[#This Row],[CODIGO]])</f>
        <v>0</v>
      </c>
      <c r="G2215" s="35">
        <f>SUMIFS(Tabla16[[EXENTO ]],Tabla16[NUM],Tabla1[[#This Row],[CODIGO]])</f>
        <v>0</v>
      </c>
      <c r="H2215" s="35">
        <f>SUMIFS(Tabla16[IVA],Tabla16[NUM],Tabla1[[#This Row],[CODIGO]])</f>
        <v>0</v>
      </c>
      <c r="I2215" s="35">
        <f>SUMIFS(Tabla16[ISR RET.],Tabla16[NUM],Tabla1[[#This Row],[CODIGO]])</f>
        <v>0</v>
      </c>
      <c r="J2215" s="35">
        <f>SUMIFS(Tabla16[IVA RET.],Tabla16[NUM],Tabla1[[#This Row],[CODIGO]])</f>
        <v>0</v>
      </c>
      <c r="K2215" t="str">
        <f>FIXED(Tabla1[[#This Row],[TASA 16%]],0)</f>
        <v>0</v>
      </c>
      <c r="L2215" t="str">
        <f>FIXED(Tabla1[[#This Row],[TASA 0%]],0)</f>
        <v>0</v>
      </c>
      <c r="M2215" t="str">
        <f>FIXED(Tabla1[[#This Row],[TASA EXE.]],0)</f>
        <v>0</v>
      </c>
      <c r="N2215" t="str">
        <f>FIXED(Tabla1[[#This Row],[IVA]],0)</f>
        <v>0</v>
      </c>
      <c r="O2215" t="str">
        <f>FIXED(Tabla1[[#This Row],[ISR RET]],0)</f>
        <v>0</v>
      </c>
      <c r="P2215" t="str">
        <f>FIXED(Tabla1[[#This Row],[IVA RET]],0)</f>
        <v>0</v>
      </c>
      <c r="R2215" s="68">
        <f>Tabla1[[#This Row],[TASA 16]]*16%</f>
        <v>0</v>
      </c>
    </row>
    <row r="2216" spans="2:18" x14ac:dyDescent="0.25">
      <c r="B2216" t="str">
        <f>'[1]210 Y RFC'!A2216</f>
        <v>EIMP6611268Q6</v>
      </c>
      <c r="C2216" t="s">
        <v>2248</v>
      </c>
      <c r="D2216" t="str">
        <f>'[1]210 Y RFC'!C2216</f>
        <v>ESPINOSA MEZA PEDRO EVERARDO</v>
      </c>
      <c r="E2216" s="35">
        <f>SUMIFS(Tabla16[TASA 16],Tabla16[NUM],Tabla1[[#This Row],[CODIGO]])</f>
        <v>0</v>
      </c>
      <c r="F2216" s="35">
        <f>SUMIFS(Tabla16[TASA 0%],Tabla16[NUM],Tabla1[[#This Row],[CODIGO]])</f>
        <v>0</v>
      </c>
      <c r="G2216" s="35">
        <f>SUMIFS(Tabla16[[EXENTO ]],Tabla16[NUM],Tabla1[[#This Row],[CODIGO]])</f>
        <v>0</v>
      </c>
      <c r="H2216" s="35">
        <f>SUMIFS(Tabla16[IVA],Tabla16[NUM],Tabla1[[#This Row],[CODIGO]])</f>
        <v>0</v>
      </c>
      <c r="I2216" s="35">
        <f>SUMIFS(Tabla16[ISR RET.],Tabla16[NUM],Tabla1[[#This Row],[CODIGO]])</f>
        <v>0</v>
      </c>
      <c r="J2216" s="35">
        <f>SUMIFS(Tabla16[IVA RET.],Tabla16[NUM],Tabla1[[#This Row],[CODIGO]])</f>
        <v>0</v>
      </c>
      <c r="K2216" t="str">
        <f>FIXED(Tabla1[[#This Row],[TASA 16%]],0)</f>
        <v>0</v>
      </c>
      <c r="L2216" t="str">
        <f>FIXED(Tabla1[[#This Row],[TASA 0%]],0)</f>
        <v>0</v>
      </c>
      <c r="M2216" t="str">
        <f>FIXED(Tabla1[[#This Row],[TASA EXE.]],0)</f>
        <v>0</v>
      </c>
      <c r="N2216" s="36" t="str">
        <f>FIXED(Tabla1[[#This Row],[IVA]],0)</f>
        <v>0</v>
      </c>
      <c r="O2216" s="36" t="str">
        <f>FIXED(Tabla1[[#This Row],[ISR RET]],0)</f>
        <v>0</v>
      </c>
      <c r="P2216" s="36" t="str">
        <f>FIXED(Tabla1[[#This Row],[IVA RET]],0)</f>
        <v>0</v>
      </c>
      <c r="R2216" s="68">
        <f>Tabla1[[#This Row],[TASA 16]]*16%</f>
        <v>0</v>
      </c>
    </row>
    <row r="2217" spans="2:18" x14ac:dyDescent="0.25">
      <c r="B2217" t="str">
        <f>'[1]210 Y RFC'!A2217</f>
        <v>LOGC690622KM2</v>
      </c>
      <c r="C2217" t="s">
        <v>2249</v>
      </c>
      <c r="D2217" t="str">
        <f>'[1]210 Y RFC'!C2217</f>
        <v>LOPEZ GOMEZ MARIA DEL CARMEN</v>
      </c>
      <c r="E2217" s="35">
        <f>SUMIFS(Tabla16[TASA 16],Tabla16[NUM],Tabla1[[#This Row],[CODIGO]])</f>
        <v>0</v>
      </c>
      <c r="F2217" s="35">
        <f>SUMIFS(Tabla16[TASA 0%],Tabla16[NUM],Tabla1[[#This Row],[CODIGO]])</f>
        <v>9843.3499999999985</v>
      </c>
      <c r="G2217" s="35">
        <f>SUMIFS(Tabla16[[EXENTO ]],Tabla16[NUM],Tabla1[[#This Row],[CODIGO]])</f>
        <v>787.46</v>
      </c>
      <c r="H2217" s="35">
        <f>SUMIFS(Tabla16[IVA],Tabla16[NUM],Tabla1[[#This Row],[CODIGO]])</f>
        <v>0</v>
      </c>
      <c r="I2217" s="35">
        <f>SUMIFS(Tabla16[ISR RET.],Tabla16[NUM],Tabla1[[#This Row],[CODIGO]])</f>
        <v>0</v>
      </c>
      <c r="J2217" s="35">
        <f>SUMIFS(Tabla16[IVA RET.],Tabla16[NUM],Tabla1[[#This Row],[CODIGO]])</f>
        <v>0</v>
      </c>
      <c r="K2217" t="str">
        <f>FIXED(Tabla1[[#This Row],[TASA 16%]],0)</f>
        <v>0</v>
      </c>
      <c r="L2217" t="str">
        <f>FIXED(Tabla1[[#This Row],[TASA 0%]],0)</f>
        <v>9,843</v>
      </c>
      <c r="M2217" t="str">
        <f>FIXED(Tabla1[[#This Row],[TASA EXE.]],0)</f>
        <v>787</v>
      </c>
      <c r="N2217" t="str">
        <f>FIXED(Tabla1[[#This Row],[IVA]],0)</f>
        <v>0</v>
      </c>
      <c r="O2217" t="str">
        <f>FIXED(Tabla1[[#This Row],[ISR RET]],0)</f>
        <v>0</v>
      </c>
      <c r="P2217" t="str">
        <f>FIXED(Tabla1[[#This Row],[IVA RET]],0)</f>
        <v>0</v>
      </c>
      <c r="R2217" s="68">
        <f>Tabla1[[#This Row],[TASA 16]]*16%</f>
        <v>0</v>
      </c>
    </row>
    <row r="2218" spans="2:18" x14ac:dyDescent="0.25">
      <c r="B2218" t="str">
        <f>'[1]210 Y RFC'!A2218</f>
        <v>CEP0907216P6</v>
      </c>
      <c r="C2218" t="s">
        <v>2250</v>
      </c>
      <c r="D2218" t="str">
        <f>'[1]210 Y RFC'!C2218</f>
        <v>CORPORATIVO EMPRESARIAL PERFUMERO SA DE CV</v>
      </c>
      <c r="E2218" s="35">
        <f>SUMIFS(Tabla16[TASA 16],Tabla16[NUM],Tabla1[[#This Row],[CODIGO]])</f>
        <v>0</v>
      </c>
      <c r="F2218" s="35">
        <f>SUMIFS(Tabla16[TASA 0%],Tabla16[NUM],Tabla1[[#This Row],[CODIGO]])</f>
        <v>0</v>
      </c>
      <c r="G2218" s="35">
        <f>SUMIFS(Tabla16[[EXENTO ]],Tabla16[NUM],Tabla1[[#This Row],[CODIGO]])</f>
        <v>0</v>
      </c>
      <c r="H2218" s="35">
        <f>SUMIFS(Tabla16[IVA],Tabla16[NUM],Tabla1[[#This Row],[CODIGO]])</f>
        <v>0</v>
      </c>
      <c r="I2218" s="35">
        <f>SUMIFS(Tabla16[ISR RET.],Tabla16[NUM],Tabla1[[#This Row],[CODIGO]])</f>
        <v>0</v>
      </c>
      <c r="J2218" s="35">
        <f>SUMIFS(Tabla16[IVA RET.],Tabla16[NUM],Tabla1[[#This Row],[CODIGO]])</f>
        <v>0</v>
      </c>
      <c r="K2218" t="str">
        <f>FIXED(Tabla1[[#This Row],[TASA 16%]],0)</f>
        <v>0</v>
      </c>
      <c r="L2218" t="str">
        <f>FIXED(Tabla1[[#This Row],[TASA 0%]],0)</f>
        <v>0</v>
      </c>
      <c r="M2218" t="str">
        <f>FIXED(Tabla1[[#This Row],[TASA EXE.]],0)</f>
        <v>0</v>
      </c>
      <c r="N2218" s="36" t="str">
        <f>FIXED(Tabla1[[#This Row],[IVA]],0)</f>
        <v>0</v>
      </c>
      <c r="O2218" s="36" t="str">
        <f>FIXED(Tabla1[[#This Row],[ISR RET]],0)</f>
        <v>0</v>
      </c>
      <c r="P2218" s="36" t="str">
        <f>FIXED(Tabla1[[#This Row],[IVA RET]],0)</f>
        <v>0</v>
      </c>
      <c r="R2218" s="68">
        <f>Tabla1[[#This Row],[TASA 16]]*16%</f>
        <v>0</v>
      </c>
    </row>
    <row r="2219" spans="2:18" x14ac:dyDescent="0.25">
      <c r="B2219" t="str">
        <f>'[1]210 Y RFC'!A2219</f>
        <v>QUAS800803NN5</v>
      </c>
      <c r="C2219" t="s">
        <v>2251</v>
      </c>
      <c r="D2219" t="str">
        <f>'[1]210 Y RFC'!C2219</f>
        <v>QUEZADA ARAUJO SERGIO ARMANDO</v>
      </c>
      <c r="E2219" s="35">
        <f>SUMIFS(Tabla16[TASA 16],Tabla16[NUM],Tabla1[[#This Row],[CODIGO]])</f>
        <v>0</v>
      </c>
      <c r="F2219" s="35">
        <f>SUMIFS(Tabla16[TASA 0%],Tabla16[NUM],Tabla1[[#This Row],[CODIGO]])</f>
        <v>0</v>
      </c>
      <c r="G2219" s="35">
        <f>SUMIFS(Tabla16[[EXENTO ]],Tabla16[NUM],Tabla1[[#This Row],[CODIGO]])</f>
        <v>0</v>
      </c>
      <c r="H2219" s="35">
        <f>SUMIFS(Tabla16[IVA],Tabla16[NUM],Tabla1[[#This Row],[CODIGO]])</f>
        <v>0</v>
      </c>
      <c r="I2219" s="35">
        <f>SUMIFS(Tabla16[ISR RET.],Tabla16[NUM],Tabla1[[#This Row],[CODIGO]])</f>
        <v>0</v>
      </c>
      <c r="J2219" s="35">
        <f>SUMIFS(Tabla16[IVA RET.],Tabla16[NUM],Tabla1[[#This Row],[CODIGO]])</f>
        <v>0</v>
      </c>
      <c r="K2219" t="str">
        <f>FIXED(Tabla1[[#This Row],[TASA 16%]],0)</f>
        <v>0</v>
      </c>
      <c r="L2219" t="str">
        <f>FIXED(Tabla1[[#This Row],[TASA 0%]],0)</f>
        <v>0</v>
      </c>
      <c r="M2219" t="str">
        <f>FIXED(Tabla1[[#This Row],[TASA EXE.]],0)</f>
        <v>0</v>
      </c>
      <c r="N2219" t="str">
        <f>FIXED(Tabla1[[#This Row],[IVA]],0)</f>
        <v>0</v>
      </c>
      <c r="O2219" t="str">
        <f>FIXED(Tabla1[[#This Row],[ISR RET]],0)</f>
        <v>0</v>
      </c>
      <c r="P2219" t="str">
        <f>FIXED(Tabla1[[#This Row],[IVA RET]],0)</f>
        <v>0</v>
      </c>
      <c r="R2219" s="68">
        <f>Tabla1[[#This Row],[TASA 16]]*16%</f>
        <v>0</v>
      </c>
    </row>
    <row r="2220" spans="2:18" x14ac:dyDescent="0.25">
      <c r="B2220" t="str">
        <f>'[1]210 Y RFC'!A2220</f>
        <v>QUFM560722V82</v>
      </c>
      <c r="C2220" t="s">
        <v>2252</v>
      </c>
      <c r="D2220" t="str">
        <f>'[1]210 Y RFC'!C2220</f>
        <v>QUEVEDO FUENTES MARIA MAGDALENA</v>
      </c>
      <c r="E2220" s="35">
        <f>SUMIFS(Tabla16[TASA 16],Tabla16[NUM],Tabla1[[#This Row],[CODIGO]])</f>
        <v>0</v>
      </c>
      <c r="F2220" s="35">
        <f>SUMIFS(Tabla16[TASA 0%],Tabla16[NUM],Tabla1[[#This Row],[CODIGO]])</f>
        <v>0</v>
      </c>
      <c r="G2220" s="35">
        <f>SUMIFS(Tabla16[[EXENTO ]],Tabla16[NUM],Tabla1[[#This Row],[CODIGO]])</f>
        <v>0</v>
      </c>
      <c r="H2220" s="35">
        <f>SUMIFS(Tabla16[IVA],Tabla16[NUM],Tabla1[[#This Row],[CODIGO]])</f>
        <v>0</v>
      </c>
      <c r="I2220" s="35">
        <f>SUMIFS(Tabla16[ISR RET.],Tabla16[NUM],Tabla1[[#This Row],[CODIGO]])</f>
        <v>0</v>
      </c>
      <c r="J2220" s="35">
        <f>SUMIFS(Tabla16[IVA RET.],Tabla16[NUM],Tabla1[[#This Row],[CODIGO]])</f>
        <v>0</v>
      </c>
      <c r="K2220" t="str">
        <f>FIXED(Tabla1[[#This Row],[TASA 16%]],0)</f>
        <v>0</v>
      </c>
      <c r="L2220" t="str">
        <f>FIXED(Tabla1[[#This Row],[TASA 0%]],0)</f>
        <v>0</v>
      </c>
      <c r="M2220" t="str">
        <f>FIXED(Tabla1[[#This Row],[TASA EXE.]],0)</f>
        <v>0</v>
      </c>
      <c r="N2220" s="36" t="str">
        <f>FIXED(Tabla1[[#This Row],[IVA]],0)</f>
        <v>0</v>
      </c>
      <c r="O2220" s="36" t="str">
        <f>FIXED(Tabla1[[#This Row],[ISR RET]],0)</f>
        <v>0</v>
      </c>
      <c r="P2220" s="36" t="str">
        <f>FIXED(Tabla1[[#This Row],[IVA RET]],0)</f>
        <v>0</v>
      </c>
      <c r="R2220" s="68">
        <f>Tabla1[[#This Row],[TASA 16]]*16%</f>
        <v>0</v>
      </c>
    </row>
    <row r="2221" spans="2:18" x14ac:dyDescent="0.25">
      <c r="B2221" t="str">
        <f>'[1]210 Y RFC'!A2221</f>
        <v>FASA851111DV8</v>
      </c>
      <c r="C2221" t="s">
        <v>2253</v>
      </c>
      <c r="D2221" t="str">
        <f>'[1]210 Y RFC'!C2221</f>
        <v>FRANCO SANTOS ALEX JOVAN</v>
      </c>
      <c r="E2221" s="35">
        <f>SUMIFS(Tabla16[TASA 16],Tabla16[NUM],Tabla1[[#This Row],[CODIGO]])</f>
        <v>0</v>
      </c>
      <c r="F2221" s="35">
        <f>SUMIFS(Tabla16[TASA 0%],Tabla16[NUM],Tabla1[[#This Row],[CODIGO]])</f>
        <v>0</v>
      </c>
      <c r="G2221" s="35">
        <f>SUMIFS(Tabla16[[EXENTO ]],Tabla16[NUM],Tabla1[[#This Row],[CODIGO]])</f>
        <v>0</v>
      </c>
      <c r="H2221" s="35">
        <f>SUMIFS(Tabla16[IVA],Tabla16[NUM],Tabla1[[#This Row],[CODIGO]])</f>
        <v>0</v>
      </c>
      <c r="I2221" s="35">
        <f>SUMIFS(Tabla16[ISR RET.],Tabla16[NUM],Tabla1[[#This Row],[CODIGO]])</f>
        <v>0</v>
      </c>
      <c r="J2221" s="35">
        <f>SUMIFS(Tabla16[IVA RET.],Tabla16[NUM],Tabla1[[#This Row],[CODIGO]])</f>
        <v>0</v>
      </c>
      <c r="K2221" t="str">
        <f>FIXED(Tabla1[[#This Row],[TASA 16%]],0)</f>
        <v>0</v>
      </c>
      <c r="L2221" t="str">
        <f>FIXED(Tabla1[[#This Row],[TASA 0%]],0)</f>
        <v>0</v>
      </c>
      <c r="M2221" t="str">
        <f>FIXED(Tabla1[[#This Row],[TASA EXE.]],0)</f>
        <v>0</v>
      </c>
      <c r="N2221" t="str">
        <f>FIXED(Tabla1[[#This Row],[IVA]],0)</f>
        <v>0</v>
      </c>
      <c r="O2221" t="str">
        <f>FIXED(Tabla1[[#This Row],[ISR RET]],0)</f>
        <v>0</v>
      </c>
      <c r="P2221" t="str">
        <f>FIXED(Tabla1[[#This Row],[IVA RET]],0)</f>
        <v>0</v>
      </c>
      <c r="R2221" s="68">
        <f>Tabla1[[#This Row],[TASA 16]]*16%</f>
        <v>0</v>
      </c>
    </row>
    <row r="2222" spans="2:18" x14ac:dyDescent="0.25">
      <c r="B2222" t="str">
        <f>'[1]210 Y RFC'!A2222</f>
        <v>TEX0208158V6</v>
      </c>
      <c r="C2222" t="s">
        <v>2254</v>
      </c>
      <c r="D2222" t="str">
        <f>'[1]210 Y RFC'!C2222</f>
        <v>TIRE EXPRESS SA DE CV</v>
      </c>
      <c r="E2222" s="35">
        <f>SUMIFS(Tabla16[TASA 16],Tabla16[NUM],Tabla1[[#This Row],[CODIGO]])</f>
        <v>0</v>
      </c>
      <c r="F2222" s="35">
        <f>SUMIFS(Tabla16[TASA 0%],Tabla16[NUM],Tabla1[[#This Row],[CODIGO]])</f>
        <v>0</v>
      </c>
      <c r="G2222" s="35">
        <f>SUMIFS(Tabla16[[EXENTO ]],Tabla16[NUM],Tabla1[[#This Row],[CODIGO]])</f>
        <v>0</v>
      </c>
      <c r="H2222" s="35">
        <f>SUMIFS(Tabla16[IVA],Tabla16[NUM],Tabla1[[#This Row],[CODIGO]])</f>
        <v>0</v>
      </c>
      <c r="I2222" s="35">
        <f>SUMIFS(Tabla16[ISR RET.],Tabla16[NUM],Tabla1[[#This Row],[CODIGO]])</f>
        <v>0</v>
      </c>
      <c r="J2222" s="35">
        <f>SUMIFS(Tabla16[IVA RET.],Tabla16[NUM],Tabla1[[#This Row],[CODIGO]])</f>
        <v>0</v>
      </c>
      <c r="K2222" t="str">
        <f>FIXED(Tabla1[[#This Row],[TASA 16%]],0)</f>
        <v>0</v>
      </c>
      <c r="L2222" t="str">
        <f>FIXED(Tabla1[[#This Row],[TASA 0%]],0)</f>
        <v>0</v>
      </c>
      <c r="M2222" t="str">
        <f>FIXED(Tabla1[[#This Row],[TASA EXE.]],0)</f>
        <v>0</v>
      </c>
      <c r="N2222" t="str">
        <f>FIXED(Tabla1[[#This Row],[IVA]],0)</f>
        <v>0</v>
      </c>
      <c r="O2222" t="str">
        <f>FIXED(Tabla1[[#This Row],[ISR RET]],0)</f>
        <v>0</v>
      </c>
      <c r="P2222" t="str">
        <f>FIXED(Tabla1[[#This Row],[IVA RET]],0)</f>
        <v>0</v>
      </c>
      <c r="R2222" s="68">
        <f>Tabla1[[#This Row],[TASA 16]]*16%</f>
        <v>0</v>
      </c>
    </row>
    <row r="2223" spans="2:18" x14ac:dyDescent="0.25">
      <c r="B2223" t="str">
        <f>'[1]210 Y RFC'!A2223</f>
        <v>SAC0108172F4</v>
      </c>
      <c r="C2223" t="s">
        <v>2255</v>
      </c>
      <c r="D2223" t="str">
        <f>'[1]210 Y RFC'!C2223</f>
        <v>SERVICIO ACATIC SA DE CV</v>
      </c>
      <c r="E2223" s="35">
        <f>SUMIFS(Tabla16[TASA 16],Tabla16[NUM],Tabla1[[#This Row],[CODIGO]])</f>
        <v>4493</v>
      </c>
      <c r="F2223" s="35">
        <f>SUMIFS(Tabla16[TASA 0%],Tabla16[NUM],Tabla1[[#This Row],[CODIGO]])</f>
        <v>0</v>
      </c>
      <c r="G2223" s="35">
        <f>SUMIFS(Tabla16[[EXENTO ]],Tabla16[NUM],Tabla1[[#This Row],[CODIGO]])</f>
        <v>128.12</v>
      </c>
      <c r="H2223" s="35">
        <f>SUMIFS(Tabla16[IVA],Tabla16[NUM],Tabla1[[#This Row],[CODIGO]])</f>
        <v>718.88</v>
      </c>
      <c r="I2223" s="35">
        <f>SUMIFS(Tabla16[ISR RET.],Tabla16[NUM],Tabla1[[#This Row],[CODIGO]])</f>
        <v>0</v>
      </c>
      <c r="J2223" s="35">
        <f>SUMIFS(Tabla16[IVA RET.],Tabla16[NUM],Tabla1[[#This Row],[CODIGO]])</f>
        <v>0</v>
      </c>
      <c r="K2223" t="str">
        <f>FIXED(Tabla1[[#This Row],[TASA 16%]],0)</f>
        <v>4,493</v>
      </c>
      <c r="L2223" t="str">
        <f>FIXED(Tabla1[[#This Row],[TASA 0%]],0)</f>
        <v>0</v>
      </c>
      <c r="M2223" t="str">
        <f>FIXED(Tabla1[[#This Row],[TASA EXE.]],0)</f>
        <v>128</v>
      </c>
      <c r="N2223" s="36" t="str">
        <f>FIXED(Tabla1[[#This Row],[IVA]],0)</f>
        <v>719</v>
      </c>
      <c r="O2223" s="36" t="str">
        <f>FIXED(Tabla1[[#This Row],[ISR RET]],0)</f>
        <v>0</v>
      </c>
      <c r="P2223" s="36" t="str">
        <f>FIXED(Tabla1[[#This Row],[IVA RET]],0)</f>
        <v>0</v>
      </c>
      <c r="R2223" s="68">
        <f>Tabla1[[#This Row],[TASA 16]]*16%</f>
        <v>718.88</v>
      </c>
    </row>
    <row r="2224" spans="2:18" x14ac:dyDescent="0.25">
      <c r="B2224" t="str">
        <f>'[1]210 Y RFC'!A2224</f>
        <v>CRM6702109K6</v>
      </c>
      <c r="C2224" t="s">
        <v>2256</v>
      </c>
      <c r="D2224" t="str">
        <f>'[1]210 Y RFC'!C2224</f>
        <v>CRUZ ROJA MEXICANA IAP</v>
      </c>
      <c r="E2224" s="35">
        <f>SUMIFS(Tabla16[TASA 16],Tabla16[NUM],Tabla1[[#This Row],[CODIGO]])</f>
        <v>0</v>
      </c>
      <c r="F2224" s="35">
        <f>SUMIFS(Tabla16[TASA 0%],Tabla16[NUM],Tabla1[[#This Row],[CODIGO]])</f>
        <v>0</v>
      </c>
      <c r="G2224" s="35">
        <f>SUMIFS(Tabla16[[EXENTO ]],Tabla16[NUM],Tabla1[[#This Row],[CODIGO]])</f>
        <v>0</v>
      </c>
      <c r="H2224" s="35">
        <f>SUMIFS(Tabla16[IVA],Tabla16[NUM],Tabla1[[#This Row],[CODIGO]])</f>
        <v>0</v>
      </c>
      <c r="I2224" s="35">
        <f>SUMIFS(Tabla16[ISR RET.],Tabla16[NUM],Tabla1[[#This Row],[CODIGO]])</f>
        <v>0</v>
      </c>
      <c r="J2224" s="35">
        <f>SUMIFS(Tabla16[IVA RET.],Tabla16[NUM],Tabla1[[#This Row],[CODIGO]])</f>
        <v>0</v>
      </c>
      <c r="K2224" t="str">
        <f>FIXED(Tabla1[[#This Row],[TASA 16%]],0)</f>
        <v>0</v>
      </c>
      <c r="L2224" t="str">
        <f>FIXED(Tabla1[[#This Row],[TASA 0%]],0)</f>
        <v>0</v>
      </c>
      <c r="M2224" t="str">
        <f>FIXED(Tabla1[[#This Row],[TASA EXE.]],0)</f>
        <v>0</v>
      </c>
      <c r="N2224" s="36" t="str">
        <f>FIXED(Tabla1[[#This Row],[IVA]],0)</f>
        <v>0</v>
      </c>
      <c r="O2224" s="36" t="str">
        <f>FIXED(Tabla1[[#This Row],[ISR RET]],0)</f>
        <v>0</v>
      </c>
      <c r="P2224" s="36" t="str">
        <f>FIXED(Tabla1[[#This Row],[IVA RET]],0)</f>
        <v>0</v>
      </c>
      <c r="R2224" s="68">
        <f>Tabla1[[#This Row],[TASA 16]]*16%</f>
        <v>0</v>
      </c>
    </row>
    <row r="2225" spans="2:18" x14ac:dyDescent="0.25">
      <c r="B2225" t="str">
        <f>'[1]210 Y RFC'!A2225</f>
        <v>ABM020204KV1</v>
      </c>
      <c r="C2225" t="s">
        <v>2257</v>
      </c>
      <c r="D2225" t="str">
        <f>'[1]210 Y RFC'!C2225</f>
        <v>ALIMENTOS Y SALSAS DE MEXICO SA DE CV</v>
      </c>
      <c r="E2225" s="35">
        <f>SUMIFS(Tabla16[TASA 16],Tabla16[NUM],Tabla1[[#This Row],[CODIGO]])</f>
        <v>0</v>
      </c>
      <c r="F2225" s="35">
        <f>SUMIFS(Tabla16[TASA 0%],Tabla16[NUM],Tabla1[[#This Row],[CODIGO]])</f>
        <v>0</v>
      </c>
      <c r="G2225" s="35">
        <f>SUMIFS(Tabla16[[EXENTO ]],Tabla16[NUM],Tabla1[[#This Row],[CODIGO]])</f>
        <v>0</v>
      </c>
      <c r="H2225" s="35">
        <f>SUMIFS(Tabla16[IVA],Tabla16[NUM],Tabla1[[#This Row],[CODIGO]])</f>
        <v>0</v>
      </c>
      <c r="I2225" s="35">
        <f>SUMIFS(Tabla16[ISR RET.],Tabla16[NUM],Tabla1[[#This Row],[CODIGO]])</f>
        <v>0</v>
      </c>
      <c r="J2225" s="35">
        <f>SUMIFS(Tabla16[IVA RET.],Tabla16[NUM],Tabla1[[#This Row],[CODIGO]])</f>
        <v>0</v>
      </c>
      <c r="K2225" t="str">
        <f>FIXED(Tabla1[[#This Row],[TASA 16%]],0)</f>
        <v>0</v>
      </c>
      <c r="L2225" t="str">
        <f>FIXED(Tabla1[[#This Row],[TASA 0%]],0)</f>
        <v>0</v>
      </c>
      <c r="M2225" t="str">
        <f>FIXED(Tabla1[[#This Row],[TASA EXE.]],0)</f>
        <v>0</v>
      </c>
      <c r="N2225" t="str">
        <f>FIXED(Tabla1[[#This Row],[IVA]],0)</f>
        <v>0</v>
      </c>
      <c r="O2225" t="str">
        <f>FIXED(Tabla1[[#This Row],[ISR RET]],0)</f>
        <v>0</v>
      </c>
      <c r="P2225" t="str">
        <f>FIXED(Tabla1[[#This Row],[IVA RET]],0)</f>
        <v>0</v>
      </c>
      <c r="R2225" s="68">
        <f>Tabla1[[#This Row],[TASA 16]]*16%</f>
        <v>0</v>
      </c>
    </row>
    <row r="2226" spans="2:18" x14ac:dyDescent="0.25">
      <c r="B2226" t="str">
        <f>'[1]210 Y RFC'!A2226</f>
        <v>PAOR5012074F8</v>
      </c>
      <c r="C2226" t="s">
        <v>2258</v>
      </c>
      <c r="D2226" t="str">
        <f>'[1]210 Y RFC'!C2226</f>
        <v>PADILLA OLIVARES ROSA MARIA DE LA ASUNCION</v>
      </c>
      <c r="E2226" s="35">
        <f>SUMIFS(Tabla16[TASA 16],Tabla16[NUM],Tabla1[[#This Row],[CODIGO]])</f>
        <v>0</v>
      </c>
      <c r="F2226" s="35">
        <f>SUMIFS(Tabla16[TASA 0%],Tabla16[NUM],Tabla1[[#This Row],[CODIGO]])</f>
        <v>0</v>
      </c>
      <c r="G2226" s="35">
        <f>SUMIFS(Tabla16[[EXENTO ]],Tabla16[NUM],Tabla1[[#This Row],[CODIGO]])</f>
        <v>0</v>
      </c>
      <c r="H2226" s="35">
        <f>SUMIFS(Tabla16[IVA],Tabla16[NUM],Tabla1[[#This Row],[CODIGO]])</f>
        <v>0</v>
      </c>
      <c r="I2226" s="35">
        <f>SUMIFS(Tabla16[ISR RET.],Tabla16[NUM],Tabla1[[#This Row],[CODIGO]])</f>
        <v>0</v>
      </c>
      <c r="J2226" s="35">
        <f>SUMIFS(Tabla16[IVA RET.],Tabla16[NUM],Tabla1[[#This Row],[CODIGO]])</f>
        <v>0</v>
      </c>
      <c r="K2226" t="str">
        <f>FIXED(Tabla1[[#This Row],[TASA 16%]],0)</f>
        <v>0</v>
      </c>
      <c r="L2226" t="str">
        <f>FIXED(Tabla1[[#This Row],[TASA 0%]],0)</f>
        <v>0</v>
      </c>
      <c r="M2226" t="str">
        <f>FIXED(Tabla1[[#This Row],[TASA EXE.]],0)</f>
        <v>0</v>
      </c>
      <c r="N2226" s="36" t="str">
        <f>FIXED(Tabla1[[#This Row],[IVA]],0)</f>
        <v>0</v>
      </c>
      <c r="O2226" s="36" t="str">
        <f>FIXED(Tabla1[[#This Row],[ISR RET]],0)</f>
        <v>0</v>
      </c>
      <c r="P2226" s="36" t="str">
        <f>FIXED(Tabla1[[#This Row],[IVA RET]],0)</f>
        <v>0</v>
      </c>
      <c r="R2226" s="68">
        <f>Tabla1[[#This Row],[TASA 16]]*16%</f>
        <v>0</v>
      </c>
    </row>
    <row r="2227" spans="2:18" x14ac:dyDescent="0.25">
      <c r="B2227" t="str">
        <f>'[1]210 Y RFC'!A2227</f>
        <v>ACR051111I47</v>
      </c>
      <c r="C2227" t="s">
        <v>2259</v>
      </c>
      <c r="D2227" t="str">
        <f>'[1]210 Y RFC'!C2227</f>
        <v>ANALISIS CLINICOS Y RAYOS X DE OCCIDENTE S DE RL DE CV</v>
      </c>
      <c r="E2227" s="35">
        <f>SUMIFS(Tabla16[TASA 16],Tabla16[NUM],Tabla1[[#This Row],[CODIGO]])</f>
        <v>0</v>
      </c>
      <c r="F2227" s="35">
        <f>SUMIFS(Tabla16[TASA 0%],Tabla16[NUM],Tabla1[[#This Row],[CODIGO]])</f>
        <v>0</v>
      </c>
      <c r="G2227" s="35">
        <f>SUMIFS(Tabla16[[EXENTO ]],Tabla16[NUM],Tabla1[[#This Row],[CODIGO]])</f>
        <v>0</v>
      </c>
      <c r="H2227" s="35">
        <f>SUMIFS(Tabla16[IVA],Tabla16[NUM],Tabla1[[#This Row],[CODIGO]])</f>
        <v>0</v>
      </c>
      <c r="I2227" s="35">
        <f>SUMIFS(Tabla16[ISR RET.],Tabla16[NUM],Tabla1[[#This Row],[CODIGO]])</f>
        <v>0</v>
      </c>
      <c r="J2227" s="35">
        <f>SUMIFS(Tabla16[IVA RET.],Tabla16[NUM],Tabla1[[#This Row],[CODIGO]])</f>
        <v>0</v>
      </c>
      <c r="K2227" t="str">
        <f>FIXED(Tabla1[[#This Row],[TASA 16%]],0)</f>
        <v>0</v>
      </c>
      <c r="L2227" t="str">
        <f>FIXED(Tabla1[[#This Row],[TASA 0%]],0)</f>
        <v>0</v>
      </c>
      <c r="M2227" t="str">
        <f>FIXED(Tabla1[[#This Row],[TASA EXE.]],0)</f>
        <v>0</v>
      </c>
      <c r="N2227" t="str">
        <f>FIXED(Tabla1[[#This Row],[IVA]],0)</f>
        <v>0</v>
      </c>
      <c r="O2227" t="str">
        <f>FIXED(Tabla1[[#This Row],[ISR RET]],0)</f>
        <v>0</v>
      </c>
      <c r="P2227" t="str">
        <f>FIXED(Tabla1[[#This Row],[IVA RET]],0)</f>
        <v>0</v>
      </c>
      <c r="R2227" s="68">
        <f>Tabla1[[#This Row],[TASA 16]]*16%</f>
        <v>0</v>
      </c>
    </row>
    <row r="2228" spans="2:18" x14ac:dyDescent="0.25">
      <c r="B2228" t="str">
        <f>'[1]210 Y RFC'!A2228</f>
        <v>MIM1011108H6</v>
      </c>
      <c r="C2228" t="s">
        <v>2260</v>
      </c>
      <c r="D2228" t="str">
        <f>'[1]210 Y RFC'!C2228</f>
        <v>MYGRA IMPORT MEXICO S DE RL DE CV</v>
      </c>
      <c r="E2228" s="35">
        <f>SUMIFS(Tabla16[TASA 16],Tabla16[NUM],Tabla1[[#This Row],[CODIGO]])</f>
        <v>0</v>
      </c>
      <c r="F2228" s="35">
        <f>SUMIFS(Tabla16[TASA 0%],Tabla16[NUM],Tabla1[[#This Row],[CODIGO]])</f>
        <v>0</v>
      </c>
      <c r="G2228" s="35">
        <f>SUMIFS(Tabla16[[EXENTO ]],Tabla16[NUM],Tabla1[[#This Row],[CODIGO]])</f>
        <v>0</v>
      </c>
      <c r="H2228" s="35">
        <f>SUMIFS(Tabla16[IVA],Tabla16[NUM],Tabla1[[#This Row],[CODIGO]])</f>
        <v>0</v>
      </c>
      <c r="I2228" s="35">
        <f>SUMIFS(Tabla16[ISR RET.],Tabla16[NUM],Tabla1[[#This Row],[CODIGO]])</f>
        <v>0</v>
      </c>
      <c r="J2228" s="35">
        <f>SUMIFS(Tabla16[IVA RET.],Tabla16[NUM],Tabla1[[#This Row],[CODIGO]])</f>
        <v>0</v>
      </c>
      <c r="K2228" t="str">
        <f>FIXED(Tabla1[[#This Row],[TASA 16%]],0)</f>
        <v>0</v>
      </c>
      <c r="L2228" t="str">
        <f>FIXED(Tabla1[[#This Row],[TASA 0%]],0)</f>
        <v>0</v>
      </c>
      <c r="M2228" t="str">
        <f>FIXED(Tabla1[[#This Row],[TASA EXE.]],0)</f>
        <v>0</v>
      </c>
      <c r="N2228" s="36" t="str">
        <f>FIXED(Tabla1[[#This Row],[IVA]],0)</f>
        <v>0</v>
      </c>
      <c r="O2228" s="36" t="str">
        <f>FIXED(Tabla1[[#This Row],[ISR RET]],0)</f>
        <v>0</v>
      </c>
      <c r="P2228" s="36" t="str">
        <f>FIXED(Tabla1[[#This Row],[IVA RET]],0)</f>
        <v>0</v>
      </c>
      <c r="R2228" s="68">
        <f>Tabla1[[#This Row],[TASA 16]]*16%</f>
        <v>0</v>
      </c>
    </row>
    <row r="2229" spans="2:18" x14ac:dyDescent="0.25">
      <c r="B2229" t="str">
        <f>'[1]210 Y RFC'!A2229</f>
        <v>TOHA711102D54</v>
      </c>
      <c r="C2229" t="s">
        <v>2261</v>
      </c>
      <c r="D2229" t="str">
        <f>'[1]210 Y RFC'!C2229</f>
        <v>TORRES HORTA ARTURO</v>
      </c>
      <c r="E2229" s="35">
        <f>SUMIFS(Tabla16[TASA 16],Tabla16[NUM],Tabla1[[#This Row],[CODIGO]])</f>
        <v>0</v>
      </c>
      <c r="F2229" s="35">
        <f>SUMIFS(Tabla16[TASA 0%],Tabla16[NUM],Tabla1[[#This Row],[CODIGO]])</f>
        <v>0</v>
      </c>
      <c r="G2229" s="35">
        <f>SUMIFS(Tabla16[[EXENTO ]],Tabla16[NUM],Tabla1[[#This Row],[CODIGO]])</f>
        <v>0</v>
      </c>
      <c r="H2229" s="35">
        <f>SUMIFS(Tabla16[IVA],Tabla16[NUM],Tabla1[[#This Row],[CODIGO]])</f>
        <v>0</v>
      </c>
      <c r="I2229" s="35">
        <f>SUMIFS(Tabla16[ISR RET.],Tabla16[NUM],Tabla1[[#This Row],[CODIGO]])</f>
        <v>0</v>
      </c>
      <c r="J2229" s="35">
        <f>SUMIFS(Tabla16[IVA RET.],Tabla16[NUM],Tabla1[[#This Row],[CODIGO]])</f>
        <v>0</v>
      </c>
      <c r="K2229" t="str">
        <f>FIXED(Tabla1[[#This Row],[TASA 16%]],0)</f>
        <v>0</v>
      </c>
      <c r="L2229" t="str">
        <f>FIXED(Tabla1[[#This Row],[TASA 0%]],0)</f>
        <v>0</v>
      </c>
      <c r="M2229" t="str">
        <f>FIXED(Tabla1[[#This Row],[TASA EXE.]],0)</f>
        <v>0</v>
      </c>
      <c r="N2229" t="str">
        <f>FIXED(Tabla1[[#This Row],[IVA]],0)</f>
        <v>0</v>
      </c>
      <c r="O2229" t="str">
        <f>FIXED(Tabla1[[#This Row],[ISR RET]],0)</f>
        <v>0</v>
      </c>
      <c r="P2229" t="str">
        <f>FIXED(Tabla1[[#This Row],[IVA RET]],0)</f>
        <v>0</v>
      </c>
      <c r="R2229" s="68">
        <f>Tabla1[[#This Row],[TASA 16]]*16%</f>
        <v>0</v>
      </c>
    </row>
    <row r="2230" spans="2:18" x14ac:dyDescent="0.25">
      <c r="B2230" t="str">
        <f>'[1]210 Y RFC'!A2230</f>
        <v>EPE0501192T4</v>
      </c>
      <c r="C2230" t="s">
        <v>2262</v>
      </c>
      <c r="D2230" t="str">
        <f>'[1]210 Y RFC'!C2230</f>
        <v>EVANS POWER EQUIPMENT SA DE CV</v>
      </c>
      <c r="E2230" s="35">
        <f>SUMIFS(Tabla16[TASA 16],Tabla16[NUM],Tabla1[[#This Row],[CODIGO]])</f>
        <v>0</v>
      </c>
      <c r="F2230" s="35">
        <f>SUMIFS(Tabla16[TASA 0%],Tabla16[NUM],Tabla1[[#This Row],[CODIGO]])</f>
        <v>0</v>
      </c>
      <c r="G2230" s="35">
        <f>SUMIFS(Tabla16[[EXENTO ]],Tabla16[NUM],Tabla1[[#This Row],[CODIGO]])</f>
        <v>0</v>
      </c>
      <c r="H2230" s="35">
        <f>SUMIFS(Tabla16[IVA],Tabla16[NUM],Tabla1[[#This Row],[CODIGO]])</f>
        <v>0</v>
      </c>
      <c r="I2230" s="35">
        <f>SUMIFS(Tabla16[ISR RET.],Tabla16[NUM],Tabla1[[#This Row],[CODIGO]])</f>
        <v>0</v>
      </c>
      <c r="J2230" s="35">
        <f>SUMIFS(Tabla16[IVA RET.],Tabla16[NUM],Tabla1[[#This Row],[CODIGO]])</f>
        <v>0</v>
      </c>
      <c r="K2230" t="str">
        <f>FIXED(Tabla1[[#This Row],[TASA 16%]],0)</f>
        <v>0</v>
      </c>
      <c r="L2230" t="str">
        <f>FIXED(Tabla1[[#This Row],[TASA 0%]],0)</f>
        <v>0</v>
      </c>
      <c r="M2230" t="str">
        <f>FIXED(Tabla1[[#This Row],[TASA EXE.]],0)</f>
        <v>0</v>
      </c>
      <c r="N2230" s="36" t="str">
        <f>FIXED(Tabla1[[#This Row],[IVA]],0)</f>
        <v>0</v>
      </c>
      <c r="O2230" s="36" t="str">
        <f>FIXED(Tabla1[[#This Row],[ISR RET]],0)</f>
        <v>0</v>
      </c>
      <c r="P2230" s="36" t="str">
        <f>FIXED(Tabla1[[#This Row],[IVA RET]],0)</f>
        <v>0</v>
      </c>
      <c r="R2230" s="68">
        <f>Tabla1[[#This Row],[TASA 16]]*16%</f>
        <v>0</v>
      </c>
    </row>
    <row r="2231" spans="2:18" x14ac:dyDescent="0.25">
      <c r="B2231" t="str">
        <f>'[1]210 Y RFC'!A2231</f>
        <v>GPE081027I38</v>
      </c>
      <c r="C2231" t="s">
        <v>2263</v>
      </c>
      <c r="D2231" t="str">
        <f>'[1]210 Y RFC'!C2231</f>
        <v>GDL PROMOMARKETING ELEMENTAL SERVICES SA DE CV</v>
      </c>
      <c r="E2231" s="35">
        <f>SUMIFS(Tabla16[TASA 16],Tabla16[NUM],Tabla1[[#This Row],[CODIGO]])</f>
        <v>0</v>
      </c>
      <c r="F2231" s="35">
        <f>SUMIFS(Tabla16[TASA 0%],Tabla16[NUM],Tabla1[[#This Row],[CODIGO]])</f>
        <v>0</v>
      </c>
      <c r="G2231" s="35">
        <f>SUMIFS(Tabla16[[EXENTO ]],Tabla16[NUM],Tabla1[[#This Row],[CODIGO]])</f>
        <v>0</v>
      </c>
      <c r="H2231" s="35">
        <f>SUMIFS(Tabla16[IVA],Tabla16[NUM],Tabla1[[#This Row],[CODIGO]])</f>
        <v>0</v>
      </c>
      <c r="I2231" s="35">
        <f>SUMIFS(Tabla16[ISR RET.],Tabla16[NUM],Tabla1[[#This Row],[CODIGO]])</f>
        <v>0</v>
      </c>
      <c r="J2231" s="35">
        <f>SUMIFS(Tabla16[IVA RET.],Tabla16[NUM],Tabla1[[#This Row],[CODIGO]])</f>
        <v>0</v>
      </c>
      <c r="K2231" t="str">
        <f>FIXED(Tabla1[[#This Row],[TASA 16%]],0)</f>
        <v>0</v>
      </c>
      <c r="L2231" t="str">
        <f>FIXED(Tabla1[[#This Row],[TASA 0%]],0)</f>
        <v>0</v>
      </c>
      <c r="M2231" t="str">
        <f>FIXED(Tabla1[[#This Row],[TASA EXE.]],0)</f>
        <v>0</v>
      </c>
      <c r="N2231" t="str">
        <f>FIXED(Tabla1[[#This Row],[IVA]],0)</f>
        <v>0</v>
      </c>
      <c r="O2231" t="str">
        <f>FIXED(Tabla1[[#This Row],[ISR RET]],0)</f>
        <v>0</v>
      </c>
      <c r="P2231" t="str">
        <f>FIXED(Tabla1[[#This Row],[IVA RET]],0)</f>
        <v>0</v>
      </c>
      <c r="R2231" s="68">
        <f>Tabla1[[#This Row],[TASA 16]]*16%</f>
        <v>0</v>
      </c>
    </row>
    <row r="2232" spans="2:18" x14ac:dyDescent="0.25">
      <c r="B2232" t="str">
        <f>'[1]210 Y RFC'!A2232</f>
        <v>CUSC700221LX1</v>
      </c>
      <c r="C2232" t="s">
        <v>2264</v>
      </c>
      <c r="D2232" t="str">
        <f>'[1]210 Y RFC'!C2232</f>
        <v>CURIEL SALAZAR CAROLINA</v>
      </c>
      <c r="E2232" s="35">
        <f>SUMIFS(Tabla16[TASA 16],Tabla16[NUM],Tabla1[[#This Row],[CODIGO]])</f>
        <v>0</v>
      </c>
      <c r="F2232" s="35">
        <f>SUMIFS(Tabla16[TASA 0%],Tabla16[NUM],Tabla1[[#This Row],[CODIGO]])</f>
        <v>0</v>
      </c>
      <c r="G2232" s="35">
        <f>SUMIFS(Tabla16[[EXENTO ]],Tabla16[NUM],Tabla1[[#This Row],[CODIGO]])</f>
        <v>0</v>
      </c>
      <c r="H2232" s="35">
        <f>SUMIFS(Tabla16[IVA],Tabla16[NUM],Tabla1[[#This Row],[CODIGO]])</f>
        <v>0</v>
      </c>
      <c r="I2232" s="35">
        <f>SUMIFS(Tabla16[ISR RET.],Tabla16[NUM],Tabla1[[#This Row],[CODIGO]])</f>
        <v>0</v>
      </c>
      <c r="J2232" s="35">
        <f>SUMIFS(Tabla16[IVA RET.],Tabla16[NUM],Tabla1[[#This Row],[CODIGO]])</f>
        <v>0</v>
      </c>
      <c r="K2232" t="str">
        <f>FIXED(Tabla1[[#This Row],[TASA 16%]],0)</f>
        <v>0</v>
      </c>
      <c r="L2232" t="str">
        <f>FIXED(Tabla1[[#This Row],[TASA 0%]],0)</f>
        <v>0</v>
      </c>
      <c r="M2232" t="str">
        <f>FIXED(Tabla1[[#This Row],[TASA EXE.]],0)</f>
        <v>0</v>
      </c>
      <c r="N2232" s="36" t="str">
        <f>FIXED(Tabla1[[#This Row],[IVA]],0)</f>
        <v>0</v>
      </c>
      <c r="O2232" s="36" t="str">
        <f>FIXED(Tabla1[[#This Row],[ISR RET]],0)</f>
        <v>0</v>
      </c>
      <c r="P2232" s="36" t="str">
        <f>FIXED(Tabla1[[#This Row],[IVA RET]],0)</f>
        <v>0</v>
      </c>
      <c r="R2232" s="68">
        <f>Tabla1[[#This Row],[TASA 16]]*16%</f>
        <v>0</v>
      </c>
    </row>
    <row r="2233" spans="2:18" x14ac:dyDescent="0.25">
      <c r="B2233" t="str">
        <f>'[1]210 Y RFC'!A2233</f>
        <v>PGC090724C43</v>
      </c>
      <c r="C2233" t="s">
        <v>2265</v>
      </c>
      <c r="D2233" t="str">
        <f>'[1]210 Y RFC'!C2233</f>
        <v>PRODUCTOS DE GRAN CONSUMO SA DE CV</v>
      </c>
      <c r="E2233" s="35">
        <f>SUMIFS(Tabla16[TASA 16],Tabla16[NUM],Tabla1[[#This Row],[CODIGO]])</f>
        <v>1968.9374999999998</v>
      </c>
      <c r="F2233" s="35">
        <f>SUMIFS(Tabla16[TASA 0%],Tabla16[NUM],Tabla1[[#This Row],[CODIGO]])</f>
        <v>2.250000000003638E-2</v>
      </c>
      <c r="G2233" s="35">
        <f>SUMIFS(Tabla16[[EXENTO ]],Tabla16[NUM],Tabla1[[#This Row],[CODIGO]])</f>
        <v>0</v>
      </c>
      <c r="H2233" s="35">
        <f>SUMIFS(Tabla16[IVA],Tabla16[NUM],Tabla1[[#This Row],[CODIGO]])</f>
        <v>315.02999999999997</v>
      </c>
      <c r="I2233" s="35">
        <f>SUMIFS(Tabla16[ISR RET.],Tabla16[NUM],Tabla1[[#This Row],[CODIGO]])</f>
        <v>0</v>
      </c>
      <c r="J2233" s="35">
        <f>SUMIFS(Tabla16[IVA RET.],Tabla16[NUM],Tabla1[[#This Row],[CODIGO]])</f>
        <v>0</v>
      </c>
      <c r="K2233" t="str">
        <f>FIXED(Tabla1[[#This Row],[TASA 16%]],0)</f>
        <v>1,969</v>
      </c>
      <c r="L2233" t="str">
        <f>FIXED(Tabla1[[#This Row],[TASA 0%]],0)</f>
        <v>0</v>
      </c>
      <c r="M2233" t="str">
        <f>FIXED(Tabla1[[#This Row],[TASA EXE.]],0)</f>
        <v>0</v>
      </c>
      <c r="N2233" s="36" t="str">
        <f>FIXED(Tabla1[[#This Row],[IVA]],0)</f>
        <v>315</v>
      </c>
      <c r="O2233" s="36" t="str">
        <f>FIXED(Tabla1[[#This Row],[ISR RET]],0)</f>
        <v>0</v>
      </c>
      <c r="P2233" s="36" t="str">
        <f>FIXED(Tabla1[[#This Row],[IVA RET]],0)</f>
        <v>0</v>
      </c>
      <c r="R2233" s="68">
        <f>Tabla1[[#This Row],[TASA 16]]*16%</f>
        <v>315.04000000000002</v>
      </c>
    </row>
    <row r="2234" spans="2:18" x14ac:dyDescent="0.25">
      <c r="B2234" t="str">
        <f>'[1]210 Y RFC'!A2234</f>
        <v>PABD840820K47</v>
      </c>
      <c r="C2234" t="s">
        <v>2266</v>
      </c>
      <c r="D2234" t="str">
        <f>'[1]210 Y RFC'!C2234</f>
        <v>PADILLA BARBA DIANA YAZMIN</v>
      </c>
      <c r="E2234" s="35">
        <f>SUMIFS(Tabla16[TASA 16],Tabla16[NUM],Tabla1[[#This Row],[CODIGO]])</f>
        <v>0</v>
      </c>
      <c r="F2234" s="35">
        <f>SUMIFS(Tabla16[TASA 0%],Tabla16[NUM],Tabla1[[#This Row],[CODIGO]])</f>
        <v>0</v>
      </c>
      <c r="G2234" s="35">
        <f>SUMIFS(Tabla16[[EXENTO ]],Tabla16[NUM],Tabla1[[#This Row],[CODIGO]])</f>
        <v>0</v>
      </c>
      <c r="H2234" s="35">
        <f>SUMIFS(Tabla16[IVA],Tabla16[NUM],Tabla1[[#This Row],[CODIGO]])</f>
        <v>0</v>
      </c>
      <c r="I2234" s="35">
        <f>SUMIFS(Tabla16[ISR RET.],Tabla16[NUM],Tabla1[[#This Row],[CODIGO]])</f>
        <v>0</v>
      </c>
      <c r="J2234" s="35">
        <f>SUMIFS(Tabla16[IVA RET.],Tabla16[NUM],Tabla1[[#This Row],[CODIGO]])</f>
        <v>0</v>
      </c>
      <c r="K2234" t="str">
        <f>FIXED(Tabla1[[#This Row],[TASA 16%]],0)</f>
        <v>0</v>
      </c>
      <c r="L2234" t="str">
        <f>FIXED(Tabla1[[#This Row],[TASA 0%]],0)</f>
        <v>0</v>
      </c>
      <c r="M2234" t="str">
        <f>FIXED(Tabla1[[#This Row],[TASA EXE.]],0)</f>
        <v>0</v>
      </c>
      <c r="N2234" s="36" t="str">
        <f>FIXED(Tabla1[[#This Row],[IVA]],0)</f>
        <v>0</v>
      </c>
      <c r="O2234" s="36" t="str">
        <f>FIXED(Tabla1[[#This Row],[ISR RET]],0)</f>
        <v>0</v>
      </c>
      <c r="P2234" s="36" t="str">
        <f>FIXED(Tabla1[[#This Row],[IVA RET]],0)</f>
        <v>0</v>
      </c>
      <c r="R2234" s="68">
        <f>Tabla1[[#This Row],[TASA 16]]*16%</f>
        <v>0</v>
      </c>
    </row>
    <row r="2235" spans="2:18" x14ac:dyDescent="0.25">
      <c r="B2235" t="str">
        <f>'[1]210 Y RFC'!A2235</f>
        <v>JIAJ790904QJ2</v>
      </c>
      <c r="C2235" t="s">
        <v>2267</v>
      </c>
      <c r="D2235" t="str">
        <f>'[1]210 Y RFC'!C2235</f>
        <v>JIMENEZ ALCALA JUVENAL</v>
      </c>
      <c r="E2235" s="35">
        <f>SUMIFS(Tabla16[TASA 16],Tabla16[NUM],Tabla1[[#This Row],[CODIGO]])</f>
        <v>0</v>
      </c>
      <c r="F2235" s="35">
        <f>SUMIFS(Tabla16[TASA 0%],Tabla16[NUM],Tabla1[[#This Row],[CODIGO]])</f>
        <v>0</v>
      </c>
      <c r="G2235" s="35">
        <f>SUMIFS(Tabla16[[EXENTO ]],Tabla16[NUM],Tabla1[[#This Row],[CODIGO]])</f>
        <v>0</v>
      </c>
      <c r="H2235" s="35">
        <f>SUMIFS(Tabla16[IVA],Tabla16[NUM],Tabla1[[#This Row],[CODIGO]])</f>
        <v>0</v>
      </c>
      <c r="I2235" s="35">
        <f>SUMIFS(Tabla16[ISR RET.],Tabla16[NUM],Tabla1[[#This Row],[CODIGO]])</f>
        <v>0</v>
      </c>
      <c r="J2235" s="35">
        <f>SUMIFS(Tabla16[IVA RET.],Tabla16[NUM],Tabla1[[#This Row],[CODIGO]])</f>
        <v>0</v>
      </c>
      <c r="K2235" t="str">
        <f>FIXED(Tabla1[[#This Row],[TASA 16%]],0)</f>
        <v>0</v>
      </c>
      <c r="L2235" t="str">
        <f>FIXED(Tabla1[[#This Row],[TASA 0%]],0)</f>
        <v>0</v>
      </c>
      <c r="M2235" t="str">
        <f>FIXED(Tabla1[[#This Row],[TASA EXE.]],0)</f>
        <v>0</v>
      </c>
      <c r="N2235" t="str">
        <f>FIXED(Tabla1[[#This Row],[IVA]],0)</f>
        <v>0</v>
      </c>
      <c r="O2235" t="str">
        <f>FIXED(Tabla1[[#This Row],[ISR RET]],0)</f>
        <v>0</v>
      </c>
      <c r="P2235" t="str">
        <f>FIXED(Tabla1[[#This Row],[IVA RET]],0)</f>
        <v>0</v>
      </c>
      <c r="R2235" s="68">
        <f>Tabla1[[#This Row],[TASA 16]]*16%</f>
        <v>0</v>
      </c>
    </row>
    <row r="2236" spans="2:18" x14ac:dyDescent="0.25">
      <c r="B2236" t="str">
        <f>'[1]210 Y RFC'!A2236</f>
        <v>CQH080901P57</v>
      </c>
      <c r="C2236" t="s">
        <v>2268</v>
      </c>
      <c r="D2236" t="str">
        <f>'[1]210 Y RFC'!C2236</f>
        <v>COMERCIALIZADORA QUALITY HEALTH SA DE CV</v>
      </c>
      <c r="E2236" s="35">
        <f>SUMIFS(Tabla16[TASA 16],Tabla16[NUM],Tabla1[[#This Row],[CODIGO]])</f>
        <v>0</v>
      </c>
      <c r="F2236" s="35">
        <f>SUMIFS(Tabla16[TASA 0%],Tabla16[NUM],Tabla1[[#This Row],[CODIGO]])</f>
        <v>0</v>
      </c>
      <c r="G2236" s="35">
        <f>SUMIFS(Tabla16[[EXENTO ]],Tabla16[NUM],Tabla1[[#This Row],[CODIGO]])</f>
        <v>0</v>
      </c>
      <c r="H2236" s="35">
        <f>SUMIFS(Tabla16[IVA],Tabla16[NUM],Tabla1[[#This Row],[CODIGO]])</f>
        <v>0</v>
      </c>
      <c r="I2236" s="35">
        <f>SUMIFS(Tabla16[ISR RET.],Tabla16[NUM],Tabla1[[#This Row],[CODIGO]])</f>
        <v>0</v>
      </c>
      <c r="J2236" s="35">
        <f>SUMIFS(Tabla16[IVA RET.],Tabla16[NUM],Tabla1[[#This Row],[CODIGO]])</f>
        <v>0</v>
      </c>
      <c r="K2236" t="str">
        <f>FIXED(Tabla1[[#This Row],[TASA 16%]],0)</f>
        <v>0</v>
      </c>
      <c r="L2236" t="str">
        <f>FIXED(Tabla1[[#This Row],[TASA 0%]],0)</f>
        <v>0</v>
      </c>
      <c r="M2236" t="str">
        <f>FIXED(Tabla1[[#This Row],[TASA EXE.]],0)</f>
        <v>0</v>
      </c>
      <c r="N2236" s="36" t="str">
        <f>FIXED(Tabla1[[#This Row],[IVA]],0)</f>
        <v>0</v>
      </c>
      <c r="O2236" s="36" t="str">
        <f>FIXED(Tabla1[[#This Row],[ISR RET]],0)</f>
        <v>0</v>
      </c>
      <c r="P2236" s="36" t="str">
        <f>FIXED(Tabla1[[#This Row],[IVA RET]],0)</f>
        <v>0</v>
      </c>
      <c r="R2236" s="68">
        <f>Tabla1[[#This Row],[TASA 16]]*16%</f>
        <v>0</v>
      </c>
    </row>
    <row r="2237" spans="2:18" x14ac:dyDescent="0.25">
      <c r="B2237" t="str">
        <f>'[1]210 Y RFC'!A2237</f>
        <v>REGO781024NU5</v>
      </c>
      <c r="C2237" t="s">
        <v>2269</v>
      </c>
      <c r="D2237" t="str">
        <f>'[1]210 Y RFC'!C2237</f>
        <v>REYNOSO GONZALEZ JOSE ORLANDO</v>
      </c>
      <c r="E2237" s="35">
        <f>SUMIFS(Tabla16[TASA 16],Tabla16[NUM],Tabla1[[#This Row],[CODIGO]])</f>
        <v>0</v>
      </c>
      <c r="F2237" s="35">
        <f>SUMIFS(Tabla16[TASA 0%],Tabla16[NUM],Tabla1[[#This Row],[CODIGO]])</f>
        <v>0</v>
      </c>
      <c r="G2237" s="35">
        <f>SUMIFS(Tabla16[[EXENTO ]],Tabla16[NUM],Tabla1[[#This Row],[CODIGO]])</f>
        <v>0</v>
      </c>
      <c r="H2237" s="35">
        <f>SUMIFS(Tabla16[IVA],Tabla16[NUM],Tabla1[[#This Row],[CODIGO]])</f>
        <v>0</v>
      </c>
      <c r="I2237" s="35">
        <f>SUMIFS(Tabla16[ISR RET.],Tabla16[NUM],Tabla1[[#This Row],[CODIGO]])</f>
        <v>0</v>
      </c>
      <c r="J2237" s="35">
        <f>SUMIFS(Tabla16[IVA RET.],Tabla16[NUM],Tabla1[[#This Row],[CODIGO]])</f>
        <v>0</v>
      </c>
      <c r="K2237" t="str">
        <f>FIXED(Tabla1[[#This Row],[TASA 16%]],0)</f>
        <v>0</v>
      </c>
      <c r="L2237" t="str">
        <f>FIXED(Tabla1[[#This Row],[TASA 0%]],0)</f>
        <v>0</v>
      </c>
      <c r="M2237" t="str">
        <f>FIXED(Tabla1[[#This Row],[TASA EXE.]],0)</f>
        <v>0</v>
      </c>
      <c r="N2237" t="str">
        <f>FIXED(Tabla1[[#This Row],[IVA]],0)</f>
        <v>0</v>
      </c>
      <c r="O2237" t="str">
        <f>FIXED(Tabla1[[#This Row],[ISR RET]],0)</f>
        <v>0</v>
      </c>
      <c r="P2237" t="str">
        <f>FIXED(Tabla1[[#This Row],[IVA RET]],0)</f>
        <v>0</v>
      </c>
      <c r="R2237" s="68">
        <f>Tabla1[[#This Row],[TASA 16]]*16%</f>
        <v>0</v>
      </c>
    </row>
    <row r="2238" spans="2:18" x14ac:dyDescent="0.25">
      <c r="B2238" t="str">
        <f>'[1]210 Y RFC'!A2238</f>
        <v>DIM981027CW6</v>
      </c>
      <c r="C2238" t="s">
        <v>2270</v>
      </c>
      <c r="D2238" t="str">
        <f>'[1]210 Y RFC'!C2238</f>
        <v>DIMEJA SA DE CV</v>
      </c>
      <c r="E2238" s="35">
        <f>SUMIFS(Tabla16[TASA 16],Tabla16[NUM],Tabla1[[#This Row],[CODIGO]])</f>
        <v>0</v>
      </c>
      <c r="F2238" s="35">
        <f>SUMIFS(Tabla16[TASA 0%],Tabla16[NUM],Tabla1[[#This Row],[CODIGO]])</f>
        <v>0</v>
      </c>
      <c r="G2238" s="35">
        <f>SUMIFS(Tabla16[[EXENTO ]],Tabla16[NUM],Tabla1[[#This Row],[CODIGO]])</f>
        <v>0</v>
      </c>
      <c r="H2238" s="35">
        <f>SUMIFS(Tabla16[IVA],Tabla16[NUM],Tabla1[[#This Row],[CODIGO]])</f>
        <v>0</v>
      </c>
      <c r="I2238" s="35">
        <f>SUMIFS(Tabla16[ISR RET.],Tabla16[NUM],Tabla1[[#This Row],[CODIGO]])</f>
        <v>0</v>
      </c>
      <c r="J2238" s="35">
        <f>SUMIFS(Tabla16[IVA RET.],Tabla16[NUM],Tabla1[[#This Row],[CODIGO]])</f>
        <v>0</v>
      </c>
      <c r="K2238" t="str">
        <f>FIXED(Tabla1[[#This Row],[TASA 16%]],0)</f>
        <v>0</v>
      </c>
      <c r="L2238" t="str">
        <f>FIXED(Tabla1[[#This Row],[TASA 0%]],0)</f>
        <v>0</v>
      </c>
      <c r="M2238" t="str">
        <f>FIXED(Tabla1[[#This Row],[TASA EXE.]],0)</f>
        <v>0</v>
      </c>
      <c r="N2238" s="36" t="str">
        <f>FIXED(Tabla1[[#This Row],[IVA]],0)</f>
        <v>0</v>
      </c>
      <c r="O2238" s="36" t="str">
        <f>FIXED(Tabla1[[#This Row],[ISR RET]],0)</f>
        <v>0</v>
      </c>
      <c r="P2238" s="36" t="str">
        <f>FIXED(Tabla1[[#This Row],[IVA RET]],0)</f>
        <v>0</v>
      </c>
      <c r="R2238" s="68">
        <f>Tabla1[[#This Row],[TASA 16]]*16%</f>
        <v>0</v>
      </c>
    </row>
    <row r="2239" spans="2:18" x14ac:dyDescent="0.25">
      <c r="B2239" t="str">
        <f>'[1]210 Y RFC'!A2239</f>
        <v>GURH840521Q86</v>
      </c>
      <c r="C2239" t="s">
        <v>2271</v>
      </c>
      <c r="D2239" t="str">
        <f>'[1]210 Y RFC'!C2239</f>
        <v>GUERRERO RODRIGUEZ HECTOR IVAN</v>
      </c>
      <c r="E2239" s="35">
        <f>SUMIFS(Tabla16[TASA 16],Tabla16[NUM],Tabla1[[#This Row],[CODIGO]])</f>
        <v>0</v>
      </c>
      <c r="F2239" s="35">
        <f>SUMIFS(Tabla16[TASA 0%],Tabla16[NUM],Tabla1[[#This Row],[CODIGO]])</f>
        <v>0</v>
      </c>
      <c r="G2239" s="35">
        <f>SUMIFS(Tabla16[[EXENTO ]],Tabla16[NUM],Tabla1[[#This Row],[CODIGO]])</f>
        <v>0</v>
      </c>
      <c r="H2239" s="35">
        <f>SUMIFS(Tabla16[IVA],Tabla16[NUM],Tabla1[[#This Row],[CODIGO]])</f>
        <v>0</v>
      </c>
      <c r="I2239" s="35">
        <f>SUMIFS(Tabla16[ISR RET.],Tabla16[NUM],Tabla1[[#This Row],[CODIGO]])</f>
        <v>0</v>
      </c>
      <c r="J2239" s="35">
        <f>SUMIFS(Tabla16[IVA RET.],Tabla16[NUM],Tabla1[[#This Row],[CODIGO]])</f>
        <v>0</v>
      </c>
      <c r="K2239" t="str">
        <f>FIXED(Tabla1[[#This Row],[TASA 16%]],0)</f>
        <v>0</v>
      </c>
      <c r="L2239" t="str">
        <f>FIXED(Tabla1[[#This Row],[TASA 0%]],0)</f>
        <v>0</v>
      </c>
      <c r="M2239" t="str">
        <f>FIXED(Tabla1[[#This Row],[TASA EXE.]],0)</f>
        <v>0</v>
      </c>
      <c r="N2239" t="str">
        <f>FIXED(Tabla1[[#This Row],[IVA]],0)</f>
        <v>0</v>
      </c>
      <c r="O2239" t="str">
        <f>FIXED(Tabla1[[#This Row],[ISR RET]],0)</f>
        <v>0</v>
      </c>
      <c r="P2239" t="str">
        <f>FIXED(Tabla1[[#This Row],[IVA RET]],0)</f>
        <v>0</v>
      </c>
      <c r="R2239" s="68">
        <f>Tabla1[[#This Row],[TASA 16]]*16%</f>
        <v>0</v>
      </c>
    </row>
    <row r="2240" spans="2:18" x14ac:dyDescent="0.25">
      <c r="B2240" t="str">
        <f>'[1]210 Y RFC'!A2240</f>
        <v>CGM060220FH7</v>
      </c>
      <c r="C2240" t="s">
        <v>2272</v>
      </c>
      <c r="D2240" t="str">
        <f>'[1]210 Y RFC'!C2240</f>
        <v>COMERCIAL GMA SA DE CV</v>
      </c>
      <c r="E2240" s="35">
        <f>SUMIFS(Tabla16[TASA 16],Tabla16[NUM],Tabla1[[#This Row],[CODIGO]])</f>
        <v>0</v>
      </c>
      <c r="F2240" s="35">
        <f>SUMIFS(Tabla16[TASA 0%],Tabla16[NUM],Tabla1[[#This Row],[CODIGO]])</f>
        <v>0</v>
      </c>
      <c r="G2240" s="35">
        <f>SUMIFS(Tabla16[[EXENTO ]],Tabla16[NUM],Tabla1[[#This Row],[CODIGO]])</f>
        <v>0</v>
      </c>
      <c r="H2240" s="35">
        <f>SUMIFS(Tabla16[IVA],Tabla16[NUM],Tabla1[[#This Row],[CODIGO]])</f>
        <v>0</v>
      </c>
      <c r="I2240" s="35">
        <f>SUMIFS(Tabla16[ISR RET.],Tabla16[NUM],Tabla1[[#This Row],[CODIGO]])</f>
        <v>0</v>
      </c>
      <c r="J2240" s="35">
        <f>SUMIFS(Tabla16[IVA RET.],Tabla16[NUM],Tabla1[[#This Row],[CODIGO]])</f>
        <v>0</v>
      </c>
      <c r="K2240" t="str">
        <f>FIXED(Tabla1[[#This Row],[TASA 16%]],0)</f>
        <v>0</v>
      </c>
      <c r="L2240" t="str">
        <f>FIXED(Tabla1[[#This Row],[TASA 0%]],0)</f>
        <v>0</v>
      </c>
      <c r="M2240" t="str">
        <f>FIXED(Tabla1[[#This Row],[TASA EXE.]],0)</f>
        <v>0</v>
      </c>
      <c r="N2240" s="36" t="str">
        <f>FIXED(Tabla1[[#This Row],[IVA]],0)</f>
        <v>0</v>
      </c>
      <c r="O2240" s="36" t="str">
        <f>FIXED(Tabla1[[#This Row],[ISR RET]],0)</f>
        <v>0</v>
      </c>
      <c r="P2240" s="36" t="str">
        <f>FIXED(Tabla1[[#This Row],[IVA RET]],0)</f>
        <v>0</v>
      </c>
      <c r="R2240" s="68">
        <f>Tabla1[[#This Row],[TASA 16]]*16%</f>
        <v>0</v>
      </c>
    </row>
    <row r="2241" spans="2:18" x14ac:dyDescent="0.25">
      <c r="B2241" t="str">
        <f>'[1]210 Y RFC'!A2241</f>
        <v>CPA101130M59</v>
      </c>
      <c r="C2241" t="s">
        <v>2273</v>
      </c>
      <c r="D2241" t="str">
        <f>'[1]210 Y RFC'!C2241</f>
        <v>COMERCIALIZADORA EL PANQUE SA DE CV</v>
      </c>
      <c r="E2241" s="35">
        <f>SUMIFS(Tabla16[TASA 16],Tabla16[NUM],Tabla1[[#This Row],[CODIGO]])</f>
        <v>0</v>
      </c>
      <c r="F2241" s="35">
        <f>SUMIFS(Tabla16[TASA 0%],Tabla16[NUM],Tabla1[[#This Row],[CODIGO]])</f>
        <v>67911.239999999991</v>
      </c>
      <c r="G2241" s="35">
        <f>SUMIFS(Tabla16[[EXENTO ]],Tabla16[NUM],Tabla1[[#This Row],[CODIGO]])</f>
        <v>5285.85</v>
      </c>
      <c r="H2241" s="35">
        <f>SUMIFS(Tabla16[IVA],Tabla16[NUM],Tabla1[[#This Row],[CODIGO]])</f>
        <v>0</v>
      </c>
      <c r="I2241" s="35">
        <f>SUMIFS(Tabla16[ISR RET.],Tabla16[NUM],Tabla1[[#This Row],[CODIGO]])</f>
        <v>0</v>
      </c>
      <c r="J2241" s="35">
        <f>SUMIFS(Tabla16[IVA RET.],Tabla16[NUM],Tabla1[[#This Row],[CODIGO]])</f>
        <v>0</v>
      </c>
      <c r="K2241" t="str">
        <f>FIXED(Tabla1[[#This Row],[TASA 16%]],0)</f>
        <v>0</v>
      </c>
      <c r="L2241" t="str">
        <f>FIXED(Tabla1[[#This Row],[TASA 0%]],0)</f>
        <v>67,911</v>
      </c>
      <c r="M2241" t="str">
        <f>FIXED(Tabla1[[#This Row],[TASA EXE.]],0)</f>
        <v>5,286</v>
      </c>
      <c r="N2241" t="str">
        <f>FIXED(Tabla1[[#This Row],[IVA]],0)</f>
        <v>0</v>
      </c>
      <c r="O2241" t="str">
        <f>FIXED(Tabla1[[#This Row],[ISR RET]],0)</f>
        <v>0</v>
      </c>
      <c r="P2241" t="str">
        <f>FIXED(Tabla1[[#This Row],[IVA RET]],0)</f>
        <v>0</v>
      </c>
      <c r="R2241" s="68">
        <f>Tabla1[[#This Row],[TASA 16]]*16%</f>
        <v>0</v>
      </c>
    </row>
    <row r="2242" spans="2:18" x14ac:dyDescent="0.25">
      <c r="B2242" t="str">
        <f>'[1]210 Y RFC'!A2242</f>
        <v>AMA011210DY5</v>
      </c>
      <c r="C2242" t="s">
        <v>2274</v>
      </c>
      <c r="D2242" t="str">
        <f>'[1]210 Y RFC'!C2242</f>
        <v>AGROPECUARIA MARROQUIN SA DE CV</v>
      </c>
      <c r="E2242" s="35">
        <f>SUMIFS(Tabla16[TASA 16],Tabla16[NUM],Tabla1[[#This Row],[CODIGO]])</f>
        <v>0</v>
      </c>
      <c r="F2242" s="35">
        <f>SUMIFS(Tabla16[TASA 0%],Tabla16[NUM],Tabla1[[#This Row],[CODIGO]])</f>
        <v>0</v>
      </c>
      <c r="G2242" s="35">
        <f>SUMIFS(Tabla16[[EXENTO ]],Tabla16[NUM],Tabla1[[#This Row],[CODIGO]])</f>
        <v>0</v>
      </c>
      <c r="H2242" s="35">
        <f>SUMIFS(Tabla16[IVA],Tabla16[NUM],Tabla1[[#This Row],[CODIGO]])</f>
        <v>0</v>
      </c>
      <c r="I2242" s="35">
        <f>SUMIFS(Tabla16[ISR RET.],Tabla16[NUM],Tabla1[[#This Row],[CODIGO]])</f>
        <v>0</v>
      </c>
      <c r="J2242" s="35">
        <f>SUMIFS(Tabla16[IVA RET.],Tabla16[NUM],Tabla1[[#This Row],[CODIGO]])</f>
        <v>0</v>
      </c>
      <c r="K2242" t="str">
        <f>FIXED(Tabla1[[#This Row],[TASA 16%]],0)</f>
        <v>0</v>
      </c>
      <c r="L2242" t="str">
        <f>FIXED(Tabla1[[#This Row],[TASA 0%]],0)</f>
        <v>0</v>
      </c>
      <c r="M2242" t="str">
        <f>FIXED(Tabla1[[#This Row],[TASA EXE.]],0)</f>
        <v>0</v>
      </c>
      <c r="N2242" s="36" t="str">
        <f>FIXED(Tabla1[[#This Row],[IVA]],0)</f>
        <v>0</v>
      </c>
      <c r="O2242" s="36" t="str">
        <f>FIXED(Tabla1[[#This Row],[ISR RET]],0)</f>
        <v>0</v>
      </c>
      <c r="P2242" s="36" t="str">
        <f>FIXED(Tabla1[[#This Row],[IVA RET]],0)</f>
        <v>0</v>
      </c>
      <c r="R2242" s="68">
        <f>Tabla1[[#This Row],[TASA 16]]*16%</f>
        <v>0</v>
      </c>
    </row>
    <row r="2243" spans="2:18" x14ac:dyDescent="0.25">
      <c r="B2243" t="str">
        <f>'[1]210 Y RFC'!A2243</f>
        <v>CUGL751015U10</v>
      </c>
      <c r="C2243" t="s">
        <v>2275</v>
      </c>
      <c r="D2243" t="str">
        <f>'[1]210 Y RFC'!C2243</f>
        <v>CRUZ GONZALEZ LUIS RODRIGO</v>
      </c>
      <c r="E2243" s="35">
        <f>SUMIFS(Tabla16[TASA 16],Tabla16[NUM],Tabla1[[#This Row],[CODIGO]])</f>
        <v>20534.375</v>
      </c>
      <c r="F2243" s="35">
        <f>SUMIFS(Tabla16[TASA 0%],Tabla16[NUM],Tabla1[[#This Row],[CODIGO]])</f>
        <v>0.12500000000045475</v>
      </c>
      <c r="G2243" s="35">
        <f>SUMIFS(Tabla16[[EXENTO ]],Tabla16[NUM],Tabla1[[#This Row],[CODIGO]])</f>
        <v>0</v>
      </c>
      <c r="H2243" s="35">
        <f>SUMIFS(Tabla16[IVA],Tabla16[NUM],Tabla1[[#This Row],[CODIGO]])</f>
        <v>3285.5</v>
      </c>
      <c r="I2243" s="35">
        <f>SUMIFS(Tabla16[ISR RET.],Tabla16[NUM],Tabla1[[#This Row],[CODIGO]])</f>
        <v>0</v>
      </c>
      <c r="J2243" s="35">
        <f>SUMIFS(Tabla16[IVA RET.],Tabla16[NUM],Tabla1[[#This Row],[CODIGO]])</f>
        <v>0</v>
      </c>
      <c r="K2243" t="str">
        <f>FIXED(Tabla1[[#This Row],[TASA 16%]],0)</f>
        <v>20,534</v>
      </c>
      <c r="L2243" t="str">
        <f>FIXED(Tabla1[[#This Row],[TASA 0%]],0)</f>
        <v>0</v>
      </c>
      <c r="M2243" t="str">
        <f>FIXED(Tabla1[[#This Row],[TASA EXE.]],0)</f>
        <v>0</v>
      </c>
      <c r="N2243" s="36" t="str">
        <f>FIXED(Tabla1[[#This Row],[IVA]],0)</f>
        <v>3,286</v>
      </c>
      <c r="O2243" s="36" t="str">
        <f>FIXED(Tabla1[[#This Row],[ISR RET]],0)</f>
        <v>0</v>
      </c>
      <c r="P2243" s="36" t="str">
        <f>FIXED(Tabla1[[#This Row],[IVA RET]],0)</f>
        <v>0</v>
      </c>
      <c r="R2243" s="68">
        <f>Tabla1[[#This Row],[TASA 16]]*16%</f>
        <v>3285.44</v>
      </c>
    </row>
    <row r="2244" spans="2:18" x14ac:dyDescent="0.25">
      <c r="B2244" t="str">
        <f>'[1]210 Y RFC'!A2244</f>
        <v>GUNO6707141KA</v>
      </c>
      <c r="C2244" t="s">
        <v>2276</v>
      </c>
      <c r="D2244" t="str">
        <f>'[1]210 Y RFC'!C2244</f>
        <v>GUTIERREZ NAVARRO OSCAR ARMANDO</v>
      </c>
      <c r="E2244" s="35">
        <f>SUMIFS(Tabla16[TASA 16],Tabla16[NUM],Tabla1[[#This Row],[CODIGO]])</f>
        <v>0</v>
      </c>
      <c r="F2244" s="35">
        <f>SUMIFS(Tabla16[TASA 0%],Tabla16[NUM],Tabla1[[#This Row],[CODIGO]])</f>
        <v>0</v>
      </c>
      <c r="G2244" s="35">
        <f>SUMIFS(Tabla16[[EXENTO ]],Tabla16[NUM],Tabla1[[#This Row],[CODIGO]])</f>
        <v>0</v>
      </c>
      <c r="H2244" s="35">
        <f>SUMIFS(Tabla16[IVA],Tabla16[NUM],Tabla1[[#This Row],[CODIGO]])</f>
        <v>0</v>
      </c>
      <c r="I2244" s="35">
        <f>SUMIFS(Tabla16[ISR RET.],Tabla16[NUM],Tabla1[[#This Row],[CODIGO]])</f>
        <v>0</v>
      </c>
      <c r="J2244" s="35">
        <f>SUMIFS(Tabla16[IVA RET.],Tabla16[NUM],Tabla1[[#This Row],[CODIGO]])</f>
        <v>0</v>
      </c>
      <c r="K2244" t="str">
        <f>FIXED(Tabla1[[#This Row],[TASA 16%]],0)</f>
        <v>0</v>
      </c>
      <c r="L2244" t="str">
        <f>FIXED(Tabla1[[#This Row],[TASA 0%]],0)</f>
        <v>0</v>
      </c>
      <c r="M2244" t="str">
        <f>FIXED(Tabla1[[#This Row],[TASA EXE.]],0)</f>
        <v>0</v>
      </c>
      <c r="N2244" s="36" t="str">
        <f>FIXED(Tabla1[[#This Row],[IVA]],0)</f>
        <v>0</v>
      </c>
      <c r="O2244" s="36" t="str">
        <f>FIXED(Tabla1[[#This Row],[ISR RET]],0)</f>
        <v>0</v>
      </c>
      <c r="P2244" s="36" t="str">
        <f>FIXED(Tabla1[[#This Row],[IVA RET]],0)</f>
        <v>0</v>
      </c>
      <c r="R2244" s="68">
        <f>Tabla1[[#This Row],[TASA 16]]*16%</f>
        <v>0</v>
      </c>
    </row>
    <row r="2245" spans="2:18" x14ac:dyDescent="0.25">
      <c r="B2245" t="str">
        <f>'[1]210 Y RFC'!A2245</f>
        <v>SIAR711126T83</v>
      </c>
      <c r="C2245" t="s">
        <v>2277</v>
      </c>
      <c r="D2245" t="str">
        <f>'[1]210 Y RFC'!C2245</f>
        <v>SIERRA AVILA RODRIGO</v>
      </c>
      <c r="E2245" s="35">
        <f>SUMIFS(Tabla16[TASA 16],Tabla16[NUM],Tabla1[[#This Row],[CODIGO]])</f>
        <v>0</v>
      </c>
      <c r="F2245" s="35">
        <f>SUMIFS(Tabla16[TASA 0%],Tabla16[NUM],Tabla1[[#This Row],[CODIGO]])</f>
        <v>0</v>
      </c>
      <c r="G2245" s="35">
        <f>SUMIFS(Tabla16[[EXENTO ]],Tabla16[NUM],Tabla1[[#This Row],[CODIGO]])</f>
        <v>0</v>
      </c>
      <c r="H2245" s="35">
        <f>SUMIFS(Tabla16[IVA],Tabla16[NUM],Tabla1[[#This Row],[CODIGO]])</f>
        <v>0</v>
      </c>
      <c r="I2245" s="35">
        <f>SUMIFS(Tabla16[ISR RET.],Tabla16[NUM],Tabla1[[#This Row],[CODIGO]])</f>
        <v>0</v>
      </c>
      <c r="J2245" s="35">
        <f>SUMIFS(Tabla16[IVA RET.],Tabla16[NUM],Tabla1[[#This Row],[CODIGO]])</f>
        <v>0</v>
      </c>
      <c r="K2245" t="str">
        <f>FIXED(Tabla1[[#This Row],[TASA 16%]],0)</f>
        <v>0</v>
      </c>
      <c r="L2245" t="str">
        <f>FIXED(Tabla1[[#This Row],[TASA 0%]],0)</f>
        <v>0</v>
      </c>
      <c r="M2245" t="str">
        <f>FIXED(Tabla1[[#This Row],[TASA EXE.]],0)</f>
        <v>0</v>
      </c>
      <c r="N2245" t="str">
        <f>FIXED(Tabla1[[#This Row],[IVA]],0)</f>
        <v>0</v>
      </c>
      <c r="O2245" t="str">
        <f>FIXED(Tabla1[[#This Row],[ISR RET]],0)</f>
        <v>0</v>
      </c>
      <c r="P2245" t="str">
        <f>FIXED(Tabla1[[#This Row],[IVA RET]],0)</f>
        <v>0</v>
      </c>
      <c r="R2245" s="68">
        <f>Tabla1[[#This Row],[TASA 16]]*16%</f>
        <v>0</v>
      </c>
    </row>
    <row r="2246" spans="2:18" x14ac:dyDescent="0.25">
      <c r="B2246" t="str">
        <f>'[1]210 Y RFC'!A2246</f>
        <v>HUVR830118DU9</v>
      </c>
      <c r="C2246" t="s">
        <v>2278</v>
      </c>
      <c r="D2246" t="str">
        <f>'[1]210 Y RFC'!C2246</f>
        <v>HUERTA VALLARTA RENE</v>
      </c>
      <c r="E2246" s="35">
        <f>SUMIFS(Tabla16[TASA 16],Tabla16[NUM],Tabla1[[#This Row],[CODIGO]])</f>
        <v>36698.25</v>
      </c>
      <c r="F2246" s="35">
        <f>SUMIFS(Tabla16[TASA 0%],Tabla16[NUM],Tabla1[[#This Row],[CODIGO]])</f>
        <v>19174.539999999997</v>
      </c>
      <c r="G2246" s="35">
        <f>SUMIFS(Tabla16[[EXENTO ]],Tabla16[NUM],Tabla1[[#This Row],[CODIGO]])</f>
        <v>0</v>
      </c>
      <c r="H2246" s="35">
        <f>SUMIFS(Tabla16[IVA],Tabla16[NUM],Tabla1[[#This Row],[CODIGO]])</f>
        <v>5871.7199999999993</v>
      </c>
      <c r="I2246" s="35">
        <f>SUMIFS(Tabla16[ISR RET.],Tabla16[NUM],Tabla1[[#This Row],[CODIGO]])</f>
        <v>0</v>
      </c>
      <c r="J2246" s="35">
        <f>SUMIFS(Tabla16[IVA RET.],Tabla16[NUM],Tabla1[[#This Row],[CODIGO]])</f>
        <v>0</v>
      </c>
      <c r="K2246" t="str">
        <f>FIXED(Tabla1[[#This Row],[TASA 16%]],0)</f>
        <v>36,698</v>
      </c>
      <c r="L2246" t="str">
        <f>FIXED(Tabla1[[#This Row],[TASA 0%]],0)</f>
        <v>19,175</v>
      </c>
      <c r="M2246" t="str">
        <f>FIXED(Tabla1[[#This Row],[TASA EXE.]],0)</f>
        <v>0</v>
      </c>
      <c r="N2246" t="str">
        <f>FIXED(Tabla1[[#This Row],[IVA]],0)</f>
        <v>5,872</v>
      </c>
      <c r="O2246" t="str">
        <f>FIXED(Tabla1[[#This Row],[ISR RET]],0)</f>
        <v>0</v>
      </c>
      <c r="P2246" t="str">
        <f>FIXED(Tabla1[[#This Row],[IVA RET]],0)</f>
        <v>0</v>
      </c>
      <c r="R2246" s="68">
        <f>Tabla1[[#This Row],[TASA 16]]*16%</f>
        <v>5871.68</v>
      </c>
    </row>
    <row r="2247" spans="2:18" x14ac:dyDescent="0.25">
      <c r="B2247" t="str">
        <f>'[1]210 Y RFC'!A2247</f>
        <v>JMA010621UJ3</v>
      </c>
      <c r="C2247" t="s">
        <v>2279</v>
      </c>
      <c r="D2247" t="str">
        <f>'[1]210 Y RFC'!C2247</f>
        <v>JUGUETIPLASTIC MARQUEZ SA DE CV</v>
      </c>
      <c r="E2247" s="35">
        <f>SUMIFS(Tabla16[TASA 16],Tabla16[NUM],Tabla1[[#This Row],[CODIGO]])</f>
        <v>0</v>
      </c>
      <c r="F2247" s="35">
        <f>SUMIFS(Tabla16[TASA 0%],Tabla16[NUM],Tabla1[[#This Row],[CODIGO]])</f>
        <v>0</v>
      </c>
      <c r="G2247" s="35">
        <f>SUMIFS(Tabla16[[EXENTO ]],Tabla16[NUM],Tabla1[[#This Row],[CODIGO]])</f>
        <v>0</v>
      </c>
      <c r="H2247" s="35">
        <f>SUMIFS(Tabla16[IVA],Tabla16[NUM],Tabla1[[#This Row],[CODIGO]])</f>
        <v>0</v>
      </c>
      <c r="I2247" s="35">
        <f>SUMIFS(Tabla16[ISR RET.],Tabla16[NUM],Tabla1[[#This Row],[CODIGO]])</f>
        <v>0</v>
      </c>
      <c r="J2247" s="35">
        <f>SUMIFS(Tabla16[IVA RET.],Tabla16[NUM],Tabla1[[#This Row],[CODIGO]])</f>
        <v>0</v>
      </c>
      <c r="K2247" t="str">
        <f>FIXED(Tabla1[[#This Row],[TASA 16%]],0)</f>
        <v>0</v>
      </c>
      <c r="L2247" t="str">
        <f>FIXED(Tabla1[[#This Row],[TASA 0%]],0)</f>
        <v>0</v>
      </c>
      <c r="M2247" t="str">
        <f>FIXED(Tabla1[[#This Row],[TASA EXE.]],0)</f>
        <v>0</v>
      </c>
      <c r="N2247" t="str">
        <f>FIXED(Tabla1[[#This Row],[IVA]],0)</f>
        <v>0</v>
      </c>
      <c r="O2247" t="str">
        <f>FIXED(Tabla1[[#This Row],[ISR RET]],0)</f>
        <v>0</v>
      </c>
      <c r="P2247" t="str">
        <f>FIXED(Tabla1[[#This Row],[IVA RET]],0)</f>
        <v>0</v>
      </c>
      <c r="R2247" s="68">
        <f>Tabla1[[#This Row],[TASA 16]]*16%</f>
        <v>0</v>
      </c>
    </row>
    <row r="2248" spans="2:18" x14ac:dyDescent="0.25">
      <c r="B2248" t="str">
        <f>'[1]210 Y RFC'!A2248</f>
        <v>GUMM520802QK7</v>
      </c>
      <c r="C2248" t="s">
        <v>2280</v>
      </c>
      <c r="D2248" t="str">
        <f>'[1]210 Y RFC'!C2248</f>
        <v>GUTIERREZ MONTEON MIGUEL ANGEL</v>
      </c>
      <c r="E2248" s="35">
        <f>SUMIFS(Tabla16[TASA 16],Tabla16[NUM],Tabla1[[#This Row],[CODIGO]])</f>
        <v>0</v>
      </c>
      <c r="F2248" s="35">
        <f>SUMIFS(Tabla16[TASA 0%],Tabla16[NUM],Tabla1[[#This Row],[CODIGO]])</f>
        <v>0</v>
      </c>
      <c r="G2248" s="35">
        <f>SUMIFS(Tabla16[[EXENTO ]],Tabla16[NUM],Tabla1[[#This Row],[CODIGO]])</f>
        <v>0</v>
      </c>
      <c r="H2248" s="35">
        <f>SUMIFS(Tabla16[IVA],Tabla16[NUM],Tabla1[[#This Row],[CODIGO]])</f>
        <v>0</v>
      </c>
      <c r="I2248" s="35">
        <f>SUMIFS(Tabla16[ISR RET.],Tabla16[NUM],Tabla1[[#This Row],[CODIGO]])</f>
        <v>0</v>
      </c>
      <c r="J2248" s="35">
        <f>SUMIFS(Tabla16[IVA RET.],Tabla16[NUM],Tabla1[[#This Row],[CODIGO]])</f>
        <v>0</v>
      </c>
      <c r="K2248" t="str">
        <f>FIXED(Tabla1[[#This Row],[TASA 16%]],0)</f>
        <v>0</v>
      </c>
      <c r="L2248" t="str">
        <f>FIXED(Tabla1[[#This Row],[TASA 0%]],0)</f>
        <v>0</v>
      </c>
      <c r="M2248" t="str">
        <f>FIXED(Tabla1[[#This Row],[TASA EXE.]],0)</f>
        <v>0</v>
      </c>
      <c r="N2248" s="36" t="str">
        <f>FIXED(Tabla1[[#This Row],[IVA]],0)</f>
        <v>0</v>
      </c>
      <c r="O2248" s="36" t="str">
        <f>FIXED(Tabla1[[#This Row],[ISR RET]],0)</f>
        <v>0</v>
      </c>
      <c r="P2248" s="36" t="str">
        <f>FIXED(Tabla1[[#This Row],[IVA RET]],0)</f>
        <v>0</v>
      </c>
      <c r="R2248" s="68">
        <f>Tabla1[[#This Row],[TASA 16]]*16%</f>
        <v>0</v>
      </c>
    </row>
    <row r="2249" spans="2:18" x14ac:dyDescent="0.25">
      <c r="B2249" t="str">
        <f>'[1]210 Y RFC'!A2249</f>
        <v>SULV6111273AA</v>
      </c>
      <c r="C2249" t="s">
        <v>2281</v>
      </c>
      <c r="D2249" t="str">
        <f>'[1]210 Y RFC'!C2249</f>
        <v>SUEDAN LOZANO VICTOR DAVID</v>
      </c>
      <c r="E2249" s="35">
        <f>SUMIFS(Tabla16[TASA 16],Tabla16[NUM],Tabla1[[#This Row],[CODIGO]])</f>
        <v>74969.25</v>
      </c>
      <c r="F2249" s="35">
        <f>SUMIFS(Tabla16[TASA 0%],Tabla16[NUM],Tabla1[[#This Row],[CODIGO]])</f>
        <v>0</v>
      </c>
      <c r="G2249" s="35">
        <f>SUMIFS(Tabla16[[EXENTO ]],Tabla16[NUM],Tabla1[[#This Row],[CODIGO]])</f>
        <v>0</v>
      </c>
      <c r="H2249" s="35">
        <f>SUMIFS(Tabla16[IVA],Tabla16[NUM],Tabla1[[#This Row],[CODIGO]])</f>
        <v>11995.08</v>
      </c>
      <c r="I2249" s="35">
        <f>SUMIFS(Tabla16[ISR RET.],Tabla16[NUM],Tabla1[[#This Row],[CODIGO]])</f>
        <v>0</v>
      </c>
      <c r="J2249" s="35">
        <f>SUMIFS(Tabla16[IVA RET.],Tabla16[NUM],Tabla1[[#This Row],[CODIGO]])</f>
        <v>0</v>
      </c>
      <c r="K2249" t="str">
        <f>FIXED(Tabla1[[#This Row],[TASA 16%]],0)</f>
        <v>74,969</v>
      </c>
      <c r="L2249" t="str">
        <f>FIXED(Tabla1[[#This Row],[TASA 0%]],0)</f>
        <v>0</v>
      </c>
      <c r="M2249" t="str">
        <f>FIXED(Tabla1[[#This Row],[TASA EXE.]],0)</f>
        <v>0</v>
      </c>
      <c r="N2249" t="str">
        <f>FIXED(Tabla1[[#This Row],[IVA]],0)</f>
        <v>11,995</v>
      </c>
      <c r="O2249" t="str">
        <f>FIXED(Tabla1[[#This Row],[ISR RET]],0)</f>
        <v>0</v>
      </c>
      <c r="P2249" t="str">
        <f>FIXED(Tabla1[[#This Row],[IVA RET]],0)</f>
        <v>0</v>
      </c>
      <c r="R2249" s="68">
        <f>Tabla1[[#This Row],[TASA 16]]*16%</f>
        <v>11995.04</v>
      </c>
    </row>
    <row r="2250" spans="2:18" x14ac:dyDescent="0.25">
      <c r="B2250" t="str">
        <f>'[1]210 Y RFC'!A2250</f>
        <v>QULR681006NN9</v>
      </c>
      <c r="C2250" t="s">
        <v>2282</v>
      </c>
      <c r="D2250" t="str">
        <f>'[1]210 Y RFC'!C2250</f>
        <v>QUIÑONEZ LOMELI RAFAEL</v>
      </c>
      <c r="E2250" s="35">
        <f>SUMIFS(Tabla16[TASA 16],Tabla16[NUM],Tabla1[[#This Row],[CODIGO]])</f>
        <v>0</v>
      </c>
      <c r="F2250" s="35">
        <f>SUMIFS(Tabla16[TASA 0%],Tabla16[NUM],Tabla1[[#This Row],[CODIGO]])</f>
        <v>0</v>
      </c>
      <c r="G2250" s="35">
        <f>SUMIFS(Tabla16[[EXENTO ]],Tabla16[NUM],Tabla1[[#This Row],[CODIGO]])</f>
        <v>0</v>
      </c>
      <c r="H2250" s="35">
        <f>SUMIFS(Tabla16[IVA],Tabla16[NUM],Tabla1[[#This Row],[CODIGO]])</f>
        <v>0</v>
      </c>
      <c r="I2250" s="35">
        <f>SUMIFS(Tabla16[ISR RET.],Tabla16[NUM],Tabla1[[#This Row],[CODIGO]])</f>
        <v>0</v>
      </c>
      <c r="J2250" s="35">
        <f>SUMIFS(Tabla16[IVA RET.],Tabla16[NUM],Tabla1[[#This Row],[CODIGO]])</f>
        <v>0</v>
      </c>
      <c r="K2250" t="str">
        <f>FIXED(Tabla1[[#This Row],[TASA 16%]],0)</f>
        <v>0</v>
      </c>
      <c r="L2250" t="str">
        <f>FIXED(Tabla1[[#This Row],[TASA 0%]],0)</f>
        <v>0</v>
      </c>
      <c r="M2250" t="str">
        <f>FIXED(Tabla1[[#This Row],[TASA EXE.]],0)</f>
        <v>0</v>
      </c>
      <c r="N2250" s="36" t="str">
        <f>FIXED(Tabla1[[#This Row],[IVA]],0)</f>
        <v>0</v>
      </c>
      <c r="O2250" s="36" t="str">
        <f>FIXED(Tabla1[[#This Row],[ISR RET]],0)</f>
        <v>0</v>
      </c>
      <c r="P2250" s="36" t="str">
        <f>FIXED(Tabla1[[#This Row],[IVA RET]],0)</f>
        <v>0</v>
      </c>
      <c r="R2250" s="68">
        <f>Tabla1[[#This Row],[TASA 16]]*16%</f>
        <v>0</v>
      </c>
    </row>
    <row r="2251" spans="2:18" x14ac:dyDescent="0.25">
      <c r="B2251" t="str">
        <f>'[1]210 Y RFC'!A2251</f>
        <v>MPA1012092C7</v>
      </c>
      <c r="C2251" t="s">
        <v>2283</v>
      </c>
      <c r="D2251" t="str">
        <f>'[1]210 Y RFC'!C2251</f>
        <v>MUNDILLANTAS PAREDES SA DE CV</v>
      </c>
      <c r="E2251" s="35">
        <f>SUMIFS(Tabla16[TASA 16],Tabla16[NUM],Tabla1[[#This Row],[CODIGO]])</f>
        <v>1624.5625</v>
      </c>
      <c r="F2251" s="35">
        <f>SUMIFS(Tabla16[TASA 0%],Tabla16[NUM],Tabla1[[#This Row],[CODIGO]])</f>
        <v>1.749999999992724E-2</v>
      </c>
      <c r="G2251" s="35">
        <f>SUMIFS(Tabla16[[EXENTO ]],Tabla16[NUM],Tabla1[[#This Row],[CODIGO]])</f>
        <v>0</v>
      </c>
      <c r="H2251" s="35">
        <f>SUMIFS(Tabla16[IVA],Tabla16[NUM],Tabla1[[#This Row],[CODIGO]])</f>
        <v>259.93</v>
      </c>
      <c r="I2251" s="35">
        <f>SUMIFS(Tabla16[ISR RET.],Tabla16[NUM],Tabla1[[#This Row],[CODIGO]])</f>
        <v>0</v>
      </c>
      <c r="J2251" s="35">
        <f>SUMIFS(Tabla16[IVA RET.],Tabla16[NUM],Tabla1[[#This Row],[CODIGO]])</f>
        <v>0</v>
      </c>
      <c r="K2251" t="str">
        <f>FIXED(Tabla1[[#This Row],[TASA 16%]],0)</f>
        <v>1,625</v>
      </c>
      <c r="L2251" t="str">
        <f>FIXED(Tabla1[[#This Row],[TASA 0%]],0)</f>
        <v>0</v>
      </c>
      <c r="M2251" t="str">
        <f>FIXED(Tabla1[[#This Row],[TASA EXE.]],0)</f>
        <v>0</v>
      </c>
      <c r="N2251" t="str">
        <f>FIXED(Tabla1[[#This Row],[IVA]],0)</f>
        <v>260</v>
      </c>
      <c r="O2251" t="str">
        <f>FIXED(Tabla1[[#This Row],[ISR RET]],0)</f>
        <v>0</v>
      </c>
      <c r="P2251" t="str">
        <f>FIXED(Tabla1[[#This Row],[IVA RET]],0)</f>
        <v>0</v>
      </c>
      <c r="R2251" s="68">
        <f>Tabla1[[#This Row],[TASA 16]]*16%</f>
        <v>260</v>
      </c>
    </row>
    <row r="2252" spans="2:18" x14ac:dyDescent="0.25">
      <c r="B2252" t="str">
        <f>'[1]210 Y RFC'!A2252</f>
        <v>PEFG4309197F8</v>
      </c>
      <c r="C2252" t="s">
        <v>2284</v>
      </c>
      <c r="D2252" t="str">
        <f>'[1]210 Y RFC'!C2252</f>
        <v>PRECIADO FREGOSO GENARO</v>
      </c>
      <c r="E2252" s="35">
        <f>SUMIFS(Tabla16[TASA 16],Tabla16[NUM],Tabla1[[#This Row],[CODIGO]])</f>
        <v>69440.4375</v>
      </c>
      <c r="F2252" s="35">
        <f>SUMIFS(Tabla16[TASA 0%],Tabla16[NUM],Tabla1[[#This Row],[CODIGO]])</f>
        <v>2.5000000023283064E-3</v>
      </c>
      <c r="G2252" s="35">
        <f>SUMIFS(Tabla16[[EXENTO ]],Tabla16[NUM],Tabla1[[#This Row],[CODIGO]])</f>
        <v>0</v>
      </c>
      <c r="H2252" s="35">
        <f>SUMIFS(Tabla16[IVA],Tabla16[NUM],Tabla1[[#This Row],[CODIGO]])</f>
        <v>11110.47</v>
      </c>
      <c r="I2252" s="35">
        <f>SUMIFS(Tabla16[ISR RET.],Tabla16[NUM],Tabla1[[#This Row],[CODIGO]])</f>
        <v>0</v>
      </c>
      <c r="J2252" s="35">
        <f>SUMIFS(Tabla16[IVA RET.],Tabla16[NUM],Tabla1[[#This Row],[CODIGO]])</f>
        <v>0</v>
      </c>
      <c r="K2252" t="str">
        <f>FIXED(Tabla1[[#This Row],[TASA 16%]],0)</f>
        <v>69,440</v>
      </c>
      <c r="L2252" t="str">
        <f>FIXED(Tabla1[[#This Row],[TASA 0%]],0)</f>
        <v>0</v>
      </c>
      <c r="M2252" t="str">
        <f>FIXED(Tabla1[[#This Row],[TASA EXE.]],0)</f>
        <v>0</v>
      </c>
      <c r="N2252" t="str">
        <f>FIXED(Tabla1[[#This Row],[IVA]],0)</f>
        <v>11,110</v>
      </c>
      <c r="O2252" t="str">
        <f>FIXED(Tabla1[[#This Row],[ISR RET]],0)</f>
        <v>0</v>
      </c>
      <c r="P2252" t="str">
        <f>FIXED(Tabla1[[#This Row],[IVA RET]],0)</f>
        <v>0</v>
      </c>
      <c r="R2252" s="68">
        <f>Tabla1[[#This Row],[TASA 16]]*16%</f>
        <v>11110.4</v>
      </c>
    </row>
    <row r="2253" spans="2:18" x14ac:dyDescent="0.25">
      <c r="B2253" t="str">
        <f>'[1]210 Y RFC'!A2253</f>
        <v>RAMJ730410ETA</v>
      </c>
      <c r="C2253" t="s">
        <v>2285</v>
      </c>
      <c r="D2253" t="str">
        <f>'[1]210 Y RFC'!C2253</f>
        <v>RAMIREZ MALDONADO JOSE DE JESUS</v>
      </c>
      <c r="E2253" s="35">
        <f>SUMIFS(Tabla16[TASA 16],Tabla16[NUM],Tabla1[[#This Row],[CODIGO]])</f>
        <v>0</v>
      </c>
      <c r="F2253" s="35">
        <f>SUMIFS(Tabla16[TASA 0%],Tabla16[NUM],Tabla1[[#This Row],[CODIGO]])</f>
        <v>0</v>
      </c>
      <c r="G2253" s="35">
        <f>SUMIFS(Tabla16[[EXENTO ]],Tabla16[NUM],Tabla1[[#This Row],[CODIGO]])</f>
        <v>0</v>
      </c>
      <c r="H2253" s="35">
        <f>SUMIFS(Tabla16[IVA],Tabla16[NUM],Tabla1[[#This Row],[CODIGO]])</f>
        <v>0</v>
      </c>
      <c r="I2253" s="35">
        <f>SUMIFS(Tabla16[ISR RET.],Tabla16[NUM],Tabla1[[#This Row],[CODIGO]])</f>
        <v>0</v>
      </c>
      <c r="J2253" s="35">
        <f>SUMIFS(Tabla16[IVA RET.],Tabla16[NUM],Tabla1[[#This Row],[CODIGO]])</f>
        <v>0</v>
      </c>
      <c r="K2253" t="str">
        <f>FIXED(Tabla1[[#This Row],[TASA 16%]],0)</f>
        <v>0</v>
      </c>
      <c r="L2253" t="str">
        <f>FIXED(Tabla1[[#This Row],[TASA 0%]],0)</f>
        <v>0</v>
      </c>
      <c r="M2253" t="str">
        <f>FIXED(Tabla1[[#This Row],[TASA EXE.]],0)</f>
        <v>0</v>
      </c>
      <c r="N2253" t="str">
        <f>FIXED(Tabla1[[#This Row],[IVA]],0)</f>
        <v>0</v>
      </c>
      <c r="O2253" t="str">
        <f>FIXED(Tabla1[[#This Row],[ISR RET]],0)</f>
        <v>0</v>
      </c>
      <c r="P2253" t="str">
        <f>FIXED(Tabla1[[#This Row],[IVA RET]],0)</f>
        <v>0</v>
      </c>
      <c r="R2253" s="68">
        <f>Tabla1[[#This Row],[TASA 16]]*16%</f>
        <v>0</v>
      </c>
    </row>
    <row r="2254" spans="2:18" x14ac:dyDescent="0.25">
      <c r="B2254" t="str">
        <f>'[1]210 Y RFC'!A2254</f>
        <v>OOJL810218LM7</v>
      </c>
      <c r="C2254" t="s">
        <v>2286</v>
      </c>
      <c r="D2254" t="str">
        <f>'[1]210 Y RFC'!C2254</f>
        <v>OROZCO JIMENEZ LUIS ARTURO</v>
      </c>
      <c r="E2254" s="35">
        <f>SUMIFS(Tabla16[TASA 16],Tabla16[NUM],Tabla1[[#This Row],[CODIGO]])</f>
        <v>0</v>
      </c>
      <c r="F2254" s="35">
        <f>SUMIFS(Tabla16[TASA 0%],Tabla16[NUM],Tabla1[[#This Row],[CODIGO]])</f>
        <v>0</v>
      </c>
      <c r="G2254" s="35">
        <f>SUMIFS(Tabla16[[EXENTO ]],Tabla16[NUM],Tabla1[[#This Row],[CODIGO]])</f>
        <v>0</v>
      </c>
      <c r="H2254" s="35">
        <f>SUMIFS(Tabla16[IVA],Tabla16[NUM],Tabla1[[#This Row],[CODIGO]])</f>
        <v>0</v>
      </c>
      <c r="I2254" s="35">
        <f>SUMIFS(Tabla16[ISR RET.],Tabla16[NUM],Tabla1[[#This Row],[CODIGO]])</f>
        <v>0</v>
      </c>
      <c r="J2254" s="35">
        <f>SUMIFS(Tabla16[IVA RET.],Tabla16[NUM],Tabla1[[#This Row],[CODIGO]])</f>
        <v>0</v>
      </c>
      <c r="K2254" t="str">
        <f>FIXED(Tabla1[[#This Row],[TASA 16%]],0)</f>
        <v>0</v>
      </c>
      <c r="L2254" t="str">
        <f>FIXED(Tabla1[[#This Row],[TASA 0%]],0)</f>
        <v>0</v>
      </c>
      <c r="M2254" t="str">
        <f>FIXED(Tabla1[[#This Row],[TASA EXE.]],0)</f>
        <v>0</v>
      </c>
      <c r="N2254" s="36" t="str">
        <f>FIXED(Tabla1[[#This Row],[IVA]],0)</f>
        <v>0</v>
      </c>
      <c r="O2254" s="36" t="str">
        <f>FIXED(Tabla1[[#This Row],[ISR RET]],0)</f>
        <v>0</v>
      </c>
      <c r="P2254" s="36" t="str">
        <f>FIXED(Tabla1[[#This Row],[IVA RET]],0)</f>
        <v>0</v>
      </c>
      <c r="R2254" s="68">
        <f>Tabla1[[#This Row],[TASA 16]]*16%</f>
        <v>0</v>
      </c>
    </row>
    <row r="2255" spans="2:18" x14ac:dyDescent="0.25">
      <c r="B2255" t="str">
        <f>'[1]210 Y RFC'!A2255</f>
        <v>CMT000530BY5</v>
      </c>
      <c r="C2255" t="s">
        <v>2287</v>
      </c>
      <c r="D2255" t="str">
        <f>'[1]210 Y RFC'!C2255</f>
        <v>COMERCIALIZADORA MEXICANA DE TARIMAS SA DE CV</v>
      </c>
      <c r="E2255" s="35">
        <f>SUMIFS(Tabla16[TASA 16],Tabla16[NUM],Tabla1[[#This Row],[CODIGO]])</f>
        <v>0</v>
      </c>
      <c r="F2255" s="35">
        <f>SUMIFS(Tabla16[TASA 0%],Tabla16[NUM],Tabla1[[#This Row],[CODIGO]])</f>
        <v>0</v>
      </c>
      <c r="G2255" s="35">
        <f>SUMIFS(Tabla16[[EXENTO ]],Tabla16[NUM],Tabla1[[#This Row],[CODIGO]])</f>
        <v>0</v>
      </c>
      <c r="H2255" s="35">
        <f>SUMIFS(Tabla16[IVA],Tabla16[NUM],Tabla1[[#This Row],[CODIGO]])</f>
        <v>0</v>
      </c>
      <c r="I2255" s="35">
        <f>SUMIFS(Tabla16[ISR RET.],Tabla16[NUM],Tabla1[[#This Row],[CODIGO]])</f>
        <v>0</v>
      </c>
      <c r="J2255" s="35">
        <f>SUMIFS(Tabla16[IVA RET.],Tabla16[NUM],Tabla1[[#This Row],[CODIGO]])</f>
        <v>0</v>
      </c>
      <c r="K2255" t="str">
        <f>FIXED(Tabla1[[#This Row],[TASA 16%]],0)</f>
        <v>0</v>
      </c>
      <c r="L2255" t="str">
        <f>FIXED(Tabla1[[#This Row],[TASA 0%]],0)</f>
        <v>0</v>
      </c>
      <c r="M2255" t="str">
        <f>FIXED(Tabla1[[#This Row],[TASA EXE.]],0)</f>
        <v>0</v>
      </c>
      <c r="N2255" t="str">
        <f>FIXED(Tabla1[[#This Row],[IVA]],0)</f>
        <v>0</v>
      </c>
      <c r="O2255" t="str">
        <f>FIXED(Tabla1[[#This Row],[ISR RET]],0)</f>
        <v>0</v>
      </c>
      <c r="P2255" t="str">
        <f>FIXED(Tabla1[[#This Row],[IVA RET]],0)</f>
        <v>0</v>
      </c>
      <c r="R2255" s="68">
        <f>Tabla1[[#This Row],[TASA 16]]*16%</f>
        <v>0</v>
      </c>
    </row>
    <row r="2256" spans="2:18" x14ac:dyDescent="0.25">
      <c r="B2256" t="str">
        <f>'[1]210 Y RFC'!A2256</f>
        <v>GOPL870903FQ1</v>
      </c>
      <c r="C2256" t="s">
        <v>2288</v>
      </c>
      <c r="D2256" t="str">
        <f>'[1]210 Y RFC'!C2256</f>
        <v>GONZALEZ PADILLA LORENA GUADALUPE</v>
      </c>
      <c r="E2256" s="35">
        <f>SUMIFS(Tabla16[TASA 16],Tabla16[NUM],Tabla1[[#This Row],[CODIGO]])</f>
        <v>51724.125</v>
      </c>
      <c r="F2256" s="35">
        <f>SUMIFS(Tabla16[TASA 0%],Tabla16[NUM],Tabla1[[#This Row],[CODIGO]])</f>
        <v>1.4999999999417923E-2</v>
      </c>
      <c r="G2256" s="35">
        <f>SUMIFS(Tabla16[[EXENTO ]],Tabla16[NUM],Tabla1[[#This Row],[CODIGO]])</f>
        <v>0</v>
      </c>
      <c r="H2256" s="35">
        <f>SUMIFS(Tabla16[IVA],Tabla16[NUM],Tabla1[[#This Row],[CODIGO]])</f>
        <v>8275.86</v>
      </c>
      <c r="I2256" s="35">
        <f>SUMIFS(Tabla16[ISR RET.],Tabla16[NUM],Tabla1[[#This Row],[CODIGO]])</f>
        <v>0</v>
      </c>
      <c r="J2256" s="35">
        <f>SUMIFS(Tabla16[IVA RET.],Tabla16[NUM],Tabla1[[#This Row],[CODIGO]])</f>
        <v>0</v>
      </c>
      <c r="K2256" t="str">
        <f>FIXED(Tabla1[[#This Row],[TASA 16%]],0)</f>
        <v>51,724</v>
      </c>
      <c r="L2256" t="str">
        <f>FIXED(Tabla1[[#This Row],[TASA 0%]],0)</f>
        <v>0</v>
      </c>
      <c r="M2256" t="str">
        <f>FIXED(Tabla1[[#This Row],[TASA EXE.]],0)</f>
        <v>0</v>
      </c>
      <c r="N2256" s="36" t="str">
        <f>FIXED(Tabla1[[#This Row],[IVA]],0)</f>
        <v>8,276</v>
      </c>
      <c r="O2256" s="36" t="str">
        <f>FIXED(Tabla1[[#This Row],[ISR RET]],0)</f>
        <v>0</v>
      </c>
      <c r="P2256" s="36" t="str">
        <f>FIXED(Tabla1[[#This Row],[IVA RET]],0)</f>
        <v>0</v>
      </c>
      <c r="R2256" s="68">
        <f>Tabla1[[#This Row],[TASA 16]]*16%</f>
        <v>8275.84</v>
      </c>
    </row>
    <row r="2257" spans="2:18" x14ac:dyDescent="0.25">
      <c r="B2257" t="str">
        <f>'[1]210 Y RFC'!A2257</f>
        <v>SAMI520503DB6</v>
      </c>
      <c r="C2257" t="s">
        <v>2289</v>
      </c>
      <c r="D2257" t="str">
        <f>'[1]210 Y RFC'!C2257</f>
        <v>SALAZAR MARQUEZ IRENE GUILLERMINA</v>
      </c>
      <c r="E2257" s="35">
        <f>SUMIFS(Tabla16[TASA 16],Tabla16[NUM],Tabla1[[#This Row],[CODIGO]])</f>
        <v>0</v>
      </c>
      <c r="F2257" s="35">
        <f>SUMIFS(Tabla16[TASA 0%],Tabla16[NUM],Tabla1[[#This Row],[CODIGO]])</f>
        <v>0</v>
      </c>
      <c r="G2257" s="35">
        <f>SUMIFS(Tabla16[[EXENTO ]],Tabla16[NUM],Tabla1[[#This Row],[CODIGO]])</f>
        <v>0</v>
      </c>
      <c r="H2257" s="35">
        <f>SUMIFS(Tabla16[IVA],Tabla16[NUM],Tabla1[[#This Row],[CODIGO]])</f>
        <v>0</v>
      </c>
      <c r="I2257" s="35">
        <f>SUMIFS(Tabla16[ISR RET.],Tabla16[NUM],Tabla1[[#This Row],[CODIGO]])</f>
        <v>0</v>
      </c>
      <c r="J2257" s="35">
        <f>SUMIFS(Tabla16[IVA RET.],Tabla16[NUM],Tabla1[[#This Row],[CODIGO]])</f>
        <v>0</v>
      </c>
      <c r="K2257" t="str">
        <f>FIXED(Tabla1[[#This Row],[TASA 16%]],0)</f>
        <v>0</v>
      </c>
      <c r="L2257" t="str">
        <f>FIXED(Tabla1[[#This Row],[TASA 0%]],0)</f>
        <v>0</v>
      </c>
      <c r="M2257" t="str">
        <f>FIXED(Tabla1[[#This Row],[TASA EXE.]],0)</f>
        <v>0</v>
      </c>
      <c r="N2257" t="str">
        <f>FIXED(Tabla1[[#This Row],[IVA]],0)</f>
        <v>0</v>
      </c>
      <c r="O2257" t="str">
        <f>FIXED(Tabla1[[#This Row],[ISR RET]],0)</f>
        <v>0</v>
      </c>
      <c r="P2257" t="str">
        <f>FIXED(Tabla1[[#This Row],[IVA RET]],0)</f>
        <v>0</v>
      </c>
      <c r="R2257" s="68">
        <f>Tabla1[[#This Row],[TASA 16]]*16%</f>
        <v>0</v>
      </c>
    </row>
    <row r="2258" spans="2:18" x14ac:dyDescent="0.25">
      <c r="B2258" t="str">
        <f>'[1]210 Y RFC'!A2258</f>
        <v>GOAH720325RF5</v>
      </c>
      <c r="C2258" t="s">
        <v>2290</v>
      </c>
      <c r="D2258" t="str">
        <f>'[1]210 Y RFC'!C2258</f>
        <v>GOMEZ ARIAS HUMBERTO</v>
      </c>
      <c r="E2258" s="35">
        <f>SUMIFS(Tabla16[TASA 16],Tabla16[NUM],Tabla1[[#This Row],[CODIGO]])</f>
        <v>0</v>
      </c>
      <c r="F2258" s="35">
        <f>SUMIFS(Tabla16[TASA 0%],Tabla16[NUM],Tabla1[[#This Row],[CODIGO]])</f>
        <v>0</v>
      </c>
      <c r="G2258" s="35">
        <f>SUMIFS(Tabla16[[EXENTO ]],Tabla16[NUM],Tabla1[[#This Row],[CODIGO]])</f>
        <v>0</v>
      </c>
      <c r="H2258" s="35">
        <f>SUMIFS(Tabla16[IVA],Tabla16[NUM],Tabla1[[#This Row],[CODIGO]])</f>
        <v>0</v>
      </c>
      <c r="I2258" s="35">
        <f>SUMIFS(Tabla16[ISR RET.],Tabla16[NUM],Tabla1[[#This Row],[CODIGO]])</f>
        <v>0</v>
      </c>
      <c r="J2258" s="35">
        <f>SUMIFS(Tabla16[IVA RET.],Tabla16[NUM],Tabla1[[#This Row],[CODIGO]])</f>
        <v>0</v>
      </c>
      <c r="K2258" t="str">
        <f>FIXED(Tabla1[[#This Row],[TASA 16%]],0)</f>
        <v>0</v>
      </c>
      <c r="L2258" t="str">
        <f>FIXED(Tabla1[[#This Row],[TASA 0%]],0)</f>
        <v>0</v>
      </c>
      <c r="M2258" t="str">
        <f>FIXED(Tabla1[[#This Row],[TASA EXE.]],0)</f>
        <v>0</v>
      </c>
      <c r="N2258" s="36" t="str">
        <f>FIXED(Tabla1[[#This Row],[IVA]],0)</f>
        <v>0</v>
      </c>
      <c r="O2258" s="36" t="str">
        <f>FIXED(Tabla1[[#This Row],[ISR RET]],0)</f>
        <v>0</v>
      </c>
      <c r="P2258" s="36" t="str">
        <f>FIXED(Tabla1[[#This Row],[IVA RET]],0)</f>
        <v>0</v>
      </c>
      <c r="R2258" s="68">
        <f>Tabla1[[#This Row],[TASA 16]]*16%</f>
        <v>0</v>
      </c>
    </row>
    <row r="2259" spans="2:18" x14ac:dyDescent="0.25">
      <c r="B2259" t="str">
        <f>'[1]210 Y RFC'!A2259</f>
        <v>LEJ100914FH3</v>
      </c>
      <c r="C2259" t="s">
        <v>2291</v>
      </c>
      <c r="D2259" t="str">
        <f>'[1]210 Y RFC'!C2259</f>
        <v>LOGISTICA EXPRESS DE JALISCO SA DE CV</v>
      </c>
      <c r="E2259" s="35">
        <f>SUMIFS(Tabla16[TASA 16],Tabla16[NUM],Tabla1[[#This Row],[CODIGO]])</f>
        <v>0</v>
      </c>
      <c r="F2259" s="35">
        <f>SUMIFS(Tabla16[TASA 0%],Tabla16[NUM],Tabla1[[#This Row],[CODIGO]])</f>
        <v>0</v>
      </c>
      <c r="G2259" s="35">
        <f>SUMIFS(Tabla16[[EXENTO ]],Tabla16[NUM],Tabla1[[#This Row],[CODIGO]])</f>
        <v>0</v>
      </c>
      <c r="H2259" s="35">
        <f>SUMIFS(Tabla16[IVA],Tabla16[NUM],Tabla1[[#This Row],[CODIGO]])</f>
        <v>0</v>
      </c>
      <c r="I2259" s="35">
        <f>SUMIFS(Tabla16[ISR RET.],Tabla16[NUM],Tabla1[[#This Row],[CODIGO]])</f>
        <v>0</v>
      </c>
      <c r="J2259" s="35">
        <f>SUMIFS(Tabla16[IVA RET.],Tabla16[NUM],Tabla1[[#This Row],[CODIGO]])</f>
        <v>0</v>
      </c>
      <c r="K2259" t="str">
        <f>FIXED(Tabla1[[#This Row],[TASA 16%]],0)</f>
        <v>0</v>
      </c>
      <c r="L2259" t="str">
        <f>FIXED(Tabla1[[#This Row],[TASA 0%]],0)</f>
        <v>0</v>
      </c>
      <c r="M2259" t="str">
        <f>FIXED(Tabla1[[#This Row],[TASA EXE.]],0)</f>
        <v>0</v>
      </c>
      <c r="N2259" t="str">
        <f>FIXED(Tabla1[[#This Row],[IVA]],0)</f>
        <v>0</v>
      </c>
      <c r="O2259" t="str">
        <f>FIXED(Tabla1[[#This Row],[ISR RET]],0)</f>
        <v>0</v>
      </c>
      <c r="P2259" t="str">
        <f>FIXED(Tabla1[[#This Row],[IVA RET]],0)</f>
        <v>0</v>
      </c>
      <c r="R2259" s="68">
        <f>Tabla1[[#This Row],[TASA 16]]*16%</f>
        <v>0</v>
      </c>
    </row>
    <row r="2260" spans="2:18" x14ac:dyDescent="0.25">
      <c r="B2260" t="str">
        <f>'[1]210 Y RFC'!A2260</f>
        <v>SIS820115H5A</v>
      </c>
      <c r="C2260" t="s">
        <v>2292</v>
      </c>
      <c r="D2260" t="str">
        <f>'[1]210 Y RFC'!C2260</f>
        <v>SISTEFORMAS SA DE CV</v>
      </c>
      <c r="E2260" s="35">
        <f>SUMIFS(Tabla16[TASA 16],Tabla16[NUM],Tabla1[[#This Row],[CODIGO]])</f>
        <v>0</v>
      </c>
      <c r="F2260" s="35">
        <f>SUMIFS(Tabla16[TASA 0%],Tabla16[NUM],Tabla1[[#This Row],[CODIGO]])</f>
        <v>0</v>
      </c>
      <c r="G2260" s="35">
        <f>SUMIFS(Tabla16[[EXENTO ]],Tabla16[NUM],Tabla1[[#This Row],[CODIGO]])</f>
        <v>0</v>
      </c>
      <c r="H2260" s="35">
        <f>SUMIFS(Tabla16[IVA],Tabla16[NUM],Tabla1[[#This Row],[CODIGO]])</f>
        <v>0</v>
      </c>
      <c r="I2260" s="35">
        <f>SUMIFS(Tabla16[ISR RET.],Tabla16[NUM],Tabla1[[#This Row],[CODIGO]])</f>
        <v>0</v>
      </c>
      <c r="J2260" s="35">
        <f>SUMIFS(Tabla16[IVA RET.],Tabla16[NUM],Tabla1[[#This Row],[CODIGO]])</f>
        <v>0</v>
      </c>
      <c r="K2260" t="str">
        <f>FIXED(Tabla1[[#This Row],[TASA 16%]],0)</f>
        <v>0</v>
      </c>
      <c r="L2260" t="str">
        <f>FIXED(Tabla1[[#This Row],[TASA 0%]],0)</f>
        <v>0</v>
      </c>
      <c r="M2260" t="str">
        <f>FIXED(Tabla1[[#This Row],[TASA EXE.]],0)</f>
        <v>0</v>
      </c>
      <c r="N2260" s="36" t="str">
        <f>FIXED(Tabla1[[#This Row],[IVA]],0)</f>
        <v>0</v>
      </c>
      <c r="O2260" s="36" t="str">
        <f>FIXED(Tabla1[[#This Row],[ISR RET]],0)</f>
        <v>0</v>
      </c>
      <c r="P2260" s="36" t="str">
        <f>FIXED(Tabla1[[#This Row],[IVA RET]],0)</f>
        <v>0</v>
      </c>
      <c r="R2260" s="68">
        <f>Tabla1[[#This Row],[TASA 16]]*16%</f>
        <v>0</v>
      </c>
    </row>
    <row r="2261" spans="2:18" x14ac:dyDescent="0.25">
      <c r="B2261" t="str">
        <f>'[1]210 Y RFC'!A2261</f>
        <v>GUCG670514R72</v>
      </c>
      <c r="C2261" t="s">
        <v>2293</v>
      </c>
      <c r="D2261" t="str">
        <f>'[1]210 Y RFC'!C2261</f>
        <v>GUTIERREZ CORTES JOSE GUADALUPE</v>
      </c>
      <c r="E2261" s="35">
        <f>SUMIFS(Tabla16[TASA 16],Tabla16[NUM],Tabla1[[#This Row],[CODIGO]])</f>
        <v>1267.375</v>
      </c>
      <c r="F2261" s="35">
        <f>SUMIFS(Tabla16[TASA 0%],Tabla16[NUM],Tabla1[[#This Row],[CODIGO]])</f>
        <v>-2.4999999999863576E-2</v>
      </c>
      <c r="G2261" s="35">
        <f>SUMIFS(Tabla16[[EXENTO ]],Tabla16[NUM],Tabla1[[#This Row],[CODIGO]])</f>
        <v>0</v>
      </c>
      <c r="H2261" s="35">
        <f>SUMIFS(Tabla16[IVA],Tabla16[NUM],Tabla1[[#This Row],[CODIGO]])</f>
        <v>202.78</v>
      </c>
      <c r="I2261" s="35">
        <f>SUMIFS(Tabla16[ISR RET.],Tabla16[NUM],Tabla1[[#This Row],[CODIGO]])</f>
        <v>0</v>
      </c>
      <c r="J2261" s="35">
        <f>SUMIFS(Tabla16[IVA RET.],Tabla16[NUM],Tabla1[[#This Row],[CODIGO]])</f>
        <v>0</v>
      </c>
      <c r="K2261" t="str">
        <f>FIXED(Tabla1[[#This Row],[TASA 16%]],0)</f>
        <v>1,267</v>
      </c>
      <c r="L2261" t="str">
        <f>FIXED(Tabla1[[#This Row],[TASA 0%]],0)</f>
        <v>0</v>
      </c>
      <c r="M2261" t="str">
        <f>FIXED(Tabla1[[#This Row],[TASA EXE.]],0)</f>
        <v>0</v>
      </c>
      <c r="N2261" t="str">
        <f>FIXED(Tabla1[[#This Row],[IVA]],0)</f>
        <v>203</v>
      </c>
      <c r="O2261" t="str">
        <f>FIXED(Tabla1[[#This Row],[ISR RET]],0)</f>
        <v>0</v>
      </c>
      <c r="P2261" t="str">
        <f>FIXED(Tabla1[[#This Row],[IVA RET]],0)</f>
        <v>0</v>
      </c>
      <c r="R2261" s="68">
        <f>Tabla1[[#This Row],[TASA 16]]*16%</f>
        <v>202.72</v>
      </c>
    </row>
    <row r="2262" spans="2:18" x14ac:dyDescent="0.25">
      <c r="B2262" t="str">
        <f>'[1]210 Y RFC'!A2262</f>
        <v>KJA881108LH1</v>
      </c>
      <c r="C2262" t="s">
        <v>2294</v>
      </c>
      <c r="D2262" t="str">
        <f>'[1]210 Y RFC'!C2262</f>
        <v>KENWORTH DE JALISCO SA DE CV</v>
      </c>
      <c r="E2262" s="35">
        <f>SUMIFS(Tabla16[TASA 16],Tabla16[NUM],Tabla1[[#This Row],[CODIGO]])</f>
        <v>0</v>
      </c>
      <c r="F2262" s="35">
        <f>SUMIFS(Tabla16[TASA 0%],Tabla16[NUM],Tabla1[[#This Row],[CODIGO]])</f>
        <v>0</v>
      </c>
      <c r="G2262" s="35">
        <f>SUMIFS(Tabla16[[EXENTO ]],Tabla16[NUM],Tabla1[[#This Row],[CODIGO]])</f>
        <v>0</v>
      </c>
      <c r="H2262" s="35">
        <f>SUMIFS(Tabla16[IVA],Tabla16[NUM],Tabla1[[#This Row],[CODIGO]])</f>
        <v>0</v>
      </c>
      <c r="I2262" s="35">
        <f>SUMIFS(Tabla16[ISR RET.],Tabla16[NUM],Tabla1[[#This Row],[CODIGO]])</f>
        <v>0</v>
      </c>
      <c r="J2262" s="35">
        <f>SUMIFS(Tabla16[IVA RET.],Tabla16[NUM],Tabla1[[#This Row],[CODIGO]])</f>
        <v>0</v>
      </c>
      <c r="K2262" t="str">
        <f>FIXED(Tabla1[[#This Row],[TASA 16%]],0)</f>
        <v>0</v>
      </c>
      <c r="L2262" t="str">
        <f>FIXED(Tabla1[[#This Row],[TASA 0%]],0)</f>
        <v>0</v>
      </c>
      <c r="M2262" t="str">
        <f>FIXED(Tabla1[[#This Row],[TASA EXE.]],0)</f>
        <v>0</v>
      </c>
      <c r="N2262" s="36" t="str">
        <f>FIXED(Tabla1[[#This Row],[IVA]],0)</f>
        <v>0</v>
      </c>
      <c r="O2262" s="36" t="str">
        <f>FIXED(Tabla1[[#This Row],[ISR RET]],0)</f>
        <v>0</v>
      </c>
      <c r="P2262" s="36" t="str">
        <f>FIXED(Tabla1[[#This Row],[IVA RET]],0)</f>
        <v>0</v>
      </c>
      <c r="R2262" s="68">
        <f>Tabla1[[#This Row],[TASA 16]]*16%</f>
        <v>0</v>
      </c>
    </row>
    <row r="2263" spans="2:18" x14ac:dyDescent="0.25">
      <c r="B2263" t="str">
        <f>'[1]210 Y RFC'!A2263</f>
        <v>KAN020417M50</v>
      </c>
      <c r="C2263" t="s">
        <v>2295</v>
      </c>
      <c r="D2263" t="str">
        <f>'[1]210 Y RFC'!C2263</f>
        <v>KANIA Y CO SA DE CV</v>
      </c>
      <c r="E2263" s="35">
        <f>SUMIFS(Tabla16[TASA 16],Tabla16[NUM],Tabla1[[#This Row],[CODIGO]])</f>
        <v>0</v>
      </c>
      <c r="F2263" s="35">
        <f>SUMIFS(Tabla16[TASA 0%],Tabla16[NUM],Tabla1[[#This Row],[CODIGO]])</f>
        <v>0</v>
      </c>
      <c r="G2263" s="35">
        <f>SUMIFS(Tabla16[[EXENTO ]],Tabla16[NUM],Tabla1[[#This Row],[CODIGO]])</f>
        <v>0</v>
      </c>
      <c r="H2263" s="35">
        <f>SUMIFS(Tabla16[IVA],Tabla16[NUM],Tabla1[[#This Row],[CODIGO]])</f>
        <v>0</v>
      </c>
      <c r="I2263" s="35">
        <f>SUMIFS(Tabla16[ISR RET.],Tabla16[NUM],Tabla1[[#This Row],[CODIGO]])</f>
        <v>0</v>
      </c>
      <c r="J2263" s="35">
        <f>SUMIFS(Tabla16[IVA RET.],Tabla16[NUM],Tabla1[[#This Row],[CODIGO]])</f>
        <v>0</v>
      </c>
      <c r="K2263" t="str">
        <f>FIXED(Tabla1[[#This Row],[TASA 16%]],0)</f>
        <v>0</v>
      </c>
      <c r="L2263" t="str">
        <f>FIXED(Tabla1[[#This Row],[TASA 0%]],0)</f>
        <v>0</v>
      </c>
      <c r="M2263" t="str">
        <f>FIXED(Tabla1[[#This Row],[TASA EXE.]],0)</f>
        <v>0</v>
      </c>
      <c r="N2263" t="str">
        <f>FIXED(Tabla1[[#This Row],[IVA]],0)</f>
        <v>0</v>
      </c>
      <c r="O2263" t="str">
        <f>FIXED(Tabla1[[#This Row],[ISR RET]],0)</f>
        <v>0</v>
      </c>
      <c r="P2263" t="str">
        <f>FIXED(Tabla1[[#This Row],[IVA RET]],0)</f>
        <v>0</v>
      </c>
      <c r="R2263" s="68">
        <f>Tabla1[[#This Row],[TASA 16]]*16%</f>
        <v>0</v>
      </c>
    </row>
    <row r="2264" spans="2:18" x14ac:dyDescent="0.25">
      <c r="B2264" t="str">
        <f>'[1]210 Y RFC'!A2264</f>
        <v>CC&amp;080820H90</v>
      </c>
      <c r="C2264" t="s">
        <v>2296</v>
      </c>
      <c r="D2264" t="str">
        <f>'[1]210 Y RFC'!C2264</f>
        <v>COMERCIALIZADORA C&amp;R SA DE CV</v>
      </c>
      <c r="E2264" s="35">
        <f>SUMIFS(Tabla16[TASA 16],Tabla16[NUM],Tabla1[[#This Row],[CODIGO]])</f>
        <v>0</v>
      </c>
      <c r="F2264" s="35">
        <f>SUMIFS(Tabla16[TASA 0%],Tabla16[NUM],Tabla1[[#This Row],[CODIGO]])</f>
        <v>0</v>
      </c>
      <c r="G2264" s="35">
        <f>SUMIFS(Tabla16[[EXENTO ]],Tabla16[NUM],Tabla1[[#This Row],[CODIGO]])</f>
        <v>0</v>
      </c>
      <c r="H2264" s="35">
        <f>SUMIFS(Tabla16[IVA],Tabla16[NUM],Tabla1[[#This Row],[CODIGO]])</f>
        <v>0</v>
      </c>
      <c r="I2264" s="35">
        <f>SUMIFS(Tabla16[ISR RET.],Tabla16[NUM],Tabla1[[#This Row],[CODIGO]])</f>
        <v>0</v>
      </c>
      <c r="J2264" s="35">
        <f>SUMIFS(Tabla16[IVA RET.],Tabla16[NUM],Tabla1[[#This Row],[CODIGO]])</f>
        <v>0</v>
      </c>
      <c r="K2264" t="str">
        <f>FIXED(Tabla1[[#This Row],[TASA 16%]],0)</f>
        <v>0</v>
      </c>
      <c r="L2264" t="str">
        <f>FIXED(Tabla1[[#This Row],[TASA 0%]],0)</f>
        <v>0</v>
      </c>
      <c r="M2264" t="str">
        <f>FIXED(Tabla1[[#This Row],[TASA EXE.]],0)</f>
        <v>0</v>
      </c>
      <c r="N2264" s="36" t="str">
        <f>FIXED(Tabla1[[#This Row],[IVA]],0)</f>
        <v>0</v>
      </c>
      <c r="O2264" s="36" t="str">
        <f>FIXED(Tabla1[[#This Row],[ISR RET]],0)</f>
        <v>0</v>
      </c>
      <c r="P2264" s="36" t="str">
        <f>FIXED(Tabla1[[#This Row],[IVA RET]],0)</f>
        <v>0</v>
      </c>
      <c r="R2264" s="68">
        <f>Tabla1[[#This Row],[TASA 16]]*16%</f>
        <v>0</v>
      </c>
    </row>
    <row r="2265" spans="2:18" x14ac:dyDescent="0.25">
      <c r="B2265" t="str">
        <f>'[1]210 Y RFC'!A2265</f>
        <v>GNT090220396</v>
      </c>
      <c r="C2265" t="s">
        <v>2297</v>
      </c>
      <c r="D2265" t="str">
        <f>'[1]210 Y RFC'!C2265</f>
        <v>GNT-VAL S DE RL DE CV</v>
      </c>
      <c r="E2265" s="35">
        <f>SUMIFS(Tabla16[TASA 16],Tabla16[NUM],Tabla1[[#This Row],[CODIGO]])</f>
        <v>0</v>
      </c>
      <c r="F2265" s="35">
        <f>SUMIFS(Tabla16[TASA 0%],Tabla16[NUM],Tabla1[[#This Row],[CODIGO]])</f>
        <v>0</v>
      </c>
      <c r="G2265" s="35">
        <f>SUMIFS(Tabla16[[EXENTO ]],Tabla16[NUM],Tabla1[[#This Row],[CODIGO]])</f>
        <v>0</v>
      </c>
      <c r="H2265" s="35">
        <f>SUMIFS(Tabla16[IVA],Tabla16[NUM],Tabla1[[#This Row],[CODIGO]])</f>
        <v>0</v>
      </c>
      <c r="I2265" s="35">
        <f>SUMIFS(Tabla16[ISR RET.],Tabla16[NUM],Tabla1[[#This Row],[CODIGO]])</f>
        <v>0</v>
      </c>
      <c r="J2265" s="35">
        <f>SUMIFS(Tabla16[IVA RET.],Tabla16[NUM],Tabla1[[#This Row],[CODIGO]])</f>
        <v>0</v>
      </c>
      <c r="K2265" t="str">
        <f>FIXED(Tabla1[[#This Row],[TASA 16%]],0)</f>
        <v>0</v>
      </c>
      <c r="L2265" t="str">
        <f>FIXED(Tabla1[[#This Row],[TASA 0%]],0)</f>
        <v>0</v>
      </c>
      <c r="M2265" t="str">
        <f>FIXED(Tabla1[[#This Row],[TASA EXE.]],0)</f>
        <v>0</v>
      </c>
      <c r="N2265" t="str">
        <f>FIXED(Tabla1[[#This Row],[IVA]],0)</f>
        <v>0</v>
      </c>
      <c r="O2265" t="str">
        <f>FIXED(Tabla1[[#This Row],[ISR RET]],0)</f>
        <v>0</v>
      </c>
      <c r="P2265" t="str">
        <f>FIXED(Tabla1[[#This Row],[IVA RET]],0)</f>
        <v>0</v>
      </c>
      <c r="R2265" s="68">
        <f>Tabla1[[#This Row],[TASA 16]]*16%</f>
        <v>0</v>
      </c>
    </row>
    <row r="2266" spans="2:18" x14ac:dyDescent="0.25">
      <c r="B2266" t="str">
        <f>'[1]210 Y RFC'!A2266</f>
        <v>CPR101029BD8</v>
      </c>
      <c r="C2266" t="s">
        <v>2298</v>
      </c>
      <c r="D2266" t="str">
        <f>'[1]210 Y RFC'!C2266</f>
        <v>COSMETICA PRINAYAR SA DE CV</v>
      </c>
      <c r="E2266" s="35">
        <f>SUMIFS(Tabla16[TASA 16],Tabla16[NUM],Tabla1[[#This Row],[CODIGO]])</f>
        <v>0</v>
      </c>
      <c r="F2266" s="35">
        <f>SUMIFS(Tabla16[TASA 0%],Tabla16[NUM],Tabla1[[#This Row],[CODIGO]])</f>
        <v>0</v>
      </c>
      <c r="G2266" s="35">
        <f>SUMIFS(Tabla16[[EXENTO ]],Tabla16[NUM],Tabla1[[#This Row],[CODIGO]])</f>
        <v>0</v>
      </c>
      <c r="H2266" s="35">
        <f>SUMIFS(Tabla16[IVA],Tabla16[NUM],Tabla1[[#This Row],[CODIGO]])</f>
        <v>0</v>
      </c>
      <c r="I2266" s="35">
        <f>SUMIFS(Tabla16[ISR RET.],Tabla16[NUM],Tabla1[[#This Row],[CODIGO]])</f>
        <v>0</v>
      </c>
      <c r="J2266" s="35">
        <f>SUMIFS(Tabla16[IVA RET.],Tabla16[NUM],Tabla1[[#This Row],[CODIGO]])</f>
        <v>0</v>
      </c>
      <c r="K2266" t="str">
        <f>FIXED(Tabla1[[#This Row],[TASA 16%]],0)</f>
        <v>0</v>
      </c>
      <c r="L2266" t="str">
        <f>FIXED(Tabla1[[#This Row],[TASA 0%]],0)</f>
        <v>0</v>
      </c>
      <c r="M2266" t="str">
        <f>FIXED(Tabla1[[#This Row],[TASA EXE.]],0)</f>
        <v>0</v>
      </c>
      <c r="N2266" s="36" t="str">
        <f>FIXED(Tabla1[[#This Row],[IVA]],0)</f>
        <v>0</v>
      </c>
      <c r="O2266" s="36" t="str">
        <f>FIXED(Tabla1[[#This Row],[ISR RET]],0)</f>
        <v>0</v>
      </c>
      <c r="P2266" s="36" t="str">
        <f>FIXED(Tabla1[[#This Row],[IVA RET]],0)</f>
        <v>0</v>
      </c>
      <c r="R2266" s="68">
        <f>Tabla1[[#This Row],[TASA 16]]*16%</f>
        <v>0</v>
      </c>
    </row>
    <row r="2267" spans="2:18" x14ac:dyDescent="0.25">
      <c r="B2267" t="str">
        <f>'[1]210 Y RFC'!A2267</f>
        <v>TAPN810702F16</v>
      </c>
      <c r="C2267" t="s">
        <v>2299</v>
      </c>
      <c r="D2267" t="str">
        <f>'[1]210 Y RFC'!C2267</f>
        <v>TAPIA PADILLA NANCY FABIOLA</v>
      </c>
      <c r="E2267" s="35">
        <f>SUMIFS(Tabla16[TASA 16],Tabla16[NUM],Tabla1[[#This Row],[CODIGO]])</f>
        <v>0</v>
      </c>
      <c r="F2267" s="35">
        <f>SUMIFS(Tabla16[TASA 0%],Tabla16[NUM],Tabla1[[#This Row],[CODIGO]])</f>
        <v>0</v>
      </c>
      <c r="G2267" s="35">
        <f>SUMIFS(Tabla16[[EXENTO ]],Tabla16[NUM],Tabla1[[#This Row],[CODIGO]])</f>
        <v>0</v>
      </c>
      <c r="H2267" s="35">
        <f>SUMIFS(Tabla16[IVA],Tabla16[NUM],Tabla1[[#This Row],[CODIGO]])</f>
        <v>0</v>
      </c>
      <c r="I2267" s="35">
        <f>SUMIFS(Tabla16[ISR RET.],Tabla16[NUM],Tabla1[[#This Row],[CODIGO]])</f>
        <v>0</v>
      </c>
      <c r="J2267" s="35">
        <f>SUMIFS(Tabla16[IVA RET.],Tabla16[NUM],Tabla1[[#This Row],[CODIGO]])</f>
        <v>0</v>
      </c>
      <c r="K2267" t="str">
        <f>FIXED(Tabla1[[#This Row],[TASA 16%]],0)</f>
        <v>0</v>
      </c>
      <c r="L2267" t="str">
        <f>FIXED(Tabla1[[#This Row],[TASA 0%]],0)</f>
        <v>0</v>
      </c>
      <c r="M2267" t="str">
        <f>FIXED(Tabla1[[#This Row],[TASA EXE.]],0)</f>
        <v>0</v>
      </c>
      <c r="N2267" t="str">
        <f>FIXED(Tabla1[[#This Row],[IVA]],0)</f>
        <v>0</v>
      </c>
      <c r="O2267" t="str">
        <f>FIXED(Tabla1[[#This Row],[ISR RET]],0)</f>
        <v>0</v>
      </c>
      <c r="P2267" t="str">
        <f>FIXED(Tabla1[[#This Row],[IVA RET]],0)</f>
        <v>0</v>
      </c>
      <c r="R2267" s="68">
        <f>Tabla1[[#This Row],[TASA 16]]*16%</f>
        <v>0</v>
      </c>
    </row>
    <row r="2268" spans="2:18" x14ac:dyDescent="0.25">
      <c r="B2268" t="str">
        <f>'[1]210 Y RFC'!A2268</f>
        <v>AALS600317381</v>
      </c>
      <c r="C2268" t="s">
        <v>2300</v>
      </c>
      <c r="D2268" t="str">
        <f>'[1]210 Y RFC'!C2268</f>
        <v>ANAYA LARA MA SOCORRO</v>
      </c>
      <c r="E2268" s="35">
        <f>SUMIFS(Tabla16[TASA 16],Tabla16[NUM],Tabla1[[#This Row],[CODIGO]])</f>
        <v>0</v>
      </c>
      <c r="F2268" s="35">
        <f>SUMIFS(Tabla16[TASA 0%],Tabla16[NUM],Tabla1[[#This Row],[CODIGO]])</f>
        <v>0</v>
      </c>
      <c r="G2268" s="35">
        <f>SUMIFS(Tabla16[[EXENTO ]],Tabla16[NUM],Tabla1[[#This Row],[CODIGO]])</f>
        <v>0</v>
      </c>
      <c r="H2268" s="35">
        <f>SUMIFS(Tabla16[IVA],Tabla16[NUM],Tabla1[[#This Row],[CODIGO]])</f>
        <v>0</v>
      </c>
      <c r="I2268" s="35">
        <f>SUMIFS(Tabla16[ISR RET.],Tabla16[NUM],Tabla1[[#This Row],[CODIGO]])</f>
        <v>0</v>
      </c>
      <c r="J2268" s="35">
        <f>SUMIFS(Tabla16[IVA RET.],Tabla16[NUM],Tabla1[[#This Row],[CODIGO]])</f>
        <v>0</v>
      </c>
      <c r="K2268" t="str">
        <f>FIXED(Tabla1[[#This Row],[TASA 16%]],0)</f>
        <v>0</v>
      </c>
      <c r="L2268" t="str">
        <f>FIXED(Tabla1[[#This Row],[TASA 0%]],0)</f>
        <v>0</v>
      </c>
      <c r="M2268" t="str">
        <f>FIXED(Tabla1[[#This Row],[TASA EXE.]],0)</f>
        <v>0</v>
      </c>
      <c r="N2268" s="36" t="str">
        <f>FIXED(Tabla1[[#This Row],[IVA]],0)</f>
        <v>0</v>
      </c>
      <c r="O2268" s="36" t="str">
        <f>FIXED(Tabla1[[#This Row],[ISR RET]],0)</f>
        <v>0</v>
      </c>
      <c r="P2268" s="36" t="str">
        <f>FIXED(Tabla1[[#This Row],[IVA RET]],0)</f>
        <v>0</v>
      </c>
      <c r="R2268" s="68">
        <f>Tabla1[[#This Row],[TASA 16]]*16%</f>
        <v>0</v>
      </c>
    </row>
    <row r="2269" spans="2:18" x14ac:dyDescent="0.25">
      <c r="B2269" t="str">
        <f>'[1]210 Y RFC'!A2269</f>
        <v>ITM0908245A2</v>
      </c>
      <c r="C2269" t="s">
        <v>2301</v>
      </c>
      <c r="D2269" t="str">
        <f>'[1]210 Y RFC'!C2269</f>
        <v>INYECCIONES TERMICAS DE MEXICO SA DE CV</v>
      </c>
      <c r="E2269" s="35">
        <f>SUMIFS(Tabla16[TASA 16],Tabla16[NUM],Tabla1[[#This Row],[CODIGO]])</f>
        <v>0</v>
      </c>
      <c r="F2269" s="35">
        <f>SUMIFS(Tabla16[TASA 0%],Tabla16[NUM],Tabla1[[#This Row],[CODIGO]])</f>
        <v>0</v>
      </c>
      <c r="G2269" s="35">
        <f>SUMIFS(Tabla16[[EXENTO ]],Tabla16[NUM],Tabla1[[#This Row],[CODIGO]])</f>
        <v>0</v>
      </c>
      <c r="H2269" s="35">
        <f>SUMIFS(Tabla16[IVA],Tabla16[NUM],Tabla1[[#This Row],[CODIGO]])</f>
        <v>0</v>
      </c>
      <c r="I2269" s="35">
        <f>SUMIFS(Tabla16[ISR RET.],Tabla16[NUM],Tabla1[[#This Row],[CODIGO]])</f>
        <v>0</v>
      </c>
      <c r="J2269" s="35">
        <f>SUMIFS(Tabla16[IVA RET.],Tabla16[NUM],Tabla1[[#This Row],[CODIGO]])</f>
        <v>0</v>
      </c>
      <c r="K2269" t="str">
        <f>FIXED(Tabla1[[#This Row],[TASA 16%]],0)</f>
        <v>0</v>
      </c>
      <c r="L2269" t="str">
        <f>FIXED(Tabla1[[#This Row],[TASA 0%]],0)</f>
        <v>0</v>
      </c>
      <c r="M2269" t="str">
        <f>FIXED(Tabla1[[#This Row],[TASA EXE.]],0)</f>
        <v>0</v>
      </c>
      <c r="N2269" t="str">
        <f>FIXED(Tabla1[[#This Row],[IVA]],0)</f>
        <v>0</v>
      </c>
      <c r="O2269" t="str">
        <f>FIXED(Tabla1[[#This Row],[ISR RET]],0)</f>
        <v>0</v>
      </c>
      <c r="P2269" t="str">
        <f>FIXED(Tabla1[[#This Row],[IVA RET]],0)</f>
        <v>0</v>
      </c>
      <c r="R2269" s="68">
        <f>Tabla1[[#This Row],[TASA 16]]*16%</f>
        <v>0</v>
      </c>
    </row>
    <row r="2270" spans="2:18" x14ac:dyDescent="0.25">
      <c r="B2270" t="str">
        <f>'[1]210 Y RFC'!A2270</f>
        <v>SPI070504UD2</v>
      </c>
      <c r="C2270" t="s">
        <v>2302</v>
      </c>
      <c r="D2270" t="str">
        <f>'[1]210 Y RFC'!C2270</f>
        <v>SEDA PURE INTERNACIONAL SA DE CV</v>
      </c>
      <c r="E2270" s="35">
        <f>SUMIFS(Tabla16[TASA 16],Tabla16[NUM],Tabla1[[#This Row],[CODIGO]])</f>
        <v>0</v>
      </c>
      <c r="F2270" s="35">
        <f>SUMIFS(Tabla16[TASA 0%],Tabla16[NUM],Tabla1[[#This Row],[CODIGO]])</f>
        <v>0</v>
      </c>
      <c r="G2270" s="35">
        <f>SUMIFS(Tabla16[[EXENTO ]],Tabla16[NUM],Tabla1[[#This Row],[CODIGO]])</f>
        <v>0</v>
      </c>
      <c r="H2270" s="35">
        <f>SUMIFS(Tabla16[IVA],Tabla16[NUM],Tabla1[[#This Row],[CODIGO]])</f>
        <v>0</v>
      </c>
      <c r="I2270" s="35">
        <f>SUMIFS(Tabla16[ISR RET.],Tabla16[NUM],Tabla1[[#This Row],[CODIGO]])</f>
        <v>0</v>
      </c>
      <c r="J2270" s="35">
        <f>SUMIFS(Tabla16[IVA RET.],Tabla16[NUM],Tabla1[[#This Row],[CODIGO]])</f>
        <v>0</v>
      </c>
      <c r="K2270" t="str">
        <f>FIXED(Tabla1[[#This Row],[TASA 16%]],0)</f>
        <v>0</v>
      </c>
      <c r="L2270" t="str">
        <f>FIXED(Tabla1[[#This Row],[TASA 0%]],0)</f>
        <v>0</v>
      </c>
      <c r="M2270" t="str">
        <f>FIXED(Tabla1[[#This Row],[TASA EXE.]],0)</f>
        <v>0</v>
      </c>
      <c r="N2270" s="36" t="str">
        <f>FIXED(Tabla1[[#This Row],[IVA]],0)</f>
        <v>0</v>
      </c>
      <c r="O2270" s="36" t="str">
        <f>FIXED(Tabla1[[#This Row],[ISR RET]],0)</f>
        <v>0</v>
      </c>
      <c r="P2270" s="36" t="str">
        <f>FIXED(Tabla1[[#This Row],[IVA RET]],0)</f>
        <v>0</v>
      </c>
      <c r="R2270" s="68">
        <f>Tabla1[[#This Row],[TASA 16]]*16%</f>
        <v>0</v>
      </c>
    </row>
    <row r="2271" spans="2:18" x14ac:dyDescent="0.25">
      <c r="B2271" t="str">
        <f>'[1]210 Y RFC'!A2271</f>
        <v>MEGC710330EY2</v>
      </c>
      <c r="C2271" t="s">
        <v>2303</v>
      </c>
      <c r="D2271" t="str">
        <f>'[1]210 Y RFC'!C2271</f>
        <v>MEDINA GARCIA JOSE CARLOS</v>
      </c>
      <c r="E2271" s="35">
        <f>SUMIFS(Tabla16[TASA 16],Tabla16[NUM],Tabla1[[#This Row],[CODIGO]])</f>
        <v>0</v>
      </c>
      <c r="F2271" s="35">
        <f>SUMIFS(Tabla16[TASA 0%],Tabla16[NUM],Tabla1[[#This Row],[CODIGO]])</f>
        <v>0</v>
      </c>
      <c r="G2271" s="35">
        <f>SUMIFS(Tabla16[[EXENTO ]],Tabla16[NUM],Tabla1[[#This Row],[CODIGO]])</f>
        <v>0</v>
      </c>
      <c r="H2271" s="35">
        <f>SUMIFS(Tabla16[IVA],Tabla16[NUM],Tabla1[[#This Row],[CODIGO]])</f>
        <v>0</v>
      </c>
      <c r="I2271" s="35">
        <f>SUMIFS(Tabla16[ISR RET.],Tabla16[NUM],Tabla1[[#This Row],[CODIGO]])</f>
        <v>0</v>
      </c>
      <c r="J2271" s="35">
        <f>SUMIFS(Tabla16[IVA RET.],Tabla16[NUM],Tabla1[[#This Row],[CODIGO]])</f>
        <v>0</v>
      </c>
      <c r="K2271" t="str">
        <f>FIXED(Tabla1[[#This Row],[TASA 16%]],0)</f>
        <v>0</v>
      </c>
      <c r="L2271" t="str">
        <f>FIXED(Tabla1[[#This Row],[TASA 0%]],0)</f>
        <v>0</v>
      </c>
      <c r="M2271" t="str">
        <f>FIXED(Tabla1[[#This Row],[TASA EXE.]],0)</f>
        <v>0</v>
      </c>
      <c r="N2271" t="str">
        <f>FIXED(Tabla1[[#This Row],[IVA]],0)</f>
        <v>0</v>
      </c>
      <c r="O2271" t="str">
        <f>FIXED(Tabla1[[#This Row],[ISR RET]],0)</f>
        <v>0</v>
      </c>
      <c r="P2271" t="str">
        <f>FIXED(Tabla1[[#This Row],[IVA RET]],0)</f>
        <v>0</v>
      </c>
      <c r="R2271" s="68">
        <f>Tabla1[[#This Row],[TASA 16]]*16%</f>
        <v>0</v>
      </c>
    </row>
    <row r="2272" spans="2:18" x14ac:dyDescent="0.25">
      <c r="B2272" t="str">
        <f>'[1]210 Y RFC'!A2272</f>
        <v>NST101025KS0</v>
      </c>
      <c r="C2272" t="s">
        <v>2304</v>
      </c>
      <c r="D2272" t="str">
        <f>'[1]210 Y RFC'!C2272</f>
        <v>NATURAL STAR SA DE CV</v>
      </c>
      <c r="E2272" s="35">
        <f>SUMIFS(Tabla16[TASA 16],Tabla16[NUM],Tabla1[[#This Row],[CODIGO]])</f>
        <v>0</v>
      </c>
      <c r="F2272" s="35">
        <f>SUMIFS(Tabla16[TASA 0%],Tabla16[NUM],Tabla1[[#This Row],[CODIGO]])</f>
        <v>0</v>
      </c>
      <c r="G2272" s="35">
        <f>SUMIFS(Tabla16[[EXENTO ]],Tabla16[NUM],Tabla1[[#This Row],[CODIGO]])</f>
        <v>0</v>
      </c>
      <c r="H2272" s="35">
        <f>SUMIFS(Tabla16[IVA],Tabla16[NUM],Tabla1[[#This Row],[CODIGO]])</f>
        <v>0</v>
      </c>
      <c r="I2272" s="35">
        <f>SUMIFS(Tabla16[ISR RET.],Tabla16[NUM],Tabla1[[#This Row],[CODIGO]])</f>
        <v>0</v>
      </c>
      <c r="J2272" s="35">
        <f>SUMIFS(Tabla16[IVA RET.],Tabla16[NUM],Tabla1[[#This Row],[CODIGO]])</f>
        <v>0</v>
      </c>
      <c r="K2272" t="str">
        <f>FIXED(Tabla1[[#This Row],[TASA 16%]],0)</f>
        <v>0</v>
      </c>
      <c r="L2272" t="str">
        <f>FIXED(Tabla1[[#This Row],[TASA 0%]],0)</f>
        <v>0</v>
      </c>
      <c r="M2272" t="str">
        <f>FIXED(Tabla1[[#This Row],[TASA EXE.]],0)</f>
        <v>0</v>
      </c>
      <c r="N2272" s="36" t="str">
        <f>FIXED(Tabla1[[#This Row],[IVA]],0)</f>
        <v>0</v>
      </c>
      <c r="O2272" s="36" t="str">
        <f>FIXED(Tabla1[[#This Row],[ISR RET]],0)</f>
        <v>0</v>
      </c>
      <c r="P2272" s="36" t="str">
        <f>FIXED(Tabla1[[#This Row],[IVA RET]],0)</f>
        <v>0</v>
      </c>
      <c r="R2272" s="68">
        <f>Tabla1[[#This Row],[TASA 16]]*16%</f>
        <v>0</v>
      </c>
    </row>
    <row r="2273" spans="2:18" x14ac:dyDescent="0.25">
      <c r="B2273" t="str">
        <f>'[1]210 Y RFC'!A2273</f>
        <v>BAL020930EL9</v>
      </c>
      <c r="C2273" t="s">
        <v>2305</v>
      </c>
      <c r="D2273" t="str">
        <f>'[1]210 Y RFC'!C2273</f>
        <v>BOLSAS DE LOS ALTOS S DE RL DE CV</v>
      </c>
      <c r="E2273" s="35">
        <f>SUMIFS(Tabla16[TASA 16],Tabla16[NUM],Tabla1[[#This Row],[CODIGO]])</f>
        <v>0</v>
      </c>
      <c r="F2273" s="35">
        <f>SUMIFS(Tabla16[TASA 0%],Tabla16[NUM],Tabla1[[#This Row],[CODIGO]])</f>
        <v>0</v>
      </c>
      <c r="G2273" s="35">
        <f>SUMIFS(Tabla16[[EXENTO ]],Tabla16[NUM],Tabla1[[#This Row],[CODIGO]])</f>
        <v>0</v>
      </c>
      <c r="H2273" s="35">
        <f>SUMIFS(Tabla16[IVA],Tabla16[NUM],Tabla1[[#This Row],[CODIGO]])</f>
        <v>0</v>
      </c>
      <c r="I2273" s="35">
        <f>SUMIFS(Tabla16[ISR RET.],Tabla16[NUM],Tabla1[[#This Row],[CODIGO]])</f>
        <v>0</v>
      </c>
      <c r="J2273" s="35">
        <f>SUMIFS(Tabla16[IVA RET.],Tabla16[NUM],Tabla1[[#This Row],[CODIGO]])</f>
        <v>0</v>
      </c>
      <c r="K2273" t="str">
        <f>FIXED(Tabla1[[#This Row],[TASA 16%]],0)</f>
        <v>0</v>
      </c>
      <c r="L2273" t="str">
        <f>FIXED(Tabla1[[#This Row],[TASA 0%]],0)</f>
        <v>0</v>
      </c>
      <c r="M2273" t="str">
        <f>FIXED(Tabla1[[#This Row],[TASA EXE.]],0)</f>
        <v>0</v>
      </c>
      <c r="N2273" t="str">
        <f>FIXED(Tabla1[[#This Row],[IVA]],0)</f>
        <v>0</v>
      </c>
      <c r="O2273" t="str">
        <f>FIXED(Tabla1[[#This Row],[ISR RET]],0)</f>
        <v>0</v>
      </c>
      <c r="P2273" t="str">
        <f>FIXED(Tabla1[[#This Row],[IVA RET]],0)</f>
        <v>0</v>
      </c>
      <c r="R2273" s="68">
        <f>Tabla1[[#This Row],[TASA 16]]*16%</f>
        <v>0</v>
      </c>
    </row>
    <row r="2274" spans="2:18" x14ac:dyDescent="0.25">
      <c r="B2274" t="str">
        <f>'[1]210 Y RFC'!A2274</f>
        <v>EUPF671004360</v>
      </c>
      <c r="C2274" t="s">
        <v>2306</v>
      </c>
      <c r="D2274" t="str">
        <f>'[1]210 Y RFC'!C2274</f>
        <v>ESQUIVIAS PEREZ FRANCISCO</v>
      </c>
      <c r="E2274" s="35">
        <f>SUMIFS(Tabla16[TASA 16],Tabla16[NUM],Tabla1[[#This Row],[CODIGO]])</f>
        <v>0</v>
      </c>
      <c r="F2274" s="35">
        <f>SUMIFS(Tabla16[TASA 0%],Tabla16[NUM],Tabla1[[#This Row],[CODIGO]])</f>
        <v>0</v>
      </c>
      <c r="G2274" s="35">
        <f>SUMIFS(Tabla16[[EXENTO ]],Tabla16[NUM],Tabla1[[#This Row],[CODIGO]])</f>
        <v>0</v>
      </c>
      <c r="H2274" s="35">
        <f>SUMIFS(Tabla16[IVA],Tabla16[NUM],Tabla1[[#This Row],[CODIGO]])</f>
        <v>0</v>
      </c>
      <c r="I2274" s="35">
        <f>SUMIFS(Tabla16[ISR RET.],Tabla16[NUM],Tabla1[[#This Row],[CODIGO]])</f>
        <v>0</v>
      </c>
      <c r="J2274" s="35">
        <f>SUMIFS(Tabla16[IVA RET.],Tabla16[NUM],Tabla1[[#This Row],[CODIGO]])</f>
        <v>0</v>
      </c>
      <c r="K2274" t="str">
        <f>FIXED(Tabla1[[#This Row],[TASA 16%]],0)</f>
        <v>0</v>
      </c>
      <c r="L2274" t="str">
        <f>FIXED(Tabla1[[#This Row],[TASA 0%]],0)</f>
        <v>0</v>
      </c>
      <c r="M2274" t="str">
        <f>FIXED(Tabla1[[#This Row],[TASA EXE.]],0)</f>
        <v>0</v>
      </c>
      <c r="N2274" s="36" t="str">
        <f>FIXED(Tabla1[[#This Row],[IVA]],0)</f>
        <v>0</v>
      </c>
      <c r="O2274" s="36" t="str">
        <f>FIXED(Tabla1[[#This Row],[ISR RET]],0)</f>
        <v>0</v>
      </c>
      <c r="P2274" s="36" t="str">
        <f>FIXED(Tabla1[[#This Row],[IVA RET]],0)</f>
        <v>0</v>
      </c>
      <c r="R2274" s="68">
        <f>Tabla1[[#This Row],[TASA 16]]*16%</f>
        <v>0</v>
      </c>
    </row>
    <row r="2275" spans="2:18" x14ac:dyDescent="0.25">
      <c r="B2275" t="str">
        <f>'[1]210 Y RFC'!A2275</f>
        <v>GASA771212497</v>
      </c>
      <c r="C2275" t="s">
        <v>2307</v>
      </c>
      <c r="D2275" t="str">
        <f>'[1]210 Y RFC'!C2275</f>
        <v>GARCIA SANCHEZ JOSE ANTONIO</v>
      </c>
      <c r="E2275" s="35">
        <f>SUMIFS(Tabla16[TASA 16],Tabla16[NUM],Tabla1[[#This Row],[CODIGO]])</f>
        <v>0</v>
      </c>
      <c r="F2275" s="35">
        <f>SUMIFS(Tabla16[TASA 0%],Tabla16[NUM],Tabla1[[#This Row],[CODIGO]])</f>
        <v>0</v>
      </c>
      <c r="G2275" s="35">
        <f>SUMIFS(Tabla16[[EXENTO ]],Tabla16[NUM],Tabla1[[#This Row],[CODIGO]])</f>
        <v>0</v>
      </c>
      <c r="H2275" s="35">
        <f>SUMIFS(Tabla16[IVA],Tabla16[NUM],Tabla1[[#This Row],[CODIGO]])</f>
        <v>0</v>
      </c>
      <c r="I2275" s="35">
        <f>SUMIFS(Tabla16[ISR RET.],Tabla16[NUM],Tabla1[[#This Row],[CODIGO]])</f>
        <v>0</v>
      </c>
      <c r="J2275" s="35">
        <f>SUMIFS(Tabla16[IVA RET.],Tabla16[NUM],Tabla1[[#This Row],[CODIGO]])</f>
        <v>0</v>
      </c>
      <c r="K2275" t="str">
        <f>FIXED(Tabla1[[#This Row],[TASA 16%]],0)</f>
        <v>0</v>
      </c>
      <c r="L2275" t="str">
        <f>FIXED(Tabla1[[#This Row],[TASA 0%]],0)</f>
        <v>0</v>
      </c>
      <c r="M2275" t="str">
        <f>FIXED(Tabla1[[#This Row],[TASA EXE.]],0)</f>
        <v>0</v>
      </c>
      <c r="N2275" t="str">
        <f>FIXED(Tabla1[[#This Row],[IVA]],0)</f>
        <v>0</v>
      </c>
      <c r="O2275" t="str">
        <f>FIXED(Tabla1[[#This Row],[ISR RET]],0)</f>
        <v>0</v>
      </c>
      <c r="P2275" t="str">
        <f>FIXED(Tabla1[[#This Row],[IVA RET]],0)</f>
        <v>0</v>
      </c>
      <c r="R2275" s="68">
        <f>Tabla1[[#This Row],[TASA 16]]*16%</f>
        <v>0</v>
      </c>
    </row>
    <row r="2276" spans="2:18" x14ac:dyDescent="0.25">
      <c r="B2276" t="str">
        <f>'[1]210 Y RFC'!A2276</f>
        <v>SIS110615398</v>
      </c>
      <c r="C2276" t="s">
        <v>2308</v>
      </c>
      <c r="D2276" t="str">
        <f>'[1]210 Y RFC'!C2276</f>
        <v>SISNEL SA DE CV</v>
      </c>
      <c r="E2276" s="35">
        <f>SUMIFS(Tabla16[TASA 16],Tabla16[NUM],Tabla1[[#This Row],[CODIGO]])</f>
        <v>0</v>
      </c>
      <c r="F2276" s="35">
        <f>SUMIFS(Tabla16[TASA 0%],Tabla16[NUM],Tabla1[[#This Row],[CODIGO]])</f>
        <v>0</v>
      </c>
      <c r="G2276" s="35">
        <f>SUMIFS(Tabla16[[EXENTO ]],Tabla16[NUM],Tabla1[[#This Row],[CODIGO]])</f>
        <v>0</v>
      </c>
      <c r="H2276" s="35">
        <f>SUMIFS(Tabla16[IVA],Tabla16[NUM],Tabla1[[#This Row],[CODIGO]])</f>
        <v>0</v>
      </c>
      <c r="I2276" s="35">
        <f>SUMIFS(Tabla16[ISR RET.],Tabla16[NUM],Tabla1[[#This Row],[CODIGO]])</f>
        <v>0</v>
      </c>
      <c r="J2276" s="35">
        <f>SUMIFS(Tabla16[IVA RET.],Tabla16[NUM],Tabla1[[#This Row],[CODIGO]])</f>
        <v>0</v>
      </c>
      <c r="K2276" t="str">
        <f>FIXED(Tabla1[[#This Row],[TASA 16%]],0)</f>
        <v>0</v>
      </c>
      <c r="L2276" t="str">
        <f>FIXED(Tabla1[[#This Row],[TASA 0%]],0)</f>
        <v>0</v>
      </c>
      <c r="M2276" t="str">
        <f>FIXED(Tabla1[[#This Row],[TASA EXE.]],0)</f>
        <v>0</v>
      </c>
      <c r="N2276" s="36" t="str">
        <f>FIXED(Tabla1[[#This Row],[IVA]],0)</f>
        <v>0</v>
      </c>
      <c r="O2276" s="36" t="str">
        <f>FIXED(Tabla1[[#This Row],[ISR RET]],0)</f>
        <v>0</v>
      </c>
      <c r="P2276" s="36" t="str">
        <f>FIXED(Tabla1[[#This Row],[IVA RET]],0)</f>
        <v>0</v>
      </c>
      <c r="R2276" s="68">
        <f>Tabla1[[#This Row],[TASA 16]]*16%</f>
        <v>0</v>
      </c>
    </row>
    <row r="2277" spans="2:18" x14ac:dyDescent="0.25">
      <c r="B2277" t="str">
        <f>'[1]210 Y RFC'!A2277</f>
        <v>AOC890914S23</v>
      </c>
      <c r="C2277" t="s">
        <v>2309</v>
      </c>
      <c r="D2277" t="str">
        <f>'[1]210 Y RFC'!C2277</f>
        <v>AVICAR OCCIDENTE SA DE CV</v>
      </c>
      <c r="E2277" s="35">
        <f>SUMIFS(Tabla16[TASA 16],Tabla16[NUM],Tabla1[[#This Row],[CODIGO]])</f>
        <v>0</v>
      </c>
      <c r="F2277" s="35">
        <f>SUMIFS(Tabla16[TASA 0%],Tabla16[NUM],Tabla1[[#This Row],[CODIGO]])</f>
        <v>0</v>
      </c>
      <c r="G2277" s="35">
        <f>SUMIFS(Tabla16[[EXENTO ]],Tabla16[NUM],Tabla1[[#This Row],[CODIGO]])</f>
        <v>0</v>
      </c>
      <c r="H2277" s="35">
        <f>SUMIFS(Tabla16[IVA],Tabla16[NUM],Tabla1[[#This Row],[CODIGO]])</f>
        <v>0</v>
      </c>
      <c r="I2277" s="35">
        <f>SUMIFS(Tabla16[ISR RET.],Tabla16[NUM],Tabla1[[#This Row],[CODIGO]])</f>
        <v>0</v>
      </c>
      <c r="J2277" s="35">
        <f>SUMIFS(Tabla16[IVA RET.],Tabla16[NUM],Tabla1[[#This Row],[CODIGO]])</f>
        <v>0</v>
      </c>
      <c r="K2277" t="str">
        <f>FIXED(Tabla1[[#This Row],[TASA 16%]],0)</f>
        <v>0</v>
      </c>
      <c r="L2277" t="str">
        <f>FIXED(Tabla1[[#This Row],[TASA 0%]],0)</f>
        <v>0</v>
      </c>
      <c r="M2277" t="str">
        <f>FIXED(Tabla1[[#This Row],[TASA EXE.]],0)</f>
        <v>0</v>
      </c>
      <c r="N2277" t="str">
        <f>FIXED(Tabla1[[#This Row],[IVA]],0)</f>
        <v>0</v>
      </c>
      <c r="O2277" t="str">
        <f>FIXED(Tabla1[[#This Row],[ISR RET]],0)</f>
        <v>0</v>
      </c>
      <c r="P2277" t="str">
        <f>FIXED(Tabla1[[#This Row],[IVA RET]],0)</f>
        <v>0</v>
      </c>
      <c r="R2277" s="68">
        <f>Tabla1[[#This Row],[TASA 16]]*16%</f>
        <v>0</v>
      </c>
    </row>
    <row r="2278" spans="2:18" x14ac:dyDescent="0.25">
      <c r="B2278" t="str">
        <f>'[1]210 Y RFC'!A2278</f>
        <v>LOMR790113EV5</v>
      </c>
      <c r="C2278" t="s">
        <v>2310</v>
      </c>
      <c r="D2278" t="str">
        <f>'[1]210 Y RFC'!C2278</f>
        <v>LOPEZ MARTINEZ ROCIO</v>
      </c>
      <c r="E2278" s="35">
        <f>SUMIFS(Tabla16[TASA 16],Tabla16[NUM],Tabla1[[#This Row],[CODIGO]])</f>
        <v>0</v>
      </c>
      <c r="F2278" s="35">
        <f>SUMIFS(Tabla16[TASA 0%],Tabla16[NUM],Tabla1[[#This Row],[CODIGO]])</f>
        <v>0</v>
      </c>
      <c r="G2278" s="35">
        <f>SUMIFS(Tabla16[[EXENTO ]],Tabla16[NUM],Tabla1[[#This Row],[CODIGO]])</f>
        <v>0</v>
      </c>
      <c r="H2278" s="35">
        <f>SUMIFS(Tabla16[IVA],Tabla16[NUM],Tabla1[[#This Row],[CODIGO]])</f>
        <v>0</v>
      </c>
      <c r="I2278" s="35">
        <f>SUMIFS(Tabla16[ISR RET.],Tabla16[NUM],Tabla1[[#This Row],[CODIGO]])</f>
        <v>0</v>
      </c>
      <c r="J2278" s="35">
        <f>SUMIFS(Tabla16[IVA RET.],Tabla16[NUM],Tabla1[[#This Row],[CODIGO]])</f>
        <v>0</v>
      </c>
      <c r="K2278" t="str">
        <f>FIXED(Tabla1[[#This Row],[TASA 16%]],0)</f>
        <v>0</v>
      </c>
      <c r="L2278" t="str">
        <f>FIXED(Tabla1[[#This Row],[TASA 0%]],0)</f>
        <v>0</v>
      </c>
      <c r="M2278" t="str">
        <f>FIXED(Tabla1[[#This Row],[TASA EXE.]],0)</f>
        <v>0</v>
      </c>
      <c r="N2278" s="36" t="str">
        <f>FIXED(Tabla1[[#This Row],[IVA]],0)</f>
        <v>0</v>
      </c>
      <c r="O2278" s="36" t="str">
        <f>FIXED(Tabla1[[#This Row],[ISR RET]],0)</f>
        <v>0</v>
      </c>
      <c r="P2278" s="36" t="str">
        <f>FIXED(Tabla1[[#This Row],[IVA RET]],0)</f>
        <v>0</v>
      </c>
      <c r="R2278" s="68">
        <f>Tabla1[[#This Row],[TASA 16]]*16%</f>
        <v>0</v>
      </c>
    </row>
    <row r="2279" spans="2:18" x14ac:dyDescent="0.25">
      <c r="B2279" t="str">
        <f>'[1]210 Y RFC'!A2279</f>
        <v>CAMS630719B18</v>
      </c>
      <c r="C2279" t="s">
        <v>2311</v>
      </c>
      <c r="D2279" t="str">
        <f>'[1]210 Y RFC'!C2279</f>
        <v>CASILLAS MUÑOZ SERGIO</v>
      </c>
      <c r="E2279" s="35">
        <f>SUMIFS(Tabla16[TASA 16],Tabla16[NUM],Tabla1[[#This Row],[CODIGO]])</f>
        <v>0</v>
      </c>
      <c r="F2279" s="35">
        <f>SUMIFS(Tabla16[TASA 0%],Tabla16[NUM],Tabla1[[#This Row],[CODIGO]])</f>
        <v>0</v>
      </c>
      <c r="G2279" s="35">
        <f>SUMIFS(Tabla16[[EXENTO ]],Tabla16[NUM],Tabla1[[#This Row],[CODIGO]])</f>
        <v>0</v>
      </c>
      <c r="H2279" s="35">
        <f>SUMIFS(Tabla16[IVA],Tabla16[NUM],Tabla1[[#This Row],[CODIGO]])</f>
        <v>0</v>
      </c>
      <c r="I2279" s="35">
        <f>SUMIFS(Tabla16[ISR RET.],Tabla16[NUM],Tabla1[[#This Row],[CODIGO]])</f>
        <v>0</v>
      </c>
      <c r="J2279" s="35">
        <f>SUMIFS(Tabla16[IVA RET.],Tabla16[NUM],Tabla1[[#This Row],[CODIGO]])</f>
        <v>0</v>
      </c>
      <c r="K2279" t="str">
        <f>FIXED(Tabla1[[#This Row],[TASA 16%]],0)</f>
        <v>0</v>
      </c>
      <c r="L2279" t="str">
        <f>FIXED(Tabla1[[#This Row],[TASA 0%]],0)</f>
        <v>0</v>
      </c>
      <c r="M2279" t="str">
        <f>FIXED(Tabla1[[#This Row],[TASA EXE.]],0)</f>
        <v>0</v>
      </c>
      <c r="N2279" t="str">
        <f>FIXED(Tabla1[[#This Row],[IVA]],0)</f>
        <v>0</v>
      </c>
      <c r="O2279" t="str">
        <f>FIXED(Tabla1[[#This Row],[ISR RET]],0)</f>
        <v>0</v>
      </c>
      <c r="P2279" t="str">
        <f>FIXED(Tabla1[[#This Row],[IVA RET]],0)</f>
        <v>0</v>
      </c>
      <c r="R2279" s="68">
        <f>Tabla1[[#This Row],[TASA 16]]*16%</f>
        <v>0</v>
      </c>
    </row>
    <row r="2280" spans="2:18" x14ac:dyDescent="0.25">
      <c r="B2280" t="str">
        <f>'[1]210 Y RFC'!A2280</f>
        <v>CAM020111624</v>
      </c>
      <c r="C2280" t="s">
        <v>2312</v>
      </c>
      <c r="D2280" t="str">
        <f>'[1]210 Y RFC'!C2280</f>
        <v>POR CAMPECHE S DE RL DE CV</v>
      </c>
      <c r="E2280" s="35">
        <f>SUMIFS(Tabla16[TASA 16],Tabla16[NUM],Tabla1[[#This Row],[CODIGO]])</f>
        <v>0</v>
      </c>
      <c r="F2280" s="35">
        <f>SUMIFS(Tabla16[TASA 0%],Tabla16[NUM],Tabla1[[#This Row],[CODIGO]])</f>
        <v>0</v>
      </c>
      <c r="G2280" s="35">
        <f>SUMIFS(Tabla16[[EXENTO ]],Tabla16[NUM],Tabla1[[#This Row],[CODIGO]])</f>
        <v>0</v>
      </c>
      <c r="H2280" s="35">
        <f>SUMIFS(Tabla16[IVA],Tabla16[NUM],Tabla1[[#This Row],[CODIGO]])</f>
        <v>0</v>
      </c>
      <c r="I2280" s="35">
        <f>SUMIFS(Tabla16[ISR RET.],Tabla16[NUM],Tabla1[[#This Row],[CODIGO]])</f>
        <v>0</v>
      </c>
      <c r="J2280" s="35">
        <f>SUMIFS(Tabla16[IVA RET.],Tabla16[NUM],Tabla1[[#This Row],[CODIGO]])</f>
        <v>0</v>
      </c>
      <c r="K2280" t="str">
        <f>FIXED(Tabla1[[#This Row],[TASA 16%]],0)</f>
        <v>0</v>
      </c>
      <c r="L2280" t="str">
        <f>FIXED(Tabla1[[#This Row],[TASA 0%]],0)</f>
        <v>0</v>
      </c>
      <c r="M2280" t="str">
        <f>FIXED(Tabla1[[#This Row],[TASA EXE.]],0)</f>
        <v>0</v>
      </c>
      <c r="N2280" s="36" t="str">
        <f>FIXED(Tabla1[[#This Row],[IVA]],0)</f>
        <v>0</v>
      </c>
      <c r="O2280" s="36" t="str">
        <f>FIXED(Tabla1[[#This Row],[ISR RET]],0)</f>
        <v>0</v>
      </c>
      <c r="P2280" s="36" t="str">
        <f>FIXED(Tabla1[[#This Row],[IVA RET]],0)</f>
        <v>0</v>
      </c>
      <c r="R2280" s="68">
        <f>Tabla1[[#This Row],[TASA 16]]*16%</f>
        <v>0</v>
      </c>
    </row>
    <row r="2281" spans="2:18" x14ac:dyDescent="0.25">
      <c r="B2281" t="str">
        <f>'[1]210 Y RFC'!A2281</f>
        <v>CAM8011111M4</v>
      </c>
      <c r="C2281" t="s">
        <v>2313</v>
      </c>
      <c r="D2281" t="str">
        <f>'[1]210 Y RFC'!C2281</f>
        <v>COMERCIAL AUTOMOTRIZ MEZA SA DE CV</v>
      </c>
      <c r="E2281" s="35">
        <f>SUMIFS(Tabla16[TASA 16],Tabla16[NUM],Tabla1[[#This Row],[CODIGO]])</f>
        <v>0</v>
      </c>
      <c r="F2281" s="35">
        <f>SUMIFS(Tabla16[TASA 0%],Tabla16[NUM],Tabla1[[#This Row],[CODIGO]])</f>
        <v>0</v>
      </c>
      <c r="G2281" s="35">
        <f>SUMIFS(Tabla16[[EXENTO ]],Tabla16[NUM],Tabla1[[#This Row],[CODIGO]])</f>
        <v>0</v>
      </c>
      <c r="H2281" s="35">
        <f>SUMIFS(Tabla16[IVA],Tabla16[NUM],Tabla1[[#This Row],[CODIGO]])</f>
        <v>0</v>
      </c>
      <c r="I2281" s="35">
        <f>SUMIFS(Tabla16[ISR RET.],Tabla16[NUM],Tabla1[[#This Row],[CODIGO]])</f>
        <v>0</v>
      </c>
      <c r="J2281" s="35">
        <f>SUMIFS(Tabla16[IVA RET.],Tabla16[NUM],Tabla1[[#This Row],[CODIGO]])</f>
        <v>0</v>
      </c>
      <c r="K2281" t="str">
        <f>FIXED(Tabla1[[#This Row],[TASA 16%]],0)</f>
        <v>0</v>
      </c>
      <c r="L2281" t="str">
        <f>FIXED(Tabla1[[#This Row],[TASA 0%]],0)</f>
        <v>0</v>
      </c>
      <c r="M2281" t="str">
        <f>FIXED(Tabla1[[#This Row],[TASA EXE.]],0)</f>
        <v>0</v>
      </c>
      <c r="N2281" t="str">
        <f>FIXED(Tabla1[[#This Row],[IVA]],0)</f>
        <v>0</v>
      </c>
      <c r="O2281" t="str">
        <f>FIXED(Tabla1[[#This Row],[ISR RET]],0)</f>
        <v>0</v>
      </c>
      <c r="P2281" t="str">
        <f>FIXED(Tabla1[[#This Row],[IVA RET]],0)</f>
        <v>0</v>
      </c>
      <c r="R2281" s="68">
        <f>Tabla1[[#This Row],[TASA 16]]*16%</f>
        <v>0</v>
      </c>
    </row>
    <row r="2282" spans="2:18" x14ac:dyDescent="0.25">
      <c r="B2282" t="str">
        <f>'[1]210 Y RFC'!A2282</f>
        <v>MAFF750125FLA</v>
      </c>
      <c r="C2282" t="s">
        <v>2314</v>
      </c>
      <c r="D2282" t="str">
        <f>'[1]210 Y RFC'!C2282</f>
        <v>MARTIN FRANCO FELIPE</v>
      </c>
      <c r="E2282" s="35">
        <f>SUMIFS(Tabla16[TASA 16],Tabla16[NUM],Tabla1[[#This Row],[CODIGO]])</f>
        <v>0</v>
      </c>
      <c r="F2282" s="35">
        <f>SUMIFS(Tabla16[TASA 0%],Tabla16[NUM],Tabla1[[#This Row],[CODIGO]])</f>
        <v>0</v>
      </c>
      <c r="G2282" s="35">
        <f>SUMIFS(Tabla16[[EXENTO ]],Tabla16[NUM],Tabla1[[#This Row],[CODIGO]])</f>
        <v>0</v>
      </c>
      <c r="H2282" s="35">
        <f>SUMIFS(Tabla16[IVA],Tabla16[NUM],Tabla1[[#This Row],[CODIGO]])</f>
        <v>0</v>
      </c>
      <c r="I2282" s="35">
        <f>SUMIFS(Tabla16[ISR RET.],Tabla16[NUM],Tabla1[[#This Row],[CODIGO]])</f>
        <v>0</v>
      </c>
      <c r="J2282" s="35">
        <f>SUMIFS(Tabla16[IVA RET.],Tabla16[NUM],Tabla1[[#This Row],[CODIGO]])</f>
        <v>0</v>
      </c>
      <c r="K2282" t="str">
        <f>FIXED(Tabla1[[#This Row],[TASA 16%]],0)</f>
        <v>0</v>
      </c>
      <c r="L2282" t="str">
        <f>FIXED(Tabla1[[#This Row],[TASA 0%]],0)</f>
        <v>0</v>
      </c>
      <c r="M2282" t="str">
        <f>FIXED(Tabla1[[#This Row],[TASA EXE.]],0)</f>
        <v>0</v>
      </c>
      <c r="N2282" s="36" t="str">
        <f>FIXED(Tabla1[[#This Row],[IVA]],0)</f>
        <v>0</v>
      </c>
      <c r="O2282" s="36" t="str">
        <f>FIXED(Tabla1[[#This Row],[ISR RET]],0)</f>
        <v>0</v>
      </c>
      <c r="P2282" s="36" t="str">
        <f>FIXED(Tabla1[[#This Row],[IVA RET]],0)</f>
        <v>0</v>
      </c>
      <c r="R2282" s="68">
        <f>Tabla1[[#This Row],[TASA 16]]*16%</f>
        <v>0</v>
      </c>
    </row>
    <row r="2283" spans="2:18" x14ac:dyDescent="0.25">
      <c r="B2283" t="str">
        <f>'[1]210 Y RFC'!A2283</f>
        <v>GANM810615FJ9</v>
      </c>
      <c r="C2283" t="s">
        <v>2315</v>
      </c>
      <c r="D2283" t="str">
        <f>'[1]210 Y RFC'!C2283</f>
        <v>GARCIA NAVARRO MARIO ALONSO</v>
      </c>
      <c r="E2283" s="35">
        <f>SUMIFS(Tabla16[TASA 16],Tabla16[NUM],Tabla1[[#This Row],[CODIGO]])</f>
        <v>0</v>
      </c>
      <c r="F2283" s="35">
        <f>SUMIFS(Tabla16[TASA 0%],Tabla16[NUM],Tabla1[[#This Row],[CODIGO]])</f>
        <v>0</v>
      </c>
      <c r="G2283" s="35">
        <f>SUMIFS(Tabla16[[EXENTO ]],Tabla16[NUM],Tabla1[[#This Row],[CODIGO]])</f>
        <v>0</v>
      </c>
      <c r="H2283" s="35">
        <f>SUMIFS(Tabla16[IVA],Tabla16[NUM],Tabla1[[#This Row],[CODIGO]])</f>
        <v>0</v>
      </c>
      <c r="I2283" s="35">
        <f>SUMIFS(Tabla16[ISR RET.],Tabla16[NUM],Tabla1[[#This Row],[CODIGO]])</f>
        <v>0</v>
      </c>
      <c r="J2283" s="35">
        <f>SUMIFS(Tabla16[IVA RET.],Tabla16[NUM],Tabla1[[#This Row],[CODIGO]])</f>
        <v>0</v>
      </c>
      <c r="K2283" t="str">
        <f>FIXED(Tabla1[[#This Row],[TASA 16%]],0)</f>
        <v>0</v>
      </c>
      <c r="L2283" t="str">
        <f>FIXED(Tabla1[[#This Row],[TASA 0%]],0)</f>
        <v>0</v>
      </c>
      <c r="M2283" t="str">
        <f>FIXED(Tabla1[[#This Row],[TASA EXE.]],0)</f>
        <v>0</v>
      </c>
      <c r="N2283" t="str">
        <f>FIXED(Tabla1[[#This Row],[IVA]],0)</f>
        <v>0</v>
      </c>
      <c r="O2283" t="str">
        <f>FIXED(Tabla1[[#This Row],[ISR RET]],0)</f>
        <v>0</v>
      </c>
      <c r="P2283" t="str">
        <f>FIXED(Tabla1[[#This Row],[IVA RET]],0)</f>
        <v>0</v>
      </c>
      <c r="R2283" s="68">
        <f>Tabla1[[#This Row],[TASA 16]]*16%</f>
        <v>0</v>
      </c>
    </row>
    <row r="2284" spans="2:18" x14ac:dyDescent="0.25">
      <c r="B2284" t="str">
        <f>'[1]210 Y RFC'!A2284</f>
        <v>TPE090728G89</v>
      </c>
      <c r="C2284" t="s">
        <v>2316</v>
      </c>
      <c r="D2284" t="str">
        <f>'[1]210 Y RFC'!C2284</f>
        <v>TECNICOS PROFESIONALES EN LA EVALUACION DE LA CONFORMIDAD SA DE CV</v>
      </c>
      <c r="E2284" s="35">
        <f>SUMIFS(Tabla16[TASA 16],Tabla16[NUM],Tabla1[[#This Row],[CODIGO]])</f>
        <v>0</v>
      </c>
      <c r="F2284" s="35">
        <f>SUMIFS(Tabla16[TASA 0%],Tabla16[NUM],Tabla1[[#This Row],[CODIGO]])</f>
        <v>0</v>
      </c>
      <c r="G2284" s="35">
        <f>SUMIFS(Tabla16[[EXENTO ]],Tabla16[NUM],Tabla1[[#This Row],[CODIGO]])</f>
        <v>0</v>
      </c>
      <c r="H2284" s="35">
        <f>SUMIFS(Tabla16[IVA],Tabla16[NUM],Tabla1[[#This Row],[CODIGO]])</f>
        <v>0</v>
      </c>
      <c r="I2284" s="35">
        <f>SUMIFS(Tabla16[ISR RET.],Tabla16[NUM],Tabla1[[#This Row],[CODIGO]])</f>
        <v>0</v>
      </c>
      <c r="J2284" s="35">
        <f>SUMIFS(Tabla16[IVA RET.],Tabla16[NUM],Tabla1[[#This Row],[CODIGO]])</f>
        <v>0</v>
      </c>
      <c r="K2284" t="str">
        <f>FIXED(Tabla1[[#This Row],[TASA 16%]],0)</f>
        <v>0</v>
      </c>
      <c r="L2284" t="str">
        <f>FIXED(Tabla1[[#This Row],[TASA 0%]],0)</f>
        <v>0</v>
      </c>
      <c r="M2284" t="str">
        <f>FIXED(Tabla1[[#This Row],[TASA EXE.]],0)</f>
        <v>0</v>
      </c>
      <c r="N2284" s="36" t="str">
        <f>FIXED(Tabla1[[#This Row],[IVA]],0)</f>
        <v>0</v>
      </c>
      <c r="O2284" s="36" t="str">
        <f>FIXED(Tabla1[[#This Row],[ISR RET]],0)</f>
        <v>0</v>
      </c>
      <c r="P2284" s="36" t="str">
        <f>FIXED(Tabla1[[#This Row],[IVA RET]],0)</f>
        <v>0</v>
      </c>
      <c r="R2284" s="68">
        <f>Tabla1[[#This Row],[TASA 16]]*16%</f>
        <v>0</v>
      </c>
    </row>
    <row r="2285" spans="2:18" x14ac:dyDescent="0.25">
      <c r="B2285" t="str">
        <f>'[1]210 Y RFC'!A2285</f>
        <v>PVV740917JW1</v>
      </c>
      <c r="C2285" t="s">
        <v>2317</v>
      </c>
      <c r="D2285" t="str">
        <f>'[1]210 Y RFC'!C2285</f>
        <v>PRODUCTOS VERDE VALLE SA DE CV</v>
      </c>
      <c r="E2285" s="35">
        <f>SUMIFS(Tabla16[TASA 16],Tabla16[NUM],Tabla1[[#This Row],[CODIGO]])</f>
        <v>0</v>
      </c>
      <c r="F2285" s="35">
        <f>SUMIFS(Tabla16[TASA 0%],Tabla16[NUM],Tabla1[[#This Row],[CODIGO]])</f>
        <v>0</v>
      </c>
      <c r="G2285" s="35">
        <f>SUMIFS(Tabla16[[EXENTO ]],Tabla16[NUM],Tabla1[[#This Row],[CODIGO]])</f>
        <v>0</v>
      </c>
      <c r="H2285" s="35">
        <f>SUMIFS(Tabla16[IVA],Tabla16[NUM],Tabla1[[#This Row],[CODIGO]])</f>
        <v>0</v>
      </c>
      <c r="I2285" s="35">
        <f>SUMIFS(Tabla16[ISR RET.],Tabla16[NUM],Tabla1[[#This Row],[CODIGO]])</f>
        <v>0</v>
      </c>
      <c r="J2285" s="35">
        <f>SUMIFS(Tabla16[IVA RET.],Tabla16[NUM],Tabla1[[#This Row],[CODIGO]])</f>
        <v>0</v>
      </c>
      <c r="K2285" t="str">
        <f>FIXED(Tabla1[[#This Row],[TASA 16%]],0)</f>
        <v>0</v>
      </c>
      <c r="L2285" t="str">
        <f>FIXED(Tabla1[[#This Row],[TASA 0%]],0)</f>
        <v>0</v>
      </c>
      <c r="M2285" t="str">
        <f>FIXED(Tabla1[[#This Row],[TASA EXE.]],0)</f>
        <v>0</v>
      </c>
      <c r="N2285" t="str">
        <f>FIXED(Tabla1[[#This Row],[IVA]],0)</f>
        <v>0</v>
      </c>
      <c r="O2285" t="str">
        <f>FIXED(Tabla1[[#This Row],[ISR RET]],0)</f>
        <v>0</v>
      </c>
      <c r="P2285" t="str">
        <f>FIXED(Tabla1[[#This Row],[IVA RET]],0)</f>
        <v>0</v>
      </c>
      <c r="R2285" s="68">
        <f>Tabla1[[#This Row],[TASA 16]]*16%</f>
        <v>0</v>
      </c>
    </row>
    <row r="2286" spans="2:18" x14ac:dyDescent="0.25">
      <c r="B2286" t="str">
        <f>'[1]210 Y RFC'!A2286</f>
        <v>ILA06011363A</v>
      </c>
      <c r="C2286" t="s">
        <v>2318</v>
      </c>
      <c r="D2286" t="str">
        <f>'[1]210 Y RFC'!C2286</f>
        <v>INTERNACIONAL DEL LLANO SA DE CV</v>
      </c>
      <c r="E2286" s="35">
        <f>SUMIFS(Tabla16[TASA 16],Tabla16[NUM],Tabla1[[#This Row],[CODIGO]])</f>
        <v>0</v>
      </c>
      <c r="F2286" s="35">
        <f>SUMIFS(Tabla16[TASA 0%],Tabla16[NUM],Tabla1[[#This Row],[CODIGO]])</f>
        <v>0</v>
      </c>
      <c r="G2286" s="35">
        <f>SUMIFS(Tabla16[[EXENTO ]],Tabla16[NUM],Tabla1[[#This Row],[CODIGO]])</f>
        <v>0</v>
      </c>
      <c r="H2286" s="35">
        <f>SUMIFS(Tabla16[IVA],Tabla16[NUM],Tabla1[[#This Row],[CODIGO]])</f>
        <v>0</v>
      </c>
      <c r="I2286" s="35">
        <f>SUMIFS(Tabla16[ISR RET.],Tabla16[NUM],Tabla1[[#This Row],[CODIGO]])</f>
        <v>0</v>
      </c>
      <c r="J2286" s="35">
        <f>SUMIFS(Tabla16[IVA RET.],Tabla16[NUM],Tabla1[[#This Row],[CODIGO]])</f>
        <v>0</v>
      </c>
      <c r="K2286" t="str">
        <f>FIXED(Tabla1[[#This Row],[TASA 16%]],0)</f>
        <v>0</v>
      </c>
      <c r="L2286" t="str">
        <f>FIXED(Tabla1[[#This Row],[TASA 0%]],0)</f>
        <v>0</v>
      </c>
      <c r="M2286" t="str">
        <f>FIXED(Tabla1[[#This Row],[TASA EXE.]],0)</f>
        <v>0</v>
      </c>
      <c r="N2286" s="36" t="str">
        <f>FIXED(Tabla1[[#This Row],[IVA]],0)</f>
        <v>0</v>
      </c>
      <c r="O2286" s="36" t="str">
        <f>FIXED(Tabla1[[#This Row],[ISR RET]],0)</f>
        <v>0</v>
      </c>
      <c r="P2286" s="36" t="str">
        <f>FIXED(Tabla1[[#This Row],[IVA RET]],0)</f>
        <v>0</v>
      </c>
      <c r="R2286" s="68">
        <f>Tabla1[[#This Row],[TASA 16]]*16%</f>
        <v>0</v>
      </c>
    </row>
    <row r="2287" spans="2:18" x14ac:dyDescent="0.25">
      <c r="B2287" t="str">
        <f>'[1]210 Y RFC'!A2287</f>
        <v>CPM110719SG3</v>
      </c>
      <c r="C2287" t="s">
        <v>2319</v>
      </c>
      <c r="D2287" t="str">
        <f>'[1]210 Y RFC'!C2287</f>
        <v>COMERCIALIZADORA PEPSICO MEXICO S DE RL DE CV</v>
      </c>
      <c r="E2287" s="35">
        <f>SUMIFS(Tabla16[TASA 16],Tabla16[NUM],Tabla1[[#This Row],[CODIGO]])</f>
        <v>680.9375</v>
      </c>
      <c r="F2287" s="35">
        <f>SUMIFS(Tabla16[TASA 0%],Tabla16[NUM],Tabla1[[#This Row],[CODIGO]])</f>
        <v>440363.79249999998</v>
      </c>
      <c r="G2287" s="35">
        <f>SUMIFS(Tabla16[[EXENTO ]],Tabla16[NUM],Tabla1[[#This Row],[CODIGO]])</f>
        <v>30396.399999999998</v>
      </c>
      <c r="H2287" s="35">
        <f>SUMIFS(Tabla16[IVA],Tabla16[NUM],Tabla1[[#This Row],[CODIGO]])</f>
        <v>108.95</v>
      </c>
      <c r="I2287" s="35">
        <f>SUMIFS(Tabla16[ISR RET.],Tabla16[NUM],Tabla1[[#This Row],[CODIGO]])</f>
        <v>0</v>
      </c>
      <c r="J2287" s="35">
        <f>SUMIFS(Tabla16[IVA RET.],Tabla16[NUM],Tabla1[[#This Row],[CODIGO]])</f>
        <v>0</v>
      </c>
      <c r="K2287" t="str">
        <f>FIXED(Tabla1[[#This Row],[TASA 16%]],0)</f>
        <v>681</v>
      </c>
      <c r="L2287" t="str">
        <f>FIXED(Tabla1[[#This Row],[TASA 0%]],0)</f>
        <v>440,364</v>
      </c>
      <c r="M2287" t="str">
        <f>FIXED(Tabla1[[#This Row],[TASA EXE.]],0)</f>
        <v>30,396</v>
      </c>
      <c r="N2287" t="str">
        <f>FIXED(Tabla1[[#This Row],[IVA]],0)</f>
        <v>109</v>
      </c>
      <c r="O2287" t="str">
        <f>FIXED(Tabla1[[#This Row],[ISR RET]],0)</f>
        <v>0</v>
      </c>
      <c r="P2287" t="str">
        <f>FIXED(Tabla1[[#This Row],[IVA RET]],0)</f>
        <v>0</v>
      </c>
      <c r="R2287" s="68">
        <f>Tabla1[[#This Row],[TASA 16]]*16%</f>
        <v>108.96000000000001</v>
      </c>
    </row>
    <row r="2288" spans="2:18" x14ac:dyDescent="0.25">
      <c r="B2288" t="str">
        <f>'[1]210 Y RFC'!A2288</f>
        <v>ROCH6603244U2</v>
      </c>
      <c r="C2288" t="s">
        <v>2320</v>
      </c>
      <c r="D2288" t="str">
        <f>'[1]210 Y RFC'!C2288</f>
        <v>RODRIGUEZ CORTES HECTOR GUILLERMO DE JESUS</v>
      </c>
      <c r="E2288" s="35">
        <f>SUMIFS(Tabla16[TASA 16],Tabla16[NUM],Tabla1[[#This Row],[CODIGO]])</f>
        <v>0</v>
      </c>
      <c r="F2288" s="35">
        <f>SUMIFS(Tabla16[TASA 0%],Tabla16[NUM],Tabla1[[#This Row],[CODIGO]])</f>
        <v>0</v>
      </c>
      <c r="G2288" s="35">
        <f>SUMIFS(Tabla16[[EXENTO ]],Tabla16[NUM],Tabla1[[#This Row],[CODIGO]])</f>
        <v>0</v>
      </c>
      <c r="H2288" s="35">
        <f>SUMIFS(Tabla16[IVA],Tabla16[NUM],Tabla1[[#This Row],[CODIGO]])</f>
        <v>0</v>
      </c>
      <c r="I2288" s="35">
        <f>SUMIFS(Tabla16[ISR RET.],Tabla16[NUM],Tabla1[[#This Row],[CODIGO]])</f>
        <v>0</v>
      </c>
      <c r="J2288" s="35">
        <f>SUMIFS(Tabla16[IVA RET.],Tabla16[NUM],Tabla1[[#This Row],[CODIGO]])</f>
        <v>0</v>
      </c>
      <c r="K2288" t="str">
        <f>FIXED(Tabla1[[#This Row],[TASA 16%]],0)</f>
        <v>0</v>
      </c>
      <c r="L2288" t="str">
        <f>FIXED(Tabla1[[#This Row],[TASA 0%]],0)</f>
        <v>0</v>
      </c>
      <c r="M2288" t="str">
        <f>FIXED(Tabla1[[#This Row],[TASA EXE.]],0)</f>
        <v>0</v>
      </c>
      <c r="N2288" s="36" t="str">
        <f>FIXED(Tabla1[[#This Row],[IVA]],0)</f>
        <v>0</v>
      </c>
      <c r="O2288" s="36" t="str">
        <f>FIXED(Tabla1[[#This Row],[ISR RET]],0)</f>
        <v>0</v>
      </c>
      <c r="P2288" s="36" t="str">
        <f>FIXED(Tabla1[[#This Row],[IVA RET]],0)</f>
        <v>0</v>
      </c>
      <c r="R2288" s="68">
        <f>Tabla1[[#This Row],[TASA 16]]*16%</f>
        <v>0</v>
      </c>
    </row>
    <row r="2289" spans="2:18" x14ac:dyDescent="0.25">
      <c r="B2289" t="str">
        <f>'[1]210 Y RFC'!A2289</f>
        <v>SICV800608372</v>
      </c>
      <c r="C2289" t="s">
        <v>2321</v>
      </c>
      <c r="D2289" t="str">
        <f>'[1]210 Y RFC'!C2289</f>
        <v>SILVA CAMARENA VICTOR MANUEL</v>
      </c>
      <c r="E2289" s="35">
        <f>SUMIFS(Tabla16[TASA 16],Tabla16[NUM],Tabla1[[#This Row],[CODIGO]])</f>
        <v>0</v>
      </c>
      <c r="F2289" s="35">
        <f>SUMIFS(Tabla16[TASA 0%],Tabla16[NUM],Tabla1[[#This Row],[CODIGO]])</f>
        <v>0</v>
      </c>
      <c r="G2289" s="35">
        <f>SUMIFS(Tabla16[[EXENTO ]],Tabla16[NUM],Tabla1[[#This Row],[CODIGO]])</f>
        <v>0</v>
      </c>
      <c r="H2289" s="35">
        <f>SUMIFS(Tabla16[IVA],Tabla16[NUM],Tabla1[[#This Row],[CODIGO]])</f>
        <v>0</v>
      </c>
      <c r="I2289" s="35">
        <f>SUMIFS(Tabla16[ISR RET.],Tabla16[NUM],Tabla1[[#This Row],[CODIGO]])</f>
        <v>0</v>
      </c>
      <c r="J2289" s="35">
        <f>SUMIFS(Tabla16[IVA RET.],Tabla16[NUM],Tabla1[[#This Row],[CODIGO]])</f>
        <v>0</v>
      </c>
      <c r="K2289" t="str">
        <f>FIXED(Tabla1[[#This Row],[TASA 16%]],0)</f>
        <v>0</v>
      </c>
      <c r="L2289" t="str">
        <f>FIXED(Tabla1[[#This Row],[TASA 0%]],0)</f>
        <v>0</v>
      </c>
      <c r="M2289" t="str">
        <f>FIXED(Tabla1[[#This Row],[TASA EXE.]],0)</f>
        <v>0</v>
      </c>
      <c r="N2289" t="str">
        <f>FIXED(Tabla1[[#This Row],[IVA]],0)</f>
        <v>0</v>
      </c>
      <c r="O2289" t="str">
        <f>FIXED(Tabla1[[#This Row],[ISR RET]],0)</f>
        <v>0</v>
      </c>
      <c r="P2289" t="str">
        <f>FIXED(Tabla1[[#This Row],[IVA RET]],0)</f>
        <v>0</v>
      </c>
      <c r="R2289" s="68">
        <f>Tabla1[[#This Row],[TASA 16]]*16%</f>
        <v>0</v>
      </c>
    </row>
    <row r="2290" spans="2:18" x14ac:dyDescent="0.25">
      <c r="B2290" t="str">
        <f>'[1]210 Y RFC'!A2290</f>
        <v>JOC080829976</v>
      </c>
      <c r="C2290" t="s">
        <v>2322</v>
      </c>
      <c r="D2290" t="str">
        <f>'[1]210 Y RFC'!C2290</f>
        <v>JUMAR DE OCCIDENTE SA DE CV</v>
      </c>
      <c r="E2290" s="35">
        <f>SUMIFS(Tabla16[TASA 16],Tabla16[NUM],Tabla1[[#This Row],[CODIGO]])</f>
        <v>0</v>
      </c>
      <c r="F2290" s="35">
        <f>SUMIFS(Tabla16[TASA 0%],Tabla16[NUM],Tabla1[[#This Row],[CODIGO]])</f>
        <v>0</v>
      </c>
      <c r="G2290" s="35">
        <f>SUMIFS(Tabla16[[EXENTO ]],Tabla16[NUM],Tabla1[[#This Row],[CODIGO]])</f>
        <v>0</v>
      </c>
      <c r="H2290" s="35">
        <f>SUMIFS(Tabla16[IVA],Tabla16[NUM],Tabla1[[#This Row],[CODIGO]])</f>
        <v>0</v>
      </c>
      <c r="I2290" s="35">
        <f>SUMIFS(Tabla16[ISR RET.],Tabla16[NUM],Tabla1[[#This Row],[CODIGO]])</f>
        <v>0</v>
      </c>
      <c r="J2290" s="35">
        <f>SUMIFS(Tabla16[IVA RET.],Tabla16[NUM],Tabla1[[#This Row],[CODIGO]])</f>
        <v>0</v>
      </c>
      <c r="K2290" t="str">
        <f>FIXED(Tabla1[[#This Row],[TASA 16%]],0)</f>
        <v>0</v>
      </c>
      <c r="L2290" t="str">
        <f>FIXED(Tabla1[[#This Row],[TASA 0%]],0)</f>
        <v>0</v>
      </c>
      <c r="M2290" t="str">
        <f>FIXED(Tabla1[[#This Row],[TASA EXE.]],0)</f>
        <v>0</v>
      </c>
      <c r="N2290" s="36" t="str">
        <f>FIXED(Tabla1[[#This Row],[IVA]],0)</f>
        <v>0</v>
      </c>
      <c r="O2290" s="36" t="str">
        <f>FIXED(Tabla1[[#This Row],[ISR RET]],0)</f>
        <v>0</v>
      </c>
      <c r="P2290" s="36" t="str">
        <f>FIXED(Tabla1[[#This Row],[IVA RET]],0)</f>
        <v>0</v>
      </c>
      <c r="R2290" s="68">
        <f>Tabla1[[#This Row],[TASA 16]]*16%</f>
        <v>0</v>
      </c>
    </row>
    <row r="2291" spans="2:18" x14ac:dyDescent="0.25">
      <c r="B2291" t="str">
        <f>'[1]210 Y RFC'!A2291</f>
        <v>BES090525PY5</v>
      </c>
      <c r="C2291" t="s">
        <v>2323</v>
      </c>
      <c r="D2291" t="str">
        <f>'[1]210 Y RFC'!C2291</f>
        <v>BETTER EMPLOYES SUPPLY AND TECHNOLOGY SA DE CV</v>
      </c>
      <c r="E2291" s="35">
        <f>SUMIFS(Tabla16[TASA 16],Tabla16[NUM],Tabla1[[#This Row],[CODIGO]])</f>
        <v>0</v>
      </c>
      <c r="F2291" s="35">
        <f>SUMIFS(Tabla16[TASA 0%],Tabla16[NUM],Tabla1[[#This Row],[CODIGO]])</f>
        <v>0</v>
      </c>
      <c r="G2291" s="35">
        <f>SUMIFS(Tabla16[[EXENTO ]],Tabla16[NUM],Tabla1[[#This Row],[CODIGO]])</f>
        <v>0</v>
      </c>
      <c r="H2291" s="35">
        <f>SUMIFS(Tabla16[IVA],Tabla16[NUM],Tabla1[[#This Row],[CODIGO]])</f>
        <v>0</v>
      </c>
      <c r="I2291" s="35">
        <f>SUMIFS(Tabla16[ISR RET.],Tabla16[NUM],Tabla1[[#This Row],[CODIGO]])</f>
        <v>0</v>
      </c>
      <c r="J2291" s="35">
        <f>SUMIFS(Tabla16[IVA RET.],Tabla16[NUM],Tabla1[[#This Row],[CODIGO]])</f>
        <v>0</v>
      </c>
      <c r="K2291" t="str">
        <f>FIXED(Tabla1[[#This Row],[TASA 16%]],0)</f>
        <v>0</v>
      </c>
      <c r="L2291" t="str">
        <f>FIXED(Tabla1[[#This Row],[TASA 0%]],0)</f>
        <v>0</v>
      </c>
      <c r="M2291" t="str">
        <f>FIXED(Tabla1[[#This Row],[TASA EXE.]],0)</f>
        <v>0</v>
      </c>
      <c r="N2291" t="str">
        <f>FIXED(Tabla1[[#This Row],[IVA]],0)</f>
        <v>0</v>
      </c>
      <c r="O2291" t="str">
        <f>FIXED(Tabla1[[#This Row],[ISR RET]],0)</f>
        <v>0</v>
      </c>
      <c r="P2291" t="str">
        <f>FIXED(Tabla1[[#This Row],[IVA RET]],0)</f>
        <v>0</v>
      </c>
      <c r="R2291" s="68">
        <f>Tabla1[[#This Row],[TASA 16]]*16%</f>
        <v>0</v>
      </c>
    </row>
    <row r="2292" spans="2:18" x14ac:dyDescent="0.25">
      <c r="B2292" t="str">
        <f>'[1]210 Y RFC'!A2292</f>
        <v>AAAT381014UB8</v>
      </c>
      <c r="C2292" t="s">
        <v>2324</v>
      </c>
      <c r="D2292" t="str">
        <f>'[1]210 Y RFC'!C2292</f>
        <v>ARANA ALCALA TERESA</v>
      </c>
      <c r="E2292" s="35">
        <f>SUMIFS(Tabla16[TASA 16],Tabla16[NUM],Tabla1[[#This Row],[CODIGO]])</f>
        <v>0</v>
      </c>
      <c r="F2292" s="35">
        <f>SUMIFS(Tabla16[TASA 0%],Tabla16[NUM],Tabla1[[#This Row],[CODIGO]])</f>
        <v>0</v>
      </c>
      <c r="G2292" s="35">
        <f>SUMIFS(Tabla16[[EXENTO ]],Tabla16[NUM],Tabla1[[#This Row],[CODIGO]])</f>
        <v>0</v>
      </c>
      <c r="H2292" s="35">
        <f>SUMIFS(Tabla16[IVA],Tabla16[NUM],Tabla1[[#This Row],[CODIGO]])</f>
        <v>0</v>
      </c>
      <c r="I2292" s="35">
        <f>SUMIFS(Tabla16[ISR RET.],Tabla16[NUM],Tabla1[[#This Row],[CODIGO]])</f>
        <v>0</v>
      </c>
      <c r="J2292" s="35">
        <f>SUMIFS(Tabla16[IVA RET.],Tabla16[NUM],Tabla1[[#This Row],[CODIGO]])</f>
        <v>0</v>
      </c>
      <c r="K2292" t="str">
        <f>FIXED(Tabla1[[#This Row],[TASA 16%]],0)</f>
        <v>0</v>
      </c>
      <c r="L2292" t="str">
        <f>FIXED(Tabla1[[#This Row],[TASA 0%]],0)</f>
        <v>0</v>
      </c>
      <c r="M2292" t="str">
        <f>FIXED(Tabla1[[#This Row],[TASA EXE.]],0)</f>
        <v>0</v>
      </c>
      <c r="N2292" s="36" t="str">
        <f>FIXED(Tabla1[[#This Row],[IVA]],0)</f>
        <v>0</v>
      </c>
      <c r="O2292" s="36" t="str">
        <f>FIXED(Tabla1[[#This Row],[ISR RET]],0)</f>
        <v>0</v>
      </c>
      <c r="P2292" s="36" t="str">
        <f>FIXED(Tabla1[[#This Row],[IVA RET]],0)</f>
        <v>0</v>
      </c>
      <c r="R2292" s="68">
        <f>Tabla1[[#This Row],[TASA 16]]*16%</f>
        <v>0</v>
      </c>
    </row>
    <row r="2293" spans="2:18" x14ac:dyDescent="0.25">
      <c r="B2293" t="str">
        <f>'[1]210 Y RFC'!A2293</f>
        <v>BID070612BU3</v>
      </c>
      <c r="C2293" t="s">
        <v>2325</v>
      </c>
      <c r="D2293" t="str">
        <f>'[1]210 Y RFC'!C2293</f>
        <v>BEBIDAS INTERNACIONALES DRAKO S DE RL DE CV</v>
      </c>
      <c r="E2293" s="35">
        <f>SUMIFS(Tabla16[TASA 16],Tabla16[NUM],Tabla1[[#This Row],[CODIGO]])</f>
        <v>0</v>
      </c>
      <c r="F2293" s="35">
        <f>SUMIFS(Tabla16[TASA 0%],Tabla16[NUM],Tabla1[[#This Row],[CODIGO]])</f>
        <v>0</v>
      </c>
      <c r="G2293" s="35">
        <f>SUMIFS(Tabla16[[EXENTO ]],Tabla16[NUM],Tabla1[[#This Row],[CODIGO]])</f>
        <v>0</v>
      </c>
      <c r="H2293" s="35">
        <f>SUMIFS(Tabla16[IVA],Tabla16[NUM],Tabla1[[#This Row],[CODIGO]])</f>
        <v>0</v>
      </c>
      <c r="I2293" s="35">
        <f>SUMIFS(Tabla16[ISR RET.],Tabla16[NUM],Tabla1[[#This Row],[CODIGO]])</f>
        <v>0</v>
      </c>
      <c r="J2293" s="35">
        <f>SUMIFS(Tabla16[IVA RET.],Tabla16[NUM],Tabla1[[#This Row],[CODIGO]])</f>
        <v>0</v>
      </c>
      <c r="K2293" t="str">
        <f>FIXED(Tabla1[[#This Row],[TASA 16%]],0)</f>
        <v>0</v>
      </c>
      <c r="L2293" t="str">
        <f>FIXED(Tabla1[[#This Row],[TASA 0%]],0)</f>
        <v>0</v>
      </c>
      <c r="M2293" t="str">
        <f>FIXED(Tabla1[[#This Row],[TASA EXE.]],0)</f>
        <v>0</v>
      </c>
      <c r="N2293" t="str">
        <f>FIXED(Tabla1[[#This Row],[IVA]],0)</f>
        <v>0</v>
      </c>
      <c r="O2293" t="str">
        <f>FIXED(Tabla1[[#This Row],[ISR RET]],0)</f>
        <v>0</v>
      </c>
      <c r="P2293" t="str">
        <f>FIXED(Tabla1[[#This Row],[IVA RET]],0)</f>
        <v>0</v>
      </c>
      <c r="R2293" s="68">
        <f>Tabla1[[#This Row],[TASA 16]]*16%</f>
        <v>0</v>
      </c>
    </row>
    <row r="2294" spans="2:18" x14ac:dyDescent="0.25">
      <c r="B2294" t="str">
        <f>'[1]210 Y RFC'!A2294</f>
        <v>GUEM861210VC3</v>
      </c>
      <c r="C2294" t="s">
        <v>2326</v>
      </c>
      <c r="D2294" t="str">
        <f>'[1]210 Y RFC'!C2294</f>
        <v>GUTIERREZ ESCOTO MARISELA</v>
      </c>
      <c r="E2294" s="35">
        <f>SUMIFS(Tabla16[TASA 16],Tabla16[NUM],Tabla1[[#This Row],[CODIGO]])</f>
        <v>0</v>
      </c>
      <c r="F2294" s="35">
        <f>SUMIFS(Tabla16[TASA 0%],Tabla16[NUM],Tabla1[[#This Row],[CODIGO]])</f>
        <v>0</v>
      </c>
      <c r="G2294" s="35">
        <f>SUMIFS(Tabla16[[EXENTO ]],Tabla16[NUM],Tabla1[[#This Row],[CODIGO]])</f>
        <v>0</v>
      </c>
      <c r="H2294" s="35">
        <f>SUMIFS(Tabla16[IVA],Tabla16[NUM],Tabla1[[#This Row],[CODIGO]])</f>
        <v>0</v>
      </c>
      <c r="I2294" s="35">
        <f>SUMIFS(Tabla16[ISR RET.],Tabla16[NUM],Tabla1[[#This Row],[CODIGO]])</f>
        <v>0</v>
      </c>
      <c r="J2294" s="35">
        <f>SUMIFS(Tabla16[IVA RET.],Tabla16[NUM],Tabla1[[#This Row],[CODIGO]])</f>
        <v>0</v>
      </c>
      <c r="K2294" t="str">
        <f>FIXED(Tabla1[[#This Row],[TASA 16%]],0)</f>
        <v>0</v>
      </c>
      <c r="L2294" t="str">
        <f>FIXED(Tabla1[[#This Row],[TASA 0%]],0)</f>
        <v>0</v>
      </c>
      <c r="M2294" t="str">
        <f>FIXED(Tabla1[[#This Row],[TASA EXE.]],0)</f>
        <v>0</v>
      </c>
      <c r="N2294" s="36" t="str">
        <f>FIXED(Tabla1[[#This Row],[IVA]],0)</f>
        <v>0</v>
      </c>
      <c r="O2294" s="36" t="str">
        <f>FIXED(Tabla1[[#This Row],[ISR RET]],0)</f>
        <v>0</v>
      </c>
      <c r="P2294" s="36" t="str">
        <f>FIXED(Tabla1[[#This Row],[IVA RET]],0)</f>
        <v>0</v>
      </c>
      <c r="R2294" s="68">
        <f>Tabla1[[#This Row],[TASA 16]]*16%</f>
        <v>0</v>
      </c>
    </row>
    <row r="2295" spans="2:18" x14ac:dyDescent="0.25">
      <c r="B2295" t="str">
        <f>'[1]210 Y RFC'!A2295</f>
        <v>BBS070606D33</v>
      </c>
      <c r="C2295" t="s">
        <v>2327</v>
      </c>
      <c r="D2295" t="str">
        <f>'[1]210 Y RFC'!C2295</f>
        <v>BEST BUY STORES S DE RL DE CV</v>
      </c>
      <c r="E2295" s="35">
        <f>SUMIFS(Tabla16[TASA 16],Tabla16[NUM],Tabla1[[#This Row],[CODIGO]])</f>
        <v>0</v>
      </c>
      <c r="F2295" s="35">
        <f>SUMIFS(Tabla16[TASA 0%],Tabla16[NUM],Tabla1[[#This Row],[CODIGO]])</f>
        <v>0</v>
      </c>
      <c r="G2295" s="35">
        <f>SUMIFS(Tabla16[[EXENTO ]],Tabla16[NUM],Tabla1[[#This Row],[CODIGO]])</f>
        <v>0</v>
      </c>
      <c r="H2295" s="35">
        <f>SUMIFS(Tabla16[IVA],Tabla16[NUM],Tabla1[[#This Row],[CODIGO]])</f>
        <v>0</v>
      </c>
      <c r="I2295" s="35">
        <f>SUMIFS(Tabla16[ISR RET.],Tabla16[NUM],Tabla1[[#This Row],[CODIGO]])</f>
        <v>0</v>
      </c>
      <c r="J2295" s="35">
        <f>SUMIFS(Tabla16[IVA RET.],Tabla16[NUM],Tabla1[[#This Row],[CODIGO]])</f>
        <v>0</v>
      </c>
      <c r="K2295" t="str">
        <f>FIXED(Tabla1[[#This Row],[TASA 16%]],0)</f>
        <v>0</v>
      </c>
      <c r="L2295" t="str">
        <f>FIXED(Tabla1[[#This Row],[TASA 0%]],0)</f>
        <v>0</v>
      </c>
      <c r="M2295" t="str">
        <f>FIXED(Tabla1[[#This Row],[TASA EXE.]],0)</f>
        <v>0</v>
      </c>
      <c r="N2295" t="str">
        <f>FIXED(Tabla1[[#This Row],[IVA]],0)</f>
        <v>0</v>
      </c>
      <c r="O2295" t="str">
        <f>FIXED(Tabla1[[#This Row],[ISR RET]],0)</f>
        <v>0</v>
      </c>
      <c r="P2295" t="str">
        <f>FIXED(Tabla1[[#This Row],[IVA RET]],0)</f>
        <v>0</v>
      </c>
      <c r="R2295" s="68">
        <f>Tabla1[[#This Row],[TASA 16]]*16%</f>
        <v>0</v>
      </c>
    </row>
    <row r="2296" spans="2:18" x14ac:dyDescent="0.25">
      <c r="B2296" t="str">
        <f>'[1]210 Y RFC'!A2296</f>
        <v>GPO071203NZ4</v>
      </c>
      <c r="C2296" t="s">
        <v>2328</v>
      </c>
      <c r="D2296" t="str">
        <f>'[1]210 Y RFC'!C2296</f>
        <v>GRUPO PREMIER DE OCCIDENTE SA DE CV</v>
      </c>
      <c r="E2296" s="35">
        <f>SUMIFS(Tabla16[TASA 16],Tabla16[NUM],Tabla1[[#This Row],[CODIGO]])</f>
        <v>0</v>
      </c>
      <c r="F2296" s="35">
        <f>SUMIFS(Tabla16[TASA 0%],Tabla16[NUM],Tabla1[[#This Row],[CODIGO]])</f>
        <v>0</v>
      </c>
      <c r="G2296" s="35">
        <f>SUMIFS(Tabla16[[EXENTO ]],Tabla16[NUM],Tabla1[[#This Row],[CODIGO]])</f>
        <v>0</v>
      </c>
      <c r="H2296" s="35">
        <f>SUMIFS(Tabla16[IVA],Tabla16[NUM],Tabla1[[#This Row],[CODIGO]])</f>
        <v>0</v>
      </c>
      <c r="I2296" s="35">
        <f>SUMIFS(Tabla16[ISR RET.],Tabla16[NUM],Tabla1[[#This Row],[CODIGO]])</f>
        <v>0</v>
      </c>
      <c r="J2296" s="35">
        <f>SUMIFS(Tabla16[IVA RET.],Tabla16[NUM],Tabla1[[#This Row],[CODIGO]])</f>
        <v>0</v>
      </c>
      <c r="K2296" t="str">
        <f>FIXED(Tabla1[[#This Row],[TASA 16%]],0)</f>
        <v>0</v>
      </c>
      <c r="L2296" t="str">
        <f>FIXED(Tabla1[[#This Row],[TASA 0%]],0)</f>
        <v>0</v>
      </c>
      <c r="M2296" t="str">
        <f>FIXED(Tabla1[[#This Row],[TASA EXE.]],0)</f>
        <v>0</v>
      </c>
      <c r="N2296" s="36" t="str">
        <f>FIXED(Tabla1[[#This Row],[IVA]],0)</f>
        <v>0</v>
      </c>
      <c r="O2296" s="36" t="str">
        <f>FIXED(Tabla1[[#This Row],[ISR RET]],0)</f>
        <v>0</v>
      </c>
      <c r="P2296" s="36" t="str">
        <f>FIXED(Tabla1[[#This Row],[IVA RET]],0)</f>
        <v>0</v>
      </c>
      <c r="R2296" s="68">
        <f>Tabla1[[#This Row],[TASA 16]]*16%</f>
        <v>0</v>
      </c>
    </row>
    <row r="2297" spans="2:18" x14ac:dyDescent="0.25">
      <c r="B2297" t="str">
        <f>'[1]210 Y RFC'!A2297</f>
        <v>MAGR6507083H5</v>
      </c>
      <c r="C2297" t="s">
        <v>2329</v>
      </c>
      <c r="D2297" t="str">
        <f>'[1]210 Y RFC'!C2297</f>
        <v>MARTIN DEL CAMPO GOMEZ RICARDO</v>
      </c>
      <c r="E2297" s="35">
        <f>SUMIFS(Tabla16[TASA 16],Tabla16[NUM],Tabla1[[#This Row],[CODIGO]])</f>
        <v>0</v>
      </c>
      <c r="F2297" s="35">
        <f>SUMIFS(Tabla16[TASA 0%],Tabla16[NUM],Tabla1[[#This Row],[CODIGO]])</f>
        <v>0</v>
      </c>
      <c r="G2297" s="35">
        <f>SUMIFS(Tabla16[[EXENTO ]],Tabla16[NUM],Tabla1[[#This Row],[CODIGO]])</f>
        <v>0</v>
      </c>
      <c r="H2297" s="35">
        <f>SUMIFS(Tabla16[IVA],Tabla16[NUM],Tabla1[[#This Row],[CODIGO]])</f>
        <v>0</v>
      </c>
      <c r="I2297" s="35">
        <f>SUMIFS(Tabla16[ISR RET.],Tabla16[NUM],Tabla1[[#This Row],[CODIGO]])</f>
        <v>0</v>
      </c>
      <c r="J2297" s="35">
        <f>SUMIFS(Tabla16[IVA RET.],Tabla16[NUM],Tabla1[[#This Row],[CODIGO]])</f>
        <v>0</v>
      </c>
      <c r="K2297" t="str">
        <f>FIXED(Tabla1[[#This Row],[TASA 16%]],0)</f>
        <v>0</v>
      </c>
      <c r="L2297" t="str">
        <f>FIXED(Tabla1[[#This Row],[TASA 0%]],0)</f>
        <v>0</v>
      </c>
      <c r="M2297" t="str">
        <f>FIXED(Tabla1[[#This Row],[TASA EXE.]],0)</f>
        <v>0</v>
      </c>
      <c r="N2297" t="str">
        <f>FIXED(Tabla1[[#This Row],[IVA]],0)</f>
        <v>0</v>
      </c>
      <c r="O2297" t="str">
        <f>FIXED(Tabla1[[#This Row],[ISR RET]],0)</f>
        <v>0</v>
      </c>
      <c r="P2297" t="str">
        <f>FIXED(Tabla1[[#This Row],[IVA RET]],0)</f>
        <v>0</v>
      </c>
      <c r="R2297" s="68">
        <f>Tabla1[[#This Row],[TASA 16]]*16%</f>
        <v>0</v>
      </c>
    </row>
    <row r="2298" spans="2:18" x14ac:dyDescent="0.25">
      <c r="B2298" t="str">
        <f>'[1]210 Y RFC'!A2298</f>
        <v>BAMS831006JRA</v>
      </c>
      <c r="C2298" t="s">
        <v>2330</v>
      </c>
      <c r="D2298" t="str">
        <f>'[1]210 Y RFC'!C2298</f>
        <v>BARRAGAN MENDOZA SERGIO AMBROSIO</v>
      </c>
      <c r="E2298" s="35">
        <f>SUMIFS(Tabla16[TASA 16],Tabla16[NUM],Tabla1[[#This Row],[CODIGO]])</f>
        <v>0</v>
      </c>
      <c r="F2298" s="35">
        <f>SUMIFS(Tabla16[TASA 0%],Tabla16[NUM],Tabla1[[#This Row],[CODIGO]])</f>
        <v>0</v>
      </c>
      <c r="G2298" s="35">
        <f>SUMIFS(Tabla16[[EXENTO ]],Tabla16[NUM],Tabla1[[#This Row],[CODIGO]])</f>
        <v>0</v>
      </c>
      <c r="H2298" s="35">
        <f>SUMIFS(Tabla16[IVA],Tabla16[NUM],Tabla1[[#This Row],[CODIGO]])</f>
        <v>0</v>
      </c>
      <c r="I2298" s="35">
        <f>SUMIFS(Tabla16[ISR RET.],Tabla16[NUM],Tabla1[[#This Row],[CODIGO]])</f>
        <v>0</v>
      </c>
      <c r="J2298" s="35">
        <f>SUMIFS(Tabla16[IVA RET.],Tabla16[NUM],Tabla1[[#This Row],[CODIGO]])</f>
        <v>0</v>
      </c>
      <c r="K2298" t="str">
        <f>FIXED(Tabla1[[#This Row],[TASA 16%]],0)</f>
        <v>0</v>
      </c>
      <c r="L2298" t="str">
        <f>FIXED(Tabla1[[#This Row],[TASA 0%]],0)</f>
        <v>0</v>
      </c>
      <c r="M2298" t="str">
        <f>FIXED(Tabla1[[#This Row],[TASA EXE.]],0)</f>
        <v>0</v>
      </c>
      <c r="N2298" s="36" t="str">
        <f>FIXED(Tabla1[[#This Row],[IVA]],0)</f>
        <v>0</v>
      </c>
      <c r="O2298" s="36" t="str">
        <f>FIXED(Tabla1[[#This Row],[ISR RET]],0)</f>
        <v>0</v>
      </c>
      <c r="P2298" s="36" t="str">
        <f>FIXED(Tabla1[[#This Row],[IVA RET]],0)</f>
        <v>0</v>
      </c>
      <c r="R2298" s="68">
        <f>Tabla1[[#This Row],[TASA 16]]*16%</f>
        <v>0</v>
      </c>
    </row>
    <row r="2299" spans="2:18" x14ac:dyDescent="0.25">
      <c r="B2299" t="str">
        <f>'[1]210 Y RFC'!A2299</f>
        <v>IAT051110SJ8</v>
      </c>
      <c r="C2299" t="s">
        <v>2331</v>
      </c>
      <c r="D2299" t="str">
        <f>'[1]210 Y RFC'!C2299</f>
        <v>INDUSTRIALIZADORA DE AGAVE TIERRA BLANCA SA DE CV</v>
      </c>
      <c r="E2299" s="35">
        <f>SUMIFS(Tabla16[TASA 16],Tabla16[NUM],Tabla1[[#This Row],[CODIGO]])</f>
        <v>0</v>
      </c>
      <c r="F2299" s="35">
        <f>SUMIFS(Tabla16[TASA 0%],Tabla16[NUM],Tabla1[[#This Row],[CODIGO]])</f>
        <v>0</v>
      </c>
      <c r="G2299" s="35">
        <f>SUMIFS(Tabla16[[EXENTO ]],Tabla16[NUM],Tabla1[[#This Row],[CODIGO]])</f>
        <v>0</v>
      </c>
      <c r="H2299" s="35">
        <f>SUMIFS(Tabla16[IVA],Tabla16[NUM],Tabla1[[#This Row],[CODIGO]])</f>
        <v>0</v>
      </c>
      <c r="I2299" s="35">
        <f>SUMIFS(Tabla16[ISR RET.],Tabla16[NUM],Tabla1[[#This Row],[CODIGO]])</f>
        <v>0</v>
      </c>
      <c r="J2299" s="35">
        <f>SUMIFS(Tabla16[IVA RET.],Tabla16[NUM],Tabla1[[#This Row],[CODIGO]])</f>
        <v>0</v>
      </c>
      <c r="K2299" t="str">
        <f>FIXED(Tabla1[[#This Row],[TASA 16%]],0)</f>
        <v>0</v>
      </c>
      <c r="L2299" t="str">
        <f>FIXED(Tabla1[[#This Row],[TASA 0%]],0)</f>
        <v>0</v>
      </c>
      <c r="M2299" t="str">
        <f>FIXED(Tabla1[[#This Row],[TASA EXE.]],0)</f>
        <v>0</v>
      </c>
      <c r="N2299" t="str">
        <f>FIXED(Tabla1[[#This Row],[IVA]],0)</f>
        <v>0</v>
      </c>
      <c r="O2299" t="str">
        <f>FIXED(Tabla1[[#This Row],[ISR RET]],0)</f>
        <v>0</v>
      </c>
      <c r="P2299" t="str">
        <f>FIXED(Tabla1[[#This Row],[IVA RET]],0)</f>
        <v>0</v>
      </c>
      <c r="R2299" s="68">
        <f>Tabla1[[#This Row],[TASA 16]]*16%</f>
        <v>0</v>
      </c>
    </row>
    <row r="2300" spans="2:18" x14ac:dyDescent="0.25">
      <c r="B2300" t="str">
        <f>'[1]210 Y RFC'!A2300</f>
        <v>PCM0910239T3</v>
      </c>
      <c r="C2300" t="s">
        <v>2332</v>
      </c>
      <c r="D2300" t="str">
        <f>'[1]210 Y RFC'!C2300</f>
        <v>PROMOTORA Y COMERCIALIZADORA MAJO SA DE CV</v>
      </c>
      <c r="E2300" s="35">
        <f>SUMIFS(Tabla16[TASA 16],Tabla16[NUM],Tabla1[[#This Row],[CODIGO]])</f>
        <v>0</v>
      </c>
      <c r="F2300" s="35">
        <f>SUMIFS(Tabla16[TASA 0%],Tabla16[NUM],Tabla1[[#This Row],[CODIGO]])</f>
        <v>0</v>
      </c>
      <c r="G2300" s="35">
        <f>SUMIFS(Tabla16[[EXENTO ]],Tabla16[NUM],Tabla1[[#This Row],[CODIGO]])</f>
        <v>0</v>
      </c>
      <c r="H2300" s="35">
        <f>SUMIFS(Tabla16[IVA],Tabla16[NUM],Tabla1[[#This Row],[CODIGO]])</f>
        <v>0</v>
      </c>
      <c r="I2300" s="35">
        <f>SUMIFS(Tabla16[ISR RET.],Tabla16[NUM],Tabla1[[#This Row],[CODIGO]])</f>
        <v>0</v>
      </c>
      <c r="J2300" s="35">
        <f>SUMIFS(Tabla16[IVA RET.],Tabla16[NUM],Tabla1[[#This Row],[CODIGO]])</f>
        <v>0</v>
      </c>
      <c r="K2300" t="str">
        <f>FIXED(Tabla1[[#This Row],[TASA 16%]],0)</f>
        <v>0</v>
      </c>
      <c r="L2300" t="str">
        <f>FIXED(Tabla1[[#This Row],[TASA 0%]],0)</f>
        <v>0</v>
      </c>
      <c r="M2300" t="str">
        <f>FIXED(Tabla1[[#This Row],[TASA EXE.]],0)</f>
        <v>0</v>
      </c>
      <c r="N2300" s="36" t="str">
        <f>FIXED(Tabla1[[#This Row],[IVA]],0)</f>
        <v>0</v>
      </c>
      <c r="O2300" s="36" t="str">
        <f>FIXED(Tabla1[[#This Row],[ISR RET]],0)</f>
        <v>0</v>
      </c>
      <c r="P2300" s="36" t="str">
        <f>FIXED(Tabla1[[#This Row],[IVA RET]],0)</f>
        <v>0</v>
      </c>
      <c r="R2300" s="68">
        <f>Tabla1[[#This Row],[TASA 16]]*16%</f>
        <v>0</v>
      </c>
    </row>
    <row r="2301" spans="2:18" x14ac:dyDescent="0.25">
      <c r="B2301" t="str">
        <f>'[1]210 Y RFC'!A2301</f>
        <v>SJR0702077S3</v>
      </c>
      <c r="C2301" t="s">
        <v>2333</v>
      </c>
      <c r="D2301" t="str">
        <f>'[1]210 Y RFC'!C2301</f>
        <v>SURTIDORA DE JUGUETES Y REGALOS SA DE CV</v>
      </c>
      <c r="E2301" s="35">
        <f>SUMIFS(Tabla16[TASA 16],Tabla16[NUM],Tabla1[[#This Row],[CODIGO]])</f>
        <v>0</v>
      </c>
      <c r="F2301" s="35">
        <f>SUMIFS(Tabla16[TASA 0%],Tabla16[NUM],Tabla1[[#This Row],[CODIGO]])</f>
        <v>0</v>
      </c>
      <c r="G2301" s="35">
        <f>SUMIFS(Tabla16[[EXENTO ]],Tabla16[NUM],Tabla1[[#This Row],[CODIGO]])</f>
        <v>0</v>
      </c>
      <c r="H2301" s="35">
        <f>SUMIFS(Tabla16[IVA],Tabla16[NUM],Tabla1[[#This Row],[CODIGO]])</f>
        <v>0</v>
      </c>
      <c r="I2301" s="35">
        <f>SUMIFS(Tabla16[ISR RET.],Tabla16[NUM],Tabla1[[#This Row],[CODIGO]])</f>
        <v>0</v>
      </c>
      <c r="J2301" s="35">
        <f>SUMIFS(Tabla16[IVA RET.],Tabla16[NUM],Tabla1[[#This Row],[CODIGO]])</f>
        <v>0</v>
      </c>
      <c r="K2301" t="str">
        <f>FIXED(Tabla1[[#This Row],[TASA 16%]],0)</f>
        <v>0</v>
      </c>
      <c r="L2301" t="str">
        <f>FIXED(Tabla1[[#This Row],[TASA 0%]],0)</f>
        <v>0</v>
      </c>
      <c r="M2301" t="str">
        <f>FIXED(Tabla1[[#This Row],[TASA EXE.]],0)</f>
        <v>0</v>
      </c>
      <c r="N2301" t="str">
        <f>FIXED(Tabla1[[#This Row],[IVA]],0)</f>
        <v>0</v>
      </c>
      <c r="O2301" t="str">
        <f>FIXED(Tabla1[[#This Row],[ISR RET]],0)</f>
        <v>0</v>
      </c>
      <c r="P2301" t="str">
        <f>FIXED(Tabla1[[#This Row],[IVA RET]],0)</f>
        <v>0</v>
      </c>
      <c r="R2301" s="68">
        <f>Tabla1[[#This Row],[TASA 16]]*16%</f>
        <v>0</v>
      </c>
    </row>
    <row r="2302" spans="2:18" x14ac:dyDescent="0.25">
      <c r="B2302" t="str">
        <f>'[1]210 Y RFC'!A2302</f>
        <v>GUA000815JZ4</v>
      </c>
      <c r="C2302" t="s">
        <v>2334</v>
      </c>
      <c r="D2302" t="str">
        <f>'[1]210 Y RFC'!C2302</f>
        <v>GUATUL SA DE CV</v>
      </c>
      <c r="E2302" s="35">
        <f>SUMIFS(Tabla16[TASA 16],Tabla16[NUM],Tabla1[[#This Row],[CODIGO]])</f>
        <v>0</v>
      </c>
      <c r="F2302" s="35">
        <f>SUMIFS(Tabla16[TASA 0%],Tabla16[NUM],Tabla1[[#This Row],[CODIGO]])</f>
        <v>0</v>
      </c>
      <c r="G2302" s="35">
        <f>SUMIFS(Tabla16[[EXENTO ]],Tabla16[NUM],Tabla1[[#This Row],[CODIGO]])</f>
        <v>0</v>
      </c>
      <c r="H2302" s="35">
        <f>SUMIFS(Tabla16[IVA],Tabla16[NUM],Tabla1[[#This Row],[CODIGO]])</f>
        <v>0</v>
      </c>
      <c r="I2302" s="35">
        <f>SUMIFS(Tabla16[ISR RET.],Tabla16[NUM],Tabla1[[#This Row],[CODIGO]])</f>
        <v>0</v>
      </c>
      <c r="J2302" s="35">
        <f>SUMIFS(Tabla16[IVA RET.],Tabla16[NUM],Tabla1[[#This Row],[CODIGO]])</f>
        <v>0</v>
      </c>
      <c r="K2302" t="str">
        <f>FIXED(Tabla1[[#This Row],[TASA 16%]],0)</f>
        <v>0</v>
      </c>
      <c r="L2302" t="str">
        <f>FIXED(Tabla1[[#This Row],[TASA 0%]],0)</f>
        <v>0</v>
      </c>
      <c r="M2302" t="str">
        <f>FIXED(Tabla1[[#This Row],[TASA EXE.]],0)</f>
        <v>0</v>
      </c>
      <c r="N2302" s="36" t="str">
        <f>FIXED(Tabla1[[#This Row],[IVA]],0)</f>
        <v>0</v>
      </c>
      <c r="O2302" s="36" t="str">
        <f>FIXED(Tabla1[[#This Row],[ISR RET]],0)</f>
        <v>0</v>
      </c>
      <c r="P2302" s="36" t="str">
        <f>FIXED(Tabla1[[#This Row],[IVA RET]],0)</f>
        <v>0</v>
      </c>
      <c r="R2302" s="68">
        <f>Tabla1[[#This Row],[TASA 16]]*16%</f>
        <v>0</v>
      </c>
    </row>
    <row r="2303" spans="2:18" x14ac:dyDescent="0.25">
      <c r="B2303" t="str">
        <f>'[1]210 Y RFC'!A2303</f>
        <v>HEHR660711RB7</v>
      </c>
      <c r="C2303" t="s">
        <v>2335</v>
      </c>
      <c r="D2303" t="str">
        <f>'[1]210 Y RFC'!C2303</f>
        <v>HERNANDEZ HUIZAR RICARDO</v>
      </c>
      <c r="E2303" s="35">
        <f>SUMIFS(Tabla16[TASA 16],Tabla16[NUM],Tabla1[[#This Row],[CODIGO]])</f>
        <v>0</v>
      </c>
      <c r="F2303" s="35">
        <f>SUMIFS(Tabla16[TASA 0%],Tabla16[NUM],Tabla1[[#This Row],[CODIGO]])</f>
        <v>0</v>
      </c>
      <c r="G2303" s="35">
        <f>SUMIFS(Tabla16[[EXENTO ]],Tabla16[NUM],Tabla1[[#This Row],[CODIGO]])</f>
        <v>0</v>
      </c>
      <c r="H2303" s="35">
        <f>SUMIFS(Tabla16[IVA],Tabla16[NUM],Tabla1[[#This Row],[CODIGO]])</f>
        <v>0</v>
      </c>
      <c r="I2303" s="35">
        <f>SUMIFS(Tabla16[ISR RET.],Tabla16[NUM],Tabla1[[#This Row],[CODIGO]])</f>
        <v>0</v>
      </c>
      <c r="J2303" s="35">
        <f>SUMIFS(Tabla16[IVA RET.],Tabla16[NUM],Tabla1[[#This Row],[CODIGO]])</f>
        <v>0</v>
      </c>
      <c r="K2303" t="str">
        <f>FIXED(Tabla1[[#This Row],[TASA 16%]],0)</f>
        <v>0</v>
      </c>
      <c r="L2303" t="str">
        <f>FIXED(Tabla1[[#This Row],[TASA 0%]],0)</f>
        <v>0</v>
      </c>
      <c r="M2303" t="str">
        <f>FIXED(Tabla1[[#This Row],[TASA EXE.]],0)</f>
        <v>0</v>
      </c>
      <c r="N2303" t="str">
        <f>FIXED(Tabla1[[#This Row],[IVA]],0)</f>
        <v>0</v>
      </c>
      <c r="O2303" t="str">
        <f>FIXED(Tabla1[[#This Row],[ISR RET]],0)</f>
        <v>0</v>
      </c>
      <c r="P2303" t="str">
        <f>FIXED(Tabla1[[#This Row],[IVA RET]],0)</f>
        <v>0</v>
      </c>
      <c r="R2303" s="68">
        <f>Tabla1[[#This Row],[TASA 16]]*16%</f>
        <v>0</v>
      </c>
    </row>
    <row r="2304" spans="2:18" x14ac:dyDescent="0.25">
      <c r="B2304" t="str">
        <f>'[1]210 Y RFC'!A2304</f>
        <v>MAIC730220C51</v>
      </c>
      <c r="C2304" t="s">
        <v>2336</v>
      </c>
      <c r="D2304" t="str">
        <f>'[1]210 Y RFC'!C2304</f>
        <v>MARTINEZ IBARRA CARLOS EDUARDO</v>
      </c>
      <c r="E2304" s="35">
        <f>SUMIFS(Tabla16[TASA 16],Tabla16[NUM],Tabla1[[#This Row],[CODIGO]])</f>
        <v>0</v>
      </c>
      <c r="F2304" s="35">
        <f>SUMIFS(Tabla16[TASA 0%],Tabla16[NUM],Tabla1[[#This Row],[CODIGO]])</f>
        <v>0</v>
      </c>
      <c r="G2304" s="35">
        <f>SUMIFS(Tabla16[[EXENTO ]],Tabla16[NUM],Tabla1[[#This Row],[CODIGO]])</f>
        <v>0</v>
      </c>
      <c r="H2304" s="35">
        <f>SUMIFS(Tabla16[IVA],Tabla16[NUM],Tabla1[[#This Row],[CODIGO]])</f>
        <v>0</v>
      </c>
      <c r="I2304" s="35">
        <f>SUMIFS(Tabla16[ISR RET.],Tabla16[NUM],Tabla1[[#This Row],[CODIGO]])</f>
        <v>0</v>
      </c>
      <c r="J2304" s="35">
        <f>SUMIFS(Tabla16[IVA RET.],Tabla16[NUM],Tabla1[[#This Row],[CODIGO]])</f>
        <v>0</v>
      </c>
      <c r="K2304" t="str">
        <f>FIXED(Tabla1[[#This Row],[TASA 16%]],0)</f>
        <v>0</v>
      </c>
      <c r="L2304" t="str">
        <f>FIXED(Tabla1[[#This Row],[TASA 0%]],0)</f>
        <v>0</v>
      </c>
      <c r="M2304" t="str">
        <f>FIXED(Tabla1[[#This Row],[TASA EXE.]],0)</f>
        <v>0</v>
      </c>
      <c r="N2304" s="36" t="str">
        <f>FIXED(Tabla1[[#This Row],[IVA]],0)</f>
        <v>0</v>
      </c>
      <c r="O2304" s="36" t="str">
        <f>FIXED(Tabla1[[#This Row],[ISR RET]],0)</f>
        <v>0</v>
      </c>
      <c r="P2304" s="36" t="str">
        <f>FIXED(Tabla1[[#This Row],[IVA RET]],0)</f>
        <v>0</v>
      </c>
      <c r="R2304" s="68">
        <f>Tabla1[[#This Row],[TASA 16]]*16%</f>
        <v>0</v>
      </c>
    </row>
    <row r="2305" spans="2:18" x14ac:dyDescent="0.25">
      <c r="B2305" t="str">
        <f>'[1]210 Y RFC'!A2305</f>
        <v>DJS900405G35</v>
      </c>
      <c r="C2305" t="s">
        <v>2337</v>
      </c>
      <c r="D2305" t="str">
        <f>'[1]210 Y RFC'!C2305</f>
        <v>DETERGENTES Y JABONES SASIL SAPI DE CV</v>
      </c>
      <c r="E2305" s="35">
        <f>SUMIFS(Tabla16[TASA 16],Tabla16[NUM],Tabla1[[#This Row],[CODIGO]])</f>
        <v>0</v>
      </c>
      <c r="F2305" s="35">
        <f>SUMIFS(Tabla16[TASA 0%],Tabla16[NUM],Tabla1[[#This Row],[CODIGO]])</f>
        <v>0</v>
      </c>
      <c r="G2305" s="35">
        <f>SUMIFS(Tabla16[[EXENTO ]],Tabla16[NUM],Tabla1[[#This Row],[CODIGO]])</f>
        <v>0</v>
      </c>
      <c r="H2305" s="35">
        <f>SUMIFS(Tabla16[IVA],Tabla16[NUM],Tabla1[[#This Row],[CODIGO]])</f>
        <v>0</v>
      </c>
      <c r="I2305" s="35">
        <f>SUMIFS(Tabla16[ISR RET.],Tabla16[NUM],Tabla1[[#This Row],[CODIGO]])</f>
        <v>0</v>
      </c>
      <c r="J2305" s="35">
        <f>SUMIFS(Tabla16[IVA RET.],Tabla16[NUM],Tabla1[[#This Row],[CODIGO]])</f>
        <v>0</v>
      </c>
      <c r="K2305" t="str">
        <f>FIXED(Tabla1[[#This Row],[TASA 16%]],0)</f>
        <v>0</v>
      </c>
      <c r="L2305" t="str">
        <f>FIXED(Tabla1[[#This Row],[TASA 0%]],0)</f>
        <v>0</v>
      </c>
      <c r="M2305" t="str">
        <f>FIXED(Tabla1[[#This Row],[TASA EXE.]],0)</f>
        <v>0</v>
      </c>
      <c r="N2305" t="str">
        <f>FIXED(Tabla1[[#This Row],[IVA]],0)</f>
        <v>0</v>
      </c>
      <c r="O2305" t="str">
        <f>FIXED(Tabla1[[#This Row],[ISR RET]],0)</f>
        <v>0</v>
      </c>
      <c r="P2305" t="str">
        <f>FIXED(Tabla1[[#This Row],[IVA RET]],0)</f>
        <v>0</v>
      </c>
      <c r="R2305" s="68">
        <f>Tabla1[[#This Row],[TASA 16]]*16%</f>
        <v>0</v>
      </c>
    </row>
    <row r="2306" spans="2:18" x14ac:dyDescent="0.25">
      <c r="B2306" t="str">
        <f>'[1]210 Y RFC'!A2306</f>
        <v>CFP040517JC6</v>
      </c>
      <c r="C2306" t="s">
        <v>2338</v>
      </c>
      <c r="D2306" t="str">
        <f>'[1]210 Y RFC'!C2306</f>
        <v>COMERCIALIZADORA FINE PLASTIC SA DE CV</v>
      </c>
      <c r="E2306" s="35">
        <f>SUMIFS(Tabla16[TASA 16],Tabla16[NUM],Tabla1[[#This Row],[CODIGO]])</f>
        <v>15378.4375</v>
      </c>
      <c r="F2306" s="35">
        <f>SUMIFS(Tabla16[TASA 0%],Tabla16[NUM],Tabla1[[#This Row],[CODIGO]])</f>
        <v>0.28250000000116415</v>
      </c>
      <c r="G2306" s="35">
        <f>SUMIFS(Tabla16[[EXENTO ]],Tabla16[NUM],Tabla1[[#This Row],[CODIGO]])</f>
        <v>0</v>
      </c>
      <c r="H2306" s="35">
        <f>SUMIFS(Tabla16[IVA],Tabla16[NUM],Tabla1[[#This Row],[CODIGO]])</f>
        <v>2460.5500000000002</v>
      </c>
      <c r="I2306" s="35">
        <f>SUMIFS(Tabla16[ISR RET.],Tabla16[NUM],Tabla1[[#This Row],[CODIGO]])</f>
        <v>0</v>
      </c>
      <c r="J2306" s="35">
        <f>SUMIFS(Tabla16[IVA RET.],Tabla16[NUM],Tabla1[[#This Row],[CODIGO]])</f>
        <v>0</v>
      </c>
      <c r="K2306" t="str">
        <f>FIXED(Tabla1[[#This Row],[TASA 16%]],0)</f>
        <v>15,378</v>
      </c>
      <c r="L2306" t="str">
        <f>FIXED(Tabla1[[#This Row],[TASA 0%]],0)</f>
        <v>0</v>
      </c>
      <c r="M2306" t="str">
        <f>FIXED(Tabla1[[#This Row],[TASA EXE.]],0)</f>
        <v>0</v>
      </c>
      <c r="N2306" t="str">
        <f>FIXED(Tabla1[[#This Row],[IVA]],0)</f>
        <v>2,461</v>
      </c>
      <c r="O2306" t="str">
        <f>FIXED(Tabla1[[#This Row],[ISR RET]],0)</f>
        <v>0</v>
      </c>
      <c r="P2306" t="str">
        <f>FIXED(Tabla1[[#This Row],[IVA RET]],0)</f>
        <v>0</v>
      </c>
      <c r="R2306" s="68">
        <f>Tabla1[[#This Row],[TASA 16]]*16%</f>
        <v>2460.48</v>
      </c>
    </row>
    <row r="2307" spans="2:18" x14ac:dyDescent="0.25">
      <c r="B2307" t="str">
        <f>'[1]210 Y RFC'!A2307</f>
        <v>TMO0906262Y0</v>
      </c>
      <c r="C2307" t="s">
        <v>2339</v>
      </c>
      <c r="D2307" t="str">
        <f>'[1]210 Y RFC'!C2307</f>
        <v>TRAMPA MOSQUITO S DE RL</v>
      </c>
      <c r="E2307" s="35">
        <f>SUMIFS(Tabla16[TASA 16],Tabla16[NUM],Tabla1[[#This Row],[CODIGO]])</f>
        <v>0</v>
      </c>
      <c r="F2307" s="35">
        <f>SUMIFS(Tabla16[TASA 0%],Tabla16[NUM],Tabla1[[#This Row],[CODIGO]])</f>
        <v>0</v>
      </c>
      <c r="G2307" s="35">
        <f>SUMIFS(Tabla16[[EXENTO ]],Tabla16[NUM],Tabla1[[#This Row],[CODIGO]])</f>
        <v>0</v>
      </c>
      <c r="H2307" s="35">
        <f>SUMIFS(Tabla16[IVA],Tabla16[NUM],Tabla1[[#This Row],[CODIGO]])</f>
        <v>0</v>
      </c>
      <c r="I2307" s="35">
        <f>SUMIFS(Tabla16[ISR RET.],Tabla16[NUM],Tabla1[[#This Row],[CODIGO]])</f>
        <v>0</v>
      </c>
      <c r="J2307" s="35">
        <f>SUMIFS(Tabla16[IVA RET.],Tabla16[NUM],Tabla1[[#This Row],[CODIGO]])</f>
        <v>0</v>
      </c>
      <c r="K2307" t="str">
        <f>FIXED(Tabla1[[#This Row],[TASA 16%]],0)</f>
        <v>0</v>
      </c>
      <c r="L2307" t="str">
        <f>FIXED(Tabla1[[#This Row],[TASA 0%]],0)</f>
        <v>0</v>
      </c>
      <c r="M2307" t="str">
        <f>FIXED(Tabla1[[#This Row],[TASA EXE.]],0)</f>
        <v>0</v>
      </c>
      <c r="N2307" t="str">
        <f>FIXED(Tabla1[[#This Row],[IVA]],0)</f>
        <v>0</v>
      </c>
      <c r="O2307" t="str">
        <f>FIXED(Tabla1[[#This Row],[ISR RET]],0)</f>
        <v>0</v>
      </c>
      <c r="P2307" t="str">
        <f>FIXED(Tabla1[[#This Row],[IVA RET]],0)</f>
        <v>0</v>
      </c>
      <c r="R2307" s="68">
        <f>Tabla1[[#This Row],[TASA 16]]*16%</f>
        <v>0</v>
      </c>
    </row>
    <row r="2308" spans="2:18" x14ac:dyDescent="0.25">
      <c r="B2308" t="str">
        <f>'[1]210 Y RFC'!A2308</f>
        <v>PAOJ830815GL6</v>
      </c>
      <c r="C2308" t="s">
        <v>2340</v>
      </c>
      <c r="D2308" t="str">
        <f>'[1]210 Y RFC'!C2308</f>
        <v>PALMA OCAMPO JUAN JOSE</v>
      </c>
      <c r="E2308" s="35">
        <f>SUMIFS(Tabla16[TASA 16],Tabla16[NUM],Tabla1[[#This Row],[CODIGO]])</f>
        <v>0</v>
      </c>
      <c r="F2308" s="35">
        <f>SUMIFS(Tabla16[TASA 0%],Tabla16[NUM],Tabla1[[#This Row],[CODIGO]])</f>
        <v>0</v>
      </c>
      <c r="G2308" s="35">
        <f>SUMIFS(Tabla16[[EXENTO ]],Tabla16[NUM],Tabla1[[#This Row],[CODIGO]])</f>
        <v>0</v>
      </c>
      <c r="H2308" s="35">
        <f>SUMIFS(Tabla16[IVA],Tabla16[NUM],Tabla1[[#This Row],[CODIGO]])</f>
        <v>0</v>
      </c>
      <c r="I2308" s="35">
        <f>SUMIFS(Tabla16[ISR RET.],Tabla16[NUM],Tabla1[[#This Row],[CODIGO]])</f>
        <v>0</v>
      </c>
      <c r="J2308" s="35">
        <f>SUMIFS(Tabla16[IVA RET.],Tabla16[NUM],Tabla1[[#This Row],[CODIGO]])</f>
        <v>0</v>
      </c>
      <c r="K2308" t="str">
        <f>FIXED(Tabla1[[#This Row],[TASA 16%]],0)</f>
        <v>0</v>
      </c>
      <c r="L2308" t="str">
        <f>FIXED(Tabla1[[#This Row],[TASA 0%]],0)</f>
        <v>0</v>
      </c>
      <c r="M2308" t="str">
        <f>FIXED(Tabla1[[#This Row],[TASA EXE.]],0)</f>
        <v>0</v>
      </c>
      <c r="N2308" s="36" t="str">
        <f>FIXED(Tabla1[[#This Row],[IVA]],0)</f>
        <v>0</v>
      </c>
      <c r="O2308" s="36" t="str">
        <f>FIXED(Tabla1[[#This Row],[ISR RET]],0)</f>
        <v>0</v>
      </c>
      <c r="P2308" s="36" t="str">
        <f>FIXED(Tabla1[[#This Row],[IVA RET]],0)</f>
        <v>0</v>
      </c>
      <c r="R2308" s="68">
        <f>Tabla1[[#This Row],[TASA 16]]*16%</f>
        <v>0</v>
      </c>
    </row>
    <row r="2309" spans="2:18" x14ac:dyDescent="0.25">
      <c r="B2309" t="str">
        <f>'[1]210 Y RFC'!A2309</f>
        <v>BTA980316CA6</v>
      </c>
      <c r="C2309" t="s">
        <v>2341</v>
      </c>
      <c r="D2309" t="str">
        <f>'[1]210 Y RFC'!C2309</f>
        <v>BESSER TIME &amp; PARKING SA DE CV</v>
      </c>
      <c r="E2309" s="35">
        <f>SUMIFS(Tabla16[TASA 16],Tabla16[NUM],Tabla1[[#This Row],[CODIGO]])</f>
        <v>0</v>
      </c>
      <c r="F2309" s="35">
        <f>SUMIFS(Tabla16[TASA 0%],Tabla16[NUM],Tabla1[[#This Row],[CODIGO]])</f>
        <v>0</v>
      </c>
      <c r="G2309" s="35">
        <f>SUMIFS(Tabla16[[EXENTO ]],Tabla16[NUM],Tabla1[[#This Row],[CODIGO]])</f>
        <v>0</v>
      </c>
      <c r="H2309" s="35">
        <f>SUMIFS(Tabla16[IVA],Tabla16[NUM],Tabla1[[#This Row],[CODIGO]])</f>
        <v>0</v>
      </c>
      <c r="I2309" s="35">
        <f>SUMIFS(Tabla16[ISR RET.],Tabla16[NUM],Tabla1[[#This Row],[CODIGO]])</f>
        <v>0</v>
      </c>
      <c r="J2309" s="35">
        <f>SUMIFS(Tabla16[IVA RET.],Tabla16[NUM],Tabla1[[#This Row],[CODIGO]])</f>
        <v>0</v>
      </c>
      <c r="K2309" t="str">
        <f>FIXED(Tabla1[[#This Row],[TASA 16%]],0)</f>
        <v>0</v>
      </c>
      <c r="L2309" t="str">
        <f>FIXED(Tabla1[[#This Row],[TASA 0%]],0)</f>
        <v>0</v>
      </c>
      <c r="M2309" t="str">
        <f>FIXED(Tabla1[[#This Row],[TASA EXE.]],0)</f>
        <v>0</v>
      </c>
      <c r="N2309" t="str">
        <f>FIXED(Tabla1[[#This Row],[IVA]],0)</f>
        <v>0</v>
      </c>
      <c r="O2309" t="str">
        <f>FIXED(Tabla1[[#This Row],[ISR RET]],0)</f>
        <v>0</v>
      </c>
      <c r="P2309" t="str">
        <f>FIXED(Tabla1[[#This Row],[IVA RET]],0)</f>
        <v>0</v>
      </c>
      <c r="R2309" s="68">
        <f>Tabla1[[#This Row],[TASA 16]]*16%</f>
        <v>0</v>
      </c>
    </row>
    <row r="2310" spans="2:18" x14ac:dyDescent="0.25">
      <c r="B2310" t="str">
        <f>'[1]210 Y RFC'!A2310</f>
        <v>GFC080612KG3</v>
      </c>
      <c r="C2310" t="s">
        <v>2342</v>
      </c>
      <c r="D2310" t="str">
        <f>'[1]210 Y RFC'!C2310</f>
        <v>GRUPO FERRETERIA CALZADA SA DE CV</v>
      </c>
      <c r="E2310" s="35">
        <f>SUMIFS(Tabla16[TASA 16],Tabla16[NUM],Tabla1[[#This Row],[CODIGO]])</f>
        <v>0</v>
      </c>
      <c r="F2310" s="35">
        <f>SUMIFS(Tabla16[TASA 0%],Tabla16[NUM],Tabla1[[#This Row],[CODIGO]])</f>
        <v>0</v>
      </c>
      <c r="G2310" s="35">
        <f>SUMIFS(Tabla16[[EXENTO ]],Tabla16[NUM],Tabla1[[#This Row],[CODIGO]])</f>
        <v>0</v>
      </c>
      <c r="H2310" s="35">
        <f>SUMIFS(Tabla16[IVA],Tabla16[NUM],Tabla1[[#This Row],[CODIGO]])</f>
        <v>0</v>
      </c>
      <c r="I2310" s="35">
        <f>SUMIFS(Tabla16[ISR RET.],Tabla16[NUM],Tabla1[[#This Row],[CODIGO]])</f>
        <v>0</v>
      </c>
      <c r="J2310" s="35">
        <f>SUMIFS(Tabla16[IVA RET.],Tabla16[NUM],Tabla1[[#This Row],[CODIGO]])</f>
        <v>0</v>
      </c>
      <c r="K2310" t="str">
        <f>FIXED(Tabla1[[#This Row],[TASA 16%]],0)</f>
        <v>0</v>
      </c>
      <c r="L2310" t="str">
        <f>FIXED(Tabla1[[#This Row],[TASA 0%]],0)</f>
        <v>0</v>
      </c>
      <c r="M2310" t="str">
        <f>FIXED(Tabla1[[#This Row],[TASA EXE.]],0)</f>
        <v>0</v>
      </c>
      <c r="N2310" s="36" t="str">
        <f>FIXED(Tabla1[[#This Row],[IVA]],0)</f>
        <v>0</v>
      </c>
      <c r="O2310" s="36" t="str">
        <f>FIXED(Tabla1[[#This Row],[ISR RET]],0)</f>
        <v>0</v>
      </c>
      <c r="P2310" s="36" t="str">
        <f>FIXED(Tabla1[[#This Row],[IVA RET]],0)</f>
        <v>0</v>
      </c>
      <c r="R2310" s="68">
        <f>Tabla1[[#This Row],[TASA 16]]*16%</f>
        <v>0</v>
      </c>
    </row>
    <row r="2311" spans="2:18" x14ac:dyDescent="0.25">
      <c r="B2311" t="str">
        <f>'[1]210 Y RFC'!A2311</f>
        <v>SHE190630V37</v>
      </c>
      <c r="C2311" t="s">
        <v>2343</v>
      </c>
      <c r="D2311" t="str">
        <f>'[1]210 Y RFC'!C2311</f>
        <v>SANBORN HERMANOS SA</v>
      </c>
      <c r="E2311" s="35">
        <f>SUMIFS(Tabla16[TASA 16],Tabla16[NUM],Tabla1[[#This Row],[CODIGO]])</f>
        <v>0</v>
      </c>
      <c r="F2311" s="35">
        <f>SUMIFS(Tabla16[TASA 0%],Tabla16[NUM],Tabla1[[#This Row],[CODIGO]])</f>
        <v>0</v>
      </c>
      <c r="G2311" s="35">
        <f>SUMIFS(Tabla16[[EXENTO ]],Tabla16[NUM],Tabla1[[#This Row],[CODIGO]])</f>
        <v>0</v>
      </c>
      <c r="H2311" s="35">
        <f>SUMIFS(Tabla16[IVA],Tabla16[NUM],Tabla1[[#This Row],[CODIGO]])</f>
        <v>0</v>
      </c>
      <c r="I2311" s="35">
        <f>SUMIFS(Tabla16[ISR RET.],Tabla16[NUM],Tabla1[[#This Row],[CODIGO]])</f>
        <v>0</v>
      </c>
      <c r="J2311" s="35">
        <f>SUMIFS(Tabla16[IVA RET.],Tabla16[NUM],Tabla1[[#This Row],[CODIGO]])</f>
        <v>0</v>
      </c>
      <c r="K2311" t="str">
        <f>FIXED(Tabla1[[#This Row],[TASA 16%]],0)</f>
        <v>0</v>
      </c>
      <c r="L2311" t="str">
        <f>FIXED(Tabla1[[#This Row],[TASA 0%]],0)</f>
        <v>0</v>
      </c>
      <c r="M2311" t="str">
        <f>FIXED(Tabla1[[#This Row],[TASA EXE.]],0)</f>
        <v>0</v>
      </c>
      <c r="N2311" t="str">
        <f>FIXED(Tabla1[[#This Row],[IVA]],0)</f>
        <v>0</v>
      </c>
      <c r="O2311" t="str">
        <f>FIXED(Tabla1[[#This Row],[ISR RET]],0)</f>
        <v>0</v>
      </c>
      <c r="P2311" t="str">
        <f>FIXED(Tabla1[[#This Row],[IVA RET]],0)</f>
        <v>0</v>
      </c>
      <c r="R2311" s="68">
        <f>Tabla1[[#This Row],[TASA 16]]*16%</f>
        <v>0</v>
      </c>
    </row>
    <row r="2312" spans="2:18" x14ac:dyDescent="0.25">
      <c r="B2312" t="str">
        <f>'[1]210 Y RFC'!A2312</f>
        <v>GUTJ820923AU8</v>
      </c>
      <c r="C2312" t="s">
        <v>2344</v>
      </c>
      <c r="D2312" t="str">
        <f>'[1]210 Y RFC'!C2312</f>
        <v>GUZMAN DE LA TORRE JUAN MANUEL</v>
      </c>
      <c r="E2312" s="35">
        <f>SUMIFS(Tabla16[TASA 16],Tabla16[NUM],Tabla1[[#This Row],[CODIGO]])</f>
        <v>0</v>
      </c>
      <c r="F2312" s="35">
        <f>SUMIFS(Tabla16[TASA 0%],Tabla16[NUM],Tabla1[[#This Row],[CODIGO]])</f>
        <v>0</v>
      </c>
      <c r="G2312" s="35">
        <f>SUMIFS(Tabla16[[EXENTO ]],Tabla16[NUM],Tabla1[[#This Row],[CODIGO]])</f>
        <v>0</v>
      </c>
      <c r="H2312" s="35">
        <f>SUMIFS(Tabla16[IVA],Tabla16[NUM],Tabla1[[#This Row],[CODIGO]])</f>
        <v>0</v>
      </c>
      <c r="I2312" s="35">
        <f>SUMIFS(Tabla16[ISR RET.],Tabla16[NUM],Tabla1[[#This Row],[CODIGO]])</f>
        <v>0</v>
      </c>
      <c r="J2312" s="35">
        <f>SUMIFS(Tabla16[IVA RET.],Tabla16[NUM],Tabla1[[#This Row],[CODIGO]])</f>
        <v>0</v>
      </c>
      <c r="K2312" t="str">
        <f>FIXED(Tabla1[[#This Row],[TASA 16%]],0)</f>
        <v>0</v>
      </c>
      <c r="L2312" t="str">
        <f>FIXED(Tabla1[[#This Row],[TASA 0%]],0)</f>
        <v>0</v>
      </c>
      <c r="M2312" t="str">
        <f>FIXED(Tabla1[[#This Row],[TASA EXE.]],0)</f>
        <v>0</v>
      </c>
      <c r="N2312" s="36" t="str">
        <f>FIXED(Tabla1[[#This Row],[IVA]],0)</f>
        <v>0</v>
      </c>
      <c r="O2312" s="36" t="str">
        <f>FIXED(Tabla1[[#This Row],[ISR RET]],0)</f>
        <v>0</v>
      </c>
      <c r="P2312" s="36" t="str">
        <f>FIXED(Tabla1[[#This Row],[IVA RET]],0)</f>
        <v>0</v>
      </c>
      <c r="R2312" s="68">
        <f>Tabla1[[#This Row],[TASA 16]]*16%</f>
        <v>0</v>
      </c>
    </row>
    <row r="2313" spans="2:18" x14ac:dyDescent="0.25">
      <c r="B2313" t="str">
        <f>'[1]210 Y RFC'!A2313</f>
        <v>AAMJ8710246B8</v>
      </c>
      <c r="C2313" t="s">
        <v>2345</v>
      </c>
      <c r="D2313" t="str">
        <f>'[1]210 Y RFC'!C2313</f>
        <v>ALCALA MAGAÑA JORGE ANTONIO</v>
      </c>
      <c r="E2313" s="35">
        <f>SUMIFS(Tabla16[TASA 16],Tabla16[NUM],Tabla1[[#This Row],[CODIGO]])</f>
        <v>0</v>
      </c>
      <c r="F2313" s="35">
        <f>SUMIFS(Tabla16[TASA 0%],Tabla16[NUM],Tabla1[[#This Row],[CODIGO]])</f>
        <v>0</v>
      </c>
      <c r="G2313" s="35">
        <f>SUMIFS(Tabla16[[EXENTO ]],Tabla16[NUM],Tabla1[[#This Row],[CODIGO]])</f>
        <v>0</v>
      </c>
      <c r="H2313" s="35">
        <f>SUMIFS(Tabla16[IVA],Tabla16[NUM],Tabla1[[#This Row],[CODIGO]])</f>
        <v>0</v>
      </c>
      <c r="I2313" s="35">
        <f>SUMIFS(Tabla16[ISR RET.],Tabla16[NUM],Tabla1[[#This Row],[CODIGO]])</f>
        <v>0</v>
      </c>
      <c r="J2313" s="35">
        <f>SUMIFS(Tabla16[IVA RET.],Tabla16[NUM],Tabla1[[#This Row],[CODIGO]])</f>
        <v>0</v>
      </c>
      <c r="K2313" t="str">
        <f>FIXED(Tabla1[[#This Row],[TASA 16%]],0)</f>
        <v>0</v>
      </c>
      <c r="L2313" t="str">
        <f>FIXED(Tabla1[[#This Row],[TASA 0%]],0)</f>
        <v>0</v>
      </c>
      <c r="M2313" t="str">
        <f>FIXED(Tabla1[[#This Row],[TASA EXE.]],0)</f>
        <v>0</v>
      </c>
      <c r="N2313" t="str">
        <f>FIXED(Tabla1[[#This Row],[IVA]],0)</f>
        <v>0</v>
      </c>
      <c r="O2313" t="str">
        <f>FIXED(Tabla1[[#This Row],[ISR RET]],0)</f>
        <v>0</v>
      </c>
      <c r="P2313" t="str">
        <f>FIXED(Tabla1[[#This Row],[IVA RET]],0)</f>
        <v>0</v>
      </c>
      <c r="R2313" s="68">
        <f>Tabla1[[#This Row],[TASA 16]]*16%</f>
        <v>0</v>
      </c>
    </row>
    <row r="2314" spans="2:18" x14ac:dyDescent="0.25">
      <c r="B2314" t="str">
        <f>'[1]210 Y RFC'!A2314</f>
        <v>EUA090807897</v>
      </c>
      <c r="C2314" t="s">
        <v>2346</v>
      </c>
      <c r="D2314" t="str">
        <f>'[1]210 Y RFC'!C2314</f>
        <v>EMPAQUES UNIVERSALES PARA ALIMENTOS SA</v>
      </c>
      <c r="E2314" s="35">
        <f>SUMIFS(Tabla16[TASA 16],Tabla16[NUM],Tabla1[[#This Row],[CODIGO]])</f>
        <v>0</v>
      </c>
      <c r="F2314" s="35">
        <f>SUMIFS(Tabla16[TASA 0%],Tabla16[NUM],Tabla1[[#This Row],[CODIGO]])</f>
        <v>0</v>
      </c>
      <c r="G2314" s="35">
        <f>SUMIFS(Tabla16[[EXENTO ]],Tabla16[NUM],Tabla1[[#This Row],[CODIGO]])</f>
        <v>0</v>
      </c>
      <c r="H2314" s="35">
        <f>SUMIFS(Tabla16[IVA],Tabla16[NUM],Tabla1[[#This Row],[CODIGO]])</f>
        <v>0</v>
      </c>
      <c r="I2314" s="35">
        <f>SUMIFS(Tabla16[ISR RET.],Tabla16[NUM],Tabla1[[#This Row],[CODIGO]])</f>
        <v>0</v>
      </c>
      <c r="J2314" s="35">
        <f>SUMIFS(Tabla16[IVA RET.],Tabla16[NUM],Tabla1[[#This Row],[CODIGO]])</f>
        <v>0</v>
      </c>
      <c r="K2314" t="str">
        <f>FIXED(Tabla1[[#This Row],[TASA 16%]],0)</f>
        <v>0</v>
      </c>
      <c r="L2314" t="str">
        <f>FIXED(Tabla1[[#This Row],[TASA 0%]],0)</f>
        <v>0</v>
      </c>
      <c r="M2314" t="str">
        <f>FIXED(Tabla1[[#This Row],[TASA EXE.]],0)</f>
        <v>0</v>
      </c>
      <c r="N2314" s="36" t="str">
        <f>FIXED(Tabla1[[#This Row],[IVA]],0)</f>
        <v>0</v>
      </c>
      <c r="O2314" s="36" t="str">
        <f>FIXED(Tabla1[[#This Row],[ISR RET]],0)</f>
        <v>0</v>
      </c>
      <c r="P2314" s="36" t="str">
        <f>FIXED(Tabla1[[#This Row],[IVA RET]],0)</f>
        <v>0</v>
      </c>
      <c r="R2314" s="68">
        <f>Tabla1[[#This Row],[TASA 16]]*16%</f>
        <v>0</v>
      </c>
    </row>
    <row r="2315" spans="2:18" x14ac:dyDescent="0.25">
      <c r="B2315" t="str">
        <f>'[1]210 Y RFC'!A2315</f>
        <v>MUSE750829KG2</v>
      </c>
      <c r="C2315" t="s">
        <v>2347</v>
      </c>
      <c r="D2315" t="str">
        <f>'[1]210 Y RFC'!C2315</f>
        <v>MUÑOZ SOLORIO ELIZABETH</v>
      </c>
      <c r="E2315" s="35">
        <f>SUMIFS(Tabla16[TASA 16],Tabla16[NUM],Tabla1[[#This Row],[CODIGO]])</f>
        <v>0</v>
      </c>
      <c r="F2315" s="35">
        <f>SUMIFS(Tabla16[TASA 0%],Tabla16[NUM],Tabla1[[#This Row],[CODIGO]])</f>
        <v>0</v>
      </c>
      <c r="G2315" s="35">
        <f>SUMIFS(Tabla16[[EXENTO ]],Tabla16[NUM],Tabla1[[#This Row],[CODIGO]])</f>
        <v>0</v>
      </c>
      <c r="H2315" s="35">
        <f>SUMIFS(Tabla16[IVA],Tabla16[NUM],Tabla1[[#This Row],[CODIGO]])</f>
        <v>0</v>
      </c>
      <c r="I2315" s="35">
        <f>SUMIFS(Tabla16[ISR RET.],Tabla16[NUM],Tabla1[[#This Row],[CODIGO]])</f>
        <v>0</v>
      </c>
      <c r="J2315" s="35">
        <f>SUMIFS(Tabla16[IVA RET.],Tabla16[NUM],Tabla1[[#This Row],[CODIGO]])</f>
        <v>0</v>
      </c>
      <c r="K2315" t="str">
        <f>FIXED(Tabla1[[#This Row],[TASA 16%]],0)</f>
        <v>0</v>
      </c>
      <c r="L2315" t="str">
        <f>FIXED(Tabla1[[#This Row],[TASA 0%]],0)</f>
        <v>0</v>
      </c>
      <c r="M2315" t="str">
        <f>FIXED(Tabla1[[#This Row],[TASA EXE.]],0)</f>
        <v>0</v>
      </c>
      <c r="N2315" t="str">
        <f>FIXED(Tabla1[[#This Row],[IVA]],0)</f>
        <v>0</v>
      </c>
      <c r="O2315" t="str">
        <f>FIXED(Tabla1[[#This Row],[ISR RET]],0)</f>
        <v>0</v>
      </c>
      <c r="P2315" t="str">
        <f>FIXED(Tabla1[[#This Row],[IVA RET]],0)</f>
        <v>0</v>
      </c>
      <c r="R2315" s="68">
        <f>Tabla1[[#This Row],[TASA 16]]*16%</f>
        <v>0</v>
      </c>
    </row>
    <row r="2316" spans="2:18" x14ac:dyDescent="0.25">
      <c r="B2316" t="str">
        <f>'[1]210 Y RFC'!A2316</f>
        <v>IND0304118ZA</v>
      </c>
      <c r="C2316" t="s">
        <v>2348</v>
      </c>
      <c r="D2316" t="str">
        <f>'[1]210 Y RFC'!C2316</f>
        <v>INDUFARMA SA DE CV</v>
      </c>
      <c r="E2316" s="35">
        <f>SUMIFS(Tabla16[TASA 16],Tabla16[NUM],Tabla1[[#This Row],[CODIGO]])</f>
        <v>0</v>
      </c>
      <c r="F2316" s="35">
        <f>SUMIFS(Tabla16[TASA 0%],Tabla16[NUM],Tabla1[[#This Row],[CODIGO]])</f>
        <v>0</v>
      </c>
      <c r="G2316" s="35">
        <f>SUMIFS(Tabla16[[EXENTO ]],Tabla16[NUM],Tabla1[[#This Row],[CODIGO]])</f>
        <v>0</v>
      </c>
      <c r="H2316" s="35">
        <f>SUMIFS(Tabla16[IVA],Tabla16[NUM],Tabla1[[#This Row],[CODIGO]])</f>
        <v>0</v>
      </c>
      <c r="I2316" s="35">
        <f>SUMIFS(Tabla16[ISR RET.],Tabla16[NUM],Tabla1[[#This Row],[CODIGO]])</f>
        <v>0</v>
      </c>
      <c r="J2316" s="35">
        <f>SUMIFS(Tabla16[IVA RET.],Tabla16[NUM],Tabla1[[#This Row],[CODIGO]])</f>
        <v>0</v>
      </c>
      <c r="K2316" t="str">
        <f>FIXED(Tabla1[[#This Row],[TASA 16%]],0)</f>
        <v>0</v>
      </c>
      <c r="L2316" t="str">
        <f>FIXED(Tabla1[[#This Row],[TASA 0%]],0)</f>
        <v>0</v>
      </c>
      <c r="M2316" t="str">
        <f>FIXED(Tabla1[[#This Row],[TASA EXE.]],0)</f>
        <v>0</v>
      </c>
      <c r="N2316" s="36" t="str">
        <f>FIXED(Tabla1[[#This Row],[IVA]],0)</f>
        <v>0</v>
      </c>
      <c r="O2316" s="36" t="str">
        <f>FIXED(Tabla1[[#This Row],[ISR RET]],0)</f>
        <v>0</v>
      </c>
      <c r="P2316" s="36" t="str">
        <f>FIXED(Tabla1[[#This Row],[IVA RET]],0)</f>
        <v>0</v>
      </c>
      <c r="R2316" s="68">
        <f>Tabla1[[#This Row],[TASA 16]]*16%</f>
        <v>0</v>
      </c>
    </row>
    <row r="2317" spans="2:18" x14ac:dyDescent="0.25">
      <c r="B2317" t="str">
        <f>'[1]210 Y RFC'!A2317</f>
        <v>RFI061116HP9</v>
      </c>
      <c r="C2317" t="s">
        <v>2349</v>
      </c>
      <c r="D2317" t="str">
        <f>'[1]210 Y RFC'!C2317</f>
        <v>ROM FILM SA DE CV</v>
      </c>
      <c r="E2317" s="35">
        <f>SUMIFS(Tabla16[TASA 16],Tabla16[NUM],Tabla1[[#This Row],[CODIGO]])</f>
        <v>0</v>
      </c>
      <c r="F2317" s="35">
        <f>SUMIFS(Tabla16[TASA 0%],Tabla16[NUM],Tabla1[[#This Row],[CODIGO]])</f>
        <v>0</v>
      </c>
      <c r="G2317" s="35">
        <f>SUMIFS(Tabla16[[EXENTO ]],Tabla16[NUM],Tabla1[[#This Row],[CODIGO]])</f>
        <v>0</v>
      </c>
      <c r="H2317" s="35">
        <f>SUMIFS(Tabla16[IVA],Tabla16[NUM],Tabla1[[#This Row],[CODIGO]])</f>
        <v>0</v>
      </c>
      <c r="I2317" s="35">
        <f>SUMIFS(Tabla16[ISR RET.],Tabla16[NUM],Tabla1[[#This Row],[CODIGO]])</f>
        <v>0</v>
      </c>
      <c r="J2317" s="35">
        <f>SUMIFS(Tabla16[IVA RET.],Tabla16[NUM],Tabla1[[#This Row],[CODIGO]])</f>
        <v>0</v>
      </c>
      <c r="K2317" t="str">
        <f>FIXED(Tabla1[[#This Row],[TASA 16%]],0)</f>
        <v>0</v>
      </c>
      <c r="L2317" t="str">
        <f>FIXED(Tabla1[[#This Row],[TASA 0%]],0)</f>
        <v>0</v>
      </c>
      <c r="M2317" t="str">
        <f>FIXED(Tabla1[[#This Row],[TASA EXE.]],0)</f>
        <v>0</v>
      </c>
      <c r="N2317" t="str">
        <f>FIXED(Tabla1[[#This Row],[IVA]],0)</f>
        <v>0</v>
      </c>
      <c r="O2317" t="str">
        <f>FIXED(Tabla1[[#This Row],[ISR RET]],0)</f>
        <v>0</v>
      </c>
      <c r="P2317" t="str">
        <f>FIXED(Tabla1[[#This Row],[IVA RET]],0)</f>
        <v>0</v>
      </c>
      <c r="R2317" s="68">
        <f>Tabla1[[#This Row],[TASA 16]]*16%</f>
        <v>0</v>
      </c>
    </row>
    <row r="2318" spans="2:18" x14ac:dyDescent="0.25">
      <c r="B2318" t="str">
        <f>'[1]210 Y RFC'!A2318</f>
        <v>VIDY680712KG7</v>
      </c>
      <c r="C2318" t="s">
        <v>2350</v>
      </c>
      <c r="D2318" t="str">
        <f>'[1]210 Y RFC'!C2318</f>
        <v>VICENTEÑO DIAZ YOLANDA</v>
      </c>
      <c r="E2318" s="35">
        <f>SUMIFS(Tabla16[TASA 16],Tabla16[NUM],Tabla1[[#This Row],[CODIGO]])</f>
        <v>0</v>
      </c>
      <c r="F2318" s="35">
        <f>SUMIFS(Tabla16[TASA 0%],Tabla16[NUM],Tabla1[[#This Row],[CODIGO]])</f>
        <v>0</v>
      </c>
      <c r="G2318" s="35">
        <f>SUMIFS(Tabla16[[EXENTO ]],Tabla16[NUM],Tabla1[[#This Row],[CODIGO]])</f>
        <v>0</v>
      </c>
      <c r="H2318" s="35">
        <f>SUMIFS(Tabla16[IVA],Tabla16[NUM],Tabla1[[#This Row],[CODIGO]])</f>
        <v>0</v>
      </c>
      <c r="I2318" s="35">
        <f>SUMIFS(Tabla16[ISR RET.],Tabla16[NUM],Tabla1[[#This Row],[CODIGO]])</f>
        <v>0</v>
      </c>
      <c r="J2318" s="35">
        <f>SUMIFS(Tabla16[IVA RET.],Tabla16[NUM],Tabla1[[#This Row],[CODIGO]])</f>
        <v>0</v>
      </c>
      <c r="K2318" t="str">
        <f>FIXED(Tabla1[[#This Row],[TASA 16%]],0)</f>
        <v>0</v>
      </c>
      <c r="L2318" t="str">
        <f>FIXED(Tabla1[[#This Row],[TASA 0%]],0)</f>
        <v>0</v>
      </c>
      <c r="M2318" t="str">
        <f>FIXED(Tabla1[[#This Row],[TASA EXE.]],0)</f>
        <v>0</v>
      </c>
      <c r="N2318" s="36" t="str">
        <f>FIXED(Tabla1[[#This Row],[IVA]],0)</f>
        <v>0</v>
      </c>
      <c r="O2318" s="36" t="str">
        <f>FIXED(Tabla1[[#This Row],[ISR RET]],0)</f>
        <v>0</v>
      </c>
      <c r="P2318" s="36" t="str">
        <f>FIXED(Tabla1[[#This Row],[IVA RET]],0)</f>
        <v>0</v>
      </c>
      <c r="R2318" s="68">
        <f>Tabla1[[#This Row],[TASA 16]]*16%</f>
        <v>0</v>
      </c>
    </row>
    <row r="2319" spans="2:18" x14ac:dyDescent="0.25">
      <c r="B2319" t="str">
        <f>'[1]210 Y RFC'!A2319</f>
        <v>YOU030709EQA</v>
      </c>
      <c r="C2319" t="s">
        <v>2351</v>
      </c>
      <c r="D2319" t="str">
        <f>'[1]210 Y RFC'!C2319</f>
        <v>YOUNGEST SA DE CV</v>
      </c>
      <c r="E2319" s="35">
        <f>SUMIFS(Tabla16[TASA 16],Tabla16[NUM],Tabla1[[#This Row],[CODIGO]])</f>
        <v>0</v>
      </c>
      <c r="F2319" s="35">
        <f>SUMIFS(Tabla16[TASA 0%],Tabla16[NUM],Tabla1[[#This Row],[CODIGO]])</f>
        <v>0</v>
      </c>
      <c r="G2319" s="35">
        <f>SUMIFS(Tabla16[[EXENTO ]],Tabla16[NUM],Tabla1[[#This Row],[CODIGO]])</f>
        <v>0</v>
      </c>
      <c r="H2319" s="35">
        <f>SUMIFS(Tabla16[IVA],Tabla16[NUM],Tabla1[[#This Row],[CODIGO]])</f>
        <v>0</v>
      </c>
      <c r="I2319" s="35">
        <f>SUMIFS(Tabla16[ISR RET.],Tabla16[NUM],Tabla1[[#This Row],[CODIGO]])</f>
        <v>0</v>
      </c>
      <c r="J2319" s="35">
        <f>SUMIFS(Tabla16[IVA RET.],Tabla16[NUM],Tabla1[[#This Row],[CODIGO]])</f>
        <v>0</v>
      </c>
      <c r="K2319" t="str">
        <f>FIXED(Tabla1[[#This Row],[TASA 16%]],0)</f>
        <v>0</v>
      </c>
      <c r="L2319" t="str">
        <f>FIXED(Tabla1[[#This Row],[TASA 0%]],0)</f>
        <v>0</v>
      </c>
      <c r="M2319" t="str">
        <f>FIXED(Tabla1[[#This Row],[TASA EXE.]],0)</f>
        <v>0</v>
      </c>
      <c r="N2319" t="str">
        <f>FIXED(Tabla1[[#This Row],[IVA]],0)</f>
        <v>0</v>
      </c>
      <c r="O2319" t="str">
        <f>FIXED(Tabla1[[#This Row],[ISR RET]],0)</f>
        <v>0</v>
      </c>
      <c r="P2319" t="str">
        <f>FIXED(Tabla1[[#This Row],[IVA RET]],0)</f>
        <v>0</v>
      </c>
      <c r="R2319" s="68">
        <f>Tabla1[[#This Row],[TASA 16]]*16%</f>
        <v>0</v>
      </c>
    </row>
    <row r="2320" spans="2:18" x14ac:dyDescent="0.25">
      <c r="B2320" t="str">
        <f>'[1]210 Y RFC'!A2320</f>
        <v>CMP080613JD4</v>
      </c>
      <c r="C2320" t="s">
        <v>2352</v>
      </c>
      <c r="D2320" t="str">
        <f>'[1]210 Y RFC'!C2320</f>
        <v>COMERCIALIZADORA MOBA PROFESIONAL DE OCCIDENTE S DE RL DE CV</v>
      </c>
      <c r="E2320" s="35">
        <f>SUMIFS(Tabla16[TASA 16],Tabla16[NUM],Tabla1[[#This Row],[CODIGO]])</f>
        <v>0</v>
      </c>
      <c r="F2320" s="35">
        <f>SUMIFS(Tabla16[TASA 0%],Tabla16[NUM],Tabla1[[#This Row],[CODIGO]])</f>
        <v>0</v>
      </c>
      <c r="G2320" s="35">
        <f>SUMIFS(Tabla16[[EXENTO ]],Tabla16[NUM],Tabla1[[#This Row],[CODIGO]])</f>
        <v>0</v>
      </c>
      <c r="H2320" s="35">
        <f>SUMIFS(Tabla16[IVA],Tabla16[NUM],Tabla1[[#This Row],[CODIGO]])</f>
        <v>0</v>
      </c>
      <c r="I2320" s="35">
        <f>SUMIFS(Tabla16[ISR RET.],Tabla16[NUM],Tabla1[[#This Row],[CODIGO]])</f>
        <v>0</v>
      </c>
      <c r="J2320" s="35">
        <f>SUMIFS(Tabla16[IVA RET.],Tabla16[NUM],Tabla1[[#This Row],[CODIGO]])</f>
        <v>0</v>
      </c>
      <c r="K2320" t="str">
        <f>FIXED(Tabla1[[#This Row],[TASA 16%]],0)</f>
        <v>0</v>
      </c>
      <c r="L2320" t="str">
        <f>FIXED(Tabla1[[#This Row],[TASA 0%]],0)</f>
        <v>0</v>
      </c>
      <c r="M2320" t="str">
        <f>FIXED(Tabla1[[#This Row],[TASA EXE.]],0)</f>
        <v>0</v>
      </c>
      <c r="N2320" s="36" t="str">
        <f>FIXED(Tabla1[[#This Row],[IVA]],0)</f>
        <v>0</v>
      </c>
      <c r="O2320" s="36" t="str">
        <f>FIXED(Tabla1[[#This Row],[ISR RET]],0)</f>
        <v>0</v>
      </c>
      <c r="P2320" s="36" t="str">
        <f>FIXED(Tabla1[[#This Row],[IVA RET]],0)</f>
        <v>0</v>
      </c>
      <c r="R2320" s="68">
        <f>Tabla1[[#This Row],[TASA 16]]*16%</f>
        <v>0</v>
      </c>
    </row>
    <row r="2321" spans="2:18" x14ac:dyDescent="0.25">
      <c r="B2321" t="str">
        <f>'[1]210 Y RFC'!A2321</f>
        <v>GUPV500511K87</v>
      </c>
      <c r="C2321" t="s">
        <v>2353</v>
      </c>
      <c r="D2321" t="str">
        <f>'[1]210 Y RFC'!C2321</f>
        <v>GUERRERO PONCE VALENTIN</v>
      </c>
      <c r="E2321" s="35">
        <f>SUMIFS(Tabla16[TASA 16],Tabla16[NUM],Tabla1[[#This Row],[CODIGO]])</f>
        <v>0</v>
      </c>
      <c r="F2321" s="35">
        <f>SUMIFS(Tabla16[TASA 0%],Tabla16[NUM],Tabla1[[#This Row],[CODIGO]])</f>
        <v>0</v>
      </c>
      <c r="G2321" s="35">
        <f>SUMIFS(Tabla16[[EXENTO ]],Tabla16[NUM],Tabla1[[#This Row],[CODIGO]])</f>
        <v>0</v>
      </c>
      <c r="H2321" s="35">
        <f>SUMIFS(Tabla16[IVA],Tabla16[NUM],Tabla1[[#This Row],[CODIGO]])</f>
        <v>0</v>
      </c>
      <c r="I2321" s="35">
        <f>SUMIFS(Tabla16[ISR RET.],Tabla16[NUM],Tabla1[[#This Row],[CODIGO]])</f>
        <v>0</v>
      </c>
      <c r="J2321" s="35">
        <f>SUMIFS(Tabla16[IVA RET.],Tabla16[NUM],Tabla1[[#This Row],[CODIGO]])</f>
        <v>0</v>
      </c>
      <c r="K2321" t="str">
        <f>FIXED(Tabla1[[#This Row],[TASA 16%]],0)</f>
        <v>0</v>
      </c>
      <c r="L2321" t="str">
        <f>FIXED(Tabla1[[#This Row],[TASA 0%]],0)</f>
        <v>0</v>
      </c>
      <c r="M2321" t="str">
        <f>FIXED(Tabla1[[#This Row],[TASA EXE.]],0)</f>
        <v>0</v>
      </c>
      <c r="N2321" t="str">
        <f>FIXED(Tabla1[[#This Row],[IVA]],0)</f>
        <v>0</v>
      </c>
      <c r="O2321" t="str">
        <f>FIXED(Tabla1[[#This Row],[ISR RET]],0)</f>
        <v>0</v>
      </c>
      <c r="P2321" t="str">
        <f>FIXED(Tabla1[[#This Row],[IVA RET]],0)</f>
        <v>0</v>
      </c>
      <c r="R2321" s="68">
        <f>Tabla1[[#This Row],[TASA 16]]*16%</f>
        <v>0</v>
      </c>
    </row>
    <row r="2322" spans="2:18" x14ac:dyDescent="0.25">
      <c r="B2322" t="str">
        <f>'[1]210 Y RFC'!A2322</f>
        <v>OAU021125H84</v>
      </c>
      <c r="C2322" t="s">
        <v>2354</v>
      </c>
      <c r="D2322" t="str">
        <f>'[1]210 Y RFC'!C2322</f>
        <v>OZ AUTOMOTRIZ S DE RL DE CV</v>
      </c>
      <c r="E2322" s="35">
        <f>SUMIFS(Tabla16[TASA 16],Tabla16[NUM],Tabla1[[#This Row],[CODIGO]])</f>
        <v>0</v>
      </c>
      <c r="F2322" s="35">
        <f>SUMIFS(Tabla16[TASA 0%],Tabla16[NUM],Tabla1[[#This Row],[CODIGO]])</f>
        <v>0</v>
      </c>
      <c r="G2322" s="35">
        <f>SUMIFS(Tabla16[[EXENTO ]],Tabla16[NUM],Tabla1[[#This Row],[CODIGO]])</f>
        <v>0</v>
      </c>
      <c r="H2322" s="35">
        <f>SUMIFS(Tabla16[IVA],Tabla16[NUM],Tabla1[[#This Row],[CODIGO]])</f>
        <v>0</v>
      </c>
      <c r="I2322" s="35">
        <f>SUMIFS(Tabla16[ISR RET.],Tabla16[NUM],Tabla1[[#This Row],[CODIGO]])</f>
        <v>0</v>
      </c>
      <c r="J2322" s="35">
        <f>SUMIFS(Tabla16[IVA RET.],Tabla16[NUM],Tabla1[[#This Row],[CODIGO]])</f>
        <v>0</v>
      </c>
      <c r="K2322" t="str">
        <f>FIXED(Tabla1[[#This Row],[TASA 16%]],0)</f>
        <v>0</v>
      </c>
      <c r="L2322" t="str">
        <f>FIXED(Tabla1[[#This Row],[TASA 0%]],0)</f>
        <v>0</v>
      </c>
      <c r="M2322" t="str">
        <f>FIXED(Tabla1[[#This Row],[TASA EXE.]],0)</f>
        <v>0</v>
      </c>
      <c r="N2322" s="36" t="str">
        <f>FIXED(Tabla1[[#This Row],[IVA]],0)</f>
        <v>0</v>
      </c>
      <c r="O2322" s="36" t="str">
        <f>FIXED(Tabla1[[#This Row],[ISR RET]],0)</f>
        <v>0</v>
      </c>
      <c r="P2322" s="36" t="str">
        <f>FIXED(Tabla1[[#This Row],[IVA RET]],0)</f>
        <v>0</v>
      </c>
      <c r="R2322" s="68">
        <f>Tabla1[[#This Row],[TASA 16]]*16%</f>
        <v>0</v>
      </c>
    </row>
    <row r="2323" spans="2:18" x14ac:dyDescent="0.25">
      <c r="B2323" t="str">
        <f>'[1]210 Y RFC'!A2323</f>
        <v>TERN810401C97</v>
      </c>
      <c r="C2323" t="s">
        <v>2355</v>
      </c>
      <c r="D2323" t="str">
        <f>'[1]210 Y RFC'!C2323</f>
        <v>TEJEDA REYES NOE</v>
      </c>
      <c r="E2323" s="35">
        <f>SUMIFS(Tabla16[TASA 16],Tabla16[NUM],Tabla1[[#This Row],[CODIGO]])</f>
        <v>0</v>
      </c>
      <c r="F2323" s="35">
        <f>SUMIFS(Tabla16[TASA 0%],Tabla16[NUM],Tabla1[[#This Row],[CODIGO]])</f>
        <v>0</v>
      </c>
      <c r="G2323" s="35">
        <f>SUMIFS(Tabla16[[EXENTO ]],Tabla16[NUM],Tabla1[[#This Row],[CODIGO]])</f>
        <v>0</v>
      </c>
      <c r="H2323" s="35">
        <f>SUMIFS(Tabla16[IVA],Tabla16[NUM],Tabla1[[#This Row],[CODIGO]])</f>
        <v>0</v>
      </c>
      <c r="I2323" s="35">
        <f>SUMIFS(Tabla16[ISR RET.],Tabla16[NUM],Tabla1[[#This Row],[CODIGO]])</f>
        <v>0</v>
      </c>
      <c r="J2323" s="35">
        <f>SUMIFS(Tabla16[IVA RET.],Tabla16[NUM],Tabla1[[#This Row],[CODIGO]])</f>
        <v>0</v>
      </c>
      <c r="K2323" t="str">
        <f>FIXED(Tabla1[[#This Row],[TASA 16%]],0)</f>
        <v>0</v>
      </c>
      <c r="L2323" t="str">
        <f>FIXED(Tabla1[[#This Row],[TASA 0%]],0)</f>
        <v>0</v>
      </c>
      <c r="M2323" t="str">
        <f>FIXED(Tabla1[[#This Row],[TASA EXE.]],0)</f>
        <v>0</v>
      </c>
      <c r="N2323" t="str">
        <f>FIXED(Tabla1[[#This Row],[IVA]],0)</f>
        <v>0</v>
      </c>
      <c r="O2323" t="str">
        <f>FIXED(Tabla1[[#This Row],[ISR RET]],0)</f>
        <v>0</v>
      </c>
      <c r="P2323" t="str">
        <f>FIXED(Tabla1[[#This Row],[IVA RET]],0)</f>
        <v>0</v>
      </c>
      <c r="R2323" s="68">
        <f>Tabla1[[#This Row],[TASA 16]]*16%</f>
        <v>0</v>
      </c>
    </row>
    <row r="2324" spans="2:18" x14ac:dyDescent="0.25">
      <c r="B2324" t="str">
        <f>'[1]210 Y RFC'!A2324</f>
        <v>SIN7505124TA</v>
      </c>
      <c r="C2324" t="s">
        <v>2356</v>
      </c>
      <c r="D2324" t="str">
        <f>'[1]210 Y RFC'!C2324</f>
        <v>SANTOS INDUSTRIAL SA DE CV</v>
      </c>
      <c r="E2324" s="35">
        <f>SUMIFS(Tabla16[TASA 16],Tabla16[NUM],Tabla1[[#This Row],[CODIGO]])</f>
        <v>0</v>
      </c>
      <c r="F2324" s="35">
        <f>SUMIFS(Tabla16[TASA 0%],Tabla16[NUM],Tabla1[[#This Row],[CODIGO]])</f>
        <v>0</v>
      </c>
      <c r="G2324" s="35">
        <f>SUMIFS(Tabla16[[EXENTO ]],Tabla16[NUM],Tabla1[[#This Row],[CODIGO]])</f>
        <v>0</v>
      </c>
      <c r="H2324" s="35">
        <f>SUMIFS(Tabla16[IVA],Tabla16[NUM],Tabla1[[#This Row],[CODIGO]])</f>
        <v>0</v>
      </c>
      <c r="I2324" s="35">
        <f>SUMIFS(Tabla16[ISR RET.],Tabla16[NUM],Tabla1[[#This Row],[CODIGO]])</f>
        <v>0</v>
      </c>
      <c r="J2324" s="35">
        <f>SUMIFS(Tabla16[IVA RET.],Tabla16[NUM],Tabla1[[#This Row],[CODIGO]])</f>
        <v>0</v>
      </c>
      <c r="K2324" t="str">
        <f>FIXED(Tabla1[[#This Row],[TASA 16%]],0)</f>
        <v>0</v>
      </c>
      <c r="L2324" t="str">
        <f>FIXED(Tabla1[[#This Row],[TASA 0%]],0)</f>
        <v>0</v>
      </c>
      <c r="M2324" t="str">
        <f>FIXED(Tabla1[[#This Row],[TASA EXE.]],0)</f>
        <v>0</v>
      </c>
      <c r="N2324" s="36" t="str">
        <f>FIXED(Tabla1[[#This Row],[IVA]],0)</f>
        <v>0</v>
      </c>
      <c r="O2324" s="36" t="str">
        <f>FIXED(Tabla1[[#This Row],[ISR RET]],0)</f>
        <v>0</v>
      </c>
      <c r="P2324" s="36" t="str">
        <f>FIXED(Tabla1[[#This Row],[IVA RET]],0)</f>
        <v>0</v>
      </c>
      <c r="R2324" s="68">
        <f>Tabla1[[#This Row],[TASA 16]]*16%</f>
        <v>0</v>
      </c>
    </row>
    <row r="2325" spans="2:18" x14ac:dyDescent="0.25">
      <c r="B2325" t="str">
        <f>'[1]210 Y RFC'!A2325</f>
        <v>CATJ7911113N4</v>
      </c>
      <c r="C2325" t="s">
        <v>2357</v>
      </c>
      <c r="D2325" t="str">
        <f>'[1]210 Y RFC'!C2325</f>
        <v>CAMARGO TORRES JUAN CARLOS</v>
      </c>
      <c r="E2325" s="35">
        <f>SUMIFS(Tabla16[TASA 16],Tabla16[NUM],Tabla1[[#This Row],[CODIGO]])</f>
        <v>0</v>
      </c>
      <c r="F2325" s="35">
        <f>SUMIFS(Tabla16[TASA 0%],Tabla16[NUM],Tabla1[[#This Row],[CODIGO]])</f>
        <v>0</v>
      </c>
      <c r="G2325" s="35">
        <f>SUMIFS(Tabla16[[EXENTO ]],Tabla16[NUM],Tabla1[[#This Row],[CODIGO]])</f>
        <v>0</v>
      </c>
      <c r="H2325" s="35">
        <f>SUMIFS(Tabla16[IVA],Tabla16[NUM],Tabla1[[#This Row],[CODIGO]])</f>
        <v>0</v>
      </c>
      <c r="I2325" s="35">
        <f>SUMIFS(Tabla16[ISR RET.],Tabla16[NUM],Tabla1[[#This Row],[CODIGO]])</f>
        <v>0</v>
      </c>
      <c r="J2325" s="35">
        <f>SUMIFS(Tabla16[IVA RET.],Tabla16[NUM],Tabla1[[#This Row],[CODIGO]])</f>
        <v>0</v>
      </c>
      <c r="K2325" t="str">
        <f>FIXED(Tabla1[[#This Row],[TASA 16%]],0)</f>
        <v>0</v>
      </c>
      <c r="L2325" t="str">
        <f>FIXED(Tabla1[[#This Row],[TASA 0%]],0)</f>
        <v>0</v>
      </c>
      <c r="M2325" t="str">
        <f>FIXED(Tabla1[[#This Row],[TASA EXE.]],0)</f>
        <v>0</v>
      </c>
      <c r="N2325" t="str">
        <f>FIXED(Tabla1[[#This Row],[IVA]],0)</f>
        <v>0</v>
      </c>
      <c r="O2325" t="str">
        <f>FIXED(Tabla1[[#This Row],[ISR RET]],0)</f>
        <v>0</v>
      </c>
      <c r="P2325" t="str">
        <f>FIXED(Tabla1[[#This Row],[IVA RET]],0)</f>
        <v>0</v>
      </c>
      <c r="R2325" s="68">
        <f>Tabla1[[#This Row],[TASA 16]]*16%</f>
        <v>0</v>
      </c>
    </row>
    <row r="2326" spans="2:18" x14ac:dyDescent="0.25">
      <c r="B2326" t="str">
        <f>'[1]210 Y RFC'!A2326</f>
        <v>RUMJ500422719</v>
      </c>
      <c r="C2326" t="s">
        <v>2358</v>
      </c>
      <c r="D2326" t="str">
        <f>'[1]210 Y RFC'!C2326</f>
        <v>RUBIO MORALES JORGE JESUS</v>
      </c>
      <c r="E2326" s="35">
        <f>SUMIFS(Tabla16[TASA 16],Tabla16[NUM],Tabla1[[#This Row],[CODIGO]])</f>
        <v>0</v>
      </c>
      <c r="F2326" s="35">
        <f>SUMIFS(Tabla16[TASA 0%],Tabla16[NUM],Tabla1[[#This Row],[CODIGO]])</f>
        <v>0</v>
      </c>
      <c r="G2326" s="35">
        <f>SUMIFS(Tabla16[[EXENTO ]],Tabla16[NUM],Tabla1[[#This Row],[CODIGO]])</f>
        <v>0</v>
      </c>
      <c r="H2326" s="35">
        <f>SUMIFS(Tabla16[IVA],Tabla16[NUM],Tabla1[[#This Row],[CODIGO]])</f>
        <v>0</v>
      </c>
      <c r="I2326" s="35">
        <f>SUMIFS(Tabla16[ISR RET.],Tabla16[NUM],Tabla1[[#This Row],[CODIGO]])</f>
        <v>0</v>
      </c>
      <c r="J2326" s="35">
        <f>SUMIFS(Tabla16[IVA RET.],Tabla16[NUM],Tabla1[[#This Row],[CODIGO]])</f>
        <v>0</v>
      </c>
      <c r="K2326" t="str">
        <f>FIXED(Tabla1[[#This Row],[TASA 16%]],0)</f>
        <v>0</v>
      </c>
      <c r="L2326" t="str">
        <f>FIXED(Tabla1[[#This Row],[TASA 0%]],0)</f>
        <v>0</v>
      </c>
      <c r="M2326" t="str">
        <f>FIXED(Tabla1[[#This Row],[TASA EXE.]],0)</f>
        <v>0</v>
      </c>
      <c r="N2326" s="36" t="str">
        <f>FIXED(Tabla1[[#This Row],[IVA]],0)</f>
        <v>0</v>
      </c>
      <c r="O2326" s="36" t="str">
        <f>FIXED(Tabla1[[#This Row],[ISR RET]],0)</f>
        <v>0</v>
      </c>
      <c r="P2326" s="36" t="str">
        <f>FIXED(Tabla1[[#This Row],[IVA RET]],0)</f>
        <v>0</v>
      </c>
      <c r="R2326" s="68">
        <f>Tabla1[[#This Row],[TASA 16]]*16%</f>
        <v>0</v>
      </c>
    </row>
    <row r="2327" spans="2:18" x14ac:dyDescent="0.25">
      <c r="B2327" t="str">
        <f>'[1]210 Y RFC'!A2327</f>
        <v>EICA880429HE9</v>
      </c>
      <c r="C2327" t="s">
        <v>2359</v>
      </c>
      <c r="D2327" t="str">
        <f>'[1]210 Y RFC'!C2327</f>
        <v>ELIAS CASTELLANOS ALDO</v>
      </c>
      <c r="E2327" s="35">
        <f>SUMIFS(Tabla16[TASA 16],Tabla16[NUM],Tabla1[[#This Row],[CODIGO]])</f>
        <v>0</v>
      </c>
      <c r="F2327" s="35">
        <f>SUMIFS(Tabla16[TASA 0%],Tabla16[NUM],Tabla1[[#This Row],[CODIGO]])</f>
        <v>9204</v>
      </c>
      <c r="G2327" s="35">
        <f>SUMIFS(Tabla16[[EXENTO ]],Tabla16[NUM],Tabla1[[#This Row],[CODIGO]])</f>
        <v>0</v>
      </c>
      <c r="H2327" s="35">
        <f>SUMIFS(Tabla16[IVA],Tabla16[NUM],Tabla1[[#This Row],[CODIGO]])</f>
        <v>0</v>
      </c>
      <c r="I2327" s="35">
        <f>SUMIFS(Tabla16[ISR RET.],Tabla16[NUM],Tabla1[[#This Row],[CODIGO]])</f>
        <v>0</v>
      </c>
      <c r="J2327" s="35">
        <f>SUMIFS(Tabla16[IVA RET.],Tabla16[NUM],Tabla1[[#This Row],[CODIGO]])</f>
        <v>0</v>
      </c>
      <c r="K2327" t="str">
        <f>FIXED(Tabla1[[#This Row],[TASA 16%]],0)</f>
        <v>0</v>
      </c>
      <c r="L2327" t="str">
        <f>FIXED(Tabla1[[#This Row],[TASA 0%]],0)</f>
        <v>9,204</v>
      </c>
      <c r="M2327" t="str">
        <f>FIXED(Tabla1[[#This Row],[TASA EXE.]],0)</f>
        <v>0</v>
      </c>
      <c r="N2327" t="str">
        <f>FIXED(Tabla1[[#This Row],[IVA]],0)</f>
        <v>0</v>
      </c>
      <c r="O2327" t="str">
        <f>FIXED(Tabla1[[#This Row],[ISR RET]],0)</f>
        <v>0</v>
      </c>
      <c r="P2327" t="str">
        <f>FIXED(Tabla1[[#This Row],[IVA RET]],0)</f>
        <v>0</v>
      </c>
      <c r="R2327" s="68">
        <f>Tabla1[[#This Row],[TASA 16]]*16%</f>
        <v>0</v>
      </c>
    </row>
    <row r="2328" spans="2:18" x14ac:dyDescent="0.25">
      <c r="B2328" t="str">
        <f>'[1]210 Y RFC'!A2328</f>
        <v>CFR101021LG4</v>
      </c>
      <c r="C2328" t="s">
        <v>2360</v>
      </c>
      <c r="D2328" t="str">
        <f>'[1]210 Y RFC'!C2328</f>
        <v>CORPORACION FRAMEN SA DE CV</v>
      </c>
      <c r="E2328" s="35">
        <f>SUMIFS(Tabla16[TASA 16],Tabla16[NUM],Tabla1[[#This Row],[CODIGO]])</f>
        <v>0</v>
      </c>
      <c r="F2328" s="35">
        <f>SUMIFS(Tabla16[TASA 0%],Tabla16[NUM],Tabla1[[#This Row],[CODIGO]])</f>
        <v>0</v>
      </c>
      <c r="G2328" s="35">
        <f>SUMIFS(Tabla16[[EXENTO ]],Tabla16[NUM],Tabla1[[#This Row],[CODIGO]])</f>
        <v>0</v>
      </c>
      <c r="H2328" s="35">
        <f>SUMIFS(Tabla16[IVA],Tabla16[NUM],Tabla1[[#This Row],[CODIGO]])</f>
        <v>0</v>
      </c>
      <c r="I2328" s="35">
        <f>SUMIFS(Tabla16[ISR RET.],Tabla16[NUM],Tabla1[[#This Row],[CODIGO]])</f>
        <v>0</v>
      </c>
      <c r="J2328" s="35">
        <f>SUMIFS(Tabla16[IVA RET.],Tabla16[NUM],Tabla1[[#This Row],[CODIGO]])</f>
        <v>0</v>
      </c>
      <c r="K2328" t="str">
        <f>FIXED(Tabla1[[#This Row],[TASA 16%]],0)</f>
        <v>0</v>
      </c>
      <c r="L2328" t="str">
        <f>FIXED(Tabla1[[#This Row],[TASA 0%]],0)</f>
        <v>0</v>
      </c>
      <c r="M2328" t="str">
        <f>FIXED(Tabla1[[#This Row],[TASA EXE.]],0)</f>
        <v>0</v>
      </c>
      <c r="N2328" s="36" t="str">
        <f>FIXED(Tabla1[[#This Row],[IVA]],0)</f>
        <v>0</v>
      </c>
      <c r="O2328" s="36" t="str">
        <f>FIXED(Tabla1[[#This Row],[ISR RET]],0)</f>
        <v>0</v>
      </c>
      <c r="P2328" s="36" t="str">
        <f>FIXED(Tabla1[[#This Row],[IVA RET]],0)</f>
        <v>0</v>
      </c>
      <c r="R2328" s="68">
        <f>Tabla1[[#This Row],[TASA 16]]*16%</f>
        <v>0</v>
      </c>
    </row>
    <row r="2329" spans="2:18" x14ac:dyDescent="0.25">
      <c r="B2329" t="str">
        <f>'[1]210 Y RFC'!A2329</f>
        <v>GDI080313HZ3</v>
      </c>
      <c r="C2329" t="s">
        <v>2361</v>
      </c>
      <c r="D2329" t="str">
        <f>'[1]210 Y RFC'!C2329</f>
        <v>GLOBA DISTRIBUCIONES SA DE CV</v>
      </c>
      <c r="E2329" s="35">
        <f>SUMIFS(Tabla16[TASA 16],Tabla16[NUM],Tabla1[[#This Row],[CODIGO]])</f>
        <v>0</v>
      </c>
      <c r="F2329" s="35">
        <f>SUMIFS(Tabla16[TASA 0%],Tabla16[NUM],Tabla1[[#This Row],[CODIGO]])</f>
        <v>0</v>
      </c>
      <c r="G2329" s="35">
        <f>SUMIFS(Tabla16[[EXENTO ]],Tabla16[NUM],Tabla1[[#This Row],[CODIGO]])</f>
        <v>0</v>
      </c>
      <c r="H2329" s="35">
        <f>SUMIFS(Tabla16[IVA],Tabla16[NUM],Tabla1[[#This Row],[CODIGO]])</f>
        <v>0</v>
      </c>
      <c r="I2329" s="35">
        <f>SUMIFS(Tabla16[ISR RET.],Tabla16[NUM],Tabla1[[#This Row],[CODIGO]])</f>
        <v>0</v>
      </c>
      <c r="J2329" s="35">
        <f>SUMIFS(Tabla16[IVA RET.],Tabla16[NUM],Tabla1[[#This Row],[CODIGO]])</f>
        <v>0</v>
      </c>
      <c r="K2329" t="str">
        <f>FIXED(Tabla1[[#This Row],[TASA 16%]],0)</f>
        <v>0</v>
      </c>
      <c r="L2329" t="str">
        <f>FIXED(Tabla1[[#This Row],[TASA 0%]],0)</f>
        <v>0</v>
      </c>
      <c r="M2329" t="str">
        <f>FIXED(Tabla1[[#This Row],[TASA EXE.]],0)</f>
        <v>0</v>
      </c>
      <c r="N2329" t="str">
        <f>FIXED(Tabla1[[#This Row],[IVA]],0)</f>
        <v>0</v>
      </c>
      <c r="O2329" t="str">
        <f>FIXED(Tabla1[[#This Row],[ISR RET]],0)</f>
        <v>0</v>
      </c>
      <c r="P2329" t="str">
        <f>FIXED(Tabla1[[#This Row],[IVA RET]],0)</f>
        <v>0</v>
      </c>
      <c r="R2329" s="68">
        <f>Tabla1[[#This Row],[TASA 16]]*16%</f>
        <v>0</v>
      </c>
    </row>
    <row r="2330" spans="2:18" x14ac:dyDescent="0.25">
      <c r="B2330" t="str">
        <f>'[1]210 Y RFC'!A2330</f>
        <v>DLM081222BN8</v>
      </c>
      <c r="C2330" t="s">
        <v>2362</v>
      </c>
      <c r="D2330" t="str">
        <f>'[1]210 Y RFC'!C2330</f>
        <v>DISTRIBUIDORA LUZ MARIA SA DE CV</v>
      </c>
      <c r="E2330" s="35">
        <f>SUMIFS(Tabla16[TASA 16],Tabla16[NUM],Tabla1[[#This Row],[CODIGO]])</f>
        <v>0</v>
      </c>
      <c r="F2330" s="35">
        <f>SUMIFS(Tabla16[TASA 0%],Tabla16[NUM],Tabla1[[#This Row],[CODIGO]])</f>
        <v>0</v>
      </c>
      <c r="G2330" s="35">
        <f>SUMIFS(Tabla16[[EXENTO ]],Tabla16[NUM],Tabla1[[#This Row],[CODIGO]])</f>
        <v>0</v>
      </c>
      <c r="H2330" s="35">
        <f>SUMIFS(Tabla16[IVA],Tabla16[NUM],Tabla1[[#This Row],[CODIGO]])</f>
        <v>0</v>
      </c>
      <c r="I2330" s="35">
        <f>SUMIFS(Tabla16[ISR RET.],Tabla16[NUM],Tabla1[[#This Row],[CODIGO]])</f>
        <v>0</v>
      </c>
      <c r="J2330" s="35">
        <f>SUMIFS(Tabla16[IVA RET.],Tabla16[NUM],Tabla1[[#This Row],[CODIGO]])</f>
        <v>0</v>
      </c>
      <c r="K2330" t="str">
        <f>FIXED(Tabla1[[#This Row],[TASA 16%]],0)</f>
        <v>0</v>
      </c>
      <c r="L2330" t="str">
        <f>FIXED(Tabla1[[#This Row],[TASA 0%]],0)</f>
        <v>0</v>
      </c>
      <c r="M2330" t="str">
        <f>FIXED(Tabla1[[#This Row],[TASA EXE.]],0)</f>
        <v>0</v>
      </c>
      <c r="N2330" s="36" t="str">
        <f>FIXED(Tabla1[[#This Row],[IVA]],0)</f>
        <v>0</v>
      </c>
      <c r="O2330" s="36" t="str">
        <f>FIXED(Tabla1[[#This Row],[ISR RET]],0)</f>
        <v>0</v>
      </c>
      <c r="P2330" s="36" t="str">
        <f>FIXED(Tabla1[[#This Row],[IVA RET]],0)</f>
        <v>0</v>
      </c>
      <c r="R2330" s="68">
        <f>Tabla1[[#This Row],[TASA 16]]*16%</f>
        <v>0</v>
      </c>
    </row>
    <row r="2331" spans="2:18" x14ac:dyDescent="0.25">
      <c r="B2331" t="str">
        <f>'[1]210 Y RFC'!A2331</f>
        <v>FUSG540925FQ3</v>
      </c>
      <c r="C2331" t="s">
        <v>2363</v>
      </c>
      <c r="D2331" t="str">
        <f>'[1]210 Y RFC'!C2331</f>
        <v>DE LA FUENTE SALAZAR GUILLERMO</v>
      </c>
      <c r="E2331" s="35">
        <f>SUMIFS(Tabla16[TASA 16],Tabla16[NUM],Tabla1[[#This Row],[CODIGO]])</f>
        <v>0</v>
      </c>
      <c r="F2331" s="35">
        <f>SUMIFS(Tabla16[TASA 0%],Tabla16[NUM],Tabla1[[#This Row],[CODIGO]])</f>
        <v>0</v>
      </c>
      <c r="G2331" s="35">
        <f>SUMIFS(Tabla16[[EXENTO ]],Tabla16[NUM],Tabla1[[#This Row],[CODIGO]])</f>
        <v>0</v>
      </c>
      <c r="H2331" s="35">
        <f>SUMIFS(Tabla16[IVA],Tabla16[NUM],Tabla1[[#This Row],[CODIGO]])</f>
        <v>0</v>
      </c>
      <c r="I2331" s="35">
        <f>SUMIFS(Tabla16[ISR RET.],Tabla16[NUM],Tabla1[[#This Row],[CODIGO]])</f>
        <v>0</v>
      </c>
      <c r="J2331" s="35">
        <f>SUMIFS(Tabla16[IVA RET.],Tabla16[NUM],Tabla1[[#This Row],[CODIGO]])</f>
        <v>0</v>
      </c>
      <c r="K2331" t="str">
        <f>FIXED(Tabla1[[#This Row],[TASA 16%]],0)</f>
        <v>0</v>
      </c>
      <c r="L2331" t="str">
        <f>FIXED(Tabla1[[#This Row],[TASA 0%]],0)</f>
        <v>0</v>
      </c>
      <c r="M2331" t="str">
        <f>FIXED(Tabla1[[#This Row],[TASA EXE.]],0)</f>
        <v>0</v>
      </c>
      <c r="N2331" t="str">
        <f>FIXED(Tabla1[[#This Row],[IVA]],0)</f>
        <v>0</v>
      </c>
      <c r="O2331" t="str">
        <f>FIXED(Tabla1[[#This Row],[ISR RET]],0)</f>
        <v>0</v>
      </c>
      <c r="P2331" t="str">
        <f>FIXED(Tabla1[[#This Row],[IVA RET]],0)</f>
        <v>0</v>
      </c>
      <c r="R2331" s="68">
        <f>Tabla1[[#This Row],[TASA 16]]*16%</f>
        <v>0</v>
      </c>
    </row>
    <row r="2332" spans="2:18" x14ac:dyDescent="0.25">
      <c r="B2332" t="str">
        <f>'[1]210 Y RFC'!A2332</f>
        <v>FAB8412112X2</v>
      </c>
      <c r="C2332" t="s">
        <v>2364</v>
      </c>
      <c r="D2332" t="str">
        <f>'[1]210 Y RFC'!C2332</f>
        <v>FARMACIAS ABC DE MEXICO SA DE CV</v>
      </c>
      <c r="E2332" s="35">
        <f>SUMIFS(Tabla16[TASA 16],Tabla16[NUM],Tabla1[[#This Row],[CODIGO]])</f>
        <v>0</v>
      </c>
      <c r="F2332" s="35">
        <f>SUMIFS(Tabla16[TASA 0%],Tabla16[NUM],Tabla1[[#This Row],[CODIGO]])</f>
        <v>0</v>
      </c>
      <c r="G2332" s="35">
        <f>SUMIFS(Tabla16[[EXENTO ]],Tabla16[NUM],Tabla1[[#This Row],[CODIGO]])</f>
        <v>0</v>
      </c>
      <c r="H2332" s="35">
        <f>SUMIFS(Tabla16[IVA],Tabla16[NUM],Tabla1[[#This Row],[CODIGO]])</f>
        <v>0</v>
      </c>
      <c r="I2332" s="35">
        <f>SUMIFS(Tabla16[ISR RET.],Tabla16[NUM],Tabla1[[#This Row],[CODIGO]])</f>
        <v>0</v>
      </c>
      <c r="J2332" s="35">
        <f>SUMIFS(Tabla16[IVA RET.],Tabla16[NUM],Tabla1[[#This Row],[CODIGO]])</f>
        <v>0</v>
      </c>
      <c r="K2332" t="str">
        <f>FIXED(Tabla1[[#This Row],[TASA 16%]],0)</f>
        <v>0</v>
      </c>
      <c r="L2332" t="str">
        <f>FIXED(Tabla1[[#This Row],[TASA 0%]],0)</f>
        <v>0</v>
      </c>
      <c r="M2332" t="str">
        <f>FIXED(Tabla1[[#This Row],[TASA EXE.]],0)</f>
        <v>0</v>
      </c>
      <c r="N2332" s="36" t="str">
        <f>FIXED(Tabla1[[#This Row],[IVA]],0)</f>
        <v>0</v>
      </c>
      <c r="O2332" s="36" t="str">
        <f>FIXED(Tabla1[[#This Row],[ISR RET]],0)</f>
        <v>0</v>
      </c>
      <c r="P2332" s="36" t="str">
        <f>FIXED(Tabla1[[#This Row],[IVA RET]],0)</f>
        <v>0</v>
      </c>
      <c r="R2332" s="68">
        <f>Tabla1[[#This Row],[TASA 16]]*16%</f>
        <v>0</v>
      </c>
    </row>
    <row r="2333" spans="2:18" x14ac:dyDescent="0.25">
      <c r="B2333" t="str">
        <f>'[1]210 Y RFC'!A2333</f>
        <v>ADA960503BB8</v>
      </c>
      <c r="C2333" t="s">
        <v>2365</v>
      </c>
      <c r="D2333" t="str">
        <f>'[1]210 Y RFC'!C2333</f>
        <v>AGRICOLA DASAM SA DE CV</v>
      </c>
      <c r="E2333" s="35">
        <f>SUMIFS(Tabla16[TASA 16],Tabla16[NUM],Tabla1[[#This Row],[CODIGO]])</f>
        <v>0</v>
      </c>
      <c r="F2333" s="35">
        <f>SUMIFS(Tabla16[TASA 0%],Tabla16[NUM],Tabla1[[#This Row],[CODIGO]])</f>
        <v>0</v>
      </c>
      <c r="G2333" s="35">
        <f>SUMIFS(Tabla16[[EXENTO ]],Tabla16[NUM],Tabla1[[#This Row],[CODIGO]])</f>
        <v>0</v>
      </c>
      <c r="H2333" s="35">
        <f>SUMIFS(Tabla16[IVA],Tabla16[NUM],Tabla1[[#This Row],[CODIGO]])</f>
        <v>0</v>
      </c>
      <c r="I2333" s="35">
        <f>SUMIFS(Tabla16[ISR RET.],Tabla16[NUM],Tabla1[[#This Row],[CODIGO]])</f>
        <v>0</v>
      </c>
      <c r="J2333" s="35">
        <f>SUMIFS(Tabla16[IVA RET.],Tabla16[NUM],Tabla1[[#This Row],[CODIGO]])</f>
        <v>0</v>
      </c>
      <c r="K2333" t="str">
        <f>FIXED(Tabla1[[#This Row],[TASA 16%]],0)</f>
        <v>0</v>
      </c>
      <c r="L2333" t="str">
        <f>FIXED(Tabla1[[#This Row],[TASA 0%]],0)</f>
        <v>0</v>
      </c>
      <c r="M2333" t="str">
        <f>FIXED(Tabla1[[#This Row],[TASA EXE.]],0)</f>
        <v>0</v>
      </c>
      <c r="N2333" t="str">
        <f>FIXED(Tabla1[[#This Row],[IVA]],0)</f>
        <v>0</v>
      </c>
      <c r="O2333" t="str">
        <f>FIXED(Tabla1[[#This Row],[ISR RET]],0)</f>
        <v>0</v>
      </c>
      <c r="P2333" t="str">
        <f>FIXED(Tabla1[[#This Row],[IVA RET]],0)</f>
        <v>0</v>
      </c>
      <c r="R2333" s="68">
        <f>Tabla1[[#This Row],[TASA 16]]*16%</f>
        <v>0</v>
      </c>
    </row>
    <row r="2334" spans="2:18" x14ac:dyDescent="0.25">
      <c r="B2334" t="str">
        <f>'[1]210 Y RFC'!A2334</f>
        <v>CDD1007026P7</v>
      </c>
      <c r="C2334" t="s">
        <v>2366</v>
      </c>
      <c r="D2334" t="str">
        <f>'[1]210 Y RFC'!C2334</f>
        <v>CONCRETOS Y DESARROLLOS DE TEPA SA DE CV</v>
      </c>
      <c r="E2334" s="35">
        <f>SUMIFS(Tabla16[TASA 16],Tabla16[NUM],Tabla1[[#This Row],[CODIGO]])</f>
        <v>0</v>
      </c>
      <c r="F2334" s="35">
        <f>SUMIFS(Tabla16[TASA 0%],Tabla16[NUM],Tabla1[[#This Row],[CODIGO]])</f>
        <v>0</v>
      </c>
      <c r="G2334" s="35">
        <f>SUMIFS(Tabla16[[EXENTO ]],Tabla16[NUM],Tabla1[[#This Row],[CODIGO]])</f>
        <v>0</v>
      </c>
      <c r="H2334" s="35">
        <f>SUMIFS(Tabla16[IVA],Tabla16[NUM],Tabla1[[#This Row],[CODIGO]])</f>
        <v>0</v>
      </c>
      <c r="I2334" s="35">
        <f>SUMIFS(Tabla16[ISR RET.],Tabla16[NUM],Tabla1[[#This Row],[CODIGO]])</f>
        <v>0</v>
      </c>
      <c r="J2334" s="35">
        <f>SUMIFS(Tabla16[IVA RET.],Tabla16[NUM],Tabla1[[#This Row],[CODIGO]])</f>
        <v>0</v>
      </c>
      <c r="K2334" t="str">
        <f>FIXED(Tabla1[[#This Row],[TASA 16%]],0)</f>
        <v>0</v>
      </c>
      <c r="L2334" t="str">
        <f>FIXED(Tabla1[[#This Row],[TASA 0%]],0)</f>
        <v>0</v>
      </c>
      <c r="M2334" t="str">
        <f>FIXED(Tabla1[[#This Row],[TASA EXE.]],0)</f>
        <v>0</v>
      </c>
      <c r="N2334" s="36" t="str">
        <f>FIXED(Tabla1[[#This Row],[IVA]],0)</f>
        <v>0</v>
      </c>
      <c r="O2334" s="36" t="str">
        <f>FIXED(Tabla1[[#This Row],[ISR RET]],0)</f>
        <v>0</v>
      </c>
      <c r="P2334" s="36" t="str">
        <f>FIXED(Tabla1[[#This Row],[IVA RET]],0)</f>
        <v>0</v>
      </c>
      <c r="R2334" s="68">
        <f>Tabla1[[#This Row],[TASA 16]]*16%</f>
        <v>0</v>
      </c>
    </row>
    <row r="2335" spans="2:18" x14ac:dyDescent="0.25">
      <c r="B2335" t="str">
        <f>'[1]210 Y RFC'!A2335</f>
        <v>HSE701218532</v>
      </c>
      <c r="C2335" t="s">
        <v>2367</v>
      </c>
      <c r="D2335" t="str">
        <f>'[1]210 Y RFC'!C2335</f>
        <v>HDI SEGUROS SA DE CV</v>
      </c>
      <c r="E2335" s="35">
        <f>SUMIFS(Tabla16[TASA 16],Tabla16[NUM],Tabla1[[#This Row],[CODIGO]])</f>
        <v>0</v>
      </c>
      <c r="F2335" s="35">
        <f>SUMIFS(Tabla16[TASA 0%],Tabla16[NUM],Tabla1[[#This Row],[CODIGO]])</f>
        <v>0</v>
      </c>
      <c r="G2335" s="35">
        <f>SUMIFS(Tabla16[[EXENTO ]],Tabla16[NUM],Tabla1[[#This Row],[CODIGO]])</f>
        <v>0</v>
      </c>
      <c r="H2335" s="35">
        <f>SUMIFS(Tabla16[IVA],Tabla16[NUM],Tabla1[[#This Row],[CODIGO]])</f>
        <v>0</v>
      </c>
      <c r="I2335" s="35">
        <f>SUMIFS(Tabla16[ISR RET.],Tabla16[NUM],Tabla1[[#This Row],[CODIGO]])</f>
        <v>0</v>
      </c>
      <c r="J2335" s="35">
        <f>SUMIFS(Tabla16[IVA RET.],Tabla16[NUM],Tabla1[[#This Row],[CODIGO]])</f>
        <v>0</v>
      </c>
      <c r="K2335" t="str">
        <f>FIXED(Tabla1[[#This Row],[TASA 16%]],0)</f>
        <v>0</v>
      </c>
      <c r="L2335" t="str">
        <f>FIXED(Tabla1[[#This Row],[TASA 0%]],0)</f>
        <v>0</v>
      </c>
      <c r="M2335" t="str">
        <f>FIXED(Tabla1[[#This Row],[TASA EXE.]],0)</f>
        <v>0</v>
      </c>
      <c r="N2335" t="str">
        <f>FIXED(Tabla1[[#This Row],[IVA]],0)</f>
        <v>0</v>
      </c>
      <c r="O2335" t="str">
        <f>FIXED(Tabla1[[#This Row],[ISR RET]],0)</f>
        <v>0</v>
      </c>
      <c r="P2335" t="str">
        <f>FIXED(Tabla1[[#This Row],[IVA RET]],0)</f>
        <v>0</v>
      </c>
      <c r="R2335" s="68">
        <f>Tabla1[[#This Row],[TASA 16]]*16%</f>
        <v>0</v>
      </c>
    </row>
    <row r="2336" spans="2:18" x14ac:dyDescent="0.25">
      <c r="B2336" t="str">
        <f>'[1]210 Y RFC'!A2336</f>
        <v>CSA1106104E2</v>
      </c>
      <c r="C2336" t="s">
        <v>2368</v>
      </c>
      <c r="D2336" t="str">
        <f>'[1]210 Y RFC'!C2336</f>
        <v>CREATIVAS DE SOLUCIONES ARCAS SA DE CV</v>
      </c>
      <c r="E2336" s="35">
        <f>SUMIFS(Tabla16[TASA 16],Tabla16[NUM],Tabla1[[#This Row],[CODIGO]])</f>
        <v>0</v>
      </c>
      <c r="F2336" s="35">
        <f>SUMIFS(Tabla16[TASA 0%],Tabla16[NUM],Tabla1[[#This Row],[CODIGO]])</f>
        <v>0</v>
      </c>
      <c r="G2336" s="35">
        <f>SUMIFS(Tabla16[[EXENTO ]],Tabla16[NUM],Tabla1[[#This Row],[CODIGO]])</f>
        <v>0</v>
      </c>
      <c r="H2336" s="35">
        <f>SUMIFS(Tabla16[IVA],Tabla16[NUM],Tabla1[[#This Row],[CODIGO]])</f>
        <v>0</v>
      </c>
      <c r="I2336" s="35">
        <f>SUMIFS(Tabla16[ISR RET.],Tabla16[NUM],Tabla1[[#This Row],[CODIGO]])</f>
        <v>0</v>
      </c>
      <c r="J2336" s="35">
        <f>SUMIFS(Tabla16[IVA RET.],Tabla16[NUM],Tabla1[[#This Row],[CODIGO]])</f>
        <v>0</v>
      </c>
      <c r="K2336" t="str">
        <f>FIXED(Tabla1[[#This Row],[TASA 16%]],0)</f>
        <v>0</v>
      </c>
      <c r="L2336" t="str">
        <f>FIXED(Tabla1[[#This Row],[TASA 0%]],0)</f>
        <v>0</v>
      </c>
      <c r="M2336" t="str">
        <f>FIXED(Tabla1[[#This Row],[TASA EXE.]],0)</f>
        <v>0</v>
      </c>
      <c r="N2336" s="36" t="str">
        <f>FIXED(Tabla1[[#This Row],[IVA]],0)</f>
        <v>0</v>
      </c>
      <c r="O2336" s="36" t="str">
        <f>FIXED(Tabla1[[#This Row],[ISR RET]],0)</f>
        <v>0</v>
      </c>
      <c r="P2336" s="36" t="str">
        <f>FIXED(Tabla1[[#This Row],[IVA RET]],0)</f>
        <v>0</v>
      </c>
      <c r="R2336" s="68">
        <f>Tabla1[[#This Row],[TASA 16]]*16%</f>
        <v>0</v>
      </c>
    </row>
    <row r="2337" spans="2:18" x14ac:dyDescent="0.25">
      <c r="B2337" t="str">
        <f>'[1]210 Y RFC'!A2337</f>
        <v>MXMO680323EI8</v>
      </c>
      <c r="C2337" t="s">
        <v>2369</v>
      </c>
      <c r="D2337" t="str">
        <f>'[1]210 Y RFC'!C2337</f>
        <v>MAYORGA MIRANDA OSCAR</v>
      </c>
      <c r="E2337" s="35">
        <f>SUMIFS(Tabla16[TASA 16],Tabla16[NUM],Tabla1[[#This Row],[CODIGO]])</f>
        <v>0</v>
      </c>
      <c r="F2337" s="35">
        <f>SUMIFS(Tabla16[TASA 0%],Tabla16[NUM],Tabla1[[#This Row],[CODIGO]])</f>
        <v>0</v>
      </c>
      <c r="G2337" s="35">
        <f>SUMIFS(Tabla16[[EXENTO ]],Tabla16[NUM],Tabla1[[#This Row],[CODIGO]])</f>
        <v>0</v>
      </c>
      <c r="H2337" s="35">
        <f>SUMIFS(Tabla16[IVA],Tabla16[NUM],Tabla1[[#This Row],[CODIGO]])</f>
        <v>0</v>
      </c>
      <c r="I2337" s="35">
        <f>SUMIFS(Tabla16[ISR RET.],Tabla16[NUM],Tabla1[[#This Row],[CODIGO]])</f>
        <v>0</v>
      </c>
      <c r="J2337" s="35">
        <f>SUMIFS(Tabla16[IVA RET.],Tabla16[NUM],Tabla1[[#This Row],[CODIGO]])</f>
        <v>0</v>
      </c>
      <c r="K2337" t="str">
        <f>FIXED(Tabla1[[#This Row],[TASA 16%]],0)</f>
        <v>0</v>
      </c>
      <c r="L2337" t="str">
        <f>FIXED(Tabla1[[#This Row],[TASA 0%]],0)</f>
        <v>0</v>
      </c>
      <c r="M2337" t="str">
        <f>FIXED(Tabla1[[#This Row],[TASA EXE.]],0)</f>
        <v>0</v>
      </c>
      <c r="N2337" t="str">
        <f>FIXED(Tabla1[[#This Row],[IVA]],0)</f>
        <v>0</v>
      </c>
      <c r="O2337" t="str">
        <f>FIXED(Tabla1[[#This Row],[ISR RET]],0)</f>
        <v>0</v>
      </c>
      <c r="P2337" t="str">
        <f>FIXED(Tabla1[[#This Row],[IVA RET]],0)</f>
        <v>0</v>
      </c>
      <c r="R2337" s="68">
        <f>Tabla1[[#This Row],[TASA 16]]*16%</f>
        <v>0</v>
      </c>
    </row>
    <row r="2338" spans="2:18" x14ac:dyDescent="0.25">
      <c r="B2338" t="str">
        <f>'[1]210 Y RFC'!A2338</f>
        <v>DPH110202NE5</v>
      </c>
      <c r="C2338" t="s">
        <v>2370</v>
      </c>
      <c r="D2338" t="str">
        <f>'[1]210 Y RFC'!C2338</f>
        <v>DISA PHARMA SA DE CV</v>
      </c>
      <c r="E2338" s="35">
        <f>SUMIFS(Tabla16[TASA 16],Tabla16[NUM],Tabla1[[#This Row],[CODIGO]])</f>
        <v>0</v>
      </c>
      <c r="F2338" s="35">
        <f>SUMIFS(Tabla16[TASA 0%],Tabla16[NUM],Tabla1[[#This Row],[CODIGO]])</f>
        <v>0</v>
      </c>
      <c r="G2338" s="35">
        <f>SUMIFS(Tabla16[[EXENTO ]],Tabla16[NUM],Tabla1[[#This Row],[CODIGO]])</f>
        <v>0</v>
      </c>
      <c r="H2338" s="35">
        <f>SUMIFS(Tabla16[IVA],Tabla16[NUM],Tabla1[[#This Row],[CODIGO]])</f>
        <v>0</v>
      </c>
      <c r="I2338" s="35">
        <f>SUMIFS(Tabla16[ISR RET.],Tabla16[NUM],Tabla1[[#This Row],[CODIGO]])</f>
        <v>0</v>
      </c>
      <c r="J2338" s="35">
        <f>SUMIFS(Tabla16[IVA RET.],Tabla16[NUM],Tabla1[[#This Row],[CODIGO]])</f>
        <v>0</v>
      </c>
      <c r="K2338" t="str">
        <f>FIXED(Tabla1[[#This Row],[TASA 16%]],0)</f>
        <v>0</v>
      </c>
      <c r="L2338" t="str">
        <f>FIXED(Tabla1[[#This Row],[TASA 0%]],0)</f>
        <v>0</v>
      </c>
      <c r="M2338" t="str">
        <f>FIXED(Tabla1[[#This Row],[TASA EXE.]],0)</f>
        <v>0</v>
      </c>
      <c r="N2338" s="36" t="str">
        <f>FIXED(Tabla1[[#This Row],[IVA]],0)</f>
        <v>0</v>
      </c>
      <c r="O2338" s="36" t="str">
        <f>FIXED(Tabla1[[#This Row],[ISR RET]],0)</f>
        <v>0</v>
      </c>
      <c r="P2338" s="36" t="str">
        <f>FIXED(Tabla1[[#This Row],[IVA RET]],0)</f>
        <v>0</v>
      </c>
      <c r="R2338" s="68">
        <f>Tabla1[[#This Row],[TASA 16]]*16%</f>
        <v>0</v>
      </c>
    </row>
    <row r="2339" spans="2:18" x14ac:dyDescent="0.25">
      <c r="B2339" t="str">
        <f>'[1]210 Y RFC'!A2339</f>
        <v>GOLR770421P86</v>
      </c>
      <c r="C2339" t="s">
        <v>2371</v>
      </c>
      <c r="D2339" t="str">
        <f>'[1]210 Y RFC'!C2339</f>
        <v>GONZALEZ DE LOZA ROSA MARIA</v>
      </c>
      <c r="E2339" s="35">
        <f>SUMIFS(Tabla16[TASA 16],Tabla16[NUM],Tabla1[[#This Row],[CODIGO]])</f>
        <v>0</v>
      </c>
      <c r="F2339" s="35">
        <f>SUMIFS(Tabla16[TASA 0%],Tabla16[NUM],Tabla1[[#This Row],[CODIGO]])</f>
        <v>0</v>
      </c>
      <c r="G2339" s="35">
        <f>SUMIFS(Tabla16[[EXENTO ]],Tabla16[NUM],Tabla1[[#This Row],[CODIGO]])</f>
        <v>0</v>
      </c>
      <c r="H2339" s="35">
        <f>SUMIFS(Tabla16[IVA],Tabla16[NUM],Tabla1[[#This Row],[CODIGO]])</f>
        <v>0</v>
      </c>
      <c r="I2339" s="35">
        <f>SUMIFS(Tabla16[ISR RET.],Tabla16[NUM],Tabla1[[#This Row],[CODIGO]])</f>
        <v>0</v>
      </c>
      <c r="J2339" s="35">
        <f>SUMIFS(Tabla16[IVA RET.],Tabla16[NUM],Tabla1[[#This Row],[CODIGO]])</f>
        <v>0</v>
      </c>
      <c r="K2339" t="str">
        <f>FIXED(Tabla1[[#This Row],[TASA 16%]],0)</f>
        <v>0</v>
      </c>
      <c r="L2339" t="str">
        <f>FIXED(Tabla1[[#This Row],[TASA 0%]],0)</f>
        <v>0</v>
      </c>
      <c r="M2339" t="str">
        <f>FIXED(Tabla1[[#This Row],[TASA EXE.]],0)</f>
        <v>0</v>
      </c>
      <c r="N2339" t="str">
        <f>FIXED(Tabla1[[#This Row],[IVA]],0)</f>
        <v>0</v>
      </c>
      <c r="O2339" t="str">
        <f>FIXED(Tabla1[[#This Row],[ISR RET]],0)</f>
        <v>0</v>
      </c>
      <c r="P2339" t="str">
        <f>FIXED(Tabla1[[#This Row],[IVA RET]],0)</f>
        <v>0</v>
      </c>
      <c r="R2339" s="68">
        <f>Tabla1[[#This Row],[TASA 16]]*16%</f>
        <v>0</v>
      </c>
    </row>
    <row r="2340" spans="2:18" x14ac:dyDescent="0.25">
      <c r="B2340" t="str">
        <f>'[1]210 Y RFC'!A2340</f>
        <v>CACM840115UP5</v>
      </c>
      <c r="C2340" t="s">
        <v>2372</v>
      </c>
      <c r="D2340" t="str">
        <f>'[1]210 Y RFC'!C2340</f>
        <v>CARRERO CASTAÑEDA MAURICIO</v>
      </c>
      <c r="E2340" s="35">
        <f>SUMIFS(Tabla16[TASA 16],Tabla16[NUM],Tabla1[[#This Row],[CODIGO]])</f>
        <v>0</v>
      </c>
      <c r="F2340" s="35">
        <f>SUMIFS(Tabla16[TASA 0%],Tabla16[NUM],Tabla1[[#This Row],[CODIGO]])</f>
        <v>0</v>
      </c>
      <c r="G2340" s="35">
        <f>SUMIFS(Tabla16[[EXENTO ]],Tabla16[NUM],Tabla1[[#This Row],[CODIGO]])</f>
        <v>0</v>
      </c>
      <c r="H2340" s="35">
        <f>SUMIFS(Tabla16[IVA],Tabla16[NUM],Tabla1[[#This Row],[CODIGO]])</f>
        <v>0</v>
      </c>
      <c r="I2340" s="35">
        <f>SUMIFS(Tabla16[ISR RET.],Tabla16[NUM],Tabla1[[#This Row],[CODIGO]])</f>
        <v>0</v>
      </c>
      <c r="J2340" s="35">
        <f>SUMIFS(Tabla16[IVA RET.],Tabla16[NUM],Tabla1[[#This Row],[CODIGO]])</f>
        <v>0</v>
      </c>
      <c r="K2340" t="str">
        <f>FIXED(Tabla1[[#This Row],[TASA 16%]],0)</f>
        <v>0</v>
      </c>
      <c r="L2340" t="str">
        <f>FIXED(Tabla1[[#This Row],[TASA 0%]],0)</f>
        <v>0</v>
      </c>
      <c r="M2340" t="str">
        <f>FIXED(Tabla1[[#This Row],[TASA EXE.]],0)</f>
        <v>0</v>
      </c>
      <c r="N2340" s="36" t="str">
        <f>FIXED(Tabla1[[#This Row],[IVA]],0)</f>
        <v>0</v>
      </c>
      <c r="O2340" s="36" t="str">
        <f>FIXED(Tabla1[[#This Row],[ISR RET]],0)</f>
        <v>0</v>
      </c>
      <c r="P2340" s="36" t="str">
        <f>FIXED(Tabla1[[#This Row],[IVA RET]],0)</f>
        <v>0</v>
      </c>
      <c r="R2340" s="68">
        <f>Tabla1[[#This Row],[TASA 16]]*16%</f>
        <v>0</v>
      </c>
    </row>
    <row r="2341" spans="2:18" x14ac:dyDescent="0.25">
      <c r="B2341" t="str">
        <f>'[1]210 Y RFC'!A2341</f>
        <v>COFA910814AS1</v>
      </c>
      <c r="C2341" t="s">
        <v>2373</v>
      </c>
      <c r="D2341" t="str">
        <f>'[1]210 Y RFC'!C2341</f>
        <v>CORTES FRANCO ADRIAN</v>
      </c>
      <c r="E2341" s="35">
        <f>SUMIFS(Tabla16[TASA 16],Tabla16[NUM],Tabla1[[#This Row],[CODIGO]])</f>
        <v>0</v>
      </c>
      <c r="F2341" s="35">
        <f>SUMIFS(Tabla16[TASA 0%],Tabla16[NUM],Tabla1[[#This Row],[CODIGO]])</f>
        <v>0</v>
      </c>
      <c r="G2341" s="35">
        <f>SUMIFS(Tabla16[[EXENTO ]],Tabla16[NUM],Tabla1[[#This Row],[CODIGO]])</f>
        <v>0</v>
      </c>
      <c r="H2341" s="35">
        <f>SUMIFS(Tabla16[IVA],Tabla16[NUM],Tabla1[[#This Row],[CODIGO]])</f>
        <v>0</v>
      </c>
      <c r="I2341" s="35">
        <f>SUMIFS(Tabla16[ISR RET.],Tabla16[NUM],Tabla1[[#This Row],[CODIGO]])</f>
        <v>0</v>
      </c>
      <c r="J2341" s="35">
        <f>SUMIFS(Tabla16[IVA RET.],Tabla16[NUM],Tabla1[[#This Row],[CODIGO]])</f>
        <v>0</v>
      </c>
      <c r="K2341" t="str">
        <f>FIXED(Tabla1[[#This Row],[TASA 16%]],0)</f>
        <v>0</v>
      </c>
      <c r="L2341" t="str">
        <f>FIXED(Tabla1[[#This Row],[TASA 0%]],0)</f>
        <v>0</v>
      </c>
      <c r="M2341" t="str">
        <f>FIXED(Tabla1[[#This Row],[TASA EXE.]],0)</f>
        <v>0</v>
      </c>
      <c r="N2341" t="str">
        <f>FIXED(Tabla1[[#This Row],[IVA]],0)</f>
        <v>0</v>
      </c>
      <c r="O2341" t="str">
        <f>FIXED(Tabla1[[#This Row],[ISR RET]],0)</f>
        <v>0</v>
      </c>
      <c r="P2341" t="str">
        <f>FIXED(Tabla1[[#This Row],[IVA RET]],0)</f>
        <v>0</v>
      </c>
      <c r="R2341" s="68">
        <f>Tabla1[[#This Row],[TASA 16]]*16%</f>
        <v>0</v>
      </c>
    </row>
    <row r="2342" spans="2:18" x14ac:dyDescent="0.25">
      <c r="B2342" t="str">
        <f>'[1]210 Y RFC'!A2342</f>
        <v>OOGM851217BX4</v>
      </c>
      <c r="C2342" t="s">
        <v>2374</v>
      </c>
      <c r="D2342" t="str">
        <f>'[1]210 Y RFC'!C2342</f>
        <v>OROZCO GONZALEZ MAURICIO</v>
      </c>
      <c r="E2342" s="35">
        <f>SUMIFS(Tabla16[TASA 16],Tabla16[NUM],Tabla1[[#This Row],[CODIGO]])</f>
        <v>0</v>
      </c>
      <c r="F2342" s="35">
        <f>SUMIFS(Tabla16[TASA 0%],Tabla16[NUM],Tabla1[[#This Row],[CODIGO]])</f>
        <v>0</v>
      </c>
      <c r="G2342" s="35">
        <f>SUMIFS(Tabla16[[EXENTO ]],Tabla16[NUM],Tabla1[[#This Row],[CODIGO]])</f>
        <v>0</v>
      </c>
      <c r="H2342" s="35">
        <f>SUMIFS(Tabla16[IVA],Tabla16[NUM],Tabla1[[#This Row],[CODIGO]])</f>
        <v>0</v>
      </c>
      <c r="I2342" s="35">
        <f>SUMIFS(Tabla16[ISR RET.],Tabla16[NUM],Tabla1[[#This Row],[CODIGO]])</f>
        <v>0</v>
      </c>
      <c r="J2342" s="35">
        <f>SUMIFS(Tabla16[IVA RET.],Tabla16[NUM],Tabla1[[#This Row],[CODIGO]])</f>
        <v>0</v>
      </c>
      <c r="K2342" t="str">
        <f>FIXED(Tabla1[[#This Row],[TASA 16%]],0)</f>
        <v>0</v>
      </c>
      <c r="L2342" t="str">
        <f>FIXED(Tabla1[[#This Row],[TASA 0%]],0)</f>
        <v>0</v>
      </c>
      <c r="M2342" t="str">
        <f>FIXED(Tabla1[[#This Row],[TASA EXE.]],0)</f>
        <v>0</v>
      </c>
      <c r="N2342" s="36" t="str">
        <f>FIXED(Tabla1[[#This Row],[IVA]],0)</f>
        <v>0</v>
      </c>
      <c r="O2342" s="36" t="str">
        <f>FIXED(Tabla1[[#This Row],[ISR RET]],0)</f>
        <v>0</v>
      </c>
      <c r="P2342" s="36" t="str">
        <f>FIXED(Tabla1[[#This Row],[IVA RET]],0)</f>
        <v>0</v>
      </c>
      <c r="R2342" s="68">
        <f>Tabla1[[#This Row],[TASA 16]]*16%</f>
        <v>0</v>
      </c>
    </row>
    <row r="2343" spans="2:18" x14ac:dyDescent="0.25">
      <c r="B2343" t="str">
        <f>'[1]210 Y RFC'!A2343</f>
        <v>PCI1010287F7</v>
      </c>
      <c r="C2343" t="s">
        <v>2375</v>
      </c>
      <c r="D2343" t="str">
        <f>'[1]210 Y RFC'!C2343</f>
        <v>PC&amp;A CONSULTORIA INTEGRAL S.C.</v>
      </c>
      <c r="E2343" s="35">
        <f>SUMIFS(Tabla16[TASA 16],Tabla16[NUM],Tabla1[[#This Row],[CODIGO]])</f>
        <v>0</v>
      </c>
      <c r="F2343" s="35">
        <f>SUMIFS(Tabla16[TASA 0%],Tabla16[NUM],Tabla1[[#This Row],[CODIGO]])</f>
        <v>0</v>
      </c>
      <c r="G2343" s="35">
        <f>SUMIFS(Tabla16[[EXENTO ]],Tabla16[NUM],Tabla1[[#This Row],[CODIGO]])</f>
        <v>0</v>
      </c>
      <c r="H2343" s="35">
        <f>SUMIFS(Tabla16[IVA],Tabla16[NUM],Tabla1[[#This Row],[CODIGO]])</f>
        <v>0</v>
      </c>
      <c r="I2343" s="35">
        <f>SUMIFS(Tabla16[ISR RET.],Tabla16[NUM],Tabla1[[#This Row],[CODIGO]])</f>
        <v>0</v>
      </c>
      <c r="J2343" s="35">
        <f>SUMIFS(Tabla16[IVA RET.],Tabla16[NUM],Tabla1[[#This Row],[CODIGO]])</f>
        <v>0</v>
      </c>
      <c r="K2343" t="str">
        <f>FIXED(Tabla1[[#This Row],[TASA 16%]],0)</f>
        <v>0</v>
      </c>
      <c r="L2343" t="str">
        <f>FIXED(Tabla1[[#This Row],[TASA 0%]],0)</f>
        <v>0</v>
      </c>
      <c r="M2343" t="str">
        <f>FIXED(Tabla1[[#This Row],[TASA EXE.]],0)</f>
        <v>0</v>
      </c>
      <c r="N2343" t="str">
        <f>FIXED(Tabla1[[#This Row],[IVA]],0)</f>
        <v>0</v>
      </c>
      <c r="O2343" t="str">
        <f>FIXED(Tabla1[[#This Row],[ISR RET]],0)</f>
        <v>0</v>
      </c>
      <c r="P2343" t="str">
        <f>FIXED(Tabla1[[#This Row],[IVA RET]],0)</f>
        <v>0</v>
      </c>
      <c r="R2343" s="68">
        <f>Tabla1[[#This Row],[TASA 16]]*16%</f>
        <v>0</v>
      </c>
    </row>
    <row r="2344" spans="2:18" x14ac:dyDescent="0.25">
      <c r="B2344" t="str">
        <f>'[1]210 Y RFC'!A2344</f>
        <v>SCO110120HG4</v>
      </c>
      <c r="C2344" t="s">
        <v>2376</v>
      </c>
      <c r="D2344" t="str">
        <f>'[1]210 Y RFC'!C2344</f>
        <v>SIGURYS COMERCIAL SA DE CV</v>
      </c>
      <c r="E2344" s="35">
        <f>SUMIFS(Tabla16[TASA 16],Tabla16[NUM],Tabla1[[#This Row],[CODIGO]])</f>
        <v>0</v>
      </c>
      <c r="F2344" s="35">
        <f>SUMIFS(Tabla16[TASA 0%],Tabla16[NUM],Tabla1[[#This Row],[CODIGO]])</f>
        <v>0</v>
      </c>
      <c r="G2344" s="35">
        <f>SUMIFS(Tabla16[[EXENTO ]],Tabla16[NUM],Tabla1[[#This Row],[CODIGO]])</f>
        <v>0</v>
      </c>
      <c r="H2344" s="35">
        <f>SUMIFS(Tabla16[IVA],Tabla16[NUM],Tabla1[[#This Row],[CODIGO]])</f>
        <v>0</v>
      </c>
      <c r="I2344" s="35">
        <f>SUMIFS(Tabla16[ISR RET.],Tabla16[NUM],Tabla1[[#This Row],[CODIGO]])</f>
        <v>0</v>
      </c>
      <c r="J2344" s="35">
        <f>SUMIFS(Tabla16[IVA RET.],Tabla16[NUM],Tabla1[[#This Row],[CODIGO]])</f>
        <v>0</v>
      </c>
      <c r="K2344" t="str">
        <f>FIXED(Tabla1[[#This Row],[TASA 16%]],0)</f>
        <v>0</v>
      </c>
      <c r="L2344" t="str">
        <f>FIXED(Tabla1[[#This Row],[TASA 0%]],0)</f>
        <v>0</v>
      </c>
      <c r="M2344" t="str">
        <f>FIXED(Tabla1[[#This Row],[TASA EXE.]],0)</f>
        <v>0</v>
      </c>
      <c r="N2344" s="36" t="str">
        <f>FIXED(Tabla1[[#This Row],[IVA]],0)</f>
        <v>0</v>
      </c>
      <c r="O2344" s="36" t="str">
        <f>FIXED(Tabla1[[#This Row],[ISR RET]],0)</f>
        <v>0</v>
      </c>
      <c r="P2344" s="36" t="str">
        <f>FIXED(Tabla1[[#This Row],[IVA RET]],0)</f>
        <v>0</v>
      </c>
      <c r="R2344" s="68">
        <f>Tabla1[[#This Row],[TASA 16]]*16%</f>
        <v>0</v>
      </c>
    </row>
    <row r="2345" spans="2:18" x14ac:dyDescent="0.25">
      <c r="B2345" t="str">
        <f>'[1]210 Y RFC'!A2345</f>
        <v>HURG6710095DA</v>
      </c>
      <c r="C2345" t="s">
        <v>2377</v>
      </c>
      <c r="D2345" t="str">
        <f>'[1]210 Y RFC'!C2345</f>
        <v>HUERTA RIVERA GABRIEL</v>
      </c>
      <c r="E2345" s="35">
        <f>SUMIFS(Tabla16[TASA 16],Tabla16[NUM],Tabla1[[#This Row],[CODIGO]])</f>
        <v>4398</v>
      </c>
      <c r="F2345" s="35">
        <f>SUMIFS(Tabla16[TASA 0%],Tabla16[NUM],Tabla1[[#This Row],[CODIGO]])</f>
        <v>-7.0000000000618456E-2</v>
      </c>
      <c r="G2345" s="35">
        <f>SUMIFS(Tabla16[[EXENTO ]],Tabla16[NUM],Tabla1[[#This Row],[CODIGO]])</f>
        <v>0</v>
      </c>
      <c r="H2345" s="35">
        <f>SUMIFS(Tabla16[IVA],Tabla16[NUM],Tabla1[[#This Row],[CODIGO]])</f>
        <v>703.68</v>
      </c>
      <c r="I2345" s="35">
        <f>SUMIFS(Tabla16[ISR RET.],Tabla16[NUM],Tabla1[[#This Row],[CODIGO]])</f>
        <v>0</v>
      </c>
      <c r="J2345" s="35">
        <f>SUMIFS(Tabla16[IVA RET.],Tabla16[NUM],Tabla1[[#This Row],[CODIGO]])</f>
        <v>0</v>
      </c>
      <c r="K2345" t="str">
        <f>FIXED(Tabla1[[#This Row],[TASA 16%]],0)</f>
        <v>4,398</v>
      </c>
      <c r="L2345" t="str">
        <f>FIXED(Tabla1[[#This Row],[TASA 0%]],0)</f>
        <v>0</v>
      </c>
      <c r="M2345" t="str">
        <f>FIXED(Tabla1[[#This Row],[TASA EXE.]],0)</f>
        <v>0</v>
      </c>
      <c r="N2345" t="str">
        <f>FIXED(Tabla1[[#This Row],[IVA]],0)</f>
        <v>704</v>
      </c>
      <c r="O2345" t="str">
        <f>FIXED(Tabla1[[#This Row],[ISR RET]],0)</f>
        <v>0</v>
      </c>
      <c r="P2345" t="str">
        <f>FIXED(Tabla1[[#This Row],[IVA RET]],0)</f>
        <v>0</v>
      </c>
      <c r="R2345" s="68">
        <f>Tabla1[[#This Row],[TASA 16]]*16%</f>
        <v>703.68000000000006</v>
      </c>
    </row>
    <row r="2346" spans="2:18" x14ac:dyDescent="0.25">
      <c r="B2346" t="str">
        <f>'[1]210 Y RFC'!A2346</f>
        <v>AVE040526P84</v>
      </c>
      <c r="C2346" t="s">
        <v>2378</v>
      </c>
      <c r="D2346" t="str">
        <f>'[1]210 Y RFC'!C2346</f>
        <v>AC VENTILACION SA DE CV</v>
      </c>
      <c r="E2346" s="35">
        <f>SUMIFS(Tabla16[TASA 16],Tabla16[NUM],Tabla1[[#This Row],[CODIGO]])</f>
        <v>0</v>
      </c>
      <c r="F2346" s="35">
        <f>SUMIFS(Tabla16[TASA 0%],Tabla16[NUM],Tabla1[[#This Row],[CODIGO]])</f>
        <v>0</v>
      </c>
      <c r="G2346" s="35">
        <f>SUMIFS(Tabla16[[EXENTO ]],Tabla16[NUM],Tabla1[[#This Row],[CODIGO]])</f>
        <v>0</v>
      </c>
      <c r="H2346" s="35">
        <f>SUMIFS(Tabla16[IVA],Tabla16[NUM],Tabla1[[#This Row],[CODIGO]])</f>
        <v>0</v>
      </c>
      <c r="I2346" s="35">
        <f>SUMIFS(Tabla16[ISR RET.],Tabla16[NUM],Tabla1[[#This Row],[CODIGO]])</f>
        <v>0</v>
      </c>
      <c r="J2346" s="35">
        <f>SUMIFS(Tabla16[IVA RET.],Tabla16[NUM],Tabla1[[#This Row],[CODIGO]])</f>
        <v>0</v>
      </c>
      <c r="K2346" t="str">
        <f>FIXED(Tabla1[[#This Row],[TASA 16%]],0)</f>
        <v>0</v>
      </c>
      <c r="L2346" t="str">
        <f>FIXED(Tabla1[[#This Row],[TASA 0%]],0)</f>
        <v>0</v>
      </c>
      <c r="M2346" t="str">
        <f>FIXED(Tabla1[[#This Row],[TASA EXE.]],0)</f>
        <v>0</v>
      </c>
      <c r="N2346" s="36" t="str">
        <f>FIXED(Tabla1[[#This Row],[IVA]],0)</f>
        <v>0</v>
      </c>
      <c r="O2346" s="36" t="str">
        <f>FIXED(Tabla1[[#This Row],[ISR RET]],0)</f>
        <v>0</v>
      </c>
      <c r="P2346" s="36" t="str">
        <f>FIXED(Tabla1[[#This Row],[IVA RET]],0)</f>
        <v>0</v>
      </c>
      <c r="R2346" s="68">
        <f>Tabla1[[#This Row],[TASA 16]]*16%</f>
        <v>0</v>
      </c>
    </row>
    <row r="2347" spans="2:18" x14ac:dyDescent="0.25">
      <c r="B2347" t="str">
        <f>'[1]210 Y RFC'!A2347</f>
        <v>TRA670207Q71</v>
      </c>
      <c r="C2347" t="s">
        <v>2379</v>
      </c>
      <c r="D2347" t="str">
        <f>'[1]210 Y RFC'!C2347</f>
        <v>TRANE SA DE CV</v>
      </c>
      <c r="E2347" s="35">
        <f>SUMIFS(Tabla16[TASA 16],Tabla16[NUM],Tabla1[[#This Row],[CODIGO]])</f>
        <v>0</v>
      </c>
      <c r="F2347" s="35">
        <f>SUMIFS(Tabla16[TASA 0%],Tabla16[NUM],Tabla1[[#This Row],[CODIGO]])</f>
        <v>0</v>
      </c>
      <c r="G2347" s="35">
        <f>SUMIFS(Tabla16[[EXENTO ]],Tabla16[NUM],Tabla1[[#This Row],[CODIGO]])</f>
        <v>0</v>
      </c>
      <c r="H2347" s="35">
        <f>SUMIFS(Tabla16[IVA],Tabla16[NUM],Tabla1[[#This Row],[CODIGO]])</f>
        <v>0</v>
      </c>
      <c r="I2347" s="35">
        <f>SUMIFS(Tabla16[ISR RET.],Tabla16[NUM],Tabla1[[#This Row],[CODIGO]])</f>
        <v>0</v>
      </c>
      <c r="J2347" s="35">
        <f>SUMIFS(Tabla16[IVA RET.],Tabla16[NUM],Tabla1[[#This Row],[CODIGO]])</f>
        <v>0</v>
      </c>
      <c r="K2347" t="str">
        <f>FIXED(Tabla1[[#This Row],[TASA 16%]],0)</f>
        <v>0</v>
      </c>
      <c r="L2347" t="str">
        <f>FIXED(Tabla1[[#This Row],[TASA 0%]],0)</f>
        <v>0</v>
      </c>
      <c r="M2347" t="str">
        <f>FIXED(Tabla1[[#This Row],[TASA EXE.]],0)</f>
        <v>0</v>
      </c>
      <c r="N2347" t="str">
        <f>FIXED(Tabla1[[#This Row],[IVA]],0)</f>
        <v>0</v>
      </c>
      <c r="O2347" t="str">
        <f>FIXED(Tabla1[[#This Row],[ISR RET]],0)</f>
        <v>0</v>
      </c>
      <c r="P2347" t="str">
        <f>FIXED(Tabla1[[#This Row],[IVA RET]],0)</f>
        <v>0</v>
      </c>
      <c r="R2347" s="68">
        <f>Tabla1[[#This Row],[TASA 16]]*16%</f>
        <v>0</v>
      </c>
    </row>
    <row r="2348" spans="2:18" x14ac:dyDescent="0.25">
      <c r="B2348" t="str">
        <f>'[1]210 Y RFC'!A2348</f>
        <v>MOGR6511043X1</v>
      </c>
      <c r="C2348" t="s">
        <v>2380</v>
      </c>
      <c r="D2348" t="str">
        <f>'[1]210 Y RFC'!C2348</f>
        <v>MORALES GALVAN RUBEN</v>
      </c>
      <c r="E2348" s="35">
        <f>SUMIFS(Tabla16[TASA 16],Tabla16[NUM],Tabla1[[#This Row],[CODIGO]])</f>
        <v>0</v>
      </c>
      <c r="F2348" s="35">
        <f>SUMIFS(Tabla16[TASA 0%],Tabla16[NUM],Tabla1[[#This Row],[CODIGO]])</f>
        <v>0</v>
      </c>
      <c r="G2348" s="35">
        <f>SUMIFS(Tabla16[[EXENTO ]],Tabla16[NUM],Tabla1[[#This Row],[CODIGO]])</f>
        <v>0</v>
      </c>
      <c r="H2348" s="35">
        <f>SUMIFS(Tabla16[IVA],Tabla16[NUM],Tabla1[[#This Row],[CODIGO]])</f>
        <v>0</v>
      </c>
      <c r="I2348" s="35">
        <f>SUMIFS(Tabla16[ISR RET.],Tabla16[NUM],Tabla1[[#This Row],[CODIGO]])</f>
        <v>0</v>
      </c>
      <c r="J2348" s="35">
        <f>SUMIFS(Tabla16[IVA RET.],Tabla16[NUM],Tabla1[[#This Row],[CODIGO]])</f>
        <v>0</v>
      </c>
      <c r="K2348" t="str">
        <f>FIXED(Tabla1[[#This Row],[TASA 16%]],0)</f>
        <v>0</v>
      </c>
      <c r="L2348" t="str">
        <f>FIXED(Tabla1[[#This Row],[TASA 0%]],0)</f>
        <v>0</v>
      </c>
      <c r="M2348" t="str">
        <f>FIXED(Tabla1[[#This Row],[TASA EXE.]],0)</f>
        <v>0</v>
      </c>
      <c r="N2348" s="36" t="str">
        <f>FIXED(Tabla1[[#This Row],[IVA]],0)</f>
        <v>0</v>
      </c>
      <c r="O2348" s="36" t="str">
        <f>FIXED(Tabla1[[#This Row],[ISR RET]],0)</f>
        <v>0</v>
      </c>
      <c r="P2348" s="36" t="str">
        <f>FIXED(Tabla1[[#This Row],[IVA RET]],0)</f>
        <v>0</v>
      </c>
      <c r="R2348" s="68">
        <f>Tabla1[[#This Row],[TASA 16]]*16%</f>
        <v>0</v>
      </c>
    </row>
    <row r="2349" spans="2:18" x14ac:dyDescent="0.25">
      <c r="B2349" t="str">
        <f>'[1]210 Y RFC'!A2349</f>
        <v>LCO101118HT2</v>
      </c>
      <c r="C2349" t="s">
        <v>2381</v>
      </c>
      <c r="D2349" t="str">
        <f>'[1]210 Y RFC'!C2349</f>
        <v>LABORATORIOS COLIMAN SA DE CV</v>
      </c>
      <c r="E2349" s="35">
        <f>SUMIFS(Tabla16[TASA 16],Tabla16[NUM],Tabla1[[#This Row],[CODIGO]])</f>
        <v>0</v>
      </c>
      <c r="F2349" s="35">
        <f>SUMIFS(Tabla16[TASA 0%],Tabla16[NUM],Tabla1[[#This Row],[CODIGO]])</f>
        <v>0</v>
      </c>
      <c r="G2349" s="35">
        <f>SUMIFS(Tabla16[[EXENTO ]],Tabla16[NUM],Tabla1[[#This Row],[CODIGO]])</f>
        <v>0</v>
      </c>
      <c r="H2349" s="35">
        <f>SUMIFS(Tabla16[IVA],Tabla16[NUM],Tabla1[[#This Row],[CODIGO]])</f>
        <v>0</v>
      </c>
      <c r="I2349" s="35">
        <f>SUMIFS(Tabla16[ISR RET.],Tabla16[NUM],Tabla1[[#This Row],[CODIGO]])</f>
        <v>0</v>
      </c>
      <c r="J2349" s="35">
        <f>SUMIFS(Tabla16[IVA RET.],Tabla16[NUM],Tabla1[[#This Row],[CODIGO]])</f>
        <v>0</v>
      </c>
      <c r="K2349" t="str">
        <f>FIXED(Tabla1[[#This Row],[TASA 16%]],0)</f>
        <v>0</v>
      </c>
      <c r="L2349" t="str">
        <f>FIXED(Tabla1[[#This Row],[TASA 0%]],0)</f>
        <v>0</v>
      </c>
      <c r="M2349" t="str">
        <f>FIXED(Tabla1[[#This Row],[TASA EXE.]],0)</f>
        <v>0</v>
      </c>
      <c r="N2349" t="str">
        <f>FIXED(Tabla1[[#This Row],[IVA]],0)</f>
        <v>0</v>
      </c>
      <c r="O2349" t="str">
        <f>FIXED(Tabla1[[#This Row],[ISR RET]],0)</f>
        <v>0</v>
      </c>
      <c r="P2349" t="str">
        <f>FIXED(Tabla1[[#This Row],[IVA RET]],0)</f>
        <v>0</v>
      </c>
      <c r="R2349" s="68">
        <f>Tabla1[[#This Row],[TASA 16]]*16%</f>
        <v>0</v>
      </c>
    </row>
    <row r="2350" spans="2:18" x14ac:dyDescent="0.25">
      <c r="B2350" t="str">
        <f>'[1]210 Y RFC'!A2350</f>
        <v>GOMM630727QM1</v>
      </c>
      <c r="C2350" t="s">
        <v>2382</v>
      </c>
      <c r="D2350" t="str">
        <f>'[1]210 Y RFC'!C2350</f>
        <v>GONZALEZ MARTINEZ MANUEL</v>
      </c>
      <c r="E2350" s="35">
        <f>SUMIFS(Tabla16[TASA 16],Tabla16[NUM],Tabla1[[#This Row],[CODIGO]])</f>
        <v>0</v>
      </c>
      <c r="F2350" s="35">
        <f>SUMIFS(Tabla16[TASA 0%],Tabla16[NUM],Tabla1[[#This Row],[CODIGO]])</f>
        <v>0</v>
      </c>
      <c r="G2350" s="35">
        <f>SUMIFS(Tabla16[[EXENTO ]],Tabla16[NUM],Tabla1[[#This Row],[CODIGO]])</f>
        <v>0</v>
      </c>
      <c r="H2350" s="35">
        <f>SUMIFS(Tabla16[IVA],Tabla16[NUM],Tabla1[[#This Row],[CODIGO]])</f>
        <v>0</v>
      </c>
      <c r="I2350" s="35">
        <f>SUMIFS(Tabla16[ISR RET.],Tabla16[NUM],Tabla1[[#This Row],[CODIGO]])</f>
        <v>0</v>
      </c>
      <c r="J2350" s="35">
        <f>SUMIFS(Tabla16[IVA RET.],Tabla16[NUM],Tabla1[[#This Row],[CODIGO]])</f>
        <v>0</v>
      </c>
      <c r="K2350" t="str">
        <f>FIXED(Tabla1[[#This Row],[TASA 16%]],0)</f>
        <v>0</v>
      </c>
      <c r="L2350" t="str">
        <f>FIXED(Tabla1[[#This Row],[TASA 0%]],0)</f>
        <v>0</v>
      </c>
      <c r="M2350" t="str">
        <f>FIXED(Tabla1[[#This Row],[TASA EXE.]],0)</f>
        <v>0</v>
      </c>
      <c r="N2350" s="36" t="str">
        <f>FIXED(Tabla1[[#This Row],[IVA]],0)</f>
        <v>0</v>
      </c>
      <c r="O2350" s="36" t="str">
        <f>FIXED(Tabla1[[#This Row],[ISR RET]],0)</f>
        <v>0</v>
      </c>
      <c r="P2350" s="36" t="str">
        <f>FIXED(Tabla1[[#This Row],[IVA RET]],0)</f>
        <v>0</v>
      </c>
      <c r="R2350" s="68">
        <f>Tabla1[[#This Row],[TASA 16]]*16%</f>
        <v>0</v>
      </c>
    </row>
    <row r="2351" spans="2:18" x14ac:dyDescent="0.25">
      <c r="B2351" t="str">
        <f>'[1]210 Y RFC'!A2351</f>
        <v>DLM110913CL0</v>
      </c>
      <c r="C2351" t="s">
        <v>2383</v>
      </c>
      <c r="D2351" t="str">
        <f>'[1]210 Y RFC'!C2351</f>
        <v>DISTRIBUIDORA LMX S DE RL DE CV</v>
      </c>
      <c r="E2351" s="35">
        <f>SUMIFS(Tabla16[TASA 16],Tabla16[NUM],Tabla1[[#This Row],[CODIGO]])</f>
        <v>0</v>
      </c>
      <c r="F2351" s="35">
        <f>SUMIFS(Tabla16[TASA 0%],Tabla16[NUM],Tabla1[[#This Row],[CODIGO]])</f>
        <v>0</v>
      </c>
      <c r="G2351" s="35">
        <f>SUMIFS(Tabla16[[EXENTO ]],Tabla16[NUM],Tabla1[[#This Row],[CODIGO]])</f>
        <v>0</v>
      </c>
      <c r="H2351" s="35">
        <f>SUMIFS(Tabla16[IVA],Tabla16[NUM],Tabla1[[#This Row],[CODIGO]])</f>
        <v>0</v>
      </c>
      <c r="I2351" s="35">
        <f>SUMIFS(Tabla16[ISR RET.],Tabla16[NUM],Tabla1[[#This Row],[CODIGO]])</f>
        <v>0</v>
      </c>
      <c r="J2351" s="35">
        <f>SUMIFS(Tabla16[IVA RET.],Tabla16[NUM],Tabla1[[#This Row],[CODIGO]])</f>
        <v>0</v>
      </c>
      <c r="K2351" t="str">
        <f>FIXED(Tabla1[[#This Row],[TASA 16%]],0)</f>
        <v>0</v>
      </c>
      <c r="L2351" t="str">
        <f>FIXED(Tabla1[[#This Row],[TASA 0%]],0)</f>
        <v>0</v>
      </c>
      <c r="M2351" t="str">
        <f>FIXED(Tabla1[[#This Row],[TASA EXE.]],0)</f>
        <v>0</v>
      </c>
      <c r="N2351" t="str">
        <f>FIXED(Tabla1[[#This Row],[IVA]],0)</f>
        <v>0</v>
      </c>
      <c r="O2351" t="str">
        <f>FIXED(Tabla1[[#This Row],[ISR RET]],0)</f>
        <v>0</v>
      </c>
      <c r="P2351" t="str">
        <f>FIXED(Tabla1[[#This Row],[IVA RET]],0)</f>
        <v>0</v>
      </c>
      <c r="R2351" s="68">
        <f>Tabla1[[#This Row],[TASA 16]]*16%</f>
        <v>0</v>
      </c>
    </row>
    <row r="2352" spans="2:18" x14ac:dyDescent="0.25">
      <c r="B2352" t="str">
        <f>'[1]210 Y RFC'!A2352</f>
        <v>ASM071115MU2</v>
      </c>
      <c r="C2352" t="s">
        <v>2384</v>
      </c>
      <c r="D2352" t="str">
        <f>'[1]210 Y RFC'!C2352</f>
        <v>AGUA Y SANEAMIENTO DEL MUNICIPIO DE TEPATITLAN</v>
      </c>
      <c r="E2352" s="35">
        <f>SUMIFS(Tabla16[TASA 16],Tabla16[NUM],Tabla1[[#This Row],[CODIGO]])</f>
        <v>2758.0625</v>
      </c>
      <c r="F2352" s="35">
        <f>SUMIFS(Tabla16[TASA 0%],Tabla16[NUM],Tabla1[[#This Row],[CODIGO]])</f>
        <v>-2.5000000000545697E-3</v>
      </c>
      <c r="G2352" s="35">
        <f>SUMIFS(Tabla16[[EXENTO ]],Tabla16[NUM],Tabla1[[#This Row],[CODIGO]])</f>
        <v>0</v>
      </c>
      <c r="H2352" s="35">
        <f>SUMIFS(Tabla16[IVA],Tabla16[NUM],Tabla1[[#This Row],[CODIGO]])</f>
        <v>441.29</v>
      </c>
      <c r="I2352" s="35">
        <f>SUMIFS(Tabla16[ISR RET.],Tabla16[NUM],Tabla1[[#This Row],[CODIGO]])</f>
        <v>0</v>
      </c>
      <c r="J2352" s="35">
        <f>SUMIFS(Tabla16[IVA RET.],Tabla16[NUM],Tabla1[[#This Row],[CODIGO]])</f>
        <v>0</v>
      </c>
      <c r="K2352" t="str">
        <f>FIXED(Tabla1[[#This Row],[TASA 16%]],0)</f>
        <v>2,758</v>
      </c>
      <c r="L2352" t="str">
        <f>FIXED(Tabla1[[#This Row],[TASA 0%]],0)</f>
        <v>0</v>
      </c>
      <c r="M2352" t="str">
        <f>FIXED(Tabla1[[#This Row],[TASA EXE.]],0)</f>
        <v>0</v>
      </c>
      <c r="N2352" t="str">
        <f>FIXED(Tabla1[[#This Row],[IVA]],0)</f>
        <v>441</v>
      </c>
      <c r="O2352" t="str">
        <f>FIXED(Tabla1[[#This Row],[ISR RET]],0)</f>
        <v>0</v>
      </c>
      <c r="P2352" t="str">
        <f>FIXED(Tabla1[[#This Row],[IVA RET]],0)</f>
        <v>0</v>
      </c>
      <c r="R2352" s="68">
        <f>Tabla1[[#This Row],[TASA 16]]*16%</f>
        <v>441.28000000000003</v>
      </c>
    </row>
    <row r="2353" spans="2:18" x14ac:dyDescent="0.25">
      <c r="B2353" t="str">
        <f>'[1]210 Y RFC'!A2353</f>
        <v>MACH740730ET6</v>
      </c>
      <c r="C2353" t="s">
        <v>2385</v>
      </c>
      <c r="D2353" t="str">
        <f>'[1]210 Y RFC'!C2353</f>
        <v>MARTINEZ CASILLAS HECTOR GERARDO</v>
      </c>
      <c r="E2353" s="35">
        <f>SUMIFS(Tabla16[TASA 16],Tabla16[NUM],Tabla1[[#This Row],[CODIGO]])</f>
        <v>0</v>
      </c>
      <c r="F2353" s="35">
        <f>SUMIFS(Tabla16[TASA 0%],Tabla16[NUM],Tabla1[[#This Row],[CODIGO]])</f>
        <v>0</v>
      </c>
      <c r="G2353" s="35">
        <f>SUMIFS(Tabla16[[EXENTO ]],Tabla16[NUM],Tabla1[[#This Row],[CODIGO]])</f>
        <v>0</v>
      </c>
      <c r="H2353" s="35">
        <f>SUMIFS(Tabla16[IVA],Tabla16[NUM],Tabla1[[#This Row],[CODIGO]])</f>
        <v>0</v>
      </c>
      <c r="I2353" s="35">
        <f>SUMIFS(Tabla16[ISR RET.],Tabla16[NUM],Tabla1[[#This Row],[CODIGO]])</f>
        <v>0</v>
      </c>
      <c r="J2353" s="35">
        <f>SUMIFS(Tabla16[IVA RET.],Tabla16[NUM],Tabla1[[#This Row],[CODIGO]])</f>
        <v>0</v>
      </c>
      <c r="K2353" t="str">
        <f>FIXED(Tabla1[[#This Row],[TASA 16%]],0)</f>
        <v>0</v>
      </c>
      <c r="L2353" t="str">
        <f>FIXED(Tabla1[[#This Row],[TASA 0%]],0)</f>
        <v>0</v>
      </c>
      <c r="M2353" t="str">
        <f>FIXED(Tabla1[[#This Row],[TASA EXE.]],0)</f>
        <v>0</v>
      </c>
      <c r="N2353" t="str">
        <f>FIXED(Tabla1[[#This Row],[IVA]],0)</f>
        <v>0</v>
      </c>
      <c r="O2353" t="str">
        <f>FIXED(Tabla1[[#This Row],[ISR RET]],0)</f>
        <v>0</v>
      </c>
      <c r="P2353" t="str">
        <f>FIXED(Tabla1[[#This Row],[IVA RET]],0)</f>
        <v>0</v>
      </c>
      <c r="R2353" s="68">
        <f>Tabla1[[#This Row],[TASA 16]]*16%</f>
        <v>0</v>
      </c>
    </row>
    <row r="2354" spans="2:18" x14ac:dyDescent="0.25">
      <c r="B2354" t="str">
        <f>'[1]210 Y RFC'!A2354</f>
        <v>MOAV4404108FA</v>
      </c>
      <c r="C2354" t="s">
        <v>2386</v>
      </c>
      <c r="D2354" t="str">
        <f>'[1]210 Y RFC'!C2354</f>
        <v>MOEL ALVO VICTOR JAIME</v>
      </c>
      <c r="E2354" s="35">
        <f>SUMIFS(Tabla16[TASA 16],Tabla16[NUM],Tabla1[[#This Row],[CODIGO]])</f>
        <v>0</v>
      </c>
      <c r="F2354" s="35">
        <f>SUMIFS(Tabla16[TASA 0%],Tabla16[NUM],Tabla1[[#This Row],[CODIGO]])</f>
        <v>0</v>
      </c>
      <c r="G2354" s="35">
        <f>SUMIFS(Tabla16[[EXENTO ]],Tabla16[NUM],Tabla1[[#This Row],[CODIGO]])</f>
        <v>0</v>
      </c>
      <c r="H2354" s="35">
        <f>SUMIFS(Tabla16[IVA],Tabla16[NUM],Tabla1[[#This Row],[CODIGO]])</f>
        <v>0</v>
      </c>
      <c r="I2354" s="35">
        <f>SUMIFS(Tabla16[ISR RET.],Tabla16[NUM],Tabla1[[#This Row],[CODIGO]])</f>
        <v>0</v>
      </c>
      <c r="J2354" s="35">
        <f>SUMIFS(Tabla16[IVA RET.],Tabla16[NUM],Tabla1[[#This Row],[CODIGO]])</f>
        <v>0</v>
      </c>
      <c r="K2354" t="str">
        <f>FIXED(Tabla1[[#This Row],[TASA 16%]],0)</f>
        <v>0</v>
      </c>
      <c r="L2354" t="str">
        <f>FIXED(Tabla1[[#This Row],[TASA 0%]],0)</f>
        <v>0</v>
      </c>
      <c r="M2354" t="str">
        <f>FIXED(Tabla1[[#This Row],[TASA EXE.]],0)</f>
        <v>0</v>
      </c>
      <c r="N2354" s="36" t="str">
        <f>FIXED(Tabla1[[#This Row],[IVA]],0)</f>
        <v>0</v>
      </c>
      <c r="O2354" s="36" t="str">
        <f>FIXED(Tabla1[[#This Row],[ISR RET]],0)</f>
        <v>0</v>
      </c>
      <c r="P2354" s="36" t="str">
        <f>FIXED(Tabla1[[#This Row],[IVA RET]],0)</f>
        <v>0</v>
      </c>
      <c r="R2354" s="68">
        <f>Tabla1[[#This Row],[TASA 16]]*16%</f>
        <v>0</v>
      </c>
    </row>
    <row r="2355" spans="2:18" x14ac:dyDescent="0.25">
      <c r="B2355" t="str">
        <f>'[1]210 Y RFC'!A2355</f>
        <v>HETV820416555</v>
      </c>
      <c r="C2355" t="s">
        <v>2387</v>
      </c>
      <c r="D2355" t="str">
        <f>'[1]210 Y RFC'!C2355</f>
        <v>HERNANDEZ TORRES VIOLETA DE MONTSERRAT</v>
      </c>
      <c r="E2355" s="35">
        <f>SUMIFS(Tabla16[TASA 16],Tabla16[NUM],Tabla1[[#This Row],[CODIGO]])</f>
        <v>0</v>
      </c>
      <c r="F2355" s="35">
        <f>SUMIFS(Tabla16[TASA 0%],Tabla16[NUM],Tabla1[[#This Row],[CODIGO]])</f>
        <v>0</v>
      </c>
      <c r="G2355" s="35">
        <f>SUMIFS(Tabla16[[EXENTO ]],Tabla16[NUM],Tabla1[[#This Row],[CODIGO]])</f>
        <v>0</v>
      </c>
      <c r="H2355" s="35">
        <f>SUMIFS(Tabla16[IVA],Tabla16[NUM],Tabla1[[#This Row],[CODIGO]])</f>
        <v>0</v>
      </c>
      <c r="I2355" s="35">
        <f>SUMIFS(Tabla16[ISR RET.],Tabla16[NUM],Tabla1[[#This Row],[CODIGO]])</f>
        <v>0</v>
      </c>
      <c r="J2355" s="35">
        <f>SUMIFS(Tabla16[IVA RET.],Tabla16[NUM],Tabla1[[#This Row],[CODIGO]])</f>
        <v>0</v>
      </c>
      <c r="K2355" t="str">
        <f>FIXED(Tabla1[[#This Row],[TASA 16%]],0)</f>
        <v>0</v>
      </c>
      <c r="L2355" t="str">
        <f>FIXED(Tabla1[[#This Row],[TASA 0%]],0)</f>
        <v>0</v>
      </c>
      <c r="M2355" t="str">
        <f>FIXED(Tabla1[[#This Row],[TASA EXE.]],0)</f>
        <v>0</v>
      </c>
      <c r="N2355" t="str">
        <f>FIXED(Tabla1[[#This Row],[IVA]],0)</f>
        <v>0</v>
      </c>
      <c r="O2355" t="str">
        <f>FIXED(Tabla1[[#This Row],[ISR RET]],0)</f>
        <v>0</v>
      </c>
      <c r="P2355" t="str">
        <f>FIXED(Tabla1[[#This Row],[IVA RET]],0)</f>
        <v>0</v>
      </c>
      <c r="R2355" s="68">
        <f>Tabla1[[#This Row],[TASA 16]]*16%</f>
        <v>0</v>
      </c>
    </row>
    <row r="2356" spans="2:18" x14ac:dyDescent="0.25">
      <c r="B2356" t="str">
        <f>'[1]210 Y RFC'!A2356</f>
        <v>BAFG790513KL8</v>
      </c>
      <c r="C2356" t="s">
        <v>2388</v>
      </c>
      <c r="D2356" t="str">
        <f>'[1]210 Y RFC'!C2356</f>
        <v>BAUTISTA FUERTE GUILLERMO</v>
      </c>
      <c r="E2356" s="35">
        <f>SUMIFS(Tabla16[TASA 16],Tabla16[NUM],Tabla1[[#This Row],[CODIGO]])</f>
        <v>0</v>
      </c>
      <c r="F2356" s="35">
        <f>SUMIFS(Tabla16[TASA 0%],Tabla16[NUM],Tabla1[[#This Row],[CODIGO]])</f>
        <v>0</v>
      </c>
      <c r="G2356" s="35">
        <f>SUMIFS(Tabla16[[EXENTO ]],Tabla16[NUM],Tabla1[[#This Row],[CODIGO]])</f>
        <v>0</v>
      </c>
      <c r="H2356" s="35">
        <f>SUMIFS(Tabla16[IVA],Tabla16[NUM],Tabla1[[#This Row],[CODIGO]])</f>
        <v>0</v>
      </c>
      <c r="I2356" s="35">
        <f>SUMIFS(Tabla16[ISR RET.],Tabla16[NUM],Tabla1[[#This Row],[CODIGO]])</f>
        <v>0</v>
      </c>
      <c r="J2356" s="35">
        <f>SUMIFS(Tabla16[IVA RET.],Tabla16[NUM],Tabla1[[#This Row],[CODIGO]])</f>
        <v>0</v>
      </c>
      <c r="K2356" t="str">
        <f>FIXED(Tabla1[[#This Row],[TASA 16%]],0)</f>
        <v>0</v>
      </c>
      <c r="L2356" t="str">
        <f>FIXED(Tabla1[[#This Row],[TASA 0%]],0)</f>
        <v>0</v>
      </c>
      <c r="M2356" t="str">
        <f>FIXED(Tabla1[[#This Row],[TASA EXE.]],0)</f>
        <v>0</v>
      </c>
      <c r="N2356" s="36" t="str">
        <f>FIXED(Tabla1[[#This Row],[IVA]],0)</f>
        <v>0</v>
      </c>
      <c r="O2356" s="36" t="str">
        <f>FIXED(Tabla1[[#This Row],[ISR RET]],0)</f>
        <v>0</v>
      </c>
      <c r="P2356" s="36" t="str">
        <f>FIXED(Tabla1[[#This Row],[IVA RET]],0)</f>
        <v>0</v>
      </c>
      <c r="R2356" s="68">
        <f>Tabla1[[#This Row],[TASA 16]]*16%</f>
        <v>0</v>
      </c>
    </row>
    <row r="2357" spans="2:18" x14ac:dyDescent="0.25">
      <c r="B2357" t="str">
        <f>'[1]210 Y RFC'!A2357</f>
        <v>BEGP871029K88</v>
      </c>
      <c r="C2357" t="s">
        <v>2389</v>
      </c>
      <c r="D2357" t="str">
        <f>'[1]210 Y RFC'!C2357</f>
        <v>BECERRA GONZALEZ PATRICIA</v>
      </c>
      <c r="E2357" s="35">
        <f>SUMIFS(Tabla16[TASA 16],Tabla16[NUM],Tabla1[[#This Row],[CODIGO]])</f>
        <v>0</v>
      </c>
      <c r="F2357" s="35">
        <f>SUMIFS(Tabla16[TASA 0%],Tabla16[NUM],Tabla1[[#This Row],[CODIGO]])</f>
        <v>0</v>
      </c>
      <c r="G2357" s="35">
        <f>SUMIFS(Tabla16[[EXENTO ]],Tabla16[NUM],Tabla1[[#This Row],[CODIGO]])</f>
        <v>0</v>
      </c>
      <c r="H2357" s="35">
        <f>SUMIFS(Tabla16[IVA],Tabla16[NUM],Tabla1[[#This Row],[CODIGO]])</f>
        <v>0</v>
      </c>
      <c r="I2357" s="35">
        <f>SUMIFS(Tabla16[ISR RET.],Tabla16[NUM],Tabla1[[#This Row],[CODIGO]])</f>
        <v>0</v>
      </c>
      <c r="J2357" s="35">
        <f>SUMIFS(Tabla16[IVA RET.],Tabla16[NUM],Tabla1[[#This Row],[CODIGO]])</f>
        <v>0</v>
      </c>
      <c r="K2357" t="str">
        <f>FIXED(Tabla1[[#This Row],[TASA 16%]],0)</f>
        <v>0</v>
      </c>
      <c r="L2357" t="str">
        <f>FIXED(Tabla1[[#This Row],[TASA 0%]],0)</f>
        <v>0</v>
      </c>
      <c r="M2357" t="str">
        <f>FIXED(Tabla1[[#This Row],[TASA EXE.]],0)</f>
        <v>0</v>
      </c>
      <c r="N2357" t="str">
        <f>FIXED(Tabla1[[#This Row],[IVA]],0)</f>
        <v>0</v>
      </c>
      <c r="O2357" t="str">
        <f>FIXED(Tabla1[[#This Row],[ISR RET]],0)</f>
        <v>0</v>
      </c>
      <c r="P2357" t="str">
        <f>FIXED(Tabla1[[#This Row],[IVA RET]],0)</f>
        <v>0</v>
      </c>
      <c r="R2357" s="68">
        <f>Tabla1[[#This Row],[TASA 16]]*16%</f>
        <v>0</v>
      </c>
    </row>
    <row r="2358" spans="2:18" x14ac:dyDescent="0.25">
      <c r="B2358" t="str">
        <f>'[1]210 Y RFC'!A2358</f>
        <v>NPA911023IM5</v>
      </c>
      <c r="C2358" t="s">
        <v>2390</v>
      </c>
      <c r="D2358" t="str">
        <f>'[1]210 Y RFC'!C2358</f>
        <v>NOVATEC PAGANI SA DE CV</v>
      </c>
      <c r="E2358" s="35">
        <f>SUMIFS(Tabla16[TASA 16],Tabla16[NUM],Tabla1[[#This Row],[CODIGO]])</f>
        <v>0</v>
      </c>
      <c r="F2358" s="35">
        <f>SUMIFS(Tabla16[TASA 0%],Tabla16[NUM],Tabla1[[#This Row],[CODIGO]])</f>
        <v>0</v>
      </c>
      <c r="G2358" s="35">
        <f>SUMIFS(Tabla16[[EXENTO ]],Tabla16[NUM],Tabla1[[#This Row],[CODIGO]])</f>
        <v>0</v>
      </c>
      <c r="H2358" s="35">
        <f>SUMIFS(Tabla16[IVA],Tabla16[NUM],Tabla1[[#This Row],[CODIGO]])</f>
        <v>0</v>
      </c>
      <c r="I2358" s="35">
        <f>SUMIFS(Tabla16[ISR RET.],Tabla16[NUM],Tabla1[[#This Row],[CODIGO]])</f>
        <v>0</v>
      </c>
      <c r="J2358" s="35">
        <f>SUMIFS(Tabla16[IVA RET.],Tabla16[NUM],Tabla1[[#This Row],[CODIGO]])</f>
        <v>0</v>
      </c>
      <c r="K2358" t="str">
        <f>FIXED(Tabla1[[#This Row],[TASA 16%]],0)</f>
        <v>0</v>
      </c>
      <c r="L2358" t="str">
        <f>FIXED(Tabla1[[#This Row],[TASA 0%]],0)</f>
        <v>0</v>
      </c>
      <c r="M2358" t="str">
        <f>FIXED(Tabla1[[#This Row],[TASA EXE.]],0)</f>
        <v>0</v>
      </c>
      <c r="N2358" s="36" t="str">
        <f>FIXED(Tabla1[[#This Row],[IVA]],0)</f>
        <v>0</v>
      </c>
      <c r="O2358" s="36" t="str">
        <f>FIXED(Tabla1[[#This Row],[ISR RET]],0)</f>
        <v>0</v>
      </c>
      <c r="P2358" s="36" t="str">
        <f>FIXED(Tabla1[[#This Row],[IVA RET]],0)</f>
        <v>0</v>
      </c>
      <c r="R2358" s="68">
        <f>Tabla1[[#This Row],[TASA 16]]*16%</f>
        <v>0</v>
      </c>
    </row>
    <row r="2359" spans="2:18" x14ac:dyDescent="0.25">
      <c r="B2359" t="str">
        <f>'[1]210 Y RFC'!A2359</f>
        <v>PCA970220TN0</v>
      </c>
      <c r="C2359" t="s">
        <v>2391</v>
      </c>
      <c r="D2359" t="str">
        <f>'[1]210 Y RFC'!C2359</f>
        <v>PROVEEDORA COMERCIAL ALTEÑA SA DE CV</v>
      </c>
      <c r="E2359" s="35">
        <f>SUMIFS(Tabla16[TASA 16],Tabla16[NUM],Tabla1[[#This Row],[CODIGO]])</f>
        <v>0</v>
      </c>
      <c r="F2359" s="35">
        <f>SUMIFS(Tabla16[TASA 0%],Tabla16[NUM],Tabla1[[#This Row],[CODIGO]])</f>
        <v>0</v>
      </c>
      <c r="G2359" s="35">
        <f>SUMIFS(Tabla16[[EXENTO ]],Tabla16[NUM],Tabla1[[#This Row],[CODIGO]])</f>
        <v>0</v>
      </c>
      <c r="H2359" s="35">
        <f>SUMIFS(Tabla16[IVA],Tabla16[NUM],Tabla1[[#This Row],[CODIGO]])</f>
        <v>0</v>
      </c>
      <c r="I2359" s="35">
        <f>SUMIFS(Tabla16[ISR RET.],Tabla16[NUM],Tabla1[[#This Row],[CODIGO]])</f>
        <v>0</v>
      </c>
      <c r="J2359" s="35">
        <f>SUMIFS(Tabla16[IVA RET.],Tabla16[NUM],Tabla1[[#This Row],[CODIGO]])</f>
        <v>0</v>
      </c>
      <c r="K2359" t="str">
        <f>FIXED(Tabla1[[#This Row],[TASA 16%]],0)</f>
        <v>0</v>
      </c>
      <c r="L2359" t="str">
        <f>FIXED(Tabla1[[#This Row],[TASA 0%]],0)</f>
        <v>0</v>
      </c>
      <c r="M2359" t="str">
        <f>FIXED(Tabla1[[#This Row],[TASA EXE.]],0)</f>
        <v>0</v>
      </c>
      <c r="N2359" t="str">
        <f>FIXED(Tabla1[[#This Row],[IVA]],0)</f>
        <v>0</v>
      </c>
      <c r="O2359" t="str">
        <f>FIXED(Tabla1[[#This Row],[ISR RET]],0)</f>
        <v>0</v>
      </c>
      <c r="P2359" t="str">
        <f>FIXED(Tabla1[[#This Row],[IVA RET]],0)</f>
        <v>0</v>
      </c>
      <c r="R2359" s="68">
        <f>Tabla1[[#This Row],[TASA 16]]*16%</f>
        <v>0</v>
      </c>
    </row>
    <row r="2360" spans="2:18" x14ac:dyDescent="0.25">
      <c r="B2360" t="str">
        <f>'[1]210 Y RFC'!A2360</f>
        <v>SWI951207KLA</v>
      </c>
      <c r="C2360" t="s">
        <v>2392</v>
      </c>
      <c r="D2360" t="str">
        <f>'[1]210 Y RFC'!C2360</f>
        <v>SANOFI-AVENTIS WINTHROP SA DE CV</v>
      </c>
      <c r="E2360" s="35">
        <f>SUMIFS(Tabla16[TASA 16],Tabla16[NUM],Tabla1[[#This Row],[CODIGO]])</f>
        <v>0</v>
      </c>
      <c r="F2360" s="35">
        <f>SUMIFS(Tabla16[TASA 0%],Tabla16[NUM],Tabla1[[#This Row],[CODIGO]])</f>
        <v>0</v>
      </c>
      <c r="G2360" s="35">
        <f>SUMIFS(Tabla16[[EXENTO ]],Tabla16[NUM],Tabla1[[#This Row],[CODIGO]])</f>
        <v>0</v>
      </c>
      <c r="H2360" s="35">
        <f>SUMIFS(Tabla16[IVA],Tabla16[NUM],Tabla1[[#This Row],[CODIGO]])</f>
        <v>0</v>
      </c>
      <c r="I2360" s="35">
        <f>SUMIFS(Tabla16[ISR RET.],Tabla16[NUM],Tabla1[[#This Row],[CODIGO]])</f>
        <v>0</v>
      </c>
      <c r="J2360" s="35">
        <f>SUMIFS(Tabla16[IVA RET.],Tabla16[NUM],Tabla1[[#This Row],[CODIGO]])</f>
        <v>0</v>
      </c>
      <c r="K2360" t="str">
        <f>FIXED(Tabla1[[#This Row],[TASA 16%]],0)</f>
        <v>0</v>
      </c>
      <c r="L2360" t="str">
        <f>FIXED(Tabla1[[#This Row],[TASA 0%]],0)</f>
        <v>0</v>
      </c>
      <c r="M2360" t="str">
        <f>FIXED(Tabla1[[#This Row],[TASA EXE.]],0)</f>
        <v>0</v>
      </c>
      <c r="N2360" s="36" t="str">
        <f>FIXED(Tabla1[[#This Row],[IVA]],0)</f>
        <v>0</v>
      </c>
      <c r="O2360" s="36" t="str">
        <f>FIXED(Tabla1[[#This Row],[ISR RET]],0)</f>
        <v>0</v>
      </c>
      <c r="P2360" s="36" t="str">
        <f>FIXED(Tabla1[[#This Row],[IVA RET]],0)</f>
        <v>0</v>
      </c>
      <c r="R2360" s="68">
        <f>Tabla1[[#This Row],[TASA 16]]*16%</f>
        <v>0</v>
      </c>
    </row>
    <row r="2361" spans="2:18" x14ac:dyDescent="0.25">
      <c r="B2361" t="str">
        <f>'[1]210 Y RFC'!A2361</f>
        <v>TME110517L41</v>
      </c>
      <c r="C2361" t="s">
        <v>2393</v>
      </c>
      <c r="D2361" t="str">
        <f>'[1]210 Y RFC'!C2361</f>
        <v>TUTOY DE MEXICO SA DE CV</v>
      </c>
      <c r="E2361" s="35">
        <f>SUMIFS(Tabla16[TASA 16],Tabla16[NUM],Tabla1[[#This Row],[CODIGO]])</f>
        <v>0</v>
      </c>
      <c r="F2361" s="35">
        <f>SUMIFS(Tabla16[TASA 0%],Tabla16[NUM],Tabla1[[#This Row],[CODIGO]])</f>
        <v>0</v>
      </c>
      <c r="G2361" s="35">
        <f>SUMIFS(Tabla16[[EXENTO ]],Tabla16[NUM],Tabla1[[#This Row],[CODIGO]])</f>
        <v>0</v>
      </c>
      <c r="H2361" s="35">
        <f>SUMIFS(Tabla16[IVA],Tabla16[NUM],Tabla1[[#This Row],[CODIGO]])</f>
        <v>0</v>
      </c>
      <c r="I2361" s="35">
        <f>SUMIFS(Tabla16[ISR RET.],Tabla16[NUM],Tabla1[[#This Row],[CODIGO]])</f>
        <v>0</v>
      </c>
      <c r="J2361" s="35">
        <f>SUMIFS(Tabla16[IVA RET.],Tabla16[NUM],Tabla1[[#This Row],[CODIGO]])</f>
        <v>0</v>
      </c>
      <c r="K2361" t="str">
        <f>FIXED(Tabla1[[#This Row],[TASA 16%]],0)</f>
        <v>0</v>
      </c>
      <c r="L2361" t="str">
        <f>FIXED(Tabla1[[#This Row],[TASA 0%]],0)</f>
        <v>0</v>
      </c>
      <c r="M2361" t="str">
        <f>FIXED(Tabla1[[#This Row],[TASA EXE.]],0)</f>
        <v>0</v>
      </c>
      <c r="N2361" t="str">
        <f>FIXED(Tabla1[[#This Row],[IVA]],0)</f>
        <v>0</v>
      </c>
      <c r="O2361" t="str">
        <f>FIXED(Tabla1[[#This Row],[ISR RET]],0)</f>
        <v>0</v>
      </c>
      <c r="P2361" t="str">
        <f>FIXED(Tabla1[[#This Row],[IVA RET]],0)</f>
        <v>0</v>
      </c>
      <c r="R2361" s="68">
        <f>Tabla1[[#This Row],[TASA 16]]*16%</f>
        <v>0</v>
      </c>
    </row>
    <row r="2362" spans="2:18" x14ac:dyDescent="0.25">
      <c r="B2362" t="str">
        <f>'[1]210 Y RFC'!A2362</f>
        <v>IPM8612177S9</v>
      </c>
      <c r="C2362" t="s">
        <v>2394</v>
      </c>
      <c r="D2362" t="str">
        <f>'[1]210 Y RFC'!C2362</f>
        <v>IVAX PHARMACEUTICALS MEXICO SA DE CV</v>
      </c>
      <c r="E2362" s="35">
        <f>SUMIFS(Tabla16[TASA 16],Tabla16[NUM],Tabla1[[#This Row],[CODIGO]])</f>
        <v>0</v>
      </c>
      <c r="F2362" s="35">
        <f>SUMIFS(Tabla16[TASA 0%],Tabla16[NUM],Tabla1[[#This Row],[CODIGO]])</f>
        <v>0</v>
      </c>
      <c r="G2362" s="35">
        <f>SUMIFS(Tabla16[[EXENTO ]],Tabla16[NUM],Tabla1[[#This Row],[CODIGO]])</f>
        <v>0</v>
      </c>
      <c r="H2362" s="35">
        <f>SUMIFS(Tabla16[IVA],Tabla16[NUM],Tabla1[[#This Row],[CODIGO]])</f>
        <v>0</v>
      </c>
      <c r="I2362" s="35">
        <f>SUMIFS(Tabla16[ISR RET.],Tabla16[NUM],Tabla1[[#This Row],[CODIGO]])</f>
        <v>0</v>
      </c>
      <c r="J2362" s="35">
        <f>SUMIFS(Tabla16[IVA RET.],Tabla16[NUM],Tabla1[[#This Row],[CODIGO]])</f>
        <v>0</v>
      </c>
      <c r="K2362" t="str">
        <f>FIXED(Tabla1[[#This Row],[TASA 16%]],0)</f>
        <v>0</v>
      </c>
      <c r="L2362" t="str">
        <f>FIXED(Tabla1[[#This Row],[TASA 0%]],0)</f>
        <v>0</v>
      </c>
      <c r="M2362" t="str">
        <f>FIXED(Tabla1[[#This Row],[TASA EXE.]],0)</f>
        <v>0</v>
      </c>
      <c r="N2362" s="36" t="str">
        <f>FIXED(Tabla1[[#This Row],[IVA]],0)</f>
        <v>0</v>
      </c>
      <c r="O2362" s="36" t="str">
        <f>FIXED(Tabla1[[#This Row],[ISR RET]],0)</f>
        <v>0</v>
      </c>
      <c r="P2362" s="36" t="str">
        <f>FIXED(Tabla1[[#This Row],[IVA RET]],0)</f>
        <v>0</v>
      </c>
      <c r="R2362" s="68">
        <f>Tabla1[[#This Row],[TASA 16]]*16%</f>
        <v>0</v>
      </c>
    </row>
    <row r="2363" spans="2:18" x14ac:dyDescent="0.25">
      <c r="B2363" t="str">
        <f>'[1]210 Y RFC'!A2363</f>
        <v>LEM831109223</v>
      </c>
      <c r="C2363" t="s">
        <v>2395</v>
      </c>
      <c r="D2363" t="str">
        <f>'[1]210 Y RFC'!C2363</f>
        <v>LEMERY SA DE CV</v>
      </c>
      <c r="E2363" s="35">
        <f>SUMIFS(Tabla16[TASA 16],Tabla16[NUM],Tabla1[[#This Row],[CODIGO]])</f>
        <v>0</v>
      </c>
      <c r="F2363" s="35">
        <f>SUMIFS(Tabla16[TASA 0%],Tabla16[NUM],Tabla1[[#This Row],[CODIGO]])</f>
        <v>0</v>
      </c>
      <c r="G2363" s="35">
        <f>SUMIFS(Tabla16[[EXENTO ]],Tabla16[NUM],Tabla1[[#This Row],[CODIGO]])</f>
        <v>0</v>
      </c>
      <c r="H2363" s="35">
        <f>SUMIFS(Tabla16[IVA],Tabla16[NUM],Tabla1[[#This Row],[CODIGO]])</f>
        <v>0</v>
      </c>
      <c r="I2363" s="35">
        <f>SUMIFS(Tabla16[ISR RET.],Tabla16[NUM],Tabla1[[#This Row],[CODIGO]])</f>
        <v>0</v>
      </c>
      <c r="J2363" s="35">
        <f>SUMIFS(Tabla16[IVA RET.],Tabla16[NUM],Tabla1[[#This Row],[CODIGO]])</f>
        <v>0</v>
      </c>
      <c r="K2363" t="str">
        <f>FIXED(Tabla1[[#This Row],[TASA 16%]],0)</f>
        <v>0</v>
      </c>
      <c r="L2363" t="str">
        <f>FIXED(Tabla1[[#This Row],[TASA 0%]],0)</f>
        <v>0</v>
      </c>
      <c r="M2363" t="str">
        <f>FIXED(Tabla1[[#This Row],[TASA EXE.]],0)</f>
        <v>0</v>
      </c>
      <c r="N2363" t="str">
        <f>FIXED(Tabla1[[#This Row],[IVA]],0)</f>
        <v>0</v>
      </c>
      <c r="O2363" t="str">
        <f>FIXED(Tabla1[[#This Row],[ISR RET]],0)</f>
        <v>0</v>
      </c>
      <c r="P2363" t="str">
        <f>FIXED(Tabla1[[#This Row],[IVA RET]],0)</f>
        <v>0</v>
      </c>
      <c r="R2363" s="68">
        <f>Tabla1[[#This Row],[TASA 16]]*16%</f>
        <v>0</v>
      </c>
    </row>
    <row r="2364" spans="2:18" x14ac:dyDescent="0.25">
      <c r="B2364" t="str">
        <f>'[1]210 Y RFC'!A2364</f>
        <v>LORE770704IM2</v>
      </c>
      <c r="C2364" t="s">
        <v>2396</v>
      </c>
      <c r="D2364" t="str">
        <f>'[1]210 Y RFC'!C2364</f>
        <v>LOZANO RAMIREZ ERIKA EVA</v>
      </c>
      <c r="E2364" s="35">
        <f>SUMIFS(Tabla16[TASA 16],Tabla16[NUM],Tabla1[[#This Row],[CODIGO]])</f>
        <v>154700</v>
      </c>
      <c r="F2364" s="35">
        <f>SUMIFS(Tabla16[TASA 0%],Tabla16[NUM],Tabla1[[#This Row],[CODIGO]])</f>
        <v>1.0000000009313226E-2</v>
      </c>
      <c r="G2364" s="35">
        <f>SUMIFS(Tabla16[[EXENTO ]],Tabla16[NUM],Tabla1[[#This Row],[CODIGO]])</f>
        <v>0</v>
      </c>
      <c r="H2364" s="35">
        <f>SUMIFS(Tabla16[IVA],Tabla16[NUM],Tabla1[[#This Row],[CODIGO]])</f>
        <v>24752</v>
      </c>
      <c r="I2364" s="35">
        <f>SUMIFS(Tabla16[ISR RET.],Tabla16[NUM],Tabla1[[#This Row],[CODIGO]])</f>
        <v>0</v>
      </c>
      <c r="J2364" s="35">
        <f>SUMIFS(Tabla16[IVA RET.],Tabla16[NUM],Tabla1[[#This Row],[CODIGO]])</f>
        <v>0</v>
      </c>
      <c r="K2364" t="str">
        <f>FIXED(Tabla1[[#This Row],[TASA 16%]],0)</f>
        <v>154,700</v>
      </c>
      <c r="L2364" t="str">
        <f>FIXED(Tabla1[[#This Row],[TASA 0%]],0)</f>
        <v>0</v>
      </c>
      <c r="M2364" t="str">
        <f>FIXED(Tabla1[[#This Row],[TASA EXE.]],0)</f>
        <v>0</v>
      </c>
      <c r="N2364" t="str">
        <f>FIXED(Tabla1[[#This Row],[IVA]],0)</f>
        <v>24,752</v>
      </c>
      <c r="O2364" t="str">
        <f>FIXED(Tabla1[[#This Row],[ISR RET]],0)</f>
        <v>0</v>
      </c>
      <c r="P2364" t="str">
        <f>FIXED(Tabla1[[#This Row],[IVA RET]],0)</f>
        <v>0</v>
      </c>
      <c r="R2364" s="68">
        <f>Tabla1[[#This Row],[TASA 16]]*16%</f>
        <v>24752</v>
      </c>
    </row>
    <row r="2365" spans="2:18" x14ac:dyDescent="0.25">
      <c r="B2365" t="str">
        <f>'[1]210 Y RFC'!A2365</f>
        <v>REOG861221SV5</v>
      </c>
      <c r="C2365" t="s">
        <v>2397</v>
      </c>
      <c r="D2365" t="str">
        <f>'[1]210 Y RFC'!C2365</f>
        <v>RENTERIA ORTIZ GERARDO</v>
      </c>
      <c r="E2365" s="35">
        <f>SUMIFS(Tabla16[TASA 16],Tabla16[NUM],Tabla1[[#This Row],[CODIGO]])</f>
        <v>4000</v>
      </c>
      <c r="F2365" s="35">
        <f>SUMIFS(Tabla16[TASA 0%],Tabla16[NUM],Tabla1[[#This Row],[CODIGO]])</f>
        <v>0</v>
      </c>
      <c r="G2365" s="35">
        <f>SUMIFS(Tabla16[[EXENTO ]],Tabla16[NUM],Tabla1[[#This Row],[CODIGO]])</f>
        <v>0</v>
      </c>
      <c r="H2365" s="35">
        <f>SUMIFS(Tabla16[IVA],Tabla16[NUM],Tabla1[[#This Row],[CODIGO]])</f>
        <v>640</v>
      </c>
      <c r="I2365" s="35">
        <f>SUMIFS(Tabla16[ISR RET.],Tabla16[NUM],Tabla1[[#This Row],[CODIGO]])</f>
        <v>0</v>
      </c>
      <c r="J2365" s="35">
        <f>SUMIFS(Tabla16[IVA RET.],Tabla16[NUM],Tabla1[[#This Row],[CODIGO]])</f>
        <v>0</v>
      </c>
      <c r="K2365" t="str">
        <f>FIXED(Tabla1[[#This Row],[TASA 16%]],0)</f>
        <v>4,000</v>
      </c>
      <c r="L2365" t="str">
        <f>FIXED(Tabla1[[#This Row],[TASA 0%]],0)</f>
        <v>0</v>
      </c>
      <c r="M2365" t="str">
        <f>FIXED(Tabla1[[#This Row],[TASA EXE.]],0)</f>
        <v>0</v>
      </c>
      <c r="N2365" s="36" t="str">
        <f>FIXED(Tabla1[[#This Row],[IVA]],0)</f>
        <v>640</v>
      </c>
      <c r="O2365" s="36" t="str">
        <f>FIXED(Tabla1[[#This Row],[ISR RET]],0)</f>
        <v>0</v>
      </c>
      <c r="P2365" s="36" t="str">
        <f>FIXED(Tabla1[[#This Row],[IVA RET]],0)</f>
        <v>0</v>
      </c>
      <c r="R2365" s="68">
        <f>Tabla1[[#This Row],[TASA 16]]*16%</f>
        <v>640</v>
      </c>
    </row>
    <row r="2366" spans="2:18" x14ac:dyDescent="0.25">
      <c r="B2366" t="str">
        <f>'[1]210 Y RFC'!A2366</f>
        <v>AEJ090116QJ6</v>
      </c>
      <c r="C2366" t="s">
        <v>2398</v>
      </c>
      <c r="D2366" t="str">
        <f>'[1]210 Y RFC'!C2366</f>
        <v>ABARROTES ECONOMICOS DE JALISCO SA DE CV</v>
      </c>
      <c r="E2366" s="35">
        <f>SUMIFS(Tabla16[TASA 16],Tabla16[NUM],Tabla1[[#This Row],[CODIGO]])</f>
        <v>0</v>
      </c>
      <c r="F2366" s="35">
        <f>SUMIFS(Tabla16[TASA 0%],Tabla16[NUM],Tabla1[[#This Row],[CODIGO]])</f>
        <v>0</v>
      </c>
      <c r="G2366" s="35">
        <f>SUMIFS(Tabla16[[EXENTO ]],Tabla16[NUM],Tabla1[[#This Row],[CODIGO]])</f>
        <v>0</v>
      </c>
      <c r="H2366" s="35">
        <f>SUMIFS(Tabla16[IVA],Tabla16[NUM],Tabla1[[#This Row],[CODIGO]])</f>
        <v>0</v>
      </c>
      <c r="I2366" s="35">
        <f>SUMIFS(Tabla16[ISR RET.],Tabla16[NUM],Tabla1[[#This Row],[CODIGO]])</f>
        <v>0</v>
      </c>
      <c r="J2366" s="35">
        <f>SUMIFS(Tabla16[IVA RET.],Tabla16[NUM],Tabla1[[#This Row],[CODIGO]])</f>
        <v>0</v>
      </c>
      <c r="K2366" t="str">
        <f>FIXED(Tabla1[[#This Row],[TASA 16%]],0)</f>
        <v>0</v>
      </c>
      <c r="L2366" t="str">
        <f>FIXED(Tabla1[[#This Row],[TASA 0%]],0)</f>
        <v>0</v>
      </c>
      <c r="M2366" t="str">
        <f>FIXED(Tabla1[[#This Row],[TASA EXE.]],0)</f>
        <v>0</v>
      </c>
      <c r="N2366" s="36" t="str">
        <f>FIXED(Tabla1[[#This Row],[IVA]],0)</f>
        <v>0</v>
      </c>
      <c r="O2366" s="36" t="str">
        <f>FIXED(Tabla1[[#This Row],[ISR RET]],0)</f>
        <v>0</v>
      </c>
      <c r="P2366" s="36" t="str">
        <f>FIXED(Tabla1[[#This Row],[IVA RET]],0)</f>
        <v>0</v>
      </c>
      <c r="R2366" s="68">
        <f>Tabla1[[#This Row],[TASA 16]]*16%</f>
        <v>0</v>
      </c>
    </row>
    <row r="2367" spans="2:18" x14ac:dyDescent="0.25">
      <c r="B2367" t="str">
        <f>'[1]210 Y RFC'!A2367</f>
        <v>AALD560824SR3</v>
      </c>
      <c r="C2367" t="s">
        <v>2399</v>
      </c>
      <c r="D2367" t="str">
        <f>'[1]210 Y RFC'!C2367</f>
        <v>ALVAREZ LEON DANIEL</v>
      </c>
      <c r="E2367" s="35">
        <f>SUMIFS(Tabla16[TASA 16],Tabla16[NUM],Tabla1[[#This Row],[CODIGO]])</f>
        <v>0</v>
      </c>
      <c r="F2367" s="35">
        <f>SUMIFS(Tabla16[TASA 0%],Tabla16[NUM],Tabla1[[#This Row],[CODIGO]])</f>
        <v>0</v>
      </c>
      <c r="G2367" s="35">
        <f>SUMIFS(Tabla16[[EXENTO ]],Tabla16[NUM],Tabla1[[#This Row],[CODIGO]])</f>
        <v>0</v>
      </c>
      <c r="H2367" s="35">
        <f>SUMIFS(Tabla16[IVA],Tabla16[NUM],Tabla1[[#This Row],[CODIGO]])</f>
        <v>0</v>
      </c>
      <c r="I2367" s="35">
        <f>SUMIFS(Tabla16[ISR RET.],Tabla16[NUM],Tabla1[[#This Row],[CODIGO]])</f>
        <v>0</v>
      </c>
      <c r="J2367" s="35">
        <f>SUMIFS(Tabla16[IVA RET.],Tabla16[NUM],Tabla1[[#This Row],[CODIGO]])</f>
        <v>0</v>
      </c>
      <c r="K2367" t="str">
        <f>FIXED(Tabla1[[#This Row],[TASA 16%]],0)</f>
        <v>0</v>
      </c>
      <c r="L2367" t="str">
        <f>FIXED(Tabla1[[#This Row],[TASA 0%]],0)</f>
        <v>0</v>
      </c>
      <c r="M2367" t="str">
        <f>FIXED(Tabla1[[#This Row],[TASA EXE.]],0)</f>
        <v>0</v>
      </c>
      <c r="N2367" t="str">
        <f>FIXED(Tabla1[[#This Row],[IVA]],0)</f>
        <v>0</v>
      </c>
      <c r="O2367" t="str">
        <f>FIXED(Tabla1[[#This Row],[ISR RET]],0)</f>
        <v>0</v>
      </c>
      <c r="P2367" t="str">
        <f>FIXED(Tabla1[[#This Row],[IVA RET]],0)</f>
        <v>0</v>
      </c>
      <c r="R2367" s="68">
        <f>Tabla1[[#This Row],[TASA 16]]*16%</f>
        <v>0</v>
      </c>
    </row>
    <row r="2368" spans="2:18" x14ac:dyDescent="0.25">
      <c r="B2368">
        <f>'[1]210 Y RFC'!A2368</f>
        <v>0</v>
      </c>
      <c r="C2368" t="s">
        <v>2400</v>
      </c>
      <c r="D2368">
        <f>'[1]210 Y RFC'!C2368</f>
        <v>0</v>
      </c>
      <c r="E2368" s="35">
        <f>SUMIFS(Tabla16[TASA 16],Tabla16[NUM],Tabla1[[#This Row],[CODIGO]])</f>
        <v>0</v>
      </c>
      <c r="F2368" s="35">
        <f>SUMIFS(Tabla16[TASA 0%],Tabla16[NUM],Tabla1[[#This Row],[CODIGO]])</f>
        <v>0</v>
      </c>
      <c r="G2368" s="35">
        <f>SUMIFS(Tabla16[[EXENTO ]],Tabla16[NUM],Tabla1[[#This Row],[CODIGO]])</f>
        <v>0</v>
      </c>
      <c r="H2368" s="35">
        <f>SUMIFS(Tabla16[IVA],Tabla16[NUM],Tabla1[[#This Row],[CODIGO]])</f>
        <v>0</v>
      </c>
      <c r="I2368" s="35">
        <f>SUMIFS(Tabla16[ISR RET.],Tabla16[NUM],Tabla1[[#This Row],[CODIGO]])</f>
        <v>0</v>
      </c>
      <c r="J2368" s="35">
        <f>SUMIFS(Tabla16[IVA RET.],Tabla16[NUM],Tabla1[[#This Row],[CODIGO]])</f>
        <v>0</v>
      </c>
      <c r="K2368" t="str">
        <f>FIXED(Tabla1[[#This Row],[TASA 16%]],0)</f>
        <v>0</v>
      </c>
      <c r="L2368" t="str">
        <f>FIXED(Tabla1[[#This Row],[TASA 0%]],0)</f>
        <v>0</v>
      </c>
      <c r="M2368" t="str">
        <f>FIXED(Tabla1[[#This Row],[TASA EXE.]],0)</f>
        <v>0</v>
      </c>
      <c r="N2368" s="36" t="str">
        <f>FIXED(Tabla1[[#This Row],[IVA]],0)</f>
        <v>0</v>
      </c>
      <c r="O2368" s="36" t="str">
        <f>FIXED(Tabla1[[#This Row],[ISR RET]],0)</f>
        <v>0</v>
      </c>
      <c r="P2368" s="36" t="str">
        <f>FIXED(Tabla1[[#This Row],[IVA RET]],0)</f>
        <v>0</v>
      </c>
      <c r="R2368" s="68">
        <f>Tabla1[[#This Row],[TASA 16]]*16%</f>
        <v>0</v>
      </c>
    </row>
    <row r="2369" spans="2:18" x14ac:dyDescent="0.25">
      <c r="B2369" t="str">
        <f>'[1]210 Y RFC'!A2369</f>
        <v>IAL101117AQA</v>
      </c>
      <c r="C2369" t="s">
        <v>2401</v>
      </c>
      <c r="D2369" t="str">
        <f>'[1]210 Y RFC'!C2369</f>
        <v>IMPERQUIMIA DE LOS ALTOS SA DE CV</v>
      </c>
      <c r="E2369" s="35">
        <f>SUMIFS(Tabla16[TASA 16],Tabla16[NUM],Tabla1[[#This Row],[CODIGO]])</f>
        <v>11684</v>
      </c>
      <c r="F2369" s="35">
        <f>SUMIFS(Tabla16[TASA 0%],Tabla16[NUM],Tabla1[[#This Row],[CODIGO]])</f>
        <v>-1.8189894035458565E-12</v>
      </c>
      <c r="G2369" s="35">
        <f>SUMIFS(Tabla16[[EXENTO ]],Tabla16[NUM],Tabla1[[#This Row],[CODIGO]])</f>
        <v>0</v>
      </c>
      <c r="H2369" s="35">
        <f>SUMIFS(Tabla16[IVA],Tabla16[NUM],Tabla1[[#This Row],[CODIGO]])</f>
        <v>1869.44</v>
      </c>
      <c r="I2369" s="35">
        <f>SUMIFS(Tabla16[ISR RET.],Tabla16[NUM],Tabla1[[#This Row],[CODIGO]])</f>
        <v>0</v>
      </c>
      <c r="J2369" s="35">
        <f>SUMIFS(Tabla16[IVA RET.],Tabla16[NUM],Tabla1[[#This Row],[CODIGO]])</f>
        <v>0</v>
      </c>
      <c r="K2369" t="str">
        <f>FIXED(Tabla1[[#This Row],[TASA 16%]],0)</f>
        <v>11,684</v>
      </c>
      <c r="L2369" t="str">
        <f>FIXED(Tabla1[[#This Row],[TASA 0%]],0)</f>
        <v>0</v>
      </c>
      <c r="M2369" t="str">
        <f>FIXED(Tabla1[[#This Row],[TASA EXE.]],0)</f>
        <v>0</v>
      </c>
      <c r="N2369" s="36" t="str">
        <f>FIXED(Tabla1[[#This Row],[IVA]],0)</f>
        <v>1,869</v>
      </c>
      <c r="O2369" s="36" t="str">
        <f>FIXED(Tabla1[[#This Row],[ISR RET]],0)</f>
        <v>0</v>
      </c>
      <c r="P2369" s="36" t="str">
        <f>FIXED(Tabla1[[#This Row],[IVA RET]],0)</f>
        <v>0</v>
      </c>
      <c r="R2369" s="68">
        <f>Tabla1[[#This Row],[TASA 16]]*16%</f>
        <v>1869.44</v>
      </c>
    </row>
    <row r="2370" spans="2:18" x14ac:dyDescent="0.25">
      <c r="B2370" t="str">
        <f>'[1]210 Y RFC'!A2370</f>
        <v>CIA111029AL2</v>
      </c>
      <c r="C2370" t="s">
        <v>2402</v>
      </c>
      <c r="D2370" t="str">
        <f>'[1]210 Y RFC'!C2370</f>
        <v>COMERCIALIZADORA INTEGRAL DE LOS ALTOS S DE RL DE CV</v>
      </c>
      <c r="E2370" s="35">
        <f>SUMIFS(Tabla16[TASA 16],Tabla16[NUM],Tabla1[[#This Row],[CODIGO]])</f>
        <v>0</v>
      </c>
      <c r="F2370" s="35">
        <f>SUMIFS(Tabla16[TASA 0%],Tabla16[NUM],Tabla1[[#This Row],[CODIGO]])</f>
        <v>0</v>
      </c>
      <c r="G2370" s="35">
        <f>SUMIFS(Tabla16[[EXENTO ]],Tabla16[NUM],Tabla1[[#This Row],[CODIGO]])</f>
        <v>0</v>
      </c>
      <c r="H2370" s="35">
        <f>SUMIFS(Tabla16[IVA],Tabla16[NUM],Tabla1[[#This Row],[CODIGO]])</f>
        <v>0</v>
      </c>
      <c r="I2370" s="35">
        <f>SUMIFS(Tabla16[ISR RET.],Tabla16[NUM],Tabla1[[#This Row],[CODIGO]])</f>
        <v>0</v>
      </c>
      <c r="J2370" s="35">
        <f>SUMIFS(Tabla16[IVA RET.],Tabla16[NUM],Tabla1[[#This Row],[CODIGO]])</f>
        <v>0</v>
      </c>
      <c r="K2370" t="str">
        <f>FIXED(Tabla1[[#This Row],[TASA 16%]],0)</f>
        <v>0</v>
      </c>
      <c r="L2370" t="str">
        <f>FIXED(Tabla1[[#This Row],[TASA 0%]],0)</f>
        <v>0</v>
      </c>
      <c r="M2370" t="str">
        <f>FIXED(Tabla1[[#This Row],[TASA EXE.]],0)</f>
        <v>0</v>
      </c>
      <c r="N2370" s="36" t="str">
        <f>FIXED(Tabla1[[#This Row],[IVA]],0)</f>
        <v>0</v>
      </c>
      <c r="O2370" s="36" t="str">
        <f>FIXED(Tabla1[[#This Row],[ISR RET]],0)</f>
        <v>0</v>
      </c>
      <c r="P2370" s="36" t="str">
        <f>FIXED(Tabla1[[#This Row],[IVA RET]],0)</f>
        <v>0</v>
      </c>
      <c r="R2370" s="68">
        <f>Tabla1[[#This Row],[TASA 16]]*16%</f>
        <v>0</v>
      </c>
    </row>
    <row r="2371" spans="2:18" x14ac:dyDescent="0.25">
      <c r="B2371" t="str">
        <f>'[1]210 Y RFC'!A2371</f>
        <v>RATJ440319R73</v>
      </c>
      <c r="C2371" t="s">
        <v>2403</v>
      </c>
      <c r="D2371" t="str">
        <f>'[1]210 Y RFC'!C2371</f>
        <v>RANGEL TORRES JOSEFINA</v>
      </c>
      <c r="E2371" s="35">
        <f>SUMIFS(Tabla16[TASA 16],Tabla16[NUM],Tabla1[[#This Row],[CODIGO]])</f>
        <v>0</v>
      </c>
      <c r="F2371" s="35">
        <f>SUMIFS(Tabla16[TASA 0%],Tabla16[NUM],Tabla1[[#This Row],[CODIGO]])</f>
        <v>0</v>
      </c>
      <c r="G2371" s="35">
        <f>SUMIFS(Tabla16[[EXENTO ]],Tabla16[NUM],Tabla1[[#This Row],[CODIGO]])</f>
        <v>0</v>
      </c>
      <c r="H2371" s="35">
        <f>SUMIFS(Tabla16[IVA],Tabla16[NUM],Tabla1[[#This Row],[CODIGO]])</f>
        <v>0</v>
      </c>
      <c r="I2371" s="35">
        <f>SUMIFS(Tabla16[ISR RET.],Tabla16[NUM],Tabla1[[#This Row],[CODIGO]])</f>
        <v>0</v>
      </c>
      <c r="J2371" s="35">
        <f>SUMIFS(Tabla16[IVA RET.],Tabla16[NUM],Tabla1[[#This Row],[CODIGO]])</f>
        <v>0</v>
      </c>
      <c r="K2371" t="str">
        <f>FIXED(Tabla1[[#This Row],[TASA 16%]],0)</f>
        <v>0</v>
      </c>
      <c r="L2371" t="str">
        <f>FIXED(Tabla1[[#This Row],[TASA 0%]],0)</f>
        <v>0</v>
      </c>
      <c r="M2371" t="str">
        <f>FIXED(Tabla1[[#This Row],[TASA EXE.]],0)</f>
        <v>0</v>
      </c>
      <c r="N2371" t="str">
        <f>FIXED(Tabla1[[#This Row],[IVA]],0)</f>
        <v>0</v>
      </c>
      <c r="O2371" t="str">
        <f>FIXED(Tabla1[[#This Row],[ISR RET]],0)</f>
        <v>0</v>
      </c>
      <c r="P2371" t="str">
        <f>FIXED(Tabla1[[#This Row],[IVA RET]],0)</f>
        <v>0</v>
      </c>
      <c r="R2371" s="68">
        <f>Tabla1[[#This Row],[TASA 16]]*16%</f>
        <v>0</v>
      </c>
    </row>
    <row r="2372" spans="2:18" x14ac:dyDescent="0.25">
      <c r="B2372" t="str">
        <f>'[1]210 Y RFC'!A2372</f>
        <v>NFD8911233A5</v>
      </c>
      <c r="C2372" t="s">
        <v>2404</v>
      </c>
      <c r="D2372" t="str">
        <f>'[1]210 Y RFC'!C2372</f>
        <v>NUEVA FARMACIA Y DROGUERIA TOLEDO SA DE CV</v>
      </c>
      <c r="E2372" s="35">
        <f>SUMIFS(Tabla16[TASA 16],Tabla16[NUM],Tabla1[[#This Row],[CODIGO]])</f>
        <v>1099.1875</v>
      </c>
      <c r="F2372" s="35">
        <f>SUMIFS(Tabla16[TASA 0%],Tabla16[NUM],Tabla1[[#This Row],[CODIGO]])</f>
        <v>-5.7499999999947704E-2</v>
      </c>
      <c r="G2372" s="35">
        <f>SUMIFS(Tabla16[[EXENTO ]],Tabla16[NUM],Tabla1[[#This Row],[CODIGO]])</f>
        <v>0</v>
      </c>
      <c r="H2372" s="35">
        <f>SUMIFS(Tabla16[IVA],Tabla16[NUM],Tabla1[[#This Row],[CODIGO]])</f>
        <v>175.87</v>
      </c>
      <c r="I2372" s="35">
        <f>SUMIFS(Tabla16[ISR RET.],Tabla16[NUM],Tabla1[[#This Row],[CODIGO]])</f>
        <v>0</v>
      </c>
      <c r="J2372" s="35">
        <f>SUMIFS(Tabla16[IVA RET.],Tabla16[NUM],Tabla1[[#This Row],[CODIGO]])</f>
        <v>0</v>
      </c>
      <c r="K2372" t="str">
        <f>FIXED(Tabla1[[#This Row],[TASA 16%]],0)</f>
        <v>1,099</v>
      </c>
      <c r="L2372" t="str">
        <f>FIXED(Tabla1[[#This Row],[TASA 0%]],0)</f>
        <v>0</v>
      </c>
      <c r="M2372" t="str">
        <f>FIXED(Tabla1[[#This Row],[TASA EXE.]],0)</f>
        <v>0</v>
      </c>
      <c r="N2372" s="36" t="str">
        <f>FIXED(Tabla1[[#This Row],[IVA]],0)</f>
        <v>176</v>
      </c>
      <c r="O2372" s="36" t="str">
        <f>FIXED(Tabla1[[#This Row],[ISR RET]],0)</f>
        <v>0</v>
      </c>
      <c r="P2372" s="36" t="str">
        <f>FIXED(Tabla1[[#This Row],[IVA RET]],0)</f>
        <v>0</v>
      </c>
      <c r="R2372" s="68">
        <f>Tabla1[[#This Row],[TASA 16]]*16%</f>
        <v>175.84</v>
      </c>
    </row>
    <row r="2373" spans="2:18" x14ac:dyDescent="0.25">
      <c r="B2373" t="str">
        <f>'[1]210 Y RFC'!A2373</f>
        <v>MECR810818K5A</v>
      </c>
      <c r="C2373" t="s">
        <v>2405</v>
      </c>
      <c r="D2373" t="str">
        <f>'[1]210 Y RFC'!C2373</f>
        <v>MELCHOR CENTENO RUTH</v>
      </c>
      <c r="E2373" s="35">
        <f>SUMIFS(Tabla16[TASA 16],Tabla16[NUM],Tabla1[[#This Row],[CODIGO]])</f>
        <v>0</v>
      </c>
      <c r="F2373" s="35">
        <f>SUMIFS(Tabla16[TASA 0%],Tabla16[NUM],Tabla1[[#This Row],[CODIGO]])</f>
        <v>0</v>
      </c>
      <c r="G2373" s="35">
        <f>SUMIFS(Tabla16[[EXENTO ]],Tabla16[NUM],Tabla1[[#This Row],[CODIGO]])</f>
        <v>0</v>
      </c>
      <c r="H2373" s="35">
        <f>SUMIFS(Tabla16[IVA],Tabla16[NUM],Tabla1[[#This Row],[CODIGO]])</f>
        <v>0</v>
      </c>
      <c r="I2373" s="35">
        <f>SUMIFS(Tabla16[ISR RET.],Tabla16[NUM],Tabla1[[#This Row],[CODIGO]])</f>
        <v>0</v>
      </c>
      <c r="J2373" s="35">
        <f>SUMIFS(Tabla16[IVA RET.],Tabla16[NUM],Tabla1[[#This Row],[CODIGO]])</f>
        <v>0</v>
      </c>
      <c r="K2373" t="str">
        <f>FIXED(Tabla1[[#This Row],[TASA 16%]],0)</f>
        <v>0</v>
      </c>
      <c r="L2373" t="str">
        <f>FIXED(Tabla1[[#This Row],[TASA 0%]],0)</f>
        <v>0</v>
      </c>
      <c r="M2373" t="str">
        <f>FIXED(Tabla1[[#This Row],[TASA EXE.]],0)</f>
        <v>0</v>
      </c>
      <c r="N2373" t="str">
        <f>FIXED(Tabla1[[#This Row],[IVA]],0)</f>
        <v>0</v>
      </c>
      <c r="O2373" t="str">
        <f>FIXED(Tabla1[[#This Row],[ISR RET]],0)</f>
        <v>0</v>
      </c>
      <c r="P2373" t="str">
        <f>FIXED(Tabla1[[#This Row],[IVA RET]],0)</f>
        <v>0</v>
      </c>
      <c r="R2373" s="68">
        <f>Tabla1[[#This Row],[TASA 16]]*16%</f>
        <v>0</v>
      </c>
    </row>
    <row r="2374" spans="2:18" x14ac:dyDescent="0.25">
      <c r="B2374" t="str">
        <f>'[1]210 Y RFC'!A2374</f>
        <v>GAL100607788</v>
      </c>
      <c r="C2374" t="s">
        <v>2406</v>
      </c>
      <c r="D2374" t="str">
        <f>'[1]210 Y RFC'!C2374</f>
        <v>GRUPO ALAJUELA SA DE CV</v>
      </c>
      <c r="E2374" s="35">
        <f>SUMIFS(Tabla16[TASA 16],Tabla16[NUM],Tabla1[[#This Row],[CODIGO]])</f>
        <v>0</v>
      </c>
      <c r="F2374" s="35">
        <f>SUMIFS(Tabla16[TASA 0%],Tabla16[NUM],Tabla1[[#This Row],[CODIGO]])</f>
        <v>0</v>
      </c>
      <c r="G2374" s="35">
        <f>SUMIFS(Tabla16[[EXENTO ]],Tabla16[NUM],Tabla1[[#This Row],[CODIGO]])</f>
        <v>0</v>
      </c>
      <c r="H2374" s="35">
        <f>SUMIFS(Tabla16[IVA],Tabla16[NUM],Tabla1[[#This Row],[CODIGO]])</f>
        <v>0</v>
      </c>
      <c r="I2374" s="35">
        <f>SUMIFS(Tabla16[ISR RET.],Tabla16[NUM],Tabla1[[#This Row],[CODIGO]])</f>
        <v>0</v>
      </c>
      <c r="J2374" s="35">
        <f>SUMIFS(Tabla16[IVA RET.],Tabla16[NUM],Tabla1[[#This Row],[CODIGO]])</f>
        <v>0</v>
      </c>
      <c r="K2374" t="str">
        <f>FIXED(Tabla1[[#This Row],[TASA 16%]],0)</f>
        <v>0</v>
      </c>
      <c r="L2374" t="str">
        <f>FIXED(Tabla1[[#This Row],[TASA 0%]],0)</f>
        <v>0</v>
      </c>
      <c r="M2374" t="str">
        <f>FIXED(Tabla1[[#This Row],[TASA EXE.]],0)</f>
        <v>0</v>
      </c>
      <c r="N2374" s="36" t="str">
        <f>FIXED(Tabla1[[#This Row],[IVA]],0)</f>
        <v>0</v>
      </c>
      <c r="O2374" s="36" t="str">
        <f>FIXED(Tabla1[[#This Row],[ISR RET]],0)</f>
        <v>0</v>
      </c>
      <c r="P2374" s="36" t="str">
        <f>FIXED(Tabla1[[#This Row],[IVA RET]],0)</f>
        <v>0</v>
      </c>
      <c r="R2374" s="68">
        <f>Tabla1[[#This Row],[TASA 16]]*16%</f>
        <v>0</v>
      </c>
    </row>
    <row r="2375" spans="2:18" x14ac:dyDescent="0.25">
      <c r="B2375" t="str">
        <f>'[1]210 Y RFC'!A2375</f>
        <v>PMS080130KF7</v>
      </c>
      <c r="C2375" t="s">
        <v>2407</v>
      </c>
      <c r="D2375" t="str">
        <f>'[1]210 Y RFC'!C2375</f>
        <v>PRODUCTOS Y MAQUILAS SELECTAS SA DE CV</v>
      </c>
      <c r="E2375" s="35">
        <f>SUMIFS(Tabla16[TASA 16],Tabla16[NUM],Tabla1[[#This Row],[CODIGO]])</f>
        <v>0</v>
      </c>
      <c r="F2375" s="35">
        <f>SUMIFS(Tabla16[TASA 0%],Tabla16[NUM],Tabla1[[#This Row],[CODIGO]])</f>
        <v>0</v>
      </c>
      <c r="G2375" s="35">
        <f>SUMIFS(Tabla16[[EXENTO ]],Tabla16[NUM],Tabla1[[#This Row],[CODIGO]])</f>
        <v>0</v>
      </c>
      <c r="H2375" s="35">
        <f>SUMIFS(Tabla16[IVA],Tabla16[NUM],Tabla1[[#This Row],[CODIGO]])</f>
        <v>0</v>
      </c>
      <c r="I2375" s="35">
        <f>SUMIFS(Tabla16[ISR RET.],Tabla16[NUM],Tabla1[[#This Row],[CODIGO]])</f>
        <v>0</v>
      </c>
      <c r="J2375" s="35">
        <f>SUMIFS(Tabla16[IVA RET.],Tabla16[NUM],Tabla1[[#This Row],[CODIGO]])</f>
        <v>0</v>
      </c>
      <c r="K2375" t="str">
        <f>FIXED(Tabla1[[#This Row],[TASA 16%]],0)</f>
        <v>0</v>
      </c>
      <c r="L2375" t="str">
        <f>FIXED(Tabla1[[#This Row],[TASA 0%]],0)</f>
        <v>0</v>
      </c>
      <c r="M2375" t="str">
        <f>FIXED(Tabla1[[#This Row],[TASA EXE.]],0)</f>
        <v>0</v>
      </c>
      <c r="N2375" t="str">
        <f>FIXED(Tabla1[[#This Row],[IVA]],0)</f>
        <v>0</v>
      </c>
      <c r="O2375" t="str">
        <f>FIXED(Tabla1[[#This Row],[ISR RET]],0)</f>
        <v>0</v>
      </c>
      <c r="P2375" t="str">
        <f>FIXED(Tabla1[[#This Row],[IVA RET]],0)</f>
        <v>0</v>
      </c>
      <c r="R2375" s="68">
        <f>Tabla1[[#This Row],[TASA 16]]*16%</f>
        <v>0</v>
      </c>
    </row>
    <row r="2376" spans="2:18" x14ac:dyDescent="0.25">
      <c r="B2376" t="str">
        <f>'[1]210 Y RFC'!A2376</f>
        <v>GOCA551201HU7</v>
      </c>
      <c r="C2376" t="s">
        <v>2408</v>
      </c>
      <c r="D2376" t="str">
        <f>'[1]210 Y RFC'!C2376</f>
        <v>GONZALEZ CASTELLANOS ANA ROSA</v>
      </c>
      <c r="E2376" s="35">
        <f>SUMIFS(Tabla16[TASA 16],Tabla16[NUM],Tabla1[[#This Row],[CODIGO]])</f>
        <v>657493.0625</v>
      </c>
      <c r="F2376" s="35">
        <f>SUMIFS(Tabla16[TASA 0%],Tabla16[NUM],Tabla1[[#This Row],[CODIGO]])</f>
        <v>4.7500000011496013E-2</v>
      </c>
      <c r="G2376" s="35">
        <f>SUMIFS(Tabla16[[EXENTO ]],Tabla16[NUM],Tabla1[[#This Row],[CODIGO]])</f>
        <v>0</v>
      </c>
      <c r="H2376" s="35">
        <f>SUMIFS(Tabla16[IVA],Tabla16[NUM],Tabla1[[#This Row],[CODIGO]])</f>
        <v>105198.89000000001</v>
      </c>
      <c r="I2376" s="35">
        <f>SUMIFS(Tabla16[ISR RET.],Tabla16[NUM],Tabla1[[#This Row],[CODIGO]])</f>
        <v>0</v>
      </c>
      <c r="J2376" s="35">
        <f>SUMIFS(Tabla16[IVA RET.],Tabla16[NUM],Tabla1[[#This Row],[CODIGO]])</f>
        <v>0</v>
      </c>
      <c r="K2376" t="str">
        <f>FIXED(Tabla1[[#This Row],[TASA 16%]],0)</f>
        <v>657,493</v>
      </c>
      <c r="L2376" t="str">
        <f>FIXED(Tabla1[[#This Row],[TASA 0%]],0)</f>
        <v>0</v>
      </c>
      <c r="M2376" t="str">
        <f>FIXED(Tabla1[[#This Row],[TASA EXE.]],0)</f>
        <v>0</v>
      </c>
      <c r="N2376" s="36" t="str">
        <f>FIXED(Tabla1[[#This Row],[IVA]],0)</f>
        <v>105,199</v>
      </c>
      <c r="O2376" s="36" t="str">
        <f>FIXED(Tabla1[[#This Row],[ISR RET]],0)</f>
        <v>0</v>
      </c>
      <c r="P2376" s="36" t="str">
        <f>FIXED(Tabla1[[#This Row],[IVA RET]],0)</f>
        <v>0</v>
      </c>
      <c r="R2376" s="68">
        <f>Tabla1[[#This Row],[TASA 16]]*16%</f>
        <v>105198.88</v>
      </c>
    </row>
    <row r="2377" spans="2:18" x14ac:dyDescent="0.25">
      <c r="B2377" t="str">
        <f>'[1]210 Y RFC'!A2377</f>
        <v>FMC040819B51</v>
      </c>
      <c r="C2377" t="s">
        <v>2409</v>
      </c>
      <c r="D2377" t="str">
        <f>'[1]210 Y RFC'!C2377</f>
        <v>FABRICA Y MAQUILA DE CREMAS Y COSMETICOS SA DE CV</v>
      </c>
      <c r="E2377" s="35">
        <f>SUMIFS(Tabla16[TASA 16],Tabla16[NUM],Tabla1[[#This Row],[CODIGO]])</f>
        <v>0</v>
      </c>
      <c r="F2377" s="35">
        <f>SUMIFS(Tabla16[TASA 0%],Tabla16[NUM],Tabla1[[#This Row],[CODIGO]])</f>
        <v>0</v>
      </c>
      <c r="G2377" s="35">
        <f>SUMIFS(Tabla16[[EXENTO ]],Tabla16[NUM],Tabla1[[#This Row],[CODIGO]])</f>
        <v>0</v>
      </c>
      <c r="H2377" s="35">
        <f>SUMIFS(Tabla16[IVA],Tabla16[NUM],Tabla1[[#This Row],[CODIGO]])</f>
        <v>0</v>
      </c>
      <c r="I2377" s="35">
        <f>SUMIFS(Tabla16[ISR RET.],Tabla16[NUM],Tabla1[[#This Row],[CODIGO]])</f>
        <v>0</v>
      </c>
      <c r="J2377" s="35">
        <f>SUMIFS(Tabla16[IVA RET.],Tabla16[NUM],Tabla1[[#This Row],[CODIGO]])</f>
        <v>0</v>
      </c>
      <c r="K2377" t="str">
        <f>FIXED(Tabla1[[#This Row],[TASA 16%]],0)</f>
        <v>0</v>
      </c>
      <c r="L2377" t="str">
        <f>FIXED(Tabla1[[#This Row],[TASA 0%]],0)</f>
        <v>0</v>
      </c>
      <c r="M2377" t="str">
        <f>FIXED(Tabla1[[#This Row],[TASA EXE.]],0)</f>
        <v>0</v>
      </c>
      <c r="N2377" t="str">
        <f>FIXED(Tabla1[[#This Row],[IVA]],0)</f>
        <v>0</v>
      </c>
      <c r="O2377" t="str">
        <f>FIXED(Tabla1[[#This Row],[ISR RET]],0)</f>
        <v>0</v>
      </c>
      <c r="P2377" t="str">
        <f>FIXED(Tabla1[[#This Row],[IVA RET]],0)</f>
        <v>0</v>
      </c>
      <c r="R2377" s="68">
        <f>Tabla1[[#This Row],[TASA 16]]*16%</f>
        <v>0</v>
      </c>
    </row>
    <row r="2378" spans="2:18" x14ac:dyDescent="0.25">
      <c r="B2378" t="str">
        <f>'[1]210 Y RFC'!A2378</f>
        <v>OEML750319179</v>
      </c>
      <c r="C2378" t="s">
        <v>2410</v>
      </c>
      <c r="D2378" t="str">
        <f>'[1]210 Y RFC'!C2378</f>
        <v>OREGEL MARTINEZ MARIA LILIANA</v>
      </c>
      <c r="E2378" s="35">
        <f>SUMIFS(Tabla16[TASA 16],Tabla16[NUM],Tabla1[[#This Row],[CODIGO]])</f>
        <v>4237.75</v>
      </c>
      <c r="F2378" s="35">
        <f>SUMIFS(Tabla16[TASA 0%],Tabla16[NUM],Tabla1[[#This Row],[CODIGO]])</f>
        <v>-1.9999999999527063E-2</v>
      </c>
      <c r="G2378" s="35">
        <f>SUMIFS(Tabla16[[EXENTO ]],Tabla16[NUM],Tabla1[[#This Row],[CODIGO]])</f>
        <v>0</v>
      </c>
      <c r="H2378" s="35">
        <f>SUMIFS(Tabla16[IVA],Tabla16[NUM],Tabla1[[#This Row],[CODIGO]])</f>
        <v>678.04</v>
      </c>
      <c r="I2378" s="35">
        <f>SUMIFS(Tabla16[ISR RET.],Tabla16[NUM],Tabla1[[#This Row],[CODIGO]])</f>
        <v>0</v>
      </c>
      <c r="J2378" s="35">
        <f>SUMIFS(Tabla16[IVA RET.],Tabla16[NUM],Tabla1[[#This Row],[CODIGO]])</f>
        <v>0</v>
      </c>
      <c r="K2378" t="str">
        <f>FIXED(Tabla1[[#This Row],[TASA 16%]],0)</f>
        <v>4,238</v>
      </c>
      <c r="L2378" t="str">
        <f>FIXED(Tabla1[[#This Row],[TASA 0%]],0)</f>
        <v>0</v>
      </c>
      <c r="M2378" t="str">
        <f>FIXED(Tabla1[[#This Row],[TASA EXE.]],0)</f>
        <v>0</v>
      </c>
      <c r="N2378" s="36" t="str">
        <f>FIXED(Tabla1[[#This Row],[IVA]],0)</f>
        <v>678</v>
      </c>
      <c r="O2378" s="36" t="str">
        <f>FIXED(Tabla1[[#This Row],[ISR RET]],0)</f>
        <v>0</v>
      </c>
      <c r="P2378" s="36" t="str">
        <f>FIXED(Tabla1[[#This Row],[IVA RET]],0)</f>
        <v>0</v>
      </c>
      <c r="R2378" s="68">
        <f>Tabla1[[#This Row],[TASA 16]]*16%</f>
        <v>678.08</v>
      </c>
    </row>
    <row r="2379" spans="2:18" x14ac:dyDescent="0.25">
      <c r="B2379" t="str">
        <f>'[1]210 Y RFC'!A2379</f>
        <v>CAVM800728962</v>
      </c>
      <c r="C2379" t="s">
        <v>2411</v>
      </c>
      <c r="D2379" t="str">
        <f>'[1]210 Y RFC'!C2379</f>
        <v>CABRERA VELAZQUEZ MARCELA</v>
      </c>
      <c r="E2379" s="35">
        <f>SUMIFS(Tabla16[TASA 16],Tabla16[NUM],Tabla1[[#This Row],[CODIGO]])</f>
        <v>0</v>
      </c>
      <c r="F2379" s="35">
        <f>SUMIFS(Tabla16[TASA 0%],Tabla16[NUM],Tabla1[[#This Row],[CODIGO]])</f>
        <v>0</v>
      </c>
      <c r="G2379" s="35">
        <f>SUMIFS(Tabla16[[EXENTO ]],Tabla16[NUM],Tabla1[[#This Row],[CODIGO]])</f>
        <v>0</v>
      </c>
      <c r="H2379" s="35">
        <f>SUMIFS(Tabla16[IVA],Tabla16[NUM],Tabla1[[#This Row],[CODIGO]])</f>
        <v>0</v>
      </c>
      <c r="I2379" s="35">
        <f>SUMIFS(Tabla16[ISR RET.],Tabla16[NUM],Tabla1[[#This Row],[CODIGO]])</f>
        <v>0</v>
      </c>
      <c r="J2379" s="35">
        <f>SUMIFS(Tabla16[IVA RET.],Tabla16[NUM],Tabla1[[#This Row],[CODIGO]])</f>
        <v>0</v>
      </c>
      <c r="K2379" t="str">
        <f>FIXED(Tabla1[[#This Row],[TASA 16%]],0)</f>
        <v>0</v>
      </c>
      <c r="L2379" t="str">
        <f>FIXED(Tabla1[[#This Row],[TASA 0%]],0)</f>
        <v>0</v>
      </c>
      <c r="M2379" t="str">
        <f>FIXED(Tabla1[[#This Row],[TASA EXE.]],0)</f>
        <v>0</v>
      </c>
      <c r="N2379" t="str">
        <f>FIXED(Tabla1[[#This Row],[IVA]],0)</f>
        <v>0</v>
      </c>
      <c r="O2379" t="str">
        <f>FIXED(Tabla1[[#This Row],[ISR RET]],0)</f>
        <v>0</v>
      </c>
      <c r="P2379" t="str">
        <f>FIXED(Tabla1[[#This Row],[IVA RET]],0)</f>
        <v>0</v>
      </c>
      <c r="R2379" s="68">
        <f>Tabla1[[#This Row],[TASA 16]]*16%</f>
        <v>0</v>
      </c>
    </row>
    <row r="2380" spans="2:18" x14ac:dyDescent="0.25">
      <c r="B2380" t="str">
        <f>'[1]210 Y RFC'!A2380</f>
        <v>FADJ670208EB3</v>
      </c>
      <c r="C2380" t="s">
        <v>2412</v>
      </c>
      <c r="D2380" t="str">
        <f>'[1]210 Y RFC'!C2380</f>
        <v>FRANCO DELGADILLO JORGE</v>
      </c>
      <c r="E2380" s="35">
        <f>SUMIFS(Tabla16[TASA 16],Tabla16[NUM],Tabla1[[#This Row],[CODIGO]])</f>
        <v>0</v>
      </c>
      <c r="F2380" s="35">
        <f>SUMIFS(Tabla16[TASA 0%],Tabla16[NUM],Tabla1[[#This Row],[CODIGO]])</f>
        <v>0</v>
      </c>
      <c r="G2380" s="35">
        <f>SUMIFS(Tabla16[[EXENTO ]],Tabla16[NUM],Tabla1[[#This Row],[CODIGO]])</f>
        <v>0</v>
      </c>
      <c r="H2380" s="35">
        <f>SUMIFS(Tabla16[IVA],Tabla16[NUM],Tabla1[[#This Row],[CODIGO]])</f>
        <v>0</v>
      </c>
      <c r="I2380" s="35">
        <f>SUMIFS(Tabla16[ISR RET.],Tabla16[NUM],Tabla1[[#This Row],[CODIGO]])</f>
        <v>0</v>
      </c>
      <c r="J2380" s="35">
        <f>SUMIFS(Tabla16[IVA RET.],Tabla16[NUM],Tabla1[[#This Row],[CODIGO]])</f>
        <v>0</v>
      </c>
      <c r="K2380" t="str">
        <f>FIXED(Tabla1[[#This Row],[TASA 16%]],0)</f>
        <v>0</v>
      </c>
      <c r="L2380" t="str">
        <f>FIXED(Tabla1[[#This Row],[TASA 0%]],0)</f>
        <v>0</v>
      </c>
      <c r="M2380" t="str">
        <f>FIXED(Tabla1[[#This Row],[TASA EXE.]],0)</f>
        <v>0</v>
      </c>
      <c r="N2380" s="36" t="str">
        <f>FIXED(Tabla1[[#This Row],[IVA]],0)</f>
        <v>0</v>
      </c>
      <c r="O2380" s="36" t="str">
        <f>FIXED(Tabla1[[#This Row],[ISR RET]],0)</f>
        <v>0</v>
      </c>
      <c r="P2380" s="36" t="str">
        <f>FIXED(Tabla1[[#This Row],[IVA RET]],0)</f>
        <v>0</v>
      </c>
      <c r="R2380" s="68">
        <f>Tabla1[[#This Row],[TASA 16]]*16%</f>
        <v>0</v>
      </c>
    </row>
    <row r="2381" spans="2:18" x14ac:dyDescent="0.25">
      <c r="B2381" t="str">
        <f>'[1]210 Y RFC'!A2381</f>
        <v>HEVL861004S58</v>
      </c>
      <c r="C2381" t="s">
        <v>2413</v>
      </c>
      <c r="D2381" t="str">
        <f>'[1]210 Y RFC'!C2381</f>
        <v>HERNANDEZ VERA LISBETH</v>
      </c>
      <c r="E2381" s="35">
        <f>SUMIFS(Tabla16[TASA 16],Tabla16[NUM],Tabla1[[#This Row],[CODIGO]])</f>
        <v>0</v>
      </c>
      <c r="F2381" s="35">
        <f>SUMIFS(Tabla16[TASA 0%],Tabla16[NUM],Tabla1[[#This Row],[CODIGO]])</f>
        <v>0</v>
      </c>
      <c r="G2381" s="35">
        <f>SUMIFS(Tabla16[[EXENTO ]],Tabla16[NUM],Tabla1[[#This Row],[CODIGO]])</f>
        <v>0</v>
      </c>
      <c r="H2381" s="35">
        <f>SUMIFS(Tabla16[IVA],Tabla16[NUM],Tabla1[[#This Row],[CODIGO]])</f>
        <v>0</v>
      </c>
      <c r="I2381" s="35">
        <f>SUMIFS(Tabla16[ISR RET.],Tabla16[NUM],Tabla1[[#This Row],[CODIGO]])</f>
        <v>0</v>
      </c>
      <c r="J2381" s="35">
        <f>SUMIFS(Tabla16[IVA RET.],Tabla16[NUM],Tabla1[[#This Row],[CODIGO]])</f>
        <v>0</v>
      </c>
      <c r="K2381" t="str">
        <f>FIXED(Tabla1[[#This Row],[TASA 16%]],0)</f>
        <v>0</v>
      </c>
      <c r="L2381" t="str">
        <f>FIXED(Tabla1[[#This Row],[TASA 0%]],0)</f>
        <v>0</v>
      </c>
      <c r="M2381" t="str">
        <f>FIXED(Tabla1[[#This Row],[TASA EXE.]],0)</f>
        <v>0</v>
      </c>
      <c r="N2381" t="str">
        <f>FIXED(Tabla1[[#This Row],[IVA]],0)</f>
        <v>0</v>
      </c>
      <c r="O2381" t="str">
        <f>FIXED(Tabla1[[#This Row],[ISR RET]],0)</f>
        <v>0</v>
      </c>
      <c r="P2381" t="str">
        <f>FIXED(Tabla1[[#This Row],[IVA RET]],0)</f>
        <v>0</v>
      </c>
      <c r="R2381" s="68">
        <f>Tabla1[[#This Row],[TASA 16]]*16%</f>
        <v>0</v>
      </c>
    </row>
    <row r="2382" spans="2:18" x14ac:dyDescent="0.25">
      <c r="B2382" t="str">
        <f>'[1]210 Y RFC'!A2382</f>
        <v>FRA8701314R8</v>
      </c>
      <c r="C2382" t="s">
        <v>2414</v>
      </c>
      <c r="D2382" t="str">
        <f>'[1]210 Y RFC'!C2382</f>
        <v>FARMACEUTICA RACEL SA DE CV</v>
      </c>
      <c r="E2382" s="35">
        <f>SUMIFS(Tabla16[TASA 16],Tabla16[NUM],Tabla1[[#This Row],[CODIGO]])</f>
        <v>0</v>
      </c>
      <c r="F2382" s="35">
        <f>SUMIFS(Tabla16[TASA 0%],Tabla16[NUM],Tabla1[[#This Row],[CODIGO]])</f>
        <v>0</v>
      </c>
      <c r="G2382" s="35">
        <f>SUMIFS(Tabla16[[EXENTO ]],Tabla16[NUM],Tabla1[[#This Row],[CODIGO]])</f>
        <v>0</v>
      </c>
      <c r="H2382" s="35">
        <f>SUMIFS(Tabla16[IVA],Tabla16[NUM],Tabla1[[#This Row],[CODIGO]])</f>
        <v>0</v>
      </c>
      <c r="I2382" s="35">
        <f>SUMIFS(Tabla16[ISR RET.],Tabla16[NUM],Tabla1[[#This Row],[CODIGO]])</f>
        <v>0</v>
      </c>
      <c r="J2382" s="35">
        <f>SUMIFS(Tabla16[IVA RET.],Tabla16[NUM],Tabla1[[#This Row],[CODIGO]])</f>
        <v>0</v>
      </c>
      <c r="K2382" t="str">
        <f>FIXED(Tabla1[[#This Row],[TASA 16%]],0)</f>
        <v>0</v>
      </c>
      <c r="L2382" t="str">
        <f>FIXED(Tabla1[[#This Row],[TASA 0%]],0)</f>
        <v>0</v>
      </c>
      <c r="M2382" t="str">
        <f>FIXED(Tabla1[[#This Row],[TASA EXE.]],0)</f>
        <v>0</v>
      </c>
      <c r="N2382" s="36" t="str">
        <f>FIXED(Tabla1[[#This Row],[IVA]],0)</f>
        <v>0</v>
      </c>
      <c r="O2382" s="36" t="str">
        <f>FIXED(Tabla1[[#This Row],[ISR RET]],0)</f>
        <v>0</v>
      </c>
      <c r="P2382" s="36" t="str">
        <f>FIXED(Tabla1[[#This Row],[IVA RET]],0)</f>
        <v>0</v>
      </c>
      <c r="R2382" s="68">
        <f>Tabla1[[#This Row],[TASA 16]]*16%</f>
        <v>0</v>
      </c>
    </row>
    <row r="2383" spans="2:18" x14ac:dyDescent="0.25">
      <c r="B2383" t="str">
        <f>'[1]210 Y RFC'!A2383</f>
        <v>AANV790606H41</v>
      </c>
      <c r="C2383" t="s">
        <v>2415</v>
      </c>
      <c r="D2383" t="str">
        <f>'[1]210 Y RFC'!C2383</f>
        <v>ALCALA NAVARRO VERONICA</v>
      </c>
      <c r="E2383" s="35">
        <f>SUMIFS(Tabla16[TASA 16],Tabla16[NUM],Tabla1[[#This Row],[CODIGO]])</f>
        <v>0</v>
      </c>
      <c r="F2383" s="35">
        <f>SUMIFS(Tabla16[TASA 0%],Tabla16[NUM],Tabla1[[#This Row],[CODIGO]])</f>
        <v>0</v>
      </c>
      <c r="G2383" s="35">
        <f>SUMIFS(Tabla16[[EXENTO ]],Tabla16[NUM],Tabla1[[#This Row],[CODIGO]])</f>
        <v>0</v>
      </c>
      <c r="H2383" s="35">
        <f>SUMIFS(Tabla16[IVA],Tabla16[NUM],Tabla1[[#This Row],[CODIGO]])</f>
        <v>0</v>
      </c>
      <c r="I2383" s="35">
        <f>SUMIFS(Tabla16[ISR RET.],Tabla16[NUM],Tabla1[[#This Row],[CODIGO]])</f>
        <v>0</v>
      </c>
      <c r="J2383" s="35">
        <f>SUMIFS(Tabla16[IVA RET.],Tabla16[NUM],Tabla1[[#This Row],[CODIGO]])</f>
        <v>0</v>
      </c>
      <c r="K2383" t="str">
        <f>FIXED(Tabla1[[#This Row],[TASA 16%]],0)</f>
        <v>0</v>
      </c>
      <c r="L2383" t="str">
        <f>FIXED(Tabla1[[#This Row],[TASA 0%]],0)</f>
        <v>0</v>
      </c>
      <c r="M2383" t="str">
        <f>FIXED(Tabla1[[#This Row],[TASA EXE.]],0)</f>
        <v>0</v>
      </c>
      <c r="N2383" t="str">
        <f>FIXED(Tabla1[[#This Row],[IVA]],0)</f>
        <v>0</v>
      </c>
      <c r="O2383" t="str">
        <f>FIXED(Tabla1[[#This Row],[ISR RET]],0)</f>
        <v>0</v>
      </c>
      <c r="P2383" t="str">
        <f>FIXED(Tabla1[[#This Row],[IVA RET]],0)</f>
        <v>0</v>
      </c>
      <c r="R2383" s="68">
        <f>Tabla1[[#This Row],[TASA 16]]*16%</f>
        <v>0</v>
      </c>
    </row>
    <row r="2384" spans="2:18" x14ac:dyDescent="0.25">
      <c r="B2384" t="str">
        <f>'[1]210 Y RFC'!A2384</f>
        <v>ROHC540810II8</v>
      </c>
      <c r="C2384" t="s">
        <v>2416</v>
      </c>
      <c r="D2384" t="str">
        <f>'[1]210 Y RFC'!C2384</f>
        <v>RODRIGUEZ HERNANDEZ CARMELO</v>
      </c>
      <c r="E2384" s="35">
        <f>SUMIFS(Tabla16[TASA 16],Tabla16[NUM],Tabla1[[#This Row],[CODIGO]])</f>
        <v>0</v>
      </c>
      <c r="F2384" s="35">
        <f>SUMIFS(Tabla16[TASA 0%],Tabla16[NUM],Tabla1[[#This Row],[CODIGO]])</f>
        <v>0</v>
      </c>
      <c r="G2384" s="35">
        <f>SUMIFS(Tabla16[[EXENTO ]],Tabla16[NUM],Tabla1[[#This Row],[CODIGO]])</f>
        <v>0</v>
      </c>
      <c r="H2384" s="35">
        <f>SUMIFS(Tabla16[IVA],Tabla16[NUM],Tabla1[[#This Row],[CODIGO]])</f>
        <v>0</v>
      </c>
      <c r="I2384" s="35">
        <f>SUMIFS(Tabla16[ISR RET.],Tabla16[NUM],Tabla1[[#This Row],[CODIGO]])</f>
        <v>0</v>
      </c>
      <c r="J2384" s="35">
        <f>SUMIFS(Tabla16[IVA RET.],Tabla16[NUM],Tabla1[[#This Row],[CODIGO]])</f>
        <v>0</v>
      </c>
      <c r="K2384" t="str">
        <f>FIXED(Tabla1[[#This Row],[TASA 16%]],0)</f>
        <v>0</v>
      </c>
      <c r="L2384" t="str">
        <f>FIXED(Tabla1[[#This Row],[TASA 0%]],0)</f>
        <v>0</v>
      </c>
      <c r="M2384" t="str">
        <f>FIXED(Tabla1[[#This Row],[TASA EXE.]],0)</f>
        <v>0</v>
      </c>
      <c r="N2384" s="36" t="str">
        <f>FIXED(Tabla1[[#This Row],[IVA]],0)</f>
        <v>0</v>
      </c>
      <c r="O2384" s="36" t="str">
        <f>FIXED(Tabla1[[#This Row],[ISR RET]],0)</f>
        <v>0</v>
      </c>
      <c r="P2384" s="36" t="str">
        <f>FIXED(Tabla1[[#This Row],[IVA RET]],0)</f>
        <v>0</v>
      </c>
      <c r="R2384" s="68">
        <f>Tabla1[[#This Row],[TASA 16]]*16%</f>
        <v>0</v>
      </c>
    </row>
    <row r="2385" spans="2:18" x14ac:dyDescent="0.25">
      <c r="B2385" t="str">
        <f>'[1]210 Y RFC'!A2385</f>
        <v>VHE650426TT2</v>
      </c>
      <c r="C2385" t="s">
        <v>2417</v>
      </c>
      <c r="D2385" t="str">
        <f>'[1]210 Y RFC'!C2385</f>
        <v>VAZQUEZ HERMANOS Y COMPAÑIA SA DE CV</v>
      </c>
      <c r="E2385" s="35">
        <f>SUMIFS(Tabla16[TASA 16],Tabla16[NUM],Tabla1[[#This Row],[CODIGO]])</f>
        <v>0</v>
      </c>
      <c r="F2385" s="35">
        <f>SUMIFS(Tabla16[TASA 0%],Tabla16[NUM],Tabla1[[#This Row],[CODIGO]])</f>
        <v>0</v>
      </c>
      <c r="G2385" s="35">
        <f>SUMIFS(Tabla16[[EXENTO ]],Tabla16[NUM],Tabla1[[#This Row],[CODIGO]])</f>
        <v>0</v>
      </c>
      <c r="H2385" s="35">
        <f>SUMIFS(Tabla16[IVA],Tabla16[NUM],Tabla1[[#This Row],[CODIGO]])</f>
        <v>0</v>
      </c>
      <c r="I2385" s="35">
        <f>SUMIFS(Tabla16[ISR RET.],Tabla16[NUM],Tabla1[[#This Row],[CODIGO]])</f>
        <v>0</v>
      </c>
      <c r="J2385" s="35">
        <f>SUMIFS(Tabla16[IVA RET.],Tabla16[NUM],Tabla1[[#This Row],[CODIGO]])</f>
        <v>0</v>
      </c>
      <c r="K2385" t="str">
        <f>FIXED(Tabla1[[#This Row],[TASA 16%]],0)</f>
        <v>0</v>
      </c>
      <c r="L2385" t="str">
        <f>FIXED(Tabla1[[#This Row],[TASA 0%]],0)</f>
        <v>0</v>
      </c>
      <c r="M2385" t="str">
        <f>FIXED(Tabla1[[#This Row],[TASA EXE.]],0)</f>
        <v>0</v>
      </c>
      <c r="N2385" t="str">
        <f>FIXED(Tabla1[[#This Row],[IVA]],0)</f>
        <v>0</v>
      </c>
      <c r="O2385" t="str">
        <f>FIXED(Tabla1[[#This Row],[ISR RET]],0)</f>
        <v>0</v>
      </c>
      <c r="P2385" t="str">
        <f>FIXED(Tabla1[[#This Row],[IVA RET]],0)</f>
        <v>0</v>
      </c>
      <c r="R2385" s="68">
        <f>Tabla1[[#This Row],[TASA 16]]*16%</f>
        <v>0</v>
      </c>
    </row>
    <row r="2386" spans="2:18" x14ac:dyDescent="0.25">
      <c r="B2386" t="str">
        <f>'[1]210 Y RFC'!A2386</f>
        <v>GORJ750516I34</v>
      </c>
      <c r="C2386" t="s">
        <v>2418</v>
      </c>
      <c r="D2386" t="str">
        <f>'[1]210 Y RFC'!C2386</f>
        <v>GOMEZ RAMIREZ JUAN CARLOS</v>
      </c>
      <c r="E2386" s="35">
        <f>SUMIFS(Tabla16[TASA 16],Tabla16[NUM],Tabla1[[#This Row],[CODIGO]])</f>
        <v>0</v>
      </c>
      <c r="F2386" s="35">
        <f>SUMIFS(Tabla16[TASA 0%],Tabla16[NUM],Tabla1[[#This Row],[CODIGO]])</f>
        <v>0</v>
      </c>
      <c r="G2386" s="35">
        <f>SUMIFS(Tabla16[[EXENTO ]],Tabla16[NUM],Tabla1[[#This Row],[CODIGO]])</f>
        <v>0</v>
      </c>
      <c r="H2386" s="35">
        <f>SUMIFS(Tabla16[IVA],Tabla16[NUM],Tabla1[[#This Row],[CODIGO]])</f>
        <v>0</v>
      </c>
      <c r="I2386" s="35">
        <f>SUMIFS(Tabla16[ISR RET.],Tabla16[NUM],Tabla1[[#This Row],[CODIGO]])</f>
        <v>0</v>
      </c>
      <c r="J2386" s="35">
        <f>SUMIFS(Tabla16[IVA RET.],Tabla16[NUM],Tabla1[[#This Row],[CODIGO]])</f>
        <v>0</v>
      </c>
      <c r="K2386" t="str">
        <f>FIXED(Tabla1[[#This Row],[TASA 16%]],0)</f>
        <v>0</v>
      </c>
      <c r="L2386" t="str">
        <f>FIXED(Tabla1[[#This Row],[TASA 0%]],0)</f>
        <v>0</v>
      </c>
      <c r="M2386" t="str">
        <f>FIXED(Tabla1[[#This Row],[TASA EXE.]],0)</f>
        <v>0</v>
      </c>
      <c r="N2386" s="36" t="str">
        <f>FIXED(Tabla1[[#This Row],[IVA]],0)</f>
        <v>0</v>
      </c>
      <c r="O2386" s="36" t="str">
        <f>FIXED(Tabla1[[#This Row],[ISR RET]],0)</f>
        <v>0</v>
      </c>
      <c r="P2386" s="36" t="str">
        <f>FIXED(Tabla1[[#This Row],[IVA RET]],0)</f>
        <v>0</v>
      </c>
      <c r="R2386" s="68">
        <f>Tabla1[[#This Row],[TASA 16]]*16%</f>
        <v>0</v>
      </c>
    </row>
    <row r="2387" spans="2:18" x14ac:dyDescent="0.25">
      <c r="B2387" t="str">
        <f>'[1]210 Y RFC'!A2387</f>
        <v>JINA780816IL6</v>
      </c>
      <c r="C2387" t="s">
        <v>2419</v>
      </c>
      <c r="D2387" t="str">
        <f>'[1]210 Y RFC'!C2387</f>
        <v>JIMENEZ NIEVES ARACELI</v>
      </c>
      <c r="E2387" s="35">
        <f>SUMIFS(Tabla16[TASA 16],Tabla16[NUM],Tabla1[[#This Row],[CODIGO]])</f>
        <v>0</v>
      </c>
      <c r="F2387" s="35">
        <f>SUMIFS(Tabla16[TASA 0%],Tabla16[NUM],Tabla1[[#This Row],[CODIGO]])</f>
        <v>0</v>
      </c>
      <c r="G2387" s="35">
        <f>SUMIFS(Tabla16[[EXENTO ]],Tabla16[NUM],Tabla1[[#This Row],[CODIGO]])</f>
        <v>0</v>
      </c>
      <c r="H2387" s="35">
        <f>SUMIFS(Tabla16[IVA],Tabla16[NUM],Tabla1[[#This Row],[CODIGO]])</f>
        <v>0</v>
      </c>
      <c r="I2387" s="35">
        <f>SUMIFS(Tabla16[ISR RET.],Tabla16[NUM],Tabla1[[#This Row],[CODIGO]])</f>
        <v>0</v>
      </c>
      <c r="J2387" s="35">
        <f>SUMIFS(Tabla16[IVA RET.],Tabla16[NUM],Tabla1[[#This Row],[CODIGO]])</f>
        <v>0</v>
      </c>
      <c r="K2387" t="str">
        <f>FIXED(Tabla1[[#This Row],[TASA 16%]],0)</f>
        <v>0</v>
      </c>
      <c r="L2387" t="str">
        <f>FIXED(Tabla1[[#This Row],[TASA 0%]],0)</f>
        <v>0</v>
      </c>
      <c r="M2387" t="str">
        <f>FIXED(Tabla1[[#This Row],[TASA EXE.]],0)</f>
        <v>0</v>
      </c>
      <c r="N2387" t="str">
        <f>FIXED(Tabla1[[#This Row],[IVA]],0)</f>
        <v>0</v>
      </c>
      <c r="O2387" t="str">
        <f>FIXED(Tabla1[[#This Row],[ISR RET]],0)</f>
        <v>0</v>
      </c>
      <c r="P2387" t="str">
        <f>FIXED(Tabla1[[#This Row],[IVA RET]],0)</f>
        <v>0</v>
      </c>
      <c r="R2387" s="68">
        <f>Tabla1[[#This Row],[TASA 16]]*16%</f>
        <v>0</v>
      </c>
    </row>
    <row r="2388" spans="2:18" x14ac:dyDescent="0.25">
      <c r="B2388" t="str">
        <f>'[1]210 Y RFC'!A2388</f>
        <v>IOC9902226F8</v>
      </c>
      <c r="C2388" t="s">
        <v>2420</v>
      </c>
      <c r="D2388" t="str">
        <f>'[1]210 Y RFC'!C2388</f>
        <v>INTERACABADOS DE OCCIDENTE SA DE CV</v>
      </c>
      <c r="E2388" s="35">
        <f>SUMIFS(Tabla16[TASA 16],Tabla16[NUM],Tabla1[[#This Row],[CODIGO]])</f>
        <v>0</v>
      </c>
      <c r="F2388" s="35">
        <f>SUMIFS(Tabla16[TASA 0%],Tabla16[NUM],Tabla1[[#This Row],[CODIGO]])</f>
        <v>0</v>
      </c>
      <c r="G2388" s="35">
        <f>SUMIFS(Tabla16[[EXENTO ]],Tabla16[NUM],Tabla1[[#This Row],[CODIGO]])</f>
        <v>0</v>
      </c>
      <c r="H2388" s="35">
        <f>SUMIFS(Tabla16[IVA],Tabla16[NUM],Tabla1[[#This Row],[CODIGO]])</f>
        <v>0</v>
      </c>
      <c r="I2388" s="35">
        <f>SUMIFS(Tabla16[ISR RET.],Tabla16[NUM],Tabla1[[#This Row],[CODIGO]])</f>
        <v>0</v>
      </c>
      <c r="J2388" s="35">
        <f>SUMIFS(Tabla16[IVA RET.],Tabla16[NUM],Tabla1[[#This Row],[CODIGO]])</f>
        <v>0</v>
      </c>
      <c r="K2388" t="str">
        <f>FIXED(Tabla1[[#This Row],[TASA 16%]],0)</f>
        <v>0</v>
      </c>
      <c r="L2388" t="str">
        <f>FIXED(Tabla1[[#This Row],[TASA 0%]],0)</f>
        <v>0</v>
      </c>
      <c r="M2388" t="str">
        <f>FIXED(Tabla1[[#This Row],[TASA EXE.]],0)</f>
        <v>0</v>
      </c>
      <c r="N2388" s="36" t="str">
        <f>FIXED(Tabla1[[#This Row],[IVA]],0)</f>
        <v>0</v>
      </c>
      <c r="O2388" s="36" t="str">
        <f>FIXED(Tabla1[[#This Row],[ISR RET]],0)</f>
        <v>0</v>
      </c>
      <c r="P2388" s="36" t="str">
        <f>FIXED(Tabla1[[#This Row],[IVA RET]],0)</f>
        <v>0</v>
      </c>
      <c r="R2388" s="68">
        <f>Tabla1[[#This Row],[TASA 16]]*16%</f>
        <v>0</v>
      </c>
    </row>
    <row r="2389" spans="2:18" x14ac:dyDescent="0.25">
      <c r="B2389" t="str">
        <f>'[1]210 Y RFC'!A2389</f>
        <v>GOIM690530JZ6</v>
      </c>
      <c r="C2389" t="s">
        <v>2421</v>
      </c>
      <c r="D2389" t="str">
        <f>'[1]210 Y RFC'!C2389</f>
        <v>GONZALEZ IBARRA MARIO FERNANDO</v>
      </c>
      <c r="E2389" s="35">
        <f>SUMIFS(Tabla16[TASA 16],Tabla16[NUM],Tabla1[[#This Row],[CODIGO]])</f>
        <v>0</v>
      </c>
      <c r="F2389" s="35">
        <f>SUMIFS(Tabla16[TASA 0%],Tabla16[NUM],Tabla1[[#This Row],[CODIGO]])</f>
        <v>0</v>
      </c>
      <c r="G2389" s="35">
        <f>SUMIFS(Tabla16[[EXENTO ]],Tabla16[NUM],Tabla1[[#This Row],[CODIGO]])</f>
        <v>0</v>
      </c>
      <c r="H2389" s="35">
        <f>SUMIFS(Tabla16[IVA],Tabla16[NUM],Tabla1[[#This Row],[CODIGO]])</f>
        <v>0</v>
      </c>
      <c r="I2389" s="35">
        <f>SUMIFS(Tabla16[ISR RET.],Tabla16[NUM],Tabla1[[#This Row],[CODIGO]])</f>
        <v>0</v>
      </c>
      <c r="J2389" s="35">
        <f>SUMIFS(Tabla16[IVA RET.],Tabla16[NUM],Tabla1[[#This Row],[CODIGO]])</f>
        <v>0</v>
      </c>
      <c r="K2389" t="str">
        <f>FIXED(Tabla1[[#This Row],[TASA 16%]],0)</f>
        <v>0</v>
      </c>
      <c r="L2389" t="str">
        <f>FIXED(Tabla1[[#This Row],[TASA 0%]],0)</f>
        <v>0</v>
      </c>
      <c r="M2389" t="str">
        <f>FIXED(Tabla1[[#This Row],[TASA EXE.]],0)</f>
        <v>0</v>
      </c>
      <c r="N2389" t="str">
        <f>FIXED(Tabla1[[#This Row],[IVA]],0)</f>
        <v>0</v>
      </c>
      <c r="O2389" t="str">
        <f>FIXED(Tabla1[[#This Row],[ISR RET]],0)</f>
        <v>0</v>
      </c>
      <c r="P2389" t="str">
        <f>FIXED(Tabla1[[#This Row],[IVA RET]],0)</f>
        <v>0</v>
      </c>
      <c r="R2389" s="68">
        <f>Tabla1[[#This Row],[TASA 16]]*16%</f>
        <v>0</v>
      </c>
    </row>
    <row r="2390" spans="2:18" x14ac:dyDescent="0.25">
      <c r="B2390" t="str">
        <f>'[1]210 Y RFC'!A2390</f>
        <v>EME110221TP5</v>
      </c>
      <c r="C2390" t="s">
        <v>2422</v>
      </c>
      <c r="D2390" t="str">
        <f>'[1]210 Y RFC'!C2390</f>
        <v>ECOSISTEMAS MEDICOS SA DE CV</v>
      </c>
      <c r="E2390" s="35">
        <f>SUMIFS(Tabla16[TASA 16],Tabla16[NUM],Tabla1[[#This Row],[CODIGO]])</f>
        <v>0</v>
      </c>
      <c r="F2390" s="35">
        <f>SUMIFS(Tabla16[TASA 0%],Tabla16[NUM],Tabla1[[#This Row],[CODIGO]])</f>
        <v>0</v>
      </c>
      <c r="G2390" s="35">
        <f>SUMIFS(Tabla16[[EXENTO ]],Tabla16[NUM],Tabla1[[#This Row],[CODIGO]])</f>
        <v>0</v>
      </c>
      <c r="H2390" s="35">
        <f>SUMIFS(Tabla16[IVA],Tabla16[NUM],Tabla1[[#This Row],[CODIGO]])</f>
        <v>0</v>
      </c>
      <c r="I2390" s="35">
        <f>SUMIFS(Tabla16[ISR RET.],Tabla16[NUM],Tabla1[[#This Row],[CODIGO]])</f>
        <v>0</v>
      </c>
      <c r="J2390" s="35">
        <f>SUMIFS(Tabla16[IVA RET.],Tabla16[NUM],Tabla1[[#This Row],[CODIGO]])</f>
        <v>0</v>
      </c>
      <c r="K2390" t="str">
        <f>FIXED(Tabla1[[#This Row],[TASA 16%]],0)</f>
        <v>0</v>
      </c>
      <c r="L2390" t="str">
        <f>FIXED(Tabla1[[#This Row],[TASA 0%]],0)</f>
        <v>0</v>
      </c>
      <c r="M2390" t="str">
        <f>FIXED(Tabla1[[#This Row],[TASA EXE.]],0)</f>
        <v>0</v>
      </c>
      <c r="N2390" s="36" t="str">
        <f>FIXED(Tabla1[[#This Row],[IVA]],0)</f>
        <v>0</v>
      </c>
      <c r="O2390" s="36" t="str">
        <f>FIXED(Tabla1[[#This Row],[ISR RET]],0)</f>
        <v>0</v>
      </c>
      <c r="P2390" s="36" t="str">
        <f>FIXED(Tabla1[[#This Row],[IVA RET]],0)</f>
        <v>0</v>
      </c>
      <c r="R2390" s="68">
        <f>Tabla1[[#This Row],[TASA 16]]*16%</f>
        <v>0</v>
      </c>
    </row>
    <row r="2391" spans="2:18" x14ac:dyDescent="0.25">
      <c r="B2391" t="str">
        <f>'[1]210 Y RFC'!A2391</f>
        <v>PCP9610015SA</v>
      </c>
      <c r="C2391" t="s">
        <v>2423</v>
      </c>
      <c r="D2391" t="str">
        <f>'[1]210 Y RFC'!C2391</f>
        <v>PROMOTORA Y COMERCIALIZADORA DE PARAFINAS SA DE CV</v>
      </c>
      <c r="E2391" s="35">
        <f>SUMIFS(Tabla16[TASA 16],Tabla16[NUM],Tabla1[[#This Row],[CODIGO]])</f>
        <v>0</v>
      </c>
      <c r="F2391" s="35">
        <f>SUMIFS(Tabla16[TASA 0%],Tabla16[NUM],Tabla1[[#This Row],[CODIGO]])</f>
        <v>0</v>
      </c>
      <c r="G2391" s="35">
        <f>SUMIFS(Tabla16[[EXENTO ]],Tabla16[NUM],Tabla1[[#This Row],[CODIGO]])</f>
        <v>0</v>
      </c>
      <c r="H2391" s="35">
        <f>SUMIFS(Tabla16[IVA],Tabla16[NUM],Tabla1[[#This Row],[CODIGO]])</f>
        <v>0</v>
      </c>
      <c r="I2391" s="35">
        <f>SUMIFS(Tabla16[ISR RET.],Tabla16[NUM],Tabla1[[#This Row],[CODIGO]])</f>
        <v>0</v>
      </c>
      <c r="J2391" s="35">
        <f>SUMIFS(Tabla16[IVA RET.],Tabla16[NUM],Tabla1[[#This Row],[CODIGO]])</f>
        <v>0</v>
      </c>
      <c r="K2391" t="str">
        <f>FIXED(Tabla1[[#This Row],[TASA 16%]],0)</f>
        <v>0</v>
      </c>
      <c r="L2391" t="str">
        <f>FIXED(Tabla1[[#This Row],[TASA 0%]],0)</f>
        <v>0</v>
      </c>
      <c r="M2391" t="str">
        <f>FIXED(Tabla1[[#This Row],[TASA EXE.]],0)</f>
        <v>0</v>
      </c>
      <c r="N2391" t="str">
        <f>FIXED(Tabla1[[#This Row],[IVA]],0)</f>
        <v>0</v>
      </c>
      <c r="O2391" t="str">
        <f>FIXED(Tabla1[[#This Row],[ISR RET]],0)</f>
        <v>0</v>
      </c>
      <c r="P2391" t="str">
        <f>FIXED(Tabla1[[#This Row],[IVA RET]],0)</f>
        <v>0</v>
      </c>
      <c r="R2391" s="68">
        <f>Tabla1[[#This Row],[TASA 16]]*16%</f>
        <v>0</v>
      </c>
    </row>
    <row r="2392" spans="2:18" x14ac:dyDescent="0.25">
      <c r="B2392" t="str">
        <f>'[1]210 Y RFC'!A2392</f>
        <v>OTE071219RZ6</v>
      </c>
      <c r="C2392" t="s">
        <v>2424</v>
      </c>
      <c r="D2392" t="str">
        <f>'[1]210 Y RFC'!C2392</f>
        <v>OMETEL SA DE CV</v>
      </c>
      <c r="E2392" s="35">
        <f>SUMIFS(Tabla16[TASA 16],Tabla16[NUM],Tabla1[[#This Row],[CODIGO]])</f>
        <v>0</v>
      </c>
      <c r="F2392" s="35">
        <f>SUMIFS(Tabla16[TASA 0%],Tabla16[NUM],Tabla1[[#This Row],[CODIGO]])</f>
        <v>0</v>
      </c>
      <c r="G2392" s="35">
        <f>SUMIFS(Tabla16[[EXENTO ]],Tabla16[NUM],Tabla1[[#This Row],[CODIGO]])</f>
        <v>0</v>
      </c>
      <c r="H2392" s="35">
        <f>SUMIFS(Tabla16[IVA],Tabla16[NUM],Tabla1[[#This Row],[CODIGO]])</f>
        <v>0</v>
      </c>
      <c r="I2392" s="35">
        <f>SUMIFS(Tabla16[ISR RET.],Tabla16[NUM],Tabla1[[#This Row],[CODIGO]])</f>
        <v>0</v>
      </c>
      <c r="J2392" s="35">
        <f>SUMIFS(Tabla16[IVA RET.],Tabla16[NUM],Tabla1[[#This Row],[CODIGO]])</f>
        <v>0</v>
      </c>
      <c r="K2392" t="str">
        <f>FIXED(Tabla1[[#This Row],[TASA 16%]],0)</f>
        <v>0</v>
      </c>
      <c r="L2392" t="str">
        <f>FIXED(Tabla1[[#This Row],[TASA 0%]],0)</f>
        <v>0</v>
      </c>
      <c r="M2392" t="str">
        <f>FIXED(Tabla1[[#This Row],[TASA EXE.]],0)</f>
        <v>0</v>
      </c>
      <c r="N2392" s="36" t="str">
        <f>FIXED(Tabla1[[#This Row],[IVA]],0)</f>
        <v>0</v>
      </c>
      <c r="O2392" s="36" t="str">
        <f>FIXED(Tabla1[[#This Row],[ISR RET]],0)</f>
        <v>0</v>
      </c>
      <c r="P2392" s="36" t="str">
        <f>FIXED(Tabla1[[#This Row],[IVA RET]],0)</f>
        <v>0</v>
      </c>
      <c r="R2392" s="68">
        <f>Tabla1[[#This Row],[TASA 16]]*16%</f>
        <v>0</v>
      </c>
    </row>
    <row r="2393" spans="2:18" x14ac:dyDescent="0.25">
      <c r="B2393" t="str">
        <f>'[1]210 Y RFC'!A2393</f>
        <v>GAPG600917ME3</v>
      </c>
      <c r="C2393" t="s">
        <v>2425</v>
      </c>
      <c r="D2393" t="str">
        <f>'[1]210 Y RFC'!C2393</f>
        <v>GALINDO PEREZ MARIA GUADALUPE</v>
      </c>
      <c r="E2393" s="35">
        <f>SUMIFS(Tabla16[TASA 16],Tabla16[NUM],Tabla1[[#This Row],[CODIGO]])</f>
        <v>0</v>
      </c>
      <c r="F2393" s="35">
        <f>SUMIFS(Tabla16[TASA 0%],Tabla16[NUM],Tabla1[[#This Row],[CODIGO]])</f>
        <v>0</v>
      </c>
      <c r="G2393" s="35">
        <f>SUMIFS(Tabla16[[EXENTO ]],Tabla16[NUM],Tabla1[[#This Row],[CODIGO]])</f>
        <v>0</v>
      </c>
      <c r="H2393" s="35">
        <f>SUMIFS(Tabla16[IVA],Tabla16[NUM],Tabla1[[#This Row],[CODIGO]])</f>
        <v>0</v>
      </c>
      <c r="I2393" s="35">
        <f>SUMIFS(Tabla16[ISR RET.],Tabla16[NUM],Tabla1[[#This Row],[CODIGO]])</f>
        <v>0</v>
      </c>
      <c r="J2393" s="35">
        <f>SUMIFS(Tabla16[IVA RET.],Tabla16[NUM],Tabla1[[#This Row],[CODIGO]])</f>
        <v>0</v>
      </c>
      <c r="K2393" t="str">
        <f>FIXED(Tabla1[[#This Row],[TASA 16%]],0)</f>
        <v>0</v>
      </c>
      <c r="L2393" t="str">
        <f>FIXED(Tabla1[[#This Row],[TASA 0%]],0)</f>
        <v>0</v>
      </c>
      <c r="M2393" t="str">
        <f>FIXED(Tabla1[[#This Row],[TASA EXE.]],0)</f>
        <v>0</v>
      </c>
      <c r="N2393" t="str">
        <f>FIXED(Tabla1[[#This Row],[IVA]],0)</f>
        <v>0</v>
      </c>
      <c r="O2393" t="str">
        <f>FIXED(Tabla1[[#This Row],[ISR RET]],0)</f>
        <v>0</v>
      </c>
      <c r="P2393" t="str">
        <f>FIXED(Tabla1[[#This Row],[IVA RET]],0)</f>
        <v>0</v>
      </c>
      <c r="R2393" s="68">
        <f>Tabla1[[#This Row],[TASA 16]]*16%</f>
        <v>0</v>
      </c>
    </row>
    <row r="2394" spans="2:18" x14ac:dyDescent="0.25">
      <c r="B2394" t="str">
        <f>'[1]210 Y RFC'!A2394</f>
        <v>FSE081204FS9</v>
      </c>
      <c r="C2394" t="s">
        <v>2426</v>
      </c>
      <c r="D2394" t="str">
        <f>'[1]210 Y RFC'!C2394</f>
        <v>FLEXI SERVICE SA DE CV</v>
      </c>
      <c r="E2394" s="35">
        <f>SUMIFS(Tabla16[TASA 16],Tabla16[NUM],Tabla1[[#This Row],[CODIGO]])</f>
        <v>0</v>
      </c>
      <c r="F2394" s="35">
        <f>SUMIFS(Tabla16[TASA 0%],Tabla16[NUM],Tabla1[[#This Row],[CODIGO]])</f>
        <v>0</v>
      </c>
      <c r="G2394" s="35">
        <f>SUMIFS(Tabla16[[EXENTO ]],Tabla16[NUM],Tabla1[[#This Row],[CODIGO]])</f>
        <v>0</v>
      </c>
      <c r="H2394" s="35">
        <f>SUMIFS(Tabla16[IVA],Tabla16[NUM],Tabla1[[#This Row],[CODIGO]])</f>
        <v>0</v>
      </c>
      <c r="I2394" s="35">
        <f>SUMIFS(Tabla16[ISR RET.],Tabla16[NUM],Tabla1[[#This Row],[CODIGO]])</f>
        <v>0</v>
      </c>
      <c r="J2394" s="35">
        <f>SUMIFS(Tabla16[IVA RET.],Tabla16[NUM],Tabla1[[#This Row],[CODIGO]])</f>
        <v>0</v>
      </c>
      <c r="K2394" t="str">
        <f>FIXED(Tabla1[[#This Row],[TASA 16%]],0)</f>
        <v>0</v>
      </c>
      <c r="L2394" t="str">
        <f>FIXED(Tabla1[[#This Row],[TASA 0%]],0)</f>
        <v>0</v>
      </c>
      <c r="M2394" t="str">
        <f>FIXED(Tabla1[[#This Row],[TASA EXE.]],0)</f>
        <v>0</v>
      </c>
      <c r="N2394" s="36" t="str">
        <f>FIXED(Tabla1[[#This Row],[IVA]],0)</f>
        <v>0</v>
      </c>
      <c r="O2394" s="36" t="str">
        <f>FIXED(Tabla1[[#This Row],[ISR RET]],0)</f>
        <v>0</v>
      </c>
      <c r="P2394" s="36" t="str">
        <f>FIXED(Tabla1[[#This Row],[IVA RET]],0)</f>
        <v>0</v>
      </c>
      <c r="R2394" s="68">
        <f>Tabla1[[#This Row],[TASA 16]]*16%</f>
        <v>0</v>
      </c>
    </row>
    <row r="2395" spans="2:18" x14ac:dyDescent="0.25">
      <c r="B2395" t="str">
        <f>'[1]210 Y RFC'!A2395</f>
        <v>MEB070323138</v>
      </c>
      <c r="C2395" t="s">
        <v>2427</v>
      </c>
      <c r="D2395" t="str">
        <f>'[1]210 Y RFC'!C2395</f>
        <v>MAYOREO ESPECIALIZADO DEL BAJIO SA DE CV</v>
      </c>
      <c r="E2395" s="35">
        <f>SUMIFS(Tabla16[TASA 16],Tabla16[NUM],Tabla1[[#This Row],[CODIGO]])</f>
        <v>0</v>
      </c>
      <c r="F2395" s="35">
        <f>SUMIFS(Tabla16[TASA 0%],Tabla16[NUM],Tabla1[[#This Row],[CODIGO]])</f>
        <v>0</v>
      </c>
      <c r="G2395" s="35">
        <f>SUMIFS(Tabla16[[EXENTO ]],Tabla16[NUM],Tabla1[[#This Row],[CODIGO]])</f>
        <v>0</v>
      </c>
      <c r="H2395" s="35">
        <f>SUMIFS(Tabla16[IVA],Tabla16[NUM],Tabla1[[#This Row],[CODIGO]])</f>
        <v>0</v>
      </c>
      <c r="I2395" s="35">
        <f>SUMIFS(Tabla16[ISR RET.],Tabla16[NUM],Tabla1[[#This Row],[CODIGO]])</f>
        <v>0</v>
      </c>
      <c r="J2395" s="35">
        <f>SUMIFS(Tabla16[IVA RET.],Tabla16[NUM],Tabla1[[#This Row],[CODIGO]])</f>
        <v>0</v>
      </c>
      <c r="K2395" t="str">
        <f>FIXED(Tabla1[[#This Row],[TASA 16%]],0)</f>
        <v>0</v>
      </c>
      <c r="L2395" t="str">
        <f>FIXED(Tabla1[[#This Row],[TASA 0%]],0)</f>
        <v>0</v>
      </c>
      <c r="M2395" t="str">
        <f>FIXED(Tabla1[[#This Row],[TASA EXE.]],0)</f>
        <v>0</v>
      </c>
      <c r="N2395" t="str">
        <f>FIXED(Tabla1[[#This Row],[IVA]],0)</f>
        <v>0</v>
      </c>
      <c r="O2395" t="str">
        <f>FIXED(Tabla1[[#This Row],[ISR RET]],0)</f>
        <v>0</v>
      </c>
      <c r="P2395" t="str">
        <f>FIXED(Tabla1[[#This Row],[IVA RET]],0)</f>
        <v>0</v>
      </c>
      <c r="R2395" s="68">
        <f>Tabla1[[#This Row],[TASA 16]]*16%</f>
        <v>0</v>
      </c>
    </row>
    <row r="2396" spans="2:18" x14ac:dyDescent="0.25">
      <c r="B2396" t="str">
        <f>'[1]210 Y RFC'!A2396</f>
        <v>VEHR860227GX5</v>
      </c>
      <c r="C2396" t="s">
        <v>2428</v>
      </c>
      <c r="D2396" t="str">
        <f>'[1]210 Y RFC'!C2396</f>
        <v>VERA HERNANDEZ REINER NAZARET</v>
      </c>
      <c r="E2396" s="35">
        <f>SUMIFS(Tabla16[TASA 16],Tabla16[NUM],Tabla1[[#This Row],[CODIGO]])</f>
        <v>0</v>
      </c>
      <c r="F2396" s="35">
        <f>SUMIFS(Tabla16[TASA 0%],Tabla16[NUM],Tabla1[[#This Row],[CODIGO]])</f>
        <v>0</v>
      </c>
      <c r="G2396" s="35">
        <f>SUMIFS(Tabla16[[EXENTO ]],Tabla16[NUM],Tabla1[[#This Row],[CODIGO]])</f>
        <v>0</v>
      </c>
      <c r="H2396" s="35">
        <f>SUMIFS(Tabla16[IVA],Tabla16[NUM],Tabla1[[#This Row],[CODIGO]])</f>
        <v>0</v>
      </c>
      <c r="I2396" s="35">
        <f>SUMIFS(Tabla16[ISR RET.],Tabla16[NUM],Tabla1[[#This Row],[CODIGO]])</f>
        <v>0</v>
      </c>
      <c r="J2396" s="35">
        <f>SUMIFS(Tabla16[IVA RET.],Tabla16[NUM],Tabla1[[#This Row],[CODIGO]])</f>
        <v>0</v>
      </c>
      <c r="K2396" t="str">
        <f>FIXED(Tabla1[[#This Row],[TASA 16%]],0)</f>
        <v>0</v>
      </c>
      <c r="L2396" t="str">
        <f>FIXED(Tabla1[[#This Row],[TASA 0%]],0)</f>
        <v>0</v>
      </c>
      <c r="M2396" t="str">
        <f>FIXED(Tabla1[[#This Row],[TASA EXE.]],0)</f>
        <v>0</v>
      </c>
      <c r="N2396" s="36" t="str">
        <f>FIXED(Tabla1[[#This Row],[IVA]],0)</f>
        <v>0</v>
      </c>
      <c r="O2396" s="36" t="str">
        <f>FIXED(Tabla1[[#This Row],[ISR RET]],0)</f>
        <v>0</v>
      </c>
      <c r="P2396" s="36" t="str">
        <f>FIXED(Tabla1[[#This Row],[IVA RET]],0)</f>
        <v>0</v>
      </c>
      <c r="R2396" s="68">
        <f>Tabla1[[#This Row],[TASA 16]]*16%</f>
        <v>0</v>
      </c>
    </row>
    <row r="2397" spans="2:18" x14ac:dyDescent="0.25">
      <c r="B2397" t="str">
        <f>'[1]210 Y RFC'!A2397</f>
        <v>VDE1006098L3</v>
      </c>
      <c r="C2397" t="s">
        <v>2429</v>
      </c>
      <c r="D2397" t="str">
        <f>'[1]210 Y RFC'!C2397</f>
        <v>VANGUARDIA EN DERMATOLOGICA S DE RL DE CV</v>
      </c>
      <c r="E2397" s="35">
        <f>SUMIFS(Tabla16[TASA 16],Tabla16[NUM],Tabla1[[#This Row],[CODIGO]])</f>
        <v>0</v>
      </c>
      <c r="F2397" s="35">
        <f>SUMIFS(Tabla16[TASA 0%],Tabla16[NUM],Tabla1[[#This Row],[CODIGO]])</f>
        <v>0</v>
      </c>
      <c r="G2397" s="35">
        <f>SUMIFS(Tabla16[[EXENTO ]],Tabla16[NUM],Tabla1[[#This Row],[CODIGO]])</f>
        <v>0</v>
      </c>
      <c r="H2397" s="35">
        <f>SUMIFS(Tabla16[IVA],Tabla16[NUM],Tabla1[[#This Row],[CODIGO]])</f>
        <v>0</v>
      </c>
      <c r="I2397" s="35">
        <f>SUMIFS(Tabla16[ISR RET.],Tabla16[NUM],Tabla1[[#This Row],[CODIGO]])</f>
        <v>0</v>
      </c>
      <c r="J2397" s="35">
        <f>SUMIFS(Tabla16[IVA RET.],Tabla16[NUM],Tabla1[[#This Row],[CODIGO]])</f>
        <v>0</v>
      </c>
      <c r="K2397" t="str">
        <f>FIXED(Tabla1[[#This Row],[TASA 16%]],0)</f>
        <v>0</v>
      </c>
      <c r="L2397" t="str">
        <f>FIXED(Tabla1[[#This Row],[TASA 0%]],0)</f>
        <v>0</v>
      </c>
      <c r="M2397" t="str">
        <f>FIXED(Tabla1[[#This Row],[TASA EXE.]],0)</f>
        <v>0</v>
      </c>
      <c r="N2397" t="str">
        <f>FIXED(Tabla1[[#This Row],[IVA]],0)</f>
        <v>0</v>
      </c>
      <c r="O2397" t="str">
        <f>FIXED(Tabla1[[#This Row],[ISR RET]],0)</f>
        <v>0</v>
      </c>
      <c r="P2397" t="str">
        <f>FIXED(Tabla1[[#This Row],[IVA RET]],0)</f>
        <v>0</v>
      </c>
      <c r="R2397" s="68">
        <f>Tabla1[[#This Row],[TASA 16]]*16%</f>
        <v>0</v>
      </c>
    </row>
    <row r="2398" spans="2:18" x14ac:dyDescent="0.25">
      <c r="B2398" t="str">
        <f>'[1]210 Y RFC'!A2398</f>
        <v>CAG110830A23</v>
      </c>
      <c r="C2398" t="s">
        <v>2430</v>
      </c>
      <c r="D2398" t="str">
        <f>'[1]210 Y RFC'!C2398</f>
        <v>CONCESIONARIA AUTOPISTA GUADALAJARA TEPIC SA DE CV</v>
      </c>
      <c r="E2398" s="35">
        <f>SUMIFS(Tabla16[TASA 16],Tabla16[NUM],Tabla1[[#This Row],[CODIGO]])</f>
        <v>0</v>
      </c>
      <c r="F2398" s="35">
        <f>SUMIFS(Tabla16[TASA 0%],Tabla16[NUM],Tabla1[[#This Row],[CODIGO]])</f>
        <v>0</v>
      </c>
      <c r="G2398" s="35">
        <f>SUMIFS(Tabla16[[EXENTO ]],Tabla16[NUM],Tabla1[[#This Row],[CODIGO]])</f>
        <v>0</v>
      </c>
      <c r="H2398" s="35">
        <f>SUMIFS(Tabla16[IVA],Tabla16[NUM],Tabla1[[#This Row],[CODIGO]])</f>
        <v>0</v>
      </c>
      <c r="I2398" s="35">
        <f>SUMIFS(Tabla16[ISR RET.],Tabla16[NUM],Tabla1[[#This Row],[CODIGO]])</f>
        <v>0</v>
      </c>
      <c r="J2398" s="35">
        <f>SUMIFS(Tabla16[IVA RET.],Tabla16[NUM],Tabla1[[#This Row],[CODIGO]])</f>
        <v>0</v>
      </c>
      <c r="K2398" t="str">
        <f>FIXED(Tabla1[[#This Row],[TASA 16%]],0)</f>
        <v>0</v>
      </c>
      <c r="L2398" t="str">
        <f>FIXED(Tabla1[[#This Row],[TASA 0%]],0)</f>
        <v>0</v>
      </c>
      <c r="M2398" t="str">
        <f>FIXED(Tabla1[[#This Row],[TASA EXE.]],0)</f>
        <v>0</v>
      </c>
      <c r="N2398" s="36" t="str">
        <f>FIXED(Tabla1[[#This Row],[IVA]],0)</f>
        <v>0</v>
      </c>
      <c r="O2398" s="36" t="str">
        <f>FIXED(Tabla1[[#This Row],[ISR RET]],0)</f>
        <v>0</v>
      </c>
      <c r="P2398" s="36" t="str">
        <f>FIXED(Tabla1[[#This Row],[IVA RET]],0)</f>
        <v>0</v>
      </c>
      <c r="R2398" s="68">
        <f>Tabla1[[#This Row],[TASA 16]]*16%</f>
        <v>0</v>
      </c>
    </row>
    <row r="2399" spans="2:18" x14ac:dyDescent="0.25">
      <c r="B2399" t="str">
        <f>'[1]210 Y RFC'!A2399</f>
        <v>OIL110202EY4</v>
      </c>
      <c r="C2399" t="s">
        <v>2431</v>
      </c>
      <c r="D2399" t="str">
        <f>'[1]210 Y RFC'!C2399</f>
        <v>OUTLET ILUMINACION SA DE CV</v>
      </c>
      <c r="E2399" s="35">
        <f>SUMIFS(Tabla16[TASA 16],Tabla16[NUM],Tabla1[[#This Row],[CODIGO]])</f>
        <v>0</v>
      </c>
      <c r="F2399" s="35">
        <f>SUMIFS(Tabla16[TASA 0%],Tabla16[NUM],Tabla1[[#This Row],[CODIGO]])</f>
        <v>0</v>
      </c>
      <c r="G2399" s="35">
        <f>SUMIFS(Tabla16[[EXENTO ]],Tabla16[NUM],Tabla1[[#This Row],[CODIGO]])</f>
        <v>0</v>
      </c>
      <c r="H2399" s="35">
        <f>SUMIFS(Tabla16[IVA],Tabla16[NUM],Tabla1[[#This Row],[CODIGO]])</f>
        <v>0</v>
      </c>
      <c r="I2399" s="35">
        <f>SUMIFS(Tabla16[ISR RET.],Tabla16[NUM],Tabla1[[#This Row],[CODIGO]])</f>
        <v>0</v>
      </c>
      <c r="J2399" s="35">
        <f>SUMIFS(Tabla16[IVA RET.],Tabla16[NUM],Tabla1[[#This Row],[CODIGO]])</f>
        <v>0</v>
      </c>
      <c r="K2399" t="str">
        <f>FIXED(Tabla1[[#This Row],[TASA 16%]],0)</f>
        <v>0</v>
      </c>
      <c r="L2399" t="str">
        <f>FIXED(Tabla1[[#This Row],[TASA 0%]],0)</f>
        <v>0</v>
      </c>
      <c r="M2399" t="str">
        <f>FIXED(Tabla1[[#This Row],[TASA EXE.]],0)</f>
        <v>0</v>
      </c>
      <c r="N2399" t="str">
        <f>FIXED(Tabla1[[#This Row],[IVA]],0)</f>
        <v>0</v>
      </c>
      <c r="O2399" t="str">
        <f>FIXED(Tabla1[[#This Row],[ISR RET]],0)</f>
        <v>0</v>
      </c>
      <c r="P2399" t="str">
        <f>FIXED(Tabla1[[#This Row],[IVA RET]],0)</f>
        <v>0</v>
      </c>
      <c r="R2399" s="68">
        <f>Tabla1[[#This Row],[TASA 16]]*16%</f>
        <v>0</v>
      </c>
    </row>
    <row r="2400" spans="2:18" x14ac:dyDescent="0.25">
      <c r="B2400" t="str">
        <f>'[1]210 Y RFC'!A2400</f>
        <v>PAVJ4701223AA</v>
      </c>
      <c r="C2400" t="s">
        <v>2432</v>
      </c>
      <c r="D2400" t="str">
        <f>'[1]210 Y RFC'!C2400</f>
        <v>PALACIOS Y VERA JESUS</v>
      </c>
      <c r="E2400" s="35">
        <f>SUMIFS(Tabla16[TASA 16],Tabla16[NUM],Tabla1[[#This Row],[CODIGO]])</f>
        <v>0</v>
      </c>
      <c r="F2400" s="35">
        <f>SUMIFS(Tabla16[TASA 0%],Tabla16[NUM],Tabla1[[#This Row],[CODIGO]])</f>
        <v>0</v>
      </c>
      <c r="G2400" s="35">
        <f>SUMIFS(Tabla16[[EXENTO ]],Tabla16[NUM],Tabla1[[#This Row],[CODIGO]])</f>
        <v>0</v>
      </c>
      <c r="H2400" s="35">
        <f>SUMIFS(Tabla16[IVA],Tabla16[NUM],Tabla1[[#This Row],[CODIGO]])</f>
        <v>0</v>
      </c>
      <c r="I2400" s="35">
        <f>SUMIFS(Tabla16[ISR RET.],Tabla16[NUM],Tabla1[[#This Row],[CODIGO]])</f>
        <v>0</v>
      </c>
      <c r="J2400" s="35">
        <f>SUMIFS(Tabla16[IVA RET.],Tabla16[NUM],Tabla1[[#This Row],[CODIGO]])</f>
        <v>0</v>
      </c>
      <c r="K2400" t="str">
        <f>FIXED(Tabla1[[#This Row],[TASA 16%]],0)</f>
        <v>0</v>
      </c>
      <c r="L2400" t="str">
        <f>FIXED(Tabla1[[#This Row],[TASA 0%]],0)</f>
        <v>0</v>
      </c>
      <c r="M2400" t="str">
        <f>FIXED(Tabla1[[#This Row],[TASA EXE.]],0)</f>
        <v>0</v>
      </c>
      <c r="N2400" s="36" t="str">
        <f>FIXED(Tabla1[[#This Row],[IVA]],0)</f>
        <v>0</v>
      </c>
      <c r="O2400" s="36" t="str">
        <f>FIXED(Tabla1[[#This Row],[ISR RET]],0)</f>
        <v>0</v>
      </c>
      <c r="P2400" s="36" t="str">
        <f>FIXED(Tabla1[[#This Row],[IVA RET]],0)</f>
        <v>0</v>
      </c>
      <c r="R2400" s="68">
        <f>Tabla1[[#This Row],[TASA 16]]*16%</f>
        <v>0</v>
      </c>
    </row>
    <row r="2401" spans="2:18" x14ac:dyDescent="0.25">
      <c r="B2401" t="str">
        <f>'[1]210 Y RFC'!A2401</f>
        <v>NATA7904058W4</v>
      </c>
      <c r="C2401" t="s">
        <v>2433</v>
      </c>
      <c r="D2401" t="str">
        <f>'[1]210 Y RFC'!C2401</f>
        <v>NAVARRO TORRES ALFONSO</v>
      </c>
      <c r="E2401" s="35">
        <f>SUMIFS(Tabla16[TASA 16],Tabla16[NUM],Tabla1[[#This Row],[CODIGO]])</f>
        <v>0</v>
      </c>
      <c r="F2401" s="35">
        <f>SUMIFS(Tabla16[TASA 0%],Tabla16[NUM],Tabla1[[#This Row],[CODIGO]])</f>
        <v>0</v>
      </c>
      <c r="G2401" s="35">
        <f>SUMIFS(Tabla16[[EXENTO ]],Tabla16[NUM],Tabla1[[#This Row],[CODIGO]])</f>
        <v>0</v>
      </c>
      <c r="H2401" s="35">
        <f>SUMIFS(Tabla16[IVA],Tabla16[NUM],Tabla1[[#This Row],[CODIGO]])</f>
        <v>0</v>
      </c>
      <c r="I2401" s="35">
        <f>SUMIFS(Tabla16[ISR RET.],Tabla16[NUM],Tabla1[[#This Row],[CODIGO]])</f>
        <v>0</v>
      </c>
      <c r="J2401" s="35">
        <f>SUMIFS(Tabla16[IVA RET.],Tabla16[NUM],Tabla1[[#This Row],[CODIGO]])</f>
        <v>0</v>
      </c>
      <c r="K2401" t="str">
        <f>FIXED(Tabla1[[#This Row],[TASA 16%]],0)</f>
        <v>0</v>
      </c>
      <c r="L2401" t="str">
        <f>FIXED(Tabla1[[#This Row],[TASA 0%]],0)</f>
        <v>0</v>
      </c>
      <c r="M2401" t="str">
        <f>FIXED(Tabla1[[#This Row],[TASA EXE.]],0)</f>
        <v>0</v>
      </c>
      <c r="N2401" t="str">
        <f>FIXED(Tabla1[[#This Row],[IVA]],0)</f>
        <v>0</v>
      </c>
      <c r="O2401" t="str">
        <f>FIXED(Tabla1[[#This Row],[ISR RET]],0)</f>
        <v>0</v>
      </c>
      <c r="P2401" t="str">
        <f>FIXED(Tabla1[[#This Row],[IVA RET]],0)</f>
        <v>0</v>
      </c>
      <c r="R2401" s="68">
        <f>Tabla1[[#This Row],[TASA 16]]*16%</f>
        <v>0</v>
      </c>
    </row>
    <row r="2402" spans="2:18" x14ac:dyDescent="0.25">
      <c r="B2402" t="str">
        <f>'[1]210 Y RFC'!A2402</f>
        <v>DNA111123J36</v>
      </c>
      <c r="C2402" t="s">
        <v>2434</v>
      </c>
      <c r="D2402" t="str">
        <f>'[1]210 Y RFC'!C2402</f>
        <v>DESARROLLO NATURAL ALESA SA DE CV</v>
      </c>
      <c r="E2402" s="35">
        <f>SUMIFS(Tabla16[TASA 16],Tabla16[NUM],Tabla1[[#This Row],[CODIGO]])</f>
        <v>0</v>
      </c>
      <c r="F2402" s="35">
        <f>SUMIFS(Tabla16[TASA 0%],Tabla16[NUM],Tabla1[[#This Row],[CODIGO]])</f>
        <v>0</v>
      </c>
      <c r="G2402" s="35">
        <f>SUMIFS(Tabla16[[EXENTO ]],Tabla16[NUM],Tabla1[[#This Row],[CODIGO]])</f>
        <v>0</v>
      </c>
      <c r="H2402" s="35">
        <f>SUMIFS(Tabla16[IVA],Tabla16[NUM],Tabla1[[#This Row],[CODIGO]])</f>
        <v>0</v>
      </c>
      <c r="I2402" s="35">
        <f>SUMIFS(Tabla16[ISR RET.],Tabla16[NUM],Tabla1[[#This Row],[CODIGO]])</f>
        <v>0</v>
      </c>
      <c r="J2402" s="35">
        <f>SUMIFS(Tabla16[IVA RET.],Tabla16[NUM],Tabla1[[#This Row],[CODIGO]])</f>
        <v>0</v>
      </c>
      <c r="K2402" t="str">
        <f>FIXED(Tabla1[[#This Row],[TASA 16%]],0)</f>
        <v>0</v>
      </c>
      <c r="L2402" t="str">
        <f>FIXED(Tabla1[[#This Row],[TASA 0%]],0)</f>
        <v>0</v>
      </c>
      <c r="M2402" t="str">
        <f>FIXED(Tabla1[[#This Row],[TASA EXE.]],0)</f>
        <v>0</v>
      </c>
      <c r="N2402" s="36" t="str">
        <f>FIXED(Tabla1[[#This Row],[IVA]],0)</f>
        <v>0</v>
      </c>
      <c r="O2402" s="36" t="str">
        <f>FIXED(Tabla1[[#This Row],[ISR RET]],0)</f>
        <v>0</v>
      </c>
      <c r="P2402" s="36" t="str">
        <f>FIXED(Tabla1[[#This Row],[IVA RET]],0)</f>
        <v>0</v>
      </c>
      <c r="R2402" s="68">
        <f>Tabla1[[#This Row],[TASA 16]]*16%</f>
        <v>0</v>
      </c>
    </row>
    <row r="2403" spans="2:18" x14ac:dyDescent="0.25">
      <c r="B2403" t="str">
        <f>'[1]210 Y RFC'!A2403</f>
        <v>GASA6609237M0</v>
      </c>
      <c r="C2403" t="s">
        <v>2435</v>
      </c>
      <c r="D2403" t="str">
        <f>'[1]210 Y RFC'!C2403</f>
        <v>GALVEZ SALCEDO ALEJANDRO</v>
      </c>
      <c r="E2403" s="35">
        <f>SUMIFS(Tabla16[TASA 16],Tabla16[NUM],Tabla1[[#This Row],[CODIGO]])</f>
        <v>0</v>
      </c>
      <c r="F2403" s="35">
        <f>SUMIFS(Tabla16[TASA 0%],Tabla16[NUM],Tabla1[[#This Row],[CODIGO]])</f>
        <v>0</v>
      </c>
      <c r="G2403" s="35">
        <f>SUMIFS(Tabla16[[EXENTO ]],Tabla16[NUM],Tabla1[[#This Row],[CODIGO]])</f>
        <v>0</v>
      </c>
      <c r="H2403" s="35">
        <f>SUMIFS(Tabla16[IVA],Tabla16[NUM],Tabla1[[#This Row],[CODIGO]])</f>
        <v>0</v>
      </c>
      <c r="I2403" s="35">
        <f>SUMIFS(Tabla16[ISR RET.],Tabla16[NUM],Tabla1[[#This Row],[CODIGO]])</f>
        <v>0</v>
      </c>
      <c r="J2403" s="35">
        <f>SUMIFS(Tabla16[IVA RET.],Tabla16[NUM],Tabla1[[#This Row],[CODIGO]])</f>
        <v>0</v>
      </c>
      <c r="K2403" t="str">
        <f>FIXED(Tabla1[[#This Row],[TASA 16%]],0)</f>
        <v>0</v>
      </c>
      <c r="L2403" t="str">
        <f>FIXED(Tabla1[[#This Row],[TASA 0%]],0)</f>
        <v>0</v>
      </c>
      <c r="M2403" t="str">
        <f>FIXED(Tabla1[[#This Row],[TASA EXE.]],0)</f>
        <v>0</v>
      </c>
      <c r="N2403" t="str">
        <f>FIXED(Tabla1[[#This Row],[IVA]],0)</f>
        <v>0</v>
      </c>
      <c r="O2403" t="str">
        <f>FIXED(Tabla1[[#This Row],[ISR RET]],0)</f>
        <v>0</v>
      </c>
      <c r="P2403" t="str">
        <f>FIXED(Tabla1[[#This Row],[IVA RET]],0)</f>
        <v>0</v>
      </c>
      <c r="R2403" s="68">
        <f>Tabla1[[#This Row],[TASA 16]]*16%</f>
        <v>0</v>
      </c>
    </row>
    <row r="2404" spans="2:18" x14ac:dyDescent="0.25">
      <c r="B2404" t="str">
        <f>'[1]210 Y RFC'!A2404</f>
        <v>HAVH800707M82</v>
      </c>
      <c r="C2404" t="s">
        <v>2436</v>
      </c>
      <c r="D2404" t="str">
        <f>'[1]210 Y RFC'!C2404</f>
        <v>HAMED VELAZQUEZ HARED YIHAM</v>
      </c>
      <c r="E2404" s="35">
        <f>SUMIFS(Tabla16[TASA 16],Tabla16[NUM],Tabla1[[#This Row],[CODIGO]])</f>
        <v>0</v>
      </c>
      <c r="F2404" s="35">
        <f>SUMIFS(Tabla16[TASA 0%],Tabla16[NUM],Tabla1[[#This Row],[CODIGO]])</f>
        <v>0</v>
      </c>
      <c r="G2404" s="35">
        <f>SUMIFS(Tabla16[[EXENTO ]],Tabla16[NUM],Tabla1[[#This Row],[CODIGO]])</f>
        <v>0</v>
      </c>
      <c r="H2404" s="35">
        <f>SUMIFS(Tabla16[IVA],Tabla16[NUM],Tabla1[[#This Row],[CODIGO]])</f>
        <v>0</v>
      </c>
      <c r="I2404" s="35">
        <f>SUMIFS(Tabla16[ISR RET.],Tabla16[NUM],Tabla1[[#This Row],[CODIGO]])</f>
        <v>0</v>
      </c>
      <c r="J2404" s="35">
        <f>SUMIFS(Tabla16[IVA RET.],Tabla16[NUM],Tabla1[[#This Row],[CODIGO]])</f>
        <v>0</v>
      </c>
      <c r="K2404" t="str">
        <f>FIXED(Tabla1[[#This Row],[TASA 16%]],0)</f>
        <v>0</v>
      </c>
      <c r="L2404" t="str">
        <f>FIXED(Tabla1[[#This Row],[TASA 0%]],0)</f>
        <v>0</v>
      </c>
      <c r="M2404" t="str">
        <f>FIXED(Tabla1[[#This Row],[TASA EXE.]],0)</f>
        <v>0</v>
      </c>
      <c r="N2404" s="36" t="str">
        <f>FIXED(Tabla1[[#This Row],[IVA]],0)</f>
        <v>0</v>
      </c>
      <c r="O2404" s="36" t="str">
        <f>FIXED(Tabla1[[#This Row],[ISR RET]],0)</f>
        <v>0</v>
      </c>
      <c r="P2404" s="36" t="str">
        <f>FIXED(Tabla1[[#This Row],[IVA RET]],0)</f>
        <v>0</v>
      </c>
      <c r="R2404" s="68">
        <f>Tabla1[[#This Row],[TASA 16]]*16%</f>
        <v>0</v>
      </c>
    </row>
    <row r="2405" spans="2:18" x14ac:dyDescent="0.25">
      <c r="B2405" t="str">
        <f>'[1]210 Y RFC'!A2405</f>
        <v>GOFV760606FH0</v>
      </c>
      <c r="C2405" t="s">
        <v>2437</v>
      </c>
      <c r="D2405" t="str">
        <f>'[1]210 Y RFC'!C2405</f>
        <v>GONZALEZ FRANCO MARIA VERONICA</v>
      </c>
      <c r="E2405" s="35">
        <f>SUMIFS(Tabla16[TASA 16],Tabla16[NUM],Tabla1[[#This Row],[CODIGO]])</f>
        <v>0</v>
      </c>
      <c r="F2405" s="35">
        <f>SUMIFS(Tabla16[TASA 0%],Tabla16[NUM],Tabla1[[#This Row],[CODIGO]])</f>
        <v>0</v>
      </c>
      <c r="G2405" s="35">
        <f>SUMIFS(Tabla16[[EXENTO ]],Tabla16[NUM],Tabla1[[#This Row],[CODIGO]])</f>
        <v>0</v>
      </c>
      <c r="H2405" s="35">
        <f>SUMIFS(Tabla16[IVA],Tabla16[NUM],Tabla1[[#This Row],[CODIGO]])</f>
        <v>0</v>
      </c>
      <c r="I2405" s="35">
        <f>SUMIFS(Tabla16[ISR RET.],Tabla16[NUM],Tabla1[[#This Row],[CODIGO]])</f>
        <v>0</v>
      </c>
      <c r="J2405" s="35">
        <f>SUMIFS(Tabla16[IVA RET.],Tabla16[NUM],Tabla1[[#This Row],[CODIGO]])</f>
        <v>0</v>
      </c>
      <c r="K2405" t="str">
        <f>FIXED(Tabla1[[#This Row],[TASA 16%]],0)</f>
        <v>0</v>
      </c>
      <c r="L2405" t="str">
        <f>FIXED(Tabla1[[#This Row],[TASA 0%]],0)</f>
        <v>0</v>
      </c>
      <c r="M2405" t="str">
        <f>FIXED(Tabla1[[#This Row],[TASA EXE.]],0)</f>
        <v>0</v>
      </c>
      <c r="N2405" t="str">
        <f>FIXED(Tabla1[[#This Row],[IVA]],0)</f>
        <v>0</v>
      </c>
      <c r="O2405" t="str">
        <f>FIXED(Tabla1[[#This Row],[ISR RET]],0)</f>
        <v>0</v>
      </c>
      <c r="P2405" t="str">
        <f>FIXED(Tabla1[[#This Row],[IVA RET]],0)</f>
        <v>0</v>
      </c>
      <c r="R2405" s="68">
        <f>Tabla1[[#This Row],[TASA 16]]*16%</f>
        <v>0</v>
      </c>
    </row>
    <row r="2406" spans="2:18" x14ac:dyDescent="0.25">
      <c r="B2406" t="str">
        <f>'[1]210 Y RFC'!A2406</f>
        <v>NIN080404V28</v>
      </c>
      <c r="C2406" t="s">
        <v>2438</v>
      </c>
      <c r="D2406" t="str">
        <f>'[1]210 Y RFC'!C2406</f>
        <v>NUTRIMENTOS INTELIGENTES SA DE CV</v>
      </c>
      <c r="E2406" s="35">
        <f>SUMIFS(Tabla16[TASA 16],Tabla16[NUM],Tabla1[[#This Row],[CODIGO]])</f>
        <v>0</v>
      </c>
      <c r="F2406" s="35">
        <f>SUMIFS(Tabla16[TASA 0%],Tabla16[NUM],Tabla1[[#This Row],[CODIGO]])</f>
        <v>0</v>
      </c>
      <c r="G2406" s="35">
        <f>SUMIFS(Tabla16[[EXENTO ]],Tabla16[NUM],Tabla1[[#This Row],[CODIGO]])</f>
        <v>0</v>
      </c>
      <c r="H2406" s="35">
        <f>SUMIFS(Tabla16[IVA],Tabla16[NUM],Tabla1[[#This Row],[CODIGO]])</f>
        <v>0</v>
      </c>
      <c r="I2406" s="35">
        <f>SUMIFS(Tabla16[ISR RET.],Tabla16[NUM],Tabla1[[#This Row],[CODIGO]])</f>
        <v>0</v>
      </c>
      <c r="J2406" s="35">
        <f>SUMIFS(Tabla16[IVA RET.],Tabla16[NUM],Tabla1[[#This Row],[CODIGO]])</f>
        <v>0</v>
      </c>
      <c r="K2406" t="str">
        <f>FIXED(Tabla1[[#This Row],[TASA 16%]],0)</f>
        <v>0</v>
      </c>
      <c r="L2406" t="str">
        <f>FIXED(Tabla1[[#This Row],[TASA 0%]],0)</f>
        <v>0</v>
      </c>
      <c r="M2406" t="str">
        <f>FIXED(Tabla1[[#This Row],[TASA EXE.]],0)</f>
        <v>0</v>
      </c>
      <c r="N2406" s="36" t="str">
        <f>FIXED(Tabla1[[#This Row],[IVA]],0)</f>
        <v>0</v>
      </c>
      <c r="O2406" s="36" t="str">
        <f>FIXED(Tabla1[[#This Row],[ISR RET]],0)</f>
        <v>0</v>
      </c>
      <c r="P2406" s="36" t="str">
        <f>FIXED(Tabla1[[#This Row],[IVA RET]],0)</f>
        <v>0</v>
      </c>
      <c r="R2406" s="68">
        <f>Tabla1[[#This Row],[TASA 16]]*16%</f>
        <v>0</v>
      </c>
    </row>
    <row r="2407" spans="2:18" x14ac:dyDescent="0.25">
      <c r="B2407" t="str">
        <f>'[1]210 Y RFC'!A2407</f>
        <v>SAAJ450801778</v>
      </c>
      <c r="C2407" t="s">
        <v>2439</v>
      </c>
      <c r="D2407" t="str">
        <f>'[1]210 Y RFC'!C2407</f>
        <v>SANDOVAL ALVARADO JUAN JOSE</v>
      </c>
      <c r="E2407" s="35">
        <f>SUMIFS(Tabla16[TASA 16],Tabla16[NUM],Tabla1[[#This Row],[CODIGO]])</f>
        <v>0</v>
      </c>
      <c r="F2407" s="35">
        <f>SUMIFS(Tabla16[TASA 0%],Tabla16[NUM],Tabla1[[#This Row],[CODIGO]])</f>
        <v>0</v>
      </c>
      <c r="G2407" s="35">
        <f>SUMIFS(Tabla16[[EXENTO ]],Tabla16[NUM],Tabla1[[#This Row],[CODIGO]])</f>
        <v>0</v>
      </c>
      <c r="H2407" s="35">
        <f>SUMIFS(Tabla16[IVA],Tabla16[NUM],Tabla1[[#This Row],[CODIGO]])</f>
        <v>0</v>
      </c>
      <c r="I2407" s="35">
        <f>SUMIFS(Tabla16[ISR RET.],Tabla16[NUM],Tabla1[[#This Row],[CODIGO]])</f>
        <v>0</v>
      </c>
      <c r="J2407" s="35">
        <f>SUMIFS(Tabla16[IVA RET.],Tabla16[NUM],Tabla1[[#This Row],[CODIGO]])</f>
        <v>0</v>
      </c>
      <c r="K2407" t="str">
        <f>FIXED(Tabla1[[#This Row],[TASA 16%]],0)</f>
        <v>0</v>
      </c>
      <c r="L2407" t="str">
        <f>FIXED(Tabla1[[#This Row],[TASA 0%]],0)</f>
        <v>0</v>
      </c>
      <c r="M2407" t="str">
        <f>FIXED(Tabla1[[#This Row],[TASA EXE.]],0)</f>
        <v>0</v>
      </c>
      <c r="N2407" t="str">
        <f>FIXED(Tabla1[[#This Row],[IVA]],0)</f>
        <v>0</v>
      </c>
      <c r="O2407" t="str">
        <f>FIXED(Tabla1[[#This Row],[ISR RET]],0)</f>
        <v>0</v>
      </c>
      <c r="P2407" t="str">
        <f>FIXED(Tabla1[[#This Row],[IVA RET]],0)</f>
        <v>0</v>
      </c>
      <c r="R2407" s="68">
        <f>Tabla1[[#This Row],[TASA 16]]*16%</f>
        <v>0</v>
      </c>
    </row>
    <row r="2408" spans="2:18" x14ac:dyDescent="0.25">
      <c r="B2408" t="str">
        <f>'[1]210 Y RFC'!A2408</f>
        <v>VEGD840427MK4</v>
      </c>
      <c r="C2408" t="s">
        <v>2440</v>
      </c>
      <c r="D2408" t="str">
        <f>'[1]210 Y RFC'!C2408</f>
        <v>VEGA GOMEZ DIEGO</v>
      </c>
      <c r="E2408" s="35">
        <f>SUMIFS(Tabla16[TASA 16],Tabla16[NUM],Tabla1[[#This Row],[CODIGO]])</f>
        <v>0</v>
      </c>
      <c r="F2408" s="35">
        <f>SUMIFS(Tabla16[TASA 0%],Tabla16[NUM],Tabla1[[#This Row],[CODIGO]])</f>
        <v>0</v>
      </c>
      <c r="G2408" s="35">
        <f>SUMIFS(Tabla16[[EXENTO ]],Tabla16[NUM],Tabla1[[#This Row],[CODIGO]])</f>
        <v>0</v>
      </c>
      <c r="H2408" s="35">
        <f>SUMIFS(Tabla16[IVA],Tabla16[NUM],Tabla1[[#This Row],[CODIGO]])</f>
        <v>0</v>
      </c>
      <c r="I2408" s="35">
        <f>SUMIFS(Tabla16[ISR RET.],Tabla16[NUM],Tabla1[[#This Row],[CODIGO]])</f>
        <v>0</v>
      </c>
      <c r="J2408" s="35">
        <f>SUMIFS(Tabla16[IVA RET.],Tabla16[NUM],Tabla1[[#This Row],[CODIGO]])</f>
        <v>0</v>
      </c>
      <c r="K2408" t="str">
        <f>FIXED(Tabla1[[#This Row],[TASA 16%]],0)</f>
        <v>0</v>
      </c>
      <c r="L2408" t="str">
        <f>FIXED(Tabla1[[#This Row],[TASA 0%]],0)</f>
        <v>0</v>
      </c>
      <c r="M2408" t="str">
        <f>FIXED(Tabla1[[#This Row],[TASA EXE.]],0)</f>
        <v>0</v>
      </c>
      <c r="N2408" s="36" t="str">
        <f>FIXED(Tabla1[[#This Row],[IVA]],0)</f>
        <v>0</v>
      </c>
      <c r="O2408" s="36" t="str">
        <f>FIXED(Tabla1[[#This Row],[ISR RET]],0)</f>
        <v>0</v>
      </c>
      <c r="P2408" s="36" t="str">
        <f>FIXED(Tabla1[[#This Row],[IVA RET]],0)</f>
        <v>0</v>
      </c>
      <c r="R2408" s="68">
        <f>Tabla1[[#This Row],[TASA 16]]*16%</f>
        <v>0</v>
      </c>
    </row>
    <row r="2409" spans="2:18" x14ac:dyDescent="0.25">
      <c r="B2409" t="str">
        <f>'[1]210 Y RFC'!A2409</f>
        <v>OVI800131GQ6</v>
      </c>
      <c r="C2409" t="s">
        <v>2441</v>
      </c>
      <c r="D2409" t="str">
        <f>'[1]210 Y RFC'!C2409</f>
        <v>OPERADORA VIPS S DE RL DE CV</v>
      </c>
      <c r="E2409" s="35">
        <f>SUMIFS(Tabla16[TASA 16],Tabla16[NUM],Tabla1[[#This Row],[CODIGO]])</f>
        <v>0</v>
      </c>
      <c r="F2409" s="35">
        <f>SUMIFS(Tabla16[TASA 0%],Tabla16[NUM],Tabla1[[#This Row],[CODIGO]])</f>
        <v>0</v>
      </c>
      <c r="G2409" s="35">
        <f>SUMIFS(Tabla16[[EXENTO ]],Tabla16[NUM],Tabla1[[#This Row],[CODIGO]])</f>
        <v>0</v>
      </c>
      <c r="H2409" s="35">
        <f>SUMIFS(Tabla16[IVA],Tabla16[NUM],Tabla1[[#This Row],[CODIGO]])</f>
        <v>0</v>
      </c>
      <c r="I2409" s="35">
        <f>SUMIFS(Tabla16[ISR RET.],Tabla16[NUM],Tabla1[[#This Row],[CODIGO]])</f>
        <v>0</v>
      </c>
      <c r="J2409" s="35">
        <f>SUMIFS(Tabla16[IVA RET.],Tabla16[NUM],Tabla1[[#This Row],[CODIGO]])</f>
        <v>0</v>
      </c>
      <c r="K2409" t="str">
        <f>FIXED(Tabla1[[#This Row],[TASA 16%]],0)</f>
        <v>0</v>
      </c>
      <c r="L2409" t="str">
        <f>FIXED(Tabla1[[#This Row],[TASA 0%]],0)</f>
        <v>0</v>
      </c>
      <c r="M2409" t="str">
        <f>FIXED(Tabla1[[#This Row],[TASA EXE.]],0)</f>
        <v>0</v>
      </c>
      <c r="N2409" t="str">
        <f>FIXED(Tabla1[[#This Row],[IVA]],0)</f>
        <v>0</v>
      </c>
      <c r="O2409" t="str">
        <f>FIXED(Tabla1[[#This Row],[ISR RET]],0)</f>
        <v>0</v>
      </c>
      <c r="P2409" t="str">
        <f>FIXED(Tabla1[[#This Row],[IVA RET]],0)</f>
        <v>0</v>
      </c>
      <c r="R2409" s="68">
        <f>Tabla1[[#This Row],[TASA 16]]*16%</f>
        <v>0</v>
      </c>
    </row>
    <row r="2410" spans="2:18" x14ac:dyDescent="0.25">
      <c r="B2410" t="str">
        <f>'[1]210 Y RFC'!A2410</f>
        <v>PADE661207265</v>
      </c>
      <c r="C2410" t="s">
        <v>2442</v>
      </c>
      <c r="D2410" t="str">
        <f>'[1]210 Y RFC'!C2410</f>
        <v>PLANCARTE DELGADO ELIAS</v>
      </c>
      <c r="E2410" s="35">
        <f>SUMIFS(Tabla16[TASA 16],Tabla16[NUM],Tabla1[[#This Row],[CODIGO]])</f>
        <v>0</v>
      </c>
      <c r="F2410" s="35">
        <f>SUMIFS(Tabla16[TASA 0%],Tabla16[NUM],Tabla1[[#This Row],[CODIGO]])</f>
        <v>0</v>
      </c>
      <c r="G2410" s="35">
        <f>SUMIFS(Tabla16[[EXENTO ]],Tabla16[NUM],Tabla1[[#This Row],[CODIGO]])</f>
        <v>0</v>
      </c>
      <c r="H2410" s="35">
        <f>SUMIFS(Tabla16[IVA],Tabla16[NUM],Tabla1[[#This Row],[CODIGO]])</f>
        <v>0</v>
      </c>
      <c r="I2410" s="35">
        <f>SUMIFS(Tabla16[ISR RET.],Tabla16[NUM],Tabla1[[#This Row],[CODIGO]])</f>
        <v>0</v>
      </c>
      <c r="J2410" s="35">
        <f>SUMIFS(Tabla16[IVA RET.],Tabla16[NUM],Tabla1[[#This Row],[CODIGO]])</f>
        <v>0</v>
      </c>
      <c r="K2410" t="str">
        <f>FIXED(Tabla1[[#This Row],[TASA 16%]],0)</f>
        <v>0</v>
      </c>
      <c r="L2410" t="str">
        <f>FIXED(Tabla1[[#This Row],[TASA 0%]],0)</f>
        <v>0</v>
      </c>
      <c r="M2410" t="str">
        <f>FIXED(Tabla1[[#This Row],[TASA EXE.]],0)</f>
        <v>0</v>
      </c>
      <c r="N2410" s="36" t="str">
        <f>FIXED(Tabla1[[#This Row],[IVA]],0)</f>
        <v>0</v>
      </c>
      <c r="O2410" s="36" t="str">
        <f>FIXED(Tabla1[[#This Row],[ISR RET]],0)</f>
        <v>0</v>
      </c>
      <c r="P2410" s="36" t="str">
        <f>FIXED(Tabla1[[#This Row],[IVA RET]],0)</f>
        <v>0</v>
      </c>
      <c r="R2410" s="68">
        <f>Tabla1[[#This Row],[TASA 16]]*16%</f>
        <v>0</v>
      </c>
    </row>
    <row r="2411" spans="2:18" x14ac:dyDescent="0.25">
      <c r="B2411" t="str">
        <f>'[1]210 Y RFC'!A2411</f>
        <v>ROBR910921DY0</v>
      </c>
      <c r="C2411" t="s">
        <v>2443</v>
      </c>
      <c r="D2411" t="str">
        <f>'[1]210 Y RFC'!C2411</f>
        <v>ROCHA BRAVO RODOLFO</v>
      </c>
      <c r="E2411" s="35">
        <f>SUMIFS(Tabla16[TASA 16],Tabla16[NUM],Tabla1[[#This Row],[CODIGO]])</f>
        <v>0</v>
      </c>
      <c r="F2411" s="35">
        <f>SUMIFS(Tabla16[TASA 0%],Tabla16[NUM],Tabla1[[#This Row],[CODIGO]])</f>
        <v>0</v>
      </c>
      <c r="G2411" s="35">
        <f>SUMIFS(Tabla16[[EXENTO ]],Tabla16[NUM],Tabla1[[#This Row],[CODIGO]])</f>
        <v>0</v>
      </c>
      <c r="H2411" s="35">
        <f>SUMIFS(Tabla16[IVA],Tabla16[NUM],Tabla1[[#This Row],[CODIGO]])</f>
        <v>0</v>
      </c>
      <c r="I2411" s="35">
        <f>SUMIFS(Tabla16[ISR RET.],Tabla16[NUM],Tabla1[[#This Row],[CODIGO]])</f>
        <v>0</v>
      </c>
      <c r="J2411" s="35">
        <f>SUMIFS(Tabla16[IVA RET.],Tabla16[NUM],Tabla1[[#This Row],[CODIGO]])</f>
        <v>0</v>
      </c>
      <c r="K2411" t="str">
        <f>FIXED(Tabla1[[#This Row],[TASA 16%]],0)</f>
        <v>0</v>
      </c>
      <c r="L2411" t="str">
        <f>FIXED(Tabla1[[#This Row],[TASA 0%]],0)</f>
        <v>0</v>
      </c>
      <c r="M2411" t="str">
        <f>FIXED(Tabla1[[#This Row],[TASA EXE.]],0)</f>
        <v>0</v>
      </c>
      <c r="N2411" t="str">
        <f>FIXED(Tabla1[[#This Row],[IVA]],0)</f>
        <v>0</v>
      </c>
      <c r="O2411" t="str">
        <f>FIXED(Tabla1[[#This Row],[ISR RET]],0)</f>
        <v>0</v>
      </c>
      <c r="P2411" t="str">
        <f>FIXED(Tabla1[[#This Row],[IVA RET]],0)</f>
        <v>0</v>
      </c>
      <c r="R2411" s="68">
        <f>Tabla1[[#This Row],[TASA 16]]*16%</f>
        <v>0</v>
      </c>
    </row>
    <row r="2412" spans="2:18" x14ac:dyDescent="0.25">
      <c r="B2412" t="str">
        <f>'[1]210 Y RFC'!A2412</f>
        <v>EYP0304227R4</v>
      </c>
      <c r="C2412" t="s">
        <v>2444</v>
      </c>
      <c r="D2412" t="str">
        <f>'[1]210 Y RFC'!C2412</f>
        <v>EYPRO SA DE CV</v>
      </c>
      <c r="E2412" s="35">
        <f>SUMIFS(Tabla16[TASA 16],Tabla16[NUM],Tabla1[[#This Row],[CODIGO]])</f>
        <v>183447.6875</v>
      </c>
      <c r="F2412" s="35">
        <f>SUMIFS(Tabla16[TASA 0%],Tabla16[NUM],Tabla1[[#This Row],[CODIGO]])</f>
        <v>-7.4999999924330041E-3</v>
      </c>
      <c r="G2412" s="35">
        <f>SUMIFS(Tabla16[[EXENTO ]],Tabla16[NUM],Tabla1[[#This Row],[CODIGO]])</f>
        <v>0</v>
      </c>
      <c r="H2412" s="35">
        <f>SUMIFS(Tabla16[IVA],Tabla16[NUM],Tabla1[[#This Row],[CODIGO]])</f>
        <v>29351.629999999997</v>
      </c>
      <c r="I2412" s="35">
        <f>SUMIFS(Tabla16[ISR RET.],Tabla16[NUM],Tabla1[[#This Row],[CODIGO]])</f>
        <v>0</v>
      </c>
      <c r="J2412" s="35">
        <f>SUMIFS(Tabla16[IVA RET.],Tabla16[NUM],Tabla1[[#This Row],[CODIGO]])</f>
        <v>0</v>
      </c>
      <c r="K2412" t="str">
        <f>FIXED(Tabla1[[#This Row],[TASA 16%]],0)</f>
        <v>183,448</v>
      </c>
      <c r="L2412" t="str">
        <f>FIXED(Tabla1[[#This Row],[TASA 0%]],0)</f>
        <v>0</v>
      </c>
      <c r="M2412" t="str">
        <f>FIXED(Tabla1[[#This Row],[TASA EXE.]],0)</f>
        <v>0</v>
      </c>
      <c r="N2412" s="36" t="str">
        <f>FIXED(Tabla1[[#This Row],[IVA]],0)</f>
        <v>29,352</v>
      </c>
      <c r="O2412" s="36" t="str">
        <f>FIXED(Tabla1[[#This Row],[ISR RET]],0)</f>
        <v>0</v>
      </c>
      <c r="P2412" s="36" t="str">
        <f>FIXED(Tabla1[[#This Row],[IVA RET]],0)</f>
        <v>0</v>
      </c>
      <c r="R2412" s="68">
        <f>Tabla1[[#This Row],[TASA 16]]*16%</f>
        <v>29351.68</v>
      </c>
    </row>
    <row r="2413" spans="2:18" x14ac:dyDescent="0.25">
      <c r="B2413" t="str">
        <f>'[1]210 Y RFC'!A2413</f>
        <v>GME050914N71</v>
      </c>
      <c r="C2413" t="s">
        <v>2445</v>
      </c>
      <c r="D2413" t="str">
        <f>'[1]210 Y RFC'!C2413</f>
        <v>GOLDENSTAR DE MEXICO SA DE CV</v>
      </c>
      <c r="E2413" s="35">
        <f>SUMIFS(Tabla16[TASA 16],Tabla16[NUM],Tabla1[[#This Row],[CODIGO]])</f>
        <v>17250</v>
      </c>
      <c r="F2413" s="35">
        <f>SUMIFS(Tabla16[TASA 0%],Tabla16[NUM],Tabla1[[#This Row],[CODIGO]])</f>
        <v>0</v>
      </c>
      <c r="G2413" s="35">
        <f>SUMIFS(Tabla16[[EXENTO ]],Tabla16[NUM],Tabla1[[#This Row],[CODIGO]])</f>
        <v>0</v>
      </c>
      <c r="H2413" s="35">
        <f>SUMIFS(Tabla16[IVA],Tabla16[NUM],Tabla1[[#This Row],[CODIGO]])</f>
        <v>2760</v>
      </c>
      <c r="I2413" s="35">
        <f>SUMIFS(Tabla16[ISR RET.],Tabla16[NUM],Tabla1[[#This Row],[CODIGO]])</f>
        <v>0</v>
      </c>
      <c r="J2413" s="35">
        <f>SUMIFS(Tabla16[IVA RET.],Tabla16[NUM],Tabla1[[#This Row],[CODIGO]])</f>
        <v>0</v>
      </c>
      <c r="K2413" t="str">
        <f>FIXED(Tabla1[[#This Row],[TASA 16%]],0)</f>
        <v>17,250</v>
      </c>
      <c r="L2413" t="str">
        <f>FIXED(Tabla1[[#This Row],[TASA 0%]],0)</f>
        <v>0</v>
      </c>
      <c r="M2413" t="str">
        <f>FIXED(Tabla1[[#This Row],[TASA EXE.]],0)</f>
        <v>0</v>
      </c>
      <c r="N2413" t="str">
        <f>FIXED(Tabla1[[#This Row],[IVA]],0)</f>
        <v>2,760</v>
      </c>
      <c r="O2413" t="str">
        <f>FIXED(Tabla1[[#This Row],[ISR RET]],0)</f>
        <v>0</v>
      </c>
      <c r="P2413" t="str">
        <f>FIXED(Tabla1[[#This Row],[IVA RET]],0)</f>
        <v>0</v>
      </c>
      <c r="R2413" s="68">
        <f>Tabla1[[#This Row],[TASA 16]]*16%</f>
        <v>2760</v>
      </c>
    </row>
    <row r="2414" spans="2:18" x14ac:dyDescent="0.25">
      <c r="B2414" t="str">
        <f>'[1]210 Y RFC'!A2414</f>
        <v>AAJO791001I47</v>
      </c>
      <c r="C2414" t="s">
        <v>2446</v>
      </c>
      <c r="D2414" t="str">
        <f>'[1]210 Y RFC'!C2414</f>
        <v>ARAIZA JIMENEZ OSCAR</v>
      </c>
      <c r="E2414" s="35">
        <f>SUMIFS(Tabla16[TASA 16],Tabla16[NUM],Tabla1[[#This Row],[CODIGO]])</f>
        <v>0</v>
      </c>
      <c r="F2414" s="35">
        <f>SUMIFS(Tabla16[TASA 0%],Tabla16[NUM],Tabla1[[#This Row],[CODIGO]])</f>
        <v>0</v>
      </c>
      <c r="G2414" s="35">
        <f>SUMIFS(Tabla16[[EXENTO ]],Tabla16[NUM],Tabla1[[#This Row],[CODIGO]])</f>
        <v>0</v>
      </c>
      <c r="H2414" s="35">
        <f>SUMIFS(Tabla16[IVA],Tabla16[NUM],Tabla1[[#This Row],[CODIGO]])</f>
        <v>0</v>
      </c>
      <c r="I2414" s="35">
        <f>SUMIFS(Tabla16[ISR RET.],Tabla16[NUM],Tabla1[[#This Row],[CODIGO]])</f>
        <v>0</v>
      </c>
      <c r="J2414" s="35">
        <f>SUMIFS(Tabla16[IVA RET.],Tabla16[NUM],Tabla1[[#This Row],[CODIGO]])</f>
        <v>0</v>
      </c>
      <c r="K2414" t="str">
        <f>FIXED(Tabla1[[#This Row],[TASA 16%]],0)</f>
        <v>0</v>
      </c>
      <c r="L2414" t="str">
        <f>FIXED(Tabla1[[#This Row],[TASA 0%]],0)</f>
        <v>0</v>
      </c>
      <c r="M2414" t="str">
        <f>FIXED(Tabla1[[#This Row],[TASA EXE.]],0)</f>
        <v>0</v>
      </c>
      <c r="N2414" s="36" t="str">
        <f>FIXED(Tabla1[[#This Row],[IVA]],0)</f>
        <v>0</v>
      </c>
      <c r="O2414" s="36" t="str">
        <f>FIXED(Tabla1[[#This Row],[ISR RET]],0)</f>
        <v>0</v>
      </c>
      <c r="P2414" s="36" t="str">
        <f>FIXED(Tabla1[[#This Row],[IVA RET]],0)</f>
        <v>0</v>
      </c>
      <c r="R2414" s="68">
        <f>Tabla1[[#This Row],[TASA 16]]*16%</f>
        <v>0</v>
      </c>
    </row>
    <row r="2415" spans="2:18" x14ac:dyDescent="0.25">
      <c r="B2415" t="str">
        <f>'[1]210 Y RFC'!A2415</f>
        <v>AAAC851110UM1</v>
      </c>
      <c r="C2415" t="s">
        <v>2447</v>
      </c>
      <c r="D2415" t="str">
        <f>'[1]210 Y RFC'!C2415</f>
        <v>ALVAREZ AYALA CINDY NALLELI</v>
      </c>
      <c r="E2415" s="35">
        <f>SUMIFS(Tabla16[TASA 16],Tabla16[NUM],Tabla1[[#This Row],[CODIGO]])</f>
        <v>0</v>
      </c>
      <c r="F2415" s="35">
        <f>SUMIFS(Tabla16[TASA 0%],Tabla16[NUM],Tabla1[[#This Row],[CODIGO]])</f>
        <v>0</v>
      </c>
      <c r="G2415" s="35">
        <f>SUMIFS(Tabla16[[EXENTO ]],Tabla16[NUM],Tabla1[[#This Row],[CODIGO]])</f>
        <v>0</v>
      </c>
      <c r="H2415" s="35">
        <f>SUMIFS(Tabla16[IVA],Tabla16[NUM],Tabla1[[#This Row],[CODIGO]])</f>
        <v>0</v>
      </c>
      <c r="I2415" s="35">
        <f>SUMIFS(Tabla16[ISR RET.],Tabla16[NUM],Tabla1[[#This Row],[CODIGO]])</f>
        <v>0</v>
      </c>
      <c r="J2415" s="35">
        <f>SUMIFS(Tabla16[IVA RET.],Tabla16[NUM],Tabla1[[#This Row],[CODIGO]])</f>
        <v>0</v>
      </c>
      <c r="K2415" t="str">
        <f>FIXED(Tabla1[[#This Row],[TASA 16%]],0)</f>
        <v>0</v>
      </c>
      <c r="L2415" t="str">
        <f>FIXED(Tabla1[[#This Row],[TASA 0%]],0)</f>
        <v>0</v>
      </c>
      <c r="M2415" t="str">
        <f>FIXED(Tabla1[[#This Row],[TASA EXE.]],0)</f>
        <v>0</v>
      </c>
      <c r="N2415" t="str">
        <f>FIXED(Tabla1[[#This Row],[IVA]],0)</f>
        <v>0</v>
      </c>
      <c r="O2415" t="str">
        <f>FIXED(Tabla1[[#This Row],[ISR RET]],0)</f>
        <v>0</v>
      </c>
      <c r="P2415" t="str">
        <f>FIXED(Tabla1[[#This Row],[IVA RET]],0)</f>
        <v>0</v>
      </c>
      <c r="R2415" s="68">
        <f>Tabla1[[#This Row],[TASA 16]]*16%</f>
        <v>0</v>
      </c>
    </row>
    <row r="2416" spans="2:18" x14ac:dyDescent="0.25">
      <c r="B2416" t="str">
        <f>'[1]210 Y RFC'!A2416</f>
        <v>LUVH9209292EA</v>
      </c>
      <c r="C2416" t="s">
        <v>2448</v>
      </c>
      <c r="D2416" t="str">
        <f>'[1]210 Y RFC'!C2416</f>
        <v>LUPERCIO VAZQUEZ HAZIEL</v>
      </c>
      <c r="E2416" s="35">
        <f>SUMIFS(Tabla16[TASA 16],Tabla16[NUM],Tabla1[[#This Row],[CODIGO]])</f>
        <v>0</v>
      </c>
      <c r="F2416" s="35">
        <f>SUMIFS(Tabla16[TASA 0%],Tabla16[NUM],Tabla1[[#This Row],[CODIGO]])</f>
        <v>0</v>
      </c>
      <c r="G2416" s="35">
        <f>SUMIFS(Tabla16[[EXENTO ]],Tabla16[NUM],Tabla1[[#This Row],[CODIGO]])</f>
        <v>0</v>
      </c>
      <c r="H2416" s="35">
        <f>SUMIFS(Tabla16[IVA],Tabla16[NUM],Tabla1[[#This Row],[CODIGO]])</f>
        <v>0</v>
      </c>
      <c r="I2416" s="35">
        <f>SUMIFS(Tabla16[ISR RET.],Tabla16[NUM],Tabla1[[#This Row],[CODIGO]])</f>
        <v>0</v>
      </c>
      <c r="J2416" s="35">
        <f>SUMIFS(Tabla16[IVA RET.],Tabla16[NUM],Tabla1[[#This Row],[CODIGO]])</f>
        <v>0</v>
      </c>
      <c r="K2416" t="str">
        <f>FIXED(Tabla1[[#This Row],[TASA 16%]],0)</f>
        <v>0</v>
      </c>
      <c r="L2416" t="str">
        <f>FIXED(Tabla1[[#This Row],[TASA 0%]],0)</f>
        <v>0</v>
      </c>
      <c r="M2416" t="str">
        <f>FIXED(Tabla1[[#This Row],[TASA EXE.]],0)</f>
        <v>0</v>
      </c>
      <c r="N2416" s="36" t="str">
        <f>FIXED(Tabla1[[#This Row],[IVA]],0)</f>
        <v>0</v>
      </c>
      <c r="O2416" s="36" t="str">
        <f>FIXED(Tabla1[[#This Row],[ISR RET]],0)</f>
        <v>0</v>
      </c>
      <c r="P2416" s="36" t="str">
        <f>FIXED(Tabla1[[#This Row],[IVA RET]],0)</f>
        <v>0</v>
      </c>
      <c r="R2416" s="68">
        <f>Tabla1[[#This Row],[TASA 16]]*16%</f>
        <v>0</v>
      </c>
    </row>
    <row r="2417" spans="2:18" x14ac:dyDescent="0.25">
      <c r="B2417" t="str">
        <f>'[1]210 Y RFC'!A2417</f>
        <v>MUS920319AA2</v>
      </c>
      <c r="C2417" t="s">
        <v>2449</v>
      </c>
      <c r="D2417" t="str">
        <f>'[1]210 Y RFC'!C2417</f>
        <v>MADERAS UTILES SUCSRS SA DE CV</v>
      </c>
      <c r="E2417" s="35">
        <f>SUMIFS(Tabla16[TASA 16],Tabla16[NUM],Tabla1[[#This Row],[CODIGO]])</f>
        <v>0</v>
      </c>
      <c r="F2417" s="35">
        <f>SUMIFS(Tabla16[TASA 0%],Tabla16[NUM],Tabla1[[#This Row],[CODIGO]])</f>
        <v>0</v>
      </c>
      <c r="G2417" s="35">
        <f>SUMIFS(Tabla16[[EXENTO ]],Tabla16[NUM],Tabla1[[#This Row],[CODIGO]])</f>
        <v>0</v>
      </c>
      <c r="H2417" s="35">
        <f>SUMIFS(Tabla16[IVA],Tabla16[NUM],Tabla1[[#This Row],[CODIGO]])</f>
        <v>0</v>
      </c>
      <c r="I2417" s="35">
        <f>SUMIFS(Tabla16[ISR RET.],Tabla16[NUM],Tabla1[[#This Row],[CODIGO]])</f>
        <v>0</v>
      </c>
      <c r="J2417" s="35">
        <f>SUMIFS(Tabla16[IVA RET.],Tabla16[NUM],Tabla1[[#This Row],[CODIGO]])</f>
        <v>0</v>
      </c>
      <c r="K2417" t="str">
        <f>FIXED(Tabla1[[#This Row],[TASA 16%]],0)</f>
        <v>0</v>
      </c>
      <c r="L2417" t="str">
        <f>FIXED(Tabla1[[#This Row],[TASA 0%]],0)</f>
        <v>0</v>
      </c>
      <c r="M2417" t="str">
        <f>FIXED(Tabla1[[#This Row],[TASA EXE.]],0)</f>
        <v>0</v>
      </c>
      <c r="N2417" t="str">
        <f>FIXED(Tabla1[[#This Row],[IVA]],0)</f>
        <v>0</v>
      </c>
      <c r="O2417" t="str">
        <f>FIXED(Tabla1[[#This Row],[ISR RET]],0)</f>
        <v>0</v>
      </c>
      <c r="P2417" t="str">
        <f>FIXED(Tabla1[[#This Row],[IVA RET]],0)</f>
        <v>0</v>
      </c>
      <c r="R2417" s="68">
        <f>Tabla1[[#This Row],[TASA 16]]*16%</f>
        <v>0</v>
      </c>
    </row>
    <row r="2418" spans="2:18" x14ac:dyDescent="0.25">
      <c r="B2418" t="str">
        <f>'[1]210 Y RFC'!A2418</f>
        <v>IPR070503F10</v>
      </c>
      <c r="C2418" t="s">
        <v>2450</v>
      </c>
      <c r="D2418" t="str">
        <f>'[1]210 Y RFC'!C2418</f>
        <v>INCREDIBLE PRODUCTS SA DE CV</v>
      </c>
      <c r="E2418" s="35">
        <f>SUMIFS(Tabla16[TASA 16],Tabla16[NUM],Tabla1[[#This Row],[CODIGO]])</f>
        <v>0</v>
      </c>
      <c r="F2418" s="35">
        <f>SUMIFS(Tabla16[TASA 0%],Tabla16[NUM],Tabla1[[#This Row],[CODIGO]])</f>
        <v>0</v>
      </c>
      <c r="G2418" s="35">
        <f>SUMIFS(Tabla16[[EXENTO ]],Tabla16[NUM],Tabla1[[#This Row],[CODIGO]])</f>
        <v>0</v>
      </c>
      <c r="H2418" s="35">
        <f>SUMIFS(Tabla16[IVA],Tabla16[NUM],Tabla1[[#This Row],[CODIGO]])</f>
        <v>0</v>
      </c>
      <c r="I2418" s="35">
        <f>SUMIFS(Tabla16[ISR RET.],Tabla16[NUM],Tabla1[[#This Row],[CODIGO]])</f>
        <v>0</v>
      </c>
      <c r="J2418" s="35">
        <f>SUMIFS(Tabla16[IVA RET.],Tabla16[NUM],Tabla1[[#This Row],[CODIGO]])</f>
        <v>0</v>
      </c>
      <c r="K2418" t="str">
        <f>FIXED(Tabla1[[#This Row],[TASA 16%]],0)</f>
        <v>0</v>
      </c>
      <c r="L2418" t="str">
        <f>FIXED(Tabla1[[#This Row],[TASA 0%]],0)</f>
        <v>0</v>
      </c>
      <c r="M2418" t="str">
        <f>FIXED(Tabla1[[#This Row],[TASA EXE.]],0)</f>
        <v>0</v>
      </c>
      <c r="N2418" s="36" t="str">
        <f>FIXED(Tabla1[[#This Row],[IVA]],0)</f>
        <v>0</v>
      </c>
      <c r="O2418" s="36" t="str">
        <f>FIXED(Tabla1[[#This Row],[ISR RET]],0)</f>
        <v>0</v>
      </c>
      <c r="P2418" s="36" t="str">
        <f>FIXED(Tabla1[[#This Row],[IVA RET]],0)</f>
        <v>0</v>
      </c>
      <c r="R2418" s="68">
        <f>Tabla1[[#This Row],[TASA 16]]*16%</f>
        <v>0</v>
      </c>
    </row>
    <row r="2419" spans="2:18" x14ac:dyDescent="0.25">
      <c r="B2419" t="str">
        <f>'[1]210 Y RFC'!A2419</f>
        <v>VAGJ790620EQ9</v>
      </c>
      <c r="C2419" t="s">
        <v>2451</v>
      </c>
      <c r="D2419" t="str">
        <f>'[1]210 Y RFC'!C2419</f>
        <v>VALLEJO GONZALEZ JORGE FABIAN</v>
      </c>
      <c r="E2419" s="35">
        <f>SUMIFS(Tabla16[TASA 16],Tabla16[NUM],Tabla1[[#This Row],[CODIGO]])</f>
        <v>0</v>
      </c>
      <c r="F2419" s="35">
        <f>SUMIFS(Tabla16[TASA 0%],Tabla16[NUM],Tabla1[[#This Row],[CODIGO]])</f>
        <v>0</v>
      </c>
      <c r="G2419" s="35">
        <f>SUMIFS(Tabla16[[EXENTO ]],Tabla16[NUM],Tabla1[[#This Row],[CODIGO]])</f>
        <v>0</v>
      </c>
      <c r="H2419" s="35">
        <f>SUMIFS(Tabla16[IVA],Tabla16[NUM],Tabla1[[#This Row],[CODIGO]])</f>
        <v>0</v>
      </c>
      <c r="I2419" s="35">
        <f>SUMIFS(Tabla16[ISR RET.],Tabla16[NUM],Tabla1[[#This Row],[CODIGO]])</f>
        <v>0</v>
      </c>
      <c r="J2419" s="35">
        <f>SUMIFS(Tabla16[IVA RET.],Tabla16[NUM],Tabla1[[#This Row],[CODIGO]])</f>
        <v>0</v>
      </c>
      <c r="K2419" t="str">
        <f>FIXED(Tabla1[[#This Row],[TASA 16%]],0)</f>
        <v>0</v>
      </c>
      <c r="L2419" t="str">
        <f>FIXED(Tabla1[[#This Row],[TASA 0%]],0)</f>
        <v>0</v>
      </c>
      <c r="M2419" t="str">
        <f>FIXED(Tabla1[[#This Row],[TASA EXE.]],0)</f>
        <v>0</v>
      </c>
      <c r="N2419" t="str">
        <f>FIXED(Tabla1[[#This Row],[IVA]],0)</f>
        <v>0</v>
      </c>
      <c r="O2419" t="str">
        <f>FIXED(Tabla1[[#This Row],[ISR RET]],0)</f>
        <v>0</v>
      </c>
      <c r="P2419" t="str">
        <f>FIXED(Tabla1[[#This Row],[IVA RET]],0)</f>
        <v>0</v>
      </c>
      <c r="R2419" s="68">
        <f>Tabla1[[#This Row],[TASA 16]]*16%</f>
        <v>0</v>
      </c>
    </row>
    <row r="2420" spans="2:18" x14ac:dyDescent="0.25">
      <c r="B2420" t="str">
        <f>'[1]210 Y RFC'!A2420</f>
        <v>DFH0105161T9</v>
      </c>
      <c r="C2420" t="s">
        <v>2452</v>
      </c>
      <c r="D2420" t="str">
        <f>'[1]210 Y RFC'!C2420</f>
        <v>DISTRIBUIDOR DE FARMACIAS Y HOSPITALES SA DE CV</v>
      </c>
      <c r="E2420" s="35">
        <f>SUMIFS(Tabla16[TASA 16],Tabla16[NUM],Tabla1[[#This Row],[CODIGO]])</f>
        <v>0</v>
      </c>
      <c r="F2420" s="35">
        <f>SUMIFS(Tabla16[TASA 0%],Tabla16[NUM],Tabla1[[#This Row],[CODIGO]])</f>
        <v>42150</v>
      </c>
      <c r="G2420" s="35">
        <f>SUMIFS(Tabla16[[EXENTO ]],Tabla16[NUM],Tabla1[[#This Row],[CODIGO]])</f>
        <v>0</v>
      </c>
      <c r="H2420" s="35">
        <f>SUMIFS(Tabla16[IVA],Tabla16[NUM],Tabla1[[#This Row],[CODIGO]])</f>
        <v>0</v>
      </c>
      <c r="I2420" s="35">
        <f>SUMIFS(Tabla16[ISR RET.],Tabla16[NUM],Tabla1[[#This Row],[CODIGO]])</f>
        <v>0</v>
      </c>
      <c r="J2420" s="35">
        <f>SUMIFS(Tabla16[IVA RET.],Tabla16[NUM],Tabla1[[#This Row],[CODIGO]])</f>
        <v>0</v>
      </c>
      <c r="K2420" t="str">
        <f>FIXED(Tabla1[[#This Row],[TASA 16%]],0)</f>
        <v>0</v>
      </c>
      <c r="L2420" t="str">
        <f>FIXED(Tabla1[[#This Row],[TASA 0%]],0)</f>
        <v>42,150</v>
      </c>
      <c r="M2420" t="str">
        <f>FIXED(Tabla1[[#This Row],[TASA EXE.]],0)</f>
        <v>0</v>
      </c>
      <c r="N2420" s="36" t="str">
        <f>FIXED(Tabla1[[#This Row],[IVA]],0)</f>
        <v>0</v>
      </c>
      <c r="O2420" s="36" t="str">
        <f>FIXED(Tabla1[[#This Row],[ISR RET]],0)</f>
        <v>0</v>
      </c>
      <c r="P2420" s="36" t="str">
        <f>FIXED(Tabla1[[#This Row],[IVA RET]],0)</f>
        <v>0</v>
      </c>
      <c r="R2420" s="68">
        <f>Tabla1[[#This Row],[TASA 16]]*16%</f>
        <v>0</v>
      </c>
    </row>
    <row r="2421" spans="2:18" x14ac:dyDescent="0.25">
      <c r="B2421" t="str">
        <f>'[1]210 Y RFC'!A2421</f>
        <v>TOLS5411099I8</v>
      </c>
      <c r="C2421" t="s">
        <v>2453</v>
      </c>
      <c r="D2421" t="str">
        <f>'[1]210 Y RFC'!C2421</f>
        <v>TOLEDO LOPEZ SALOME ALEJANDRO</v>
      </c>
      <c r="E2421" s="35">
        <f>SUMIFS(Tabla16[TASA 16],Tabla16[NUM],Tabla1[[#This Row],[CODIGO]])</f>
        <v>0</v>
      </c>
      <c r="F2421" s="35">
        <f>SUMIFS(Tabla16[TASA 0%],Tabla16[NUM],Tabla1[[#This Row],[CODIGO]])</f>
        <v>0</v>
      </c>
      <c r="G2421" s="35">
        <f>SUMIFS(Tabla16[[EXENTO ]],Tabla16[NUM],Tabla1[[#This Row],[CODIGO]])</f>
        <v>0</v>
      </c>
      <c r="H2421" s="35">
        <f>SUMIFS(Tabla16[IVA],Tabla16[NUM],Tabla1[[#This Row],[CODIGO]])</f>
        <v>0</v>
      </c>
      <c r="I2421" s="35">
        <f>SUMIFS(Tabla16[ISR RET.],Tabla16[NUM],Tabla1[[#This Row],[CODIGO]])</f>
        <v>0</v>
      </c>
      <c r="J2421" s="35">
        <f>SUMIFS(Tabla16[IVA RET.],Tabla16[NUM],Tabla1[[#This Row],[CODIGO]])</f>
        <v>0</v>
      </c>
      <c r="K2421" t="str">
        <f>FIXED(Tabla1[[#This Row],[TASA 16%]],0)</f>
        <v>0</v>
      </c>
      <c r="L2421" t="str">
        <f>FIXED(Tabla1[[#This Row],[TASA 0%]],0)</f>
        <v>0</v>
      </c>
      <c r="M2421" t="str">
        <f>FIXED(Tabla1[[#This Row],[TASA EXE.]],0)</f>
        <v>0</v>
      </c>
      <c r="N2421" t="str">
        <f>FIXED(Tabla1[[#This Row],[IVA]],0)</f>
        <v>0</v>
      </c>
      <c r="O2421" t="str">
        <f>FIXED(Tabla1[[#This Row],[ISR RET]],0)</f>
        <v>0</v>
      </c>
      <c r="P2421" t="str">
        <f>FIXED(Tabla1[[#This Row],[IVA RET]],0)</f>
        <v>0</v>
      </c>
      <c r="R2421" s="68">
        <f>Tabla1[[#This Row],[TASA 16]]*16%</f>
        <v>0</v>
      </c>
    </row>
    <row r="2422" spans="2:18" x14ac:dyDescent="0.25">
      <c r="B2422" t="str">
        <f>'[1]210 Y RFC'!A2422</f>
        <v>TOOF680720NK3</v>
      </c>
      <c r="C2422" t="s">
        <v>2454</v>
      </c>
      <c r="D2422" t="str">
        <f>'[1]210 Y RFC'!C2422</f>
        <v>TORRES ORTIZ FERNANDO</v>
      </c>
      <c r="E2422" s="35">
        <f>SUMIFS(Tabla16[TASA 16],Tabla16[NUM],Tabla1[[#This Row],[CODIGO]])</f>
        <v>475689.62499999994</v>
      </c>
      <c r="F2422" s="35">
        <f>SUMIFS(Tabla16[TASA 0%],Tabla16[NUM],Tabla1[[#This Row],[CODIGO]])</f>
        <v>6.5000000045984052E-2</v>
      </c>
      <c r="G2422" s="35">
        <f>SUMIFS(Tabla16[[EXENTO ]],Tabla16[NUM],Tabla1[[#This Row],[CODIGO]])</f>
        <v>0</v>
      </c>
      <c r="H2422" s="35">
        <f>SUMIFS(Tabla16[IVA],Tabla16[NUM],Tabla1[[#This Row],[CODIGO]])</f>
        <v>76110.34</v>
      </c>
      <c r="I2422" s="35">
        <f>SUMIFS(Tabla16[ISR RET.],Tabla16[NUM],Tabla1[[#This Row],[CODIGO]])</f>
        <v>0</v>
      </c>
      <c r="J2422" s="35">
        <f>SUMIFS(Tabla16[IVA RET.],Tabla16[NUM],Tabla1[[#This Row],[CODIGO]])</f>
        <v>0</v>
      </c>
      <c r="K2422" t="str">
        <f>FIXED(Tabla1[[#This Row],[TASA 16%]],0)</f>
        <v>475,690</v>
      </c>
      <c r="L2422" t="str">
        <f>FIXED(Tabla1[[#This Row],[TASA 0%]],0)</f>
        <v>0</v>
      </c>
      <c r="M2422" t="str">
        <f>FIXED(Tabla1[[#This Row],[TASA EXE.]],0)</f>
        <v>0</v>
      </c>
      <c r="N2422" s="36" t="str">
        <f>FIXED(Tabla1[[#This Row],[IVA]],0)</f>
        <v>76,110</v>
      </c>
      <c r="O2422" s="36" t="str">
        <f>FIXED(Tabla1[[#This Row],[ISR RET]],0)</f>
        <v>0</v>
      </c>
      <c r="P2422" s="36" t="str">
        <f>FIXED(Tabla1[[#This Row],[IVA RET]],0)</f>
        <v>0</v>
      </c>
      <c r="R2422" s="68">
        <f>Tabla1[[#This Row],[TASA 16]]*16%</f>
        <v>76110.400000000009</v>
      </c>
    </row>
    <row r="2423" spans="2:18" x14ac:dyDescent="0.25">
      <c r="B2423" t="str">
        <f>'[1]210 Y RFC'!A2423</f>
        <v>DUA111110UB4</v>
      </c>
      <c r="C2423" t="s">
        <v>2455</v>
      </c>
      <c r="D2423" t="str">
        <f>'[1]210 Y RFC'!C2423</f>
        <v>DUADIN S DE RL DE CV</v>
      </c>
      <c r="E2423" s="35">
        <f>SUMIFS(Tabla16[TASA 16],Tabla16[NUM],Tabla1[[#This Row],[CODIGO]])</f>
        <v>5568</v>
      </c>
      <c r="F2423" s="35">
        <f>SUMIFS(Tabla16[TASA 0%],Tabla16[NUM],Tabla1[[#This Row],[CODIGO]])</f>
        <v>0</v>
      </c>
      <c r="G2423" s="35">
        <f>SUMIFS(Tabla16[[EXENTO ]],Tabla16[NUM],Tabla1[[#This Row],[CODIGO]])</f>
        <v>0</v>
      </c>
      <c r="H2423" s="35">
        <f>SUMIFS(Tabla16[IVA],Tabla16[NUM],Tabla1[[#This Row],[CODIGO]])</f>
        <v>890.88</v>
      </c>
      <c r="I2423" s="35">
        <f>SUMIFS(Tabla16[ISR RET.],Tabla16[NUM],Tabla1[[#This Row],[CODIGO]])</f>
        <v>0</v>
      </c>
      <c r="J2423" s="35">
        <f>SUMIFS(Tabla16[IVA RET.],Tabla16[NUM],Tabla1[[#This Row],[CODIGO]])</f>
        <v>0</v>
      </c>
      <c r="K2423" t="str">
        <f>FIXED(Tabla1[[#This Row],[TASA 16%]],0)</f>
        <v>5,568</v>
      </c>
      <c r="L2423" t="str">
        <f>FIXED(Tabla1[[#This Row],[TASA 0%]],0)</f>
        <v>0</v>
      </c>
      <c r="M2423" t="str">
        <f>FIXED(Tabla1[[#This Row],[TASA EXE.]],0)</f>
        <v>0</v>
      </c>
      <c r="N2423" s="36" t="str">
        <f>FIXED(Tabla1[[#This Row],[IVA]],0)</f>
        <v>891</v>
      </c>
      <c r="O2423" s="36" t="str">
        <f>FIXED(Tabla1[[#This Row],[ISR RET]],0)</f>
        <v>0</v>
      </c>
      <c r="P2423" s="36" t="str">
        <f>FIXED(Tabla1[[#This Row],[IVA RET]],0)</f>
        <v>0</v>
      </c>
      <c r="R2423" s="68">
        <f>Tabla1[[#This Row],[TASA 16]]*16%</f>
        <v>890.88</v>
      </c>
    </row>
    <row r="2424" spans="2:18" x14ac:dyDescent="0.25">
      <c r="B2424" t="str">
        <f>'[1]210 Y RFC'!A2424</f>
        <v>CAAA9301223S0</v>
      </c>
      <c r="C2424" t="s">
        <v>2456</v>
      </c>
      <c r="D2424" t="str">
        <f>'[1]210 Y RFC'!C2424</f>
        <v>CHAVEZ ALEJO ANDREA TERESITA</v>
      </c>
      <c r="E2424" s="35">
        <f>SUMIFS(Tabla16[TASA 16],Tabla16[NUM],Tabla1[[#This Row],[CODIGO]])</f>
        <v>0</v>
      </c>
      <c r="F2424" s="35">
        <f>SUMIFS(Tabla16[TASA 0%],Tabla16[NUM],Tabla1[[#This Row],[CODIGO]])</f>
        <v>0</v>
      </c>
      <c r="G2424" s="35">
        <f>SUMIFS(Tabla16[[EXENTO ]],Tabla16[NUM],Tabla1[[#This Row],[CODIGO]])</f>
        <v>0</v>
      </c>
      <c r="H2424" s="35">
        <f>SUMIFS(Tabla16[IVA],Tabla16[NUM],Tabla1[[#This Row],[CODIGO]])</f>
        <v>0</v>
      </c>
      <c r="I2424" s="35">
        <f>SUMIFS(Tabla16[ISR RET.],Tabla16[NUM],Tabla1[[#This Row],[CODIGO]])</f>
        <v>0</v>
      </c>
      <c r="J2424" s="35">
        <f>SUMIFS(Tabla16[IVA RET.],Tabla16[NUM],Tabla1[[#This Row],[CODIGO]])</f>
        <v>0</v>
      </c>
      <c r="K2424" t="str">
        <f>FIXED(Tabla1[[#This Row],[TASA 16%]],0)</f>
        <v>0</v>
      </c>
      <c r="L2424" t="str">
        <f>FIXED(Tabla1[[#This Row],[TASA 0%]],0)</f>
        <v>0</v>
      </c>
      <c r="M2424" t="str">
        <f>FIXED(Tabla1[[#This Row],[TASA EXE.]],0)</f>
        <v>0</v>
      </c>
      <c r="N2424" s="36" t="str">
        <f>FIXED(Tabla1[[#This Row],[IVA]],0)</f>
        <v>0</v>
      </c>
      <c r="O2424" s="36" t="str">
        <f>FIXED(Tabla1[[#This Row],[ISR RET]],0)</f>
        <v>0</v>
      </c>
      <c r="P2424" s="36" t="str">
        <f>FIXED(Tabla1[[#This Row],[IVA RET]],0)</f>
        <v>0</v>
      </c>
      <c r="R2424" s="68">
        <f>Tabla1[[#This Row],[TASA 16]]*16%</f>
        <v>0</v>
      </c>
    </row>
    <row r="2425" spans="2:18" x14ac:dyDescent="0.25">
      <c r="B2425" t="str">
        <f>'[1]210 Y RFC'!A2425</f>
        <v>PRM0001178IA</v>
      </c>
      <c r="C2425" t="s">
        <v>2457</v>
      </c>
      <c r="D2425" t="str">
        <f>'[1]210 Y RFC'!C2425</f>
        <v>PLASTICOS RODOLFO MOJARRO SA DE CV</v>
      </c>
      <c r="E2425" s="35">
        <f>SUMIFS(Tabla16[TASA 16],Tabla16[NUM],Tabla1[[#This Row],[CODIGO]])</f>
        <v>0</v>
      </c>
      <c r="F2425" s="35">
        <f>SUMIFS(Tabla16[TASA 0%],Tabla16[NUM],Tabla1[[#This Row],[CODIGO]])</f>
        <v>0</v>
      </c>
      <c r="G2425" s="35">
        <f>SUMIFS(Tabla16[[EXENTO ]],Tabla16[NUM],Tabla1[[#This Row],[CODIGO]])</f>
        <v>0</v>
      </c>
      <c r="H2425" s="35">
        <f>SUMIFS(Tabla16[IVA],Tabla16[NUM],Tabla1[[#This Row],[CODIGO]])</f>
        <v>0</v>
      </c>
      <c r="I2425" s="35">
        <f>SUMIFS(Tabla16[ISR RET.],Tabla16[NUM],Tabla1[[#This Row],[CODIGO]])</f>
        <v>0</v>
      </c>
      <c r="J2425" s="35">
        <f>SUMIFS(Tabla16[IVA RET.],Tabla16[NUM],Tabla1[[#This Row],[CODIGO]])</f>
        <v>0</v>
      </c>
      <c r="K2425" t="str">
        <f>FIXED(Tabla1[[#This Row],[TASA 16%]],0)</f>
        <v>0</v>
      </c>
      <c r="L2425" t="str">
        <f>FIXED(Tabla1[[#This Row],[TASA 0%]],0)</f>
        <v>0</v>
      </c>
      <c r="M2425" t="str">
        <f>FIXED(Tabla1[[#This Row],[TASA EXE.]],0)</f>
        <v>0</v>
      </c>
      <c r="N2425" t="str">
        <f>FIXED(Tabla1[[#This Row],[IVA]],0)</f>
        <v>0</v>
      </c>
      <c r="O2425" t="str">
        <f>FIXED(Tabla1[[#This Row],[ISR RET]],0)</f>
        <v>0</v>
      </c>
      <c r="P2425" t="str">
        <f>FIXED(Tabla1[[#This Row],[IVA RET]],0)</f>
        <v>0</v>
      </c>
      <c r="R2425" s="68">
        <f>Tabla1[[#This Row],[TASA 16]]*16%</f>
        <v>0</v>
      </c>
    </row>
    <row r="2426" spans="2:18" x14ac:dyDescent="0.25">
      <c r="B2426" t="str">
        <f>'[1]210 Y RFC'!A2426</f>
        <v>PAM1007234H1</v>
      </c>
      <c r="C2426" t="s">
        <v>2458</v>
      </c>
      <c r="D2426" t="str">
        <f>'[1]210 Y RFC'!C2426</f>
        <v>PRODUCTOS AMBERES SA DE CV</v>
      </c>
      <c r="E2426" s="35">
        <f>SUMIFS(Tabla16[TASA 16],Tabla16[NUM],Tabla1[[#This Row],[CODIGO]])</f>
        <v>0</v>
      </c>
      <c r="F2426" s="35">
        <f>SUMIFS(Tabla16[TASA 0%],Tabla16[NUM],Tabla1[[#This Row],[CODIGO]])</f>
        <v>0</v>
      </c>
      <c r="G2426" s="35">
        <f>SUMIFS(Tabla16[[EXENTO ]],Tabla16[NUM],Tabla1[[#This Row],[CODIGO]])</f>
        <v>0</v>
      </c>
      <c r="H2426" s="35">
        <f>SUMIFS(Tabla16[IVA],Tabla16[NUM],Tabla1[[#This Row],[CODIGO]])</f>
        <v>0</v>
      </c>
      <c r="I2426" s="35">
        <f>SUMIFS(Tabla16[ISR RET.],Tabla16[NUM],Tabla1[[#This Row],[CODIGO]])</f>
        <v>0</v>
      </c>
      <c r="J2426" s="35">
        <f>SUMIFS(Tabla16[IVA RET.],Tabla16[NUM],Tabla1[[#This Row],[CODIGO]])</f>
        <v>0</v>
      </c>
      <c r="K2426" t="str">
        <f>FIXED(Tabla1[[#This Row],[TASA 16%]],0)</f>
        <v>0</v>
      </c>
      <c r="L2426" t="str">
        <f>FIXED(Tabla1[[#This Row],[TASA 0%]],0)</f>
        <v>0</v>
      </c>
      <c r="M2426" t="str">
        <f>FIXED(Tabla1[[#This Row],[TASA EXE.]],0)</f>
        <v>0</v>
      </c>
      <c r="N2426" s="36" t="str">
        <f>FIXED(Tabla1[[#This Row],[IVA]],0)</f>
        <v>0</v>
      </c>
      <c r="O2426" s="36" t="str">
        <f>FIXED(Tabla1[[#This Row],[ISR RET]],0)</f>
        <v>0</v>
      </c>
      <c r="P2426" s="36" t="str">
        <f>FIXED(Tabla1[[#This Row],[IVA RET]],0)</f>
        <v>0</v>
      </c>
      <c r="R2426" s="68">
        <f>Tabla1[[#This Row],[TASA 16]]*16%</f>
        <v>0</v>
      </c>
    </row>
    <row r="2427" spans="2:18" x14ac:dyDescent="0.25">
      <c r="B2427" t="str">
        <f>'[1]210 Y RFC'!A2427</f>
        <v>RDC9901227Y5</v>
      </c>
      <c r="C2427" t="s">
        <v>2459</v>
      </c>
      <c r="D2427" t="str">
        <f>'[1]210 Y RFC'!C2427</f>
        <v>RENO DISTRIBUCIONES COMERCIALES SA DE CV</v>
      </c>
      <c r="E2427" s="35">
        <f>SUMIFS(Tabla16[TASA 16],Tabla16[NUM],Tabla1[[#This Row],[CODIGO]])</f>
        <v>0</v>
      </c>
      <c r="F2427" s="35">
        <f>SUMIFS(Tabla16[TASA 0%],Tabla16[NUM],Tabla1[[#This Row],[CODIGO]])</f>
        <v>0</v>
      </c>
      <c r="G2427" s="35">
        <f>SUMIFS(Tabla16[[EXENTO ]],Tabla16[NUM],Tabla1[[#This Row],[CODIGO]])</f>
        <v>0</v>
      </c>
      <c r="H2427" s="35">
        <f>SUMIFS(Tabla16[IVA],Tabla16[NUM],Tabla1[[#This Row],[CODIGO]])</f>
        <v>0</v>
      </c>
      <c r="I2427" s="35">
        <f>SUMIFS(Tabla16[ISR RET.],Tabla16[NUM],Tabla1[[#This Row],[CODIGO]])</f>
        <v>0</v>
      </c>
      <c r="J2427" s="35">
        <f>SUMIFS(Tabla16[IVA RET.],Tabla16[NUM],Tabla1[[#This Row],[CODIGO]])</f>
        <v>0</v>
      </c>
      <c r="K2427" t="str">
        <f>FIXED(Tabla1[[#This Row],[TASA 16%]],0)</f>
        <v>0</v>
      </c>
      <c r="L2427" t="str">
        <f>FIXED(Tabla1[[#This Row],[TASA 0%]],0)</f>
        <v>0</v>
      </c>
      <c r="M2427" t="str">
        <f>FIXED(Tabla1[[#This Row],[TASA EXE.]],0)</f>
        <v>0</v>
      </c>
      <c r="N2427" t="str">
        <f>FIXED(Tabla1[[#This Row],[IVA]],0)</f>
        <v>0</v>
      </c>
      <c r="O2427" t="str">
        <f>FIXED(Tabla1[[#This Row],[ISR RET]],0)</f>
        <v>0</v>
      </c>
      <c r="P2427" t="str">
        <f>FIXED(Tabla1[[#This Row],[IVA RET]],0)</f>
        <v>0</v>
      </c>
      <c r="R2427" s="68">
        <f>Tabla1[[#This Row],[TASA 16]]*16%</f>
        <v>0</v>
      </c>
    </row>
    <row r="2428" spans="2:18" x14ac:dyDescent="0.25">
      <c r="B2428" t="str">
        <f>'[1]210 Y RFC'!A2428</f>
        <v>TOGC7810233M4</v>
      </c>
      <c r="C2428" t="s">
        <v>2460</v>
      </c>
      <c r="D2428" t="str">
        <f>'[1]210 Y RFC'!C2428</f>
        <v>TORRES GUTIERREZ CESAR ALEJANDO</v>
      </c>
      <c r="E2428" s="35">
        <f>SUMIFS(Tabla16[TASA 16],Tabla16[NUM],Tabla1[[#This Row],[CODIGO]])</f>
        <v>0</v>
      </c>
      <c r="F2428" s="35">
        <f>SUMIFS(Tabla16[TASA 0%],Tabla16[NUM],Tabla1[[#This Row],[CODIGO]])</f>
        <v>0</v>
      </c>
      <c r="G2428" s="35">
        <f>SUMIFS(Tabla16[[EXENTO ]],Tabla16[NUM],Tabla1[[#This Row],[CODIGO]])</f>
        <v>0</v>
      </c>
      <c r="H2428" s="35">
        <f>SUMIFS(Tabla16[IVA],Tabla16[NUM],Tabla1[[#This Row],[CODIGO]])</f>
        <v>0</v>
      </c>
      <c r="I2428" s="35">
        <f>SUMIFS(Tabla16[ISR RET.],Tabla16[NUM],Tabla1[[#This Row],[CODIGO]])</f>
        <v>0</v>
      </c>
      <c r="J2428" s="35">
        <f>SUMIFS(Tabla16[IVA RET.],Tabla16[NUM],Tabla1[[#This Row],[CODIGO]])</f>
        <v>0</v>
      </c>
      <c r="K2428" t="str">
        <f>FIXED(Tabla1[[#This Row],[TASA 16%]],0)</f>
        <v>0</v>
      </c>
      <c r="L2428" t="str">
        <f>FIXED(Tabla1[[#This Row],[TASA 0%]],0)</f>
        <v>0</v>
      </c>
      <c r="M2428" t="str">
        <f>FIXED(Tabla1[[#This Row],[TASA EXE.]],0)</f>
        <v>0</v>
      </c>
      <c r="N2428" s="36" t="str">
        <f>FIXED(Tabla1[[#This Row],[IVA]],0)</f>
        <v>0</v>
      </c>
      <c r="O2428" s="36" t="str">
        <f>FIXED(Tabla1[[#This Row],[ISR RET]],0)</f>
        <v>0</v>
      </c>
      <c r="P2428" s="36" t="str">
        <f>FIXED(Tabla1[[#This Row],[IVA RET]],0)</f>
        <v>0</v>
      </c>
      <c r="R2428" s="68">
        <f>Tabla1[[#This Row],[TASA 16]]*16%</f>
        <v>0</v>
      </c>
    </row>
    <row r="2429" spans="2:18" x14ac:dyDescent="0.25">
      <c r="B2429" t="str">
        <f>'[1]210 Y RFC'!A2429</f>
        <v>IIAR801112GL6</v>
      </c>
      <c r="C2429" t="s">
        <v>2461</v>
      </c>
      <c r="D2429" t="str">
        <f>'[1]210 Y RFC'!C2429</f>
        <v>IÑIGUEZ ALVARADO RAMIRO</v>
      </c>
      <c r="E2429" s="35">
        <f>SUMIFS(Tabla16[TASA 16],Tabla16[NUM],Tabla1[[#This Row],[CODIGO]])</f>
        <v>0</v>
      </c>
      <c r="F2429" s="35">
        <f>SUMIFS(Tabla16[TASA 0%],Tabla16[NUM],Tabla1[[#This Row],[CODIGO]])</f>
        <v>0</v>
      </c>
      <c r="G2429" s="35">
        <f>SUMIFS(Tabla16[[EXENTO ]],Tabla16[NUM],Tabla1[[#This Row],[CODIGO]])</f>
        <v>0</v>
      </c>
      <c r="H2429" s="35">
        <f>SUMIFS(Tabla16[IVA],Tabla16[NUM],Tabla1[[#This Row],[CODIGO]])</f>
        <v>0</v>
      </c>
      <c r="I2429" s="35">
        <f>SUMIFS(Tabla16[ISR RET.],Tabla16[NUM],Tabla1[[#This Row],[CODIGO]])</f>
        <v>0</v>
      </c>
      <c r="J2429" s="35">
        <f>SUMIFS(Tabla16[IVA RET.],Tabla16[NUM],Tabla1[[#This Row],[CODIGO]])</f>
        <v>0</v>
      </c>
      <c r="K2429" t="str">
        <f>FIXED(Tabla1[[#This Row],[TASA 16%]],0)</f>
        <v>0</v>
      </c>
      <c r="L2429" t="str">
        <f>FIXED(Tabla1[[#This Row],[TASA 0%]],0)</f>
        <v>0</v>
      </c>
      <c r="M2429" t="str">
        <f>FIXED(Tabla1[[#This Row],[TASA EXE.]],0)</f>
        <v>0</v>
      </c>
      <c r="N2429" t="str">
        <f>FIXED(Tabla1[[#This Row],[IVA]],0)</f>
        <v>0</v>
      </c>
      <c r="O2429" t="str">
        <f>FIXED(Tabla1[[#This Row],[ISR RET]],0)</f>
        <v>0</v>
      </c>
      <c r="P2429" t="str">
        <f>FIXED(Tabla1[[#This Row],[IVA RET]],0)</f>
        <v>0</v>
      </c>
      <c r="R2429" s="68">
        <f>Tabla1[[#This Row],[TASA 16]]*16%</f>
        <v>0</v>
      </c>
    </row>
    <row r="2430" spans="2:18" x14ac:dyDescent="0.25">
      <c r="B2430" t="str">
        <f>'[1]210 Y RFC'!A2430</f>
        <v>IICL8007103Z9</v>
      </c>
      <c r="C2430" t="s">
        <v>2462</v>
      </c>
      <c r="D2430" t="str">
        <f>'[1]210 Y RFC'!C2430</f>
        <v>IÑIGUEZ CABRERA LORENA</v>
      </c>
      <c r="E2430" s="35">
        <f>SUMIFS(Tabla16[TASA 16],Tabla16[NUM],Tabla1[[#This Row],[CODIGO]])</f>
        <v>0</v>
      </c>
      <c r="F2430" s="35">
        <f>SUMIFS(Tabla16[TASA 0%],Tabla16[NUM],Tabla1[[#This Row],[CODIGO]])</f>
        <v>0</v>
      </c>
      <c r="G2430" s="35">
        <f>SUMIFS(Tabla16[[EXENTO ]],Tabla16[NUM],Tabla1[[#This Row],[CODIGO]])</f>
        <v>0</v>
      </c>
      <c r="H2430" s="35">
        <f>SUMIFS(Tabla16[IVA],Tabla16[NUM],Tabla1[[#This Row],[CODIGO]])</f>
        <v>0</v>
      </c>
      <c r="I2430" s="35">
        <f>SUMIFS(Tabla16[ISR RET.],Tabla16[NUM],Tabla1[[#This Row],[CODIGO]])</f>
        <v>0</v>
      </c>
      <c r="J2430" s="35">
        <f>SUMIFS(Tabla16[IVA RET.],Tabla16[NUM],Tabla1[[#This Row],[CODIGO]])</f>
        <v>0</v>
      </c>
      <c r="K2430" t="str">
        <f>FIXED(Tabla1[[#This Row],[TASA 16%]],0)</f>
        <v>0</v>
      </c>
      <c r="L2430" t="str">
        <f>FIXED(Tabla1[[#This Row],[TASA 0%]],0)</f>
        <v>0</v>
      </c>
      <c r="M2430" t="str">
        <f>FIXED(Tabla1[[#This Row],[TASA EXE.]],0)</f>
        <v>0</v>
      </c>
      <c r="N2430" s="36" t="str">
        <f>FIXED(Tabla1[[#This Row],[IVA]],0)</f>
        <v>0</v>
      </c>
      <c r="O2430" s="36" t="str">
        <f>FIXED(Tabla1[[#This Row],[ISR RET]],0)</f>
        <v>0</v>
      </c>
      <c r="P2430" s="36" t="str">
        <f>FIXED(Tabla1[[#This Row],[IVA RET]],0)</f>
        <v>0</v>
      </c>
      <c r="R2430" s="68">
        <f>Tabla1[[#This Row],[TASA 16]]*16%</f>
        <v>0</v>
      </c>
    </row>
    <row r="2431" spans="2:18" x14ac:dyDescent="0.25">
      <c r="B2431" t="str">
        <f>'[1]210 Y RFC'!A2431</f>
        <v>PAL110209PH8</v>
      </c>
      <c r="C2431" t="s">
        <v>2463</v>
      </c>
      <c r="D2431" t="str">
        <f>'[1]210 Y RFC'!C2431</f>
        <v>PC DE LOS ALTOS S DE RL DE CV</v>
      </c>
      <c r="E2431" s="35">
        <f>SUMIFS(Tabla16[TASA 16],Tabla16[NUM],Tabla1[[#This Row],[CODIGO]])</f>
        <v>0</v>
      </c>
      <c r="F2431" s="35">
        <f>SUMIFS(Tabla16[TASA 0%],Tabla16[NUM],Tabla1[[#This Row],[CODIGO]])</f>
        <v>0</v>
      </c>
      <c r="G2431" s="35">
        <f>SUMIFS(Tabla16[[EXENTO ]],Tabla16[NUM],Tabla1[[#This Row],[CODIGO]])</f>
        <v>0</v>
      </c>
      <c r="H2431" s="35">
        <f>SUMIFS(Tabla16[IVA],Tabla16[NUM],Tabla1[[#This Row],[CODIGO]])</f>
        <v>0</v>
      </c>
      <c r="I2431" s="35">
        <f>SUMIFS(Tabla16[ISR RET.],Tabla16[NUM],Tabla1[[#This Row],[CODIGO]])</f>
        <v>0</v>
      </c>
      <c r="J2431" s="35">
        <f>SUMIFS(Tabla16[IVA RET.],Tabla16[NUM],Tabla1[[#This Row],[CODIGO]])</f>
        <v>0</v>
      </c>
      <c r="K2431" t="str">
        <f>FIXED(Tabla1[[#This Row],[TASA 16%]],0)</f>
        <v>0</v>
      </c>
      <c r="L2431" t="str">
        <f>FIXED(Tabla1[[#This Row],[TASA 0%]],0)</f>
        <v>0</v>
      </c>
      <c r="M2431" t="str">
        <f>FIXED(Tabla1[[#This Row],[TASA EXE.]],0)</f>
        <v>0</v>
      </c>
      <c r="N2431" t="str">
        <f>FIXED(Tabla1[[#This Row],[IVA]],0)</f>
        <v>0</v>
      </c>
      <c r="O2431" t="str">
        <f>FIXED(Tabla1[[#This Row],[ISR RET]],0)</f>
        <v>0</v>
      </c>
      <c r="P2431" t="str">
        <f>FIXED(Tabla1[[#This Row],[IVA RET]],0)</f>
        <v>0</v>
      </c>
      <c r="R2431" s="68">
        <f>Tabla1[[#This Row],[TASA 16]]*16%</f>
        <v>0</v>
      </c>
    </row>
    <row r="2432" spans="2:18" x14ac:dyDescent="0.25">
      <c r="B2432" t="str">
        <f>'[1]210 Y RFC'!A2432</f>
        <v>DEHE870327AZ7</v>
      </c>
      <c r="C2432" t="s">
        <v>2464</v>
      </c>
      <c r="D2432" t="str">
        <f>'[1]210 Y RFC'!C2432</f>
        <v>DELGADO HURTADO EVERTINA</v>
      </c>
      <c r="E2432" s="35">
        <f>SUMIFS(Tabla16[TASA 16],Tabla16[NUM],Tabla1[[#This Row],[CODIGO]])</f>
        <v>0</v>
      </c>
      <c r="F2432" s="35">
        <f>SUMIFS(Tabla16[TASA 0%],Tabla16[NUM],Tabla1[[#This Row],[CODIGO]])</f>
        <v>0</v>
      </c>
      <c r="G2432" s="35">
        <f>SUMIFS(Tabla16[[EXENTO ]],Tabla16[NUM],Tabla1[[#This Row],[CODIGO]])</f>
        <v>0</v>
      </c>
      <c r="H2432" s="35">
        <f>SUMIFS(Tabla16[IVA],Tabla16[NUM],Tabla1[[#This Row],[CODIGO]])</f>
        <v>0</v>
      </c>
      <c r="I2432" s="35">
        <f>SUMIFS(Tabla16[ISR RET.],Tabla16[NUM],Tabla1[[#This Row],[CODIGO]])</f>
        <v>0</v>
      </c>
      <c r="J2432" s="35">
        <f>SUMIFS(Tabla16[IVA RET.],Tabla16[NUM],Tabla1[[#This Row],[CODIGO]])</f>
        <v>0</v>
      </c>
      <c r="K2432" t="str">
        <f>FIXED(Tabla1[[#This Row],[TASA 16%]],0)</f>
        <v>0</v>
      </c>
      <c r="L2432" t="str">
        <f>FIXED(Tabla1[[#This Row],[TASA 0%]],0)</f>
        <v>0</v>
      </c>
      <c r="M2432" t="str">
        <f>FIXED(Tabla1[[#This Row],[TASA EXE.]],0)</f>
        <v>0</v>
      </c>
      <c r="N2432" s="36" t="str">
        <f>FIXED(Tabla1[[#This Row],[IVA]],0)</f>
        <v>0</v>
      </c>
      <c r="O2432" s="36" t="str">
        <f>FIXED(Tabla1[[#This Row],[ISR RET]],0)</f>
        <v>0</v>
      </c>
      <c r="P2432" s="36" t="str">
        <f>FIXED(Tabla1[[#This Row],[IVA RET]],0)</f>
        <v>0</v>
      </c>
      <c r="R2432" s="68">
        <f>Tabla1[[#This Row],[TASA 16]]*16%</f>
        <v>0</v>
      </c>
    </row>
    <row r="2433" spans="2:18" x14ac:dyDescent="0.25">
      <c r="B2433" t="str">
        <f>'[1]210 Y RFC'!A2433</f>
        <v>MEVJ730101IX6</v>
      </c>
      <c r="C2433" t="s">
        <v>2465</v>
      </c>
      <c r="D2433" t="str">
        <f>'[1]210 Y RFC'!C2433</f>
        <v>MEDRANO VALDIVIA JAVIER</v>
      </c>
      <c r="E2433" s="35">
        <f>SUMIFS(Tabla16[TASA 16],Tabla16[NUM],Tabla1[[#This Row],[CODIGO]])</f>
        <v>0</v>
      </c>
      <c r="F2433" s="35">
        <f>SUMIFS(Tabla16[TASA 0%],Tabla16[NUM],Tabla1[[#This Row],[CODIGO]])</f>
        <v>0</v>
      </c>
      <c r="G2433" s="35">
        <f>SUMIFS(Tabla16[[EXENTO ]],Tabla16[NUM],Tabla1[[#This Row],[CODIGO]])</f>
        <v>0</v>
      </c>
      <c r="H2433" s="35">
        <f>SUMIFS(Tabla16[IVA],Tabla16[NUM],Tabla1[[#This Row],[CODIGO]])</f>
        <v>0</v>
      </c>
      <c r="I2433" s="35">
        <f>SUMIFS(Tabla16[ISR RET.],Tabla16[NUM],Tabla1[[#This Row],[CODIGO]])</f>
        <v>0</v>
      </c>
      <c r="J2433" s="35">
        <f>SUMIFS(Tabla16[IVA RET.],Tabla16[NUM],Tabla1[[#This Row],[CODIGO]])</f>
        <v>0</v>
      </c>
      <c r="K2433" t="str">
        <f>FIXED(Tabla1[[#This Row],[TASA 16%]],0)</f>
        <v>0</v>
      </c>
      <c r="L2433" t="str">
        <f>FIXED(Tabla1[[#This Row],[TASA 0%]],0)</f>
        <v>0</v>
      </c>
      <c r="M2433" t="str">
        <f>FIXED(Tabla1[[#This Row],[TASA EXE.]],0)</f>
        <v>0</v>
      </c>
      <c r="N2433" t="str">
        <f>FIXED(Tabla1[[#This Row],[IVA]],0)</f>
        <v>0</v>
      </c>
      <c r="O2433" t="str">
        <f>FIXED(Tabla1[[#This Row],[ISR RET]],0)</f>
        <v>0</v>
      </c>
      <c r="P2433" t="str">
        <f>FIXED(Tabla1[[#This Row],[IVA RET]],0)</f>
        <v>0</v>
      </c>
      <c r="R2433" s="68">
        <f>Tabla1[[#This Row],[TASA 16]]*16%</f>
        <v>0</v>
      </c>
    </row>
    <row r="2434" spans="2:18" x14ac:dyDescent="0.25">
      <c r="B2434" t="str">
        <f>'[1]210 Y RFC'!A2434</f>
        <v>OEGR6101063W6</v>
      </c>
      <c r="C2434" t="s">
        <v>2466</v>
      </c>
      <c r="D2434" t="str">
        <f>'[1]210 Y RFC'!C2434</f>
        <v>ORTEGA GONZALEZ JOSE REYES</v>
      </c>
      <c r="E2434" s="35">
        <f>SUMIFS(Tabla16[TASA 16],Tabla16[NUM],Tabla1[[#This Row],[CODIGO]])</f>
        <v>0</v>
      </c>
      <c r="F2434" s="35">
        <f>SUMIFS(Tabla16[TASA 0%],Tabla16[NUM],Tabla1[[#This Row],[CODIGO]])</f>
        <v>0</v>
      </c>
      <c r="G2434" s="35">
        <f>SUMIFS(Tabla16[[EXENTO ]],Tabla16[NUM],Tabla1[[#This Row],[CODIGO]])</f>
        <v>0</v>
      </c>
      <c r="H2434" s="35">
        <f>SUMIFS(Tabla16[IVA],Tabla16[NUM],Tabla1[[#This Row],[CODIGO]])</f>
        <v>0</v>
      </c>
      <c r="I2434" s="35">
        <f>SUMIFS(Tabla16[ISR RET.],Tabla16[NUM],Tabla1[[#This Row],[CODIGO]])</f>
        <v>0</v>
      </c>
      <c r="J2434" s="35">
        <f>SUMIFS(Tabla16[IVA RET.],Tabla16[NUM],Tabla1[[#This Row],[CODIGO]])</f>
        <v>0</v>
      </c>
      <c r="K2434" t="str">
        <f>FIXED(Tabla1[[#This Row],[TASA 16%]],0)</f>
        <v>0</v>
      </c>
      <c r="L2434" t="str">
        <f>FIXED(Tabla1[[#This Row],[TASA 0%]],0)</f>
        <v>0</v>
      </c>
      <c r="M2434" t="str">
        <f>FIXED(Tabla1[[#This Row],[TASA EXE.]],0)</f>
        <v>0</v>
      </c>
      <c r="N2434" s="36" t="str">
        <f>FIXED(Tabla1[[#This Row],[IVA]],0)</f>
        <v>0</v>
      </c>
      <c r="O2434" s="36" t="str">
        <f>FIXED(Tabla1[[#This Row],[ISR RET]],0)</f>
        <v>0</v>
      </c>
      <c r="P2434" s="36" t="str">
        <f>FIXED(Tabla1[[#This Row],[IVA RET]],0)</f>
        <v>0</v>
      </c>
      <c r="R2434" s="68">
        <f>Tabla1[[#This Row],[TASA 16]]*16%</f>
        <v>0</v>
      </c>
    </row>
    <row r="2435" spans="2:18" x14ac:dyDescent="0.25">
      <c r="B2435" t="str">
        <f>'[1]210 Y RFC'!A2435</f>
        <v>DJB850527F30</v>
      </c>
      <c r="C2435" t="s">
        <v>2467</v>
      </c>
      <c r="D2435" t="str">
        <f>'[1]210 Y RFC'!C2435</f>
        <v>DISTRIBUIDORA ARCA CONTINENTAL S DE RL DE CV</v>
      </c>
      <c r="E2435" s="35">
        <f>SUMIFS(Tabla16[TASA 16],Tabla16[NUM],Tabla1[[#This Row],[CODIGO]])</f>
        <v>318147</v>
      </c>
      <c r="F2435" s="35">
        <f>SUMIFS(Tabla16[TASA 0%],Tabla16[NUM],Tabla1[[#This Row],[CODIGO]])</f>
        <v>174878.74</v>
      </c>
      <c r="G2435" s="35">
        <f>SUMIFS(Tabla16[[EXENTO ]],Tabla16[NUM],Tabla1[[#This Row],[CODIGO]])</f>
        <v>0</v>
      </c>
      <c r="H2435" s="35">
        <f>SUMIFS(Tabla16[IVA],Tabla16[NUM],Tabla1[[#This Row],[CODIGO]])</f>
        <v>50903.520000000004</v>
      </c>
      <c r="I2435" s="35">
        <f>SUMIFS(Tabla16[ISR RET.],Tabla16[NUM],Tabla1[[#This Row],[CODIGO]])</f>
        <v>0</v>
      </c>
      <c r="J2435" s="35">
        <f>SUMIFS(Tabla16[IVA RET.],Tabla16[NUM],Tabla1[[#This Row],[CODIGO]])</f>
        <v>0</v>
      </c>
      <c r="K2435" t="str">
        <f>FIXED(Tabla1[[#This Row],[TASA 16%]],0)</f>
        <v>318,147</v>
      </c>
      <c r="L2435" t="str">
        <f>FIXED(Tabla1[[#This Row],[TASA 0%]],0)</f>
        <v>174,879</v>
      </c>
      <c r="M2435" t="str">
        <f>FIXED(Tabla1[[#This Row],[TASA EXE.]],0)</f>
        <v>0</v>
      </c>
      <c r="N2435" t="str">
        <f>FIXED(Tabla1[[#This Row],[IVA]],0)</f>
        <v>50,904</v>
      </c>
      <c r="O2435" t="str">
        <f>FIXED(Tabla1[[#This Row],[ISR RET]],0)</f>
        <v>0</v>
      </c>
      <c r="P2435" t="str">
        <f>FIXED(Tabla1[[#This Row],[IVA RET]],0)</f>
        <v>0</v>
      </c>
      <c r="R2435" s="68">
        <f>Tabla1[[#This Row],[TASA 16]]*16%</f>
        <v>50903.520000000004</v>
      </c>
    </row>
    <row r="2436" spans="2:18" x14ac:dyDescent="0.25">
      <c r="B2436" t="str">
        <f>'[1]210 Y RFC'!A2436</f>
        <v>AMG110323A85</v>
      </c>
      <c r="C2436" t="s">
        <v>2468</v>
      </c>
      <c r="D2436" t="str">
        <f>'[1]210 Y RFC'!C2436</f>
        <v>ACERCANDO MARCAS GDL SA DE CV</v>
      </c>
      <c r="E2436" s="35">
        <f>SUMIFS(Tabla16[TASA 16],Tabla16[NUM],Tabla1[[#This Row],[CODIGO]])</f>
        <v>0</v>
      </c>
      <c r="F2436" s="35">
        <f>SUMIFS(Tabla16[TASA 0%],Tabla16[NUM],Tabla1[[#This Row],[CODIGO]])</f>
        <v>0</v>
      </c>
      <c r="G2436" s="35">
        <f>SUMIFS(Tabla16[[EXENTO ]],Tabla16[NUM],Tabla1[[#This Row],[CODIGO]])</f>
        <v>0</v>
      </c>
      <c r="H2436" s="35">
        <f>SUMIFS(Tabla16[IVA],Tabla16[NUM],Tabla1[[#This Row],[CODIGO]])</f>
        <v>0</v>
      </c>
      <c r="I2436" s="35">
        <f>SUMIFS(Tabla16[ISR RET.],Tabla16[NUM],Tabla1[[#This Row],[CODIGO]])</f>
        <v>0</v>
      </c>
      <c r="J2436" s="35">
        <f>SUMIFS(Tabla16[IVA RET.],Tabla16[NUM],Tabla1[[#This Row],[CODIGO]])</f>
        <v>0</v>
      </c>
      <c r="K2436" t="str">
        <f>FIXED(Tabla1[[#This Row],[TASA 16%]],0)</f>
        <v>0</v>
      </c>
      <c r="L2436" t="str">
        <f>FIXED(Tabla1[[#This Row],[TASA 0%]],0)</f>
        <v>0</v>
      </c>
      <c r="M2436" t="str">
        <f>FIXED(Tabla1[[#This Row],[TASA EXE.]],0)</f>
        <v>0</v>
      </c>
      <c r="N2436" s="36" t="str">
        <f>FIXED(Tabla1[[#This Row],[IVA]],0)</f>
        <v>0</v>
      </c>
      <c r="O2436" s="36" t="str">
        <f>FIXED(Tabla1[[#This Row],[ISR RET]],0)</f>
        <v>0</v>
      </c>
      <c r="P2436" s="36" t="str">
        <f>FIXED(Tabla1[[#This Row],[IVA RET]],0)</f>
        <v>0</v>
      </c>
      <c r="R2436" s="68">
        <f>Tabla1[[#This Row],[TASA 16]]*16%</f>
        <v>0</v>
      </c>
    </row>
    <row r="2437" spans="2:18" x14ac:dyDescent="0.25">
      <c r="B2437" t="str">
        <f>'[1]210 Y RFC'!A2437</f>
        <v>CPI101122KVA</v>
      </c>
      <c r="C2437" t="s">
        <v>2469</v>
      </c>
      <c r="D2437" t="str">
        <f>'[1]210 Y RFC'!C2437</f>
        <v>COMERCIALIZADORA PITUCHE SA DE CV</v>
      </c>
      <c r="E2437" s="35">
        <f>SUMIFS(Tabla16[TASA 16],Tabla16[NUM],Tabla1[[#This Row],[CODIGO]])</f>
        <v>37873.6875</v>
      </c>
      <c r="F2437" s="35">
        <f>SUMIFS(Tabla16[TASA 0%],Tabla16[NUM],Tabla1[[#This Row],[CODIGO]])</f>
        <v>-4.7500000000582077E-2</v>
      </c>
      <c r="G2437" s="35">
        <f>SUMIFS(Tabla16[[EXENTO ]],Tabla16[NUM],Tabla1[[#This Row],[CODIGO]])</f>
        <v>0</v>
      </c>
      <c r="H2437" s="35">
        <f>SUMIFS(Tabla16[IVA],Tabla16[NUM],Tabla1[[#This Row],[CODIGO]])</f>
        <v>6059.79</v>
      </c>
      <c r="I2437" s="35">
        <f>SUMIFS(Tabla16[ISR RET.],Tabla16[NUM],Tabla1[[#This Row],[CODIGO]])</f>
        <v>0</v>
      </c>
      <c r="J2437" s="35">
        <f>SUMIFS(Tabla16[IVA RET.],Tabla16[NUM],Tabla1[[#This Row],[CODIGO]])</f>
        <v>0</v>
      </c>
      <c r="K2437" t="str">
        <f>FIXED(Tabla1[[#This Row],[TASA 16%]],0)</f>
        <v>37,874</v>
      </c>
      <c r="L2437" t="str">
        <f>FIXED(Tabla1[[#This Row],[TASA 0%]],0)</f>
        <v>0</v>
      </c>
      <c r="M2437" t="str">
        <f>FIXED(Tabla1[[#This Row],[TASA EXE.]],0)</f>
        <v>0</v>
      </c>
      <c r="N2437" s="36" t="str">
        <f>FIXED(Tabla1[[#This Row],[IVA]],0)</f>
        <v>6,060</v>
      </c>
      <c r="O2437" s="36" t="str">
        <f>FIXED(Tabla1[[#This Row],[ISR RET]],0)</f>
        <v>0</v>
      </c>
      <c r="P2437" s="36" t="str">
        <f>FIXED(Tabla1[[#This Row],[IVA RET]],0)</f>
        <v>0</v>
      </c>
      <c r="R2437" s="68">
        <f>Tabla1[[#This Row],[TASA 16]]*16%</f>
        <v>6059.84</v>
      </c>
    </row>
    <row r="2438" spans="2:18" x14ac:dyDescent="0.25">
      <c r="B2438" t="str">
        <f>'[1]210 Y RFC'!A2438</f>
        <v>FAS101130EG5</v>
      </c>
      <c r="C2438" t="s">
        <v>2470</v>
      </c>
      <c r="D2438" t="str">
        <f>'[1]210 Y RFC'!C2438</f>
        <v>FURAO ASESORES SC</v>
      </c>
      <c r="E2438" s="35">
        <f>SUMIFS(Tabla16[TASA 16],Tabla16[NUM],Tabla1[[#This Row],[CODIGO]])</f>
        <v>0</v>
      </c>
      <c r="F2438" s="35">
        <f>SUMIFS(Tabla16[TASA 0%],Tabla16[NUM],Tabla1[[#This Row],[CODIGO]])</f>
        <v>0</v>
      </c>
      <c r="G2438" s="35">
        <f>SUMIFS(Tabla16[[EXENTO ]],Tabla16[NUM],Tabla1[[#This Row],[CODIGO]])</f>
        <v>0</v>
      </c>
      <c r="H2438" s="35">
        <f>SUMIFS(Tabla16[IVA],Tabla16[NUM],Tabla1[[#This Row],[CODIGO]])</f>
        <v>0</v>
      </c>
      <c r="I2438" s="35">
        <f>SUMIFS(Tabla16[ISR RET.],Tabla16[NUM],Tabla1[[#This Row],[CODIGO]])</f>
        <v>0</v>
      </c>
      <c r="J2438" s="35">
        <f>SUMIFS(Tabla16[IVA RET.],Tabla16[NUM],Tabla1[[#This Row],[CODIGO]])</f>
        <v>0</v>
      </c>
      <c r="K2438" t="str">
        <f>FIXED(Tabla1[[#This Row],[TASA 16%]],0)</f>
        <v>0</v>
      </c>
      <c r="L2438" t="str">
        <f>FIXED(Tabla1[[#This Row],[TASA 0%]],0)</f>
        <v>0</v>
      </c>
      <c r="M2438" t="str">
        <f>FIXED(Tabla1[[#This Row],[TASA EXE.]],0)</f>
        <v>0</v>
      </c>
      <c r="N2438" s="36" t="str">
        <f>FIXED(Tabla1[[#This Row],[IVA]],0)</f>
        <v>0</v>
      </c>
      <c r="O2438" s="36" t="str">
        <f>FIXED(Tabla1[[#This Row],[ISR RET]],0)</f>
        <v>0</v>
      </c>
      <c r="P2438" s="36" t="str">
        <f>FIXED(Tabla1[[#This Row],[IVA RET]],0)</f>
        <v>0</v>
      </c>
      <c r="R2438" s="68">
        <f>Tabla1[[#This Row],[TASA 16]]*16%</f>
        <v>0</v>
      </c>
    </row>
    <row r="2439" spans="2:18" x14ac:dyDescent="0.25">
      <c r="B2439" t="str">
        <f>'[1]210 Y RFC'!A2439</f>
        <v>PAR000125MD9</v>
      </c>
      <c r="C2439" t="s">
        <v>2471</v>
      </c>
      <c r="D2439" t="str">
        <f>'[1]210 Y RFC'!C2439</f>
        <v>PARTEC SA DE CV</v>
      </c>
      <c r="E2439" s="35">
        <f>SUMIFS(Tabla16[TASA 16],Tabla16[NUM],Tabla1[[#This Row],[CODIGO]])</f>
        <v>0</v>
      </c>
      <c r="F2439" s="35">
        <f>SUMIFS(Tabla16[TASA 0%],Tabla16[NUM],Tabla1[[#This Row],[CODIGO]])</f>
        <v>0</v>
      </c>
      <c r="G2439" s="35">
        <f>SUMIFS(Tabla16[[EXENTO ]],Tabla16[NUM],Tabla1[[#This Row],[CODIGO]])</f>
        <v>0</v>
      </c>
      <c r="H2439" s="35">
        <f>SUMIFS(Tabla16[IVA],Tabla16[NUM],Tabla1[[#This Row],[CODIGO]])</f>
        <v>0</v>
      </c>
      <c r="I2439" s="35">
        <f>SUMIFS(Tabla16[ISR RET.],Tabla16[NUM],Tabla1[[#This Row],[CODIGO]])</f>
        <v>0</v>
      </c>
      <c r="J2439" s="35">
        <f>SUMIFS(Tabla16[IVA RET.],Tabla16[NUM],Tabla1[[#This Row],[CODIGO]])</f>
        <v>0</v>
      </c>
      <c r="K2439" t="str">
        <f>FIXED(Tabla1[[#This Row],[TASA 16%]],0)</f>
        <v>0</v>
      </c>
      <c r="L2439" t="str">
        <f>FIXED(Tabla1[[#This Row],[TASA 0%]],0)</f>
        <v>0</v>
      </c>
      <c r="M2439" t="str">
        <f>FIXED(Tabla1[[#This Row],[TASA EXE.]],0)</f>
        <v>0</v>
      </c>
      <c r="N2439" t="str">
        <f>FIXED(Tabla1[[#This Row],[IVA]],0)</f>
        <v>0</v>
      </c>
      <c r="O2439" t="str">
        <f>FIXED(Tabla1[[#This Row],[ISR RET]],0)</f>
        <v>0</v>
      </c>
      <c r="P2439" t="str">
        <f>FIXED(Tabla1[[#This Row],[IVA RET]],0)</f>
        <v>0</v>
      </c>
      <c r="R2439" s="68">
        <f>Tabla1[[#This Row],[TASA 16]]*16%</f>
        <v>0</v>
      </c>
    </row>
    <row r="2440" spans="2:18" x14ac:dyDescent="0.25">
      <c r="B2440" t="str">
        <f>'[1]210 Y RFC'!A2440</f>
        <v>CSO100503742</v>
      </c>
      <c r="C2440" t="s">
        <v>2472</v>
      </c>
      <c r="D2440" t="str">
        <f>'[1]210 Y RFC'!C2440</f>
        <v>C&amp;P SOLUTIONS SA DE CV</v>
      </c>
      <c r="E2440" s="35">
        <f>SUMIFS(Tabla16[TASA 16],Tabla16[NUM],Tabla1[[#This Row],[CODIGO]])</f>
        <v>5470</v>
      </c>
      <c r="F2440" s="35">
        <f>SUMIFS(Tabla16[TASA 0%],Tabla16[NUM],Tabla1[[#This Row],[CODIGO]])</f>
        <v>0</v>
      </c>
      <c r="G2440" s="35">
        <f>SUMIFS(Tabla16[[EXENTO ]],Tabla16[NUM],Tabla1[[#This Row],[CODIGO]])</f>
        <v>0</v>
      </c>
      <c r="H2440" s="35">
        <f>SUMIFS(Tabla16[IVA],Tabla16[NUM],Tabla1[[#This Row],[CODIGO]])</f>
        <v>875.2</v>
      </c>
      <c r="I2440" s="35">
        <f>SUMIFS(Tabla16[ISR RET.],Tabla16[NUM],Tabla1[[#This Row],[CODIGO]])</f>
        <v>0</v>
      </c>
      <c r="J2440" s="35">
        <f>SUMIFS(Tabla16[IVA RET.],Tabla16[NUM],Tabla1[[#This Row],[CODIGO]])</f>
        <v>0</v>
      </c>
      <c r="K2440" t="str">
        <f>FIXED(Tabla1[[#This Row],[TASA 16%]],0)</f>
        <v>5,470</v>
      </c>
      <c r="L2440" t="str">
        <f>FIXED(Tabla1[[#This Row],[TASA 0%]],0)</f>
        <v>0</v>
      </c>
      <c r="M2440" t="str">
        <f>FIXED(Tabla1[[#This Row],[TASA EXE.]],0)</f>
        <v>0</v>
      </c>
      <c r="N2440" s="36" t="str">
        <f>FIXED(Tabla1[[#This Row],[IVA]],0)</f>
        <v>875</v>
      </c>
      <c r="O2440" s="36" t="str">
        <f>FIXED(Tabla1[[#This Row],[ISR RET]],0)</f>
        <v>0</v>
      </c>
      <c r="P2440" s="36" t="str">
        <f>FIXED(Tabla1[[#This Row],[IVA RET]],0)</f>
        <v>0</v>
      </c>
      <c r="R2440" s="68">
        <f>Tabla1[[#This Row],[TASA 16]]*16%</f>
        <v>875.2</v>
      </c>
    </row>
    <row r="2441" spans="2:18" x14ac:dyDescent="0.25">
      <c r="B2441" t="str">
        <f>'[1]210 Y RFC'!A2441</f>
        <v>JOH120507FU9</v>
      </c>
      <c r="C2441" t="s">
        <v>2473</v>
      </c>
      <c r="D2441" t="str">
        <f>'[1]210 Y RFC'!C2441</f>
        <v>SC JOHNSON S DE RL DE CV</v>
      </c>
      <c r="E2441" s="35">
        <f>SUMIFS(Tabla16[TASA 16],Tabla16[NUM],Tabla1[[#This Row],[CODIGO]])</f>
        <v>409863.8125</v>
      </c>
      <c r="F2441" s="35">
        <f>SUMIFS(Tabla16[TASA 0%],Tabla16[NUM],Tabla1[[#This Row],[CODIGO]])</f>
        <v>-0.12250000002677552</v>
      </c>
      <c r="G2441" s="35">
        <f>SUMIFS(Tabla16[[EXENTO ]],Tabla16[NUM],Tabla1[[#This Row],[CODIGO]])</f>
        <v>0</v>
      </c>
      <c r="H2441" s="35">
        <f>SUMIFS(Tabla16[IVA],Tabla16[NUM],Tabla1[[#This Row],[CODIGO]])</f>
        <v>65578.209999999992</v>
      </c>
      <c r="I2441" s="35">
        <f>SUMIFS(Tabla16[ISR RET.],Tabla16[NUM],Tabla1[[#This Row],[CODIGO]])</f>
        <v>0</v>
      </c>
      <c r="J2441" s="35">
        <f>SUMIFS(Tabla16[IVA RET.],Tabla16[NUM],Tabla1[[#This Row],[CODIGO]])</f>
        <v>0</v>
      </c>
      <c r="K2441" t="str">
        <f>FIXED(Tabla1[[#This Row],[TASA 16%]],0)</f>
        <v>409,864</v>
      </c>
      <c r="L2441" t="str">
        <f>FIXED(Tabla1[[#This Row],[TASA 0%]],0)</f>
        <v>0</v>
      </c>
      <c r="M2441" t="str">
        <f>FIXED(Tabla1[[#This Row],[TASA EXE.]],0)</f>
        <v>0</v>
      </c>
      <c r="N2441" t="str">
        <f>FIXED(Tabla1[[#This Row],[IVA]],0)</f>
        <v>65,578</v>
      </c>
      <c r="O2441" t="str">
        <f>FIXED(Tabla1[[#This Row],[ISR RET]],0)</f>
        <v>0</v>
      </c>
      <c r="P2441" t="str">
        <f>FIXED(Tabla1[[#This Row],[IVA RET]],0)</f>
        <v>0</v>
      </c>
      <c r="R2441" s="68">
        <f>Tabla1[[#This Row],[TASA 16]]*16%</f>
        <v>65578.240000000005</v>
      </c>
    </row>
    <row r="2442" spans="2:18" x14ac:dyDescent="0.25">
      <c r="B2442" t="str">
        <f>'[1]210 Y RFC'!A2442</f>
        <v>JIDE750619RV4</v>
      </c>
      <c r="C2442" t="s">
        <v>2474</v>
      </c>
      <c r="D2442" t="str">
        <f>'[1]210 Y RFC'!C2442</f>
        <v>JIMENEZ DIAZ ELIDA</v>
      </c>
      <c r="E2442" s="35">
        <f>SUMIFS(Tabla16[TASA 16],Tabla16[NUM],Tabla1[[#This Row],[CODIGO]])</f>
        <v>0</v>
      </c>
      <c r="F2442" s="35">
        <f>SUMIFS(Tabla16[TASA 0%],Tabla16[NUM],Tabla1[[#This Row],[CODIGO]])</f>
        <v>0</v>
      </c>
      <c r="G2442" s="35">
        <f>SUMIFS(Tabla16[[EXENTO ]],Tabla16[NUM],Tabla1[[#This Row],[CODIGO]])</f>
        <v>0</v>
      </c>
      <c r="H2442" s="35">
        <f>SUMIFS(Tabla16[IVA],Tabla16[NUM],Tabla1[[#This Row],[CODIGO]])</f>
        <v>0</v>
      </c>
      <c r="I2442" s="35">
        <f>SUMIFS(Tabla16[ISR RET.],Tabla16[NUM],Tabla1[[#This Row],[CODIGO]])</f>
        <v>0</v>
      </c>
      <c r="J2442" s="35">
        <f>SUMIFS(Tabla16[IVA RET.],Tabla16[NUM],Tabla1[[#This Row],[CODIGO]])</f>
        <v>0</v>
      </c>
      <c r="K2442" t="str">
        <f>FIXED(Tabla1[[#This Row],[TASA 16%]],0)</f>
        <v>0</v>
      </c>
      <c r="L2442" t="str">
        <f>FIXED(Tabla1[[#This Row],[TASA 0%]],0)</f>
        <v>0</v>
      </c>
      <c r="M2442" t="str">
        <f>FIXED(Tabla1[[#This Row],[TASA EXE.]],0)</f>
        <v>0</v>
      </c>
      <c r="N2442" s="36" t="str">
        <f>FIXED(Tabla1[[#This Row],[IVA]],0)</f>
        <v>0</v>
      </c>
      <c r="O2442" s="36" t="str">
        <f>FIXED(Tabla1[[#This Row],[ISR RET]],0)</f>
        <v>0</v>
      </c>
      <c r="P2442" s="36" t="str">
        <f>FIXED(Tabla1[[#This Row],[IVA RET]],0)</f>
        <v>0</v>
      </c>
      <c r="R2442" s="68">
        <f>Tabla1[[#This Row],[TASA 16]]*16%</f>
        <v>0</v>
      </c>
    </row>
    <row r="2443" spans="2:18" x14ac:dyDescent="0.25">
      <c r="B2443" t="str">
        <f>'[1]210 Y RFC'!A2443</f>
        <v>LEMC850920MRA</v>
      </c>
      <c r="C2443" t="s">
        <v>2475</v>
      </c>
      <c r="D2443" t="str">
        <f>'[1]210 Y RFC'!C2443</f>
        <v>LEDEZMA MELENDEZ CELINA CLARIBEL</v>
      </c>
      <c r="E2443" s="35">
        <f>SUMIFS(Tabla16[TASA 16],Tabla16[NUM],Tabla1[[#This Row],[CODIGO]])</f>
        <v>0</v>
      </c>
      <c r="F2443" s="35">
        <f>SUMIFS(Tabla16[TASA 0%],Tabla16[NUM],Tabla1[[#This Row],[CODIGO]])</f>
        <v>0</v>
      </c>
      <c r="G2443" s="35">
        <f>SUMIFS(Tabla16[[EXENTO ]],Tabla16[NUM],Tabla1[[#This Row],[CODIGO]])</f>
        <v>0</v>
      </c>
      <c r="H2443" s="35">
        <f>SUMIFS(Tabla16[IVA],Tabla16[NUM],Tabla1[[#This Row],[CODIGO]])</f>
        <v>0</v>
      </c>
      <c r="I2443" s="35">
        <f>SUMIFS(Tabla16[ISR RET.],Tabla16[NUM],Tabla1[[#This Row],[CODIGO]])</f>
        <v>0</v>
      </c>
      <c r="J2443" s="35">
        <f>SUMIFS(Tabla16[IVA RET.],Tabla16[NUM],Tabla1[[#This Row],[CODIGO]])</f>
        <v>0</v>
      </c>
      <c r="K2443" t="str">
        <f>FIXED(Tabla1[[#This Row],[TASA 16%]],0)</f>
        <v>0</v>
      </c>
      <c r="L2443" t="str">
        <f>FIXED(Tabla1[[#This Row],[TASA 0%]],0)</f>
        <v>0</v>
      </c>
      <c r="M2443" t="str">
        <f>FIXED(Tabla1[[#This Row],[TASA EXE.]],0)</f>
        <v>0</v>
      </c>
      <c r="N2443" t="str">
        <f>FIXED(Tabla1[[#This Row],[IVA]],0)</f>
        <v>0</v>
      </c>
      <c r="O2443" t="str">
        <f>FIXED(Tabla1[[#This Row],[ISR RET]],0)</f>
        <v>0</v>
      </c>
      <c r="P2443" t="str">
        <f>FIXED(Tabla1[[#This Row],[IVA RET]],0)</f>
        <v>0</v>
      </c>
      <c r="R2443" s="68">
        <f>Tabla1[[#This Row],[TASA 16]]*16%</f>
        <v>0</v>
      </c>
    </row>
    <row r="2444" spans="2:18" x14ac:dyDescent="0.25">
      <c r="B2444" t="str">
        <f>'[1]210 Y RFC'!A2444</f>
        <v>DEJJ480914CH9</v>
      </c>
      <c r="C2444" t="s">
        <v>2476</v>
      </c>
      <c r="D2444" t="str">
        <f>'[1]210 Y RFC'!C2444</f>
        <v>DELGADILLO JIMENEZ JOSE DE JESUS</v>
      </c>
      <c r="E2444" s="35">
        <f>SUMIFS(Tabla16[TASA 16],Tabla16[NUM],Tabla1[[#This Row],[CODIGO]])</f>
        <v>0</v>
      </c>
      <c r="F2444" s="35">
        <f>SUMIFS(Tabla16[TASA 0%],Tabla16[NUM],Tabla1[[#This Row],[CODIGO]])</f>
        <v>0</v>
      </c>
      <c r="G2444" s="35">
        <f>SUMIFS(Tabla16[[EXENTO ]],Tabla16[NUM],Tabla1[[#This Row],[CODIGO]])</f>
        <v>0</v>
      </c>
      <c r="H2444" s="35">
        <f>SUMIFS(Tabla16[IVA],Tabla16[NUM],Tabla1[[#This Row],[CODIGO]])</f>
        <v>0</v>
      </c>
      <c r="I2444" s="35">
        <f>SUMIFS(Tabla16[ISR RET.],Tabla16[NUM],Tabla1[[#This Row],[CODIGO]])</f>
        <v>0</v>
      </c>
      <c r="J2444" s="35">
        <f>SUMIFS(Tabla16[IVA RET.],Tabla16[NUM],Tabla1[[#This Row],[CODIGO]])</f>
        <v>0</v>
      </c>
      <c r="K2444" t="str">
        <f>FIXED(Tabla1[[#This Row],[TASA 16%]],0)</f>
        <v>0</v>
      </c>
      <c r="L2444" t="str">
        <f>FIXED(Tabla1[[#This Row],[TASA 0%]],0)</f>
        <v>0</v>
      </c>
      <c r="M2444" t="str">
        <f>FIXED(Tabla1[[#This Row],[TASA EXE.]],0)</f>
        <v>0</v>
      </c>
      <c r="N2444" s="36" t="str">
        <f>FIXED(Tabla1[[#This Row],[IVA]],0)</f>
        <v>0</v>
      </c>
      <c r="O2444" s="36" t="str">
        <f>FIXED(Tabla1[[#This Row],[ISR RET]],0)</f>
        <v>0</v>
      </c>
      <c r="P2444" s="36" t="str">
        <f>FIXED(Tabla1[[#This Row],[IVA RET]],0)</f>
        <v>0</v>
      </c>
      <c r="R2444" s="68">
        <f>Tabla1[[#This Row],[TASA 16]]*16%</f>
        <v>0</v>
      </c>
    </row>
    <row r="2445" spans="2:18" x14ac:dyDescent="0.25">
      <c r="B2445" t="str">
        <f>'[1]210 Y RFC'!A2445</f>
        <v>CHG921117VA1</v>
      </c>
      <c r="C2445" t="s">
        <v>2477</v>
      </c>
      <c r="D2445" t="str">
        <f>'[1]210 Y RFC'!C2445</f>
        <v>LA CASA DEL HORTELANO DE GUADALAJARA SA DE CV</v>
      </c>
      <c r="E2445" s="35">
        <f>SUMIFS(Tabla16[TASA 16],Tabla16[NUM],Tabla1[[#This Row],[CODIGO]])</f>
        <v>0</v>
      </c>
      <c r="F2445" s="35">
        <f>SUMIFS(Tabla16[TASA 0%],Tabla16[NUM],Tabla1[[#This Row],[CODIGO]])</f>
        <v>0</v>
      </c>
      <c r="G2445" s="35">
        <f>SUMIFS(Tabla16[[EXENTO ]],Tabla16[NUM],Tabla1[[#This Row],[CODIGO]])</f>
        <v>0</v>
      </c>
      <c r="H2445" s="35">
        <f>SUMIFS(Tabla16[IVA],Tabla16[NUM],Tabla1[[#This Row],[CODIGO]])</f>
        <v>0</v>
      </c>
      <c r="I2445" s="35">
        <f>SUMIFS(Tabla16[ISR RET.],Tabla16[NUM],Tabla1[[#This Row],[CODIGO]])</f>
        <v>0</v>
      </c>
      <c r="J2445" s="35">
        <f>SUMIFS(Tabla16[IVA RET.],Tabla16[NUM],Tabla1[[#This Row],[CODIGO]])</f>
        <v>0</v>
      </c>
      <c r="K2445" t="str">
        <f>FIXED(Tabla1[[#This Row],[TASA 16%]],0)</f>
        <v>0</v>
      </c>
      <c r="L2445" t="str">
        <f>FIXED(Tabla1[[#This Row],[TASA 0%]],0)</f>
        <v>0</v>
      </c>
      <c r="M2445" t="str">
        <f>FIXED(Tabla1[[#This Row],[TASA EXE.]],0)</f>
        <v>0</v>
      </c>
      <c r="N2445" t="str">
        <f>FIXED(Tabla1[[#This Row],[IVA]],0)</f>
        <v>0</v>
      </c>
      <c r="O2445" t="str">
        <f>FIXED(Tabla1[[#This Row],[ISR RET]],0)</f>
        <v>0</v>
      </c>
      <c r="P2445" t="str">
        <f>FIXED(Tabla1[[#This Row],[IVA RET]],0)</f>
        <v>0</v>
      </c>
      <c r="R2445" s="68">
        <f>Tabla1[[#This Row],[TASA 16]]*16%</f>
        <v>0</v>
      </c>
    </row>
    <row r="2446" spans="2:18" x14ac:dyDescent="0.25">
      <c r="B2446" t="str">
        <f>'[1]210 Y RFC'!A2446</f>
        <v>SACM591203CCA</v>
      </c>
      <c r="C2446" t="s">
        <v>2478</v>
      </c>
      <c r="D2446" t="str">
        <f>'[1]210 Y RFC'!C2446</f>
        <v>SALGADO CERVANTES MANUEL</v>
      </c>
      <c r="E2446" s="35">
        <f>SUMIFS(Tabla16[TASA 16],Tabla16[NUM],Tabla1[[#This Row],[CODIGO]])</f>
        <v>0</v>
      </c>
      <c r="F2446" s="35">
        <f>SUMIFS(Tabla16[TASA 0%],Tabla16[NUM],Tabla1[[#This Row],[CODIGO]])</f>
        <v>0</v>
      </c>
      <c r="G2446" s="35">
        <f>SUMIFS(Tabla16[[EXENTO ]],Tabla16[NUM],Tabla1[[#This Row],[CODIGO]])</f>
        <v>0</v>
      </c>
      <c r="H2446" s="35">
        <f>SUMIFS(Tabla16[IVA],Tabla16[NUM],Tabla1[[#This Row],[CODIGO]])</f>
        <v>0</v>
      </c>
      <c r="I2446" s="35">
        <f>SUMIFS(Tabla16[ISR RET.],Tabla16[NUM],Tabla1[[#This Row],[CODIGO]])</f>
        <v>0</v>
      </c>
      <c r="J2446" s="35">
        <f>SUMIFS(Tabla16[IVA RET.],Tabla16[NUM],Tabla1[[#This Row],[CODIGO]])</f>
        <v>0</v>
      </c>
      <c r="K2446" t="str">
        <f>FIXED(Tabla1[[#This Row],[TASA 16%]],0)</f>
        <v>0</v>
      </c>
      <c r="L2446" t="str">
        <f>FIXED(Tabla1[[#This Row],[TASA 0%]],0)</f>
        <v>0</v>
      </c>
      <c r="M2446" t="str">
        <f>FIXED(Tabla1[[#This Row],[TASA EXE.]],0)</f>
        <v>0</v>
      </c>
      <c r="N2446" s="36" t="str">
        <f>FIXED(Tabla1[[#This Row],[IVA]],0)</f>
        <v>0</v>
      </c>
      <c r="O2446" s="36" t="str">
        <f>FIXED(Tabla1[[#This Row],[ISR RET]],0)</f>
        <v>0</v>
      </c>
      <c r="P2446" s="36" t="str">
        <f>FIXED(Tabla1[[#This Row],[IVA RET]],0)</f>
        <v>0</v>
      </c>
      <c r="R2446" s="68">
        <f>Tabla1[[#This Row],[TASA 16]]*16%</f>
        <v>0</v>
      </c>
    </row>
    <row r="2447" spans="2:18" x14ac:dyDescent="0.25">
      <c r="B2447" t="str">
        <f>'[1]210 Y RFC'!A2447</f>
        <v>CSO110404J36</v>
      </c>
      <c r="C2447" t="s">
        <v>2479</v>
      </c>
      <c r="D2447" t="str">
        <f>'[1]210 Y RFC'!C2447</f>
        <v>COMERCIALIZADORA SOFTNER SA DE CV</v>
      </c>
      <c r="E2447" s="35">
        <f>SUMIFS(Tabla16[TASA 16],Tabla16[NUM],Tabla1[[#This Row],[CODIGO]])</f>
        <v>0</v>
      </c>
      <c r="F2447" s="35">
        <f>SUMIFS(Tabla16[TASA 0%],Tabla16[NUM],Tabla1[[#This Row],[CODIGO]])</f>
        <v>0</v>
      </c>
      <c r="G2447" s="35">
        <f>SUMIFS(Tabla16[[EXENTO ]],Tabla16[NUM],Tabla1[[#This Row],[CODIGO]])</f>
        <v>0</v>
      </c>
      <c r="H2447" s="35">
        <f>SUMIFS(Tabla16[IVA],Tabla16[NUM],Tabla1[[#This Row],[CODIGO]])</f>
        <v>0</v>
      </c>
      <c r="I2447" s="35">
        <f>SUMIFS(Tabla16[ISR RET.],Tabla16[NUM],Tabla1[[#This Row],[CODIGO]])</f>
        <v>0</v>
      </c>
      <c r="J2447" s="35">
        <f>SUMIFS(Tabla16[IVA RET.],Tabla16[NUM],Tabla1[[#This Row],[CODIGO]])</f>
        <v>0</v>
      </c>
      <c r="K2447" t="str">
        <f>FIXED(Tabla1[[#This Row],[TASA 16%]],0)</f>
        <v>0</v>
      </c>
      <c r="L2447" t="str">
        <f>FIXED(Tabla1[[#This Row],[TASA 0%]],0)</f>
        <v>0</v>
      </c>
      <c r="M2447" t="str">
        <f>FIXED(Tabla1[[#This Row],[TASA EXE.]],0)</f>
        <v>0</v>
      </c>
      <c r="N2447" t="str">
        <f>FIXED(Tabla1[[#This Row],[IVA]],0)</f>
        <v>0</v>
      </c>
      <c r="O2447" t="str">
        <f>FIXED(Tabla1[[#This Row],[ISR RET]],0)</f>
        <v>0</v>
      </c>
      <c r="P2447" t="str">
        <f>FIXED(Tabla1[[#This Row],[IVA RET]],0)</f>
        <v>0</v>
      </c>
      <c r="R2447" s="68">
        <f>Tabla1[[#This Row],[TASA 16]]*16%</f>
        <v>0</v>
      </c>
    </row>
    <row r="2448" spans="2:18" x14ac:dyDescent="0.25">
      <c r="B2448" t="str">
        <f>'[1]210 Y RFC'!A2448</f>
        <v>SESL8605282K8</v>
      </c>
      <c r="C2448" t="s">
        <v>2480</v>
      </c>
      <c r="D2448" t="str">
        <f>'[1]210 Y RFC'!C2448</f>
        <v>SERVIN DE LA MORA SALADO LAURA LORENA</v>
      </c>
      <c r="E2448" s="35">
        <f>SUMIFS(Tabla16[TASA 16],Tabla16[NUM],Tabla1[[#This Row],[CODIGO]])</f>
        <v>0</v>
      </c>
      <c r="F2448" s="35">
        <f>SUMIFS(Tabla16[TASA 0%],Tabla16[NUM],Tabla1[[#This Row],[CODIGO]])</f>
        <v>0</v>
      </c>
      <c r="G2448" s="35">
        <f>SUMIFS(Tabla16[[EXENTO ]],Tabla16[NUM],Tabla1[[#This Row],[CODIGO]])</f>
        <v>0</v>
      </c>
      <c r="H2448" s="35">
        <f>SUMIFS(Tabla16[IVA],Tabla16[NUM],Tabla1[[#This Row],[CODIGO]])</f>
        <v>0</v>
      </c>
      <c r="I2448" s="35">
        <f>SUMIFS(Tabla16[ISR RET.],Tabla16[NUM],Tabla1[[#This Row],[CODIGO]])</f>
        <v>0</v>
      </c>
      <c r="J2448" s="35">
        <f>SUMIFS(Tabla16[IVA RET.],Tabla16[NUM],Tabla1[[#This Row],[CODIGO]])</f>
        <v>0</v>
      </c>
      <c r="K2448" t="str">
        <f>FIXED(Tabla1[[#This Row],[TASA 16%]],0)</f>
        <v>0</v>
      </c>
      <c r="L2448" t="str">
        <f>FIXED(Tabla1[[#This Row],[TASA 0%]],0)</f>
        <v>0</v>
      </c>
      <c r="M2448" t="str">
        <f>FIXED(Tabla1[[#This Row],[TASA EXE.]],0)</f>
        <v>0</v>
      </c>
      <c r="N2448" s="36" t="str">
        <f>FIXED(Tabla1[[#This Row],[IVA]],0)</f>
        <v>0</v>
      </c>
      <c r="O2448" s="36" t="str">
        <f>FIXED(Tabla1[[#This Row],[ISR RET]],0)</f>
        <v>0</v>
      </c>
      <c r="P2448" s="36" t="str">
        <f>FIXED(Tabla1[[#This Row],[IVA RET]],0)</f>
        <v>0</v>
      </c>
      <c r="R2448" s="68">
        <f>Tabla1[[#This Row],[TASA 16]]*16%</f>
        <v>0</v>
      </c>
    </row>
    <row r="2449" spans="2:18" x14ac:dyDescent="0.25">
      <c r="B2449" t="str">
        <f>'[1]210 Y RFC'!A2449</f>
        <v>GACJ590402TB2</v>
      </c>
      <c r="C2449" t="s">
        <v>2481</v>
      </c>
      <c r="D2449" t="str">
        <f>'[1]210 Y RFC'!C2449</f>
        <v>GARCIA CONTRERAS JOSE JAIME</v>
      </c>
      <c r="E2449" s="35">
        <f>SUMIFS(Tabla16[TASA 16],Tabla16[NUM],Tabla1[[#This Row],[CODIGO]])</f>
        <v>0</v>
      </c>
      <c r="F2449" s="35">
        <f>SUMIFS(Tabla16[TASA 0%],Tabla16[NUM],Tabla1[[#This Row],[CODIGO]])</f>
        <v>0</v>
      </c>
      <c r="G2449" s="35">
        <f>SUMIFS(Tabla16[[EXENTO ]],Tabla16[NUM],Tabla1[[#This Row],[CODIGO]])</f>
        <v>0</v>
      </c>
      <c r="H2449" s="35">
        <f>SUMIFS(Tabla16[IVA],Tabla16[NUM],Tabla1[[#This Row],[CODIGO]])</f>
        <v>0</v>
      </c>
      <c r="I2449" s="35">
        <f>SUMIFS(Tabla16[ISR RET.],Tabla16[NUM],Tabla1[[#This Row],[CODIGO]])</f>
        <v>0</v>
      </c>
      <c r="J2449" s="35">
        <f>SUMIFS(Tabla16[IVA RET.],Tabla16[NUM],Tabla1[[#This Row],[CODIGO]])</f>
        <v>0</v>
      </c>
      <c r="K2449" t="str">
        <f>FIXED(Tabla1[[#This Row],[TASA 16%]],0)</f>
        <v>0</v>
      </c>
      <c r="L2449" t="str">
        <f>FIXED(Tabla1[[#This Row],[TASA 0%]],0)</f>
        <v>0</v>
      </c>
      <c r="M2449" t="str">
        <f>FIXED(Tabla1[[#This Row],[TASA EXE.]],0)</f>
        <v>0</v>
      </c>
      <c r="N2449" t="str">
        <f>FIXED(Tabla1[[#This Row],[IVA]],0)</f>
        <v>0</v>
      </c>
      <c r="O2449" t="str">
        <f>FIXED(Tabla1[[#This Row],[ISR RET]],0)</f>
        <v>0</v>
      </c>
      <c r="P2449" t="str">
        <f>FIXED(Tabla1[[#This Row],[IVA RET]],0)</f>
        <v>0</v>
      </c>
      <c r="R2449" s="68">
        <f>Tabla1[[#This Row],[TASA 16]]*16%</f>
        <v>0</v>
      </c>
    </row>
    <row r="2450" spans="2:18" x14ac:dyDescent="0.25">
      <c r="B2450" t="str">
        <f>'[1]210 Y RFC'!A2450</f>
        <v>EUJJ500620RU9</v>
      </c>
      <c r="C2450" t="s">
        <v>2482</v>
      </c>
      <c r="D2450" t="str">
        <f>'[1]210 Y RFC'!C2450</f>
        <v>ESQUIVIAS JAUREGUI J ADALBERTO</v>
      </c>
      <c r="E2450" s="35">
        <f>SUMIFS(Tabla16[TASA 16],Tabla16[NUM],Tabla1[[#This Row],[CODIGO]])</f>
        <v>0</v>
      </c>
      <c r="F2450" s="35">
        <f>SUMIFS(Tabla16[TASA 0%],Tabla16[NUM],Tabla1[[#This Row],[CODIGO]])</f>
        <v>0</v>
      </c>
      <c r="G2450" s="35">
        <f>SUMIFS(Tabla16[[EXENTO ]],Tabla16[NUM],Tabla1[[#This Row],[CODIGO]])</f>
        <v>0</v>
      </c>
      <c r="H2450" s="35">
        <f>SUMIFS(Tabla16[IVA],Tabla16[NUM],Tabla1[[#This Row],[CODIGO]])</f>
        <v>0</v>
      </c>
      <c r="I2450" s="35">
        <f>SUMIFS(Tabla16[ISR RET.],Tabla16[NUM],Tabla1[[#This Row],[CODIGO]])</f>
        <v>0</v>
      </c>
      <c r="J2450" s="35">
        <f>SUMIFS(Tabla16[IVA RET.],Tabla16[NUM],Tabla1[[#This Row],[CODIGO]])</f>
        <v>0</v>
      </c>
      <c r="K2450" t="str">
        <f>FIXED(Tabla1[[#This Row],[TASA 16%]],0)</f>
        <v>0</v>
      </c>
      <c r="L2450" t="str">
        <f>FIXED(Tabla1[[#This Row],[TASA 0%]],0)</f>
        <v>0</v>
      </c>
      <c r="M2450" t="str">
        <f>FIXED(Tabla1[[#This Row],[TASA EXE.]],0)</f>
        <v>0</v>
      </c>
      <c r="N2450" s="36" t="str">
        <f>FIXED(Tabla1[[#This Row],[IVA]],0)</f>
        <v>0</v>
      </c>
      <c r="O2450" s="36" t="str">
        <f>FIXED(Tabla1[[#This Row],[ISR RET]],0)</f>
        <v>0</v>
      </c>
      <c r="P2450" s="36" t="str">
        <f>FIXED(Tabla1[[#This Row],[IVA RET]],0)</f>
        <v>0</v>
      </c>
      <c r="R2450" s="68">
        <f>Tabla1[[#This Row],[TASA 16]]*16%</f>
        <v>0</v>
      </c>
    </row>
    <row r="2451" spans="2:18" x14ac:dyDescent="0.25">
      <c r="B2451" t="str">
        <f>'[1]210 Y RFC'!A2451</f>
        <v>ALI020509LH8</v>
      </c>
      <c r="C2451" t="s">
        <v>2483</v>
      </c>
      <c r="D2451" t="str">
        <f>'[1]210 Y RFC'!C2451</f>
        <v>ABARROTES LIBERTAD SA DE CV</v>
      </c>
      <c r="E2451" s="35">
        <f>SUMIFS(Tabla16[TASA 16],Tabla16[NUM],Tabla1[[#This Row],[CODIGO]])</f>
        <v>0</v>
      </c>
      <c r="F2451" s="35">
        <f>SUMIFS(Tabla16[TASA 0%],Tabla16[NUM],Tabla1[[#This Row],[CODIGO]])</f>
        <v>0</v>
      </c>
      <c r="G2451" s="35">
        <f>SUMIFS(Tabla16[[EXENTO ]],Tabla16[NUM],Tabla1[[#This Row],[CODIGO]])</f>
        <v>0</v>
      </c>
      <c r="H2451" s="35">
        <f>SUMIFS(Tabla16[IVA],Tabla16[NUM],Tabla1[[#This Row],[CODIGO]])</f>
        <v>0</v>
      </c>
      <c r="I2451" s="35">
        <f>SUMIFS(Tabla16[ISR RET.],Tabla16[NUM],Tabla1[[#This Row],[CODIGO]])</f>
        <v>0</v>
      </c>
      <c r="J2451" s="35">
        <f>SUMIFS(Tabla16[IVA RET.],Tabla16[NUM],Tabla1[[#This Row],[CODIGO]])</f>
        <v>0</v>
      </c>
      <c r="K2451" t="str">
        <f>FIXED(Tabla1[[#This Row],[TASA 16%]],0)</f>
        <v>0</v>
      </c>
      <c r="L2451" t="str">
        <f>FIXED(Tabla1[[#This Row],[TASA 0%]],0)</f>
        <v>0</v>
      </c>
      <c r="M2451" t="str">
        <f>FIXED(Tabla1[[#This Row],[TASA EXE.]],0)</f>
        <v>0</v>
      </c>
      <c r="N2451" t="str">
        <f>FIXED(Tabla1[[#This Row],[IVA]],0)</f>
        <v>0</v>
      </c>
      <c r="O2451" t="str">
        <f>FIXED(Tabla1[[#This Row],[ISR RET]],0)</f>
        <v>0</v>
      </c>
      <c r="P2451" t="str">
        <f>FIXED(Tabla1[[#This Row],[IVA RET]],0)</f>
        <v>0</v>
      </c>
      <c r="R2451" s="68">
        <f>Tabla1[[#This Row],[TASA 16]]*16%</f>
        <v>0</v>
      </c>
    </row>
    <row r="2452" spans="2:18" x14ac:dyDescent="0.25">
      <c r="B2452" t="str">
        <f>'[1]210 Y RFC'!A2452</f>
        <v>SIR860711V69</v>
      </c>
      <c r="C2452" t="s">
        <v>2484</v>
      </c>
      <c r="D2452" t="str">
        <f>'[1]210 Y RFC'!C2452</f>
        <v>SAFLOSA INDUSTRIAL REAL SA DE CV</v>
      </c>
      <c r="E2452" s="35">
        <f>SUMIFS(Tabla16[TASA 16],Tabla16[NUM],Tabla1[[#This Row],[CODIGO]])</f>
        <v>0</v>
      </c>
      <c r="F2452" s="35">
        <f>SUMIFS(Tabla16[TASA 0%],Tabla16[NUM],Tabla1[[#This Row],[CODIGO]])</f>
        <v>0</v>
      </c>
      <c r="G2452" s="35">
        <f>SUMIFS(Tabla16[[EXENTO ]],Tabla16[NUM],Tabla1[[#This Row],[CODIGO]])</f>
        <v>0</v>
      </c>
      <c r="H2452" s="35">
        <f>SUMIFS(Tabla16[IVA],Tabla16[NUM],Tabla1[[#This Row],[CODIGO]])</f>
        <v>0</v>
      </c>
      <c r="I2452" s="35">
        <f>SUMIFS(Tabla16[ISR RET.],Tabla16[NUM],Tabla1[[#This Row],[CODIGO]])</f>
        <v>0</v>
      </c>
      <c r="J2452" s="35">
        <f>SUMIFS(Tabla16[IVA RET.],Tabla16[NUM],Tabla1[[#This Row],[CODIGO]])</f>
        <v>0</v>
      </c>
      <c r="K2452" t="str">
        <f>FIXED(Tabla1[[#This Row],[TASA 16%]],0)</f>
        <v>0</v>
      </c>
      <c r="L2452" t="str">
        <f>FIXED(Tabla1[[#This Row],[TASA 0%]],0)</f>
        <v>0</v>
      </c>
      <c r="M2452" t="str">
        <f>FIXED(Tabla1[[#This Row],[TASA EXE.]],0)</f>
        <v>0</v>
      </c>
      <c r="N2452" s="36" t="str">
        <f>FIXED(Tabla1[[#This Row],[IVA]],0)</f>
        <v>0</v>
      </c>
      <c r="O2452" s="36" t="str">
        <f>FIXED(Tabla1[[#This Row],[ISR RET]],0)</f>
        <v>0</v>
      </c>
      <c r="P2452" s="36" t="str">
        <f>FIXED(Tabla1[[#This Row],[IVA RET]],0)</f>
        <v>0</v>
      </c>
      <c r="R2452" s="68">
        <f>Tabla1[[#This Row],[TASA 16]]*16%</f>
        <v>0</v>
      </c>
    </row>
    <row r="2453" spans="2:18" x14ac:dyDescent="0.25">
      <c r="B2453" t="str">
        <f>'[1]210 Y RFC'!A2453</f>
        <v>CTM120706IM0</v>
      </c>
      <c r="C2453" t="s">
        <v>2485</v>
      </c>
      <c r="D2453" t="str">
        <f>'[1]210 Y RFC'!C2453</f>
        <v>COMERCIALIZADORA T7 MEXICO SA DE CV</v>
      </c>
      <c r="E2453" s="35">
        <f>SUMIFS(Tabla16[TASA 16],Tabla16[NUM],Tabla1[[#This Row],[CODIGO]])</f>
        <v>0</v>
      </c>
      <c r="F2453" s="35">
        <f>SUMIFS(Tabla16[TASA 0%],Tabla16[NUM],Tabla1[[#This Row],[CODIGO]])</f>
        <v>0</v>
      </c>
      <c r="G2453" s="35">
        <f>SUMIFS(Tabla16[[EXENTO ]],Tabla16[NUM],Tabla1[[#This Row],[CODIGO]])</f>
        <v>0</v>
      </c>
      <c r="H2453" s="35">
        <f>SUMIFS(Tabla16[IVA],Tabla16[NUM],Tabla1[[#This Row],[CODIGO]])</f>
        <v>0</v>
      </c>
      <c r="I2453" s="35">
        <f>SUMIFS(Tabla16[ISR RET.],Tabla16[NUM],Tabla1[[#This Row],[CODIGO]])</f>
        <v>0</v>
      </c>
      <c r="J2453" s="35">
        <f>SUMIFS(Tabla16[IVA RET.],Tabla16[NUM],Tabla1[[#This Row],[CODIGO]])</f>
        <v>0</v>
      </c>
      <c r="K2453" t="str">
        <f>FIXED(Tabla1[[#This Row],[TASA 16%]],0)</f>
        <v>0</v>
      </c>
      <c r="L2453" t="str">
        <f>FIXED(Tabla1[[#This Row],[TASA 0%]],0)</f>
        <v>0</v>
      </c>
      <c r="M2453" t="str">
        <f>FIXED(Tabla1[[#This Row],[TASA EXE.]],0)</f>
        <v>0</v>
      </c>
      <c r="N2453" t="str">
        <f>FIXED(Tabla1[[#This Row],[IVA]],0)</f>
        <v>0</v>
      </c>
      <c r="O2453" t="str">
        <f>FIXED(Tabla1[[#This Row],[ISR RET]],0)</f>
        <v>0</v>
      </c>
      <c r="P2453" t="str">
        <f>FIXED(Tabla1[[#This Row],[IVA RET]],0)</f>
        <v>0</v>
      </c>
      <c r="R2453" s="68">
        <f>Tabla1[[#This Row],[TASA 16]]*16%</f>
        <v>0</v>
      </c>
    </row>
    <row r="2454" spans="2:18" x14ac:dyDescent="0.25">
      <c r="B2454" t="str">
        <f>'[1]210 Y RFC'!A2454</f>
        <v>ROGP761229ID8</v>
      </c>
      <c r="C2454" t="s">
        <v>2486</v>
      </c>
      <c r="D2454" t="str">
        <f>'[1]210 Y RFC'!C2454</f>
        <v>DE ROSAS GONZALEZ PATRICIA</v>
      </c>
      <c r="E2454" s="35">
        <f>SUMIFS(Tabla16[TASA 16],Tabla16[NUM],Tabla1[[#This Row],[CODIGO]])</f>
        <v>0</v>
      </c>
      <c r="F2454" s="35">
        <f>SUMIFS(Tabla16[TASA 0%],Tabla16[NUM],Tabla1[[#This Row],[CODIGO]])</f>
        <v>0</v>
      </c>
      <c r="G2454" s="35">
        <f>SUMIFS(Tabla16[[EXENTO ]],Tabla16[NUM],Tabla1[[#This Row],[CODIGO]])</f>
        <v>0</v>
      </c>
      <c r="H2454" s="35">
        <f>SUMIFS(Tabla16[IVA],Tabla16[NUM],Tabla1[[#This Row],[CODIGO]])</f>
        <v>0</v>
      </c>
      <c r="I2454" s="35">
        <f>SUMIFS(Tabla16[ISR RET.],Tabla16[NUM],Tabla1[[#This Row],[CODIGO]])</f>
        <v>0</v>
      </c>
      <c r="J2454" s="35">
        <f>SUMIFS(Tabla16[IVA RET.],Tabla16[NUM],Tabla1[[#This Row],[CODIGO]])</f>
        <v>0</v>
      </c>
      <c r="K2454" t="str">
        <f>FIXED(Tabla1[[#This Row],[TASA 16%]],0)</f>
        <v>0</v>
      </c>
      <c r="L2454" t="str">
        <f>FIXED(Tabla1[[#This Row],[TASA 0%]],0)</f>
        <v>0</v>
      </c>
      <c r="M2454" t="str">
        <f>FIXED(Tabla1[[#This Row],[TASA EXE.]],0)</f>
        <v>0</v>
      </c>
      <c r="N2454" s="36" t="str">
        <f>FIXED(Tabla1[[#This Row],[IVA]],0)</f>
        <v>0</v>
      </c>
      <c r="O2454" s="36" t="str">
        <f>FIXED(Tabla1[[#This Row],[ISR RET]],0)</f>
        <v>0</v>
      </c>
      <c r="P2454" s="36" t="str">
        <f>FIXED(Tabla1[[#This Row],[IVA RET]],0)</f>
        <v>0</v>
      </c>
      <c r="R2454" s="68">
        <f>Tabla1[[#This Row],[TASA 16]]*16%</f>
        <v>0</v>
      </c>
    </row>
    <row r="2455" spans="2:18" x14ac:dyDescent="0.25">
      <c r="B2455" t="str">
        <f>'[1]210 Y RFC'!A2455</f>
        <v>DGC910614EV3</v>
      </c>
      <c r="C2455" t="s">
        <v>2487</v>
      </c>
      <c r="D2455" t="str">
        <f>'[1]210 Y RFC'!C2455</f>
        <v>DISTRIBUIDORA GARCI CRESPO S DE RL DE CV</v>
      </c>
      <c r="E2455" s="35">
        <f>SUMIFS(Tabla16[TASA 16],Tabla16[NUM],Tabla1[[#This Row],[CODIGO]])</f>
        <v>0</v>
      </c>
      <c r="F2455" s="35">
        <f>SUMIFS(Tabla16[TASA 0%],Tabla16[NUM],Tabla1[[#This Row],[CODIGO]])</f>
        <v>0</v>
      </c>
      <c r="G2455" s="35">
        <f>SUMIFS(Tabla16[[EXENTO ]],Tabla16[NUM],Tabla1[[#This Row],[CODIGO]])</f>
        <v>0</v>
      </c>
      <c r="H2455" s="35">
        <f>SUMIFS(Tabla16[IVA],Tabla16[NUM],Tabla1[[#This Row],[CODIGO]])</f>
        <v>0</v>
      </c>
      <c r="I2455" s="35">
        <f>SUMIFS(Tabla16[ISR RET.],Tabla16[NUM],Tabla1[[#This Row],[CODIGO]])</f>
        <v>0</v>
      </c>
      <c r="J2455" s="35">
        <f>SUMIFS(Tabla16[IVA RET.],Tabla16[NUM],Tabla1[[#This Row],[CODIGO]])</f>
        <v>0</v>
      </c>
      <c r="K2455" t="str">
        <f>FIXED(Tabla1[[#This Row],[TASA 16%]],0)</f>
        <v>0</v>
      </c>
      <c r="L2455" t="str">
        <f>FIXED(Tabla1[[#This Row],[TASA 0%]],0)</f>
        <v>0</v>
      </c>
      <c r="M2455" t="str">
        <f>FIXED(Tabla1[[#This Row],[TASA EXE.]],0)</f>
        <v>0</v>
      </c>
      <c r="N2455" t="str">
        <f>FIXED(Tabla1[[#This Row],[IVA]],0)</f>
        <v>0</v>
      </c>
      <c r="O2455" t="str">
        <f>FIXED(Tabla1[[#This Row],[ISR RET]],0)</f>
        <v>0</v>
      </c>
      <c r="P2455" t="str">
        <f>FIXED(Tabla1[[#This Row],[IVA RET]],0)</f>
        <v>0</v>
      </c>
      <c r="R2455" s="68">
        <f>Tabla1[[#This Row],[TASA 16]]*16%</f>
        <v>0</v>
      </c>
    </row>
    <row r="2456" spans="2:18" x14ac:dyDescent="0.25">
      <c r="B2456" t="str">
        <f>'[1]210 Y RFC'!A2456</f>
        <v>PCO100513LA6</v>
      </c>
      <c r="C2456" t="s">
        <v>2488</v>
      </c>
      <c r="D2456" t="str">
        <f>'[1]210 Y RFC'!C2456</f>
        <v>PLASCENCIA COLONIAS SA DE CV</v>
      </c>
      <c r="E2456" s="35">
        <f>SUMIFS(Tabla16[TASA 16],Tabla16[NUM],Tabla1[[#This Row],[CODIGO]])</f>
        <v>0</v>
      </c>
      <c r="F2456" s="35">
        <f>SUMIFS(Tabla16[TASA 0%],Tabla16[NUM],Tabla1[[#This Row],[CODIGO]])</f>
        <v>0</v>
      </c>
      <c r="G2456" s="35">
        <f>SUMIFS(Tabla16[[EXENTO ]],Tabla16[NUM],Tabla1[[#This Row],[CODIGO]])</f>
        <v>0</v>
      </c>
      <c r="H2456" s="35">
        <f>SUMIFS(Tabla16[IVA],Tabla16[NUM],Tabla1[[#This Row],[CODIGO]])</f>
        <v>0</v>
      </c>
      <c r="I2456" s="35">
        <f>SUMIFS(Tabla16[ISR RET.],Tabla16[NUM],Tabla1[[#This Row],[CODIGO]])</f>
        <v>0</v>
      </c>
      <c r="J2456" s="35">
        <f>SUMIFS(Tabla16[IVA RET.],Tabla16[NUM],Tabla1[[#This Row],[CODIGO]])</f>
        <v>0</v>
      </c>
      <c r="K2456" t="str">
        <f>FIXED(Tabla1[[#This Row],[TASA 16%]],0)</f>
        <v>0</v>
      </c>
      <c r="L2456" t="str">
        <f>FIXED(Tabla1[[#This Row],[TASA 0%]],0)</f>
        <v>0</v>
      </c>
      <c r="M2456" t="str">
        <f>FIXED(Tabla1[[#This Row],[TASA EXE.]],0)</f>
        <v>0</v>
      </c>
      <c r="N2456" s="36" t="str">
        <f>FIXED(Tabla1[[#This Row],[IVA]],0)</f>
        <v>0</v>
      </c>
      <c r="O2456" s="36" t="str">
        <f>FIXED(Tabla1[[#This Row],[ISR RET]],0)</f>
        <v>0</v>
      </c>
      <c r="P2456" s="36" t="str">
        <f>FIXED(Tabla1[[#This Row],[IVA RET]],0)</f>
        <v>0</v>
      </c>
      <c r="R2456" s="68">
        <f>Tabla1[[#This Row],[TASA 16]]*16%</f>
        <v>0</v>
      </c>
    </row>
    <row r="2457" spans="2:18" x14ac:dyDescent="0.25">
      <c r="B2457" t="str">
        <f>'[1]210 Y RFC'!A2457</f>
        <v>CAL890719JX1</v>
      </c>
      <c r="C2457" t="s">
        <v>2489</v>
      </c>
      <c r="D2457" t="str">
        <f>'[1]210 Y RFC'!C2457</f>
        <v>FLOCAR AUTOMOTRIZ DE LOS ALTOS SA DE CV</v>
      </c>
      <c r="E2457" s="35">
        <f>SUMIFS(Tabla16[TASA 16],Tabla16[NUM],Tabla1[[#This Row],[CODIGO]])</f>
        <v>0</v>
      </c>
      <c r="F2457" s="35">
        <f>SUMIFS(Tabla16[TASA 0%],Tabla16[NUM],Tabla1[[#This Row],[CODIGO]])</f>
        <v>0</v>
      </c>
      <c r="G2457" s="35">
        <f>SUMIFS(Tabla16[[EXENTO ]],Tabla16[NUM],Tabla1[[#This Row],[CODIGO]])</f>
        <v>0</v>
      </c>
      <c r="H2457" s="35">
        <f>SUMIFS(Tabla16[IVA],Tabla16[NUM],Tabla1[[#This Row],[CODIGO]])</f>
        <v>0</v>
      </c>
      <c r="I2457" s="35">
        <f>SUMIFS(Tabla16[ISR RET.],Tabla16[NUM],Tabla1[[#This Row],[CODIGO]])</f>
        <v>0</v>
      </c>
      <c r="J2457" s="35">
        <f>SUMIFS(Tabla16[IVA RET.],Tabla16[NUM],Tabla1[[#This Row],[CODIGO]])</f>
        <v>0</v>
      </c>
      <c r="K2457" t="str">
        <f>FIXED(Tabla1[[#This Row],[TASA 16%]],0)</f>
        <v>0</v>
      </c>
      <c r="L2457" t="str">
        <f>FIXED(Tabla1[[#This Row],[TASA 0%]],0)</f>
        <v>0</v>
      </c>
      <c r="M2457" t="str">
        <f>FIXED(Tabla1[[#This Row],[TASA EXE.]],0)</f>
        <v>0</v>
      </c>
      <c r="N2457" t="str">
        <f>FIXED(Tabla1[[#This Row],[IVA]],0)</f>
        <v>0</v>
      </c>
      <c r="O2457" t="str">
        <f>FIXED(Tabla1[[#This Row],[ISR RET]],0)</f>
        <v>0</v>
      </c>
      <c r="P2457" t="str">
        <f>FIXED(Tabla1[[#This Row],[IVA RET]],0)</f>
        <v>0</v>
      </c>
      <c r="R2457" s="68">
        <f>Tabla1[[#This Row],[TASA 16]]*16%</f>
        <v>0</v>
      </c>
    </row>
    <row r="2458" spans="2:18" x14ac:dyDescent="0.25">
      <c r="B2458" t="str">
        <f>'[1]210 Y RFC'!A2458</f>
        <v>GMS1209101M6</v>
      </c>
      <c r="C2458" t="s">
        <v>2490</v>
      </c>
      <c r="D2458" t="str">
        <f>'[1]210 Y RFC'!C2458</f>
        <v>GRUPO MEDIC SHARK SA DE CV</v>
      </c>
      <c r="E2458" s="35">
        <f>SUMIFS(Tabla16[TASA 16],Tabla16[NUM],Tabla1[[#This Row],[CODIGO]])</f>
        <v>0</v>
      </c>
      <c r="F2458" s="35">
        <f>SUMIFS(Tabla16[TASA 0%],Tabla16[NUM],Tabla1[[#This Row],[CODIGO]])</f>
        <v>672886.03</v>
      </c>
      <c r="G2458" s="35">
        <f>SUMIFS(Tabla16[[EXENTO ]],Tabla16[NUM],Tabla1[[#This Row],[CODIGO]])</f>
        <v>0</v>
      </c>
      <c r="H2458" s="35">
        <f>SUMIFS(Tabla16[IVA],Tabla16[NUM],Tabla1[[#This Row],[CODIGO]])</f>
        <v>0</v>
      </c>
      <c r="I2458" s="35">
        <f>SUMIFS(Tabla16[ISR RET.],Tabla16[NUM],Tabla1[[#This Row],[CODIGO]])</f>
        <v>0</v>
      </c>
      <c r="J2458" s="35">
        <f>SUMIFS(Tabla16[IVA RET.],Tabla16[NUM],Tabla1[[#This Row],[CODIGO]])</f>
        <v>0</v>
      </c>
      <c r="K2458" t="str">
        <f>FIXED(Tabla1[[#This Row],[TASA 16%]],0)</f>
        <v>0</v>
      </c>
      <c r="L2458" t="str">
        <f>FIXED(Tabla1[[#This Row],[TASA 0%]],0)</f>
        <v>672,886</v>
      </c>
      <c r="M2458" t="str">
        <f>FIXED(Tabla1[[#This Row],[TASA EXE.]],0)</f>
        <v>0</v>
      </c>
      <c r="N2458" t="str">
        <f>FIXED(Tabla1[[#This Row],[IVA]],0)</f>
        <v>0</v>
      </c>
      <c r="O2458" t="str">
        <f>FIXED(Tabla1[[#This Row],[ISR RET]],0)</f>
        <v>0</v>
      </c>
      <c r="P2458" t="str">
        <f>FIXED(Tabla1[[#This Row],[IVA RET]],0)</f>
        <v>0</v>
      </c>
      <c r="R2458" s="68">
        <f>Tabla1[[#This Row],[TASA 16]]*16%</f>
        <v>0</v>
      </c>
    </row>
    <row r="2459" spans="2:18" x14ac:dyDescent="0.25">
      <c r="B2459" t="str">
        <f>'[1]210 Y RFC'!A2459</f>
        <v>GOME8708203Y0</v>
      </c>
      <c r="C2459" t="s">
        <v>2491</v>
      </c>
      <c r="D2459" t="str">
        <f>'[1]210 Y RFC'!C2459</f>
        <v>GONZALEZ MARQUEZ EDGAR HORACIO</v>
      </c>
      <c r="E2459" s="35">
        <f>SUMIFS(Tabla16[TASA 16],Tabla16[NUM],Tabla1[[#This Row],[CODIGO]])</f>
        <v>0</v>
      </c>
      <c r="F2459" s="35">
        <f>SUMIFS(Tabla16[TASA 0%],Tabla16[NUM],Tabla1[[#This Row],[CODIGO]])</f>
        <v>0</v>
      </c>
      <c r="G2459" s="35">
        <f>SUMIFS(Tabla16[[EXENTO ]],Tabla16[NUM],Tabla1[[#This Row],[CODIGO]])</f>
        <v>0</v>
      </c>
      <c r="H2459" s="35">
        <f>SUMIFS(Tabla16[IVA],Tabla16[NUM],Tabla1[[#This Row],[CODIGO]])</f>
        <v>0</v>
      </c>
      <c r="I2459" s="35">
        <f>SUMIFS(Tabla16[ISR RET.],Tabla16[NUM],Tabla1[[#This Row],[CODIGO]])</f>
        <v>0</v>
      </c>
      <c r="J2459" s="35">
        <f>SUMIFS(Tabla16[IVA RET.],Tabla16[NUM],Tabla1[[#This Row],[CODIGO]])</f>
        <v>0</v>
      </c>
      <c r="K2459" t="str">
        <f>FIXED(Tabla1[[#This Row],[TASA 16%]],0)</f>
        <v>0</v>
      </c>
      <c r="L2459" t="str">
        <f>FIXED(Tabla1[[#This Row],[TASA 0%]],0)</f>
        <v>0</v>
      </c>
      <c r="M2459" t="str">
        <f>FIXED(Tabla1[[#This Row],[TASA EXE.]],0)</f>
        <v>0</v>
      </c>
      <c r="N2459" t="str">
        <f>FIXED(Tabla1[[#This Row],[IVA]],0)</f>
        <v>0</v>
      </c>
      <c r="O2459" t="str">
        <f>FIXED(Tabla1[[#This Row],[ISR RET]],0)</f>
        <v>0</v>
      </c>
      <c r="P2459" t="str">
        <f>FIXED(Tabla1[[#This Row],[IVA RET]],0)</f>
        <v>0</v>
      </c>
      <c r="R2459" s="68">
        <f>Tabla1[[#This Row],[TASA 16]]*16%</f>
        <v>0</v>
      </c>
    </row>
    <row r="2460" spans="2:18" x14ac:dyDescent="0.25">
      <c r="B2460" t="str">
        <f>'[1]210 Y RFC'!A2460</f>
        <v>GMJ120605TD7</v>
      </c>
      <c r="C2460" t="s">
        <v>2492</v>
      </c>
      <c r="D2460" t="str">
        <f>'[1]210 Y RFC'!C2460</f>
        <v>GRUPO MILAN JALISCIENSE SA DE CV</v>
      </c>
      <c r="E2460" s="35">
        <f>SUMIFS(Tabla16[TASA 16],Tabla16[NUM],Tabla1[[#This Row],[CODIGO]])</f>
        <v>0</v>
      </c>
      <c r="F2460" s="35">
        <f>SUMIFS(Tabla16[TASA 0%],Tabla16[NUM],Tabla1[[#This Row],[CODIGO]])</f>
        <v>0</v>
      </c>
      <c r="G2460" s="35">
        <f>SUMIFS(Tabla16[[EXENTO ]],Tabla16[NUM],Tabla1[[#This Row],[CODIGO]])</f>
        <v>0</v>
      </c>
      <c r="H2460" s="35">
        <f>SUMIFS(Tabla16[IVA],Tabla16[NUM],Tabla1[[#This Row],[CODIGO]])</f>
        <v>0</v>
      </c>
      <c r="I2460" s="35">
        <f>SUMIFS(Tabla16[ISR RET.],Tabla16[NUM],Tabla1[[#This Row],[CODIGO]])</f>
        <v>0</v>
      </c>
      <c r="J2460" s="35">
        <f>SUMIFS(Tabla16[IVA RET.],Tabla16[NUM],Tabla1[[#This Row],[CODIGO]])</f>
        <v>0</v>
      </c>
      <c r="K2460" t="str">
        <f>FIXED(Tabla1[[#This Row],[TASA 16%]],0)</f>
        <v>0</v>
      </c>
      <c r="L2460" t="str">
        <f>FIXED(Tabla1[[#This Row],[TASA 0%]],0)</f>
        <v>0</v>
      </c>
      <c r="M2460" t="str">
        <f>FIXED(Tabla1[[#This Row],[TASA EXE.]],0)</f>
        <v>0</v>
      </c>
      <c r="N2460" s="36" t="str">
        <f>FIXED(Tabla1[[#This Row],[IVA]],0)</f>
        <v>0</v>
      </c>
      <c r="O2460" s="36" t="str">
        <f>FIXED(Tabla1[[#This Row],[ISR RET]],0)</f>
        <v>0</v>
      </c>
      <c r="P2460" s="36" t="str">
        <f>FIXED(Tabla1[[#This Row],[IVA RET]],0)</f>
        <v>0</v>
      </c>
      <c r="R2460" s="68">
        <f>Tabla1[[#This Row],[TASA 16]]*16%</f>
        <v>0</v>
      </c>
    </row>
    <row r="2461" spans="2:18" x14ac:dyDescent="0.25">
      <c r="B2461" t="str">
        <f>'[1]210 Y RFC'!A2461</f>
        <v>DFM121105I85</v>
      </c>
      <c r="C2461" t="s">
        <v>2493</v>
      </c>
      <c r="D2461" t="str">
        <f>'[1]210 Y RFC'!C2461</f>
        <v>DISTRIBUIDORA FARMACEUTICA MEDISOAL SA DE CV</v>
      </c>
      <c r="E2461" s="35">
        <f>SUMIFS(Tabla16[TASA 16],Tabla16[NUM],Tabla1[[#This Row],[CODIGO]])</f>
        <v>0</v>
      </c>
      <c r="F2461" s="35">
        <f>SUMIFS(Tabla16[TASA 0%],Tabla16[NUM],Tabla1[[#This Row],[CODIGO]])</f>
        <v>6806.1</v>
      </c>
      <c r="G2461" s="35">
        <f>SUMIFS(Tabla16[[EXENTO ]],Tabla16[NUM],Tabla1[[#This Row],[CODIGO]])</f>
        <v>0</v>
      </c>
      <c r="H2461" s="35">
        <f>SUMIFS(Tabla16[IVA],Tabla16[NUM],Tabla1[[#This Row],[CODIGO]])</f>
        <v>0</v>
      </c>
      <c r="I2461" s="35">
        <f>SUMIFS(Tabla16[ISR RET.],Tabla16[NUM],Tabla1[[#This Row],[CODIGO]])</f>
        <v>0</v>
      </c>
      <c r="J2461" s="35">
        <f>SUMIFS(Tabla16[IVA RET.],Tabla16[NUM],Tabla1[[#This Row],[CODIGO]])</f>
        <v>0</v>
      </c>
      <c r="K2461" t="str">
        <f>FIXED(Tabla1[[#This Row],[TASA 16%]],0)</f>
        <v>0</v>
      </c>
      <c r="L2461" t="str">
        <f>FIXED(Tabla1[[#This Row],[TASA 0%]],0)</f>
        <v>6,806</v>
      </c>
      <c r="M2461" t="str">
        <f>FIXED(Tabla1[[#This Row],[TASA EXE.]],0)</f>
        <v>0</v>
      </c>
      <c r="N2461" t="str">
        <f>FIXED(Tabla1[[#This Row],[IVA]],0)</f>
        <v>0</v>
      </c>
      <c r="O2461" t="str">
        <f>FIXED(Tabla1[[#This Row],[ISR RET]],0)</f>
        <v>0</v>
      </c>
      <c r="P2461" t="str">
        <f>FIXED(Tabla1[[#This Row],[IVA RET]],0)</f>
        <v>0</v>
      </c>
      <c r="R2461" s="68">
        <f>Tabla1[[#This Row],[TASA 16]]*16%</f>
        <v>0</v>
      </c>
    </row>
    <row r="2462" spans="2:18" x14ac:dyDescent="0.25">
      <c r="B2462" t="str">
        <f>'[1]210 Y RFC'!A2462</f>
        <v>SOCM930903GM6</v>
      </c>
      <c r="C2462" t="s">
        <v>2494</v>
      </c>
      <c r="D2462" t="str">
        <f>'[1]210 Y RFC'!C2462</f>
        <v>SOSA CHAVEZ MIGUEL ANGEL</v>
      </c>
      <c r="E2462" s="35">
        <f>SUMIFS(Tabla16[TASA 16],Tabla16[NUM],Tabla1[[#This Row],[CODIGO]])</f>
        <v>0</v>
      </c>
      <c r="F2462" s="35">
        <f>SUMIFS(Tabla16[TASA 0%],Tabla16[NUM],Tabla1[[#This Row],[CODIGO]])</f>
        <v>0</v>
      </c>
      <c r="G2462" s="35">
        <f>SUMIFS(Tabla16[[EXENTO ]],Tabla16[NUM],Tabla1[[#This Row],[CODIGO]])</f>
        <v>0</v>
      </c>
      <c r="H2462" s="35">
        <f>SUMIFS(Tabla16[IVA],Tabla16[NUM],Tabla1[[#This Row],[CODIGO]])</f>
        <v>0</v>
      </c>
      <c r="I2462" s="35">
        <f>SUMIFS(Tabla16[ISR RET.],Tabla16[NUM],Tabla1[[#This Row],[CODIGO]])</f>
        <v>0</v>
      </c>
      <c r="J2462" s="35">
        <f>SUMIFS(Tabla16[IVA RET.],Tabla16[NUM],Tabla1[[#This Row],[CODIGO]])</f>
        <v>0</v>
      </c>
      <c r="K2462" t="str">
        <f>FIXED(Tabla1[[#This Row],[TASA 16%]],0)</f>
        <v>0</v>
      </c>
      <c r="L2462" t="str">
        <f>FIXED(Tabla1[[#This Row],[TASA 0%]],0)</f>
        <v>0</v>
      </c>
      <c r="M2462" t="str">
        <f>FIXED(Tabla1[[#This Row],[TASA EXE.]],0)</f>
        <v>0</v>
      </c>
      <c r="N2462" s="36" t="str">
        <f>FIXED(Tabla1[[#This Row],[IVA]],0)</f>
        <v>0</v>
      </c>
      <c r="O2462" s="36" t="str">
        <f>FIXED(Tabla1[[#This Row],[ISR RET]],0)</f>
        <v>0</v>
      </c>
      <c r="P2462" s="36" t="str">
        <f>FIXED(Tabla1[[#This Row],[IVA RET]],0)</f>
        <v>0</v>
      </c>
      <c r="R2462" s="68">
        <f>Tabla1[[#This Row],[TASA 16]]*16%</f>
        <v>0</v>
      </c>
    </row>
    <row r="2463" spans="2:18" x14ac:dyDescent="0.25">
      <c r="B2463" t="str">
        <f>'[1]210 Y RFC'!A2463</f>
        <v>PIRA680807P76</v>
      </c>
      <c r="C2463" t="s">
        <v>2495</v>
      </c>
      <c r="D2463" t="str">
        <f>'[1]210 Y RFC'!C2463</f>
        <v>PRIETO ROMO ALBERTO</v>
      </c>
      <c r="E2463" s="35">
        <f>SUMIFS(Tabla16[TASA 16],Tabla16[NUM],Tabla1[[#This Row],[CODIGO]])</f>
        <v>0</v>
      </c>
      <c r="F2463" s="35">
        <f>SUMIFS(Tabla16[TASA 0%],Tabla16[NUM],Tabla1[[#This Row],[CODIGO]])</f>
        <v>97097.600000000006</v>
      </c>
      <c r="G2463" s="35">
        <f>SUMIFS(Tabla16[[EXENTO ]],Tabla16[NUM],Tabla1[[#This Row],[CODIGO]])</f>
        <v>0</v>
      </c>
      <c r="H2463" s="35">
        <f>SUMIFS(Tabla16[IVA],Tabla16[NUM],Tabla1[[#This Row],[CODIGO]])</f>
        <v>0</v>
      </c>
      <c r="I2463" s="35">
        <f>SUMIFS(Tabla16[ISR RET.],Tabla16[NUM],Tabla1[[#This Row],[CODIGO]])</f>
        <v>0</v>
      </c>
      <c r="J2463" s="35">
        <f>SUMIFS(Tabla16[IVA RET.],Tabla16[NUM],Tabla1[[#This Row],[CODIGO]])</f>
        <v>0</v>
      </c>
      <c r="K2463" t="str">
        <f>FIXED(Tabla1[[#This Row],[TASA 16%]],0)</f>
        <v>0</v>
      </c>
      <c r="L2463" t="str">
        <f>FIXED(Tabla1[[#This Row],[TASA 0%]],0)</f>
        <v>97,098</v>
      </c>
      <c r="M2463" t="str">
        <f>FIXED(Tabla1[[#This Row],[TASA EXE.]],0)</f>
        <v>0</v>
      </c>
      <c r="N2463" t="str">
        <f>FIXED(Tabla1[[#This Row],[IVA]],0)</f>
        <v>0</v>
      </c>
      <c r="O2463" t="str">
        <f>FIXED(Tabla1[[#This Row],[ISR RET]],0)</f>
        <v>0</v>
      </c>
      <c r="P2463" t="str">
        <f>FIXED(Tabla1[[#This Row],[IVA RET]],0)</f>
        <v>0</v>
      </c>
      <c r="R2463" s="68">
        <f>Tabla1[[#This Row],[TASA 16]]*16%</f>
        <v>0</v>
      </c>
    </row>
    <row r="2464" spans="2:18" x14ac:dyDescent="0.25">
      <c r="B2464" t="str">
        <f>'[1]210 Y RFC'!A2464</f>
        <v>DQN910312739</v>
      </c>
      <c r="C2464" t="s">
        <v>2496</v>
      </c>
      <c r="D2464" t="str">
        <f>'[1]210 Y RFC'!C2464</f>
        <v>DISTRIBUIDORA QUIRURGICA NACIONAL SA DE CV</v>
      </c>
      <c r="E2464" s="35">
        <f>SUMIFS(Tabla16[TASA 16],Tabla16[NUM],Tabla1[[#This Row],[CODIGO]])</f>
        <v>76994.125</v>
      </c>
      <c r="F2464" s="35">
        <f>SUMIFS(Tabla16[TASA 0%],Tabla16[NUM],Tabla1[[#This Row],[CODIGO]])</f>
        <v>-1.4999999999417923E-2</v>
      </c>
      <c r="G2464" s="35">
        <f>SUMIFS(Tabla16[[EXENTO ]],Tabla16[NUM],Tabla1[[#This Row],[CODIGO]])</f>
        <v>0</v>
      </c>
      <c r="H2464" s="35">
        <f>SUMIFS(Tabla16[IVA],Tabla16[NUM],Tabla1[[#This Row],[CODIGO]])</f>
        <v>12319.060000000001</v>
      </c>
      <c r="I2464" s="35">
        <f>SUMIFS(Tabla16[ISR RET.],Tabla16[NUM],Tabla1[[#This Row],[CODIGO]])</f>
        <v>0</v>
      </c>
      <c r="J2464" s="35">
        <f>SUMIFS(Tabla16[IVA RET.],Tabla16[NUM],Tabla1[[#This Row],[CODIGO]])</f>
        <v>0</v>
      </c>
      <c r="K2464" t="str">
        <f>FIXED(Tabla1[[#This Row],[TASA 16%]],0)</f>
        <v>76,994</v>
      </c>
      <c r="L2464" t="str">
        <f>FIXED(Tabla1[[#This Row],[TASA 0%]],0)</f>
        <v>0</v>
      </c>
      <c r="M2464" t="str">
        <f>FIXED(Tabla1[[#This Row],[TASA EXE.]],0)</f>
        <v>0</v>
      </c>
      <c r="N2464" s="36" t="str">
        <f>FIXED(Tabla1[[#This Row],[IVA]],0)</f>
        <v>12,319</v>
      </c>
      <c r="O2464" s="36" t="str">
        <f>FIXED(Tabla1[[#This Row],[ISR RET]],0)</f>
        <v>0</v>
      </c>
      <c r="P2464" s="36" t="str">
        <f>FIXED(Tabla1[[#This Row],[IVA RET]],0)</f>
        <v>0</v>
      </c>
      <c r="R2464" s="68">
        <f>Tabla1[[#This Row],[TASA 16]]*16%</f>
        <v>12319.04</v>
      </c>
    </row>
    <row r="2465" spans="2:18" x14ac:dyDescent="0.25">
      <c r="B2465" t="str">
        <f>'[1]210 Y RFC'!A2465</f>
        <v>RJI061003EB4</v>
      </c>
      <c r="C2465" t="s">
        <v>2497</v>
      </c>
      <c r="D2465" t="str">
        <f>'[1]210 Y RFC'!C2465</f>
        <v>REFRIGERACION JIMENGON SA DE CV</v>
      </c>
      <c r="E2465" s="35">
        <f>SUMIFS(Tabla16[TASA 16],Tabla16[NUM],Tabla1[[#This Row],[CODIGO]])</f>
        <v>57137.9375</v>
      </c>
      <c r="F2465" s="35">
        <f>SUMIFS(Tabla16[TASA 0%],Tabla16[NUM],Tabla1[[#This Row],[CODIGO]])</f>
        <v>-7.4999999997089617E-3</v>
      </c>
      <c r="G2465" s="35">
        <f>SUMIFS(Tabla16[[EXENTO ]],Tabla16[NUM],Tabla1[[#This Row],[CODIGO]])</f>
        <v>0</v>
      </c>
      <c r="H2465" s="35">
        <f>SUMIFS(Tabla16[IVA],Tabla16[NUM],Tabla1[[#This Row],[CODIGO]])</f>
        <v>9142.07</v>
      </c>
      <c r="I2465" s="35">
        <f>SUMIFS(Tabla16[ISR RET.],Tabla16[NUM],Tabla1[[#This Row],[CODIGO]])</f>
        <v>0</v>
      </c>
      <c r="J2465" s="35">
        <f>SUMIFS(Tabla16[IVA RET.],Tabla16[NUM],Tabla1[[#This Row],[CODIGO]])</f>
        <v>0</v>
      </c>
      <c r="K2465" t="str">
        <f>FIXED(Tabla1[[#This Row],[TASA 16%]],0)</f>
        <v>57,138</v>
      </c>
      <c r="L2465" t="str">
        <f>FIXED(Tabla1[[#This Row],[TASA 0%]],0)</f>
        <v>0</v>
      </c>
      <c r="M2465" t="str">
        <f>FIXED(Tabla1[[#This Row],[TASA EXE.]],0)</f>
        <v>0</v>
      </c>
      <c r="N2465" t="str">
        <f>FIXED(Tabla1[[#This Row],[IVA]],0)</f>
        <v>9,142</v>
      </c>
      <c r="O2465" t="str">
        <f>FIXED(Tabla1[[#This Row],[ISR RET]],0)</f>
        <v>0</v>
      </c>
      <c r="P2465" t="str">
        <f>FIXED(Tabla1[[#This Row],[IVA RET]],0)</f>
        <v>0</v>
      </c>
      <c r="R2465" s="68">
        <f>Tabla1[[#This Row],[TASA 16]]*16%</f>
        <v>9142.08</v>
      </c>
    </row>
    <row r="2466" spans="2:18" x14ac:dyDescent="0.25">
      <c r="B2466" t="str">
        <f>'[1]210 Y RFC'!A2466</f>
        <v>AOAS630220N88</v>
      </c>
      <c r="C2466" t="s">
        <v>2498</v>
      </c>
      <c r="D2466" t="str">
        <f>'[1]210 Y RFC'!C2466</f>
        <v>ALONSO ACEVES SILVIA HERMINIA</v>
      </c>
      <c r="E2466" s="35">
        <f>SUMIFS(Tabla16[TASA 16],Tabla16[NUM],Tabla1[[#This Row],[CODIGO]])</f>
        <v>0</v>
      </c>
      <c r="F2466" s="35">
        <f>SUMIFS(Tabla16[TASA 0%],Tabla16[NUM],Tabla1[[#This Row],[CODIGO]])</f>
        <v>0</v>
      </c>
      <c r="G2466" s="35">
        <f>SUMIFS(Tabla16[[EXENTO ]],Tabla16[NUM],Tabla1[[#This Row],[CODIGO]])</f>
        <v>0</v>
      </c>
      <c r="H2466" s="35">
        <f>SUMIFS(Tabla16[IVA],Tabla16[NUM],Tabla1[[#This Row],[CODIGO]])</f>
        <v>0</v>
      </c>
      <c r="I2466" s="35">
        <f>SUMIFS(Tabla16[ISR RET.],Tabla16[NUM],Tabla1[[#This Row],[CODIGO]])</f>
        <v>0</v>
      </c>
      <c r="J2466" s="35">
        <f>SUMIFS(Tabla16[IVA RET.],Tabla16[NUM],Tabla1[[#This Row],[CODIGO]])</f>
        <v>0</v>
      </c>
      <c r="K2466" t="str">
        <f>FIXED(Tabla1[[#This Row],[TASA 16%]],0)</f>
        <v>0</v>
      </c>
      <c r="L2466" t="str">
        <f>FIXED(Tabla1[[#This Row],[TASA 0%]],0)</f>
        <v>0</v>
      </c>
      <c r="M2466" t="str">
        <f>FIXED(Tabla1[[#This Row],[TASA EXE.]],0)</f>
        <v>0</v>
      </c>
      <c r="N2466" s="36" t="str">
        <f>FIXED(Tabla1[[#This Row],[IVA]],0)</f>
        <v>0</v>
      </c>
      <c r="O2466" s="36" t="str">
        <f>FIXED(Tabla1[[#This Row],[ISR RET]],0)</f>
        <v>0</v>
      </c>
      <c r="P2466" s="36" t="str">
        <f>FIXED(Tabla1[[#This Row],[IVA RET]],0)</f>
        <v>0</v>
      </c>
      <c r="R2466" s="68">
        <f>Tabla1[[#This Row],[TASA 16]]*16%</f>
        <v>0</v>
      </c>
    </row>
    <row r="2467" spans="2:18" x14ac:dyDescent="0.25">
      <c r="B2467" t="str">
        <f>'[1]210 Y RFC'!A2467</f>
        <v>PDI970904N56</v>
      </c>
      <c r="C2467" t="s">
        <v>2499</v>
      </c>
      <c r="D2467" t="str">
        <f>'[1]210 Y RFC'!C2467</f>
        <v>PRONAT DISTRIBUIDORA SA DE CV</v>
      </c>
      <c r="E2467" s="35">
        <f>SUMIFS(Tabla16[TASA 16],Tabla16[NUM],Tabla1[[#This Row],[CODIGO]])</f>
        <v>0</v>
      </c>
      <c r="F2467" s="35">
        <f>SUMIFS(Tabla16[TASA 0%],Tabla16[NUM],Tabla1[[#This Row],[CODIGO]])</f>
        <v>0</v>
      </c>
      <c r="G2467" s="35">
        <f>SUMIFS(Tabla16[[EXENTO ]],Tabla16[NUM],Tabla1[[#This Row],[CODIGO]])</f>
        <v>0</v>
      </c>
      <c r="H2467" s="35">
        <f>SUMIFS(Tabla16[IVA],Tabla16[NUM],Tabla1[[#This Row],[CODIGO]])</f>
        <v>0</v>
      </c>
      <c r="I2467" s="35">
        <f>SUMIFS(Tabla16[ISR RET.],Tabla16[NUM],Tabla1[[#This Row],[CODIGO]])</f>
        <v>0</v>
      </c>
      <c r="J2467" s="35">
        <f>SUMIFS(Tabla16[IVA RET.],Tabla16[NUM],Tabla1[[#This Row],[CODIGO]])</f>
        <v>0</v>
      </c>
      <c r="K2467" t="str">
        <f>FIXED(Tabla1[[#This Row],[TASA 16%]],0)</f>
        <v>0</v>
      </c>
      <c r="L2467" t="str">
        <f>FIXED(Tabla1[[#This Row],[TASA 0%]],0)</f>
        <v>0</v>
      </c>
      <c r="M2467" t="str">
        <f>FIXED(Tabla1[[#This Row],[TASA EXE.]],0)</f>
        <v>0</v>
      </c>
      <c r="N2467" t="str">
        <f>FIXED(Tabla1[[#This Row],[IVA]],0)</f>
        <v>0</v>
      </c>
      <c r="O2467" t="str">
        <f>FIXED(Tabla1[[#This Row],[ISR RET]],0)</f>
        <v>0</v>
      </c>
      <c r="P2467" t="str">
        <f>FIXED(Tabla1[[#This Row],[IVA RET]],0)</f>
        <v>0</v>
      </c>
      <c r="R2467" s="68">
        <f>Tabla1[[#This Row],[TASA 16]]*16%</f>
        <v>0</v>
      </c>
    </row>
    <row r="2468" spans="2:18" x14ac:dyDescent="0.25">
      <c r="B2468" t="str">
        <f>'[1]210 Y RFC'!A2468</f>
        <v>DME030309FC0</v>
      </c>
      <c r="C2468" t="s">
        <v>2500</v>
      </c>
      <c r="D2468" t="str">
        <f>'[1]210 Y RFC'!C2468</f>
        <v xml:space="preserve">DIOLMEX DE MEXICO SA DE CV </v>
      </c>
      <c r="E2468" s="35">
        <f>SUMIFS(Tabla16[TASA 16],Tabla16[NUM],Tabla1[[#This Row],[CODIGO]])</f>
        <v>0</v>
      </c>
      <c r="F2468" s="35">
        <f>SUMIFS(Tabla16[TASA 0%],Tabla16[NUM],Tabla1[[#This Row],[CODIGO]])</f>
        <v>0</v>
      </c>
      <c r="G2468" s="35">
        <f>SUMIFS(Tabla16[[EXENTO ]],Tabla16[NUM],Tabla1[[#This Row],[CODIGO]])</f>
        <v>0</v>
      </c>
      <c r="H2468" s="35">
        <f>SUMIFS(Tabla16[IVA],Tabla16[NUM],Tabla1[[#This Row],[CODIGO]])</f>
        <v>0</v>
      </c>
      <c r="I2468" s="35">
        <f>SUMIFS(Tabla16[ISR RET.],Tabla16[NUM],Tabla1[[#This Row],[CODIGO]])</f>
        <v>0</v>
      </c>
      <c r="J2468" s="35">
        <f>SUMIFS(Tabla16[IVA RET.],Tabla16[NUM],Tabla1[[#This Row],[CODIGO]])</f>
        <v>0</v>
      </c>
      <c r="K2468" t="str">
        <f>FIXED(Tabla1[[#This Row],[TASA 16%]],0)</f>
        <v>0</v>
      </c>
      <c r="L2468" t="str">
        <f>FIXED(Tabla1[[#This Row],[TASA 0%]],0)</f>
        <v>0</v>
      </c>
      <c r="M2468" t="str">
        <f>FIXED(Tabla1[[#This Row],[TASA EXE.]],0)</f>
        <v>0</v>
      </c>
      <c r="N2468" s="36" t="str">
        <f>FIXED(Tabla1[[#This Row],[IVA]],0)</f>
        <v>0</v>
      </c>
      <c r="O2468" s="36" t="str">
        <f>FIXED(Tabla1[[#This Row],[ISR RET]],0)</f>
        <v>0</v>
      </c>
      <c r="P2468" s="36" t="str">
        <f>FIXED(Tabla1[[#This Row],[IVA RET]],0)</f>
        <v>0</v>
      </c>
      <c r="R2468" s="68">
        <f>Tabla1[[#This Row],[TASA 16]]*16%</f>
        <v>0</v>
      </c>
    </row>
    <row r="2469" spans="2:18" x14ac:dyDescent="0.25">
      <c r="B2469" t="str">
        <f>'[1]210 Y RFC'!A2469</f>
        <v>CAGX860722848</v>
      </c>
      <c r="C2469" t="s">
        <v>2501</v>
      </c>
      <c r="D2469" t="str">
        <f>'[1]210 Y RFC'!C2469</f>
        <v>CABRERA GAONA ALEJANDRA YARELY</v>
      </c>
      <c r="E2469" s="35">
        <f>SUMIFS(Tabla16[TASA 16],Tabla16[NUM],Tabla1[[#This Row],[CODIGO]])</f>
        <v>0</v>
      </c>
      <c r="F2469" s="35">
        <f>SUMIFS(Tabla16[TASA 0%],Tabla16[NUM],Tabla1[[#This Row],[CODIGO]])</f>
        <v>0</v>
      </c>
      <c r="G2469" s="35">
        <f>SUMIFS(Tabla16[[EXENTO ]],Tabla16[NUM],Tabla1[[#This Row],[CODIGO]])</f>
        <v>0</v>
      </c>
      <c r="H2469" s="35">
        <f>SUMIFS(Tabla16[IVA],Tabla16[NUM],Tabla1[[#This Row],[CODIGO]])</f>
        <v>0</v>
      </c>
      <c r="I2469" s="35">
        <f>SUMIFS(Tabla16[ISR RET.],Tabla16[NUM],Tabla1[[#This Row],[CODIGO]])</f>
        <v>0</v>
      </c>
      <c r="J2469" s="35">
        <f>SUMIFS(Tabla16[IVA RET.],Tabla16[NUM],Tabla1[[#This Row],[CODIGO]])</f>
        <v>0</v>
      </c>
      <c r="K2469" t="str">
        <f>FIXED(Tabla1[[#This Row],[TASA 16%]],0)</f>
        <v>0</v>
      </c>
      <c r="L2469" t="str">
        <f>FIXED(Tabla1[[#This Row],[TASA 0%]],0)</f>
        <v>0</v>
      </c>
      <c r="M2469" t="str">
        <f>FIXED(Tabla1[[#This Row],[TASA EXE.]],0)</f>
        <v>0</v>
      </c>
      <c r="N2469" t="str">
        <f>FIXED(Tabla1[[#This Row],[IVA]],0)</f>
        <v>0</v>
      </c>
      <c r="O2469" t="str">
        <f>FIXED(Tabla1[[#This Row],[ISR RET]],0)</f>
        <v>0</v>
      </c>
      <c r="P2469" t="str">
        <f>FIXED(Tabla1[[#This Row],[IVA RET]],0)</f>
        <v>0</v>
      </c>
      <c r="R2469" s="68">
        <f>Tabla1[[#This Row],[TASA 16]]*16%</f>
        <v>0</v>
      </c>
    </row>
    <row r="2470" spans="2:18" x14ac:dyDescent="0.25">
      <c r="B2470" t="str">
        <f>'[1]210 Y RFC'!A2470</f>
        <v>MAMA5509232X7</v>
      </c>
      <c r="C2470" t="s">
        <v>2502</v>
      </c>
      <c r="D2470" t="str">
        <f>'[1]210 Y RFC'!C2470</f>
        <v>MARTIN MARTIN AURELIO</v>
      </c>
      <c r="E2470" s="35">
        <f>SUMIFS(Tabla16[TASA 16],Tabla16[NUM],Tabla1[[#This Row],[CODIGO]])</f>
        <v>192532.9375</v>
      </c>
      <c r="F2470" s="35">
        <f>SUMIFS(Tabla16[TASA 0%],Tabla16[NUM],Tabla1[[#This Row],[CODIGO]])</f>
        <v>5.2500000007057679E-2</v>
      </c>
      <c r="G2470" s="35">
        <f>SUMIFS(Tabla16[[EXENTO ]],Tabla16[NUM],Tabla1[[#This Row],[CODIGO]])</f>
        <v>0</v>
      </c>
      <c r="H2470" s="35">
        <f>SUMIFS(Tabla16[IVA],Tabla16[NUM],Tabla1[[#This Row],[CODIGO]])</f>
        <v>30805.27</v>
      </c>
      <c r="I2470" s="35">
        <f>SUMIFS(Tabla16[ISR RET.],Tabla16[NUM],Tabla1[[#This Row],[CODIGO]])</f>
        <v>0</v>
      </c>
      <c r="J2470" s="35">
        <f>SUMIFS(Tabla16[IVA RET.],Tabla16[NUM],Tabla1[[#This Row],[CODIGO]])</f>
        <v>0</v>
      </c>
      <c r="K2470" t="str">
        <f>FIXED(Tabla1[[#This Row],[TASA 16%]],0)</f>
        <v>192,533</v>
      </c>
      <c r="L2470" t="str">
        <f>FIXED(Tabla1[[#This Row],[TASA 0%]],0)</f>
        <v>0</v>
      </c>
      <c r="M2470" t="str">
        <f>FIXED(Tabla1[[#This Row],[TASA EXE.]],0)</f>
        <v>0</v>
      </c>
      <c r="N2470" s="36" t="str">
        <f>FIXED(Tabla1[[#This Row],[IVA]],0)</f>
        <v>30,805</v>
      </c>
      <c r="O2470" s="36" t="str">
        <f>FIXED(Tabla1[[#This Row],[ISR RET]],0)</f>
        <v>0</v>
      </c>
      <c r="P2470" s="36" t="str">
        <f>FIXED(Tabla1[[#This Row],[IVA RET]],0)</f>
        <v>0</v>
      </c>
      <c r="R2470" s="68">
        <f>Tabla1[[#This Row],[TASA 16]]*16%</f>
        <v>30805.279999999999</v>
      </c>
    </row>
    <row r="2471" spans="2:18" x14ac:dyDescent="0.25">
      <c r="B2471" t="str">
        <f>'[1]210 Y RFC'!A2471</f>
        <v>QUMS790101TM6</v>
      </c>
      <c r="C2471" t="s">
        <v>2503</v>
      </c>
      <c r="D2471" t="str">
        <f>'[1]210 Y RFC'!C2471</f>
        <v>QUIROZ MONTEJANO SONIA PATRICIA</v>
      </c>
      <c r="E2471" s="35">
        <f>SUMIFS(Tabla16[TASA 16],Tabla16[NUM],Tabla1[[#This Row],[CODIGO]])</f>
        <v>0</v>
      </c>
      <c r="F2471" s="35">
        <f>SUMIFS(Tabla16[TASA 0%],Tabla16[NUM],Tabla1[[#This Row],[CODIGO]])</f>
        <v>0</v>
      </c>
      <c r="G2471" s="35">
        <f>SUMIFS(Tabla16[[EXENTO ]],Tabla16[NUM],Tabla1[[#This Row],[CODIGO]])</f>
        <v>0</v>
      </c>
      <c r="H2471" s="35">
        <f>SUMIFS(Tabla16[IVA],Tabla16[NUM],Tabla1[[#This Row],[CODIGO]])</f>
        <v>0</v>
      </c>
      <c r="I2471" s="35">
        <f>SUMIFS(Tabla16[ISR RET.],Tabla16[NUM],Tabla1[[#This Row],[CODIGO]])</f>
        <v>0</v>
      </c>
      <c r="J2471" s="35">
        <f>SUMIFS(Tabla16[IVA RET.],Tabla16[NUM],Tabla1[[#This Row],[CODIGO]])</f>
        <v>0</v>
      </c>
      <c r="K2471" t="str">
        <f>FIXED(Tabla1[[#This Row],[TASA 16%]],0)</f>
        <v>0</v>
      </c>
      <c r="L2471" t="str">
        <f>FIXED(Tabla1[[#This Row],[TASA 0%]],0)</f>
        <v>0</v>
      </c>
      <c r="M2471" t="str">
        <f>FIXED(Tabla1[[#This Row],[TASA EXE.]],0)</f>
        <v>0</v>
      </c>
      <c r="N2471" t="str">
        <f>FIXED(Tabla1[[#This Row],[IVA]],0)</f>
        <v>0</v>
      </c>
      <c r="O2471" t="str">
        <f>FIXED(Tabla1[[#This Row],[ISR RET]],0)</f>
        <v>0</v>
      </c>
      <c r="P2471" t="str">
        <f>FIXED(Tabla1[[#This Row],[IVA RET]],0)</f>
        <v>0</v>
      </c>
      <c r="R2471" s="68">
        <f>Tabla1[[#This Row],[TASA 16]]*16%</f>
        <v>0</v>
      </c>
    </row>
    <row r="2472" spans="2:18" x14ac:dyDescent="0.25">
      <c r="B2472" t="str">
        <f>'[1]210 Y RFC'!A2472</f>
        <v>ROO0707255S8</v>
      </c>
      <c r="C2472" t="s">
        <v>2504</v>
      </c>
      <c r="D2472" t="str">
        <f>'[1]210 Y RFC'!C2472</f>
        <v>REPRESENTACIONES OPTICAS DE OCCIDENTE SA DE CV</v>
      </c>
      <c r="E2472" s="35">
        <f>SUMIFS(Tabla16[TASA 16],Tabla16[NUM],Tabla1[[#This Row],[CODIGO]])</f>
        <v>0</v>
      </c>
      <c r="F2472" s="35">
        <f>SUMIFS(Tabla16[TASA 0%],Tabla16[NUM],Tabla1[[#This Row],[CODIGO]])</f>
        <v>0</v>
      </c>
      <c r="G2472" s="35">
        <f>SUMIFS(Tabla16[[EXENTO ]],Tabla16[NUM],Tabla1[[#This Row],[CODIGO]])</f>
        <v>0</v>
      </c>
      <c r="H2472" s="35">
        <f>SUMIFS(Tabla16[IVA],Tabla16[NUM],Tabla1[[#This Row],[CODIGO]])</f>
        <v>0</v>
      </c>
      <c r="I2472" s="35">
        <f>SUMIFS(Tabla16[ISR RET.],Tabla16[NUM],Tabla1[[#This Row],[CODIGO]])</f>
        <v>0</v>
      </c>
      <c r="J2472" s="35">
        <f>SUMIFS(Tabla16[IVA RET.],Tabla16[NUM],Tabla1[[#This Row],[CODIGO]])</f>
        <v>0</v>
      </c>
      <c r="K2472" t="str">
        <f>FIXED(Tabla1[[#This Row],[TASA 16%]],0)</f>
        <v>0</v>
      </c>
      <c r="L2472" t="str">
        <f>FIXED(Tabla1[[#This Row],[TASA 0%]],0)</f>
        <v>0</v>
      </c>
      <c r="M2472" t="str">
        <f>FIXED(Tabla1[[#This Row],[TASA EXE.]],0)</f>
        <v>0</v>
      </c>
      <c r="N2472" s="36" t="str">
        <f>FIXED(Tabla1[[#This Row],[IVA]],0)</f>
        <v>0</v>
      </c>
      <c r="O2472" s="36" t="str">
        <f>FIXED(Tabla1[[#This Row],[ISR RET]],0)</f>
        <v>0</v>
      </c>
      <c r="P2472" s="36" t="str">
        <f>FIXED(Tabla1[[#This Row],[IVA RET]],0)</f>
        <v>0</v>
      </c>
      <c r="R2472" s="68">
        <f>Tabla1[[#This Row],[TASA 16]]*16%</f>
        <v>0</v>
      </c>
    </row>
    <row r="2473" spans="2:18" x14ac:dyDescent="0.25">
      <c r="B2473" t="str">
        <f>'[1]210 Y RFC'!A2473</f>
        <v>PPI530226GE2</v>
      </c>
      <c r="C2473" t="s">
        <v>2505</v>
      </c>
      <c r="D2473" t="str">
        <f>'[1]210 Y RFC'!C2473</f>
        <v>PRODUCTOS PIELUX SA DE CV</v>
      </c>
      <c r="E2473" s="35">
        <f>SUMIFS(Tabla16[TASA 16],Tabla16[NUM],Tabla1[[#This Row],[CODIGO]])</f>
        <v>0</v>
      </c>
      <c r="F2473" s="35">
        <f>SUMIFS(Tabla16[TASA 0%],Tabla16[NUM],Tabla1[[#This Row],[CODIGO]])</f>
        <v>0</v>
      </c>
      <c r="G2473" s="35">
        <f>SUMIFS(Tabla16[[EXENTO ]],Tabla16[NUM],Tabla1[[#This Row],[CODIGO]])</f>
        <v>0</v>
      </c>
      <c r="H2473" s="35">
        <f>SUMIFS(Tabla16[IVA],Tabla16[NUM],Tabla1[[#This Row],[CODIGO]])</f>
        <v>0</v>
      </c>
      <c r="I2473" s="35">
        <f>SUMIFS(Tabla16[ISR RET.],Tabla16[NUM],Tabla1[[#This Row],[CODIGO]])</f>
        <v>0</v>
      </c>
      <c r="J2473" s="35">
        <f>SUMIFS(Tabla16[IVA RET.],Tabla16[NUM],Tabla1[[#This Row],[CODIGO]])</f>
        <v>0</v>
      </c>
      <c r="K2473" t="str">
        <f>FIXED(Tabla1[[#This Row],[TASA 16%]],0)</f>
        <v>0</v>
      </c>
      <c r="L2473" t="str">
        <f>FIXED(Tabla1[[#This Row],[TASA 0%]],0)</f>
        <v>0</v>
      </c>
      <c r="M2473" t="str">
        <f>FIXED(Tabla1[[#This Row],[TASA EXE.]],0)</f>
        <v>0</v>
      </c>
      <c r="N2473" t="str">
        <f>FIXED(Tabla1[[#This Row],[IVA]],0)</f>
        <v>0</v>
      </c>
      <c r="O2473" t="str">
        <f>FIXED(Tabla1[[#This Row],[ISR RET]],0)</f>
        <v>0</v>
      </c>
      <c r="P2473" t="str">
        <f>FIXED(Tabla1[[#This Row],[IVA RET]],0)</f>
        <v>0</v>
      </c>
      <c r="R2473" s="68">
        <f>Tabla1[[#This Row],[TASA 16]]*16%</f>
        <v>0</v>
      </c>
    </row>
    <row r="2474" spans="2:18" x14ac:dyDescent="0.25">
      <c r="B2474" t="str">
        <f>'[1]210 Y RFC'!A2474</f>
        <v>PCU960209TA7</v>
      </c>
      <c r="C2474" t="s">
        <v>2506</v>
      </c>
      <c r="D2474" t="str">
        <f>'[1]210 Y RFC'!C2474</f>
        <v>POSTA EL CUATRO SA DE CV</v>
      </c>
      <c r="E2474" s="35">
        <f>SUMIFS(Tabla16[TASA 16],Tabla16[NUM],Tabla1[[#This Row],[CODIGO]])</f>
        <v>0</v>
      </c>
      <c r="F2474" s="35">
        <f>SUMIFS(Tabla16[TASA 0%],Tabla16[NUM],Tabla1[[#This Row],[CODIGO]])</f>
        <v>180129.5</v>
      </c>
      <c r="G2474" s="35">
        <f>SUMIFS(Tabla16[[EXENTO ]],Tabla16[NUM],Tabla1[[#This Row],[CODIGO]])</f>
        <v>0</v>
      </c>
      <c r="H2474" s="35">
        <f>SUMIFS(Tabla16[IVA],Tabla16[NUM],Tabla1[[#This Row],[CODIGO]])</f>
        <v>0</v>
      </c>
      <c r="I2474" s="35">
        <f>SUMIFS(Tabla16[ISR RET.],Tabla16[NUM],Tabla1[[#This Row],[CODIGO]])</f>
        <v>0</v>
      </c>
      <c r="J2474" s="35">
        <f>SUMIFS(Tabla16[IVA RET.],Tabla16[NUM],Tabla1[[#This Row],[CODIGO]])</f>
        <v>0</v>
      </c>
      <c r="K2474" t="str">
        <f>FIXED(Tabla1[[#This Row],[TASA 16%]],0)</f>
        <v>0</v>
      </c>
      <c r="L2474" t="str">
        <f>FIXED(Tabla1[[#This Row],[TASA 0%]],0)</f>
        <v>180,130</v>
      </c>
      <c r="M2474" t="str">
        <f>FIXED(Tabla1[[#This Row],[TASA EXE.]],0)</f>
        <v>0</v>
      </c>
      <c r="N2474" s="36" t="str">
        <f>FIXED(Tabla1[[#This Row],[IVA]],0)</f>
        <v>0</v>
      </c>
      <c r="O2474" s="36" t="str">
        <f>FIXED(Tabla1[[#This Row],[ISR RET]],0)</f>
        <v>0</v>
      </c>
      <c r="P2474" s="36" t="str">
        <f>FIXED(Tabla1[[#This Row],[IVA RET]],0)</f>
        <v>0</v>
      </c>
      <c r="R2474" s="68">
        <f>Tabla1[[#This Row],[TASA 16]]*16%</f>
        <v>0</v>
      </c>
    </row>
    <row r="2475" spans="2:18" x14ac:dyDescent="0.25">
      <c r="B2475" t="str">
        <f>'[1]210 Y RFC'!A2475</f>
        <v>MAMA860829IW7</v>
      </c>
      <c r="C2475" t="s">
        <v>2507</v>
      </c>
      <c r="D2475" t="str">
        <f>'[1]210 Y RFC'!C2475</f>
        <v>MADRIGAL MONTES ANA KARINA</v>
      </c>
      <c r="E2475" s="35">
        <f>SUMIFS(Tabla16[TASA 16],Tabla16[NUM],Tabla1[[#This Row],[CODIGO]])</f>
        <v>0</v>
      </c>
      <c r="F2475" s="35">
        <f>SUMIFS(Tabla16[TASA 0%],Tabla16[NUM],Tabla1[[#This Row],[CODIGO]])</f>
        <v>0</v>
      </c>
      <c r="G2475" s="35">
        <f>SUMIFS(Tabla16[[EXENTO ]],Tabla16[NUM],Tabla1[[#This Row],[CODIGO]])</f>
        <v>0</v>
      </c>
      <c r="H2475" s="35">
        <f>SUMIFS(Tabla16[IVA],Tabla16[NUM],Tabla1[[#This Row],[CODIGO]])</f>
        <v>0</v>
      </c>
      <c r="I2475" s="35">
        <f>SUMIFS(Tabla16[ISR RET.],Tabla16[NUM],Tabla1[[#This Row],[CODIGO]])</f>
        <v>0</v>
      </c>
      <c r="J2475" s="35">
        <f>SUMIFS(Tabla16[IVA RET.],Tabla16[NUM],Tabla1[[#This Row],[CODIGO]])</f>
        <v>0</v>
      </c>
      <c r="K2475" t="str">
        <f>FIXED(Tabla1[[#This Row],[TASA 16%]],0)</f>
        <v>0</v>
      </c>
      <c r="L2475" t="str">
        <f>FIXED(Tabla1[[#This Row],[TASA 0%]],0)</f>
        <v>0</v>
      </c>
      <c r="M2475" t="str">
        <f>FIXED(Tabla1[[#This Row],[TASA EXE.]],0)</f>
        <v>0</v>
      </c>
      <c r="N2475" t="str">
        <f>FIXED(Tabla1[[#This Row],[IVA]],0)</f>
        <v>0</v>
      </c>
      <c r="O2475" t="str">
        <f>FIXED(Tabla1[[#This Row],[ISR RET]],0)</f>
        <v>0</v>
      </c>
      <c r="P2475" t="str">
        <f>FIXED(Tabla1[[#This Row],[IVA RET]],0)</f>
        <v>0</v>
      </c>
      <c r="R2475" s="68">
        <f>Tabla1[[#This Row],[TASA 16]]*16%</f>
        <v>0</v>
      </c>
    </row>
    <row r="2476" spans="2:18" x14ac:dyDescent="0.25">
      <c r="B2476" t="str">
        <f>'[1]210 Y RFC'!A2476</f>
        <v>VECG591211983</v>
      </c>
      <c r="C2476" t="s">
        <v>2508</v>
      </c>
      <c r="D2476" t="str">
        <f>'[1]210 Y RFC'!C2476</f>
        <v>VENEGAS CARDONA MARIA GUADALUPE</v>
      </c>
      <c r="E2476" s="35">
        <f>SUMIFS(Tabla16[TASA 16],Tabla16[NUM],Tabla1[[#This Row],[CODIGO]])</f>
        <v>74572.8125</v>
      </c>
      <c r="F2476" s="35">
        <f>SUMIFS(Tabla16[TASA 0%],Tabla16[NUM],Tabla1[[#This Row],[CODIGO]])</f>
        <v>-1.2499999997089617E-2</v>
      </c>
      <c r="G2476" s="35">
        <f>SUMIFS(Tabla16[[EXENTO ]],Tabla16[NUM],Tabla1[[#This Row],[CODIGO]])</f>
        <v>0</v>
      </c>
      <c r="H2476" s="35">
        <f>SUMIFS(Tabla16[IVA],Tabla16[NUM],Tabla1[[#This Row],[CODIGO]])</f>
        <v>11931.65</v>
      </c>
      <c r="I2476" s="35">
        <f>SUMIFS(Tabla16[ISR RET.],Tabla16[NUM],Tabla1[[#This Row],[CODIGO]])</f>
        <v>0</v>
      </c>
      <c r="J2476" s="35">
        <f>SUMIFS(Tabla16[IVA RET.],Tabla16[NUM],Tabla1[[#This Row],[CODIGO]])</f>
        <v>0</v>
      </c>
      <c r="K2476" t="str">
        <f>FIXED(Tabla1[[#This Row],[TASA 16%]],0)</f>
        <v>74,573</v>
      </c>
      <c r="L2476" t="str">
        <f>FIXED(Tabla1[[#This Row],[TASA 0%]],0)</f>
        <v>0</v>
      </c>
      <c r="M2476" t="str">
        <f>FIXED(Tabla1[[#This Row],[TASA EXE.]],0)</f>
        <v>0</v>
      </c>
      <c r="N2476" s="36" t="str">
        <f>FIXED(Tabla1[[#This Row],[IVA]],0)</f>
        <v>11,932</v>
      </c>
      <c r="O2476" s="36" t="str">
        <f>FIXED(Tabla1[[#This Row],[ISR RET]],0)</f>
        <v>0</v>
      </c>
      <c r="P2476" s="36" t="str">
        <f>FIXED(Tabla1[[#This Row],[IVA RET]],0)</f>
        <v>0</v>
      </c>
      <c r="R2476" s="68">
        <f>Tabla1[[#This Row],[TASA 16]]*16%</f>
        <v>11931.68</v>
      </c>
    </row>
    <row r="2477" spans="2:18" x14ac:dyDescent="0.25">
      <c r="B2477" t="str">
        <f>'[1]210 Y RFC'!A2477</f>
        <v>ZOPS830328L42</v>
      </c>
      <c r="C2477" t="s">
        <v>2509</v>
      </c>
      <c r="D2477" t="str">
        <f>'[1]210 Y RFC'!C2477</f>
        <v>ZOMOSA PEREGRINA SONIA IVETTE</v>
      </c>
      <c r="E2477" s="35">
        <f>SUMIFS(Tabla16[TASA 16],Tabla16[NUM],Tabla1[[#This Row],[CODIGO]])</f>
        <v>0</v>
      </c>
      <c r="F2477" s="35">
        <f>SUMIFS(Tabla16[TASA 0%],Tabla16[NUM],Tabla1[[#This Row],[CODIGO]])</f>
        <v>0</v>
      </c>
      <c r="G2477" s="35">
        <f>SUMIFS(Tabla16[[EXENTO ]],Tabla16[NUM],Tabla1[[#This Row],[CODIGO]])</f>
        <v>0</v>
      </c>
      <c r="H2477" s="35">
        <f>SUMIFS(Tabla16[IVA],Tabla16[NUM],Tabla1[[#This Row],[CODIGO]])</f>
        <v>0</v>
      </c>
      <c r="I2477" s="35">
        <f>SUMIFS(Tabla16[ISR RET.],Tabla16[NUM],Tabla1[[#This Row],[CODIGO]])</f>
        <v>0</v>
      </c>
      <c r="J2477" s="35">
        <f>SUMIFS(Tabla16[IVA RET.],Tabla16[NUM],Tabla1[[#This Row],[CODIGO]])</f>
        <v>0</v>
      </c>
      <c r="K2477" t="str">
        <f>FIXED(Tabla1[[#This Row],[TASA 16%]],0)</f>
        <v>0</v>
      </c>
      <c r="L2477" t="str">
        <f>FIXED(Tabla1[[#This Row],[TASA 0%]],0)</f>
        <v>0</v>
      </c>
      <c r="M2477" t="str">
        <f>FIXED(Tabla1[[#This Row],[TASA EXE.]],0)</f>
        <v>0</v>
      </c>
      <c r="N2477" t="str">
        <f>FIXED(Tabla1[[#This Row],[IVA]],0)</f>
        <v>0</v>
      </c>
      <c r="O2477" t="str">
        <f>FIXED(Tabla1[[#This Row],[ISR RET]],0)</f>
        <v>0</v>
      </c>
      <c r="P2477" t="str">
        <f>FIXED(Tabla1[[#This Row],[IVA RET]],0)</f>
        <v>0</v>
      </c>
      <c r="R2477" s="68">
        <f>Tabla1[[#This Row],[TASA 16]]*16%</f>
        <v>0</v>
      </c>
    </row>
    <row r="2478" spans="2:18" x14ac:dyDescent="0.25">
      <c r="B2478" t="str">
        <f>'[1]210 Y RFC'!A2478</f>
        <v>CUER680905UM7</v>
      </c>
      <c r="C2478" t="s">
        <v>2510</v>
      </c>
      <c r="D2478" t="str">
        <f>'[1]210 Y RFC'!C2478</f>
        <v>CUEVAS ESTRADA RUBEN</v>
      </c>
      <c r="E2478" s="35">
        <f>SUMIFS(Tabla16[TASA 16],Tabla16[NUM],Tabla1[[#This Row],[CODIGO]])</f>
        <v>0</v>
      </c>
      <c r="F2478" s="35">
        <f>SUMIFS(Tabla16[TASA 0%],Tabla16[NUM],Tabla1[[#This Row],[CODIGO]])</f>
        <v>0</v>
      </c>
      <c r="G2478" s="35">
        <f>SUMIFS(Tabla16[[EXENTO ]],Tabla16[NUM],Tabla1[[#This Row],[CODIGO]])</f>
        <v>0</v>
      </c>
      <c r="H2478" s="35">
        <f>SUMIFS(Tabla16[IVA],Tabla16[NUM],Tabla1[[#This Row],[CODIGO]])</f>
        <v>0</v>
      </c>
      <c r="I2478" s="35">
        <f>SUMIFS(Tabla16[ISR RET.],Tabla16[NUM],Tabla1[[#This Row],[CODIGO]])</f>
        <v>0</v>
      </c>
      <c r="J2478" s="35">
        <f>SUMIFS(Tabla16[IVA RET.],Tabla16[NUM],Tabla1[[#This Row],[CODIGO]])</f>
        <v>0</v>
      </c>
      <c r="K2478" t="str">
        <f>FIXED(Tabla1[[#This Row],[TASA 16%]],0)</f>
        <v>0</v>
      </c>
      <c r="L2478" t="str">
        <f>FIXED(Tabla1[[#This Row],[TASA 0%]],0)</f>
        <v>0</v>
      </c>
      <c r="M2478" t="str">
        <f>FIXED(Tabla1[[#This Row],[TASA EXE.]],0)</f>
        <v>0</v>
      </c>
      <c r="N2478" s="36" t="str">
        <f>FIXED(Tabla1[[#This Row],[IVA]],0)</f>
        <v>0</v>
      </c>
      <c r="O2478" s="36" t="str">
        <f>FIXED(Tabla1[[#This Row],[ISR RET]],0)</f>
        <v>0</v>
      </c>
      <c r="P2478" s="36" t="str">
        <f>FIXED(Tabla1[[#This Row],[IVA RET]],0)</f>
        <v>0</v>
      </c>
      <c r="R2478" s="68">
        <f>Tabla1[[#This Row],[TASA 16]]*16%</f>
        <v>0</v>
      </c>
    </row>
    <row r="2479" spans="2:18" x14ac:dyDescent="0.25">
      <c r="B2479" t="str">
        <f>'[1]210 Y RFC'!A2479</f>
        <v>CARC8308298X4</v>
      </c>
      <c r="C2479" t="s">
        <v>2511</v>
      </c>
      <c r="D2479" t="str">
        <f>'[1]210 Y RFC'!C2479</f>
        <v>CARRILLO RUBIO CARLOS ALBERTO</v>
      </c>
      <c r="E2479" s="35">
        <f>SUMIFS(Tabla16[TASA 16],Tabla16[NUM],Tabla1[[#This Row],[CODIGO]])</f>
        <v>0</v>
      </c>
      <c r="F2479" s="35">
        <f>SUMIFS(Tabla16[TASA 0%],Tabla16[NUM],Tabla1[[#This Row],[CODIGO]])</f>
        <v>0</v>
      </c>
      <c r="G2479" s="35">
        <f>SUMIFS(Tabla16[[EXENTO ]],Tabla16[NUM],Tabla1[[#This Row],[CODIGO]])</f>
        <v>0</v>
      </c>
      <c r="H2479" s="35">
        <f>SUMIFS(Tabla16[IVA],Tabla16[NUM],Tabla1[[#This Row],[CODIGO]])</f>
        <v>0</v>
      </c>
      <c r="I2479" s="35">
        <f>SUMIFS(Tabla16[ISR RET.],Tabla16[NUM],Tabla1[[#This Row],[CODIGO]])</f>
        <v>0</v>
      </c>
      <c r="J2479" s="35">
        <f>SUMIFS(Tabla16[IVA RET.],Tabla16[NUM],Tabla1[[#This Row],[CODIGO]])</f>
        <v>0</v>
      </c>
      <c r="K2479" t="str">
        <f>FIXED(Tabla1[[#This Row],[TASA 16%]],0)</f>
        <v>0</v>
      </c>
      <c r="L2479" t="str">
        <f>FIXED(Tabla1[[#This Row],[TASA 0%]],0)</f>
        <v>0</v>
      </c>
      <c r="M2479" t="str">
        <f>FIXED(Tabla1[[#This Row],[TASA EXE.]],0)</f>
        <v>0</v>
      </c>
      <c r="N2479" t="str">
        <f>FIXED(Tabla1[[#This Row],[IVA]],0)</f>
        <v>0</v>
      </c>
      <c r="O2479" t="str">
        <f>FIXED(Tabla1[[#This Row],[ISR RET]],0)</f>
        <v>0</v>
      </c>
      <c r="P2479" t="str">
        <f>FIXED(Tabla1[[#This Row],[IVA RET]],0)</f>
        <v>0</v>
      </c>
      <c r="R2479" s="68">
        <f>Tabla1[[#This Row],[TASA 16]]*16%</f>
        <v>0</v>
      </c>
    </row>
    <row r="2480" spans="2:18" x14ac:dyDescent="0.25">
      <c r="B2480" t="str">
        <f>'[1]210 Y RFC'!A2480</f>
        <v>UAL120528BW6</v>
      </c>
      <c r="C2480" t="s">
        <v>2512</v>
      </c>
      <c r="D2480" t="str">
        <f>'[1]210 Y RFC'!C2480</f>
        <v>UNIFERRE DE LOS ALTOS SA DE CV</v>
      </c>
      <c r="E2480" s="35">
        <f>SUMIFS(Tabla16[TASA 16],Tabla16[NUM],Tabla1[[#This Row],[CODIGO]])</f>
        <v>6886.5625</v>
      </c>
      <c r="F2480" s="35">
        <f>SUMIFS(Tabla16[TASA 0%],Tabla16[NUM],Tabla1[[#This Row],[CODIGO]])</f>
        <v>6.750000000027967E-2</v>
      </c>
      <c r="G2480" s="35">
        <f>SUMIFS(Tabla16[[EXENTO ]],Tabla16[NUM],Tabla1[[#This Row],[CODIGO]])</f>
        <v>0</v>
      </c>
      <c r="H2480" s="35">
        <f>SUMIFS(Tabla16[IVA],Tabla16[NUM],Tabla1[[#This Row],[CODIGO]])</f>
        <v>1101.8500000000001</v>
      </c>
      <c r="I2480" s="35">
        <f>SUMIFS(Tabla16[ISR RET.],Tabla16[NUM],Tabla1[[#This Row],[CODIGO]])</f>
        <v>0</v>
      </c>
      <c r="J2480" s="35">
        <f>SUMIFS(Tabla16[IVA RET.],Tabla16[NUM],Tabla1[[#This Row],[CODIGO]])</f>
        <v>0</v>
      </c>
      <c r="K2480" t="str">
        <f>FIXED(Tabla1[[#This Row],[TASA 16%]],0)</f>
        <v>6,887</v>
      </c>
      <c r="L2480" t="str">
        <f>FIXED(Tabla1[[#This Row],[TASA 0%]],0)</f>
        <v>0</v>
      </c>
      <c r="M2480" t="str">
        <f>FIXED(Tabla1[[#This Row],[TASA EXE.]],0)</f>
        <v>0</v>
      </c>
      <c r="N2480" t="str">
        <f>FIXED(Tabla1[[#This Row],[IVA]],0)</f>
        <v>1,102</v>
      </c>
      <c r="O2480" t="str">
        <f>FIXED(Tabla1[[#This Row],[ISR RET]],0)</f>
        <v>0</v>
      </c>
      <c r="P2480" t="str">
        <f>FIXED(Tabla1[[#This Row],[IVA RET]],0)</f>
        <v>0</v>
      </c>
      <c r="R2480" s="68">
        <f>Tabla1[[#This Row],[TASA 16]]*16%</f>
        <v>1101.92</v>
      </c>
    </row>
    <row r="2481" spans="2:18" x14ac:dyDescent="0.25">
      <c r="B2481" t="str">
        <f>'[1]210 Y RFC'!A2481</f>
        <v>GOGC9301311I6</v>
      </c>
      <c r="C2481" t="s">
        <v>2513</v>
      </c>
      <c r="D2481" t="str">
        <f>'[1]210 Y RFC'!C2481</f>
        <v>GONZALEZ GUZMAN CRISTIAN</v>
      </c>
      <c r="E2481" s="35">
        <f>SUMIFS(Tabla16[TASA 16],Tabla16[NUM],Tabla1[[#This Row],[CODIGO]])</f>
        <v>0</v>
      </c>
      <c r="F2481" s="35">
        <f>SUMIFS(Tabla16[TASA 0%],Tabla16[NUM],Tabla1[[#This Row],[CODIGO]])</f>
        <v>0</v>
      </c>
      <c r="G2481" s="35">
        <f>SUMIFS(Tabla16[[EXENTO ]],Tabla16[NUM],Tabla1[[#This Row],[CODIGO]])</f>
        <v>0</v>
      </c>
      <c r="H2481" s="35">
        <f>SUMIFS(Tabla16[IVA],Tabla16[NUM],Tabla1[[#This Row],[CODIGO]])</f>
        <v>0</v>
      </c>
      <c r="I2481" s="35">
        <f>SUMIFS(Tabla16[ISR RET.],Tabla16[NUM],Tabla1[[#This Row],[CODIGO]])</f>
        <v>0</v>
      </c>
      <c r="J2481" s="35">
        <f>SUMIFS(Tabla16[IVA RET.],Tabla16[NUM],Tabla1[[#This Row],[CODIGO]])</f>
        <v>0</v>
      </c>
      <c r="K2481" t="str">
        <f>FIXED(Tabla1[[#This Row],[TASA 16%]],0)</f>
        <v>0</v>
      </c>
      <c r="L2481" t="str">
        <f>FIXED(Tabla1[[#This Row],[TASA 0%]],0)</f>
        <v>0</v>
      </c>
      <c r="M2481" t="str">
        <f>FIXED(Tabla1[[#This Row],[TASA EXE.]],0)</f>
        <v>0</v>
      </c>
      <c r="N2481" t="str">
        <f>FIXED(Tabla1[[#This Row],[IVA]],0)</f>
        <v>0</v>
      </c>
      <c r="O2481" t="str">
        <f>FIXED(Tabla1[[#This Row],[ISR RET]],0)</f>
        <v>0</v>
      </c>
      <c r="P2481" t="str">
        <f>FIXED(Tabla1[[#This Row],[IVA RET]],0)</f>
        <v>0</v>
      </c>
      <c r="R2481" s="68">
        <f>Tabla1[[#This Row],[TASA 16]]*16%</f>
        <v>0</v>
      </c>
    </row>
    <row r="2482" spans="2:18" x14ac:dyDescent="0.25">
      <c r="B2482" t="str">
        <f>'[1]210 Y RFC'!A2482</f>
        <v>IAGL6008106G5</v>
      </c>
      <c r="C2482" t="s">
        <v>2514</v>
      </c>
      <c r="D2482" t="str">
        <f>'[1]210 Y RFC'!C2482</f>
        <v>IBARRA GUTIERREZ JOSE LORENZO</v>
      </c>
      <c r="E2482" s="35">
        <f>SUMIFS(Tabla16[TASA 16],Tabla16[NUM],Tabla1[[#This Row],[CODIGO]])</f>
        <v>0</v>
      </c>
      <c r="F2482" s="35">
        <f>SUMIFS(Tabla16[TASA 0%],Tabla16[NUM],Tabla1[[#This Row],[CODIGO]])</f>
        <v>0</v>
      </c>
      <c r="G2482" s="35">
        <f>SUMIFS(Tabla16[[EXENTO ]],Tabla16[NUM],Tabla1[[#This Row],[CODIGO]])</f>
        <v>0</v>
      </c>
      <c r="H2482" s="35">
        <f>SUMIFS(Tabla16[IVA],Tabla16[NUM],Tabla1[[#This Row],[CODIGO]])</f>
        <v>0</v>
      </c>
      <c r="I2482" s="35">
        <f>SUMIFS(Tabla16[ISR RET.],Tabla16[NUM],Tabla1[[#This Row],[CODIGO]])</f>
        <v>0</v>
      </c>
      <c r="J2482" s="35">
        <f>SUMIFS(Tabla16[IVA RET.],Tabla16[NUM],Tabla1[[#This Row],[CODIGO]])</f>
        <v>0</v>
      </c>
      <c r="K2482" t="str">
        <f>FIXED(Tabla1[[#This Row],[TASA 16%]],0)</f>
        <v>0</v>
      </c>
      <c r="L2482" t="str">
        <f>FIXED(Tabla1[[#This Row],[TASA 0%]],0)</f>
        <v>0</v>
      </c>
      <c r="M2482" t="str">
        <f>FIXED(Tabla1[[#This Row],[TASA EXE.]],0)</f>
        <v>0</v>
      </c>
      <c r="N2482" s="36" t="str">
        <f>FIXED(Tabla1[[#This Row],[IVA]],0)</f>
        <v>0</v>
      </c>
      <c r="O2482" s="36" t="str">
        <f>FIXED(Tabla1[[#This Row],[ISR RET]],0)</f>
        <v>0</v>
      </c>
      <c r="P2482" s="36" t="str">
        <f>FIXED(Tabla1[[#This Row],[IVA RET]],0)</f>
        <v>0</v>
      </c>
      <c r="R2482" s="68">
        <f>Tabla1[[#This Row],[TASA 16]]*16%</f>
        <v>0</v>
      </c>
    </row>
    <row r="2483" spans="2:18" x14ac:dyDescent="0.25">
      <c r="B2483" t="str">
        <f>'[1]210 Y RFC'!A2483</f>
        <v>SAGO890514NW1</v>
      </c>
      <c r="C2483" t="s">
        <v>2515</v>
      </c>
      <c r="D2483" t="str">
        <f>'[1]210 Y RFC'!C2483</f>
        <v>SANDOVAL GUERRERO OLGA MARIA</v>
      </c>
      <c r="E2483" s="35">
        <f>SUMIFS(Tabla16[TASA 16],Tabla16[NUM],Tabla1[[#This Row],[CODIGO]])</f>
        <v>0</v>
      </c>
      <c r="F2483" s="35">
        <f>SUMIFS(Tabla16[TASA 0%],Tabla16[NUM],Tabla1[[#This Row],[CODIGO]])</f>
        <v>0</v>
      </c>
      <c r="G2483" s="35">
        <f>SUMIFS(Tabla16[[EXENTO ]],Tabla16[NUM],Tabla1[[#This Row],[CODIGO]])</f>
        <v>0</v>
      </c>
      <c r="H2483" s="35">
        <f>SUMIFS(Tabla16[IVA],Tabla16[NUM],Tabla1[[#This Row],[CODIGO]])</f>
        <v>0</v>
      </c>
      <c r="I2483" s="35">
        <f>SUMIFS(Tabla16[ISR RET.],Tabla16[NUM],Tabla1[[#This Row],[CODIGO]])</f>
        <v>0</v>
      </c>
      <c r="J2483" s="35">
        <f>SUMIFS(Tabla16[IVA RET.],Tabla16[NUM],Tabla1[[#This Row],[CODIGO]])</f>
        <v>0</v>
      </c>
      <c r="K2483" t="str">
        <f>FIXED(Tabla1[[#This Row],[TASA 16%]],0)</f>
        <v>0</v>
      </c>
      <c r="L2483" t="str">
        <f>FIXED(Tabla1[[#This Row],[TASA 0%]],0)</f>
        <v>0</v>
      </c>
      <c r="M2483" t="str">
        <f>FIXED(Tabla1[[#This Row],[TASA EXE.]],0)</f>
        <v>0</v>
      </c>
      <c r="N2483" t="str">
        <f>FIXED(Tabla1[[#This Row],[IVA]],0)</f>
        <v>0</v>
      </c>
      <c r="O2483" t="str">
        <f>FIXED(Tabla1[[#This Row],[ISR RET]],0)</f>
        <v>0</v>
      </c>
      <c r="P2483" t="str">
        <f>FIXED(Tabla1[[#This Row],[IVA RET]],0)</f>
        <v>0</v>
      </c>
      <c r="R2483" s="68">
        <f>Tabla1[[#This Row],[TASA 16]]*16%</f>
        <v>0</v>
      </c>
    </row>
    <row r="2484" spans="2:18" x14ac:dyDescent="0.25">
      <c r="B2484" t="str">
        <f>'[1]210 Y RFC'!A2484</f>
        <v>GOPH710806BL6</v>
      </c>
      <c r="C2484" t="s">
        <v>2516</v>
      </c>
      <c r="D2484" t="str">
        <f>'[1]210 Y RFC'!C2484</f>
        <v>GONZALEZ PEREZ HUGO</v>
      </c>
      <c r="E2484" s="35">
        <f>SUMIFS(Tabla16[TASA 16],Tabla16[NUM],Tabla1[[#This Row],[CODIGO]])</f>
        <v>0</v>
      </c>
      <c r="F2484" s="35">
        <f>SUMIFS(Tabla16[TASA 0%],Tabla16[NUM],Tabla1[[#This Row],[CODIGO]])</f>
        <v>0</v>
      </c>
      <c r="G2484" s="35">
        <f>SUMIFS(Tabla16[[EXENTO ]],Tabla16[NUM],Tabla1[[#This Row],[CODIGO]])</f>
        <v>0</v>
      </c>
      <c r="H2484" s="35">
        <f>SUMIFS(Tabla16[IVA],Tabla16[NUM],Tabla1[[#This Row],[CODIGO]])</f>
        <v>0</v>
      </c>
      <c r="I2484" s="35">
        <f>SUMIFS(Tabla16[ISR RET.],Tabla16[NUM],Tabla1[[#This Row],[CODIGO]])</f>
        <v>0</v>
      </c>
      <c r="J2484" s="35">
        <f>SUMIFS(Tabla16[IVA RET.],Tabla16[NUM],Tabla1[[#This Row],[CODIGO]])</f>
        <v>0</v>
      </c>
      <c r="K2484" t="str">
        <f>FIXED(Tabla1[[#This Row],[TASA 16%]],0)</f>
        <v>0</v>
      </c>
      <c r="L2484" t="str">
        <f>FIXED(Tabla1[[#This Row],[TASA 0%]],0)</f>
        <v>0</v>
      </c>
      <c r="M2484" t="str">
        <f>FIXED(Tabla1[[#This Row],[TASA EXE.]],0)</f>
        <v>0</v>
      </c>
      <c r="N2484" s="36" t="str">
        <f>FIXED(Tabla1[[#This Row],[IVA]],0)</f>
        <v>0</v>
      </c>
      <c r="O2484" s="36" t="str">
        <f>FIXED(Tabla1[[#This Row],[ISR RET]],0)</f>
        <v>0</v>
      </c>
      <c r="P2484" s="36" t="str">
        <f>FIXED(Tabla1[[#This Row],[IVA RET]],0)</f>
        <v>0</v>
      </c>
      <c r="R2484" s="68">
        <f>Tabla1[[#This Row],[TASA 16]]*16%</f>
        <v>0</v>
      </c>
    </row>
    <row r="2485" spans="2:18" x14ac:dyDescent="0.25">
      <c r="B2485" t="str">
        <f>'[1]210 Y RFC'!A2485</f>
        <v>CULR6801078S7</v>
      </c>
      <c r="C2485" t="s">
        <v>2517</v>
      </c>
      <c r="D2485" t="str">
        <f>'[1]210 Y RFC'!C2485</f>
        <v>CRUZ ROSALES LUCIA</v>
      </c>
      <c r="E2485" s="35">
        <f>SUMIFS(Tabla16[TASA 16],Tabla16[NUM],Tabla1[[#This Row],[CODIGO]])</f>
        <v>0</v>
      </c>
      <c r="F2485" s="35">
        <f>SUMIFS(Tabla16[TASA 0%],Tabla16[NUM],Tabla1[[#This Row],[CODIGO]])</f>
        <v>0</v>
      </c>
      <c r="G2485" s="35">
        <f>SUMIFS(Tabla16[[EXENTO ]],Tabla16[NUM],Tabla1[[#This Row],[CODIGO]])</f>
        <v>0</v>
      </c>
      <c r="H2485" s="35">
        <f>SUMIFS(Tabla16[IVA],Tabla16[NUM],Tabla1[[#This Row],[CODIGO]])</f>
        <v>0</v>
      </c>
      <c r="I2485" s="35">
        <f>SUMIFS(Tabla16[ISR RET.],Tabla16[NUM],Tabla1[[#This Row],[CODIGO]])</f>
        <v>0</v>
      </c>
      <c r="J2485" s="35">
        <f>SUMIFS(Tabla16[IVA RET.],Tabla16[NUM],Tabla1[[#This Row],[CODIGO]])</f>
        <v>0</v>
      </c>
      <c r="K2485" t="str">
        <f>FIXED(Tabla1[[#This Row],[TASA 16%]],0)</f>
        <v>0</v>
      </c>
      <c r="L2485" t="str">
        <f>FIXED(Tabla1[[#This Row],[TASA 0%]],0)</f>
        <v>0</v>
      </c>
      <c r="M2485" t="str">
        <f>FIXED(Tabla1[[#This Row],[TASA EXE.]],0)</f>
        <v>0</v>
      </c>
      <c r="N2485" t="str">
        <f>FIXED(Tabla1[[#This Row],[IVA]],0)</f>
        <v>0</v>
      </c>
      <c r="O2485" t="str">
        <f>FIXED(Tabla1[[#This Row],[ISR RET]],0)</f>
        <v>0</v>
      </c>
      <c r="P2485" t="str">
        <f>FIXED(Tabla1[[#This Row],[IVA RET]],0)</f>
        <v>0</v>
      </c>
      <c r="R2485" s="68">
        <f>Tabla1[[#This Row],[TASA 16]]*16%</f>
        <v>0</v>
      </c>
    </row>
    <row r="2486" spans="2:18" x14ac:dyDescent="0.25">
      <c r="B2486" t="str">
        <f>'[1]210 Y RFC'!A2486</f>
        <v>RAGO6104258Z0</v>
      </c>
      <c r="C2486" t="s">
        <v>2518</v>
      </c>
      <c r="D2486" t="str">
        <f>'[1]210 Y RFC'!C2486</f>
        <v>RANGEL GONZALEZ OCTAVIO</v>
      </c>
      <c r="E2486" s="35">
        <f>SUMIFS(Tabla16[TASA 16],Tabla16[NUM],Tabla1[[#This Row],[CODIGO]])</f>
        <v>0</v>
      </c>
      <c r="F2486" s="35">
        <f>SUMIFS(Tabla16[TASA 0%],Tabla16[NUM],Tabla1[[#This Row],[CODIGO]])</f>
        <v>0</v>
      </c>
      <c r="G2486" s="35">
        <f>SUMIFS(Tabla16[[EXENTO ]],Tabla16[NUM],Tabla1[[#This Row],[CODIGO]])</f>
        <v>0</v>
      </c>
      <c r="H2486" s="35">
        <f>SUMIFS(Tabla16[IVA],Tabla16[NUM],Tabla1[[#This Row],[CODIGO]])</f>
        <v>0</v>
      </c>
      <c r="I2486" s="35">
        <f>SUMIFS(Tabla16[ISR RET.],Tabla16[NUM],Tabla1[[#This Row],[CODIGO]])</f>
        <v>0</v>
      </c>
      <c r="J2486" s="35">
        <f>SUMIFS(Tabla16[IVA RET.],Tabla16[NUM],Tabla1[[#This Row],[CODIGO]])</f>
        <v>0</v>
      </c>
      <c r="K2486" t="str">
        <f>FIXED(Tabla1[[#This Row],[TASA 16%]],0)</f>
        <v>0</v>
      </c>
      <c r="L2486" t="str">
        <f>FIXED(Tabla1[[#This Row],[TASA 0%]],0)</f>
        <v>0</v>
      </c>
      <c r="M2486" t="str">
        <f>FIXED(Tabla1[[#This Row],[TASA EXE.]],0)</f>
        <v>0</v>
      </c>
      <c r="N2486" s="36" t="str">
        <f>FIXED(Tabla1[[#This Row],[IVA]],0)</f>
        <v>0</v>
      </c>
      <c r="O2486" s="36" t="str">
        <f>FIXED(Tabla1[[#This Row],[ISR RET]],0)</f>
        <v>0</v>
      </c>
      <c r="P2486" s="36" t="str">
        <f>FIXED(Tabla1[[#This Row],[IVA RET]],0)</f>
        <v>0</v>
      </c>
      <c r="R2486" s="68">
        <f>Tabla1[[#This Row],[TASA 16]]*16%</f>
        <v>0</v>
      </c>
    </row>
    <row r="2487" spans="2:18" x14ac:dyDescent="0.25">
      <c r="B2487" t="str">
        <f>'[1]210 Y RFC'!A2487</f>
        <v>LOUL770413AV8</v>
      </c>
      <c r="C2487" t="s">
        <v>2519</v>
      </c>
      <c r="D2487" t="str">
        <f>'[1]210 Y RFC'!C2487</f>
        <v>LOZANO ULLOA LUIS GERARDO</v>
      </c>
      <c r="E2487" s="35">
        <f>SUMIFS(Tabla16[TASA 16],Tabla16[NUM],Tabla1[[#This Row],[CODIGO]])</f>
        <v>0</v>
      </c>
      <c r="F2487" s="35">
        <f>SUMIFS(Tabla16[TASA 0%],Tabla16[NUM],Tabla1[[#This Row],[CODIGO]])</f>
        <v>0</v>
      </c>
      <c r="G2487" s="35">
        <f>SUMIFS(Tabla16[[EXENTO ]],Tabla16[NUM],Tabla1[[#This Row],[CODIGO]])</f>
        <v>0</v>
      </c>
      <c r="H2487" s="35">
        <f>SUMIFS(Tabla16[IVA],Tabla16[NUM],Tabla1[[#This Row],[CODIGO]])</f>
        <v>0</v>
      </c>
      <c r="I2487" s="35">
        <f>SUMIFS(Tabla16[ISR RET.],Tabla16[NUM],Tabla1[[#This Row],[CODIGO]])</f>
        <v>0</v>
      </c>
      <c r="J2487" s="35">
        <f>SUMIFS(Tabla16[IVA RET.],Tabla16[NUM],Tabla1[[#This Row],[CODIGO]])</f>
        <v>0</v>
      </c>
      <c r="K2487" t="str">
        <f>FIXED(Tabla1[[#This Row],[TASA 16%]],0)</f>
        <v>0</v>
      </c>
      <c r="L2487" t="str">
        <f>FIXED(Tabla1[[#This Row],[TASA 0%]],0)</f>
        <v>0</v>
      </c>
      <c r="M2487" t="str">
        <f>FIXED(Tabla1[[#This Row],[TASA EXE.]],0)</f>
        <v>0</v>
      </c>
      <c r="N2487" t="str">
        <f>FIXED(Tabla1[[#This Row],[IVA]],0)</f>
        <v>0</v>
      </c>
      <c r="O2487" t="str">
        <f>FIXED(Tabla1[[#This Row],[ISR RET]],0)</f>
        <v>0</v>
      </c>
      <c r="P2487" t="str">
        <f>FIXED(Tabla1[[#This Row],[IVA RET]],0)</f>
        <v>0</v>
      </c>
      <c r="R2487" s="68">
        <f>Tabla1[[#This Row],[TASA 16]]*16%</f>
        <v>0</v>
      </c>
    </row>
    <row r="2488" spans="2:18" x14ac:dyDescent="0.25">
      <c r="B2488" t="str">
        <f>'[1]210 Y RFC'!A2488</f>
        <v>FFI000908D61</v>
      </c>
      <c r="C2488" t="s">
        <v>2520</v>
      </c>
      <c r="D2488" t="str">
        <f>'[1]210 Y RFC'!C2488</f>
        <v>FIBRAS FIX SA DE CV</v>
      </c>
      <c r="E2488" s="35">
        <f>SUMIFS(Tabla16[TASA 16],Tabla16[NUM],Tabla1[[#This Row],[CODIGO]])</f>
        <v>19872.75</v>
      </c>
      <c r="F2488" s="35">
        <f>SUMIFS(Tabla16[TASA 0%],Tabla16[NUM],Tabla1[[#This Row],[CODIGO]])</f>
        <v>-2.9999999998835847E-2</v>
      </c>
      <c r="G2488" s="35">
        <f>SUMIFS(Tabla16[[EXENTO ]],Tabla16[NUM],Tabla1[[#This Row],[CODIGO]])</f>
        <v>0</v>
      </c>
      <c r="H2488" s="35">
        <f>SUMIFS(Tabla16[IVA],Tabla16[NUM],Tabla1[[#This Row],[CODIGO]])</f>
        <v>3179.64</v>
      </c>
      <c r="I2488" s="35">
        <f>SUMIFS(Tabla16[ISR RET.],Tabla16[NUM],Tabla1[[#This Row],[CODIGO]])</f>
        <v>0</v>
      </c>
      <c r="J2488" s="35">
        <f>SUMIFS(Tabla16[IVA RET.],Tabla16[NUM],Tabla1[[#This Row],[CODIGO]])</f>
        <v>0</v>
      </c>
      <c r="K2488" t="str">
        <f>FIXED(Tabla1[[#This Row],[TASA 16%]],0)</f>
        <v>19,873</v>
      </c>
      <c r="L2488" t="str">
        <f>FIXED(Tabla1[[#This Row],[TASA 0%]],0)</f>
        <v>0</v>
      </c>
      <c r="M2488" t="str">
        <f>FIXED(Tabla1[[#This Row],[TASA EXE.]],0)</f>
        <v>0</v>
      </c>
      <c r="N2488" s="36" t="str">
        <f>FIXED(Tabla1[[#This Row],[IVA]],0)</f>
        <v>3,180</v>
      </c>
      <c r="O2488" s="36" t="str">
        <f>FIXED(Tabla1[[#This Row],[ISR RET]],0)</f>
        <v>0</v>
      </c>
      <c r="P2488" s="36" t="str">
        <f>FIXED(Tabla1[[#This Row],[IVA RET]],0)</f>
        <v>0</v>
      </c>
      <c r="R2488" s="68">
        <f>Tabla1[[#This Row],[TASA 16]]*16%</f>
        <v>3179.6800000000003</v>
      </c>
    </row>
    <row r="2489" spans="2:18" x14ac:dyDescent="0.25">
      <c r="B2489" t="str">
        <f>'[1]210 Y RFC'!A2489</f>
        <v>FACC790705324</v>
      </c>
      <c r="C2489" t="s">
        <v>2521</v>
      </c>
      <c r="D2489" t="str">
        <f>'[1]210 Y RFC'!C2489</f>
        <v>FRANCO CAMARENA CARLOS ADRIAN</v>
      </c>
      <c r="E2489" s="35">
        <f>SUMIFS(Tabla16[TASA 16],Tabla16[NUM],Tabla1[[#This Row],[CODIGO]])</f>
        <v>0</v>
      </c>
      <c r="F2489" s="35">
        <f>SUMIFS(Tabla16[TASA 0%],Tabla16[NUM],Tabla1[[#This Row],[CODIGO]])</f>
        <v>0</v>
      </c>
      <c r="G2489" s="35">
        <f>SUMIFS(Tabla16[[EXENTO ]],Tabla16[NUM],Tabla1[[#This Row],[CODIGO]])</f>
        <v>0</v>
      </c>
      <c r="H2489" s="35">
        <f>SUMIFS(Tabla16[IVA],Tabla16[NUM],Tabla1[[#This Row],[CODIGO]])</f>
        <v>0</v>
      </c>
      <c r="I2489" s="35">
        <f>SUMIFS(Tabla16[ISR RET.],Tabla16[NUM],Tabla1[[#This Row],[CODIGO]])</f>
        <v>0</v>
      </c>
      <c r="J2489" s="35">
        <f>SUMIFS(Tabla16[IVA RET.],Tabla16[NUM],Tabla1[[#This Row],[CODIGO]])</f>
        <v>0</v>
      </c>
      <c r="K2489" t="str">
        <f>FIXED(Tabla1[[#This Row],[TASA 16%]],0)</f>
        <v>0</v>
      </c>
      <c r="L2489" t="str">
        <f>FIXED(Tabla1[[#This Row],[TASA 0%]],0)</f>
        <v>0</v>
      </c>
      <c r="M2489" t="str">
        <f>FIXED(Tabla1[[#This Row],[TASA EXE.]],0)</f>
        <v>0</v>
      </c>
      <c r="N2489" t="str">
        <f>FIXED(Tabla1[[#This Row],[IVA]],0)</f>
        <v>0</v>
      </c>
      <c r="O2489" t="str">
        <f>FIXED(Tabla1[[#This Row],[ISR RET]],0)</f>
        <v>0</v>
      </c>
      <c r="P2489" t="str">
        <f>FIXED(Tabla1[[#This Row],[IVA RET]],0)</f>
        <v>0</v>
      </c>
      <c r="R2489" s="68">
        <f>Tabla1[[#This Row],[TASA 16]]*16%</f>
        <v>0</v>
      </c>
    </row>
    <row r="2490" spans="2:18" x14ac:dyDescent="0.25">
      <c r="B2490" t="str">
        <f>'[1]210 Y RFC'!A2490</f>
        <v>BIOJ8109194V3</v>
      </c>
      <c r="C2490" t="s">
        <v>2522</v>
      </c>
      <c r="D2490" t="str">
        <f>'[1]210 Y RFC'!C2490</f>
        <v>BRITO OCAMPO JORGE</v>
      </c>
      <c r="E2490" s="35">
        <f>SUMIFS(Tabla16[TASA 16],Tabla16[NUM],Tabla1[[#This Row],[CODIGO]])</f>
        <v>0</v>
      </c>
      <c r="F2490" s="35">
        <f>SUMIFS(Tabla16[TASA 0%],Tabla16[NUM],Tabla1[[#This Row],[CODIGO]])</f>
        <v>0</v>
      </c>
      <c r="G2490" s="35">
        <f>SUMIFS(Tabla16[[EXENTO ]],Tabla16[NUM],Tabla1[[#This Row],[CODIGO]])</f>
        <v>0</v>
      </c>
      <c r="H2490" s="35">
        <f>SUMIFS(Tabla16[IVA],Tabla16[NUM],Tabla1[[#This Row],[CODIGO]])</f>
        <v>0</v>
      </c>
      <c r="I2490" s="35">
        <f>SUMIFS(Tabla16[ISR RET.],Tabla16[NUM],Tabla1[[#This Row],[CODIGO]])</f>
        <v>0</v>
      </c>
      <c r="J2490" s="35">
        <f>SUMIFS(Tabla16[IVA RET.],Tabla16[NUM],Tabla1[[#This Row],[CODIGO]])</f>
        <v>0</v>
      </c>
      <c r="K2490" t="str">
        <f>FIXED(Tabla1[[#This Row],[TASA 16%]],0)</f>
        <v>0</v>
      </c>
      <c r="L2490" t="str">
        <f>FIXED(Tabla1[[#This Row],[TASA 0%]],0)</f>
        <v>0</v>
      </c>
      <c r="M2490" t="str">
        <f>FIXED(Tabla1[[#This Row],[TASA EXE.]],0)</f>
        <v>0</v>
      </c>
      <c r="N2490" s="36" t="str">
        <f>FIXED(Tabla1[[#This Row],[IVA]],0)</f>
        <v>0</v>
      </c>
      <c r="O2490" s="36" t="str">
        <f>FIXED(Tabla1[[#This Row],[ISR RET]],0)</f>
        <v>0</v>
      </c>
      <c r="P2490" s="36" t="str">
        <f>FIXED(Tabla1[[#This Row],[IVA RET]],0)</f>
        <v>0</v>
      </c>
      <c r="R2490" s="68">
        <f>Tabla1[[#This Row],[TASA 16]]*16%</f>
        <v>0</v>
      </c>
    </row>
    <row r="2491" spans="2:18" x14ac:dyDescent="0.25">
      <c r="B2491" t="str">
        <f>'[1]210 Y RFC'!A2491</f>
        <v>AAFF850926GE6</v>
      </c>
      <c r="C2491" t="s">
        <v>2523</v>
      </c>
      <c r="D2491" t="str">
        <f>'[1]210 Y RFC'!C2491</f>
        <v>ALVAREZ FRANCO MARIA FERNANDA</v>
      </c>
      <c r="E2491" s="35">
        <f>SUMIFS(Tabla16[TASA 16],Tabla16[NUM],Tabla1[[#This Row],[CODIGO]])</f>
        <v>0</v>
      </c>
      <c r="F2491" s="35">
        <f>SUMIFS(Tabla16[TASA 0%],Tabla16[NUM],Tabla1[[#This Row],[CODIGO]])</f>
        <v>0</v>
      </c>
      <c r="G2491" s="35">
        <f>SUMIFS(Tabla16[[EXENTO ]],Tabla16[NUM],Tabla1[[#This Row],[CODIGO]])</f>
        <v>0</v>
      </c>
      <c r="H2491" s="35">
        <f>SUMIFS(Tabla16[IVA],Tabla16[NUM],Tabla1[[#This Row],[CODIGO]])</f>
        <v>0</v>
      </c>
      <c r="I2491" s="35">
        <f>SUMIFS(Tabla16[ISR RET.],Tabla16[NUM],Tabla1[[#This Row],[CODIGO]])</f>
        <v>0</v>
      </c>
      <c r="J2491" s="35">
        <f>SUMIFS(Tabla16[IVA RET.],Tabla16[NUM],Tabla1[[#This Row],[CODIGO]])</f>
        <v>0</v>
      </c>
      <c r="K2491" t="str">
        <f>FIXED(Tabla1[[#This Row],[TASA 16%]],0)</f>
        <v>0</v>
      </c>
      <c r="L2491" t="str">
        <f>FIXED(Tabla1[[#This Row],[TASA 0%]],0)</f>
        <v>0</v>
      </c>
      <c r="M2491" t="str">
        <f>FIXED(Tabla1[[#This Row],[TASA EXE.]],0)</f>
        <v>0</v>
      </c>
      <c r="N2491" t="str">
        <f>FIXED(Tabla1[[#This Row],[IVA]],0)</f>
        <v>0</v>
      </c>
      <c r="O2491" t="str">
        <f>FIXED(Tabla1[[#This Row],[ISR RET]],0)</f>
        <v>0</v>
      </c>
      <c r="P2491" t="str">
        <f>FIXED(Tabla1[[#This Row],[IVA RET]],0)</f>
        <v>0</v>
      </c>
      <c r="R2491" s="68">
        <f>Tabla1[[#This Row],[TASA 16]]*16%</f>
        <v>0</v>
      </c>
    </row>
    <row r="2492" spans="2:18" x14ac:dyDescent="0.25">
      <c r="B2492" t="str">
        <f>'[1]210 Y RFC'!A2492</f>
        <v>MPR100617S5A</v>
      </c>
      <c r="C2492" t="s">
        <v>2524</v>
      </c>
      <c r="D2492" t="str">
        <f>'[1]210 Y RFC'!C2492</f>
        <v>MCI PRODUCE S DE RL DE CV</v>
      </c>
      <c r="E2492" s="35">
        <f>SUMIFS(Tabla16[TASA 16],Tabla16[NUM],Tabla1[[#This Row],[CODIGO]])</f>
        <v>0</v>
      </c>
      <c r="F2492" s="35">
        <f>SUMIFS(Tabla16[TASA 0%],Tabla16[NUM],Tabla1[[#This Row],[CODIGO]])</f>
        <v>0</v>
      </c>
      <c r="G2492" s="35">
        <f>SUMIFS(Tabla16[[EXENTO ]],Tabla16[NUM],Tabla1[[#This Row],[CODIGO]])</f>
        <v>0</v>
      </c>
      <c r="H2492" s="35">
        <f>SUMIFS(Tabla16[IVA],Tabla16[NUM],Tabla1[[#This Row],[CODIGO]])</f>
        <v>0</v>
      </c>
      <c r="I2492" s="35">
        <f>SUMIFS(Tabla16[ISR RET.],Tabla16[NUM],Tabla1[[#This Row],[CODIGO]])</f>
        <v>0</v>
      </c>
      <c r="J2492" s="35">
        <f>SUMIFS(Tabla16[IVA RET.],Tabla16[NUM],Tabla1[[#This Row],[CODIGO]])</f>
        <v>0</v>
      </c>
      <c r="K2492" t="str">
        <f>FIXED(Tabla1[[#This Row],[TASA 16%]],0)</f>
        <v>0</v>
      </c>
      <c r="L2492" t="str">
        <f>FIXED(Tabla1[[#This Row],[TASA 0%]],0)</f>
        <v>0</v>
      </c>
      <c r="M2492" t="str">
        <f>FIXED(Tabla1[[#This Row],[TASA EXE.]],0)</f>
        <v>0</v>
      </c>
      <c r="N2492" s="36" t="str">
        <f>FIXED(Tabla1[[#This Row],[IVA]],0)</f>
        <v>0</v>
      </c>
      <c r="O2492" s="36" t="str">
        <f>FIXED(Tabla1[[#This Row],[ISR RET]],0)</f>
        <v>0</v>
      </c>
      <c r="P2492" s="36" t="str">
        <f>FIXED(Tabla1[[#This Row],[IVA RET]],0)</f>
        <v>0</v>
      </c>
      <c r="R2492" s="68">
        <f>Tabla1[[#This Row],[TASA 16]]*16%</f>
        <v>0</v>
      </c>
    </row>
    <row r="2493" spans="2:18" x14ac:dyDescent="0.25">
      <c r="B2493" t="str">
        <f>'[1]210 Y RFC'!A2493</f>
        <v>NAH850320159</v>
      </c>
      <c r="C2493" t="s">
        <v>2525</v>
      </c>
      <c r="D2493" t="str">
        <f>'[1]210 Y RFC'!C2493</f>
        <v>NACIONAL DE ALIMENTOS Y HELADOS SA DE CV</v>
      </c>
      <c r="E2493" s="35">
        <f>SUMIFS(Tabla16[TASA 16],Tabla16[NUM],Tabla1[[#This Row],[CODIGO]])</f>
        <v>0</v>
      </c>
      <c r="F2493" s="35">
        <f>SUMIFS(Tabla16[TASA 0%],Tabla16[NUM],Tabla1[[#This Row],[CODIGO]])</f>
        <v>0</v>
      </c>
      <c r="G2493" s="35">
        <f>SUMIFS(Tabla16[[EXENTO ]],Tabla16[NUM],Tabla1[[#This Row],[CODIGO]])</f>
        <v>0</v>
      </c>
      <c r="H2493" s="35">
        <f>SUMIFS(Tabla16[IVA],Tabla16[NUM],Tabla1[[#This Row],[CODIGO]])</f>
        <v>0</v>
      </c>
      <c r="I2493" s="35">
        <f>SUMIFS(Tabla16[ISR RET.],Tabla16[NUM],Tabla1[[#This Row],[CODIGO]])</f>
        <v>0</v>
      </c>
      <c r="J2493" s="35">
        <f>SUMIFS(Tabla16[IVA RET.],Tabla16[NUM],Tabla1[[#This Row],[CODIGO]])</f>
        <v>0</v>
      </c>
      <c r="K2493" t="str">
        <f>FIXED(Tabla1[[#This Row],[TASA 16%]],0)</f>
        <v>0</v>
      </c>
      <c r="L2493" t="str">
        <f>FIXED(Tabla1[[#This Row],[TASA 0%]],0)</f>
        <v>0</v>
      </c>
      <c r="M2493" t="str">
        <f>FIXED(Tabla1[[#This Row],[TASA EXE.]],0)</f>
        <v>0</v>
      </c>
      <c r="N2493" t="str">
        <f>FIXED(Tabla1[[#This Row],[IVA]],0)</f>
        <v>0</v>
      </c>
      <c r="O2493" t="str">
        <f>FIXED(Tabla1[[#This Row],[ISR RET]],0)</f>
        <v>0</v>
      </c>
      <c r="P2493" t="str">
        <f>FIXED(Tabla1[[#This Row],[IVA RET]],0)</f>
        <v>0</v>
      </c>
      <c r="R2493" s="68">
        <f>Tabla1[[#This Row],[TASA 16]]*16%</f>
        <v>0</v>
      </c>
    </row>
    <row r="2494" spans="2:18" x14ac:dyDescent="0.25">
      <c r="B2494" t="str">
        <f>'[1]210 Y RFC'!A2494</f>
        <v>BME000124M66</v>
      </c>
      <c r="C2494" t="s">
        <v>2526</v>
      </c>
      <c r="D2494" t="str">
        <f>'[1]210 Y RFC'!C2494</f>
        <v>BSN MEDICAL SA DE CV</v>
      </c>
      <c r="E2494" s="35">
        <f>SUMIFS(Tabla16[TASA 16],Tabla16[NUM],Tabla1[[#This Row],[CODIGO]])</f>
        <v>0</v>
      </c>
      <c r="F2494" s="35">
        <f>SUMIFS(Tabla16[TASA 0%],Tabla16[NUM],Tabla1[[#This Row],[CODIGO]])</f>
        <v>0</v>
      </c>
      <c r="G2494" s="35">
        <f>SUMIFS(Tabla16[[EXENTO ]],Tabla16[NUM],Tabla1[[#This Row],[CODIGO]])</f>
        <v>0</v>
      </c>
      <c r="H2494" s="35">
        <f>SUMIFS(Tabla16[IVA],Tabla16[NUM],Tabla1[[#This Row],[CODIGO]])</f>
        <v>0</v>
      </c>
      <c r="I2494" s="35">
        <f>SUMIFS(Tabla16[ISR RET.],Tabla16[NUM],Tabla1[[#This Row],[CODIGO]])</f>
        <v>0</v>
      </c>
      <c r="J2494" s="35">
        <f>SUMIFS(Tabla16[IVA RET.],Tabla16[NUM],Tabla1[[#This Row],[CODIGO]])</f>
        <v>0</v>
      </c>
      <c r="K2494" t="str">
        <f>FIXED(Tabla1[[#This Row],[TASA 16%]],0)</f>
        <v>0</v>
      </c>
      <c r="L2494" t="str">
        <f>FIXED(Tabla1[[#This Row],[TASA 0%]],0)</f>
        <v>0</v>
      </c>
      <c r="M2494" t="str">
        <f>FIXED(Tabla1[[#This Row],[TASA EXE.]],0)</f>
        <v>0</v>
      </c>
      <c r="N2494" s="36" t="str">
        <f>FIXED(Tabla1[[#This Row],[IVA]],0)</f>
        <v>0</v>
      </c>
      <c r="O2494" s="36" t="str">
        <f>FIXED(Tabla1[[#This Row],[ISR RET]],0)</f>
        <v>0</v>
      </c>
      <c r="P2494" s="36" t="str">
        <f>FIXED(Tabla1[[#This Row],[IVA RET]],0)</f>
        <v>0</v>
      </c>
      <c r="R2494" s="68">
        <f>Tabla1[[#This Row],[TASA 16]]*16%</f>
        <v>0</v>
      </c>
    </row>
    <row r="2495" spans="2:18" x14ac:dyDescent="0.25">
      <c r="B2495" t="str">
        <f>'[1]210 Y RFC'!A2495</f>
        <v>FRA961126F59</v>
      </c>
      <c r="C2495" t="s">
        <v>2527</v>
      </c>
      <c r="D2495" t="str">
        <f>'[1]210 Y RFC'!C2495</f>
        <v>FRABEL SA DE CV</v>
      </c>
      <c r="E2495" s="35">
        <f>SUMIFS(Tabla16[TASA 16],Tabla16[NUM],Tabla1[[#This Row],[CODIGO]])</f>
        <v>0</v>
      </c>
      <c r="F2495" s="35">
        <f>SUMIFS(Tabla16[TASA 0%],Tabla16[NUM],Tabla1[[#This Row],[CODIGO]])</f>
        <v>0</v>
      </c>
      <c r="G2495" s="35">
        <f>SUMIFS(Tabla16[[EXENTO ]],Tabla16[NUM],Tabla1[[#This Row],[CODIGO]])</f>
        <v>0</v>
      </c>
      <c r="H2495" s="35">
        <f>SUMIFS(Tabla16[IVA],Tabla16[NUM],Tabla1[[#This Row],[CODIGO]])</f>
        <v>0</v>
      </c>
      <c r="I2495" s="35">
        <f>SUMIFS(Tabla16[ISR RET.],Tabla16[NUM],Tabla1[[#This Row],[CODIGO]])</f>
        <v>0</v>
      </c>
      <c r="J2495" s="35">
        <f>SUMIFS(Tabla16[IVA RET.],Tabla16[NUM],Tabla1[[#This Row],[CODIGO]])</f>
        <v>0</v>
      </c>
      <c r="K2495" t="str">
        <f>FIXED(Tabla1[[#This Row],[TASA 16%]],0)</f>
        <v>0</v>
      </c>
      <c r="L2495" t="str">
        <f>FIXED(Tabla1[[#This Row],[TASA 0%]],0)</f>
        <v>0</v>
      </c>
      <c r="M2495" t="str">
        <f>FIXED(Tabla1[[#This Row],[TASA EXE.]],0)</f>
        <v>0</v>
      </c>
      <c r="N2495" t="str">
        <f>FIXED(Tabla1[[#This Row],[IVA]],0)</f>
        <v>0</v>
      </c>
      <c r="O2495" t="str">
        <f>FIXED(Tabla1[[#This Row],[ISR RET]],0)</f>
        <v>0</v>
      </c>
      <c r="P2495" t="str">
        <f>FIXED(Tabla1[[#This Row],[IVA RET]],0)</f>
        <v>0</v>
      </c>
      <c r="R2495" s="68">
        <f>Tabla1[[#This Row],[TASA 16]]*16%</f>
        <v>0</v>
      </c>
    </row>
    <row r="2496" spans="2:18" x14ac:dyDescent="0.25">
      <c r="B2496" t="str">
        <f>'[1]210 Y RFC'!A2496</f>
        <v>MATS7302098V5</v>
      </c>
      <c r="C2496" t="s">
        <v>2528</v>
      </c>
      <c r="D2496" t="str">
        <f>'[1]210 Y RFC'!C2496</f>
        <v>MARTINEZ TRUJILLO MARIA SOCORRO</v>
      </c>
      <c r="E2496" s="35">
        <f>SUMIFS(Tabla16[TASA 16],Tabla16[NUM],Tabla1[[#This Row],[CODIGO]])</f>
        <v>0</v>
      </c>
      <c r="F2496" s="35">
        <f>SUMIFS(Tabla16[TASA 0%],Tabla16[NUM],Tabla1[[#This Row],[CODIGO]])</f>
        <v>0</v>
      </c>
      <c r="G2496" s="35">
        <f>SUMIFS(Tabla16[[EXENTO ]],Tabla16[NUM],Tabla1[[#This Row],[CODIGO]])</f>
        <v>0</v>
      </c>
      <c r="H2496" s="35">
        <f>SUMIFS(Tabla16[IVA],Tabla16[NUM],Tabla1[[#This Row],[CODIGO]])</f>
        <v>0</v>
      </c>
      <c r="I2496" s="35">
        <f>SUMIFS(Tabla16[ISR RET.],Tabla16[NUM],Tabla1[[#This Row],[CODIGO]])</f>
        <v>0</v>
      </c>
      <c r="J2496" s="35">
        <f>SUMIFS(Tabla16[IVA RET.],Tabla16[NUM],Tabla1[[#This Row],[CODIGO]])</f>
        <v>0</v>
      </c>
      <c r="K2496" t="str">
        <f>FIXED(Tabla1[[#This Row],[TASA 16%]],0)</f>
        <v>0</v>
      </c>
      <c r="L2496" t="str">
        <f>FIXED(Tabla1[[#This Row],[TASA 0%]],0)</f>
        <v>0</v>
      </c>
      <c r="M2496" t="str">
        <f>FIXED(Tabla1[[#This Row],[TASA EXE.]],0)</f>
        <v>0</v>
      </c>
      <c r="N2496" s="36" t="str">
        <f>FIXED(Tabla1[[#This Row],[IVA]],0)</f>
        <v>0</v>
      </c>
      <c r="O2496" s="36" t="str">
        <f>FIXED(Tabla1[[#This Row],[ISR RET]],0)</f>
        <v>0</v>
      </c>
      <c r="P2496" s="36" t="str">
        <f>FIXED(Tabla1[[#This Row],[IVA RET]],0)</f>
        <v>0</v>
      </c>
      <c r="R2496" s="68">
        <f>Tabla1[[#This Row],[TASA 16]]*16%</f>
        <v>0</v>
      </c>
    </row>
    <row r="2497" spans="2:18" x14ac:dyDescent="0.25">
      <c r="B2497" t="str">
        <f>'[1]210 Y RFC'!A2497</f>
        <v>GDT1010075C0</v>
      </c>
      <c r="C2497" t="s">
        <v>2529</v>
      </c>
      <c r="D2497" t="str">
        <f>'[1]210 Y RFC'!C2497</f>
        <v>COOPERATIVA GANADERA DE TEPA SC DE C DE RL</v>
      </c>
      <c r="E2497" s="35">
        <f>SUMIFS(Tabla16[TASA 16],Tabla16[NUM],Tabla1[[#This Row],[CODIGO]])</f>
        <v>0</v>
      </c>
      <c r="F2497" s="35">
        <f>SUMIFS(Tabla16[TASA 0%],Tabla16[NUM],Tabla1[[#This Row],[CODIGO]])</f>
        <v>0</v>
      </c>
      <c r="G2497" s="35">
        <f>SUMIFS(Tabla16[[EXENTO ]],Tabla16[NUM],Tabla1[[#This Row],[CODIGO]])</f>
        <v>0</v>
      </c>
      <c r="H2497" s="35">
        <f>SUMIFS(Tabla16[IVA],Tabla16[NUM],Tabla1[[#This Row],[CODIGO]])</f>
        <v>0</v>
      </c>
      <c r="I2497" s="35">
        <f>SUMIFS(Tabla16[ISR RET.],Tabla16[NUM],Tabla1[[#This Row],[CODIGO]])</f>
        <v>0</v>
      </c>
      <c r="J2497" s="35">
        <f>SUMIFS(Tabla16[IVA RET.],Tabla16[NUM],Tabla1[[#This Row],[CODIGO]])</f>
        <v>0</v>
      </c>
      <c r="K2497" t="str">
        <f>FIXED(Tabla1[[#This Row],[TASA 16%]],0)</f>
        <v>0</v>
      </c>
      <c r="L2497" t="str">
        <f>FIXED(Tabla1[[#This Row],[TASA 0%]],0)</f>
        <v>0</v>
      </c>
      <c r="M2497" t="str">
        <f>FIXED(Tabla1[[#This Row],[TASA EXE.]],0)</f>
        <v>0</v>
      </c>
      <c r="N2497" t="str">
        <f>FIXED(Tabla1[[#This Row],[IVA]],0)</f>
        <v>0</v>
      </c>
      <c r="O2497" t="str">
        <f>FIXED(Tabla1[[#This Row],[ISR RET]],0)</f>
        <v>0</v>
      </c>
      <c r="P2497" t="str">
        <f>FIXED(Tabla1[[#This Row],[IVA RET]],0)</f>
        <v>0</v>
      </c>
      <c r="R2497" s="68">
        <f>Tabla1[[#This Row],[TASA 16]]*16%</f>
        <v>0</v>
      </c>
    </row>
    <row r="2498" spans="2:18" x14ac:dyDescent="0.25">
      <c r="B2498" t="str">
        <f>'[1]210 Y RFC'!A2498</f>
        <v>MAMX640619MJA</v>
      </c>
      <c r="C2498" t="s">
        <v>2530</v>
      </c>
      <c r="D2498" t="str">
        <f>'[1]210 Y RFC'!C2498</f>
        <v>MARTIN MELENDRES ENRIQUE</v>
      </c>
      <c r="E2498" s="35">
        <f>SUMIFS(Tabla16[TASA 16],Tabla16[NUM],Tabla1[[#This Row],[CODIGO]])</f>
        <v>0</v>
      </c>
      <c r="F2498" s="35">
        <f>SUMIFS(Tabla16[TASA 0%],Tabla16[NUM],Tabla1[[#This Row],[CODIGO]])</f>
        <v>0</v>
      </c>
      <c r="G2498" s="35">
        <f>SUMIFS(Tabla16[[EXENTO ]],Tabla16[NUM],Tabla1[[#This Row],[CODIGO]])</f>
        <v>0</v>
      </c>
      <c r="H2498" s="35">
        <f>SUMIFS(Tabla16[IVA],Tabla16[NUM],Tabla1[[#This Row],[CODIGO]])</f>
        <v>0</v>
      </c>
      <c r="I2498" s="35">
        <f>SUMIFS(Tabla16[ISR RET.],Tabla16[NUM],Tabla1[[#This Row],[CODIGO]])</f>
        <v>0</v>
      </c>
      <c r="J2498" s="35">
        <f>SUMIFS(Tabla16[IVA RET.],Tabla16[NUM],Tabla1[[#This Row],[CODIGO]])</f>
        <v>0</v>
      </c>
      <c r="K2498" t="str">
        <f>FIXED(Tabla1[[#This Row],[TASA 16%]],0)</f>
        <v>0</v>
      </c>
      <c r="L2498" t="str">
        <f>FIXED(Tabla1[[#This Row],[TASA 0%]],0)</f>
        <v>0</v>
      </c>
      <c r="M2498" t="str">
        <f>FIXED(Tabla1[[#This Row],[TASA EXE.]],0)</f>
        <v>0</v>
      </c>
      <c r="N2498" s="36" t="str">
        <f>FIXED(Tabla1[[#This Row],[IVA]],0)</f>
        <v>0</v>
      </c>
      <c r="O2498" s="36" t="str">
        <f>FIXED(Tabla1[[#This Row],[ISR RET]],0)</f>
        <v>0</v>
      </c>
      <c r="P2498" s="36" t="str">
        <f>FIXED(Tabla1[[#This Row],[IVA RET]],0)</f>
        <v>0</v>
      </c>
      <c r="R2498" s="68">
        <f>Tabla1[[#This Row],[TASA 16]]*16%</f>
        <v>0</v>
      </c>
    </row>
    <row r="2499" spans="2:18" x14ac:dyDescent="0.25">
      <c r="B2499" t="str">
        <f>'[1]210 Y RFC'!A2499</f>
        <v>KLE9604128M5</v>
      </c>
      <c r="C2499" t="s">
        <v>2531</v>
      </c>
      <c r="D2499" t="str">
        <f>'[1]210 Y RFC'!C2499</f>
        <v>KLEBEN SA DE CV</v>
      </c>
      <c r="E2499" s="35">
        <f>SUMIFS(Tabla16[TASA 16],Tabla16[NUM],Tabla1[[#This Row],[CODIGO]])</f>
        <v>0</v>
      </c>
      <c r="F2499" s="35">
        <f>SUMIFS(Tabla16[TASA 0%],Tabla16[NUM],Tabla1[[#This Row],[CODIGO]])</f>
        <v>0</v>
      </c>
      <c r="G2499" s="35">
        <f>SUMIFS(Tabla16[[EXENTO ]],Tabla16[NUM],Tabla1[[#This Row],[CODIGO]])</f>
        <v>0</v>
      </c>
      <c r="H2499" s="35">
        <f>SUMIFS(Tabla16[IVA],Tabla16[NUM],Tabla1[[#This Row],[CODIGO]])</f>
        <v>0</v>
      </c>
      <c r="I2499" s="35">
        <f>SUMIFS(Tabla16[ISR RET.],Tabla16[NUM],Tabla1[[#This Row],[CODIGO]])</f>
        <v>0</v>
      </c>
      <c r="J2499" s="35">
        <f>SUMIFS(Tabla16[IVA RET.],Tabla16[NUM],Tabla1[[#This Row],[CODIGO]])</f>
        <v>0</v>
      </c>
      <c r="K2499" t="str">
        <f>FIXED(Tabla1[[#This Row],[TASA 16%]],0)</f>
        <v>0</v>
      </c>
      <c r="L2499" t="str">
        <f>FIXED(Tabla1[[#This Row],[TASA 0%]],0)</f>
        <v>0</v>
      </c>
      <c r="M2499" t="str">
        <f>FIXED(Tabla1[[#This Row],[TASA EXE.]],0)</f>
        <v>0</v>
      </c>
      <c r="N2499" t="str">
        <f>FIXED(Tabla1[[#This Row],[IVA]],0)</f>
        <v>0</v>
      </c>
      <c r="O2499" t="str">
        <f>FIXED(Tabla1[[#This Row],[ISR RET]],0)</f>
        <v>0</v>
      </c>
      <c r="P2499" t="str">
        <f>FIXED(Tabla1[[#This Row],[IVA RET]],0)</f>
        <v>0</v>
      </c>
      <c r="R2499" s="68">
        <f>Tabla1[[#This Row],[TASA 16]]*16%</f>
        <v>0</v>
      </c>
    </row>
    <row r="2500" spans="2:18" x14ac:dyDescent="0.25">
      <c r="B2500" t="str">
        <f>'[1]210 Y RFC'!A2500</f>
        <v>DLE040628S64</v>
      </c>
      <c r="C2500" t="s">
        <v>2532</v>
      </c>
      <c r="D2500" t="str">
        <f>'[1]210 Y RFC'!C2500</f>
        <v>LEVIC SA DE CV</v>
      </c>
      <c r="E2500" s="35">
        <f>SUMIFS(Tabla16[TASA 16],Tabla16[NUM],Tabla1[[#This Row],[CODIGO]])</f>
        <v>0</v>
      </c>
      <c r="F2500" s="35">
        <f>SUMIFS(Tabla16[TASA 0%],Tabla16[NUM],Tabla1[[#This Row],[CODIGO]])</f>
        <v>0</v>
      </c>
      <c r="G2500" s="35">
        <f>SUMIFS(Tabla16[[EXENTO ]],Tabla16[NUM],Tabla1[[#This Row],[CODIGO]])</f>
        <v>0</v>
      </c>
      <c r="H2500" s="35">
        <f>SUMIFS(Tabla16[IVA],Tabla16[NUM],Tabla1[[#This Row],[CODIGO]])</f>
        <v>0</v>
      </c>
      <c r="I2500" s="35">
        <f>SUMIFS(Tabla16[ISR RET.],Tabla16[NUM],Tabla1[[#This Row],[CODIGO]])</f>
        <v>0</v>
      </c>
      <c r="J2500" s="35">
        <f>SUMIFS(Tabla16[IVA RET.],Tabla16[NUM],Tabla1[[#This Row],[CODIGO]])</f>
        <v>0</v>
      </c>
      <c r="K2500" t="str">
        <f>FIXED(Tabla1[[#This Row],[TASA 16%]],0)</f>
        <v>0</v>
      </c>
      <c r="L2500" t="str">
        <f>FIXED(Tabla1[[#This Row],[TASA 0%]],0)</f>
        <v>0</v>
      </c>
      <c r="M2500" t="str">
        <f>FIXED(Tabla1[[#This Row],[TASA EXE.]],0)</f>
        <v>0</v>
      </c>
      <c r="N2500" s="36" t="str">
        <f>FIXED(Tabla1[[#This Row],[IVA]],0)</f>
        <v>0</v>
      </c>
      <c r="O2500" s="36" t="str">
        <f>FIXED(Tabla1[[#This Row],[ISR RET]],0)</f>
        <v>0</v>
      </c>
      <c r="P2500" s="36" t="str">
        <f>FIXED(Tabla1[[#This Row],[IVA RET]],0)</f>
        <v>0</v>
      </c>
      <c r="R2500" s="68">
        <f>Tabla1[[#This Row],[TASA 16]]*16%</f>
        <v>0</v>
      </c>
    </row>
    <row r="2501" spans="2:18" x14ac:dyDescent="0.25">
      <c r="B2501" t="str">
        <f>'[1]210 Y RFC'!A2501</f>
        <v>LCO130122F98</v>
      </c>
      <c r="C2501" t="s">
        <v>2533</v>
      </c>
      <c r="D2501" t="str">
        <f>'[1]210 Y RFC'!C2501</f>
        <v>LBM COMERCIALIZADORA SA DE CV</v>
      </c>
      <c r="E2501" s="35">
        <f>SUMIFS(Tabla16[TASA 16],Tabla16[NUM],Tabla1[[#This Row],[CODIGO]])</f>
        <v>735471.375</v>
      </c>
      <c r="F2501" s="35">
        <f>SUMIFS(Tabla16[TASA 0%],Tabla16[NUM],Tabla1[[#This Row],[CODIGO]])</f>
        <v>-5.0000000046566129E-3</v>
      </c>
      <c r="G2501" s="35">
        <f>SUMIFS(Tabla16[[EXENTO ]],Tabla16[NUM],Tabla1[[#This Row],[CODIGO]])</f>
        <v>0</v>
      </c>
      <c r="H2501" s="35">
        <f>SUMIFS(Tabla16[IVA],Tabla16[NUM],Tabla1[[#This Row],[CODIGO]])</f>
        <v>117675.42</v>
      </c>
      <c r="I2501" s="35">
        <f>SUMIFS(Tabla16[ISR RET.],Tabla16[NUM],Tabla1[[#This Row],[CODIGO]])</f>
        <v>0</v>
      </c>
      <c r="J2501" s="35">
        <f>SUMIFS(Tabla16[IVA RET.],Tabla16[NUM],Tabla1[[#This Row],[CODIGO]])</f>
        <v>0</v>
      </c>
      <c r="K2501" t="str">
        <f>FIXED(Tabla1[[#This Row],[TASA 16%]],0)</f>
        <v>735,471</v>
      </c>
      <c r="L2501" t="str">
        <f>FIXED(Tabla1[[#This Row],[TASA 0%]],0)</f>
        <v>0</v>
      </c>
      <c r="M2501" t="str">
        <f>FIXED(Tabla1[[#This Row],[TASA EXE.]],0)</f>
        <v>0</v>
      </c>
      <c r="N2501" s="36" t="str">
        <f>FIXED(Tabla1[[#This Row],[IVA]],0)</f>
        <v>117,675</v>
      </c>
      <c r="O2501" s="36" t="str">
        <f>FIXED(Tabla1[[#This Row],[ISR RET]],0)</f>
        <v>0</v>
      </c>
      <c r="P2501" s="36" t="str">
        <f>FIXED(Tabla1[[#This Row],[IVA RET]],0)</f>
        <v>0</v>
      </c>
      <c r="R2501" s="68">
        <f>Tabla1[[#This Row],[TASA 16]]*16%</f>
        <v>117675.36</v>
      </c>
    </row>
    <row r="2502" spans="2:18" x14ac:dyDescent="0.25">
      <c r="B2502" t="str">
        <f>'[1]210 Y RFC'!A2502</f>
        <v>DEM120327PT2</v>
      </c>
      <c r="C2502" t="s">
        <v>2534</v>
      </c>
      <c r="D2502" t="str">
        <f>'[1]210 Y RFC'!C2502</f>
        <v>DM ESTRAGY MLA GRUPO DE DESARROLLO SA DE CV</v>
      </c>
      <c r="E2502" s="35">
        <f>SUMIFS(Tabla16[TASA 16],Tabla16[NUM],Tabla1[[#This Row],[CODIGO]])</f>
        <v>0</v>
      </c>
      <c r="F2502" s="35">
        <f>SUMIFS(Tabla16[TASA 0%],Tabla16[NUM],Tabla1[[#This Row],[CODIGO]])</f>
        <v>0</v>
      </c>
      <c r="G2502" s="35">
        <f>SUMIFS(Tabla16[[EXENTO ]],Tabla16[NUM],Tabla1[[#This Row],[CODIGO]])</f>
        <v>0</v>
      </c>
      <c r="H2502" s="35">
        <f>SUMIFS(Tabla16[IVA],Tabla16[NUM],Tabla1[[#This Row],[CODIGO]])</f>
        <v>0</v>
      </c>
      <c r="I2502" s="35">
        <f>SUMIFS(Tabla16[ISR RET.],Tabla16[NUM],Tabla1[[#This Row],[CODIGO]])</f>
        <v>0</v>
      </c>
      <c r="J2502" s="35">
        <f>SUMIFS(Tabla16[IVA RET.],Tabla16[NUM],Tabla1[[#This Row],[CODIGO]])</f>
        <v>0</v>
      </c>
      <c r="K2502" t="str">
        <f>FIXED(Tabla1[[#This Row],[TASA 16%]],0)</f>
        <v>0</v>
      </c>
      <c r="L2502" t="str">
        <f>FIXED(Tabla1[[#This Row],[TASA 0%]],0)</f>
        <v>0</v>
      </c>
      <c r="M2502" t="str">
        <f>FIXED(Tabla1[[#This Row],[TASA EXE.]],0)</f>
        <v>0</v>
      </c>
      <c r="N2502" s="36" t="str">
        <f>FIXED(Tabla1[[#This Row],[IVA]],0)</f>
        <v>0</v>
      </c>
      <c r="O2502" s="36" t="str">
        <f>FIXED(Tabla1[[#This Row],[ISR RET]],0)</f>
        <v>0</v>
      </c>
      <c r="P2502" s="36" t="str">
        <f>FIXED(Tabla1[[#This Row],[IVA RET]],0)</f>
        <v>0</v>
      </c>
      <c r="R2502" s="68">
        <f>Tabla1[[#This Row],[TASA 16]]*16%</f>
        <v>0</v>
      </c>
    </row>
    <row r="2503" spans="2:18" x14ac:dyDescent="0.25">
      <c r="B2503" t="str">
        <f>'[1]210 Y RFC'!A2503</f>
        <v>TOJS681013TB9</v>
      </c>
      <c r="C2503" t="s">
        <v>2535</v>
      </c>
      <c r="D2503" t="str">
        <f>'[1]210 Y RFC'!C2503</f>
        <v>TORRES JACOBO SAMUEL</v>
      </c>
      <c r="E2503" s="35">
        <f>SUMIFS(Tabla16[TASA 16],Tabla16[NUM],Tabla1[[#This Row],[CODIGO]])</f>
        <v>3105</v>
      </c>
      <c r="F2503" s="35">
        <f>SUMIFS(Tabla16[TASA 0%],Tabla16[NUM],Tabla1[[#This Row],[CODIGO]])</f>
        <v>0</v>
      </c>
      <c r="G2503" s="35">
        <f>SUMIFS(Tabla16[[EXENTO ]],Tabla16[NUM],Tabla1[[#This Row],[CODIGO]])</f>
        <v>0</v>
      </c>
      <c r="H2503" s="35">
        <f>SUMIFS(Tabla16[IVA],Tabla16[NUM],Tabla1[[#This Row],[CODIGO]])</f>
        <v>496.8</v>
      </c>
      <c r="I2503" s="35">
        <f>SUMIFS(Tabla16[ISR RET.],Tabla16[NUM],Tabla1[[#This Row],[CODIGO]])</f>
        <v>0</v>
      </c>
      <c r="J2503" s="35">
        <f>SUMIFS(Tabla16[IVA RET.],Tabla16[NUM],Tabla1[[#This Row],[CODIGO]])</f>
        <v>-186.3</v>
      </c>
      <c r="K2503" t="str">
        <f>FIXED(Tabla1[[#This Row],[TASA 16%]],0)</f>
        <v>3,105</v>
      </c>
      <c r="L2503" t="str">
        <f>FIXED(Tabla1[[#This Row],[TASA 0%]],0)</f>
        <v>0</v>
      </c>
      <c r="M2503" t="str">
        <f>FIXED(Tabla1[[#This Row],[TASA EXE.]],0)</f>
        <v>0</v>
      </c>
      <c r="N2503" t="str">
        <f>FIXED(Tabla1[[#This Row],[IVA]],0)</f>
        <v>497</v>
      </c>
      <c r="O2503" t="str">
        <f>FIXED(Tabla1[[#This Row],[ISR RET]],0)</f>
        <v>0</v>
      </c>
      <c r="P2503" t="str">
        <f>FIXED(Tabla1[[#This Row],[IVA RET]],0)</f>
        <v>-186</v>
      </c>
      <c r="R2503" s="68">
        <f>Tabla1[[#This Row],[TASA 16]]*16%</f>
        <v>496.8</v>
      </c>
    </row>
    <row r="2504" spans="2:18" x14ac:dyDescent="0.25">
      <c r="B2504" t="str">
        <f>'[1]210 Y RFC'!A2504</f>
        <v>SPS0904307J9</v>
      </c>
      <c r="C2504" t="s">
        <v>2536</v>
      </c>
      <c r="D2504" t="str">
        <f>'[1]210 Y RFC'!C2504</f>
        <v>SERVICIOS Y PRODUCTOS DE SALUD SA DE CV</v>
      </c>
      <c r="E2504" s="35">
        <f>SUMIFS(Tabla16[TASA 16],Tabla16[NUM],Tabla1[[#This Row],[CODIGO]])</f>
        <v>0</v>
      </c>
      <c r="F2504" s="35">
        <f>SUMIFS(Tabla16[TASA 0%],Tabla16[NUM],Tabla1[[#This Row],[CODIGO]])</f>
        <v>0</v>
      </c>
      <c r="G2504" s="35">
        <f>SUMIFS(Tabla16[[EXENTO ]],Tabla16[NUM],Tabla1[[#This Row],[CODIGO]])</f>
        <v>0</v>
      </c>
      <c r="H2504" s="35">
        <f>SUMIFS(Tabla16[IVA],Tabla16[NUM],Tabla1[[#This Row],[CODIGO]])</f>
        <v>0</v>
      </c>
      <c r="I2504" s="35">
        <f>SUMIFS(Tabla16[ISR RET.],Tabla16[NUM],Tabla1[[#This Row],[CODIGO]])</f>
        <v>0</v>
      </c>
      <c r="J2504" s="35">
        <f>SUMIFS(Tabla16[IVA RET.],Tabla16[NUM],Tabla1[[#This Row],[CODIGO]])</f>
        <v>0</v>
      </c>
      <c r="K2504" t="str">
        <f>FIXED(Tabla1[[#This Row],[TASA 16%]],0)</f>
        <v>0</v>
      </c>
      <c r="L2504" t="str">
        <f>FIXED(Tabla1[[#This Row],[TASA 0%]],0)</f>
        <v>0</v>
      </c>
      <c r="M2504" t="str">
        <f>FIXED(Tabla1[[#This Row],[TASA EXE.]],0)</f>
        <v>0</v>
      </c>
      <c r="N2504" s="36" t="str">
        <f>FIXED(Tabla1[[#This Row],[IVA]],0)</f>
        <v>0</v>
      </c>
      <c r="O2504" s="36" t="str">
        <f>FIXED(Tabla1[[#This Row],[ISR RET]],0)</f>
        <v>0</v>
      </c>
      <c r="P2504" s="36" t="str">
        <f>FIXED(Tabla1[[#This Row],[IVA RET]],0)</f>
        <v>0</v>
      </c>
      <c r="R2504" s="68">
        <f>Tabla1[[#This Row],[TASA 16]]*16%</f>
        <v>0</v>
      </c>
    </row>
    <row r="2505" spans="2:18" x14ac:dyDescent="0.25">
      <c r="B2505" t="str">
        <f>'[1]210 Y RFC'!A2505</f>
        <v>FOLM670827UK1</v>
      </c>
      <c r="C2505" t="s">
        <v>2537</v>
      </c>
      <c r="D2505" t="str">
        <f>'[1]210 Y RFC'!C2505</f>
        <v>FLORES LAGUNA MIGUEL ANGEL</v>
      </c>
      <c r="E2505" s="35">
        <f>SUMIFS(Tabla16[TASA 16],Tabla16[NUM],Tabla1[[#This Row],[CODIGO]])</f>
        <v>0</v>
      </c>
      <c r="F2505" s="35">
        <f>SUMIFS(Tabla16[TASA 0%],Tabla16[NUM],Tabla1[[#This Row],[CODIGO]])</f>
        <v>0</v>
      </c>
      <c r="G2505" s="35">
        <f>SUMIFS(Tabla16[[EXENTO ]],Tabla16[NUM],Tabla1[[#This Row],[CODIGO]])</f>
        <v>0</v>
      </c>
      <c r="H2505" s="35">
        <f>SUMIFS(Tabla16[IVA],Tabla16[NUM],Tabla1[[#This Row],[CODIGO]])</f>
        <v>0</v>
      </c>
      <c r="I2505" s="35">
        <f>SUMIFS(Tabla16[ISR RET.],Tabla16[NUM],Tabla1[[#This Row],[CODIGO]])</f>
        <v>0</v>
      </c>
      <c r="J2505" s="35">
        <f>SUMIFS(Tabla16[IVA RET.],Tabla16[NUM],Tabla1[[#This Row],[CODIGO]])</f>
        <v>0</v>
      </c>
      <c r="K2505" t="str">
        <f>FIXED(Tabla1[[#This Row],[TASA 16%]],0)</f>
        <v>0</v>
      </c>
      <c r="L2505" t="str">
        <f>FIXED(Tabla1[[#This Row],[TASA 0%]],0)</f>
        <v>0</v>
      </c>
      <c r="M2505" t="str">
        <f>FIXED(Tabla1[[#This Row],[TASA EXE.]],0)</f>
        <v>0</v>
      </c>
      <c r="N2505" t="str">
        <f>FIXED(Tabla1[[#This Row],[IVA]],0)</f>
        <v>0</v>
      </c>
      <c r="O2505" t="str">
        <f>FIXED(Tabla1[[#This Row],[ISR RET]],0)</f>
        <v>0</v>
      </c>
      <c r="P2505" t="str">
        <f>FIXED(Tabla1[[#This Row],[IVA RET]],0)</f>
        <v>0</v>
      </c>
      <c r="R2505" s="68">
        <f>Tabla1[[#This Row],[TASA 16]]*16%</f>
        <v>0</v>
      </c>
    </row>
    <row r="2506" spans="2:18" x14ac:dyDescent="0.25">
      <c r="B2506" t="str">
        <f>'[1]210 Y RFC'!A2506</f>
        <v>AEM870319TJ8</v>
      </c>
      <c r="C2506" t="s">
        <v>2538</v>
      </c>
      <c r="D2506" t="str">
        <f>'[1]210 Y RFC'!C2506</f>
        <v>AISLANTES Y EMPAQUES SA DE CV</v>
      </c>
      <c r="E2506" s="35">
        <f>SUMIFS(Tabla16[TASA 16],Tabla16[NUM],Tabla1[[#This Row],[CODIGO]])</f>
        <v>23426.375</v>
      </c>
      <c r="F2506" s="35">
        <f>SUMIFS(Tabla16[TASA 0%],Tabla16[NUM],Tabla1[[#This Row],[CODIGO]])</f>
        <v>2.4999999997817213E-2</v>
      </c>
      <c r="G2506" s="35">
        <f>SUMIFS(Tabla16[[EXENTO ]],Tabla16[NUM],Tabla1[[#This Row],[CODIGO]])</f>
        <v>0</v>
      </c>
      <c r="H2506" s="35">
        <f>SUMIFS(Tabla16[IVA],Tabla16[NUM],Tabla1[[#This Row],[CODIGO]])</f>
        <v>3748.22</v>
      </c>
      <c r="I2506" s="35">
        <f>SUMIFS(Tabla16[ISR RET.],Tabla16[NUM],Tabla1[[#This Row],[CODIGO]])</f>
        <v>0</v>
      </c>
      <c r="J2506" s="35">
        <f>SUMIFS(Tabla16[IVA RET.],Tabla16[NUM],Tabla1[[#This Row],[CODIGO]])</f>
        <v>-48</v>
      </c>
      <c r="K2506" t="str">
        <f>FIXED(Tabla1[[#This Row],[TASA 16%]],0)</f>
        <v>23,426</v>
      </c>
      <c r="L2506" t="str">
        <f>FIXED(Tabla1[[#This Row],[TASA 0%]],0)</f>
        <v>0</v>
      </c>
      <c r="M2506" t="str">
        <f>FIXED(Tabla1[[#This Row],[TASA EXE.]],0)</f>
        <v>0</v>
      </c>
      <c r="N2506" s="36" t="str">
        <f>FIXED(Tabla1[[#This Row],[IVA]],0)</f>
        <v>3,748</v>
      </c>
      <c r="O2506" s="36" t="str">
        <f>FIXED(Tabla1[[#This Row],[ISR RET]],0)</f>
        <v>0</v>
      </c>
      <c r="P2506" s="36" t="str">
        <f>FIXED(Tabla1[[#This Row],[IVA RET]],0)</f>
        <v>-48</v>
      </c>
      <c r="R2506" s="68">
        <f>Tabla1[[#This Row],[TASA 16]]*16%</f>
        <v>3748.16</v>
      </c>
    </row>
    <row r="2507" spans="2:18" x14ac:dyDescent="0.25">
      <c r="B2507" t="str">
        <f>'[1]210 Y RFC'!A2507</f>
        <v>HERJ550412AX4</v>
      </c>
      <c r="C2507" t="s">
        <v>2539</v>
      </c>
      <c r="D2507" t="str">
        <f>'[1]210 Y RFC'!C2507</f>
        <v xml:space="preserve">HERNANDEZ ROBLES JUAN MANUEL </v>
      </c>
      <c r="E2507" s="35">
        <f>SUMIFS(Tabla16[TASA 16],Tabla16[NUM],Tabla1[[#This Row],[CODIGO]])</f>
        <v>30315.125</v>
      </c>
      <c r="F2507" s="35">
        <f>SUMIFS(Tabla16[TASA 0%],Tabla16[NUM],Tabla1[[#This Row],[CODIGO]])</f>
        <v>-3.4999999996216502E-2</v>
      </c>
      <c r="G2507" s="35">
        <f>SUMIFS(Tabla16[[EXENTO ]],Tabla16[NUM],Tabla1[[#This Row],[CODIGO]])</f>
        <v>0</v>
      </c>
      <c r="H2507" s="35">
        <f>SUMIFS(Tabla16[IVA],Tabla16[NUM],Tabla1[[#This Row],[CODIGO]])</f>
        <v>4850.42</v>
      </c>
      <c r="I2507" s="35">
        <f>SUMIFS(Tabla16[ISR RET.],Tabla16[NUM],Tabla1[[#This Row],[CODIGO]])</f>
        <v>0</v>
      </c>
      <c r="J2507" s="35">
        <f>SUMIFS(Tabla16[IVA RET.],Tabla16[NUM],Tabla1[[#This Row],[CODIGO]])</f>
        <v>0</v>
      </c>
      <c r="K2507" t="str">
        <f>FIXED(Tabla1[[#This Row],[TASA 16%]],0)</f>
        <v>30,315</v>
      </c>
      <c r="L2507" t="str">
        <f>FIXED(Tabla1[[#This Row],[TASA 0%]],0)</f>
        <v>0</v>
      </c>
      <c r="M2507" t="str">
        <f>FIXED(Tabla1[[#This Row],[TASA EXE.]],0)</f>
        <v>0</v>
      </c>
      <c r="N2507" s="36" t="str">
        <f>FIXED(Tabla1[[#This Row],[IVA]],0)</f>
        <v>4,850</v>
      </c>
      <c r="O2507" s="36" t="str">
        <f>FIXED(Tabla1[[#This Row],[ISR RET]],0)</f>
        <v>0</v>
      </c>
      <c r="P2507" s="36" t="str">
        <f>FIXED(Tabla1[[#This Row],[IVA RET]],0)</f>
        <v>0</v>
      </c>
      <c r="R2507" s="68">
        <f>Tabla1[[#This Row],[TASA 16]]*16%</f>
        <v>4850.4000000000005</v>
      </c>
    </row>
    <row r="2508" spans="2:18" x14ac:dyDescent="0.25">
      <c r="B2508" t="str">
        <f>'[1]210 Y RFC'!A2508</f>
        <v>GOZN780819UH8</v>
      </c>
      <c r="C2508" t="s">
        <v>2540</v>
      </c>
      <c r="D2508" t="str">
        <f>'[1]210 Y RFC'!C2508</f>
        <v>GONZALEZ ZAVALA NORMA ADRIANA</v>
      </c>
      <c r="E2508" s="35">
        <f>SUMIFS(Tabla16[TASA 16],Tabla16[NUM],Tabla1[[#This Row],[CODIGO]])</f>
        <v>0</v>
      </c>
      <c r="F2508" s="35">
        <f>SUMIFS(Tabla16[TASA 0%],Tabla16[NUM],Tabla1[[#This Row],[CODIGO]])</f>
        <v>0</v>
      </c>
      <c r="G2508" s="35">
        <f>SUMIFS(Tabla16[[EXENTO ]],Tabla16[NUM],Tabla1[[#This Row],[CODIGO]])</f>
        <v>0</v>
      </c>
      <c r="H2508" s="35">
        <f>SUMIFS(Tabla16[IVA],Tabla16[NUM],Tabla1[[#This Row],[CODIGO]])</f>
        <v>0</v>
      </c>
      <c r="I2508" s="35">
        <f>SUMIFS(Tabla16[ISR RET.],Tabla16[NUM],Tabla1[[#This Row],[CODIGO]])</f>
        <v>0</v>
      </c>
      <c r="J2508" s="35">
        <f>SUMIFS(Tabla16[IVA RET.],Tabla16[NUM],Tabla1[[#This Row],[CODIGO]])</f>
        <v>0</v>
      </c>
      <c r="K2508" t="str">
        <f>FIXED(Tabla1[[#This Row],[TASA 16%]],0)</f>
        <v>0</v>
      </c>
      <c r="L2508" t="str">
        <f>FIXED(Tabla1[[#This Row],[TASA 0%]],0)</f>
        <v>0</v>
      </c>
      <c r="M2508" t="str">
        <f>FIXED(Tabla1[[#This Row],[TASA EXE.]],0)</f>
        <v>0</v>
      </c>
      <c r="N2508" s="36" t="str">
        <f>FIXED(Tabla1[[#This Row],[IVA]],0)</f>
        <v>0</v>
      </c>
      <c r="O2508" s="36" t="str">
        <f>FIXED(Tabla1[[#This Row],[ISR RET]],0)</f>
        <v>0</v>
      </c>
      <c r="P2508" s="36" t="str">
        <f>FIXED(Tabla1[[#This Row],[IVA RET]],0)</f>
        <v>0</v>
      </c>
      <c r="R2508" s="68">
        <f>Tabla1[[#This Row],[TASA 16]]*16%</f>
        <v>0</v>
      </c>
    </row>
    <row r="2509" spans="2:18" x14ac:dyDescent="0.25">
      <c r="B2509" t="str">
        <f>'[1]210 Y RFC'!A2509</f>
        <v>EIJM8108131S1</v>
      </c>
      <c r="C2509" t="s">
        <v>2541</v>
      </c>
      <c r="D2509" t="str">
        <f>'[1]210 Y RFC'!C2509</f>
        <v>ESPINOSA JACQUES MARIAN ITZEL</v>
      </c>
      <c r="E2509" s="35">
        <f>SUMIFS(Tabla16[TASA 16],Tabla16[NUM],Tabla1[[#This Row],[CODIGO]])</f>
        <v>0</v>
      </c>
      <c r="F2509" s="35">
        <f>SUMIFS(Tabla16[TASA 0%],Tabla16[NUM],Tabla1[[#This Row],[CODIGO]])</f>
        <v>0</v>
      </c>
      <c r="G2509" s="35">
        <f>SUMIFS(Tabla16[[EXENTO ]],Tabla16[NUM],Tabla1[[#This Row],[CODIGO]])</f>
        <v>0</v>
      </c>
      <c r="H2509" s="35">
        <f>SUMIFS(Tabla16[IVA],Tabla16[NUM],Tabla1[[#This Row],[CODIGO]])</f>
        <v>0</v>
      </c>
      <c r="I2509" s="35">
        <f>SUMIFS(Tabla16[ISR RET.],Tabla16[NUM],Tabla1[[#This Row],[CODIGO]])</f>
        <v>0</v>
      </c>
      <c r="J2509" s="35">
        <f>SUMIFS(Tabla16[IVA RET.],Tabla16[NUM],Tabla1[[#This Row],[CODIGO]])</f>
        <v>0</v>
      </c>
      <c r="K2509" t="str">
        <f>FIXED(Tabla1[[#This Row],[TASA 16%]],0)</f>
        <v>0</v>
      </c>
      <c r="L2509" t="str">
        <f>FIXED(Tabla1[[#This Row],[TASA 0%]],0)</f>
        <v>0</v>
      </c>
      <c r="M2509" t="str">
        <f>FIXED(Tabla1[[#This Row],[TASA EXE.]],0)</f>
        <v>0</v>
      </c>
      <c r="N2509" t="str">
        <f>FIXED(Tabla1[[#This Row],[IVA]],0)</f>
        <v>0</v>
      </c>
      <c r="O2509" t="str">
        <f>FIXED(Tabla1[[#This Row],[ISR RET]],0)</f>
        <v>0</v>
      </c>
      <c r="P2509" t="str">
        <f>FIXED(Tabla1[[#This Row],[IVA RET]],0)</f>
        <v>0</v>
      </c>
      <c r="R2509" s="68">
        <f>Tabla1[[#This Row],[TASA 16]]*16%</f>
        <v>0</v>
      </c>
    </row>
    <row r="2510" spans="2:18" x14ac:dyDescent="0.25">
      <c r="B2510" t="str">
        <f>'[1]210 Y RFC'!A2510</f>
        <v>VIRA8511219F7</v>
      </c>
      <c r="C2510" t="s">
        <v>2542</v>
      </c>
      <c r="D2510" t="str">
        <f>'[1]210 Y RFC'!C2510</f>
        <v>VILLALAS RUBIO ADRIANA YANET</v>
      </c>
      <c r="E2510" s="35">
        <f>SUMIFS(Tabla16[TASA 16],Tabla16[NUM],Tabla1[[#This Row],[CODIGO]])</f>
        <v>0</v>
      </c>
      <c r="F2510" s="35">
        <f>SUMIFS(Tabla16[TASA 0%],Tabla16[NUM],Tabla1[[#This Row],[CODIGO]])</f>
        <v>0</v>
      </c>
      <c r="G2510" s="35">
        <f>SUMIFS(Tabla16[[EXENTO ]],Tabla16[NUM],Tabla1[[#This Row],[CODIGO]])</f>
        <v>0</v>
      </c>
      <c r="H2510" s="35">
        <f>SUMIFS(Tabla16[IVA],Tabla16[NUM],Tabla1[[#This Row],[CODIGO]])</f>
        <v>0</v>
      </c>
      <c r="I2510" s="35">
        <f>SUMIFS(Tabla16[ISR RET.],Tabla16[NUM],Tabla1[[#This Row],[CODIGO]])</f>
        <v>0</v>
      </c>
      <c r="J2510" s="35">
        <f>SUMIFS(Tabla16[IVA RET.],Tabla16[NUM],Tabla1[[#This Row],[CODIGO]])</f>
        <v>0</v>
      </c>
      <c r="K2510" t="str">
        <f>FIXED(Tabla1[[#This Row],[TASA 16%]],0)</f>
        <v>0</v>
      </c>
      <c r="L2510" t="str">
        <f>FIXED(Tabla1[[#This Row],[TASA 0%]],0)</f>
        <v>0</v>
      </c>
      <c r="M2510" t="str">
        <f>FIXED(Tabla1[[#This Row],[TASA EXE.]],0)</f>
        <v>0</v>
      </c>
      <c r="N2510" s="36" t="str">
        <f>FIXED(Tabla1[[#This Row],[IVA]],0)</f>
        <v>0</v>
      </c>
      <c r="O2510" s="36" t="str">
        <f>FIXED(Tabla1[[#This Row],[ISR RET]],0)</f>
        <v>0</v>
      </c>
      <c r="P2510" s="36" t="str">
        <f>FIXED(Tabla1[[#This Row],[IVA RET]],0)</f>
        <v>0</v>
      </c>
      <c r="R2510" s="68">
        <f>Tabla1[[#This Row],[TASA 16]]*16%</f>
        <v>0</v>
      </c>
    </row>
    <row r="2511" spans="2:18" x14ac:dyDescent="0.25">
      <c r="B2511" t="str">
        <f>'[1]210 Y RFC'!A2511</f>
        <v>NMM9701278N4</v>
      </c>
      <c r="C2511" t="s">
        <v>2543</v>
      </c>
      <c r="D2511" t="str">
        <f>'[1]210 Y RFC'!C2511</f>
        <v>NIPRO MEDICAL DE MEXICO SA DE CV</v>
      </c>
      <c r="E2511" s="35">
        <f>SUMIFS(Tabla16[TASA 16],Tabla16[NUM],Tabla1[[#This Row],[CODIGO]])</f>
        <v>0</v>
      </c>
      <c r="F2511" s="35">
        <f>SUMIFS(Tabla16[TASA 0%],Tabla16[NUM],Tabla1[[#This Row],[CODIGO]])</f>
        <v>0</v>
      </c>
      <c r="G2511" s="35">
        <f>SUMIFS(Tabla16[[EXENTO ]],Tabla16[NUM],Tabla1[[#This Row],[CODIGO]])</f>
        <v>0</v>
      </c>
      <c r="H2511" s="35">
        <f>SUMIFS(Tabla16[IVA],Tabla16[NUM],Tabla1[[#This Row],[CODIGO]])</f>
        <v>0</v>
      </c>
      <c r="I2511" s="35">
        <f>SUMIFS(Tabla16[ISR RET.],Tabla16[NUM],Tabla1[[#This Row],[CODIGO]])</f>
        <v>0</v>
      </c>
      <c r="J2511" s="35">
        <f>SUMIFS(Tabla16[IVA RET.],Tabla16[NUM],Tabla1[[#This Row],[CODIGO]])</f>
        <v>0</v>
      </c>
      <c r="K2511" t="str">
        <f>FIXED(Tabla1[[#This Row],[TASA 16%]],0)</f>
        <v>0</v>
      </c>
      <c r="L2511" t="str">
        <f>FIXED(Tabla1[[#This Row],[TASA 0%]],0)</f>
        <v>0</v>
      </c>
      <c r="M2511" t="str">
        <f>FIXED(Tabla1[[#This Row],[TASA EXE.]],0)</f>
        <v>0</v>
      </c>
      <c r="N2511" t="str">
        <f>FIXED(Tabla1[[#This Row],[IVA]],0)</f>
        <v>0</v>
      </c>
      <c r="O2511" t="str">
        <f>FIXED(Tabla1[[#This Row],[ISR RET]],0)</f>
        <v>0</v>
      </c>
      <c r="P2511" t="str">
        <f>FIXED(Tabla1[[#This Row],[IVA RET]],0)</f>
        <v>0</v>
      </c>
      <c r="R2511" s="68">
        <f>Tabla1[[#This Row],[TASA 16]]*16%</f>
        <v>0</v>
      </c>
    </row>
    <row r="2512" spans="2:18" x14ac:dyDescent="0.25">
      <c r="B2512" t="str">
        <f>'[1]210 Y RFC'!A2512</f>
        <v>ZUGM650926SE7</v>
      </c>
      <c r="C2512" t="s">
        <v>2544</v>
      </c>
      <c r="D2512" t="str">
        <f>'[1]210 Y RFC'!C2512</f>
        <v>ZUÑIGA GARCIA MARGARITA</v>
      </c>
      <c r="E2512" s="35">
        <f>SUMIFS(Tabla16[TASA 16],Tabla16[NUM],Tabla1[[#This Row],[CODIGO]])</f>
        <v>0</v>
      </c>
      <c r="F2512" s="35">
        <f>SUMIFS(Tabla16[TASA 0%],Tabla16[NUM],Tabla1[[#This Row],[CODIGO]])</f>
        <v>0</v>
      </c>
      <c r="G2512" s="35">
        <f>SUMIFS(Tabla16[[EXENTO ]],Tabla16[NUM],Tabla1[[#This Row],[CODIGO]])</f>
        <v>0</v>
      </c>
      <c r="H2512" s="35">
        <f>SUMIFS(Tabla16[IVA],Tabla16[NUM],Tabla1[[#This Row],[CODIGO]])</f>
        <v>0</v>
      </c>
      <c r="I2512" s="35">
        <f>SUMIFS(Tabla16[ISR RET.],Tabla16[NUM],Tabla1[[#This Row],[CODIGO]])</f>
        <v>0</v>
      </c>
      <c r="J2512" s="35">
        <f>SUMIFS(Tabla16[IVA RET.],Tabla16[NUM],Tabla1[[#This Row],[CODIGO]])</f>
        <v>0</v>
      </c>
      <c r="K2512" t="str">
        <f>FIXED(Tabla1[[#This Row],[TASA 16%]],0)</f>
        <v>0</v>
      </c>
      <c r="L2512" t="str">
        <f>FIXED(Tabla1[[#This Row],[TASA 0%]],0)</f>
        <v>0</v>
      </c>
      <c r="M2512" t="str">
        <f>FIXED(Tabla1[[#This Row],[TASA EXE.]],0)</f>
        <v>0</v>
      </c>
      <c r="N2512" s="36" t="str">
        <f>FIXED(Tabla1[[#This Row],[IVA]],0)</f>
        <v>0</v>
      </c>
      <c r="O2512" s="36" t="str">
        <f>FIXED(Tabla1[[#This Row],[ISR RET]],0)</f>
        <v>0</v>
      </c>
      <c r="P2512" s="36" t="str">
        <f>FIXED(Tabla1[[#This Row],[IVA RET]],0)</f>
        <v>0</v>
      </c>
      <c r="R2512" s="68">
        <f>Tabla1[[#This Row],[TASA 16]]*16%</f>
        <v>0</v>
      </c>
    </row>
    <row r="2513" spans="2:18" x14ac:dyDescent="0.25">
      <c r="B2513" t="str">
        <f>'[1]210 Y RFC'!A2513</f>
        <v>CWO1003279W1</v>
      </c>
      <c r="C2513" t="s">
        <v>2545</v>
      </c>
      <c r="D2513" t="str">
        <f>'[1]210 Y RFC'!C2513</f>
        <v>COPROMEX WORLD SA DE CV</v>
      </c>
      <c r="E2513" s="35">
        <f>SUMIFS(Tabla16[TASA 16],Tabla16[NUM],Tabla1[[#This Row],[CODIGO]])</f>
        <v>0</v>
      </c>
      <c r="F2513" s="35">
        <f>SUMIFS(Tabla16[TASA 0%],Tabla16[NUM],Tabla1[[#This Row],[CODIGO]])</f>
        <v>0</v>
      </c>
      <c r="G2513" s="35">
        <f>SUMIFS(Tabla16[[EXENTO ]],Tabla16[NUM],Tabla1[[#This Row],[CODIGO]])</f>
        <v>0</v>
      </c>
      <c r="H2513" s="35">
        <f>SUMIFS(Tabla16[IVA],Tabla16[NUM],Tabla1[[#This Row],[CODIGO]])</f>
        <v>0</v>
      </c>
      <c r="I2513" s="35">
        <f>SUMIFS(Tabla16[ISR RET.],Tabla16[NUM],Tabla1[[#This Row],[CODIGO]])</f>
        <v>0</v>
      </c>
      <c r="J2513" s="35">
        <f>SUMIFS(Tabla16[IVA RET.],Tabla16[NUM],Tabla1[[#This Row],[CODIGO]])</f>
        <v>0</v>
      </c>
      <c r="K2513" t="str">
        <f>FIXED(Tabla1[[#This Row],[TASA 16%]],0)</f>
        <v>0</v>
      </c>
      <c r="L2513" t="str">
        <f>FIXED(Tabla1[[#This Row],[TASA 0%]],0)</f>
        <v>0</v>
      </c>
      <c r="M2513" t="str">
        <f>FIXED(Tabla1[[#This Row],[TASA EXE.]],0)</f>
        <v>0</v>
      </c>
      <c r="N2513" t="str">
        <f>FIXED(Tabla1[[#This Row],[IVA]],0)</f>
        <v>0</v>
      </c>
      <c r="O2513" t="str">
        <f>FIXED(Tabla1[[#This Row],[ISR RET]],0)</f>
        <v>0</v>
      </c>
      <c r="P2513" t="str">
        <f>FIXED(Tabla1[[#This Row],[IVA RET]],0)</f>
        <v>0</v>
      </c>
      <c r="R2513" s="68">
        <f>Tabla1[[#This Row],[TASA 16]]*16%</f>
        <v>0</v>
      </c>
    </row>
    <row r="2514" spans="2:18" x14ac:dyDescent="0.25">
      <c r="B2514" t="str">
        <f>'[1]210 Y RFC'!A2514</f>
        <v>CANA931025FW9</v>
      </c>
      <c r="C2514" t="s">
        <v>2546</v>
      </c>
      <c r="D2514" t="str">
        <f>'[1]210 Y RFC'!C2514</f>
        <v>CASILLAS NAVARRO ALEJANDRA</v>
      </c>
      <c r="E2514" s="35">
        <f>SUMIFS(Tabla16[TASA 16],Tabla16[NUM],Tabla1[[#This Row],[CODIGO]])</f>
        <v>0</v>
      </c>
      <c r="F2514" s="35">
        <f>SUMIFS(Tabla16[TASA 0%],Tabla16[NUM],Tabla1[[#This Row],[CODIGO]])</f>
        <v>12417</v>
      </c>
      <c r="G2514" s="35">
        <f>SUMIFS(Tabla16[[EXENTO ]],Tabla16[NUM],Tabla1[[#This Row],[CODIGO]])</f>
        <v>993.36000000000013</v>
      </c>
      <c r="H2514" s="35">
        <f>SUMIFS(Tabla16[IVA],Tabla16[NUM],Tabla1[[#This Row],[CODIGO]])</f>
        <v>0</v>
      </c>
      <c r="I2514" s="35">
        <f>SUMIFS(Tabla16[ISR RET.],Tabla16[NUM],Tabla1[[#This Row],[CODIGO]])</f>
        <v>0</v>
      </c>
      <c r="J2514" s="35">
        <f>SUMIFS(Tabla16[IVA RET.],Tabla16[NUM],Tabla1[[#This Row],[CODIGO]])</f>
        <v>0</v>
      </c>
      <c r="K2514" t="str">
        <f>FIXED(Tabla1[[#This Row],[TASA 16%]],0)</f>
        <v>0</v>
      </c>
      <c r="L2514" t="str">
        <f>FIXED(Tabla1[[#This Row],[TASA 0%]],0)</f>
        <v>12,417</v>
      </c>
      <c r="M2514" t="str">
        <f>FIXED(Tabla1[[#This Row],[TASA EXE.]],0)</f>
        <v>993</v>
      </c>
      <c r="N2514" s="36" t="str">
        <f>FIXED(Tabla1[[#This Row],[IVA]],0)</f>
        <v>0</v>
      </c>
      <c r="O2514" s="36" t="str">
        <f>FIXED(Tabla1[[#This Row],[ISR RET]],0)</f>
        <v>0</v>
      </c>
      <c r="P2514" s="36" t="str">
        <f>FIXED(Tabla1[[#This Row],[IVA RET]],0)</f>
        <v>0</v>
      </c>
      <c r="R2514" s="68">
        <f>Tabla1[[#This Row],[TASA 16]]*16%</f>
        <v>0</v>
      </c>
    </row>
    <row r="2515" spans="2:18" x14ac:dyDescent="0.25">
      <c r="B2515" t="str">
        <f>'[1]210 Y RFC'!A2515</f>
        <v>JCN110404BB5</v>
      </c>
      <c r="C2515" t="s">
        <v>2547</v>
      </c>
      <c r="D2515" t="str">
        <f>'[1]210 Y RFC'!C2515</f>
        <v>JIREH CONCRETOS NACIONALES SA DE CV</v>
      </c>
      <c r="E2515" s="35">
        <f>SUMIFS(Tabla16[TASA 16],Tabla16[NUM],Tabla1[[#This Row],[CODIGO]])</f>
        <v>0</v>
      </c>
      <c r="F2515" s="35">
        <f>SUMIFS(Tabla16[TASA 0%],Tabla16[NUM],Tabla1[[#This Row],[CODIGO]])</f>
        <v>0</v>
      </c>
      <c r="G2515" s="35">
        <f>SUMIFS(Tabla16[[EXENTO ]],Tabla16[NUM],Tabla1[[#This Row],[CODIGO]])</f>
        <v>0</v>
      </c>
      <c r="H2515" s="35">
        <f>SUMIFS(Tabla16[IVA],Tabla16[NUM],Tabla1[[#This Row],[CODIGO]])</f>
        <v>0</v>
      </c>
      <c r="I2515" s="35">
        <f>SUMIFS(Tabla16[ISR RET.],Tabla16[NUM],Tabla1[[#This Row],[CODIGO]])</f>
        <v>0</v>
      </c>
      <c r="J2515" s="35">
        <f>SUMIFS(Tabla16[IVA RET.],Tabla16[NUM],Tabla1[[#This Row],[CODIGO]])</f>
        <v>0</v>
      </c>
      <c r="K2515" t="str">
        <f>FIXED(Tabla1[[#This Row],[TASA 16%]],0)</f>
        <v>0</v>
      </c>
      <c r="L2515" t="str">
        <f>FIXED(Tabla1[[#This Row],[TASA 0%]],0)</f>
        <v>0</v>
      </c>
      <c r="M2515" t="str">
        <f>FIXED(Tabla1[[#This Row],[TASA EXE.]],0)</f>
        <v>0</v>
      </c>
      <c r="N2515" t="str">
        <f>FIXED(Tabla1[[#This Row],[IVA]],0)</f>
        <v>0</v>
      </c>
      <c r="O2515" t="str">
        <f>FIXED(Tabla1[[#This Row],[ISR RET]],0)</f>
        <v>0</v>
      </c>
      <c r="P2515" t="str">
        <f>FIXED(Tabla1[[#This Row],[IVA RET]],0)</f>
        <v>0</v>
      </c>
      <c r="R2515" s="68">
        <f>Tabla1[[#This Row],[TASA 16]]*16%</f>
        <v>0</v>
      </c>
    </row>
    <row r="2516" spans="2:18" x14ac:dyDescent="0.25">
      <c r="B2516" t="str">
        <f>'[1]210 Y RFC'!A2516</f>
        <v>MARL7703276L7</v>
      </c>
      <c r="C2516" t="s">
        <v>2548</v>
      </c>
      <c r="D2516" t="str">
        <f>'[1]210 Y RFC'!C2516</f>
        <v>MADRIGAL ROSAS LORENA ISABEL</v>
      </c>
      <c r="E2516" s="35">
        <f>SUMIFS(Tabla16[TASA 16],Tabla16[NUM],Tabla1[[#This Row],[CODIGO]])</f>
        <v>0</v>
      </c>
      <c r="F2516" s="35">
        <f>SUMIFS(Tabla16[TASA 0%],Tabla16[NUM],Tabla1[[#This Row],[CODIGO]])</f>
        <v>0</v>
      </c>
      <c r="G2516" s="35">
        <f>SUMIFS(Tabla16[[EXENTO ]],Tabla16[NUM],Tabla1[[#This Row],[CODIGO]])</f>
        <v>0</v>
      </c>
      <c r="H2516" s="35">
        <f>SUMIFS(Tabla16[IVA],Tabla16[NUM],Tabla1[[#This Row],[CODIGO]])</f>
        <v>0</v>
      </c>
      <c r="I2516" s="35">
        <f>SUMIFS(Tabla16[ISR RET.],Tabla16[NUM],Tabla1[[#This Row],[CODIGO]])</f>
        <v>0</v>
      </c>
      <c r="J2516" s="35">
        <f>SUMIFS(Tabla16[IVA RET.],Tabla16[NUM],Tabla1[[#This Row],[CODIGO]])</f>
        <v>0</v>
      </c>
      <c r="K2516" t="str">
        <f>FIXED(Tabla1[[#This Row],[TASA 16%]],0)</f>
        <v>0</v>
      </c>
      <c r="L2516" t="str">
        <f>FIXED(Tabla1[[#This Row],[TASA 0%]],0)</f>
        <v>0</v>
      </c>
      <c r="M2516" t="str">
        <f>FIXED(Tabla1[[#This Row],[TASA EXE.]],0)</f>
        <v>0</v>
      </c>
      <c r="N2516" s="36" t="str">
        <f>FIXED(Tabla1[[#This Row],[IVA]],0)</f>
        <v>0</v>
      </c>
      <c r="O2516" s="36" t="str">
        <f>FIXED(Tabla1[[#This Row],[ISR RET]],0)</f>
        <v>0</v>
      </c>
      <c r="P2516" s="36" t="str">
        <f>FIXED(Tabla1[[#This Row],[IVA RET]],0)</f>
        <v>0</v>
      </c>
      <c r="R2516" s="68">
        <f>Tabla1[[#This Row],[TASA 16]]*16%</f>
        <v>0</v>
      </c>
    </row>
    <row r="2517" spans="2:18" x14ac:dyDescent="0.25">
      <c r="B2517" t="str">
        <f>'[1]210 Y RFC'!A2517</f>
        <v>CEN101122BN5</v>
      </c>
      <c r="C2517" t="s">
        <v>2549</v>
      </c>
      <c r="D2517" t="str">
        <f>'[1]210 Y RFC'!C2517</f>
        <v>CLEAR ENTERPRISES SA DE CV</v>
      </c>
      <c r="E2517" s="35">
        <f>SUMIFS(Tabla16[TASA 16],Tabla16[NUM],Tabla1[[#This Row],[CODIGO]])</f>
        <v>0</v>
      </c>
      <c r="F2517" s="35">
        <f>SUMIFS(Tabla16[TASA 0%],Tabla16[NUM],Tabla1[[#This Row],[CODIGO]])</f>
        <v>0</v>
      </c>
      <c r="G2517" s="35">
        <f>SUMIFS(Tabla16[[EXENTO ]],Tabla16[NUM],Tabla1[[#This Row],[CODIGO]])</f>
        <v>0</v>
      </c>
      <c r="H2517" s="35">
        <f>SUMIFS(Tabla16[IVA],Tabla16[NUM],Tabla1[[#This Row],[CODIGO]])</f>
        <v>0</v>
      </c>
      <c r="I2517" s="35">
        <f>SUMIFS(Tabla16[ISR RET.],Tabla16[NUM],Tabla1[[#This Row],[CODIGO]])</f>
        <v>0</v>
      </c>
      <c r="J2517" s="35">
        <f>SUMIFS(Tabla16[IVA RET.],Tabla16[NUM],Tabla1[[#This Row],[CODIGO]])</f>
        <v>0</v>
      </c>
      <c r="K2517" t="str">
        <f>FIXED(Tabla1[[#This Row],[TASA 16%]],0)</f>
        <v>0</v>
      </c>
      <c r="L2517" t="str">
        <f>FIXED(Tabla1[[#This Row],[TASA 0%]],0)</f>
        <v>0</v>
      </c>
      <c r="M2517" t="str">
        <f>FIXED(Tabla1[[#This Row],[TASA EXE.]],0)</f>
        <v>0</v>
      </c>
      <c r="N2517" t="str">
        <f>FIXED(Tabla1[[#This Row],[IVA]],0)</f>
        <v>0</v>
      </c>
      <c r="O2517" t="str">
        <f>FIXED(Tabla1[[#This Row],[ISR RET]],0)</f>
        <v>0</v>
      </c>
      <c r="P2517" t="str">
        <f>FIXED(Tabla1[[#This Row],[IVA RET]],0)</f>
        <v>0</v>
      </c>
      <c r="R2517" s="68">
        <f>Tabla1[[#This Row],[TASA 16]]*16%</f>
        <v>0</v>
      </c>
    </row>
    <row r="2518" spans="2:18" x14ac:dyDescent="0.25">
      <c r="B2518" t="str">
        <f>'[1]210 Y RFC'!A2518</f>
        <v>PPR111122BK5</v>
      </c>
      <c r="C2518" t="s">
        <v>2550</v>
      </c>
      <c r="D2518" t="str">
        <f>'[1]210 Y RFC'!C2518</f>
        <v>PACIFIC PHARMA RETAIL SA DE CV</v>
      </c>
      <c r="E2518" s="35">
        <f>SUMIFS(Tabla16[TASA 16],Tabla16[NUM],Tabla1[[#This Row],[CODIGO]])</f>
        <v>0</v>
      </c>
      <c r="F2518" s="35">
        <f>SUMIFS(Tabla16[TASA 0%],Tabla16[NUM],Tabla1[[#This Row],[CODIGO]])</f>
        <v>0</v>
      </c>
      <c r="G2518" s="35">
        <f>SUMIFS(Tabla16[[EXENTO ]],Tabla16[NUM],Tabla1[[#This Row],[CODIGO]])</f>
        <v>0</v>
      </c>
      <c r="H2518" s="35">
        <f>SUMIFS(Tabla16[IVA],Tabla16[NUM],Tabla1[[#This Row],[CODIGO]])</f>
        <v>0</v>
      </c>
      <c r="I2518" s="35">
        <f>SUMIFS(Tabla16[ISR RET.],Tabla16[NUM],Tabla1[[#This Row],[CODIGO]])</f>
        <v>0</v>
      </c>
      <c r="J2518" s="35">
        <f>SUMIFS(Tabla16[IVA RET.],Tabla16[NUM],Tabla1[[#This Row],[CODIGO]])</f>
        <v>0</v>
      </c>
      <c r="K2518" t="str">
        <f>FIXED(Tabla1[[#This Row],[TASA 16%]],0)</f>
        <v>0</v>
      </c>
      <c r="L2518" t="str">
        <f>FIXED(Tabla1[[#This Row],[TASA 0%]],0)</f>
        <v>0</v>
      </c>
      <c r="M2518" t="str">
        <f>FIXED(Tabla1[[#This Row],[TASA EXE.]],0)</f>
        <v>0</v>
      </c>
      <c r="N2518" s="36" t="str">
        <f>FIXED(Tabla1[[#This Row],[IVA]],0)</f>
        <v>0</v>
      </c>
      <c r="O2518" s="36" t="str">
        <f>FIXED(Tabla1[[#This Row],[ISR RET]],0)</f>
        <v>0</v>
      </c>
      <c r="P2518" s="36" t="str">
        <f>FIXED(Tabla1[[#This Row],[IVA RET]],0)</f>
        <v>0</v>
      </c>
      <c r="R2518" s="68">
        <f>Tabla1[[#This Row],[TASA 16]]*16%</f>
        <v>0</v>
      </c>
    </row>
    <row r="2519" spans="2:18" x14ac:dyDescent="0.25">
      <c r="B2519" t="str">
        <f>'[1]210 Y RFC'!A2519</f>
        <v>CAFR581109745</v>
      </c>
      <c r="C2519" t="s">
        <v>2551</v>
      </c>
      <c r="D2519" t="str">
        <f>'[1]210 Y RFC'!C2519</f>
        <v>CASTELLANOS FRANCO RAUL</v>
      </c>
      <c r="E2519" s="35">
        <f>SUMIFS(Tabla16[TASA 16],Tabla16[NUM],Tabla1[[#This Row],[CODIGO]])</f>
        <v>0</v>
      </c>
      <c r="F2519" s="35">
        <f>SUMIFS(Tabla16[TASA 0%],Tabla16[NUM],Tabla1[[#This Row],[CODIGO]])</f>
        <v>0</v>
      </c>
      <c r="G2519" s="35">
        <f>SUMIFS(Tabla16[[EXENTO ]],Tabla16[NUM],Tabla1[[#This Row],[CODIGO]])</f>
        <v>0</v>
      </c>
      <c r="H2519" s="35">
        <f>SUMIFS(Tabla16[IVA],Tabla16[NUM],Tabla1[[#This Row],[CODIGO]])</f>
        <v>0</v>
      </c>
      <c r="I2519" s="35">
        <f>SUMIFS(Tabla16[ISR RET.],Tabla16[NUM],Tabla1[[#This Row],[CODIGO]])</f>
        <v>0</v>
      </c>
      <c r="J2519" s="35">
        <f>SUMIFS(Tabla16[IVA RET.],Tabla16[NUM],Tabla1[[#This Row],[CODIGO]])</f>
        <v>0</v>
      </c>
      <c r="K2519" t="str">
        <f>FIXED(Tabla1[[#This Row],[TASA 16%]],0)</f>
        <v>0</v>
      </c>
      <c r="L2519" t="str">
        <f>FIXED(Tabla1[[#This Row],[TASA 0%]],0)</f>
        <v>0</v>
      </c>
      <c r="M2519" t="str">
        <f>FIXED(Tabla1[[#This Row],[TASA EXE.]],0)</f>
        <v>0</v>
      </c>
      <c r="N2519" t="str">
        <f>FIXED(Tabla1[[#This Row],[IVA]],0)</f>
        <v>0</v>
      </c>
      <c r="O2519" t="str">
        <f>FIXED(Tabla1[[#This Row],[ISR RET]],0)</f>
        <v>0</v>
      </c>
      <c r="P2519" t="str">
        <f>FIXED(Tabla1[[#This Row],[IVA RET]],0)</f>
        <v>0</v>
      </c>
      <c r="R2519" s="68">
        <f>Tabla1[[#This Row],[TASA 16]]*16%</f>
        <v>0</v>
      </c>
    </row>
    <row r="2520" spans="2:18" x14ac:dyDescent="0.25">
      <c r="B2520" t="str">
        <f>'[1]210 Y RFC'!A2520</f>
        <v>EUB100226JH8</v>
      </c>
      <c r="C2520" t="s">
        <v>2552</v>
      </c>
      <c r="D2520" t="str">
        <f>'[1]210 Y RFC'!C2520</f>
        <v>EUBI SA DE CV</v>
      </c>
      <c r="E2520" s="35">
        <f>SUMIFS(Tabla16[TASA 16],Tabla16[NUM],Tabla1[[#This Row],[CODIGO]])</f>
        <v>0</v>
      </c>
      <c r="F2520" s="35">
        <f>SUMIFS(Tabla16[TASA 0%],Tabla16[NUM],Tabla1[[#This Row],[CODIGO]])</f>
        <v>0</v>
      </c>
      <c r="G2520" s="35">
        <f>SUMIFS(Tabla16[[EXENTO ]],Tabla16[NUM],Tabla1[[#This Row],[CODIGO]])</f>
        <v>0</v>
      </c>
      <c r="H2520" s="35">
        <f>SUMIFS(Tabla16[IVA],Tabla16[NUM],Tabla1[[#This Row],[CODIGO]])</f>
        <v>0</v>
      </c>
      <c r="I2520" s="35">
        <f>SUMIFS(Tabla16[ISR RET.],Tabla16[NUM],Tabla1[[#This Row],[CODIGO]])</f>
        <v>0</v>
      </c>
      <c r="J2520" s="35">
        <f>SUMIFS(Tabla16[IVA RET.],Tabla16[NUM],Tabla1[[#This Row],[CODIGO]])</f>
        <v>0</v>
      </c>
      <c r="K2520" t="str">
        <f>FIXED(Tabla1[[#This Row],[TASA 16%]],0)</f>
        <v>0</v>
      </c>
      <c r="L2520" t="str">
        <f>FIXED(Tabla1[[#This Row],[TASA 0%]],0)</f>
        <v>0</v>
      </c>
      <c r="M2520" t="str">
        <f>FIXED(Tabla1[[#This Row],[TASA EXE.]],0)</f>
        <v>0</v>
      </c>
      <c r="N2520" s="36" t="str">
        <f>FIXED(Tabla1[[#This Row],[IVA]],0)</f>
        <v>0</v>
      </c>
      <c r="O2520" s="36" t="str">
        <f>FIXED(Tabla1[[#This Row],[ISR RET]],0)</f>
        <v>0</v>
      </c>
      <c r="P2520" s="36" t="str">
        <f>FIXED(Tabla1[[#This Row],[IVA RET]],0)</f>
        <v>0</v>
      </c>
      <c r="R2520" s="68">
        <f>Tabla1[[#This Row],[TASA 16]]*16%</f>
        <v>0</v>
      </c>
    </row>
    <row r="2521" spans="2:18" x14ac:dyDescent="0.25">
      <c r="B2521" t="str">
        <f>'[1]210 Y RFC'!A2521</f>
        <v>MME1101084M5</v>
      </c>
      <c r="C2521" t="s">
        <v>2553</v>
      </c>
      <c r="D2521" t="str">
        <f>'[1]210 Y RFC'!C2521</f>
        <v>MCBERRY DE MEXICO S DE RL DE CV</v>
      </c>
      <c r="E2521" s="35">
        <f>SUMIFS(Tabla16[TASA 16],Tabla16[NUM],Tabla1[[#This Row],[CODIGO]])</f>
        <v>0</v>
      </c>
      <c r="F2521" s="35">
        <f>SUMIFS(Tabla16[TASA 0%],Tabla16[NUM],Tabla1[[#This Row],[CODIGO]])</f>
        <v>0</v>
      </c>
      <c r="G2521" s="35">
        <f>SUMIFS(Tabla16[[EXENTO ]],Tabla16[NUM],Tabla1[[#This Row],[CODIGO]])</f>
        <v>0</v>
      </c>
      <c r="H2521" s="35">
        <f>SUMIFS(Tabla16[IVA],Tabla16[NUM],Tabla1[[#This Row],[CODIGO]])</f>
        <v>0</v>
      </c>
      <c r="I2521" s="35">
        <f>SUMIFS(Tabla16[ISR RET.],Tabla16[NUM],Tabla1[[#This Row],[CODIGO]])</f>
        <v>0</v>
      </c>
      <c r="J2521" s="35">
        <f>SUMIFS(Tabla16[IVA RET.],Tabla16[NUM],Tabla1[[#This Row],[CODIGO]])</f>
        <v>0</v>
      </c>
      <c r="K2521" t="str">
        <f>FIXED(Tabla1[[#This Row],[TASA 16%]],0)</f>
        <v>0</v>
      </c>
      <c r="L2521" t="str">
        <f>FIXED(Tabla1[[#This Row],[TASA 0%]],0)</f>
        <v>0</v>
      </c>
      <c r="M2521" t="str">
        <f>FIXED(Tabla1[[#This Row],[TASA EXE.]],0)</f>
        <v>0</v>
      </c>
      <c r="N2521" t="str">
        <f>FIXED(Tabla1[[#This Row],[IVA]],0)</f>
        <v>0</v>
      </c>
      <c r="O2521" t="str">
        <f>FIXED(Tabla1[[#This Row],[ISR RET]],0)</f>
        <v>0</v>
      </c>
      <c r="P2521" t="str">
        <f>FIXED(Tabla1[[#This Row],[IVA RET]],0)</f>
        <v>0</v>
      </c>
      <c r="R2521" s="68">
        <f>Tabla1[[#This Row],[TASA 16]]*16%</f>
        <v>0</v>
      </c>
    </row>
    <row r="2522" spans="2:18" x14ac:dyDescent="0.25">
      <c r="B2522" t="str">
        <f>'[1]210 Y RFC'!A2522</f>
        <v>IMP931211NE1</v>
      </c>
      <c r="C2522" t="s">
        <v>2554</v>
      </c>
      <c r="D2522" t="str">
        <f>'[1]210 Y RFC'!C2522</f>
        <v>INSTITUTO MEXICANO DE LA PROPIEDAD INDUSTRIAL</v>
      </c>
      <c r="E2522" s="35">
        <f>SUMIFS(Tabla16[TASA 16],Tabla16[NUM],Tabla1[[#This Row],[CODIGO]])</f>
        <v>0</v>
      </c>
      <c r="F2522" s="35">
        <f>SUMIFS(Tabla16[TASA 0%],Tabla16[NUM],Tabla1[[#This Row],[CODIGO]])</f>
        <v>0</v>
      </c>
      <c r="G2522" s="35">
        <f>SUMIFS(Tabla16[[EXENTO ]],Tabla16[NUM],Tabla1[[#This Row],[CODIGO]])</f>
        <v>0</v>
      </c>
      <c r="H2522" s="35">
        <f>SUMIFS(Tabla16[IVA],Tabla16[NUM],Tabla1[[#This Row],[CODIGO]])</f>
        <v>0</v>
      </c>
      <c r="I2522" s="35">
        <f>SUMIFS(Tabla16[ISR RET.],Tabla16[NUM],Tabla1[[#This Row],[CODIGO]])</f>
        <v>0</v>
      </c>
      <c r="J2522" s="35">
        <f>SUMIFS(Tabla16[IVA RET.],Tabla16[NUM],Tabla1[[#This Row],[CODIGO]])</f>
        <v>0</v>
      </c>
      <c r="K2522" t="str">
        <f>FIXED(Tabla1[[#This Row],[TASA 16%]],0)</f>
        <v>0</v>
      </c>
      <c r="L2522" t="str">
        <f>FIXED(Tabla1[[#This Row],[TASA 0%]],0)</f>
        <v>0</v>
      </c>
      <c r="M2522" t="str">
        <f>FIXED(Tabla1[[#This Row],[TASA EXE.]],0)</f>
        <v>0</v>
      </c>
      <c r="N2522" s="36" t="str">
        <f>FIXED(Tabla1[[#This Row],[IVA]],0)</f>
        <v>0</v>
      </c>
      <c r="O2522" s="36" t="str">
        <f>FIXED(Tabla1[[#This Row],[ISR RET]],0)</f>
        <v>0</v>
      </c>
      <c r="P2522" s="36" t="str">
        <f>FIXED(Tabla1[[#This Row],[IVA RET]],0)</f>
        <v>0</v>
      </c>
      <c r="R2522" s="68">
        <f>Tabla1[[#This Row],[TASA 16]]*16%</f>
        <v>0</v>
      </c>
    </row>
    <row r="2523" spans="2:18" x14ac:dyDescent="0.25">
      <c r="B2523" t="str">
        <f>'[1]210 Y RFC'!A2523</f>
        <v>BPU7901018D4</v>
      </c>
      <c r="C2523" t="s">
        <v>2555</v>
      </c>
      <c r="D2523" t="str">
        <f>'[1]210 Y RFC'!C2523</f>
        <v>BEBIDAS PURIFICADAS S DE RL DE CV</v>
      </c>
      <c r="E2523" s="35">
        <f>SUMIFS(Tabla16[TASA 16],Tabla16[NUM],Tabla1[[#This Row],[CODIGO]])</f>
        <v>55.1875</v>
      </c>
      <c r="F2523" s="35">
        <f>SUMIFS(Tabla16[TASA 0%],Tabla16[NUM],Tabla1[[#This Row],[CODIGO]])</f>
        <v>87935.982499999998</v>
      </c>
      <c r="G2523" s="35">
        <f>SUMIFS(Tabla16[[EXENTO ]],Tabla16[NUM],Tabla1[[#This Row],[CODIGO]])</f>
        <v>0.01</v>
      </c>
      <c r="H2523" s="35">
        <f>SUMIFS(Tabla16[IVA],Tabla16[NUM],Tabla1[[#This Row],[CODIGO]])</f>
        <v>8.83</v>
      </c>
      <c r="I2523" s="35">
        <f>SUMIFS(Tabla16[ISR RET.],Tabla16[NUM],Tabla1[[#This Row],[CODIGO]])</f>
        <v>0</v>
      </c>
      <c r="J2523" s="35">
        <f>SUMIFS(Tabla16[IVA RET.],Tabla16[NUM],Tabla1[[#This Row],[CODIGO]])</f>
        <v>0</v>
      </c>
      <c r="K2523" t="str">
        <f>FIXED(Tabla1[[#This Row],[TASA 16%]],0)</f>
        <v>55</v>
      </c>
      <c r="L2523" t="str">
        <f>FIXED(Tabla1[[#This Row],[TASA 0%]],0)</f>
        <v>87,936</v>
      </c>
      <c r="M2523" t="str">
        <f>FIXED(Tabla1[[#This Row],[TASA EXE.]],0)</f>
        <v>0</v>
      </c>
      <c r="N2523" t="str">
        <f>FIXED(Tabla1[[#This Row],[IVA]],0)</f>
        <v>9</v>
      </c>
      <c r="O2523" t="str">
        <f>FIXED(Tabla1[[#This Row],[ISR RET]],0)</f>
        <v>0</v>
      </c>
      <c r="P2523" t="str">
        <f>FIXED(Tabla1[[#This Row],[IVA RET]],0)</f>
        <v>0</v>
      </c>
      <c r="R2523" s="68">
        <f>Tabla1[[#This Row],[TASA 16]]*16%</f>
        <v>8.8000000000000007</v>
      </c>
    </row>
    <row r="2524" spans="2:18" x14ac:dyDescent="0.25">
      <c r="B2524" t="str">
        <f>'[1]210 Y RFC'!A2524</f>
        <v>AGI990526IH3</v>
      </c>
      <c r="C2524" t="s">
        <v>2556</v>
      </c>
      <c r="D2524" t="str">
        <f>'[1]210 Y RFC'!C2524</f>
        <v>DE ANDA GRUPO INDUSTRIAL SA DE CV</v>
      </c>
      <c r="E2524" s="35">
        <f>SUMIFS(Tabla16[TASA 16],Tabla16[NUM],Tabla1[[#This Row],[CODIGO]])</f>
        <v>0</v>
      </c>
      <c r="F2524" s="35">
        <f>SUMIFS(Tabla16[TASA 0%],Tabla16[NUM],Tabla1[[#This Row],[CODIGO]])</f>
        <v>0</v>
      </c>
      <c r="G2524" s="35">
        <f>SUMIFS(Tabla16[[EXENTO ]],Tabla16[NUM],Tabla1[[#This Row],[CODIGO]])</f>
        <v>0</v>
      </c>
      <c r="H2524" s="35">
        <f>SUMIFS(Tabla16[IVA],Tabla16[NUM],Tabla1[[#This Row],[CODIGO]])</f>
        <v>0</v>
      </c>
      <c r="I2524" s="35">
        <f>SUMIFS(Tabla16[ISR RET.],Tabla16[NUM],Tabla1[[#This Row],[CODIGO]])</f>
        <v>0</v>
      </c>
      <c r="J2524" s="35">
        <f>SUMIFS(Tabla16[IVA RET.],Tabla16[NUM],Tabla1[[#This Row],[CODIGO]])</f>
        <v>0</v>
      </c>
      <c r="K2524" t="str">
        <f>FIXED(Tabla1[[#This Row],[TASA 16%]],0)</f>
        <v>0</v>
      </c>
      <c r="L2524" t="str">
        <f>FIXED(Tabla1[[#This Row],[TASA 0%]],0)</f>
        <v>0</v>
      </c>
      <c r="M2524" t="str">
        <f>FIXED(Tabla1[[#This Row],[TASA EXE.]],0)</f>
        <v>0</v>
      </c>
      <c r="N2524" s="36" t="str">
        <f>FIXED(Tabla1[[#This Row],[IVA]],0)</f>
        <v>0</v>
      </c>
      <c r="O2524" s="36" t="str">
        <f>FIXED(Tabla1[[#This Row],[ISR RET]],0)</f>
        <v>0</v>
      </c>
      <c r="P2524" s="36" t="str">
        <f>FIXED(Tabla1[[#This Row],[IVA RET]],0)</f>
        <v>0</v>
      </c>
      <c r="R2524" s="68">
        <f>Tabla1[[#This Row],[TASA 16]]*16%</f>
        <v>0</v>
      </c>
    </row>
    <row r="2525" spans="2:18" x14ac:dyDescent="0.25">
      <c r="B2525" t="str">
        <f>'[1]210 Y RFC'!A2525</f>
        <v>GIP030714NF3</v>
      </c>
      <c r="C2525" t="s">
        <v>2557</v>
      </c>
      <c r="D2525" t="str">
        <f>'[1]210 Y RFC'!C2525</f>
        <v>GRUPO IMPORTADOR DE PAÑAL MERVER SA DE CV</v>
      </c>
      <c r="E2525" s="35">
        <f>SUMIFS(Tabla16[TASA 16],Tabla16[NUM],Tabla1[[#This Row],[CODIGO]])</f>
        <v>41949.9375</v>
      </c>
      <c r="F2525" s="35">
        <f>SUMIFS(Tabla16[TASA 0%],Tabla16[NUM],Tabla1[[#This Row],[CODIGO]])</f>
        <v>7.2500000002037268E-2</v>
      </c>
      <c r="G2525" s="35">
        <f>SUMIFS(Tabla16[[EXENTO ]],Tabla16[NUM],Tabla1[[#This Row],[CODIGO]])</f>
        <v>0</v>
      </c>
      <c r="H2525" s="35">
        <f>SUMIFS(Tabla16[IVA],Tabla16[NUM],Tabla1[[#This Row],[CODIGO]])</f>
        <v>6711.99</v>
      </c>
      <c r="I2525" s="35">
        <f>SUMIFS(Tabla16[ISR RET.],Tabla16[NUM],Tabla1[[#This Row],[CODIGO]])</f>
        <v>0</v>
      </c>
      <c r="J2525" s="35">
        <f>SUMIFS(Tabla16[IVA RET.],Tabla16[NUM],Tabla1[[#This Row],[CODIGO]])</f>
        <v>0</v>
      </c>
      <c r="K2525" t="str">
        <f>FIXED(Tabla1[[#This Row],[TASA 16%]],0)</f>
        <v>41,950</v>
      </c>
      <c r="L2525" t="str">
        <f>FIXED(Tabla1[[#This Row],[TASA 0%]],0)</f>
        <v>0</v>
      </c>
      <c r="M2525" t="str">
        <f>FIXED(Tabla1[[#This Row],[TASA EXE.]],0)</f>
        <v>0</v>
      </c>
      <c r="N2525" t="str">
        <f>FIXED(Tabla1[[#This Row],[IVA]],0)</f>
        <v>6,712</v>
      </c>
      <c r="O2525" t="str">
        <f>FIXED(Tabla1[[#This Row],[ISR RET]],0)</f>
        <v>0</v>
      </c>
      <c r="P2525" t="str">
        <f>FIXED(Tabla1[[#This Row],[IVA RET]],0)</f>
        <v>0</v>
      </c>
      <c r="R2525" s="68">
        <f>Tabla1[[#This Row],[TASA 16]]*16%</f>
        <v>6712</v>
      </c>
    </row>
    <row r="2526" spans="2:18" x14ac:dyDescent="0.25">
      <c r="B2526" t="str">
        <f>'[1]210 Y RFC'!A2526</f>
        <v>HENL691025R87</v>
      </c>
      <c r="C2526" t="s">
        <v>2558</v>
      </c>
      <c r="D2526" t="str">
        <f>'[1]210 Y RFC'!C2526</f>
        <v>HERRERA NIEBLA LAURA MARITZA</v>
      </c>
      <c r="E2526" s="35">
        <f>SUMIFS(Tabla16[TASA 16],Tabla16[NUM],Tabla1[[#This Row],[CODIGO]])</f>
        <v>0</v>
      </c>
      <c r="F2526" s="35">
        <f>SUMIFS(Tabla16[TASA 0%],Tabla16[NUM],Tabla1[[#This Row],[CODIGO]])</f>
        <v>0</v>
      </c>
      <c r="G2526" s="35">
        <f>SUMIFS(Tabla16[[EXENTO ]],Tabla16[NUM],Tabla1[[#This Row],[CODIGO]])</f>
        <v>0</v>
      </c>
      <c r="H2526" s="35">
        <f>SUMIFS(Tabla16[IVA],Tabla16[NUM],Tabla1[[#This Row],[CODIGO]])</f>
        <v>0</v>
      </c>
      <c r="I2526" s="35">
        <f>SUMIFS(Tabla16[ISR RET.],Tabla16[NUM],Tabla1[[#This Row],[CODIGO]])</f>
        <v>0</v>
      </c>
      <c r="J2526" s="35">
        <f>SUMIFS(Tabla16[IVA RET.],Tabla16[NUM],Tabla1[[#This Row],[CODIGO]])</f>
        <v>0</v>
      </c>
      <c r="K2526" t="str">
        <f>FIXED(Tabla1[[#This Row],[TASA 16%]],0)</f>
        <v>0</v>
      </c>
      <c r="L2526" t="str">
        <f>FIXED(Tabla1[[#This Row],[TASA 0%]],0)</f>
        <v>0</v>
      </c>
      <c r="M2526" t="str">
        <f>FIXED(Tabla1[[#This Row],[TASA EXE.]],0)</f>
        <v>0</v>
      </c>
      <c r="N2526" s="36" t="str">
        <f>FIXED(Tabla1[[#This Row],[IVA]],0)</f>
        <v>0</v>
      </c>
      <c r="O2526" s="36" t="str">
        <f>FIXED(Tabla1[[#This Row],[ISR RET]],0)</f>
        <v>0</v>
      </c>
      <c r="P2526" s="36" t="str">
        <f>FIXED(Tabla1[[#This Row],[IVA RET]],0)</f>
        <v>0</v>
      </c>
      <c r="R2526" s="68">
        <f>Tabla1[[#This Row],[TASA 16]]*16%</f>
        <v>0</v>
      </c>
    </row>
    <row r="2527" spans="2:18" x14ac:dyDescent="0.25">
      <c r="B2527" t="str">
        <f>'[1]210 Y RFC'!A2527</f>
        <v>IMM130524111</v>
      </c>
      <c r="C2527" t="s">
        <v>2559</v>
      </c>
      <c r="D2527" t="str">
        <f>'[1]210 Y RFC'!C2527</f>
        <v>INVIVO MIX DE MEXICO SA DE CV</v>
      </c>
      <c r="E2527" s="35">
        <f>SUMIFS(Tabla16[TASA 16],Tabla16[NUM],Tabla1[[#This Row],[CODIGO]])</f>
        <v>0</v>
      </c>
      <c r="F2527" s="35">
        <f>SUMIFS(Tabla16[TASA 0%],Tabla16[NUM],Tabla1[[#This Row],[CODIGO]])</f>
        <v>0</v>
      </c>
      <c r="G2527" s="35">
        <f>SUMIFS(Tabla16[[EXENTO ]],Tabla16[NUM],Tabla1[[#This Row],[CODIGO]])</f>
        <v>0</v>
      </c>
      <c r="H2527" s="35">
        <f>SUMIFS(Tabla16[IVA],Tabla16[NUM],Tabla1[[#This Row],[CODIGO]])</f>
        <v>0</v>
      </c>
      <c r="I2527" s="35">
        <f>SUMIFS(Tabla16[ISR RET.],Tabla16[NUM],Tabla1[[#This Row],[CODIGO]])</f>
        <v>0</v>
      </c>
      <c r="J2527" s="35">
        <f>SUMIFS(Tabla16[IVA RET.],Tabla16[NUM],Tabla1[[#This Row],[CODIGO]])</f>
        <v>0</v>
      </c>
      <c r="K2527" t="str">
        <f>FIXED(Tabla1[[#This Row],[TASA 16%]],0)</f>
        <v>0</v>
      </c>
      <c r="L2527" t="str">
        <f>FIXED(Tabla1[[#This Row],[TASA 0%]],0)</f>
        <v>0</v>
      </c>
      <c r="M2527" t="str">
        <f>FIXED(Tabla1[[#This Row],[TASA EXE.]],0)</f>
        <v>0</v>
      </c>
      <c r="N2527" t="str">
        <f>FIXED(Tabla1[[#This Row],[IVA]],0)</f>
        <v>0</v>
      </c>
      <c r="O2527" t="str">
        <f>FIXED(Tabla1[[#This Row],[ISR RET]],0)</f>
        <v>0</v>
      </c>
      <c r="P2527" t="str">
        <f>FIXED(Tabla1[[#This Row],[IVA RET]],0)</f>
        <v>0</v>
      </c>
      <c r="R2527" s="68">
        <f>Tabla1[[#This Row],[TASA 16]]*16%</f>
        <v>0</v>
      </c>
    </row>
    <row r="2528" spans="2:18" x14ac:dyDescent="0.25">
      <c r="B2528" t="str">
        <f>'[1]210 Y RFC'!A2528</f>
        <v>ECF940928GRA</v>
      </c>
      <c r="C2528" t="s">
        <v>2560</v>
      </c>
      <c r="D2528" t="str">
        <f>'[1]210 Y RFC'!C2528</f>
        <v>EMPACADORA DE CARNES FRIAS EL TORITO MEXICANO SA DE CV</v>
      </c>
      <c r="E2528" s="35">
        <f>SUMIFS(Tabla16[TASA 16],Tabla16[NUM],Tabla1[[#This Row],[CODIGO]])</f>
        <v>0</v>
      </c>
      <c r="F2528" s="35">
        <f>SUMIFS(Tabla16[TASA 0%],Tabla16[NUM],Tabla1[[#This Row],[CODIGO]])</f>
        <v>18959.53</v>
      </c>
      <c r="G2528" s="35">
        <f>SUMIFS(Tabla16[[EXENTO ]],Tabla16[NUM],Tabla1[[#This Row],[CODIGO]])</f>
        <v>0</v>
      </c>
      <c r="H2528" s="35">
        <f>SUMIFS(Tabla16[IVA],Tabla16[NUM],Tabla1[[#This Row],[CODIGO]])</f>
        <v>0</v>
      </c>
      <c r="I2528" s="35">
        <f>SUMIFS(Tabla16[ISR RET.],Tabla16[NUM],Tabla1[[#This Row],[CODIGO]])</f>
        <v>0</v>
      </c>
      <c r="J2528" s="35">
        <f>SUMIFS(Tabla16[IVA RET.],Tabla16[NUM],Tabla1[[#This Row],[CODIGO]])</f>
        <v>0</v>
      </c>
      <c r="K2528" t="str">
        <f>FIXED(Tabla1[[#This Row],[TASA 16%]],0)</f>
        <v>0</v>
      </c>
      <c r="L2528" t="str">
        <f>FIXED(Tabla1[[#This Row],[TASA 0%]],0)</f>
        <v>18,960</v>
      </c>
      <c r="M2528" t="str">
        <f>FIXED(Tabla1[[#This Row],[TASA EXE.]],0)</f>
        <v>0</v>
      </c>
      <c r="N2528" s="36" t="str">
        <f>FIXED(Tabla1[[#This Row],[IVA]],0)</f>
        <v>0</v>
      </c>
      <c r="O2528" s="36" t="str">
        <f>FIXED(Tabla1[[#This Row],[ISR RET]],0)</f>
        <v>0</v>
      </c>
      <c r="P2528" s="36" t="str">
        <f>FIXED(Tabla1[[#This Row],[IVA RET]],0)</f>
        <v>0</v>
      </c>
      <c r="R2528" s="68">
        <f>Tabla1[[#This Row],[TASA 16]]*16%</f>
        <v>0</v>
      </c>
    </row>
    <row r="2529" spans="2:18" x14ac:dyDescent="0.25">
      <c r="B2529" t="str">
        <f>'[1]210 Y RFC'!A2529</f>
        <v>SSA0310225VA</v>
      </c>
      <c r="C2529" t="s">
        <v>2561</v>
      </c>
      <c r="D2529" t="str">
        <f>'[1]210 Y RFC'!C2529</f>
        <v>SERVICIOS SAN ALFONSO SA DE CV</v>
      </c>
      <c r="E2529" s="35">
        <f>SUMIFS(Tabla16[TASA 16],Tabla16[NUM],Tabla1[[#This Row],[CODIGO]])</f>
        <v>0</v>
      </c>
      <c r="F2529" s="35">
        <f>SUMIFS(Tabla16[TASA 0%],Tabla16[NUM],Tabla1[[#This Row],[CODIGO]])</f>
        <v>0</v>
      </c>
      <c r="G2529" s="35">
        <f>SUMIFS(Tabla16[[EXENTO ]],Tabla16[NUM],Tabla1[[#This Row],[CODIGO]])</f>
        <v>0</v>
      </c>
      <c r="H2529" s="35">
        <f>SUMIFS(Tabla16[IVA],Tabla16[NUM],Tabla1[[#This Row],[CODIGO]])</f>
        <v>0</v>
      </c>
      <c r="I2529" s="35">
        <f>SUMIFS(Tabla16[ISR RET.],Tabla16[NUM],Tabla1[[#This Row],[CODIGO]])</f>
        <v>0</v>
      </c>
      <c r="J2529" s="35">
        <f>SUMIFS(Tabla16[IVA RET.],Tabla16[NUM],Tabla1[[#This Row],[CODIGO]])</f>
        <v>0</v>
      </c>
      <c r="K2529" t="str">
        <f>FIXED(Tabla1[[#This Row],[TASA 16%]],0)</f>
        <v>0</v>
      </c>
      <c r="L2529" t="str">
        <f>FIXED(Tabla1[[#This Row],[TASA 0%]],0)</f>
        <v>0</v>
      </c>
      <c r="M2529" t="str">
        <f>FIXED(Tabla1[[#This Row],[TASA EXE.]],0)</f>
        <v>0</v>
      </c>
      <c r="N2529" t="str">
        <f>FIXED(Tabla1[[#This Row],[IVA]],0)</f>
        <v>0</v>
      </c>
      <c r="O2529" t="str">
        <f>FIXED(Tabla1[[#This Row],[ISR RET]],0)</f>
        <v>0</v>
      </c>
      <c r="P2529" t="str">
        <f>FIXED(Tabla1[[#This Row],[IVA RET]],0)</f>
        <v>0</v>
      </c>
      <c r="R2529" s="68">
        <f>Tabla1[[#This Row],[TASA 16]]*16%</f>
        <v>0</v>
      </c>
    </row>
    <row r="2530" spans="2:18" x14ac:dyDescent="0.25">
      <c r="B2530" t="str">
        <f>'[1]210 Y RFC'!A2530</f>
        <v>GAMA910113UX3</v>
      </c>
      <c r="C2530" t="s">
        <v>2562</v>
      </c>
      <c r="D2530" t="str">
        <f>'[1]210 Y RFC'!C2530</f>
        <v>GARCIA MERCADO ANDRES</v>
      </c>
      <c r="E2530" s="35">
        <f>SUMIFS(Tabla16[TASA 16],Tabla16[NUM],Tabla1[[#This Row],[CODIGO]])</f>
        <v>0</v>
      </c>
      <c r="F2530" s="35">
        <f>SUMIFS(Tabla16[TASA 0%],Tabla16[NUM],Tabla1[[#This Row],[CODIGO]])</f>
        <v>0</v>
      </c>
      <c r="G2530" s="35">
        <f>SUMIFS(Tabla16[[EXENTO ]],Tabla16[NUM],Tabla1[[#This Row],[CODIGO]])</f>
        <v>0</v>
      </c>
      <c r="H2530" s="35">
        <f>SUMIFS(Tabla16[IVA],Tabla16[NUM],Tabla1[[#This Row],[CODIGO]])</f>
        <v>0</v>
      </c>
      <c r="I2530" s="35">
        <f>SUMIFS(Tabla16[ISR RET.],Tabla16[NUM],Tabla1[[#This Row],[CODIGO]])</f>
        <v>0</v>
      </c>
      <c r="J2530" s="35">
        <f>SUMIFS(Tabla16[IVA RET.],Tabla16[NUM],Tabla1[[#This Row],[CODIGO]])</f>
        <v>0</v>
      </c>
      <c r="K2530" t="str">
        <f>FIXED(Tabla1[[#This Row],[TASA 16%]],0)</f>
        <v>0</v>
      </c>
      <c r="L2530" t="str">
        <f>FIXED(Tabla1[[#This Row],[TASA 0%]],0)</f>
        <v>0</v>
      </c>
      <c r="M2530" t="str">
        <f>FIXED(Tabla1[[#This Row],[TASA EXE.]],0)</f>
        <v>0</v>
      </c>
      <c r="N2530" s="36" t="str">
        <f>FIXED(Tabla1[[#This Row],[IVA]],0)</f>
        <v>0</v>
      </c>
      <c r="O2530" s="36" t="str">
        <f>FIXED(Tabla1[[#This Row],[ISR RET]],0)</f>
        <v>0</v>
      </c>
      <c r="P2530" s="36" t="str">
        <f>FIXED(Tabla1[[#This Row],[IVA RET]],0)</f>
        <v>0</v>
      </c>
      <c r="R2530" s="68">
        <f>Tabla1[[#This Row],[TASA 16]]*16%</f>
        <v>0</v>
      </c>
    </row>
    <row r="2531" spans="2:18" x14ac:dyDescent="0.25">
      <c r="B2531" t="str">
        <f>'[1]210 Y RFC'!A2531</f>
        <v>GVI901015GC7</v>
      </c>
      <c r="C2531" t="s">
        <v>2563</v>
      </c>
      <c r="D2531" t="str">
        <f>'[1]210 Y RFC'!C2531</f>
        <v>GRUPO VENTA INTERNACIONAL SA DE CV</v>
      </c>
      <c r="E2531" s="35">
        <f>SUMIFS(Tabla16[TASA 16],Tabla16[NUM],Tabla1[[#This Row],[CODIGO]])</f>
        <v>0</v>
      </c>
      <c r="F2531" s="35">
        <f>SUMIFS(Tabla16[TASA 0%],Tabla16[NUM],Tabla1[[#This Row],[CODIGO]])</f>
        <v>0</v>
      </c>
      <c r="G2531" s="35">
        <f>SUMIFS(Tabla16[[EXENTO ]],Tabla16[NUM],Tabla1[[#This Row],[CODIGO]])</f>
        <v>0</v>
      </c>
      <c r="H2531" s="35">
        <f>SUMIFS(Tabla16[IVA],Tabla16[NUM],Tabla1[[#This Row],[CODIGO]])</f>
        <v>0</v>
      </c>
      <c r="I2531" s="35">
        <f>SUMIFS(Tabla16[ISR RET.],Tabla16[NUM],Tabla1[[#This Row],[CODIGO]])</f>
        <v>0</v>
      </c>
      <c r="J2531" s="35">
        <f>SUMIFS(Tabla16[IVA RET.],Tabla16[NUM],Tabla1[[#This Row],[CODIGO]])</f>
        <v>0</v>
      </c>
      <c r="K2531" t="str">
        <f>FIXED(Tabla1[[#This Row],[TASA 16%]],0)</f>
        <v>0</v>
      </c>
      <c r="L2531" t="str">
        <f>FIXED(Tabla1[[#This Row],[TASA 0%]],0)</f>
        <v>0</v>
      </c>
      <c r="M2531" t="str">
        <f>FIXED(Tabla1[[#This Row],[TASA EXE.]],0)</f>
        <v>0</v>
      </c>
      <c r="N2531" t="str">
        <f>FIXED(Tabla1[[#This Row],[IVA]],0)</f>
        <v>0</v>
      </c>
      <c r="O2531" t="str">
        <f>FIXED(Tabla1[[#This Row],[ISR RET]],0)</f>
        <v>0</v>
      </c>
      <c r="P2531" t="str">
        <f>FIXED(Tabla1[[#This Row],[IVA RET]],0)</f>
        <v>0</v>
      </c>
      <c r="R2531" s="68">
        <f>Tabla1[[#This Row],[TASA 16]]*16%</f>
        <v>0</v>
      </c>
    </row>
    <row r="2532" spans="2:18" x14ac:dyDescent="0.25">
      <c r="B2532" t="str">
        <f>'[1]210 Y RFC'!A2532</f>
        <v>PNR1204242D8</v>
      </c>
      <c r="C2532" t="s">
        <v>2564</v>
      </c>
      <c r="D2532" t="str">
        <f>'[1]210 Y RFC'!C2532</f>
        <v>PRODUCTOS NUTRICION RENAL S DE RL DE CV</v>
      </c>
      <c r="E2532" s="35">
        <f>SUMIFS(Tabla16[TASA 16],Tabla16[NUM],Tabla1[[#This Row],[CODIGO]])</f>
        <v>0</v>
      </c>
      <c r="F2532" s="35">
        <f>SUMIFS(Tabla16[TASA 0%],Tabla16[NUM],Tabla1[[#This Row],[CODIGO]])</f>
        <v>0</v>
      </c>
      <c r="G2532" s="35">
        <f>SUMIFS(Tabla16[[EXENTO ]],Tabla16[NUM],Tabla1[[#This Row],[CODIGO]])</f>
        <v>0</v>
      </c>
      <c r="H2532" s="35">
        <f>SUMIFS(Tabla16[IVA],Tabla16[NUM],Tabla1[[#This Row],[CODIGO]])</f>
        <v>0</v>
      </c>
      <c r="I2532" s="35">
        <f>SUMIFS(Tabla16[ISR RET.],Tabla16[NUM],Tabla1[[#This Row],[CODIGO]])</f>
        <v>0</v>
      </c>
      <c r="J2532" s="35">
        <f>SUMIFS(Tabla16[IVA RET.],Tabla16[NUM],Tabla1[[#This Row],[CODIGO]])</f>
        <v>0</v>
      </c>
      <c r="K2532" t="str">
        <f>FIXED(Tabla1[[#This Row],[TASA 16%]],0)</f>
        <v>0</v>
      </c>
      <c r="L2532" t="str">
        <f>FIXED(Tabla1[[#This Row],[TASA 0%]],0)</f>
        <v>0</v>
      </c>
      <c r="M2532" t="str">
        <f>FIXED(Tabla1[[#This Row],[TASA EXE.]],0)</f>
        <v>0</v>
      </c>
      <c r="N2532" s="36" t="str">
        <f>FIXED(Tabla1[[#This Row],[IVA]],0)</f>
        <v>0</v>
      </c>
      <c r="O2532" s="36" t="str">
        <f>FIXED(Tabla1[[#This Row],[ISR RET]],0)</f>
        <v>0</v>
      </c>
      <c r="P2532" s="36" t="str">
        <f>FIXED(Tabla1[[#This Row],[IVA RET]],0)</f>
        <v>0</v>
      </c>
      <c r="R2532" s="68">
        <f>Tabla1[[#This Row],[TASA 16]]*16%</f>
        <v>0</v>
      </c>
    </row>
    <row r="2533" spans="2:18" x14ac:dyDescent="0.25">
      <c r="B2533" t="str">
        <f>'[1]210 Y RFC'!A2533</f>
        <v>PTM100129J53</v>
      </c>
      <c r="C2533" t="s">
        <v>2565</v>
      </c>
      <c r="D2533" t="str">
        <f>'[1]210 Y RFC'!C2533</f>
        <v>PRODUCTOS DE TRIGO MIRANDA S DE RL DE CV</v>
      </c>
      <c r="E2533" s="35">
        <f>SUMIFS(Tabla16[TASA 16],Tabla16[NUM],Tabla1[[#This Row],[CODIGO]])</f>
        <v>0</v>
      </c>
      <c r="F2533" s="35">
        <f>SUMIFS(Tabla16[TASA 0%],Tabla16[NUM],Tabla1[[#This Row],[CODIGO]])</f>
        <v>65174</v>
      </c>
      <c r="G2533" s="35">
        <f>SUMIFS(Tabla16[[EXENTO ]],Tabla16[NUM],Tabla1[[#This Row],[CODIGO]])</f>
        <v>0</v>
      </c>
      <c r="H2533" s="35">
        <f>SUMIFS(Tabla16[IVA],Tabla16[NUM],Tabla1[[#This Row],[CODIGO]])</f>
        <v>0</v>
      </c>
      <c r="I2533" s="35">
        <f>SUMIFS(Tabla16[ISR RET.],Tabla16[NUM],Tabla1[[#This Row],[CODIGO]])</f>
        <v>0</v>
      </c>
      <c r="J2533" s="35">
        <f>SUMIFS(Tabla16[IVA RET.],Tabla16[NUM],Tabla1[[#This Row],[CODIGO]])</f>
        <v>0</v>
      </c>
      <c r="K2533" t="str">
        <f>FIXED(Tabla1[[#This Row],[TASA 16%]],0)</f>
        <v>0</v>
      </c>
      <c r="L2533" t="str">
        <f>FIXED(Tabla1[[#This Row],[TASA 0%]],0)</f>
        <v>65,174</v>
      </c>
      <c r="M2533" t="str">
        <f>FIXED(Tabla1[[#This Row],[TASA EXE.]],0)</f>
        <v>0</v>
      </c>
      <c r="N2533" t="str">
        <f>FIXED(Tabla1[[#This Row],[IVA]],0)</f>
        <v>0</v>
      </c>
      <c r="O2533" t="str">
        <f>FIXED(Tabla1[[#This Row],[ISR RET]],0)</f>
        <v>0</v>
      </c>
      <c r="P2533" t="str">
        <f>FIXED(Tabla1[[#This Row],[IVA RET]],0)</f>
        <v>0</v>
      </c>
      <c r="R2533" s="68">
        <f>Tabla1[[#This Row],[TASA 16]]*16%</f>
        <v>0</v>
      </c>
    </row>
    <row r="2534" spans="2:18" x14ac:dyDescent="0.25">
      <c r="B2534" t="str">
        <f>'[1]210 Y RFC'!A2534</f>
        <v>EIJY789620U33</v>
      </c>
      <c r="C2534" t="s">
        <v>2566</v>
      </c>
      <c r="D2534" t="str">
        <f>'[1]210 Y RFC'!C2534</f>
        <v>ESPINOSA JACQUES YOSELINNE DENISSE</v>
      </c>
      <c r="E2534" s="35">
        <f>SUMIFS(Tabla16[TASA 16],Tabla16[NUM],Tabla1[[#This Row],[CODIGO]])</f>
        <v>0</v>
      </c>
      <c r="F2534" s="35">
        <f>SUMIFS(Tabla16[TASA 0%],Tabla16[NUM],Tabla1[[#This Row],[CODIGO]])</f>
        <v>0</v>
      </c>
      <c r="G2534" s="35">
        <f>SUMIFS(Tabla16[[EXENTO ]],Tabla16[NUM],Tabla1[[#This Row],[CODIGO]])</f>
        <v>0</v>
      </c>
      <c r="H2534" s="35">
        <f>SUMIFS(Tabla16[IVA],Tabla16[NUM],Tabla1[[#This Row],[CODIGO]])</f>
        <v>0</v>
      </c>
      <c r="I2534" s="35">
        <f>SUMIFS(Tabla16[ISR RET.],Tabla16[NUM],Tabla1[[#This Row],[CODIGO]])</f>
        <v>0</v>
      </c>
      <c r="J2534" s="35">
        <f>SUMIFS(Tabla16[IVA RET.],Tabla16[NUM],Tabla1[[#This Row],[CODIGO]])</f>
        <v>0</v>
      </c>
      <c r="K2534" t="str">
        <f>FIXED(Tabla1[[#This Row],[TASA 16%]],0)</f>
        <v>0</v>
      </c>
      <c r="L2534" t="str">
        <f>FIXED(Tabla1[[#This Row],[TASA 0%]],0)</f>
        <v>0</v>
      </c>
      <c r="M2534" t="str">
        <f>FIXED(Tabla1[[#This Row],[TASA EXE.]],0)</f>
        <v>0</v>
      </c>
      <c r="N2534" s="36" t="str">
        <f>FIXED(Tabla1[[#This Row],[IVA]],0)</f>
        <v>0</v>
      </c>
      <c r="O2534" s="36" t="str">
        <f>FIXED(Tabla1[[#This Row],[ISR RET]],0)</f>
        <v>0</v>
      </c>
      <c r="P2534" s="36" t="str">
        <f>FIXED(Tabla1[[#This Row],[IVA RET]],0)</f>
        <v>0</v>
      </c>
      <c r="R2534" s="68">
        <f>Tabla1[[#This Row],[TASA 16]]*16%</f>
        <v>0</v>
      </c>
    </row>
    <row r="2535" spans="2:18" x14ac:dyDescent="0.25">
      <c r="B2535" t="str">
        <f>'[1]210 Y RFC'!A2535</f>
        <v>VAVL660509956</v>
      </c>
      <c r="C2535" t="s">
        <v>2567</v>
      </c>
      <c r="D2535" t="str">
        <f>'[1]210 Y RFC'!C2535</f>
        <v>VALENCIA VELAZQUEZ MARIA LETICIA</v>
      </c>
      <c r="E2535" s="35">
        <f>SUMIFS(Tabla16[TASA 16],Tabla16[NUM],Tabla1[[#This Row],[CODIGO]])</f>
        <v>0</v>
      </c>
      <c r="F2535" s="35">
        <f>SUMIFS(Tabla16[TASA 0%],Tabla16[NUM],Tabla1[[#This Row],[CODIGO]])</f>
        <v>10671.75</v>
      </c>
      <c r="G2535" s="35">
        <f>SUMIFS(Tabla16[[EXENTO ]],Tabla16[NUM],Tabla1[[#This Row],[CODIGO]])</f>
        <v>0</v>
      </c>
      <c r="H2535" s="35">
        <f>SUMIFS(Tabla16[IVA],Tabla16[NUM],Tabla1[[#This Row],[CODIGO]])</f>
        <v>0</v>
      </c>
      <c r="I2535" s="35">
        <f>SUMIFS(Tabla16[ISR RET.],Tabla16[NUM],Tabla1[[#This Row],[CODIGO]])</f>
        <v>0</v>
      </c>
      <c r="J2535" s="35">
        <f>SUMIFS(Tabla16[IVA RET.],Tabla16[NUM],Tabla1[[#This Row],[CODIGO]])</f>
        <v>0</v>
      </c>
      <c r="K2535" t="str">
        <f>FIXED(Tabla1[[#This Row],[TASA 16%]],0)</f>
        <v>0</v>
      </c>
      <c r="L2535" t="str">
        <f>FIXED(Tabla1[[#This Row],[TASA 0%]],0)</f>
        <v>10,672</v>
      </c>
      <c r="M2535" t="str">
        <f>FIXED(Tabla1[[#This Row],[TASA EXE.]],0)</f>
        <v>0</v>
      </c>
      <c r="N2535" t="str">
        <f>FIXED(Tabla1[[#This Row],[IVA]],0)</f>
        <v>0</v>
      </c>
      <c r="O2535" t="str">
        <f>FIXED(Tabla1[[#This Row],[ISR RET]],0)</f>
        <v>0</v>
      </c>
      <c r="P2535" t="str">
        <f>FIXED(Tabla1[[#This Row],[IVA RET]],0)</f>
        <v>0</v>
      </c>
      <c r="R2535" s="68">
        <f>Tabla1[[#This Row],[TASA 16]]*16%</f>
        <v>0</v>
      </c>
    </row>
    <row r="2536" spans="2:18" x14ac:dyDescent="0.25">
      <c r="B2536" t="str">
        <f>'[1]210 Y RFC'!A2536</f>
        <v>GOGA721209987</v>
      </c>
      <c r="C2536" t="s">
        <v>2568</v>
      </c>
      <c r="D2536" t="str">
        <f>'[1]210 Y RFC'!C2536</f>
        <v>GONZALEZ GONZALEZ ALEJANDRO</v>
      </c>
      <c r="E2536" s="35">
        <f>SUMIFS(Tabla16[TASA 16],Tabla16[NUM],Tabla1[[#This Row],[CODIGO]])</f>
        <v>0</v>
      </c>
      <c r="F2536" s="35">
        <f>SUMIFS(Tabla16[TASA 0%],Tabla16[NUM],Tabla1[[#This Row],[CODIGO]])</f>
        <v>0</v>
      </c>
      <c r="G2536" s="35">
        <f>SUMIFS(Tabla16[[EXENTO ]],Tabla16[NUM],Tabla1[[#This Row],[CODIGO]])</f>
        <v>0</v>
      </c>
      <c r="H2536" s="35">
        <f>SUMIFS(Tabla16[IVA],Tabla16[NUM],Tabla1[[#This Row],[CODIGO]])</f>
        <v>0</v>
      </c>
      <c r="I2536" s="35">
        <f>SUMIFS(Tabla16[ISR RET.],Tabla16[NUM],Tabla1[[#This Row],[CODIGO]])</f>
        <v>0</v>
      </c>
      <c r="J2536" s="35">
        <f>SUMIFS(Tabla16[IVA RET.],Tabla16[NUM],Tabla1[[#This Row],[CODIGO]])</f>
        <v>0</v>
      </c>
      <c r="K2536" t="str">
        <f>FIXED(Tabla1[[#This Row],[TASA 16%]],0)</f>
        <v>0</v>
      </c>
      <c r="L2536" t="str">
        <f>FIXED(Tabla1[[#This Row],[TASA 0%]],0)</f>
        <v>0</v>
      </c>
      <c r="M2536" t="str">
        <f>FIXED(Tabla1[[#This Row],[TASA EXE.]],0)</f>
        <v>0</v>
      </c>
      <c r="N2536" s="36" t="str">
        <f>FIXED(Tabla1[[#This Row],[IVA]],0)</f>
        <v>0</v>
      </c>
      <c r="O2536" s="36" t="str">
        <f>FIXED(Tabla1[[#This Row],[ISR RET]],0)</f>
        <v>0</v>
      </c>
      <c r="P2536" s="36" t="str">
        <f>FIXED(Tabla1[[#This Row],[IVA RET]],0)</f>
        <v>0</v>
      </c>
      <c r="R2536" s="68">
        <f>Tabla1[[#This Row],[TASA 16]]*16%</f>
        <v>0</v>
      </c>
    </row>
    <row r="2537" spans="2:18" x14ac:dyDescent="0.25">
      <c r="B2537" t="str">
        <f>'[1]210 Y RFC'!A2537</f>
        <v>MAPA791110KH6</v>
      </c>
      <c r="C2537" t="s">
        <v>2569</v>
      </c>
      <c r="D2537" t="str">
        <f>'[1]210 Y RFC'!C2537</f>
        <v>MARTIN PADILLA ANA BERTHA</v>
      </c>
      <c r="E2537" s="35">
        <f>SUMIFS(Tabla16[TASA 16],Tabla16[NUM],Tabla1[[#This Row],[CODIGO]])</f>
        <v>0</v>
      </c>
      <c r="F2537" s="35">
        <f>SUMIFS(Tabla16[TASA 0%],Tabla16[NUM],Tabla1[[#This Row],[CODIGO]])</f>
        <v>0</v>
      </c>
      <c r="G2537" s="35">
        <f>SUMIFS(Tabla16[[EXENTO ]],Tabla16[NUM],Tabla1[[#This Row],[CODIGO]])</f>
        <v>0</v>
      </c>
      <c r="H2537" s="35">
        <f>SUMIFS(Tabla16[IVA],Tabla16[NUM],Tabla1[[#This Row],[CODIGO]])</f>
        <v>0</v>
      </c>
      <c r="I2537" s="35">
        <f>SUMIFS(Tabla16[ISR RET.],Tabla16[NUM],Tabla1[[#This Row],[CODIGO]])</f>
        <v>0</v>
      </c>
      <c r="J2537" s="35">
        <f>SUMIFS(Tabla16[IVA RET.],Tabla16[NUM],Tabla1[[#This Row],[CODIGO]])</f>
        <v>0</v>
      </c>
      <c r="K2537" t="str">
        <f>FIXED(Tabla1[[#This Row],[TASA 16%]],0)</f>
        <v>0</v>
      </c>
      <c r="L2537" t="str">
        <f>FIXED(Tabla1[[#This Row],[TASA 0%]],0)</f>
        <v>0</v>
      </c>
      <c r="M2537" t="str">
        <f>FIXED(Tabla1[[#This Row],[TASA EXE.]],0)</f>
        <v>0</v>
      </c>
      <c r="N2537" t="str">
        <f>FIXED(Tabla1[[#This Row],[IVA]],0)</f>
        <v>0</v>
      </c>
      <c r="O2537" t="str">
        <f>FIXED(Tabla1[[#This Row],[ISR RET]],0)</f>
        <v>0</v>
      </c>
      <c r="P2537" t="str">
        <f>FIXED(Tabla1[[#This Row],[IVA RET]],0)</f>
        <v>0</v>
      </c>
      <c r="R2537" s="68">
        <f>Tabla1[[#This Row],[TASA 16]]*16%</f>
        <v>0</v>
      </c>
    </row>
    <row r="2538" spans="2:18" x14ac:dyDescent="0.25">
      <c r="B2538" t="str">
        <f>'[1]210 Y RFC'!A2538</f>
        <v>GUBN751213PY3</v>
      </c>
      <c r="C2538" t="s">
        <v>2570</v>
      </c>
      <c r="D2538" t="str">
        <f>'[1]210 Y RFC'!C2538</f>
        <v>GUEVARA BERAUD NANCY ELIZABETH</v>
      </c>
      <c r="E2538" s="35">
        <f>SUMIFS(Tabla16[TASA 16],Tabla16[NUM],Tabla1[[#This Row],[CODIGO]])</f>
        <v>0</v>
      </c>
      <c r="F2538" s="35">
        <f>SUMIFS(Tabla16[TASA 0%],Tabla16[NUM],Tabla1[[#This Row],[CODIGO]])</f>
        <v>13436.29</v>
      </c>
      <c r="G2538" s="35">
        <f>SUMIFS(Tabla16[[EXENTO ]],Tabla16[NUM],Tabla1[[#This Row],[CODIGO]])</f>
        <v>1074.9000000000001</v>
      </c>
      <c r="H2538" s="35">
        <f>SUMIFS(Tabla16[IVA],Tabla16[NUM],Tabla1[[#This Row],[CODIGO]])</f>
        <v>0</v>
      </c>
      <c r="I2538" s="35">
        <f>SUMIFS(Tabla16[ISR RET.],Tabla16[NUM],Tabla1[[#This Row],[CODIGO]])</f>
        <v>0</v>
      </c>
      <c r="J2538" s="35">
        <f>SUMIFS(Tabla16[IVA RET.],Tabla16[NUM],Tabla1[[#This Row],[CODIGO]])</f>
        <v>0</v>
      </c>
      <c r="K2538" t="str">
        <f>FIXED(Tabla1[[#This Row],[TASA 16%]],0)</f>
        <v>0</v>
      </c>
      <c r="L2538" t="str">
        <f>FIXED(Tabla1[[#This Row],[TASA 0%]],0)</f>
        <v>13,436</v>
      </c>
      <c r="M2538" t="str">
        <f>FIXED(Tabla1[[#This Row],[TASA EXE.]],0)</f>
        <v>1,075</v>
      </c>
      <c r="N2538" s="36" t="str">
        <f>FIXED(Tabla1[[#This Row],[IVA]],0)</f>
        <v>0</v>
      </c>
      <c r="O2538" s="36" t="str">
        <f>FIXED(Tabla1[[#This Row],[ISR RET]],0)</f>
        <v>0</v>
      </c>
      <c r="P2538" s="36" t="str">
        <f>FIXED(Tabla1[[#This Row],[IVA RET]],0)</f>
        <v>0</v>
      </c>
      <c r="R2538" s="68">
        <f>Tabla1[[#This Row],[TASA 16]]*16%</f>
        <v>0</v>
      </c>
    </row>
    <row r="2539" spans="2:18" x14ac:dyDescent="0.25">
      <c r="B2539" t="str">
        <f>'[1]210 Y RFC'!A2539</f>
        <v>BOD060112BY0</v>
      </c>
      <c r="C2539" t="s">
        <v>2571</v>
      </c>
      <c r="D2539" t="str">
        <f>'[1]210 Y RFC'!C2539</f>
        <v>SALUCOM SA DE CV</v>
      </c>
      <c r="E2539" s="35">
        <f>SUMIFS(Tabla16[TASA 16],Tabla16[NUM],Tabla1[[#This Row],[CODIGO]])</f>
        <v>0</v>
      </c>
      <c r="F2539" s="35">
        <f>SUMIFS(Tabla16[TASA 0%],Tabla16[NUM],Tabla1[[#This Row],[CODIGO]])</f>
        <v>2647</v>
      </c>
      <c r="G2539" s="35">
        <f>SUMIFS(Tabla16[[EXENTO ]],Tabla16[NUM],Tabla1[[#This Row],[CODIGO]])</f>
        <v>0</v>
      </c>
      <c r="H2539" s="35">
        <f>SUMIFS(Tabla16[IVA],Tabla16[NUM],Tabla1[[#This Row],[CODIGO]])</f>
        <v>0</v>
      </c>
      <c r="I2539" s="35">
        <f>SUMIFS(Tabla16[ISR RET.],Tabla16[NUM],Tabla1[[#This Row],[CODIGO]])</f>
        <v>0</v>
      </c>
      <c r="J2539" s="35">
        <f>SUMIFS(Tabla16[IVA RET.],Tabla16[NUM],Tabla1[[#This Row],[CODIGO]])</f>
        <v>0</v>
      </c>
      <c r="K2539" t="str">
        <f>FIXED(Tabla1[[#This Row],[TASA 16%]],0)</f>
        <v>0</v>
      </c>
      <c r="L2539" t="str">
        <f>FIXED(Tabla1[[#This Row],[TASA 0%]],0)</f>
        <v>2,647</v>
      </c>
      <c r="M2539" t="str">
        <f>FIXED(Tabla1[[#This Row],[TASA EXE.]],0)</f>
        <v>0</v>
      </c>
      <c r="N2539" t="str">
        <f>FIXED(Tabla1[[#This Row],[IVA]],0)</f>
        <v>0</v>
      </c>
      <c r="O2539" t="str">
        <f>FIXED(Tabla1[[#This Row],[ISR RET]],0)</f>
        <v>0</v>
      </c>
      <c r="P2539" t="str">
        <f>FIXED(Tabla1[[#This Row],[IVA RET]],0)</f>
        <v>0</v>
      </c>
      <c r="R2539" s="68">
        <f>Tabla1[[#This Row],[TASA 16]]*16%</f>
        <v>0</v>
      </c>
    </row>
    <row r="2540" spans="2:18" x14ac:dyDescent="0.25">
      <c r="B2540" t="str">
        <f>'[1]210 Y RFC'!A2540</f>
        <v>DIVR761008IG1</v>
      </c>
      <c r="C2540" t="s">
        <v>2572</v>
      </c>
      <c r="D2540" t="str">
        <f>'[1]210 Y RFC'!C2540</f>
        <v>DIAZ VAZQUEZ ROSARIO</v>
      </c>
      <c r="E2540" s="35">
        <f>SUMIFS(Tabla16[TASA 16],Tabla16[NUM],Tabla1[[#This Row],[CODIGO]])</f>
        <v>0</v>
      </c>
      <c r="F2540" s="35">
        <f>SUMIFS(Tabla16[TASA 0%],Tabla16[NUM],Tabla1[[#This Row],[CODIGO]])</f>
        <v>0</v>
      </c>
      <c r="G2540" s="35">
        <f>SUMIFS(Tabla16[[EXENTO ]],Tabla16[NUM],Tabla1[[#This Row],[CODIGO]])</f>
        <v>0</v>
      </c>
      <c r="H2540" s="35">
        <f>SUMIFS(Tabla16[IVA],Tabla16[NUM],Tabla1[[#This Row],[CODIGO]])</f>
        <v>0</v>
      </c>
      <c r="I2540" s="35">
        <f>SUMIFS(Tabla16[ISR RET.],Tabla16[NUM],Tabla1[[#This Row],[CODIGO]])</f>
        <v>0</v>
      </c>
      <c r="J2540" s="35">
        <f>SUMIFS(Tabla16[IVA RET.],Tabla16[NUM],Tabla1[[#This Row],[CODIGO]])</f>
        <v>0</v>
      </c>
      <c r="K2540" t="str">
        <f>FIXED(Tabla1[[#This Row],[TASA 16%]],0)</f>
        <v>0</v>
      </c>
      <c r="L2540" t="str">
        <f>FIXED(Tabla1[[#This Row],[TASA 0%]],0)</f>
        <v>0</v>
      </c>
      <c r="M2540" t="str">
        <f>FIXED(Tabla1[[#This Row],[TASA EXE.]],0)</f>
        <v>0</v>
      </c>
      <c r="N2540" s="36" t="str">
        <f>FIXED(Tabla1[[#This Row],[IVA]],0)</f>
        <v>0</v>
      </c>
      <c r="O2540" s="36" t="str">
        <f>FIXED(Tabla1[[#This Row],[ISR RET]],0)</f>
        <v>0</v>
      </c>
      <c r="P2540" s="36" t="str">
        <f>FIXED(Tabla1[[#This Row],[IVA RET]],0)</f>
        <v>0</v>
      </c>
      <c r="R2540" s="68">
        <f>Tabla1[[#This Row],[TASA 16]]*16%</f>
        <v>0</v>
      </c>
    </row>
    <row r="2541" spans="2:18" x14ac:dyDescent="0.25">
      <c r="B2541" t="str">
        <f>'[1]210 Y RFC'!A2541</f>
        <v>SPS110211JA9</v>
      </c>
      <c r="C2541" t="s">
        <v>2573</v>
      </c>
      <c r="D2541" t="str">
        <f>'[1]210 Y RFC'!C2541</f>
        <v>SERVICIOS Y PRODUCTOS DE SALUD DE MEXICO SA DE CV</v>
      </c>
      <c r="E2541" s="35">
        <f>SUMIFS(Tabla16[TASA 16],Tabla16[NUM],Tabla1[[#This Row],[CODIGO]])</f>
        <v>0</v>
      </c>
      <c r="F2541" s="35">
        <f>SUMIFS(Tabla16[TASA 0%],Tabla16[NUM],Tabla1[[#This Row],[CODIGO]])</f>
        <v>0</v>
      </c>
      <c r="G2541" s="35">
        <f>SUMIFS(Tabla16[[EXENTO ]],Tabla16[NUM],Tabla1[[#This Row],[CODIGO]])</f>
        <v>0</v>
      </c>
      <c r="H2541" s="35">
        <f>SUMIFS(Tabla16[IVA],Tabla16[NUM],Tabla1[[#This Row],[CODIGO]])</f>
        <v>0</v>
      </c>
      <c r="I2541" s="35">
        <f>SUMIFS(Tabla16[ISR RET.],Tabla16[NUM],Tabla1[[#This Row],[CODIGO]])</f>
        <v>0</v>
      </c>
      <c r="J2541" s="35">
        <f>SUMIFS(Tabla16[IVA RET.],Tabla16[NUM],Tabla1[[#This Row],[CODIGO]])</f>
        <v>0</v>
      </c>
      <c r="K2541" t="str">
        <f>FIXED(Tabla1[[#This Row],[TASA 16%]],0)</f>
        <v>0</v>
      </c>
      <c r="L2541" t="str">
        <f>FIXED(Tabla1[[#This Row],[TASA 0%]],0)</f>
        <v>0</v>
      </c>
      <c r="M2541" t="str">
        <f>FIXED(Tabla1[[#This Row],[TASA EXE.]],0)</f>
        <v>0</v>
      </c>
      <c r="N2541" t="str">
        <f>FIXED(Tabla1[[#This Row],[IVA]],0)</f>
        <v>0</v>
      </c>
      <c r="O2541" t="str">
        <f>FIXED(Tabla1[[#This Row],[ISR RET]],0)</f>
        <v>0</v>
      </c>
      <c r="P2541" t="str">
        <f>FIXED(Tabla1[[#This Row],[IVA RET]],0)</f>
        <v>0</v>
      </c>
      <c r="R2541" s="68">
        <f>Tabla1[[#This Row],[TASA 16]]*16%</f>
        <v>0</v>
      </c>
    </row>
    <row r="2542" spans="2:18" x14ac:dyDescent="0.25">
      <c r="B2542" t="str">
        <f>'[1]210 Y RFC'!A2542</f>
        <v>RIA001214FMA</v>
      </c>
      <c r="C2542" t="s">
        <v>2574</v>
      </c>
      <c r="D2542" t="str">
        <f>'[1]210 Y RFC'!C2542</f>
        <v>REFACCIONARIA INDUSTRIAL ALTEÑA SA DE CV</v>
      </c>
      <c r="E2542" s="35">
        <f>SUMIFS(Tabla16[TASA 16],Tabla16[NUM],Tabla1[[#This Row],[CODIGO]])</f>
        <v>0</v>
      </c>
      <c r="F2542" s="35">
        <f>SUMIFS(Tabla16[TASA 0%],Tabla16[NUM],Tabla1[[#This Row],[CODIGO]])</f>
        <v>0</v>
      </c>
      <c r="G2542" s="35">
        <f>SUMIFS(Tabla16[[EXENTO ]],Tabla16[NUM],Tabla1[[#This Row],[CODIGO]])</f>
        <v>0</v>
      </c>
      <c r="H2542" s="35">
        <f>SUMIFS(Tabla16[IVA],Tabla16[NUM],Tabla1[[#This Row],[CODIGO]])</f>
        <v>0</v>
      </c>
      <c r="I2542" s="35">
        <f>SUMIFS(Tabla16[ISR RET.],Tabla16[NUM],Tabla1[[#This Row],[CODIGO]])</f>
        <v>0</v>
      </c>
      <c r="J2542" s="35">
        <f>SUMIFS(Tabla16[IVA RET.],Tabla16[NUM],Tabla1[[#This Row],[CODIGO]])</f>
        <v>0</v>
      </c>
      <c r="K2542" t="str">
        <f>FIXED(Tabla1[[#This Row],[TASA 16%]],0)</f>
        <v>0</v>
      </c>
      <c r="L2542" t="str">
        <f>FIXED(Tabla1[[#This Row],[TASA 0%]],0)</f>
        <v>0</v>
      </c>
      <c r="M2542" t="str">
        <f>FIXED(Tabla1[[#This Row],[TASA EXE.]],0)</f>
        <v>0</v>
      </c>
      <c r="N2542" s="36" t="str">
        <f>FIXED(Tabla1[[#This Row],[IVA]],0)</f>
        <v>0</v>
      </c>
      <c r="O2542" s="36" t="str">
        <f>FIXED(Tabla1[[#This Row],[ISR RET]],0)</f>
        <v>0</v>
      </c>
      <c r="P2542" s="36" t="str">
        <f>FIXED(Tabla1[[#This Row],[IVA RET]],0)</f>
        <v>0</v>
      </c>
      <c r="R2542" s="68">
        <f>Tabla1[[#This Row],[TASA 16]]*16%</f>
        <v>0</v>
      </c>
    </row>
    <row r="2543" spans="2:18" x14ac:dyDescent="0.25">
      <c r="B2543" t="str">
        <f>'[1]210 Y RFC'!A2543</f>
        <v>PJA120423NQ2</v>
      </c>
      <c r="C2543" t="s">
        <v>2575</v>
      </c>
      <c r="D2543" t="str">
        <f>'[1]210 Y RFC'!C2543</f>
        <v>PRODUCTOS JAMEX SA DE CV</v>
      </c>
      <c r="E2543" s="35">
        <f>SUMIFS(Tabla16[TASA 16],Tabla16[NUM],Tabla1[[#This Row],[CODIGO]])</f>
        <v>0</v>
      </c>
      <c r="F2543" s="35">
        <f>SUMIFS(Tabla16[TASA 0%],Tabla16[NUM],Tabla1[[#This Row],[CODIGO]])</f>
        <v>0</v>
      </c>
      <c r="G2543" s="35">
        <f>SUMIFS(Tabla16[[EXENTO ]],Tabla16[NUM],Tabla1[[#This Row],[CODIGO]])</f>
        <v>0</v>
      </c>
      <c r="H2543" s="35">
        <f>SUMIFS(Tabla16[IVA],Tabla16[NUM],Tabla1[[#This Row],[CODIGO]])</f>
        <v>0</v>
      </c>
      <c r="I2543" s="35">
        <f>SUMIFS(Tabla16[ISR RET.],Tabla16[NUM],Tabla1[[#This Row],[CODIGO]])</f>
        <v>0</v>
      </c>
      <c r="J2543" s="35">
        <f>SUMIFS(Tabla16[IVA RET.],Tabla16[NUM],Tabla1[[#This Row],[CODIGO]])</f>
        <v>0</v>
      </c>
      <c r="K2543" t="str">
        <f>FIXED(Tabla1[[#This Row],[TASA 16%]],0)</f>
        <v>0</v>
      </c>
      <c r="L2543" t="str">
        <f>FIXED(Tabla1[[#This Row],[TASA 0%]],0)</f>
        <v>0</v>
      </c>
      <c r="M2543" t="str">
        <f>FIXED(Tabla1[[#This Row],[TASA EXE.]],0)</f>
        <v>0</v>
      </c>
      <c r="N2543" t="str">
        <f>FIXED(Tabla1[[#This Row],[IVA]],0)</f>
        <v>0</v>
      </c>
      <c r="O2543" t="str">
        <f>FIXED(Tabla1[[#This Row],[ISR RET]],0)</f>
        <v>0</v>
      </c>
      <c r="P2543" t="str">
        <f>FIXED(Tabla1[[#This Row],[IVA RET]],0)</f>
        <v>0</v>
      </c>
      <c r="R2543" s="68">
        <f>Tabla1[[#This Row],[TASA 16]]*16%</f>
        <v>0</v>
      </c>
    </row>
    <row r="2544" spans="2:18" x14ac:dyDescent="0.25">
      <c r="B2544" t="str">
        <f>'[1]210 Y RFC'!A2544</f>
        <v>AAMS8209219C1</v>
      </c>
      <c r="C2544" t="s">
        <v>2576</v>
      </c>
      <c r="D2544" t="str">
        <f>'[1]210 Y RFC'!C2544</f>
        <v>ALVAREZ MIRANDA SUSANA</v>
      </c>
      <c r="E2544" s="35">
        <f>SUMIFS(Tabla16[TASA 16],Tabla16[NUM],Tabla1[[#This Row],[CODIGO]])</f>
        <v>0</v>
      </c>
      <c r="F2544" s="35">
        <f>SUMIFS(Tabla16[TASA 0%],Tabla16[NUM],Tabla1[[#This Row],[CODIGO]])</f>
        <v>0</v>
      </c>
      <c r="G2544" s="35">
        <f>SUMIFS(Tabla16[[EXENTO ]],Tabla16[NUM],Tabla1[[#This Row],[CODIGO]])</f>
        <v>0</v>
      </c>
      <c r="H2544" s="35">
        <f>SUMIFS(Tabla16[IVA],Tabla16[NUM],Tabla1[[#This Row],[CODIGO]])</f>
        <v>0</v>
      </c>
      <c r="I2544" s="35">
        <f>SUMIFS(Tabla16[ISR RET.],Tabla16[NUM],Tabla1[[#This Row],[CODIGO]])</f>
        <v>0</v>
      </c>
      <c r="J2544" s="35">
        <f>SUMIFS(Tabla16[IVA RET.],Tabla16[NUM],Tabla1[[#This Row],[CODIGO]])</f>
        <v>0</v>
      </c>
      <c r="K2544" t="str">
        <f>FIXED(Tabla1[[#This Row],[TASA 16%]],0)</f>
        <v>0</v>
      </c>
      <c r="L2544" t="str">
        <f>FIXED(Tabla1[[#This Row],[TASA 0%]],0)</f>
        <v>0</v>
      </c>
      <c r="M2544" t="str">
        <f>FIXED(Tabla1[[#This Row],[TASA EXE.]],0)</f>
        <v>0</v>
      </c>
      <c r="N2544" s="36" t="str">
        <f>FIXED(Tabla1[[#This Row],[IVA]],0)</f>
        <v>0</v>
      </c>
      <c r="O2544" s="36" t="str">
        <f>FIXED(Tabla1[[#This Row],[ISR RET]],0)</f>
        <v>0</v>
      </c>
      <c r="P2544" s="36" t="str">
        <f>FIXED(Tabla1[[#This Row],[IVA RET]],0)</f>
        <v>0</v>
      </c>
      <c r="R2544" s="68">
        <f>Tabla1[[#This Row],[TASA 16]]*16%</f>
        <v>0</v>
      </c>
    </row>
    <row r="2545" spans="2:18" x14ac:dyDescent="0.25">
      <c r="B2545" t="str">
        <f>'[1]210 Y RFC'!A2545</f>
        <v>OPO980325FR6</v>
      </c>
      <c r="C2545" t="s">
        <v>2577</v>
      </c>
      <c r="D2545" t="str">
        <f>'[1]210 Y RFC'!C2545</f>
        <v>ORGANIZACIÓN PAPELERA OMEGA SA DE CV</v>
      </c>
      <c r="E2545" s="35">
        <f>SUMIFS(Tabla16[TASA 16],Tabla16[NUM],Tabla1[[#This Row],[CODIGO]])</f>
        <v>0</v>
      </c>
      <c r="F2545" s="35">
        <f>SUMIFS(Tabla16[TASA 0%],Tabla16[NUM],Tabla1[[#This Row],[CODIGO]])</f>
        <v>0</v>
      </c>
      <c r="G2545" s="35">
        <f>SUMIFS(Tabla16[[EXENTO ]],Tabla16[NUM],Tabla1[[#This Row],[CODIGO]])</f>
        <v>0</v>
      </c>
      <c r="H2545" s="35">
        <f>SUMIFS(Tabla16[IVA],Tabla16[NUM],Tabla1[[#This Row],[CODIGO]])</f>
        <v>0</v>
      </c>
      <c r="I2545" s="35">
        <f>SUMIFS(Tabla16[ISR RET.],Tabla16[NUM],Tabla1[[#This Row],[CODIGO]])</f>
        <v>0</v>
      </c>
      <c r="J2545" s="35">
        <f>SUMIFS(Tabla16[IVA RET.],Tabla16[NUM],Tabla1[[#This Row],[CODIGO]])</f>
        <v>0</v>
      </c>
      <c r="K2545" t="str">
        <f>FIXED(Tabla1[[#This Row],[TASA 16%]],0)</f>
        <v>0</v>
      </c>
      <c r="L2545" t="str">
        <f>FIXED(Tabla1[[#This Row],[TASA 0%]],0)</f>
        <v>0</v>
      </c>
      <c r="M2545" t="str">
        <f>FIXED(Tabla1[[#This Row],[TASA EXE.]],0)</f>
        <v>0</v>
      </c>
      <c r="N2545" t="str">
        <f>FIXED(Tabla1[[#This Row],[IVA]],0)</f>
        <v>0</v>
      </c>
      <c r="O2545" t="str">
        <f>FIXED(Tabla1[[#This Row],[ISR RET]],0)</f>
        <v>0</v>
      </c>
      <c r="P2545" t="str">
        <f>FIXED(Tabla1[[#This Row],[IVA RET]],0)</f>
        <v>0</v>
      </c>
      <c r="R2545" s="68">
        <f>Tabla1[[#This Row],[TASA 16]]*16%</f>
        <v>0</v>
      </c>
    </row>
    <row r="2546" spans="2:18" x14ac:dyDescent="0.25">
      <c r="B2546" t="str">
        <f>'[1]210 Y RFC'!A2546</f>
        <v>LONL881102L68</v>
      </c>
      <c r="C2546" t="s">
        <v>2578</v>
      </c>
      <c r="D2546" t="str">
        <f>'[1]210 Y RFC'!C2546</f>
        <v>LOPEZ NAVARRO LETICIA IDALID</v>
      </c>
      <c r="E2546" s="35">
        <f>SUMIFS(Tabla16[TASA 16],Tabla16[NUM],Tabla1[[#This Row],[CODIGO]])</f>
        <v>0</v>
      </c>
      <c r="F2546" s="35">
        <f>SUMIFS(Tabla16[TASA 0%],Tabla16[NUM],Tabla1[[#This Row],[CODIGO]])</f>
        <v>0</v>
      </c>
      <c r="G2546" s="35">
        <f>SUMIFS(Tabla16[[EXENTO ]],Tabla16[NUM],Tabla1[[#This Row],[CODIGO]])</f>
        <v>0</v>
      </c>
      <c r="H2546" s="35">
        <f>SUMIFS(Tabla16[IVA],Tabla16[NUM],Tabla1[[#This Row],[CODIGO]])</f>
        <v>0</v>
      </c>
      <c r="I2546" s="35">
        <f>SUMIFS(Tabla16[ISR RET.],Tabla16[NUM],Tabla1[[#This Row],[CODIGO]])</f>
        <v>0</v>
      </c>
      <c r="J2546" s="35">
        <f>SUMIFS(Tabla16[IVA RET.],Tabla16[NUM],Tabla1[[#This Row],[CODIGO]])</f>
        <v>0</v>
      </c>
      <c r="K2546" t="str">
        <f>FIXED(Tabla1[[#This Row],[TASA 16%]],0)</f>
        <v>0</v>
      </c>
      <c r="L2546" t="str">
        <f>FIXED(Tabla1[[#This Row],[TASA 0%]],0)</f>
        <v>0</v>
      </c>
      <c r="M2546" t="str">
        <f>FIXED(Tabla1[[#This Row],[TASA EXE.]],0)</f>
        <v>0</v>
      </c>
      <c r="N2546" s="36" t="str">
        <f>FIXED(Tabla1[[#This Row],[IVA]],0)</f>
        <v>0</v>
      </c>
      <c r="O2546" s="36" t="str">
        <f>FIXED(Tabla1[[#This Row],[ISR RET]],0)</f>
        <v>0</v>
      </c>
      <c r="P2546" s="36" t="str">
        <f>FIXED(Tabla1[[#This Row],[IVA RET]],0)</f>
        <v>0</v>
      </c>
      <c r="R2546" s="68">
        <f>Tabla1[[#This Row],[TASA 16]]*16%</f>
        <v>0</v>
      </c>
    </row>
    <row r="2547" spans="2:18" x14ac:dyDescent="0.25">
      <c r="B2547" t="str">
        <f>'[1]210 Y RFC'!A2547</f>
        <v>MECI730128745</v>
      </c>
      <c r="C2547" t="s">
        <v>2579</v>
      </c>
      <c r="D2547" t="str">
        <f>'[1]210 Y RFC'!C2547</f>
        <v>MEDINA CORTES IRMA</v>
      </c>
      <c r="E2547" s="35">
        <f>SUMIFS(Tabla16[TASA 16],Tabla16[NUM],Tabla1[[#This Row],[CODIGO]])</f>
        <v>0</v>
      </c>
      <c r="F2547" s="35">
        <f>SUMIFS(Tabla16[TASA 0%],Tabla16[NUM],Tabla1[[#This Row],[CODIGO]])</f>
        <v>0</v>
      </c>
      <c r="G2547" s="35">
        <f>SUMIFS(Tabla16[[EXENTO ]],Tabla16[NUM],Tabla1[[#This Row],[CODIGO]])</f>
        <v>0</v>
      </c>
      <c r="H2547" s="35">
        <f>SUMIFS(Tabla16[IVA],Tabla16[NUM],Tabla1[[#This Row],[CODIGO]])</f>
        <v>0</v>
      </c>
      <c r="I2547" s="35">
        <f>SUMIFS(Tabla16[ISR RET.],Tabla16[NUM],Tabla1[[#This Row],[CODIGO]])</f>
        <v>0</v>
      </c>
      <c r="J2547" s="35">
        <f>SUMIFS(Tabla16[IVA RET.],Tabla16[NUM],Tabla1[[#This Row],[CODIGO]])</f>
        <v>0</v>
      </c>
      <c r="K2547" t="str">
        <f>FIXED(Tabla1[[#This Row],[TASA 16%]],0)</f>
        <v>0</v>
      </c>
      <c r="L2547" t="str">
        <f>FIXED(Tabla1[[#This Row],[TASA 0%]],0)</f>
        <v>0</v>
      </c>
      <c r="M2547" t="str">
        <f>FIXED(Tabla1[[#This Row],[TASA EXE.]],0)</f>
        <v>0</v>
      </c>
      <c r="N2547" t="str">
        <f>FIXED(Tabla1[[#This Row],[IVA]],0)</f>
        <v>0</v>
      </c>
      <c r="O2547" t="str">
        <f>FIXED(Tabla1[[#This Row],[ISR RET]],0)</f>
        <v>0</v>
      </c>
      <c r="P2547" t="str">
        <f>FIXED(Tabla1[[#This Row],[IVA RET]],0)</f>
        <v>0</v>
      </c>
      <c r="R2547" s="68">
        <f>Tabla1[[#This Row],[TASA 16]]*16%</f>
        <v>0</v>
      </c>
    </row>
    <row r="2548" spans="2:18" x14ac:dyDescent="0.25">
      <c r="B2548" t="str">
        <f>'[1]210 Y RFC'!A2548</f>
        <v>ASA0911175P5</v>
      </c>
      <c r="C2548" t="s">
        <v>2580</v>
      </c>
      <c r="D2548" t="str">
        <f>'[1]210 Y RFC'!C2548</f>
        <v>AGROALIMENTOS SADHAKA SA DE CV</v>
      </c>
      <c r="E2548" s="35">
        <f>SUMIFS(Tabla16[TASA 16],Tabla16[NUM],Tabla1[[#This Row],[CODIGO]])</f>
        <v>0</v>
      </c>
      <c r="F2548" s="35">
        <f>SUMIFS(Tabla16[TASA 0%],Tabla16[NUM],Tabla1[[#This Row],[CODIGO]])</f>
        <v>0</v>
      </c>
      <c r="G2548" s="35">
        <f>SUMIFS(Tabla16[[EXENTO ]],Tabla16[NUM],Tabla1[[#This Row],[CODIGO]])</f>
        <v>0</v>
      </c>
      <c r="H2548" s="35">
        <f>SUMIFS(Tabla16[IVA],Tabla16[NUM],Tabla1[[#This Row],[CODIGO]])</f>
        <v>0</v>
      </c>
      <c r="I2548" s="35">
        <f>SUMIFS(Tabla16[ISR RET.],Tabla16[NUM],Tabla1[[#This Row],[CODIGO]])</f>
        <v>0</v>
      </c>
      <c r="J2548" s="35">
        <f>SUMIFS(Tabla16[IVA RET.],Tabla16[NUM],Tabla1[[#This Row],[CODIGO]])</f>
        <v>0</v>
      </c>
      <c r="K2548" t="str">
        <f>FIXED(Tabla1[[#This Row],[TASA 16%]],0)</f>
        <v>0</v>
      </c>
      <c r="L2548" t="str">
        <f>FIXED(Tabla1[[#This Row],[TASA 0%]],0)</f>
        <v>0</v>
      </c>
      <c r="M2548" t="str">
        <f>FIXED(Tabla1[[#This Row],[TASA EXE.]],0)</f>
        <v>0</v>
      </c>
      <c r="N2548" s="36" t="str">
        <f>FIXED(Tabla1[[#This Row],[IVA]],0)</f>
        <v>0</v>
      </c>
      <c r="O2548" s="36" t="str">
        <f>FIXED(Tabla1[[#This Row],[ISR RET]],0)</f>
        <v>0</v>
      </c>
      <c r="P2548" s="36" t="str">
        <f>FIXED(Tabla1[[#This Row],[IVA RET]],0)</f>
        <v>0</v>
      </c>
      <c r="R2548" s="68">
        <f>Tabla1[[#This Row],[TASA 16]]*16%</f>
        <v>0</v>
      </c>
    </row>
    <row r="2549" spans="2:18" x14ac:dyDescent="0.25">
      <c r="B2549" t="str">
        <f>'[1]210 Y RFC'!A2549</f>
        <v>RAOF610627MRA</v>
      </c>
      <c r="C2549" t="s">
        <v>2581</v>
      </c>
      <c r="D2549" t="str">
        <f>'[1]210 Y RFC'!C2549</f>
        <v xml:space="preserve">RAMOS ORTIZ FLOR DEL SOCORRO </v>
      </c>
      <c r="E2549" s="35">
        <f>SUMIFS(Tabla16[TASA 16],Tabla16[NUM],Tabla1[[#This Row],[CODIGO]])</f>
        <v>0</v>
      </c>
      <c r="F2549" s="35">
        <f>SUMIFS(Tabla16[TASA 0%],Tabla16[NUM],Tabla1[[#This Row],[CODIGO]])</f>
        <v>0</v>
      </c>
      <c r="G2549" s="35">
        <f>SUMIFS(Tabla16[[EXENTO ]],Tabla16[NUM],Tabla1[[#This Row],[CODIGO]])</f>
        <v>0</v>
      </c>
      <c r="H2549" s="35">
        <f>SUMIFS(Tabla16[IVA],Tabla16[NUM],Tabla1[[#This Row],[CODIGO]])</f>
        <v>0</v>
      </c>
      <c r="I2549" s="35">
        <f>SUMIFS(Tabla16[ISR RET.],Tabla16[NUM],Tabla1[[#This Row],[CODIGO]])</f>
        <v>0</v>
      </c>
      <c r="J2549" s="35">
        <f>SUMIFS(Tabla16[IVA RET.],Tabla16[NUM],Tabla1[[#This Row],[CODIGO]])</f>
        <v>0</v>
      </c>
      <c r="K2549" t="str">
        <f>FIXED(Tabla1[[#This Row],[TASA 16%]],0)</f>
        <v>0</v>
      </c>
      <c r="L2549" t="str">
        <f>FIXED(Tabla1[[#This Row],[TASA 0%]],0)</f>
        <v>0</v>
      </c>
      <c r="M2549" t="str">
        <f>FIXED(Tabla1[[#This Row],[TASA EXE.]],0)</f>
        <v>0</v>
      </c>
      <c r="N2549" t="str">
        <f>FIXED(Tabla1[[#This Row],[IVA]],0)</f>
        <v>0</v>
      </c>
      <c r="O2549" t="str">
        <f>FIXED(Tabla1[[#This Row],[ISR RET]],0)</f>
        <v>0</v>
      </c>
      <c r="P2549" t="str">
        <f>FIXED(Tabla1[[#This Row],[IVA RET]],0)</f>
        <v>0</v>
      </c>
      <c r="R2549" s="68">
        <f>Tabla1[[#This Row],[TASA 16]]*16%</f>
        <v>0</v>
      </c>
    </row>
    <row r="2550" spans="2:18" x14ac:dyDescent="0.25">
      <c r="B2550">
        <f>'[1]210 Y RFC'!A2550</f>
        <v>0</v>
      </c>
      <c r="C2550" t="s">
        <v>2582</v>
      </c>
      <c r="D2550">
        <f>'[1]210 Y RFC'!C2550</f>
        <v>0</v>
      </c>
      <c r="E2550" s="35">
        <f>SUMIFS(Tabla16[TASA 16],Tabla16[NUM],Tabla1[[#This Row],[CODIGO]])</f>
        <v>0</v>
      </c>
      <c r="F2550" s="35">
        <f>SUMIFS(Tabla16[TASA 0%],Tabla16[NUM],Tabla1[[#This Row],[CODIGO]])</f>
        <v>0</v>
      </c>
      <c r="G2550" s="35">
        <f>SUMIFS(Tabla16[[EXENTO ]],Tabla16[NUM],Tabla1[[#This Row],[CODIGO]])</f>
        <v>0</v>
      </c>
      <c r="H2550" s="35">
        <f>SUMIFS(Tabla16[IVA],Tabla16[NUM],Tabla1[[#This Row],[CODIGO]])</f>
        <v>0</v>
      </c>
      <c r="I2550" s="35">
        <f>SUMIFS(Tabla16[ISR RET.],Tabla16[NUM],Tabla1[[#This Row],[CODIGO]])</f>
        <v>0</v>
      </c>
      <c r="J2550" s="35">
        <f>SUMIFS(Tabla16[IVA RET.],Tabla16[NUM],Tabla1[[#This Row],[CODIGO]])</f>
        <v>0</v>
      </c>
      <c r="K2550" t="str">
        <f>FIXED(Tabla1[[#This Row],[TASA 16%]],0)</f>
        <v>0</v>
      </c>
      <c r="L2550" t="str">
        <f>FIXED(Tabla1[[#This Row],[TASA 0%]],0)</f>
        <v>0</v>
      </c>
      <c r="M2550" t="str">
        <f>FIXED(Tabla1[[#This Row],[TASA EXE.]],0)</f>
        <v>0</v>
      </c>
      <c r="N2550" s="36" t="str">
        <f>FIXED(Tabla1[[#This Row],[IVA]],0)</f>
        <v>0</v>
      </c>
      <c r="O2550" s="36" t="str">
        <f>FIXED(Tabla1[[#This Row],[ISR RET]],0)</f>
        <v>0</v>
      </c>
      <c r="P2550" s="36" t="str">
        <f>FIXED(Tabla1[[#This Row],[IVA RET]],0)</f>
        <v>0</v>
      </c>
      <c r="R2550" s="68">
        <f>Tabla1[[#This Row],[TASA 16]]*16%</f>
        <v>0</v>
      </c>
    </row>
    <row r="2551" spans="2:18" x14ac:dyDescent="0.25">
      <c r="B2551" t="str">
        <f>'[1]210 Y RFC'!A2551</f>
        <v>MAGE770119DG9</v>
      </c>
      <c r="C2551" t="s">
        <v>2583</v>
      </c>
      <c r="D2551" t="str">
        <f>'[1]210 Y RFC'!C2551</f>
        <v>MARTIN DEL CAMPO GONZALEZ ERIKA JAHAZEL</v>
      </c>
      <c r="E2551" s="35">
        <f>SUMIFS(Tabla16[TASA 16],Tabla16[NUM],Tabla1[[#This Row],[CODIGO]])</f>
        <v>0</v>
      </c>
      <c r="F2551" s="35">
        <f>SUMIFS(Tabla16[TASA 0%],Tabla16[NUM],Tabla1[[#This Row],[CODIGO]])</f>
        <v>0</v>
      </c>
      <c r="G2551" s="35">
        <f>SUMIFS(Tabla16[[EXENTO ]],Tabla16[NUM],Tabla1[[#This Row],[CODIGO]])</f>
        <v>0</v>
      </c>
      <c r="H2551" s="35">
        <f>SUMIFS(Tabla16[IVA],Tabla16[NUM],Tabla1[[#This Row],[CODIGO]])</f>
        <v>0</v>
      </c>
      <c r="I2551" s="35">
        <f>SUMIFS(Tabla16[ISR RET.],Tabla16[NUM],Tabla1[[#This Row],[CODIGO]])</f>
        <v>0</v>
      </c>
      <c r="J2551" s="35">
        <f>SUMIFS(Tabla16[IVA RET.],Tabla16[NUM],Tabla1[[#This Row],[CODIGO]])</f>
        <v>0</v>
      </c>
      <c r="K2551" t="str">
        <f>FIXED(Tabla1[[#This Row],[TASA 16%]],0)</f>
        <v>0</v>
      </c>
      <c r="L2551" t="str">
        <f>FIXED(Tabla1[[#This Row],[TASA 0%]],0)</f>
        <v>0</v>
      </c>
      <c r="M2551" t="str">
        <f>FIXED(Tabla1[[#This Row],[TASA EXE.]],0)</f>
        <v>0</v>
      </c>
      <c r="N2551" t="str">
        <f>FIXED(Tabla1[[#This Row],[IVA]],0)</f>
        <v>0</v>
      </c>
      <c r="O2551" t="str">
        <f>FIXED(Tabla1[[#This Row],[ISR RET]],0)</f>
        <v>0</v>
      </c>
      <c r="P2551" t="str">
        <f>FIXED(Tabla1[[#This Row],[IVA RET]],0)</f>
        <v>0</v>
      </c>
      <c r="R2551" s="68">
        <f>Tabla1[[#This Row],[TASA 16]]*16%</f>
        <v>0</v>
      </c>
    </row>
    <row r="2552" spans="2:18" x14ac:dyDescent="0.25">
      <c r="B2552" t="str">
        <f>'[1]210 Y RFC'!A2552</f>
        <v>AESA8410291C1</v>
      </c>
      <c r="C2552" t="s">
        <v>2584</v>
      </c>
      <c r="D2552" t="str">
        <f>'[1]210 Y RFC'!C2552</f>
        <v>ASCENCIO SANCHEZ JOSE ALFREDO</v>
      </c>
      <c r="E2552" s="35">
        <f>SUMIFS(Tabla16[TASA 16],Tabla16[NUM],Tabla1[[#This Row],[CODIGO]])</f>
        <v>0</v>
      </c>
      <c r="F2552" s="35">
        <f>SUMIFS(Tabla16[TASA 0%],Tabla16[NUM],Tabla1[[#This Row],[CODIGO]])</f>
        <v>0</v>
      </c>
      <c r="G2552" s="35">
        <f>SUMIFS(Tabla16[[EXENTO ]],Tabla16[NUM],Tabla1[[#This Row],[CODIGO]])</f>
        <v>0</v>
      </c>
      <c r="H2552" s="35">
        <f>SUMIFS(Tabla16[IVA],Tabla16[NUM],Tabla1[[#This Row],[CODIGO]])</f>
        <v>0</v>
      </c>
      <c r="I2552" s="35">
        <f>SUMIFS(Tabla16[ISR RET.],Tabla16[NUM],Tabla1[[#This Row],[CODIGO]])</f>
        <v>0</v>
      </c>
      <c r="J2552" s="35">
        <f>SUMIFS(Tabla16[IVA RET.],Tabla16[NUM],Tabla1[[#This Row],[CODIGO]])</f>
        <v>0</v>
      </c>
      <c r="K2552" t="str">
        <f>FIXED(Tabla1[[#This Row],[TASA 16%]],0)</f>
        <v>0</v>
      </c>
      <c r="L2552" t="str">
        <f>FIXED(Tabla1[[#This Row],[TASA 0%]],0)</f>
        <v>0</v>
      </c>
      <c r="M2552" t="str">
        <f>FIXED(Tabla1[[#This Row],[TASA EXE.]],0)</f>
        <v>0</v>
      </c>
      <c r="N2552" s="36" t="str">
        <f>FIXED(Tabla1[[#This Row],[IVA]],0)</f>
        <v>0</v>
      </c>
      <c r="O2552" s="36" t="str">
        <f>FIXED(Tabla1[[#This Row],[ISR RET]],0)</f>
        <v>0</v>
      </c>
      <c r="P2552" s="36" t="str">
        <f>FIXED(Tabla1[[#This Row],[IVA RET]],0)</f>
        <v>0</v>
      </c>
      <c r="R2552" s="68">
        <f>Tabla1[[#This Row],[TASA 16]]*16%</f>
        <v>0</v>
      </c>
    </row>
    <row r="2553" spans="2:18" x14ac:dyDescent="0.25">
      <c r="B2553" t="str">
        <f>'[1]210 Y RFC'!A2553</f>
        <v>LCO0102196U9</v>
      </c>
      <c r="C2553" t="s">
        <v>2585</v>
      </c>
      <c r="D2553" t="str">
        <f>'[1]210 Y RFC'!C2553</f>
        <v>LOVE CONSULTORES SC</v>
      </c>
      <c r="E2553" s="35">
        <f>SUMIFS(Tabla16[TASA 16],Tabla16[NUM],Tabla1[[#This Row],[CODIGO]])</f>
        <v>0</v>
      </c>
      <c r="F2553" s="35">
        <f>SUMIFS(Tabla16[TASA 0%],Tabla16[NUM],Tabla1[[#This Row],[CODIGO]])</f>
        <v>0</v>
      </c>
      <c r="G2553" s="35">
        <f>SUMIFS(Tabla16[[EXENTO ]],Tabla16[NUM],Tabla1[[#This Row],[CODIGO]])</f>
        <v>0</v>
      </c>
      <c r="H2553" s="35">
        <f>SUMIFS(Tabla16[IVA],Tabla16[NUM],Tabla1[[#This Row],[CODIGO]])</f>
        <v>0</v>
      </c>
      <c r="I2553" s="35">
        <f>SUMIFS(Tabla16[ISR RET.],Tabla16[NUM],Tabla1[[#This Row],[CODIGO]])</f>
        <v>0</v>
      </c>
      <c r="J2553" s="35">
        <f>SUMIFS(Tabla16[IVA RET.],Tabla16[NUM],Tabla1[[#This Row],[CODIGO]])</f>
        <v>0</v>
      </c>
      <c r="K2553" t="str">
        <f>FIXED(Tabla1[[#This Row],[TASA 16%]],0)</f>
        <v>0</v>
      </c>
      <c r="L2553" t="str">
        <f>FIXED(Tabla1[[#This Row],[TASA 0%]],0)</f>
        <v>0</v>
      </c>
      <c r="M2553" t="str">
        <f>FIXED(Tabla1[[#This Row],[TASA EXE.]],0)</f>
        <v>0</v>
      </c>
      <c r="N2553" t="str">
        <f>FIXED(Tabla1[[#This Row],[IVA]],0)</f>
        <v>0</v>
      </c>
      <c r="O2553" t="str">
        <f>FIXED(Tabla1[[#This Row],[ISR RET]],0)</f>
        <v>0</v>
      </c>
      <c r="P2553" t="str">
        <f>FIXED(Tabla1[[#This Row],[IVA RET]],0)</f>
        <v>0</v>
      </c>
      <c r="R2553" s="68">
        <f>Tabla1[[#This Row],[TASA 16]]*16%</f>
        <v>0</v>
      </c>
    </row>
    <row r="2554" spans="2:18" x14ac:dyDescent="0.25">
      <c r="B2554" t="str">
        <f>'[1]210 Y RFC'!A2554</f>
        <v>GORR8206278L7</v>
      </c>
      <c r="C2554" t="s">
        <v>2586</v>
      </c>
      <c r="D2554" t="str">
        <f>'[1]210 Y RFC'!C2554</f>
        <v>GOMEZ RODRIGUEZ RODRIGO TRANQUILINO</v>
      </c>
      <c r="E2554" s="35">
        <f>SUMIFS(Tabla16[TASA 16],Tabla16[NUM],Tabla1[[#This Row],[CODIGO]])</f>
        <v>0</v>
      </c>
      <c r="F2554" s="35">
        <f>SUMIFS(Tabla16[TASA 0%],Tabla16[NUM],Tabla1[[#This Row],[CODIGO]])</f>
        <v>0</v>
      </c>
      <c r="G2554" s="35">
        <f>SUMIFS(Tabla16[[EXENTO ]],Tabla16[NUM],Tabla1[[#This Row],[CODIGO]])</f>
        <v>0</v>
      </c>
      <c r="H2554" s="35">
        <f>SUMIFS(Tabla16[IVA],Tabla16[NUM],Tabla1[[#This Row],[CODIGO]])</f>
        <v>0</v>
      </c>
      <c r="I2554" s="35">
        <f>SUMIFS(Tabla16[ISR RET.],Tabla16[NUM],Tabla1[[#This Row],[CODIGO]])</f>
        <v>0</v>
      </c>
      <c r="J2554" s="35">
        <f>SUMIFS(Tabla16[IVA RET.],Tabla16[NUM],Tabla1[[#This Row],[CODIGO]])</f>
        <v>0</v>
      </c>
      <c r="K2554" t="str">
        <f>FIXED(Tabla1[[#This Row],[TASA 16%]],0)</f>
        <v>0</v>
      </c>
      <c r="L2554" t="str">
        <f>FIXED(Tabla1[[#This Row],[TASA 0%]],0)</f>
        <v>0</v>
      </c>
      <c r="M2554" t="str">
        <f>FIXED(Tabla1[[#This Row],[TASA EXE.]],0)</f>
        <v>0</v>
      </c>
      <c r="N2554" s="36" t="str">
        <f>FIXED(Tabla1[[#This Row],[IVA]],0)</f>
        <v>0</v>
      </c>
      <c r="O2554" s="36" t="str">
        <f>FIXED(Tabla1[[#This Row],[ISR RET]],0)</f>
        <v>0</v>
      </c>
      <c r="P2554" s="36" t="str">
        <f>FIXED(Tabla1[[#This Row],[IVA RET]],0)</f>
        <v>0</v>
      </c>
      <c r="R2554" s="68">
        <f>Tabla1[[#This Row],[TASA 16]]*16%</f>
        <v>0</v>
      </c>
    </row>
    <row r="2555" spans="2:18" x14ac:dyDescent="0.25">
      <c r="B2555" t="str">
        <f>'[1]210 Y RFC'!A2555</f>
        <v>AIN8002073EA</v>
      </c>
      <c r="C2555" t="s">
        <v>2587</v>
      </c>
      <c r="D2555" t="str">
        <f>'[1]210 Y RFC'!C2555</f>
        <v>ALIMENTOS INTEGRONATURALES SA</v>
      </c>
      <c r="E2555" s="35">
        <f>SUMIFS(Tabla16[TASA 16],Tabla16[NUM],Tabla1[[#This Row],[CODIGO]])</f>
        <v>0</v>
      </c>
      <c r="F2555" s="35">
        <f>SUMIFS(Tabla16[TASA 0%],Tabla16[NUM],Tabla1[[#This Row],[CODIGO]])</f>
        <v>0</v>
      </c>
      <c r="G2555" s="35">
        <f>SUMIFS(Tabla16[[EXENTO ]],Tabla16[NUM],Tabla1[[#This Row],[CODIGO]])</f>
        <v>0</v>
      </c>
      <c r="H2555" s="35">
        <f>SUMIFS(Tabla16[IVA],Tabla16[NUM],Tabla1[[#This Row],[CODIGO]])</f>
        <v>0</v>
      </c>
      <c r="I2555" s="35">
        <f>SUMIFS(Tabla16[ISR RET.],Tabla16[NUM],Tabla1[[#This Row],[CODIGO]])</f>
        <v>0</v>
      </c>
      <c r="J2555" s="35">
        <f>SUMIFS(Tabla16[IVA RET.],Tabla16[NUM],Tabla1[[#This Row],[CODIGO]])</f>
        <v>0</v>
      </c>
      <c r="K2555" t="str">
        <f>FIXED(Tabla1[[#This Row],[TASA 16%]],0)</f>
        <v>0</v>
      </c>
      <c r="L2555" t="str">
        <f>FIXED(Tabla1[[#This Row],[TASA 0%]],0)</f>
        <v>0</v>
      </c>
      <c r="M2555" t="str">
        <f>FIXED(Tabla1[[#This Row],[TASA EXE.]],0)</f>
        <v>0</v>
      </c>
      <c r="N2555" t="str">
        <f>FIXED(Tabla1[[#This Row],[IVA]],0)</f>
        <v>0</v>
      </c>
      <c r="O2555" t="str">
        <f>FIXED(Tabla1[[#This Row],[ISR RET]],0)</f>
        <v>0</v>
      </c>
      <c r="P2555" t="str">
        <f>FIXED(Tabla1[[#This Row],[IVA RET]],0)</f>
        <v>0</v>
      </c>
      <c r="R2555" s="68">
        <f>Tabla1[[#This Row],[TASA 16]]*16%</f>
        <v>0</v>
      </c>
    </row>
    <row r="2556" spans="2:18" x14ac:dyDescent="0.25">
      <c r="B2556" t="str">
        <f>'[1]210 Y RFC'!A2556</f>
        <v>MTA101112264</v>
      </c>
      <c r="C2556" t="s">
        <v>2588</v>
      </c>
      <c r="D2556" t="str">
        <f>'[1]210 Y RFC'!C2556</f>
        <v>MONTACARGAS TAPATIOS SA DE CV</v>
      </c>
      <c r="E2556" s="35">
        <f>SUMIFS(Tabla16[TASA 16],Tabla16[NUM],Tabla1[[#This Row],[CODIGO]])</f>
        <v>0</v>
      </c>
      <c r="F2556" s="35">
        <f>SUMIFS(Tabla16[TASA 0%],Tabla16[NUM],Tabla1[[#This Row],[CODIGO]])</f>
        <v>0</v>
      </c>
      <c r="G2556" s="35">
        <f>SUMIFS(Tabla16[[EXENTO ]],Tabla16[NUM],Tabla1[[#This Row],[CODIGO]])</f>
        <v>0</v>
      </c>
      <c r="H2556" s="35">
        <f>SUMIFS(Tabla16[IVA],Tabla16[NUM],Tabla1[[#This Row],[CODIGO]])</f>
        <v>0</v>
      </c>
      <c r="I2556" s="35">
        <f>SUMIFS(Tabla16[ISR RET.],Tabla16[NUM],Tabla1[[#This Row],[CODIGO]])</f>
        <v>0</v>
      </c>
      <c r="J2556" s="35">
        <f>SUMIFS(Tabla16[IVA RET.],Tabla16[NUM],Tabla1[[#This Row],[CODIGO]])</f>
        <v>0</v>
      </c>
      <c r="K2556" t="str">
        <f>FIXED(Tabla1[[#This Row],[TASA 16%]],0)</f>
        <v>0</v>
      </c>
      <c r="L2556" t="str">
        <f>FIXED(Tabla1[[#This Row],[TASA 0%]],0)</f>
        <v>0</v>
      </c>
      <c r="M2556" t="str">
        <f>FIXED(Tabla1[[#This Row],[TASA EXE.]],0)</f>
        <v>0</v>
      </c>
      <c r="N2556" s="36" t="str">
        <f>FIXED(Tabla1[[#This Row],[IVA]],0)</f>
        <v>0</v>
      </c>
      <c r="O2556" s="36" t="str">
        <f>FIXED(Tabla1[[#This Row],[ISR RET]],0)</f>
        <v>0</v>
      </c>
      <c r="P2556" s="36" t="str">
        <f>FIXED(Tabla1[[#This Row],[IVA RET]],0)</f>
        <v>0</v>
      </c>
      <c r="R2556" s="68">
        <f>Tabla1[[#This Row],[TASA 16]]*16%</f>
        <v>0</v>
      </c>
    </row>
    <row r="2557" spans="2:18" x14ac:dyDescent="0.25">
      <c r="B2557" t="str">
        <f>'[1]210 Y RFC'!A2557</f>
        <v>NAGM870506LX5</v>
      </c>
      <c r="C2557" t="s">
        <v>2589</v>
      </c>
      <c r="D2557" t="str">
        <f>'[1]210 Y RFC'!C2557</f>
        <v>NAVARRO GONZALEZ MANUEL ALEJANDRO</v>
      </c>
      <c r="E2557" s="35">
        <f>SUMIFS(Tabla16[TASA 16],Tabla16[NUM],Tabla1[[#This Row],[CODIGO]])</f>
        <v>138467.25</v>
      </c>
      <c r="F2557" s="35">
        <f>SUMIFS(Tabla16[TASA 0%],Tabla16[NUM],Tabla1[[#This Row],[CODIGO]])</f>
        <v>2.9999999998835847E-2</v>
      </c>
      <c r="G2557" s="35">
        <f>SUMIFS(Tabla16[[EXENTO ]],Tabla16[NUM],Tabla1[[#This Row],[CODIGO]])</f>
        <v>0</v>
      </c>
      <c r="H2557" s="35">
        <f>SUMIFS(Tabla16[IVA],Tabla16[NUM],Tabla1[[#This Row],[CODIGO]])</f>
        <v>22154.76</v>
      </c>
      <c r="I2557" s="35">
        <f>SUMIFS(Tabla16[ISR RET.],Tabla16[NUM],Tabla1[[#This Row],[CODIGO]])</f>
        <v>0</v>
      </c>
      <c r="J2557" s="35">
        <f>SUMIFS(Tabla16[IVA RET.],Tabla16[NUM],Tabla1[[#This Row],[CODIGO]])</f>
        <v>0</v>
      </c>
      <c r="K2557" t="str">
        <f>FIXED(Tabla1[[#This Row],[TASA 16%]],0)</f>
        <v>138,467</v>
      </c>
      <c r="L2557" t="str">
        <f>FIXED(Tabla1[[#This Row],[TASA 0%]],0)</f>
        <v>0</v>
      </c>
      <c r="M2557" t="str">
        <f>FIXED(Tabla1[[#This Row],[TASA EXE.]],0)</f>
        <v>0</v>
      </c>
      <c r="N2557" t="str">
        <f>FIXED(Tabla1[[#This Row],[IVA]],0)</f>
        <v>22,155</v>
      </c>
      <c r="O2557" t="str">
        <f>FIXED(Tabla1[[#This Row],[ISR RET]],0)</f>
        <v>0</v>
      </c>
      <c r="P2557" t="str">
        <f>FIXED(Tabla1[[#This Row],[IVA RET]],0)</f>
        <v>0</v>
      </c>
      <c r="R2557" s="68">
        <f>Tabla1[[#This Row],[TASA 16]]*16%</f>
        <v>22154.720000000001</v>
      </c>
    </row>
    <row r="2558" spans="2:18" x14ac:dyDescent="0.25">
      <c r="B2558" t="str">
        <f>'[1]210 Y RFC'!A2558</f>
        <v>AATI650912LZ0</v>
      </c>
      <c r="C2558" t="s">
        <v>2590</v>
      </c>
      <c r="D2558" t="str">
        <f>'[1]210 Y RFC'!C2558</f>
        <v>ALVARADO DE LA TORRE ISMAEL</v>
      </c>
      <c r="E2558" s="35">
        <f>SUMIFS(Tabla16[TASA 16],Tabla16[NUM],Tabla1[[#This Row],[CODIGO]])</f>
        <v>23000</v>
      </c>
      <c r="F2558" s="35">
        <f>SUMIFS(Tabla16[TASA 0%],Tabla16[NUM],Tabla1[[#This Row],[CODIGO]])</f>
        <v>0</v>
      </c>
      <c r="G2558" s="35">
        <f>SUMIFS(Tabla16[[EXENTO ]],Tabla16[NUM],Tabla1[[#This Row],[CODIGO]])</f>
        <v>0</v>
      </c>
      <c r="H2558" s="35">
        <f>SUMIFS(Tabla16[IVA],Tabla16[NUM],Tabla1[[#This Row],[CODIGO]])</f>
        <v>3680</v>
      </c>
      <c r="I2558" s="35">
        <f>SUMIFS(Tabla16[ISR RET.],Tabla16[NUM],Tabla1[[#This Row],[CODIGO]])</f>
        <v>-2300</v>
      </c>
      <c r="J2558" s="35">
        <f>SUMIFS(Tabla16[IVA RET.],Tabla16[NUM],Tabla1[[#This Row],[CODIGO]])</f>
        <v>-2453.34</v>
      </c>
      <c r="K2558" t="str">
        <f>FIXED(Tabla1[[#This Row],[TASA 16%]],0)</f>
        <v>23,000</v>
      </c>
      <c r="L2558" t="str">
        <f>FIXED(Tabla1[[#This Row],[TASA 0%]],0)</f>
        <v>0</v>
      </c>
      <c r="M2558" t="str">
        <f>FIXED(Tabla1[[#This Row],[TASA EXE.]],0)</f>
        <v>0</v>
      </c>
      <c r="N2558" t="str">
        <f>FIXED(Tabla1[[#This Row],[IVA]],0)</f>
        <v>3,680</v>
      </c>
      <c r="O2558" t="str">
        <f>FIXED(Tabla1[[#This Row],[ISR RET]],0)</f>
        <v>-2,300</v>
      </c>
      <c r="P2558" t="str">
        <f>FIXED(Tabla1[[#This Row],[IVA RET]],0)</f>
        <v>-2,453</v>
      </c>
      <c r="R2558" s="68">
        <f>Tabla1[[#This Row],[TASA 16]]*16%</f>
        <v>3680</v>
      </c>
    </row>
    <row r="2559" spans="2:18" x14ac:dyDescent="0.25">
      <c r="B2559" t="str">
        <f>'[1]210 Y RFC'!A2559</f>
        <v>NUSC530610DN4</v>
      </c>
      <c r="C2559" t="s">
        <v>2591</v>
      </c>
      <c r="D2559" t="str">
        <f>'[1]210 Y RFC'!C2559</f>
        <v>NUÑEZ SOTO MA CONZUELO</v>
      </c>
      <c r="E2559" s="35">
        <f>SUMIFS(Tabla16[TASA 16],Tabla16[NUM],Tabla1[[#This Row],[CODIGO]])</f>
        <v>0</v>
      </c>
      <c r="F2559" s="35">
        <f>SUMIFS(Tabla16[TASA 0%],Tabla16[NUM],Tabla1[[#This Row],[CODIGO]])</f>
        <v>50400</v>
      </c>
      <c r="G2559" s="35">
        <f>SUMIFS(Tabla16[[EXENTO ]],Tabla16[NUM],Tabla1[[#This Row],[CODIGO]])</f>
        <v>0</v>
      </c>
      <c r="H2559" s="35">
        <f>SUMIFS(Tabla16[IVA],Tabla16[NUM],Tabla1[[#This Row],[CODIGO]])</f>
        <v>0</v>
      </c>
      <c r="I2559" s="35">
        <f>SUMIFS(Tabla16[ISR RET.],Tabla16[NUM],Tabla1[[#This Row],[CODIGO]])</f>
        <v>0</v>
      </c>
      <c r="J2559" s="35">
        <f>SUMIFS(Tabla16[IVA RET.],Tabla16[NUM],Tabla1[[#This Row],[CODIGO]])</f>
        <v>0</v>
      </c>
      <c r="K2559" t="str">
        <f>FIXED(Tabla1[[#This Row],[TASA 16%]],0)</f>
        <v>0</v>
      </c>
      <c r="L2559" t="str">
        <f>FIXED(Tabla1[[#This Row],[TASA 0%]],0)</f>
        <v>50,400</v>
      </c>
      <c r="M2559" t="str">
        <f>FIXED(Tabla1[[#This Row],[TASA EXE.]],0)</f>
        <v>0</v>
      </c>
      <c r="N2559" t="str">
        <f>FIXED(Tabla1[[#This Row],[IVA]],0)</f>
        <v>0</v>
      </c>
      <c r="O2559" t="str">
        <f>FIXED(Tabla1[[#This Row],[ISR RET]],0)</f>
        <v>0</v>
      </c>
      <c r="P2559" t="str">
        <f>FIXED(Tabla1[[#This Row],[IVA RET]],0)</f>
        <v>0</v>
      </c>
      <c r="R2559" s="68">
        <f>Tabla1[[#This Row],[TASA 16]]*16%</f>
        <v>0</v>
      </c>
    </row>
    <row r="2560" spans="2:18" x14ac:dyDescent="0.25">
      <c r="B2560" t="str">
        <f>'[1]210 Y RFC'!A2560</f>
        <v>CIA070709BWA</v>
      </c>
      <c r="C2560" t="s">
        <v>2592</v>
      </c>
      <c r="D2560" t="str">
        <f>'[1]210 Y RFC'!C2560</f>
        <v>CONCESIONARIA INTERNACIONAL ANZALDUAS SA DE CV</v>
      </c>
      <c r="E2560" s="35">
        <f>SUMIFS(Tabla16[TASA 16],Tabla16[NUM],Tabla1[[#This Row],[CODIGO]])</f>
        <v>0</v>
      </c>
      <c r="F2560" s="35">
        <f>SUMIFS(Tabla16[TASA 0%],Tabla16[NUM],Tabla1[[#This Row],[CODIGO]])</f>
        <v>0</v>
      </c>
      <c r="G2560" s="35">
        <f>SUMIFS(Tabla16[[EXENTO ]],Tabla16[NUM],Tabla1[[#This Row],[CODIGO]])</f>
        <v>0</v>
      </c>
      <c r="H2560" s="35">
        <f>SUMIFS(Tabla16[IVA],Tabla16[NUM],Tabla1[[#This Row],[CODIGO]])</f>
        <v>0</v>
      </c>
      <c r="I2560" s="35">
        <f>SUMIFS(Tabla16[ISR RET.],Tabla16[NUM],Tabla1[[#This Row],[CODIGO]])</f>
        <v>0</v>
      </c>
      <c r="J2560" s="35">
        <f>SUMIFS(Tabla16[IVA RET.],Tabla16[NUM],Tabla1[[#This Row],[CODIGO]])</f>
        <v>0</v>
      </c>
      <c r="K2560" t="str">
        <f>FIXED(Tabla1[[#This Row],[TASA 16%]],0)</f>
        <v>0</v>
      </c>
      <c r="L2560" t="str">
        <f>FIXED(Tabla1[[#This Row],[TASA 0%]],0)</f>
        <v>0</v>
      </c>
      <c r="M2560" t="str">
        <f>FIXED(Tabla1[[#This Row],[TASA EXE.]],0)</f>
        <v>0</v>
      </c>
      <c r="N2560" s="36" t="str">
        <f>FIXED(Tabla1[[#This Row],[IVA]],0)</f>
        <v>0</v>
      </c>
      <c r="O2560" s="36" t="str">
        <f>FIXED(Tabla1[[#This Row],[ISR RET]],0)</f>
        <v>0</v>
      </c>
      <c r="P2560" s="36" t="str">
        <f>FIXED(Tabla1[[#This Row],[IVA RET]],0)</f>
        <v>0</v>
      </c>
      <c r="R2560" s="68">
        <f>Tabla1[[#This Row],[TASA 16]]*16%</f>
        <v>0</v>
      </c>
    </row>
    <row r="2561" spans="2:18" x14ac:dyDescent="0.25">
      <c r="B2561" t="str">
        <f>'[1]210 Y RFC'!A2561</f>
        <v>HVM97020766A</v>
      </c>
      <c r="C2561" t="s">
        <v>2593</v>
      </c>
      <c r="D2561" t="str">
        <f>'[1]210 Y RFC'!C2561</f>
        <v>HERMANOS VAZQUEZ MEDINA CONTADORES PUBLICOS SC</v>
      </c>
      <c r="E2561" s="35">
        <f>SUMIFS(Tabla16[TASA 16],Tabla16[NUM],Tabla1[[#This Row],[CODIGO]])</f>
        <v>15166.6875</v>
      </c>
      <c r="F2561" s="35">
        <f>SUMIFS(Tabla16[TASA 0%],Tabla16[NUM],Tabla1[[#This Row],[CODIGO]])</f>
        <v>-2.749999999832653E-2</v>
      </c>
      <c r="G2561" s="35">
        <f>SUMIFS(Tabla16[[EXENTO ]],Tabla16[NUM],Tabla1[[#This Row],[CODIGO]])</f>
        <v>0</v>
      </c>
      <c r="H2561" s="35">
        <f>SUMIFS(Tabla16[IVA],Tabla16[NUM],Tabla1[[#This Row],[CODIGO]])</f>
        <v>2426.67</v>
      </c>
      <c r="I2561" s="35">
        <f>SUMIFS(Tabla16[ISR RET.],Tabla16[NUM],Tabla1[[#This Row],[CODIGO]])</f>
        <v>0</v>
      </c>
      <c r="J2561" s="35">
        <f>SUMIFS(Tabla16[IVA RET.],Tabla16[NUM],Tabla1[[#This Row],[CODIGO]])</f>
        <v>0</v>
      </c>
      <c r="K2561" t="str">
        <f>FIXED(Tabla1[[#This Row],[TASA 16%]],0)</f>
        <v>15,167</v>
      </c>
      <c r="L2561" t="str">
        <f>FIXED(Tabla1[[#This Row],[TASA 0%]],0)</f>
        <v>0</v>
      </c>
      <c r="M2561" t="str">
        <f>FIXED(Tabla1[[#This Row],[TASA EXE.]],0)</f>
        <v>0</v>
      </c>
      <c r="N2561" t="str">
        <f>FIXED(Tabla1[[#This Row],[IVA]],0)</f>
        <v>2,427</v>
      </c>
      <c r="O2561" t="str">
        <f>FIXED(Tabla1[[#This Row],[ISR RET]],0)</f>
        <v>0</v>
      </c>
      <c r="P2561" t="str">
        <f>FIXED(Tabla1[[#This Row],[IVA RET]],0)</f>
        <v>0</v>
      </c>
      <c r="R2561" s="68">
        <f>Tabla1[[#This Row],[TASA 16]]*16%</f>
        <v>2426.7200000000003</v>
      </c>
    </row>
    <row r="2562" spans="2:18" x14ac:dyDescent="0.25">
      <c r="B2562" t="str">
        <f>'[1]210 Y RFC'!A2562</f>
        <v>CDE120322EF4</v>
      </c>
      <c r="C2562" t="s">
        <v>2594</v>
      </c>
      <c r="D2562" t="str">
        <f>'[1]210 Y RFC'!C2562</f>
        <v>CIRCULO DINAMICO EMPRESARIAL Y ASOCIADOS S DE RL DE CV</v>
      </c>
      <c r="E2562" s="35">
        <f>SUMIFS(Tabla16[TASA 16],Tabla16[NUM],Tabla1[[#This Row],[CODIGO]])</f>
        <v>0</v>
      </c>
      <c r="F2562" s="35">
        <f>SUMIFS(Tabla16[TASA 0%],Tabla16[NUM],Tabla1[[#This Row],[CODIGO]])</f>
        <v>0</v>
      </c>
      <c r="G2562" s="35">
        <f>SUMIFS(Tabla16[[EXENTO ]],Tabla16[NUM],Tabla1[[#This Row],[CODIGO]])</f>
        <v>0</v>
      </c>
      <c r="H2562" s="35">
        <f>SUMIFS(Tabla16[IVA],Tabla16[NUM],Tabla1[[#This Row],[CODIGO]])</f>
        <v>0</v>
      </c>
      <c r="I2562" s="35">
        <f>SUMIFS(Tabla16[ISR RET.],Tabla16[NUM],Tabla1[[#This Row],[CODIGO]])</f>
        <v>0</v>
      </c>
      <c r="J2562" s="35">
        <f>SUMIFS(Tabla16[IVA RET.],Tabla16[NUM],Tabla1[[#This Row],[CODIGO]])</f>
        <v>0</v>
      </c>
      <c r="K2562" t="str">
        <f>FIXED(Tabla1[[#This Row],[TASA 16%]],0)</f>
        <v>0</v>
      </c>
      <c r="L2562" t="str">
        <f>FIXED(Tabla1[[#This Row],[TASA 0%]],0)</f>
        <v>0</v>
      </c>
      <c r="M2562" t="str">
        <f>FIXED(Tabla1[[#This Row],[TASA EXE.]],0)</f>
        <v>0</v>
      </c>
      <c r="N2562" s="36" t="str">
        <f>FIXED(Tabla1[[#This Row],[IVA]],0)</f>
        <v>0</v>
      </c>
      <c r="O2562" s="36" t="str">
        <f>FIXED(Tabla1[[#This Row],[ISR RET]],0)</f>
        <v>0</v>
      </c>
      <c r="P2562" s="36" t="str">
        <f>FIXED(Tabla1[[#This Row],[IVA RET]],0)</f>
        <v>0</v>
      </c>
      <c r="R2562" s="68">
        <f>Tabla1[[#This Row],[TASA 16]]*16%</f>
        <v>0</v>
      </c>
    </row>
    <row r="2563" spans="2:18" x14ac:dyDescent="0.25">
      <c r="B2563" t="str">
        <f>'[1]210 Y RFC'!A2563</f>
        <v>RUPR600501SX6</v>
      </c>
      <c r="C2563" t="s">
        <v>2595</v>
      </c>
      <c r="D2563" t="str">
        <f>'[1]210 Y RFC'!C2563</f>
        <v>RUAN PARTIDA RAUL</v>
      </c>
      <c r="E2563" s="35">
        <f>SUMIFS(Tabla16[TASA 16],Tabla16[NUM],Tabla1[[#This Row],[CODIGO]])</f>
        <v>4200</v>
      </c>
      <c r="F2563" s="35">
        <f>SUMIFS(Tabla16[TASA 0%],Tabla16[NUM],Tabla1[[#This Row],[CODIGO]])</f>
        <v>0</v>
      </c>
      <c r="G2563" s="35">
        <f>SUMIFS(Tabla16[[EXENTO ]],Tabla16[NUM],Tabla1[[#This Row],[CODIGO]])</f>
        <v>0</v>
      </c>
      <c r="H2563" s="35">
        <f>SUMIFS(Tabla16[IVA],Tabla16[NUM],Tabla1[[#This Row],[CODIGO]])</f>
        <v>672</v>
      </c>
      <c r="I2563" s="35">
        <f>SUMIFS(Tabla16[ISR RET.],Tabla16[NUM],Tabla1[[#This Row],[CODIGO]])</f>
        <v>0</v>
      </c>
      <c r="J2563" s="35">
        <f>SUMIFS(Tabla16[IVA RET.],Tabla16[NUM],Tabla1[[#This Row],[CODIGO]])</f>
        <v>0</v>
      </c>
      <c r="K2563" t="str">
        <f>FIXED(Tabla1[[#This Row],[TASA 16%]],0)</f>
        <v>4,200</v>
      </c>
      <c r="L2563" t="str">
        <f>FIXED(Tabla1[[#This Row],[TASA 0%]],0)</f>
        <v>0</v>
      </c>
      <c r="M2563" t="str">
        <f>FIXED(Tabla1[[#This Row],[TASA EXE.]],0)</f>
        <v>0</v>
      </c>
      <c r="N2563" t="str">
        <f>FIXED(Tabla1[[#This Row],[IVA]],0)</f>
        <v>672</v>
      </c>
      <c r="O2563" t="str">
        <f>FIXED(Tabla1[[#This Row],[ISR RET]],0)</f>
        <v>0</v>
      </c>
      <c r="P2563" t="str">
        <f>FIXED(Tabla1[[#This Row],[IVA RET]],0)</f>
        <v>0</v>
      </c>
      <c r="R2563" s="68">
        <f>Tabla1[[#This Row],[TASA 16]]*16%</f>
        <v>672</v>
      </c>
    </row>
    <row r="2564" spans="2:18" x14ac:dyDescent="0.25">
      <c r="B2564" t="str">
        <f>'[1]210 Y RFC'!A2564</f>
        <v>MSM970214N30</v>
      </c>
      <c r="C2564" t="s">
        <v>2596</v>
      </c>
      <c r="D2564" t="str">
        <f>'[1]210 Y RFC'!C2564</f>
        <v>MICRO SYSTEMS DE MEXICO COMPUTADORAS Y PROGRAMACION SA DE CV</v>
      </c>
      <c r="E2564" s="35">
        <f>SUMIFS(Tabla16[TASA 16],Tabla16[NUM],Tabla1[[#This Row],[CODIGO]])</f>
        <v>0</v>
      </c>
      <c r="F2564" s="35">
        <f>SUMIFS(Tabla16[TASA 0%],Tabla16[NUM],Tabla1[[#This Row],[CODIGO]])</f>
        <v>0</v>
      </c>
      <c r="G2564" s="35">
        <f>SUMIFS(Tabla16[[EXENTO ]],Tabla16[NUM],Tabla1[[#This Row],[CODIGO]])</f>
        <v>0</v>
      </c>
      <c r="H2564" s="35">
        <f>SUMIFS(Tabla16[IVA],Tabla16[NUM],Tabla1[[#This Row],[CODIGO]])</f>
        <v>0</v>
      </c>
      <c r="I2564" s="35">
        <f>SUMIFS(Tabla16[ISR RET.],Tabla16[NUM],Tabla1[[#This Row],[CODIGO]])</f>
        <v>0</v>
      </c>
      <c r="J2564" s="35">
        <f>SUMIFS(Tabla16[IVA RET.],Tabla16[NUM],Tabla1[[#This Row],[CODIGO]])</f>
        <v>0</v>
      </c>
      <c r="K2564" t="str">
        <f>FIXED(Tabla1[[#This Row],[TASA 16%]],0)</f>
        <v>0</v>
      </c>
      <c r="L2564" t="str">
        <f>FIXED(Tabla1[[#This Row],[TASA 0%]],0)</f>
        <v>0</v>
      </c>
      <c r="M2564" t="str">
        <f>FIXED(Tabla1[[#This Row],[TASA EXE.]],0)</f>
        <v>0</v>
      </c>
      <c r="N2564" s="36" t="str">
        <f>FIXED(Tabla1[[#This Row],[IVA]],0)</f>
        <v>0</v>
      </c>
      <c r="O2564" s="36" t="str">
        <f>FIXED(Tabla1[[#This Row],[ISR RET]],0)</f>
        <v>0</v>
      </c>
      <c r="P2564" s="36" t="str">
        <f>FIXED(Tabla1[[#This Row],[IVA RET]],0)</f>
        <v>0</v>
      </c>
      <c r="R2564" s="68">
        <f>Tabla1[[#This Row],[TASA 16]]*16%</f>
        <v>0</v>
      </c>
    </row>
    <row r="2565" spans="2:18" x14ac:dyDescent="0.25">
      <c r="B2565" t="str">
        <f>'[1]210 Y RFC'!A2565</f>
        <v>LOC120215QA7</v>
      </c>
      <c r="C2565" t="s">
        <v>2597</v>
      </c>
      <c r="D2565" t="str">
        <f>'[1]210 Y RFC'!C2565</f>
        <v>LINK OPERACIONES COMERCIALES SA DE CV</v>
      </c>
      <c r="E2565" s="35">
        <f>SUMIFS(Tabla16[TASA 16],Tabla16[NUM],Tabla1[[#This Row],[CODIGO]])</f>
        <v>0</v>
      </c>
      <c r="F2565" s="35">
        <f>SUMIFS(Tabla16[TASA 0%],Tabla16[NUM],Tabla1[[#This Row],[CODIGO]])</f>
        <v>0</v>
      </c>
      <c r="G2565" s="35">
        <f>SUMIFS(Tabla16[[EXENTO ]],Tabla16[NUM],Tabla1[[#This Row],[CODIGO]])</f>
        <v>0</v>
      </c>
      <c r="H2565" s="35">
        <f>SUMIFS(Tabla16[IVA],Tabla16[NUM],Tabla1[[#This Row],[CODIGO]])</f>
        <v>0</v>
      </c>
      <c r="I2565" s="35">
        <f>SUMIFS(Tabla16[ISR RET.],Tabla16[NUM],Tabla1[[#This Row],[CODIGO]])</f>
        <v>0</v>
      </c>
      <c r="J2565" s="35">
        <f>SUMIFS(Tabla16[IVA RET.],Tabla16[NUM],Tabla1[[#This Row],[CODIGO]])</f>
        <v>0</v>
      </c>
      <c r="K2565" t="str">
        <f>FIXED(Tabla1[[#This Row],[TASA 16%]],0)</f>
        <v>0</v>
      </c>
      <c r="L2565" t="str">
        <f>FIXED(Tabla1[[#This Row],[TASA 0%]],0)</f>
        <v>0</v>
      </c>
      <c r="M2565" t="str">
        <f>FIXED(Tabla1[[#This Row],[TASA EXE.]],0)</f>
        <v>0</v>
      </c>
      <c r="N2565" t="str">
        <f>FIXED(Tabla1[[#This Row],[IVA]],0)</f>
        <v>0</v>
      </c>
      <c r="O2565" t="str">
        <f>FIXED(Tabla1[[#This Row],[ISR RET]],0)</f>
        <v>0</v>
      </c>
      <c r="P2565" t="str">
        <f>FIXED(Tabla1[[#This Row],[IVA RET]],0)</f>
        <v>0</v>
      </c>
      <c r="R2565" s="68">
        <f>Tabla1[[#This Row],[TASA 16]]*16%</f>
        <v>0</v>
      </c>
    </row>
    <row r="2566" spans="2:18" x14ac:dyDescent="0.25">
      <c r="B2566" t="str">
        <f>'[1]210 Y RFC'!A2566</f>
        <v>HEVJ830519S62</v>
      </c>
      <c r="C2566" t="s">
        <v>2598</v>
      </c>
      <c r="D2566" t="str">
        <f>'[1]210 Y RFC'!C2566</f>
        <v>HERNANDEZ VARGAS JUAN PABLO</v>
      </c>
      <c r="E2566" s="35">
        <f>SUMIFS(Tabla16[TASA 16],Tabla16[NUM],Tabla1[[#This Row],[CODIGO]])</f>
        <v>0</v>
      </c>
      <c r="F2566" s="35">
        <f>SUMIFS(Tabla16[TASA 0%],Tabla16[NUM],Tabla1[[#This Row],[CODIGO]])</f>
        <v>0</v>
      </c>
      <c r="G2566" s="35">
        <f>SUMIFS(Tabla16[[EXENTO ]],Tabla16[NUM],Tabla1[[#This Row],[CODIGO]])</f>
        <v>0</v>
      </c>
      <c r="H2566" s="35">
        <f>SUMIFS(Tabla16[IVA],Tabla16[NUM],Tabla1[[#This Row],[CODIGO]])</f>
        <v>0</v>
      </c>
      <c r="I2566" s="35">
        <f>SUMIFS(Tabla16[ISR RET.],Tabla16[NUM],Tabla1[[#This Row],[CODIGO]])</f>
        <v>0</v>
      </c>
      <c r="J2566" s="35">
        <f>SUMIFS(Tabla16[IVA RET.],Tabla16[NUM],Tabla1[[#This Row],[CODIGO]])</f>
        <v>0</v>
      </c>
      <c r="K2566" t="str">
        <f>FIXED(Tabla1[[#This Row],[TASA 16%]],0)</f>
        <v>0</v>
      </c>
      <c r="L2566" t="str">
        <f>FIXED(Tabla1[[#This Row],[TASA 0%]],0)</f>
        <v>0</v>
      </c>
      <c r="M2566" t="str">
        <f>FIXED(Tabla1[[#This Row],[TASA EXE.]],0)</f>
        <v>0</v>
      </c>
      <c r="N2566" s="36" t="str">
        <f>FIXED(Tabla1[[#This Row],[IVA]],0)</f>
        <v>0</v>
      </c>
      <c r="O2566" s="36" t="str">
        <f>FIXED(Tabla1[[#This Row],[ISR RET]],0)</f>
        <v>0</v>
      </c>
      <c r="P2566" s="36" t="str">
        <f>FIXED(Tabla1[[#This Row],[IVA RET]],0)</f>
        <v>0</v>
      </c>
      <c r="R2566" s="68">
        <f>Tabla1[[#This Row],[TASA 16]]*16%</f>
        <v>0</v>
      </c>
    </row>
    <row r="2567" spans="2:18" x14ac:dyDescent="0.25">
      <c r="B2567" t="str">
        <f>'[1]210 Y RFC'!A2567</f>
        <v>GDM060525IR0</v>
      </c>
      <c r="C2567" t="s">
        <v>2599</v>
      </c>
      <c r="D2567" t="str">
        <f>'[1]210 Y RFC'!C2567</f>
        <v>GRUPO DISTRIBUIDOR MEDICAM SA DE CV</v>
      </c>
      <c r="E2567" s="35">
        <f>SUMIFS(Tabla16[TASA 16],Tabla16[NUM],Tabla1[[#This Row],[CODIGO]])</f>
        <v>0</v>
      </c>
      <c r="F2567" s="35">
        <f>SUMIFS(Tabla16[TASA 0%],Tabla16[NUM],Tabla1[[#This Row],[CODIGO]])</f>
        <v>0</v>
      </c>
      <c r="G2567" s="35">
        <f>SUMIFS(Tabla16[[EXENTO ]],Tabla16[NUM],Tabla1[[#This Row],[CODIGO]])</f>
        <v>0</v>
      </c>
      <c r="H2567" s="35">
        <f>SUMIFS(Tabla16[IVA],Tabla16[NUM],Tabla1[[#This Row],[CODIGO]])</f>
        <v>0</v>
      </c>
      <c r="I2567" s="35">
        <f>SUMIFS(Tabla16[ISR RET.],Tabla16[NUM],Tabla1[[#This Row],[CODIGO]])</f>
        <v>0</v>
      </c>
      <c r="J2567" s="35">
        <f>SUMIFS(Tabla16[IVA RET.],Tabla16[NUM],Tabla1[[#This Row],[CODIGO]])</f>
        <v>0</v>
      </c>
      <c r="K2567" t="str">
        <f>FIXED(Tabla1[[#This Row],[TASA 16%]],0)</f>
        <v>0</v>
      </c>
      <c r="L2567" t="str">
        <f>FIXED(Tabla1[[#This Row],[TASA 0%]],0)</f>
        <v>0</v>
      </c>
      <c r="M2567" t="str">
        <f>FIXED(Tabla1[[#This Row],[TASA EXE.]],0)</f>
        <v>0</v>
      </c>
      <c r="N2567" t="str">
        <f>FIXED(Tabla1[[#This Row],[IVA]],0)</f>
        <v>0</v>
      </c>
      <c r="O2567" t="str">
        <f>FIXED(Tabla1[[#This Row],[ISR RET]],0)</f>
        <v>0</v>
      </c>
      <c r="P2567" t="str">
        <f>FIXED(Tabla1[[#This Row],[IVA RET]],0)</f>
        <v>0</v>
      </c>
      <c r="R2567" s="68">
        <f>Tabla1[[#This Row],[TASA 16]]*16%</f>
        <v>0</v>
      </c>
    </row>
    <row r="2568" spans="2:18" x14ac:dyDescent="0.25">
      <c r="B2568" t="str">
        <f>'[1]210 Y RFC'!A2568</f>
        <v>CPA031103KR1</v>
      </c>
      <c r="C2568" t="s">
        <v>2600</v>
      </c>
      <c r="D2568" t="str">
        <f>'[1]210 Y RFC'!C2568</f>
        <v>COMERCIALIZADORA PAO S DE RL DE CV</v>
      </c>
      <c r="E2568" s="35">
        <f>SUMIFS(Tabla16[TASA 16],Tabla16[NUM],Tabla1[[#This Row],[CODIGO]])</f>
        <v>0</v>
      </c>
      <c r="F2568" s="35">
        <f>SUMIFS(Tabla16[TASA 0%],Tabla16[NUM],Tabla1[[#This Row],[CODIGO]])</f>
        <v>0</v>
      </c>
      <c r="G2568" s="35">
        <f>SUMIFS(Tabla16[[EXENTO ]],Tabla16[NUM],Tabla1[[#This Row],[CODIGO]])</f>
        <v>0</v>
      </c>
      <c r="H2568" s="35">
        <f>SUMIFS(Tabla16[IVA],Tabla16[NUM],Tabla1[[#This Row],[CODIGO]])</f>
        <v>0</v>
      </c>
      <c r="I2568" s="35">
        <f>SUMIFS(Tabla16[ISR RET.],Tabla16[NUM],Tabla1[[#This Row],[CODIGO]])</f>
        <v>0</v>
      </c>
      <c r="J2568" s="35">
        <f>SUMIFS(Tabla16[IVA RET.],Tabla16[NUM],Tabla1[[#This Row],[CODIGO]])</f>
        <v>0</v>
      </c>
      <c r="K2568" t="str">
        <f>FIXED(Tabla1[[#This Row],[TASA 16%]],0)</f>
        <v>0</v>
      </c>
      <c r="L2568" t="str">
        <f>FIXED(Tabla1[[#This Row],[TASA 0%]],0)</f>
        <v>0</v>
      </c>
      <c r="M2568" t="str">
        <f>FIXED(Tabla1[[#This Row],[TASA EXE.]],0)</f>
        <v>0</v>
      </c>
      <c r="N2568" s="36" t="str">
        <f>FIXED(Tabla1[[#This Row],[IVA]],0)</f>
        <v>0</v>
      </c>
      <c r="O2568" s="36" t="str">
        <f>FIXED(Tabla1[[#This Row],[ISR RET]],0)</f>
        <v>0</v>
      </c>
      <c r="P2568" s="36" t="str">
        <f>FIXED(Tabla1[[#This Row],[IVA RET]],0)</f>
        <v>0</v>
      </c>
      <c r="R2568" s="68">
        <f>Tabla1[[#This Row],[TASA 16]]*16%</f>
        <v>0</v>
      </c>
    </row>
    <row r="2569" spans="2:18" x14ac:dyDescent="0.25">
      <c r="B2569" t="str">
        <f>'[1]210 Y RFC'!A2569</f>
        <v>GUTO500519CW8</v>
      </c>
      <c r="C2569" t="s">
        <v>2601</v>
      </c>
      <c r="D2569" t="str">
        <f>'[1]210 Y RFC'!C2569</f>
        <v>GUERRERO TORRES OLGA</v>
      </c>
      <c r="E2569" s="35">
        <f>SUMIFS(Tabla16[TASA 16],Tabla16[NUM],Tabla1[[#This Row],[CODIGO]])</f>
        <v>0</v>
      </c>
      <c r="F2569" s="35">
        <f>SUMIFS(Tabla16[TASA 0%],Tabla16[NUM],Tabla1[[#This Row],[CODIGO]])</f>
        <v>0</v>
      </c>
      <c r="G2569" s="35">
        <f>SUMIFS(Tabla16[[EXENTO ]],Tabla16[NUM],Tabla1[[#This Row],[CODIGO]])</f>
        <v>0</v>
      </c>
      <c r="H2569" s="35">
        <f>SUMIFS(Tabla16[IVA],Tabla16[NUM],Tabla1[[#This Row],[CODIGO]])</f>
        <v>0</v>
      </c>
      <c r="I2569" s="35">
        <f>SUMIFS(Tabla16[ISR RET.],Tabla16[NUM],Tabla1[[#This Row],[CODIGO]])</f>
        <v>0</v>
      </c>
      <c r="J2569" s="35">
        <f>SUMIFS(Tabla16[IVA RET.],Tabla16[NUM],Tabla1[[#This Row],[CODIGO]])</f>
        <v>0</v>
      </c>
      <c r="K2569" t="str">
        <f>FIXED(Tabla1[[#This Row],[TASA 16%]],0)</f>
        <v>0</v>
      </c>
      <c r="L2569" t="str">
        <f>FIXED(Tabla1[[#This Row],[TASA 0%]],0)</f>
        <v>0</v>
      </c>
      <c r="M2569" t="str">
        <f>FIXED(Tabla1[[#This Row],[TASA EXE.]],0)</f>
        <v>0</v>
      </c>
      <c r="N2569" t="str">
        <f>FIXED(Tabla1[[#This Row],[IVA]],0)</f>
        <v>0</v>
      </c>
      <c r="O2569" t="str">
        <f>FIXED(Tabla1[[#This Row],[ISR RET]],0)</f>
        <v>0</v>
      </c>
      <c r="P2569" t="str">
        <f>FIXED(Tabla1[[#This Row],[IVA RET]],0)</f>
        <v>0</v>
      </c>
      <c r="R2569" s="68">
        <f>Tabla1[[#This Row],[TASA 16]]*16%</f>
        <v>0</v>
      </c>
    </row>
    <row r="2570" spans="2:18" x14ac:dyDescent="0.25">
      <c r="B2570" t="str">
        <f>'[1]210 Y RFC'!A2570</f>
        <v>FTE930212AG8</v>
      </c>
      <c r="C2570" t="s">
        <v>2602</v>
      </c>
      <c r="D2570" t="str">
        <f>'[1]210 Y RFC'!C2570</f>
        <v>FARMACIA TEPA SA DE CV</v>
      </c>
      <c r="E2570" s="35">
        <f>SUMIFS(Tabla16[TASA 16],Tabla16[NUM],Tabla1[[#This Row],[CODIGO]])</f>
        <v>160472.125</v>
      </c>
      <c r="F2570" s="35">
        <f>SUMIFS(Tabla16[TASA 0%],Tabla16[NUM],Tabla1[[#This Row],[CODIGO]])</f>
        <v>1.4999999984866008E-2</v>
      </c>
      <c r="G2570" s="35">
        <f>SUMIFS(Tabla16[[EXENTO ]],Tabla16[NUM],Tabla1[[#This Row],[CODIGO]])</f>
        <v>0</v>
      </c>
      <c r="H2570" s="35">
        <f>SUMIFS(Tabla16[IVA],Tabla16[NUM],Tabla1[[#This Row],[CODIGO]])</f>
        <v>25675.54</v>
      </c>
      <c r="I2570" s="35">
        <f>SUMIFS(Tabla16[ISR RET.],Tabla16[NUM],Tabla1[[#This Row],[CODIGO]])</f>
        <v>0</v>
      </c>
      <c r="J2570" s="35">
        <f>SUMIFS(Tabla16[IVA RET.],Tabla16[NUM],Tabla1[[#This Row],[CODIGO]])</f>
        <v>0</v>
      </c>
      <c r="K2570" t="str">
        <f>FIXED(Tabla1[[#This Row],[TASA 16%]],0)</f>
        <v>160,472</v>
      </c>
      <c r="L2570" t="str">
        <f>FIXED(Tabla1[[#This Row],[TASA 0%]],0)</f>
        <v>0</v>
      </c>
      <c r="M2570" t="str">
        <f>FIXED(Tabla1[[#This Row],[TASA EXE.]],0)</f>
        <v>0</v>
      </c>
      <c r="N2570" s="36" t="str">
        <f>FIXED(Tabla1[[#This Row],[IVA]],0)</f>
        <v>25,676</v>
      </c>
      <c r="O2570" s="36" t="str">
        <f>FIXED(Tabla1[[#This Row],[ISR RET]],0)</f>
        <v>0</v>
      </c>
      <c r="P2570" s="36" t="str">
        <f>FIXED(Tabla1[[#This Row],[IVA RET]],0)</f>
        <v>0</v>
      </c>
      <c r="R2570" s="68">
        <f>Tabla1[[#This Row],[TASA 16]]*16%</f>
        <v>25675.52</v>
      </c>
    </row>
    <row r="2571" spans="2:18" x14ac:dyDescent="0.25">
      <c r="B2571" t="str">
        <f>'[1]210 Y RFC'!A2571</f>
        <v>CARJ8112247TA</v>
      </c>
      <c r="C2571" t="s">
        <v>2603</v>
      </c>
      <c r="D2571" t="str">
        <f>'[1]210 Y RFC'!C2571</f>
        <v>CHAVEZ RODRIGUEZ JOSE</v>
      </c>
      <c r="E2571" s="35">
        <f>SUMIFS(Tabla16[TASA 16],Tabla16[NUM],Tabla1[[#This Row],[CODIGO]])</f>
        <v>0</v>
      </c>
      <c r="F2571" s="35">
        <f>SUMIFS(Tabla16[TASA 0%],Tabla16[NUM],Tabla1[[#This Row],[CODIGO]])</f>
        <v>0</v>
      </c>
      <c r="G2571" s="35">
        <f>SUMIFS(Tabla16[[EXENTO ]],Tabla16[NUM],Tabla1[[#This Row],[CODIGO]])</f>
        <v>0</v>
      </c>
      <c r="H2571" s="35">
        <f>SUMIFS(Tabla16[IVA],Tabla16[NUM],Tabla1[[#This Row],[CODIGO]])</f>
        <v>0</v>
      </c>
      <c r="I2571" s="35">
        <f>SUMIFS(Tabla16[ISR RET.],Tabla16[NUM],Tabla1[[#This Row],[CODIGO]])</f>
        <v>0</v>
      </c>
      <c r="J2571" s="35">
        <f>SUMIFS(Tabla16[IVA RET.],Tabla16[NUM],Tabla1[[#This Row],[CODIGO]])</f>
        <v>0</v>
      </c>
      <c r="K2571" t="str">
        <f>FIXED(Tabla1[[#This Row],[TASA 16%]],0)</f>
        <v>0</v>
      </c>
      <c r="L2571" t="str">
        <f>FIXED(Tabla1[[#This Row],[TASA 0%]],0)</f>
        <v>0</v>
      </c>
      <c r="M2571" t="str">
        <f>FIXED(Tabla1[[#This Row],[TASA EXE.]],0)</f>
        <v>0</v>
      </c>
      <c r="N2571" t="str">
        <f>FIXED(Tabla1[[#This Row],[IVA]],0)</f>
        <v>0</v>
      </c>
      <c r="O2571" t="str">
        <f>FIXED(Tabla1[[#This Row],[ISR RET]],0)</f>
        <v>0</v>
      </c>
      <c r="P2571" t="str">
        <f>FIXED(Tabla1[[#This Row],[IVA RET]],0)</f>
        <v>0</v>
      </c>
      <c r="R2571" s="68">
        <f>Tabla1[[#This Row],[TASA 16]]*16%</f>
        <v>0</v>
      </c>
    </row>
    <row r="2572" spans="2:18" x14ac:dyDescent="0.25">
      <c r="B2572" t="str">
        <f>'[1]210 Y RFC'!A2572</f>
        <v>MEMM781222PR7</v>
      </c>
      <c r="C2572" t="s">
        <v>2604</v>
      </c>
      <c r="D2572" t="str">
        <f>'[1]210 Y RFC'!C2572</f>
        <v>MERCADO MARTINEZ MICAELA</v>
      </c>
      <c r="E2572" s="35">
        <f>SUMIFS(Tabla16[TASA 16],Tabla16[NUM],Tabla1[[#This Row],[CODIGO]])</f>
        <v>0</v>
      </c>
      <c r="F2572" s="35">
        <f>SUMIFS(Tabla16[TASA 0%],Tabla16[NUM],Tabla1[[#This Row],[CODIGO]])</f>
        <v>0</v>
      </c>
      <c r="G2572" s="35">
        <f>SUMIFS(Tabla16[[EXENTO ]],Tabla16[NUM],Tabla1[[#This Row],[CODIGO]])</f>
        <v>0</v>
      </c>
      <c r="H2572" s="35">
        <f>SUMIFS(Tabla16[IVA],Tabla16[NUM],Tabla1[[#This Row],[CODIGO]])</f>
        <v>0</v>
      </c>
      <c r="I2572" s="35">
        <f>SUMIFS(Tabla16[ISR RET.],Tabla16[NUM],Tabla1[[#This Row],[CODIGO]])</f>
        <v>0</v>
      </c>
      <c r="J2572" s="35">
        <f>SUMIFS(Tabla16[IVA RET.],Tabla16[NUM],Tabla1[[#This Row],[CODIGO]])</f>
        <v>0</v>
      </c>
      <c r="K2572" t="str">
        <f>FIXED(Tabla1[[#This Row],[TASA 16%]],0)</f>
        <v>0</v>
      </c>
      <c r="L2572" t="str">
        <f>FIXED(Tabla1[[#This Row],[TASA 0%]],0)</f>
        <v>0</v>
      </c>
      <c r="M2572" t="str">
        <f>FIXED(Tabla1[[#This Row],[TASA EXE.]],0)</f>
        <v>0</v>
      </c>
      <c r="N2572" s="36" t="str">
        <f>FIXED(Tabla1[[#This Row],[IVA]],0)</f>
        <v>0</v>
      </c>
      <c r="O2572" s="36" t="str">
        <f>FIXED(Tabla1[[#This Row],[ISR RET]],0)</f>
        <v>0</v>
      </c>
      <c r="P2572" s="36" t="str">
        <f>FIXED(Tabla1[[#This Row],[IVA RET]],0)</f>
        <v>0</v>
      </c>
      <c r="R2572" s="68">
        <f>Tabla1[[#This Row],[TASA 16]]*16%</f>
        <v>0</v>
      </c>
    </row>
    <row r="2573" spans="2:18" x14ac:dyDescent="0.25">
      <c r="B2573" t="str">
        <f>'[1]210 Y RFC'!A2573</f>
        <v>LOCJ850428GV3</v>
      </c>
      <c r="C2573" t="s">
        <v>2605</v>
      </c>
      <c r="D2573" t="str">
        <f>'[1]210 Y RFC'!C2573</f>
        <v>LOPEZ CERVANTES JOEL</v>
      </c>
      <c r="E2573" s="35">
        <f>SUMIFS(Tabla16[TASA 16],Tabla16[NUM],Tabla1[[#This Row],[CODIGO]])</f>
        <v>0</v>
      </c>
      <c r="F2573" s="35">
        <f>SUMIFS(Tabla16[TASA 0%],Tabla16[NUM],Tabla1[[#This Row],[CODIGO]])</f>
        <v>0</v>
      </c>
      <c r="G2573" s="35">
        <f>SUMIFS(Tabla16[[EXENTO ]],Tabla16[NUM],Tabla1[[#This Row],[CODIGO]])</f>
        <v>0</v>
      </c>
      <c r="H2573" s="35">
        <f>SUMIFS(Tabla16[IVA],Tabla16[NUM],Tabla1[[#This Row],[CODIGO]])</f>
        <v>0</v>
      </c>
      <c r="I2573" s="35">
        <f>SUMIFS(Tabla16[ISR RET.],Tabla16[NUM],Tabla1[[#This Row],[CODIGO]])</f>
        <v>0</v>
      </c>
      <c r="J2573" s="35">
        <f>SUMIFS(Tabla16[IVA RET.],Tabla16[NUM],Tabla1[[#This Row],[CODIGO]])</f>
        <v>0</v>
      </c>
      <c r="K2573" t="str">
        <f>FIXED(Tabla1[[#This Row],[TASA 16%]],0)</f>
        <v>0</v>
      </c>
      <c r="L2573" t="str">
        <f>FIXED(Tabla1[[#This Row],[TASA 0%]],0)</f>
        <v>0</v>
      </c>
      <c r="M2573" t="str">
        <f>FIXED(Tabla1[[#This Row],[TASA EXE.]],0)</f>
        <v>0</v>
      </c>
      <c r="N2573" t="str">
        <f>FIXED(Tabla1[[#This Row],[IVA]],0)</f>
        <v>0</v>
      </c>
      <c r="O2573" t="str">
        <f>FIXED(Tabla1[[#This Row],[ISR RET]],0)</f>
        <v>0</v>
      </c>
      <c r="P2573" t="str">
        <f>FIXED(Tabla1[[#This Row],[IVA RET]],0)</f>
        <v>0</v>
      </c>
      <c r="R2573" s="68">
        <f>Tabla1[[#This Row],[TASA 16]]*16%</f>
        <v>0</v>
      </c>
    </row>
    <row r="2574" spans="2:18" x14ac:dyDescent="0.25">
      <c r="B2574" t="str">
        <f>'[1]210 Y RFC'!A2574</f>
        <v>MARC571205RX7</v>
      </c>
      <c r="C2574" t="s">
        <v>2606</v>
      </c>
      <c r="D2574" t="str">
        <f>'[1]210 Y RFC'!C2574</f>
        <v>MARTIN ROMERO CRISTINO</v>
      </c>
      <c r="E2574" s="35">
        <f>SUMIFS(Tabla16[TASA 16],Tabla16[NUM],Tabla1[[#This Row],[CODIGO]])</f>
        <v>300000</v>
      </c>
      <c r="F2574" s="35">
        <f>SUMIFS(Tabla16[TASA 0%],Tabla16[NUM],Tabla1[[#This Row],[CODIGO]])</f>
        <v>0</v>
      </c>
      <c r="G2574" s="35">
        <f>SUMIFS(Tabla16[[EXENTO ]],Tabla16[NUM],Tabla1[[#This Row],[CODIGO]])</f>
        <v>0</v>
      </c>
      <c r="H2574" s="35">
        <f>SUMIFS(Tabla16[IVA],Tabla16[NUM],Tabla1[[#This Row],[CODIGO]])</f>
        <v>48000</v>
      </c>
      <c r="I2574" s="35">
        <f>SUMIFS(Tabla16[ISR RET.],Tabla16[NUM],Tabla1[[#This Row],[CODIGO]])</f>
        <v>-30000</v>
      </c>
      <c r="J2574" s="35">
        <f>SUMIFS(Tabla16[IVA RET.],Tabla16[NUM],Tabla1[[#This Row],[CODIGO]])</f>
        <v>-32000.1</v>
      </c>
      <c r="K2574" t="str">
        <f>FIXED(Tabla1[[#This Row],[TASA 16%]],0)</f>
        <v>300,000</v>
      </c>
      <c r="L2574" t="str">
        <f>FIXED(Tabla1[[#This Row],[TASA 0%]],0)</f>
        <v>0</v>
      </c>
      <c r="M2574" t="str">
        <f>FIXED(Tabla1[[#This Row],[TASA EXE.]],0)</f>
        <v>0</v>
      </c>
      <c r="N2574" t="str">
        <f>FIXED(Tabla1[[#This Row],[IVA]],0)</f>
        <v>48,000</v>
      </c>
      <c r="O2574" t="str">
        <f>FIXED(Tabla1[[#This Row],[ISR RET]],0)</f>
        <v>-30,000</v>
      </c>
      <c r="P2574" t="str">
        <f>FIXED(Tabla1[[#This Row],[IVA RET]],0)</f>
        <v>-32,000</v>
      </c>
      <c r="R2574" s="68">
        <f>Tabla1[[#This Row],[TASA 16]]*16%</f>
        <v>48000</v>
      </c>
    </row>
    <row r="2575" spans="2:18" x14ac:dyDescent="0.25">
      <c r="B2575" t="str">
        <f>'[1]210 Y RFC'!A2575</f>
        <v>MIRJ600414QK1</v>
      </c>
      <c r="C2575" t="s">
        <v>2607</v>
      </c>
      <c r="D2575" t="str">
        <f>'[1]210 Y RFC'!C2575</f>
        <v>MICHEL RUIZ VELASCO JOSE DE JESUS</v>
      </c>
      <c r="E2575" s="35">
        <f>SUMIFS(Tabla16[TASA 16],Tabla16[NUM],Tabla1[[#This Row],[CODIGO]])</f>
        <v>0</v>
      </c>
      <c r="F2575" s="35">
        <f>SUMIFS(Tabla16[TASA 0%],Tabla16[NUM],Tabla1[[#This Row],[CODIGO]])</f>
        <v>0</v>
      </c>
      <c r="G2575" s="35">
        <f>SUMIFS(Tabla16[[EXENTO ]],Tabla16[NUM],Tabla1[[#This Row],[CODIGO]])</f>
        <v>0</v>
      </c>
      <c r="H2575" s="35">
        <f>SUMIFS(Tabla16[IVA],Tabla16[NUM],Tabla1[[#This Row],[CODIGO]])</f>
        <v>0</v>
      </c>
      <c r="I2575" s="35">
        <f>SUMIFS(Tabla16[ISR RET.],Tabla16[NUM],Tabla1[[#This Row],[CODIGO]])</f>
        <v>0</v>
      </c>
      <c r="J2575" s="35">
        <f>SUMIFS(Tabla16[IVA RET.],Tabla16[NUM],Tabla1[[#This Row],[CODIGO]])</f>
        <v>0</v>
      </c>
      <c r="K2575" t="str">
        <f>FIXED(Tabla1[[#This Row],[TASA 16%]],0)</f>
        <v>0</v>
      </c>
      <c r="L2575" t="str">
        <f>FIXED(Tabla1[[#This Row],[TASA 0%]],0)</f>
        <v>0</v>
      </c>
      <c r="M2575" t="str">
        <f>FIXED(Tabla1[[#This Row],[TASA EXE.]],0)</f>
        <v>0</v>
      </c>
      <c r="N2575" t="str">
        <f>FIXED(Tabla1[[#This Row],[IVA]],0)</f>
        <v>0</v>
      </c>
      <c r="O2575" t="str">
        <f>FIXED(Tabla1[[#This Row],[ISR RET]],0)</f>
        <v>0</v>
      </c>
      <c r="P2575" t="str">
        <f>FIXED(Tabla1[[#This Row],[IVA RET]],0)</f>
        <v>0</v>
      </c>
      <c r="R2575" s="68">
        <f>Tabla1[[#This Row],[TASA 16]]*16%</f>
        <v>0</v>
      </c>
    </row>
    <row r="2576" spans="2:18" x14ac:dyDescent="0.25">
      <c r="B2576" t="str">
        <f>'[1]210 Y RFC'!A2576</f>
        <v>EARJ940416QP1</v>
      </c>
      <c r="C2576" t="s">
        <v>2608</v>
      </c>
      <c r="D2576" t="str">
        <f>'[1]210 Y RFC'!C2576</f>
        <v>ESTRADA RODRIGUEZ JUAN DIEGO</v>
      </c>
      <c r="E2576" s="35">
        <f>SUMIFS(Tabla16[TASA 16],Tabla16[NUM],Tabla1[[#This Row],[CODIGO]])</f>
        <v>0</v>
      </c>
      <c r="F2576" s="35">
        <f>SUMIFS(Tabla16[TASA 0%],Tabla16[NUM],Tabla1[[#This Row],[CODIGO]])</f>
        <v>0</v>
      </c>
      <c r="G2576" s="35">
        <f>SUMIFS(Tabla16[[EXENTO ]],Tabla16[NUM],Tabla1[[#This Row],[CODIGO]])</f>
        <v>0</v>
      </c>
      <c r="H2576" s="35">
        <f>SUMIFS(Tabla16[IVA],Tabla16[NUM],Tabla1[[#This Row],[CODIGO]])</f>
        <v>0</v>
      </c>
      <c r="I2576" s="35">
        <f>SUMIFS(Tabla16[ISR RET.],Tabla16[NUM],Tabla1[[#This Row],[CODIGO]])</f>
        <v>0</v>
      </c>
      <c r="J2576" s="35">
        <f>SUMIFS(Tabla16[IVA RET.],Tabla16[NUM],Tabla1[[#This Row],[CODIGO]])</f>
        <v>0</v>
      </c>
      <c r="K2576" t="str">
        <f>FIXED(Tabla1[[#This Row],[TASA 16%]],0)</f>
        <v>0</v>
      </c>
      <c r="L2576" t="str">
        <f>FIXED(Tabla1[[#This Row],[TASA 0%]],0)</f>
        <v>0</v>
      </c>
      <c r="M2576" t="str">
        <f>FIXED(Tabla1[[#This Row],[TASA EXE.]],0)</f>
        <v>0</v>
      </c>
      <c r="N2576" s="36" t="str">
        <f>FIXED(Tabla1[[#This Row],[IVA]],0)</f>
        <v>0</v>
      </c>
      <c r="O2576" s="36" t="str">
        <f>FIXED(Tabla1[[#This Row],[ISR RET]],0)</f>
        <v>0</v>
      </c>
      <c r="P2576" s="36" t="str">
        <f>FIXED(Tabla1[[#This Row],[IVA RET]],0)</f>
        <v>0</v>
      </c>
      <c r="R2576" s="68">
        <f>Tabla1[[#This Row],[TASA 16]]*16%</f>
        <v>0</v>
      </c>
    </row>
    <row r="2577" spans="2:18" x14ac:dyDescent="0.25">
      <c r="B2577" t="str">
        <f>'[1]210 Y RFC'!A2577</f>
        <v>TOMA801020HB0</v>
      </c>
      <c r="C2577" t="s">
        <v>2609</v>
      </c>
      <c r="D2577" t="str">
        <f>'[1]210 Y RFC'!C2577</f>
        <v>TOLEDO MORENO ANDRES</v>
      </c>
      <c r="E2577" s="35">
        <f>SUMIFS(Tabla16[TASA 16],Tabla16[NUM],Tabla1[[#This Row],[CODIGO]])</f>
        <v>0</v>
      </c>
      <c r="F2577" s="35">
        <f>SUMIFS(Tabla16[TASA 0%],Tabla16[NUM],Tabla1[[#This Row],[CODIGO]])</f>
        <v>0</v>
      </c>
      <c r="G2577" s="35">
        <f>SUMIFS(Tabla16[[EXENTO ]],Tabla16[NUM],Tabla1[[#This Row],[CODIGO]])</f>
        <v>0</v>
      </c>
      <c r="H2577" s="35">
        <f>SUMIFS(Tabla16[IVA],Tabla16[NUM],Tabla1[[#This Row],[CODIGO]])</f>
        <v>0</v>
      </c>
      <c r="I2577" s="35">
        <f>SUMIFS(Tabla16[ISR RET.],Tabla16[NUM],Tabla1[[#This Row],[CODIGO]])</f>
        <v>0</v>
      </c>
      <c r="J2577" s="35">
        <f>SUMIFS(Tabla16[IVA RET.],Tabla16[NUM],Tabla1[[#This Row],[CODIGO]])</f>
        <v>0</v>
      </c>
      <c r="K2577" t="str">
        <f>FIXED(Tabla1[[#This Row],[TASA 16%]],0)</f>
        <v>0</v>
      </c>
      <c r="L2577" t="str">
        <f>FIXED(Tabla1[[#This Row],[TASA 0%]],0)</f>
        <v>0</v>
      </c>
      <c r="M2577" t="str">
        <f>FIXED(Tabla1[[#This Row],[TASA EXE.]],0)</f>
        <v>0</v>
      </c>
      <c r="N2577" t="str">
        <f>FIXED(Tabla1[[#This Row],[IVA]],0)</f>
        <v>0</v>
      </c>
      <c r="O2577" t="str">
        <f>FIXED(Tabla1[[#This Row],[ISR RET]],0)</f>
        <v>0</v>
      </c>
      <c r="P2577" t="str">
        <f>FIXED(Tabla1[[#This Row],[IVA RET]],0)</f>
        <v>0</v>
      </c>
      <c r="R2577" s="68">
        <f>Tabla1[[#This Row],[TASA 16]]*16%</f>
        <v>0</v>
      </c>
    </row>
    <row r="2578" spans="2:18" x14ac:dyDescent="0.25">
      <c r="B2578" t="str">
        <f>'[1]210 Y RFC'!A2578</f>
        <v>GEV121123B10</v>
      </c>
      <c r="C2578" t="s">
        <v>2610</v>
      </c>
      <c r="D2578" t="str">
        <f>'[1]210 Y RFC'!C2578</f>
        <v>GRUPO EVANS SA DE CV</v>
      </c>
      <c r="E2578" s="35">
        <f>SUMIFS(Tabla16[TASA 16],Tabla16[NUM],Tabla1[[#This Row],[CODIGO]])</f>
        <v>0</v>
      </c>
      <c r="F2578" s="35">
        <f>SUMIFS(Tabla16[TASA 0%],Tabla16[NUM],Tabla1[[#This Row],[CODIGO]])</f>
        <v>0</v>
      </c>
      <c r="G2578" s="35">
        <f>SUMIFS(Tabla16[[EXENTO ]],Tabla16[NUM],Tabla1[[#This Row],[CODIGO]])</f>
        <v>0</v>
      </c>
      <c r="H2578" s="35">
        <f>SUMIFS(Tabla16[IVA],Tabla16[NUM],Tabla1[[#This Row],[CODIGO]])</f>
        <v>0</v>
      </c>
      <c r="I2578" s="35">
        <f>SUMIFS(Tabla16[ISR RET.],Tabla16[NUM],Tabla1[[#This Row],[CODIGO]])</f>
        <v>0</v>
      </c>
      <c r="J2578" s="35">
        <f>SUMIFS(Tabla16[IVA RET.],Tabla16[NUM],Tabla1[[#This Row],[CODIGO]])</f>
        <v>0</v>
      </c>
      <c r="K2578" t="str">
        <f>FIXED(Tabla1[[#This Row],[TASA 16%]],0)</f>
        <v>0</v>
      </c>
      <c r="L2578" t="str">
        <f>FIXED(Tabla1[[#This Row],[TASA 0%]],0)</f>
        <v>0</v>
      </c>
      <c r="M2578" t="str">
        <f>FIXED(Tabla1[[#This Row],[TASA EXE.]],0)</f>
        <v>0</v>
      </c>
      <c r="N2578" s="36" t="str">
        <f>FIXED(Tabla1[[#This Row],[IVA]],0)</f>
        <v>0</v>
      </c>
      <c r="O2578" s="36" t="str">
        <f>FIXED(Tabla1[[#This Row],[ISR RET]],0)</f>
        <v>0</v>
      </c>
      <c r="P2578" s="36" t="str">
        <f>FIXED(Tabla1[[#This Row],[IVA RET]],0)</f>
        <v>0</v>
      </c>
      <c r="R2578" s="68">
        <f>Tabla1[[#This Row],[TASA 16]]*16%</f>
        <v>0</v>
      </c>
    </row>
    <row r="2579" spans="2:18" x14ac:dyDescent="0.25">
      <c r="B2579" t="str">
        <f>'[1]210 Y RFC'!A2579</f>
        <v>MRM850425G33</v>
      </c>
      <c r="C2579" t="s">
        <v>2611</v>
      </c>
      <c r="D2579" t="str">
        <f>'[1]210 Y RFC'!C2579</f>
        <v>MAQUINARIA Y REFACCIONES MAPSA SA DE CV</v>
      </c>
      <c r="E2579" s="35">
        <f>SUMIFS(Tabla16[TASA 16],Tabla16[NUM],Tabla1[[#This Row],[CODIGO]])</f>
        <v>0</v>
      </c>
      <c r="F2579" s="35">
        <f>SUMIFS(Tabla16[TASA 0%],Tabla16[NUM],Tabla1[[#This Row],[CODIGO]])</f>
        <v>0</v>
      </c>
      <c r="G2579" s="35">
        <f>SUMIFS(Tabla16[[EXENTO ]],Tabla16[NUM],Tabla1[[#This Row],[CODIGO]])</f>
        <v>0</v>
      </c>
      <c r="H2579" s="35">
        <f>SUMIFS(Tabla16[IVA],Tabla16[NUM],Tabla1[[#This Row],[CODIGO]])</f>
        <v>0</v>
      </c>
      <c r="I2579" s="35">
        <f>SUMIFS(Tabla16[ISR RET.],Tabla16[NUM],Tabla1[[#This Row],[CODIGO]])</f>
        <v>0</v>
      </c>
      <c r="J2579" s="35">
        <f>SUMIFS(Tabla16[IVA RET.],Tabla16[NUM],Tabla1[[#This Row],[CODIGO]])</f>
        <v>0</v>
      </c>
      <c r="K2579" t="str">
        <f>FIXED(Tabla1[[#This Row],[TASA 16%]],0)</f>
        <v>0</v>
      </c>
      <c r="L2579" t="str">
        <f>FIXED(Tabla1[[#This Row],[TASA 0%]],0)</f>
        <v>0</v>
      </c>
      <c r="M2579" t="str">
        <f>FIXED(Tabla1[[#This Row],[TASA EXE.]],0)</f>
        <v>0</v>
      </c>
      <c r="N2579" t="str">
        <f>FIXED(Tabla1[[#This Row],[IVA]],0)</f>
        <v>0</v>
      </c>
      <c r="O2579" t="str">
        <f>FIXED(Tabla1[[#This Row],[ISR RET]],0)</f>
        <v>0</v>
      </c>
      <c r="P2579" t="str">
        <f>FIXED(Tabla1[[#This Row],[IVA RET]],0)</f>
        <v>0</v>
      </c>
      <c r="R2579" s="68">
        <f>Tabla1[[#This Row],[TASA 16]]*16%</f>
        <v>0</v>
      </c>
    </row>
    <row r="2580" spans="2:18" x14ac:dyDescent="0.25">
      <c r="B2580" t="str">
        <f>'[1]210 Y RFC'!A2580</f>
        <v>BSR0810139R3</v>
      </c>
      <c r="C2580" t="s">
        <v>2612</v>
      </c>
      <c r="D2580" t="str">
        <f>'[1]210 Y RFC'!C2580</f>
        <v>BELSKIN S DE RL DE CV</v>
      </c>
      <c r="E2580" s="35">
        <f>SUMIFS(Tabla16[TASA 16],Tabla16[NUM],Tabla1[[#This Row],[CODIGO]])</f>
        <v>0</v>
      </c>
      <c r="F2580" s="35">
        <f>SUMIFS(Tabla16[TASA 0%],Tabla16[NUM],Tabla1[[#This Row],[CODIGO]])</f>
        <v>0</v>
      </c>
      <c r="G2580" s="35">
        <f>SUMIFS(Tabla16[[EXENTO ]],Tabla16[NUM],Tabla1[[#This Row],[CODIGO]])</f>
        <v>0</v>
      </c>
      <c r="H2580" s="35">
        <f>SUMIFS(Tabla16[IVA],Tabla16[NUM],Tabla1[[#This Row],[CODIGO]])</f>
        <v>0</v>
      </c>
      <c r="I2580" s="35">
        <f>SUMIFS(Tabla16[ISR RET.],Tabla16[NUM],Tabla1[[#This Row],[CODIGO]])</f>
        <v>0</v>
      </c>
      <c r="J2580" s="35">
        <f>SUMIFS(Tabla16[IVA RET.],Tabla16[NUM],Tabla1[[#This Row],[CODIGO]])</f>
        <v>0</v>
      </c>
      <c r="K2580" t="str">
        <f>FIXED(Tabla1[[#This Row],[TASA 16%]],0)</f>
        <v>0</v>
      </c>
      <c r="L2580" t="str">
        <f>FIXED(Tabla1[[#This Row],[TASA 0%]],0)</f>
        <v>0</v>
      </c>
      <c r="M2580" t="str">
        <f>FIXED(Tabla1[[#This Row],[TASA EXE.]],0)</f>
        <v>0</v>
      </c>
      <c r="N2580" s="36" t="str">
        <f>FIXED(Tabla1[[#This Row],[IVA]],0)</f>
        <v>0</v>
      </c>
      <c r="O2580" s="36" t="str">
        <f>FIXED(Tabla1[[#This Row],[ISR RET]],0)</f>
        <v>0</v>
      </c>
      <c r="P2580" s="36" t="str">
        <f>FIXED(Tabla1[[#This Row],[IVA RET]],0)</f>
        <v>0</v>
      </c>
      <c r="R2580" s="68">
        <f>Tabla1[[#This Row],[TASA 16]]*16%</f>
        <v>0</v>
      </c>
    </row>
    <row r="2581" spans="2:18" x14ac:dyDescent="0.25">
      <c r="B2581" t="str">
        <f>'[1]210 Y RFC'!A2581</f>
        <v>EMR841117271</v>
      </c>
      <c r="C2581" t="s">
        <v>2613</v>
      </c>
      <c r="D2581" t="str">
        <f>'[1]210 Y RFC'!C2581</f>
        <v>EQUIPOS MAQUINAS Y REFACCIONES SA DE CV</v>
      </c>
      <c r="E2581" s="35">
        <f>SUMIFS(Tabla16[TASA 16],Tabla16[NUM],Tabla1[[#This Row],[CODIGO]])</f>
        <v>0</v>
      </c>
      <c r="F2581" s="35">
        <f>SUMIFS(Tabla16[TASA 0%],Tabla16[NUM],Tabla1[[#This Row],[CODIGO]])</f>
        <v>0</v>
      </c>
      <c r="G2581" s="35">
        <f>SUMIFS(Tabla16[[EXENTO ]],Tabla16[NUM],Tabla1[[#This Row],[CODIGO]])</f>
        <v>0</v>
      </c>
      <c r="H2581" s="35">
        <f>SUMIFS(Tabla16[IVA],Tabla16[NUM],Tabla1[[#This Row],[CODIGO]])</f>
        <v>0</v>
      </c>
      <c r="I2581" s="35">
        <f>SUMIFS(Tabla16[ISR RET.],Tabla16[NUM],Tabla1[[#This Row],[CODIGO]])</f>
        <v>0</v>
      </c>
      <c r="J2581" s="35">
        <f>SUMIFS(Tabla16[IVA RET.],Tabla16[NUM],Tabla1[[#This Row],[CODIGO]])</f>
        <v>0</v>
      </c>
      <c r="K2581" t="str">
        <f>FIXED(Tabla1[[#This Row],[TASA 16%]],0)</f>
        <v>0</v>
      </c>
      <c r="L2581" t="str">
        <f>FIXED(Tabla1[[#This Row],[TASA 0%]],0)</f>
        <v>0</v>
      </c>
      <c r="M2581" t="str">
        <f>FIXED(Tabla1[[#This Row],[TASA EXE.]],0)</f>
        <v>0</v>
      </c>
      <c r="N2581" t="str">
        <f>FIXED(Tabla1[[#This Row],[IVA]],0)</f>
        <v>0</v>
      </c>
      <c r="O2581" t="str">
        <f>FIXED(Tabla1[[#This Row],[ISR RET]],0)</f>
        <v>0</v>
      </c>
      <c r="P2581" t="str">
        <f>FIXED(Tabla1[[#This Row],[IVA RET]],0)</f>
        <v>0</v>
      </c>
      <c r="R2581" s="68">
        <f>Tabla1[[#This Row],[TASA 16]]*16%</f>
        <v>0</v>
      </c>
    </row>
    <row r="2582" spans="2:18" x14ac:dyDescent="0.25">
      <c r="B2582" t="str">
        <f>'[1]210 Y RFC'!A2582</f>
        <v>FDM130626Q61</v>
      </c>
      <c r="C2582" t="s">
        <v>2614</v>
      </c>
      <c r="D2582" t="str">
        <f>'[1]210 Y RFC'!C2582</f>
        <v>FARMACIA DERMATOLOGICA MONRAZ SA DE CV</v>
      </c>
      <c r="E2582" s="35">
        <f>SUMIFS(Tabla16[TASA 16],Tabla16[NUM],Tabla1[[#This Row],[CODIGO]])</f>
        <v>0</v>
      </c>
      <c r="F2582" s="35">
        <f>SUMIFS(Tabla16[TASA 0%],Tabla16[NUM],Tabla1[[#This Row],[CODIGO]])</f>
        <v>0</v>
      </c>
      <c r="G2582" s="35">
        <f>SUMIFS(Tabla16[[EXENTO ]],Tabla16[NUM],Tabla1[[#This Row],[CODIGO]])</f>
        <v>0</v>
      </c>
      <c r="H2582" s="35">
        <f>SUMIFS(Tabla16[IVA],Tabla16[NUM],Tabla1[[#This Row],[CODIGO]])</f>
        <v>0</v>
      </c>
      <c r="I2582" s="35">
        <f>SUMIFS(Tabla16[ISR RET.],Tabla16[NUM],Tabla1[[#This Row],[CODIGO]])</f>
        <v>0</v>
      </c>
      <c r="J2582" s="35">
        <f>SUMIFS(Tabla16[IVA RET.],Tabla16[NUM],Tabla1[[#This Row],[CODIGO]])</f>
        <v>0</v>
      </c>
      <c r="K2582" t="str">
        <f>FIXED(Tabla1[[#This Row],[TASA 16%]],0)</f>
        <v>0</v>
      </c>
      <c r="L2582" t="str">
        <f>FIXED(Tabla1[[#This Row],[TASA 0%]],0)</f>
        <v>0</v>
      </c>
      <c r="M2582" t="str">
        <f>FIXED(Tabla1[[#This Row],[TASA EXE.]],0)</f>
        <v>0</v>
      </c>
      <c r="N2582" s="36" t="str">
        <f>FIXED(Tabla1[[#This Row],[IVA]],0)</f>
        <v>0</v>
      </c>
      <c r="O2582" s="36" t="str">
        <f>FIXED(Tabla1[[#This Row],[ISR RET]],0)</f>
        <v>0</v>
      </c>
      <c r="P2582" s="36" t="str">
        <f>FIXED(Tabla1[[#This Row],[IVA RET]],0)</f>
        <v>0</v>
      </c>
      <c r="R2582" s="68">
        <f>Tabla1[[#This Row],[TASA 16]]*16%</f>
        <v>0</v>
      </c>
    </row>
    <row r="2583" spans="2:18" x14ac:dyDescent="0.25">
      <c r="B2583" t="str">
        <f>'[1]210 Y RFC'!A2583</f>
        <v>AAFF5710043R5</v>
      </c>
      <c r="C2583" t="s">
        <v>2615</v>
      </c>
      <c r="D2583" t="str">
        <f>'[1]210 Y RFC'!C2583</f>
        <v>ALVAREZ FRANCO FRANCISCO</v>
      </c>
      <c r="E2583" s="35">
        <f>SUMIFS(Tabla16[TASA 16],Tabla16[NUM],Tabla1[[#This Row],[CODIGO]])</f>
        <v>0</v>
      </c>
      <c r="F2583" s="35">
        <f>SUMIFS(Tabla16[TASA 0%],Tabla16[NUM],Tabla1[[#This Row],[CODIGO]])</f>
        <v>0</v>
      </c>
      <c r="G2583" s="35">
        <f>SUMIFS(Tabla16[[EXENTO ]],Tabla16[NUM],Tabla1[[#This Row],[CODIGO]])</f>
        <v>0</v>
      </c>
      <c r="H2583" s="35">
        <f>SUMIFS(Tabla16[IVA],Tabla16[NUM],Tabla1[[#This Row],[CODIGO]])</f>
        <v>0</v>
      </c>
      <c r="I2583" s="35">
        <f>SUMIFS(Tabla16[ISR RET.],Tabla16[NUM],Tabla1[[#This Row],[CODIGO]])</f>
        <v>0</v>
      </c>
      <c r="J2583" s="35">
        <f>SUMIFS(Tabla16[IVA RET.],Tabla16[NUM],Tabla1[[#This Row],[CODIGO]])</f>
        <v>0</v>
      </c>
      <c r="K2583" t="str">
        <f>FIXED(Tabla1[[#This Row],[TASA 16%]],0)</f>
        <v>0</v>
      </c>
      <c r="L2583" t="str">
        <f>FIXED(Tabla1[[#This Row],[TASA 0%]],0)</f>
        <v>0</v>
      </c>
      <c r="M2583" t="str">
        <f>FIXED(Tabla1[[#This Row],[TASA EXE.]],0)</f>
        <v>0</v>
      </c>
      <c r="N2583" t="str">
        <f>FIXED(Tabla1[[#This Row],[IVA]],0)</f>
        <v>0</v>
      </c>
      <c r="O2583" t="str">
        <f>FIXED(Tabla1[[#This Row],[ISR RET]],0)</f>
        <v>0</v>
      </c>
      <c r="P2583" t="str">
        <f>FIXED(Tabla1[[#This Row],[IVA RET]],0)</f>
        <v>0</v>
      </c>
      <c r="R2583" s="68">
        <f>Tabla1[[#This Row],[TASA 16]]*16%</f>
        <v>0</v>
      </c>
    </row>
    <row r="2584" spans="2:18" x14ac:dyDescent="0.25">
      <c r="B2584" t="str">
        <f>'[1]210 Y RFC'!A2584</f>
        <v>GUBG630918535</v>
      </c>
      <c r="C2584" t="s">
        <v>2616</v>
      </c>
      <c r="D2584" t="str">
        <f>'[1]210 Y RFC'!C2584</f>
        <v>GUTIERREZ BECERRA GUSTAVO</v>
      </c>
      <c r="E2584" s="35">
        <f>SUMIFS(Tabla16[TASA 16],Tabla16[NUM],Tabla1[[#This Row],[CODIGO]])</f>
        <v>0</v>
      </c>
      <c r="F2584" s="35">
        <f>SUMIFS(Tabla16[TASA 0%],Tabla16[NUM],Tabla1[[#This Row],[CODIGO]])</f>
        <v>0</v>
      </c>
      <c r="G2584" s="35">
        <f>SUMIFS(Tabla16[[EXENTO ]],Tabla16[NUM],Tabla1[[#This Row],[CODIGO]])</f>
        <v>17361.11</v>
      </c>
      <c r="H2584" s="35">
        <f>SUMIFS(Tabla16[IVA],Tabla16[NUM],Tabla1[[#This Row],[CODIGO]])</f>
        <v>0</v>
      </c>
      <c r="I2584" s="35">
        <f>SUMIFS(Tabla16[ISR RET.],Tabla16[NUM],Tabla1[[#This Row],[CODIGO]])</f>
        <v>-1736.11</v>
      </c>
      <c r="J2584" s="35">
        <f>SUMIFS(Tabla16[IVA RET.],Tabla16[NUM],Tabla1[[#This Row],[CODIGO]])</f>
        <v>0</v>
      </c>
      <c r="K2584" t="str">
        <f>FIXED(Tabla1[[#This Row],[TASA 16%]],0)</f>
        <v>0</v>
      </c>
      <c r="L2584" t="str">
        <f>FIXED(Tabla1[[#This Row],[TASA 0%]],0)</f>
        <v>0</v>
      </c>
      <c r="M2584" t="str">
        <f>FIXED(Tabla1[[#This Row],[TASA EXE.]],0)</f>
        <v>17,361</v>
      </c>
      <c r="N2584" s="36" t="str">
        <f>FIXED(Tabla1[[#This Row],[IVA]],0)</f>
        <v>0</v>
      </c>
      <c r="O2584" s="36" t="str">
        <f>FIXED(Tabla1[[#This Row],[ISR RET]],0)</f>
        <v>-1,736</v>
      </c>
      <c r="P2584" s="36" t="str">
        <f>FIXED(Tabla1[[#This Row],[IVA RET]],0)</f>
        <v>0</v>
      </c>
      <c r="R2584" s="68">
        <f>Tabla1[[#This Row],[TASA 16]]*16%</f>
        <v>0</v>
      </c>
    </row>
    <row r="2585" spans="2:18" x14ac:dyDescent="0.25">
      <c r="B2585" t="str">
        <f>'[1]210 Y RFC'!A2585</f>
        <v>RIGA660916DJ4</v>
      </c>
      <c r="C2585" t="s">
        <v>2617</v>
      </c>
      <c r="D2585" t="str">
        <f>'[1]210 Y RFC'!C2585</f>
        <v>RIOS GONZALEZ ABEL</v>
      </c>
      <c r="E2585" s="35">
        <f>SUMIFS(Tabla16[TASA 16],Tabla16[NUM],Tabla1[[#This Row],[CODIGO]])</f>
        <v>0</v>
      </c>
      <c r="F2585" s="35">
        <f>SUMIFS(Tabla16[TASA 0%],Tabla16[NUM],Tabla1[[#This Row],[CODIGO]])</f>
        <v>0</v>
      </c>
      <c r="G2585" s="35">
        <f>SUMIFS(Tabla16[[EXENTO ]],Tabla16[NUM],Tabla1[[#This Row],[CODIGO]])</f>
        <v>0</v>
      </c>
      <c r="H2585" s="35">
        <f>SUMIFS(Tabla16[IVA],Tabla16[NUM],Tabla1[[#This Row],[CODIGO]])</f>
        <v>0</v>
      </c>
      <c r="I2585" s="35">
        <f>SUMIFS(Tabla16[ISR RET.],Tabla16[NUM],Tabla1[[#This Row],[CODIGO]])</f>
        <v>0</v>
      </c>
      <c r="J2585" s="35">
        <f>SUMIFS(Tabla16[IVA RET.],Tabla16[NUM],Tabla1[[#This Row],[CODIGO]])</f>
        <v>0</v>
      </c>
      <c r="K2585" t="str">
        <f>FIXED(Tabla1[[#This Row],[TASA 16%]],0)</f>
        <v>0</v>
      </c>
      <c r="L2585" t="str">
        <f>FIXED(Tabla1[[#This Row],[TASA 0%]],0)</f>
        <v>0</v>
      </c>
      <c r="M2585" t="str">
        <f>FIXED(Tabla1[[#This Row],[TASA EXE.]],0)</f>
        <v>0</v>
      </c>
      <c r="N2585" t="str">
        <f>FIXED(Tabla1[[#This Row],[IVA]],0)</f>
        <v>0</v>
      </c>
      <c r="O2585" t="str">
        <f>FIXED(Tabla1[[#This Row],[ISR RET]],0)</f>
        <v>0</v>
      </c>
      <c r="P2585" t="str">
        <f>FIXED(Tabla1[[#This Row],[IVA RET]],0)</f>
        <v>0</v>
      </c>
      <c r="R2585" s="68">
        <f>Tabla1[[#This Row],[TASA 16]]*16%</f>
        <v>0</v>
      </c>
    </row>
    <row r="2586" spans="2:18" x14ac:dyDescent="0.25">
      <c r="B2586" t="str">
        <f>'[1]210 Y RFC'!A2586</f>
        <v>MOGP590320BX8</v>
      </c>
      <c r="C2586" t="s">
        <v>2618</v>
      </c>
      <c r="D2586" t="str">
        <f>'[1]210 Y RFC'!C2586</f>
        <v>MORENO GUTIERREZ PATRICIA</v>
      </c>
      <c r="E2586" s="35">
        <f>SUMIFS(Tabla16[TASA 16],Tabla16[NUM],Tabla1[[#This Row],[CODIGO]])</f>
        <v>0</v>
      </c>
      <c r="F2586" s="35">
        <f>SUMIFS(Tabla16[TASA 0%],Tabla16[NUM],Tabla1[[#This Row],[CODIGO]])</f>
        <v>0</v>
      </c>
      <c r="G2586" s="35">
        <f>SUMIFS(Tabla16[[EXENTO ]],Tabla16[NUM],Tabla1[[#This Row],[CODIGO]])</f>
        <v>9532.41</v>
      </c>
      <c r="H2586" s="35">
        <f>SUMIFS(Tabla16[IVA],Tabla16[NUM],Tabla1[[#This Row],[CODIGO]])</f>
        <v>0</v>
      </c>
      <c r="I2586" s="35">
        <f>SUMIFS(Tabla16[ISR RET.],Tabla16[NUM],Tabla1[[#This Row],[CODIGO]])</f>
        <v>-532.41</v>
      </c>
      <c r="J2586" s="35">
        <f>SUMIFS(Tabla16[IVA RET.],Tabla16[NUM],Tabla1[[#This Row],[CODIGO]])</f>
        <v>0</v>
      </c>
      <c r="K2586" t="str">
        <f>FIXED(Tabla1[[#This Row],[TASA 16%]],0)</f>
        <v>0</v>
      </c>
      <c r="L2586" t="str">
        <f>FIXED(Tabla1[[#This Row],[TASA 0%]],0)</f>
        <v>0</v>
      </c>
      <c r="M2586" t="str">
        <f>FIXED(Tabla1[[#This Row],[TASA EXE.]],0)</f>
        <v>9,532</v>
      </c>
      <c r="N2586" s="36" t="str">
        <f>FIXED(Tabla1[[#This Row],[IVA]],0)</f>
        <v>0</v>
      </c>
      <c r="O2586" s="36" t="str">
        <f>FIXED(Tabla1[[#This Row],[ISR RET]],0)</f>
        <v>-532</v>
      </c>
      <c r="P2586" s="36" t="str">
        <f>FIXED(Tabla1[[#This Row],[IVA RET]],0)</f>
        <v>0</v>
      </c>
      <c r="R2586" s="68">
        <f>Tabla1[[#This Row],[TASA 16]]*16%</f>
        <v>0</v>
      </c>
    </row>
    <row r="2587" spans="2:18" x14ac:dyDescent="0.25">
      <c r="B2587" t="str">
        <f>'[1]210 Y RFC'!A2587</f>
        <v>GAOE681225585</v>
      </c>
      <c r="C2587" t="s">
        <v>2619</v>
      </c>
      <c r="D2587" t="str">
        <f>'[1]210 Y RFC'!C2587</f>
        <v>GARCIA OROZCO MARIA ELENA</v>
      </c>
      <c r="E2587" s="35">
        <f>SUMIFS(Tabla16[TASA 16],Tabla16[NUM],Tabla1[[#This Row],[CODIGO]])</f>
        <v>0</v>
      </c>
      <c r="F2587" s="35">
        <f>SUMIFS(Tabla16[TASA 0%],Tabla16[NUM],Tabla1[[#This Row],[CODIGO]])</f>
        <v>0</v>
      </c>
      <c r="G2587" s="35">
        <f>SUMIFS(Tabla16[[EXENTO ]],Tabla16[NUM],Tabla1[[#This Row],[CODIGO]])</f>
        <v>5555.56</v>
      </c>
      <c r="H2587" s="35">
        <f>SUMIFS(Tabla16[IVA],Tabla16[NUM],Tabla1[[#This Row],[CODIGO]])</f>
        <v>0</v>
      </c>
      <c r="I2587" s="35">
        <f>SUMIFS(Tabla16[ISR RET.],Tabla16[NUM],Tabla1[[#This Row],[CODIGO]])</f>
        <v>-555.55999999999995</v>
      </c>
      <c r="J2587" s="35">
        <f>SUMIFS(Tabla16[IVA RET.],Tabla16[NUM],Tabla1[[#This Row],[CODIGO]])</f>
        <v>0</v>
      </c>
      <c r="K2587" t="str">
        <f>FIXED(Tabla1[[#This Row],[TASA 16%]],0)</f>
        <v>0</v>
      </c>
      <c r="L2587" t="str">
        <f>FIXED(Tabla1[[#This Row],[TASA 0%]],0)</f>
        <v>0</v>
      </c>
      <c r="M2587" t="str">
        <f>FIXED(Tabla1[[#This Row],[TASA EXE.]],0)</f>
        <v>5,556</v>
      </c>
      <c r="N2587" t="str">
        <f>FIXED(Tabla1[[#This Row],[IVA]],0)</f>
        <v>0</v>
      </c>
      <c r="O2587" t="str">
        <f>FIXED(Tabla1[[#This Row],[ISR RET]],0)</f>
        <v>-556</v>
      </c>
      <c r="P2587" t="str">
        <f>FIXED(Tabla1[[#This Row],[IVA RET]],0)</f>
        <v>0</v>
      </c>
      <c r="R2587" s="68">
        <f>Tabla1[[#This Row],[TASA 16]]*16%</f>
        <v>0</v>
      </c>
    </row>
    <row r="2588" spans="2:18" x14ac:dyDescent="0.25">
      <c r="B2588" t="str">
        <f>'[1]210 Y RFC'!A2588</f>
        <v>GOMJ730917121</v>
      </c>
      <c r="C2588" t="s">
        <v>2620</v>
      </c>
      <c r="D2588" t="str">
        <f>'[1]210 Y RFC'!C2588</f>
        <v>GOMEZ MUÑOZ JUAN CARLOS</v>
      </c>
      <c r="E2588" s="35">
        <f>SUMIFS(Tabla16[TASA 16],Tabla16[NUM],Tabla1[[#This Row],[CODIGO]])</f>
        <v>0</v>
      </c>
      <c r="F2588" s="35">
        <f>SUMIFS(Tabla16[TASA 0%],Tabla16[NUM],Tabla1[[#This Row],[CODIGO]])</f>
        <v>0</v>
      </c>
      <c r="G2588" s="35">
        <f>SUMIFS(Tabla16[[EXENTO ]],Tabla16[NUM],Tabla1[[#This Row],[CODIGO]])</f>
        <v>0</v>
      </c>
      <c r="H2588" s="35">
        <f>SUMIFS(Tabla16[IVA],Tabla16[NUM],Tabla1[[#This Row],[CODIGO]])</f>
        <v>0</v>
      </c>
      <c r="I2588" s="35">
        <f>SUMIFS(Tabla16[ISR RET.],Tabla16[NUM],Tabla1[[#This Row],[CODIGO]])</f>
        <v>0</v>
      </c>
      <c r="J2588" s="35">
        <f>SUMIFS(Tabla16[IVA RET.],Tabla16[NUM],Tabla1[[#This Row],[CODIGO]])</f>
        <v>0</v>
      </c>
      <c r="K2588" t="str">
        <f>FIXED(Tabla1[[#This Row],[TASA 16%]],0)</f>
        <v>0</v>
      </c>
      <c r="L2588" t="str">
        <f>FIXED(Tabla1[[#This Row],[TASA 0%]],0)</f>
        <v>0</v>
      </c>
      <c r="M2588" t="str">
        <f>FIXED(Tabla1[[#This Row],[TASA EXE.]],0)</f>
        <v>0</v>
      </c>
      <c r="N2588" s="36" t="str">
        <f>FIXED(Tabla1[[#This Row],[IVA]],0)</f>
        <v>0</v>
      </c>
      <c r="O2588" s="36" t="str">
        <f>FIXED(Tabla1[[#This Row],[ISR RET]],0)</f>
        <v>0</v>
      </c>
      <c r="P2588" s="36" t="str">
        <f>FIXED(Tabla1[[#This Row],[IVA RET]],0)</f>
        <v>0</v>
      </c>
      <c r="R2588" s="68">
        <f>Tabla1[[#This Row],[TASA 16]]*16%</f>
        <v>0</v>
      </c>
    </row>
    <row r="2589" spans="2:18" x14ac:dyDescent="0.25">
      <c r="B2589" t="str">
        <f>'[1]210 Y RFC'!A2589</f>
        <v>ROFS291211PC3</v>
      </c>
      <c r="C2589" t="s">
        <v>2621</v>
      </c>
      <c r="D2589" t="str">
        <f>'[1]210 Y RFC'!C2589</f>
        <v>ROMERO FARIAS SALVADOR</v>
      </c>
      <c r="E2589" s="35">
        <f>SUMIFS(Tabla16[TASA 16],Tabla16[NUM],Tabla1[[#This Row],[CODIGO]])</f>
        <v>0</v>
      </c>
      <c r="F2589" s="35">
        <f>SUMIFS(Tabla16[TASA 0%],Tabla16[NUM],Tabla1[[#This Row],[CODIGO]])</f>
        <v>0</v>
      </c>
      <c r="G2589" s="35">
        <f>SUMIFS(Tabla16[[EXENTO ]],Tabla16[NUM],Tabla1[[#This Row],[CODIGO]])</f>
        <v>0</v>
      </c>
      <c r="H2589" s="35">
        <f>SUMIFS(Tabla16[IVA],Tabla16[NUM],Tabla1[[#This Row],[CODIGO]])</f>
        <v>0</v>
      </c>
      <c r="I2589" s="35">
        <f>SUMIFS(Tabla16[ISR RET.],Tabla16[NUM],Tabla1[[#This Row],[CODIGO]])</f>
        <v>0</v>
      </c>
      <c r="J2589" s="35">
        <f>SUMIFS(Tabla16[IVA RET.],Tabla16[NUM],Tabla1[[#This Row],[CODIGO]])</f>
        <v>0</v>
      </c>
      <c r="K2589" t="str">
        <f>FIXED(Tabla1[[#This Row],[TASA 16%]],0)</f>
        <v>0</v>
      </c>
      <c r="L2589" t="str">
        <f>FIXED(Tabla1[[#This Row],[TASA 0%]],0)</f>
        <v>0</v>
      </c>
      <c r="M2589" t="str">
        <f>FIXED(Tabla1[[#This Row],[TASA EXE.]],0)</f>
        <v>0</v>
      </c>
      <c r="N2589" t="str">
        <f>FIXED(Tabla1[[#This Row],[IVA]],0)</f>
        <v>0</v>
      </c>
      <c r="O2589" t="str">
        <f>FIXED(Tabla1[[#This Row],[ISR RET]],0)</f>
        <v>0</v>
      </c>
      <c r="P2589" t="str">
        <f>FIXED(Tabla1[[#This Row],[IVA RET]],0)</f>
        <v>0</v>
      </c>
      <c r="R2589" s="68">
        <f>Tabla1[[#This Row],[TASA 16]]*16%</f>
        <v>0</v>
      </c>
    </row>
    <row r="2590" spans="2:18" x14ac:dyDescent="0.25">
      <c r="B2590" t="str">
        <f>'[1]210 Y RFC'!A2590</f>
        <v>CYB080602JSA</v>
      </c>
      <c r="C2590" t="s">
        <v>2622</v>
      </c>
      <c r="D2590" t="str">
        <f>'[1]210 Y RFC'!C2590</f>
        <v>CYBERPUERTA SA DE CV</v>
      </c>
      <c r="E2590" s="35">
        <f>SUMIFS(Tabla16[TASA 16],Tabla16[NUM],Tabla1[[#This Row],[CODIGO]])</f>
        <v>15389.625</v>
      </c>
      <c r="F2590" s="35">
        <f>SUMIFS(Tabla16[TASA 0%],Tabla16[NUM],Tabla1[[#This Row],[CODIGO]])</f>
        <v>3.4999999999854481E-2</v>
      </c>
      <c r="G2590" s="35">
        <f>SUMIFS(Tabla16[[EXENTO ]],Tabla16[NUM],Tabla1[[#This Row],[CODIGO]])</f>
        <v>0</v>
      </c>
      <c r="H2590" s="35">
        <f>SUMIFS(Tabla16[IVA],Tabla16[NUM],Tabla1[[#This Row],[CODIGO]])</f>
        <v>2462.34</v>
      </c>
      <c r="I2590" s="35">
        <f>SUMIFS(Tabla16[ISR RET.],Tabla16[NUM],Tabla1[[#This Row],[CODIGO]])</f>
        <v>0</v>
      </c>
      <c r="J2590" s="35">
        <f>SUMIFS(Tabla16[IVA RET.],Tabla16[NUM],Tabla1[[#This Row],[CODIGO]])</f>
        <v>0</v>
      </c>
      <c r="K2590" t="str">
        <f>FIXED(Tabla1[[#This Row],[TASA 16%]],0)</f>
        <v>15,390</v>
      </c>
      <c r="L2590" t="str">
        <f>FIXED(Tabla1[[#This Row],[TASA 0%]],0)</f>
        <v>0</v>
      </c>
      <c r="M2590" t="str">
        <f>FIXED(Tabla1[[#This Row],[TASA EXE.]],0)</f>
        <v>0</v>
      </c>
      <c r="N2590" t="str">
        <f>FIXED(Tabla1[[#This Row],[IVA]],0)</f>
        <v>2,462</v>
      </c>
      <c r="O2590" t="str">
        <f>FIXED(Tabla1[[#This Row],[ISR RET]],0)</f>
        <v>0</v>
      </c>
      <c r="P2590" t="str">
        <f>FIXED(Tabla1[[#This Row],[IVA RET]],0)</f>
        <v>0</v>
      </c>
      <c r="R2590" s="68">
        <f>Tabla1[[#This Row],[TASA 16]]*16%</f>
        <v>2462.4</v>
      </c>
    </row>
    <row r="2591" spans="2:18" x14ac:dyDescent="0.25">
      <c r="B2591" t="str">
        <f>'[1]210 Y RFC'!A2591</f>
        <v>TUT121228G1A</v>
      </c>
      <c r="C2591" t="s">
        <v>2623</v>
      </c>
      <c r="D2591" t="str">
        <f>'[1]210 Y RFC'!C2591</f>
        <v>TRANSPORTES UNIDOS DE TEPA SA DE CV</v>
      </c>
      <c r="E2591" s="35">
        <f>SUMIFS(Tabla16[TASA 16],Tabla16[NUM],Tabla1[[#This Row],[CODIGO]])</f>
        <v>0</v>
      </c>
      <c r="F2591" s="35">
        <f>SUMIFS(Tabla16[TASA 0%],Tabla16[NUM],Tabla1[[#This Row],[CODIGO]])</f>
        <v>0</v>
      </c>
      <c r="G2591" s="35">
        <f>SUMIFS(Tabla16[[EXENTO ]],Tabla16[NUM],Tabla1[[#This Row],[CODIGO]])</f>
        <v>0</v>
      </c>
      <c r="H2591" s="35">
        <f>SUMIFS(Tabla16[IVA],Tabla16[NUM],Tabla1[[#This Row],[CODIGO]])</f>
        <v>0</v>
      </c>
      <c r="I2591" s="35">
        <f>SUMIFS(Tabla16[ISR RET.],Tabla16[NUM],Tabla1[[#This Row],[CODIGO]])</f>
        <v>0</v>
      </c>
      <c r="J2591" s="35">
        <f>SUMIFS(Tabla16[IVA RET.],Tabla16[NUM],Tabla1[[#This Row],[CODIGO]])</f>
        <v>0</v>
      </c>
      <c r="K2591" t="str">
        <f>FIXED(Tabla1[[#This Row],[TASA 16%]],0)</f>
        <v>0</v>
      </c>
      <c r="L2591" t="str">
        <f>FIXED(Tabla1[[#This Row],[TASA 0%]],0)</f>
        <v>0</v>
      </c>
      <c r="M2591" t="str">
        <f>FIXED(Tabla1[[#This Row],[TASA EXE.]],0)</f>
        <v>0</v>
      </c>
      <c r="N2591" t="str">
        <f>FIXED(Tabla1[[#This Row],[IVA]],0)</f>
        <v>0</v>
      </c>
      <c r="O2591" t="str">
        <f>FIXED(Tabla1[[#This Row],[ISR RET]],0)</f>
        <v>0</v>
      </c>
      <c r="P2591" t="str">
        <f>FIXED(Tabla1[[#This Row],[IVA RET]],0)</f>
        <v>0</v>
      </c>
      <c r="R2591" s="68">
        <f>Tabla1[[#This Row],[TASA 16]]*16%</f>
        <v>0</v>
      </c>
    </row>
    <row r="2592" spans="2:18" x14ac:dyDescent="0.25">
      <c r="B2592" t="str">
        <f>'[1]210 Y RFC'!A2592</f>
        <v>PISM791213A20</v>
      </c>
      <c r="C2592" t="s">
        <v>2624</v>
      </c>
      <c r="D2592" t="str">
        <f>'[1]210 Y RFC'!C2592</f>
        <v>PIZARRO SANCHEZ MANUEL</v>
      </c>
      <c r="E2592" s="35">
        <f>SUMIFS(Tabla16[TASA 16],Tabla16[NUM],Tabla1[[#This Row],[CODIGO]])</f>
        <v>0</v>
      </c>
      <c r="F2592" s="35">
        <f>SUMIFS(Tabla16[TASA 0%],Tabla16[NUM],Tabla1[[#This Row],[CODIGO]])</f>
        <v>0</v>
      </c>
      <c r="G2592" s="35">
        <f>SUMIFS(Tabla16[[EXENTO ]],Tabla16[NUM],Tabla1[[#This Row],[CODIGO]])</f>
        <v>0</v>
      </c>
      <c r="H2592" s="35">
        <f>SUMIFS(Tabla16[IVA],Tabla16[NUM],Tabla1[[#This Row],[CODIGO]])</f>
        <v>0</v>
      </c>
      <c r="I2592" s="35">
        <f>SUMIFS(Tabla16[ISR RET.],Tabla16[NUM],Tabla1[[#This Row],[CODIGO]])</f>
        <v>0</v>
      </c>
      <c r="J2592" s="35">
        <f>SUMIFS(Tabla16[IVA RET.],Tabla16[NUM],Tabla1[[#This Row],[CODIGO]])</f>
        <v>0</v>
      </c>
      <c r="K2592" t="str">
        <f>FIXED(Tabla1[[#This Row],[TASA 16%]],0)</f>
        <v>0</v>
      </c>
      <c r="L2592" t="str">
        <f>FIXED(Tabla1[[#This Row],[TASA 0%]],0)</f>
        <v>0</v>
      </c>
      <c r="M2592" t="str">
        <f>FIXED(Tabla1[[#This Row],[TASA EXE.]],0)</f>
        <v>0</v>
      </c>
      <c r="N2592" s="36" t="str">
        <f>FIXED(Tabla1[[#This Row],[IVA]],0)</f>
        <v>0</v>
      </c>
      <c r="O2592" s="36" t="str">
        <f>FIXED(Tabla1[[#This Row],[ISR RET]],0)</f>
        <v>0</v>
      </c>
      <c r="P2592" s="36" t="str">
        <f>FIXED(Tabla1[[#This Row],[IVA RET]],0)</f>
        <v>0</v>
      </c>
      <c r="R2592" s="68">
        <f>Tabla1[[#This Row],[TASA 16]]*16%</f>
        <v>0</v>
      </c>
    </row>
    <row r="2593" spans="2:18" x14ac:dyDescent="0.25">
      <c r="B2593" t="str">
        <f>'[1]210 Y RFC'!A2593</f>
        <v>RUPS641111T75</v>
      </c>
      <c r="C2593" t="s">
        <v>2625</v>
      </c>
      <c r="D2593" t="str">
        <f>'[1]210 Y RFC'!C2593</f>
        <v>RUVALCABA PEREZ SALVADOR</v>
      </c>
      <c r="E2593" s="35">
        <f>SUMIFS(Tabla16[TASA 16],Tabla16[NUM],Tabla1[[#This Row],[CODIGO]])</f>
        <v>0</v>
      </c>
      <c r="F2593" s="35">
        <f>SUMIFS(Tabla16[TASA 0%],Tabla16[NUM],Tabla1[[#This Row],[CODIGO]])</f>
        <v>0</v>
      </c>
      <c r="G2593" s="35">
        <f>SUMIFS(Tabla16[[EXENTO ]],Tabla16[NUM],Tabla1[[#This Row],[CODIGO]])</f>
        <v>0</v>
      </c>
      <c r="H2593" s="35">
        <f>SUMIFS(Tabla16[IVA],Tabla16[NUM],Tabla1[[#This Row],[CODIGO]])</f>
        <v>0</v>
      </c>
      <c r="I2593" s="35">
        <f>SUMIFS(Tabla16[ISR RET.],Tabla16[NUM],Tabla1[[#This Row],[CODIGO]])</f>
        <v>0</v>
      </c>
      <c r="J2593" s="35">
        <f>SUMIFS(Tabla16[IVA RET.],Tabla16[NUM],Tabla1[[#This Row],[CODIGO]])</f>
        <v>0</v>
      </c>
      <c r="K2593" t="str">
        <f>FIXED(Tabla1[[#This Row],[TASA 16%]],0)</f>
        <v>0</v>
      </c>
      <c r="L2593" t="str">
        <f>FIXED(Tabla1[[#This Row],[TASA 0%]],0)</f>
        <v>0</v>
      </c>
      <c r="M2593" t="str">
        <f>FIXED(Tabla1[[#This Row],[TASA EXE.]],0)</f>
        <v>0</v>
      </c>
      <c r="N2593" t="str">
        <f>FIXED(Tabla1[[#This Row],[IVA]],0)</f>
        <v>0</v>
      </c>
      <c r="O2593" t="str">
        <f>FIXED(Tabla1[[#This Row],[ISR RET]],0)</f>
        <v>0</v>
      </c>
      <c r="P2593" t="str">
        <f>FIXED(Tabla1[[#This Row],[IVA RET]],0)</f>
        <v>0</v>
      </c>
      <c r="R2593" s="68">
        <f>Tabla1[[#This Row],[TASA 16]]*16%</f>
        <v>0</v>
      </c>
    </row>
    <row r="2594" spans="2:18" x14ac:dyDescent="0.25">
      <c r="B2594" t="str">
        <f>'[1]210 Y RFC'!A2594</f>
        <v>MMA840229M99</v>
      </c>
      <c r="C2594" t="s">
        <v>2626</v>
      </c>
      <c r="D2594" t="str">
        <f>'[1]210 Y RFC'!C2594</f>
        <v>METALES MARCHINA SA DE CV</v>
      </c>
      <c r="E2594" s="35">
        <f>SUMIFS(Tabla16[TASA 16],Tabla16[NUM],Tabla1[[#This Row],[CODIGO]])</f>
        <v>0</v>
      </c>
      <c r="F2594" s="35">
        <f>SUMIFS(Tabla16[TASA 0%],Tabla16[NUM],Tabla1[[#This Row],[CODIGO]])</f>
        <v>0</v>
      </c>
      <c r="G2594" s="35">
        <f>SUMIFS(Tabla16[[EXENTO ]],Tabla16[NUM],Tabla1[[#This Row],[CODIGO]])</f>
        <v>0</v>
      </c>
      <c r="H2594" s="35">
        <f>SUMIFS(Tabla16[IVA],Tabla16[NUM],Tabla1[[#This Row],[CODIGO]])</f>
        <v>0</v>
      </c>
      <c r="I2594" s="35">
        <f>SUMIFS(Tabla16[ISR RET.],Tabla16[NUM],Tabla1[[#This Row],[CODIGO]])</f>
        <v>0</v>
      </c>
      <c r="J2594" s="35">
        <f>SUMIFS(Tabla16[IVA RET.],Tabla16[NUM],Tabla1[[#This Row],[CODIGO]])</f>
        <v>0</v>
      </c>
      <c r="K2594" t="str">
        <f>FIXED(Tabla1[[#This Row],[TASA 16%]],0)</f>
        <v>0</v>
      </c>
      <c r="L2594" t="str">
        <f>FIXED(Tabla1[[#This Row],[TASA 0%]],0)</f>
        <v>0</v>
      </c>
      <c r="M2594" t="str">
        <f>FIXED(Tabla1[[#This Row],[TASA EXE.]],0)</f>
        <v>0</v>
      </c>
      <c r="N2594" s="36" t="str">
        <f>FIXED(Tabla1[[#This Row],[IVA]],0)</f>
        <v>0</v>
      </c>
      <c r="O2594" s="36" t="str">
        <f>FIXED(Tabla1[[#This Row],[ISR RET]],0)</f>
        <v>0</v>
      </c>
      <c r="P2594" s="36" t="str">
        <f>FIXED(Tabla1[[#This Row],[IVA RET]],0)</f>
        <v>0</v>
      </c>
      <c r="R2594" s="68">
        <f>Tabla1[[#This Row],[TASA 16]]*16%</f>
        <v>0</v>
      </c>
    </row>
    <row r="2595" spans="2:18" x14ac:dyDescent="0.25">
      <c r="B2595" t="str">
        <f>'[1]210 Y RFC'!A2595</f>
        <v>CAL1201051V4</v>
      </c>
      <c r="C2595" t="s">
        <v>2627</v>
      </c>
      <c r="D2595" t="str">
        <f>'[1]210 Y RFC'!C2595</f>
        <v>COMERCIALIZADORA ALZATERRA S DE RL DE CV</v>
      </c>
      <c r="E2595" s="35">
        <f>SUMIFS(Tabla16[TASA 16],Tabla16[NUM],Tabla1[[#This Row],[CODIGO]])</f>
        <v>0</v>
      </c>
      <c r="F2595" s="35">
        <f>SUMIFS(Tabla16[TASA 0%],Tabla16[NUM],Tabla1[[#This Row],[CODIGO]])</f>
        <v>0</v>
      </c>
      <c r="G2595" s="35">
        <f>SUMIFS(Tabla16[[EXENTO ]],Tabla16[NUM],Tabla1[[#This Row],[CODIGO]])</f>
        <v>0</v>
      </c>
      <c r="H2595" s="35">
        <f>SUMIFS(Tabla16[IVA],Tabla16[NUM],Tabla1[[#This Row],[CODIGO]])</f>
        <v>0</v>
      </c>
      <c r="I2595" s="35">
        <f>SUMIFS(Tabla16[ISR RET.],Tabla16[NUM],Tabla1[[#This Row],[CODIGO]])</f>
        <v>0</v>
      </c>
      <c r="J2595" s="35">
        <f>SUMIFS(Tabla16[IVA RET.],Tabla16[NUM],Tabla1[[#This Row],[CODIGO]])</f>
        <v>0</v>
      </c>
      <c r="K2595" t="str">
        <f>FIXED(Tabla1[[#This Row],[TASA 16%]],0)</f>
        <v>0</v>
      </c>
      <c r="L2595" t="str">
        <f>FIXED(Tabla1[[#This Row],[TASA 0%]],0)</f>
        <v>0</v>
      </c>
      <c r="M2595" t="str">
        <f>FIXED(Tabla1[[#This Row],[TASA EXE.]],0)</f>
        <v>0</v>
      </c>
      <c r="N2595" t="str">
        <f>FIXED(Tabla1[[#This Row],[IVA]],0)</f>
        <v>0</v>
      </c>
      <c r="O2595" t="str">
        <f>FIXED(Tabla1[[#This Row],[ISR RET]],0)</f>
        <v>0</v>
      </c>
      <c r="P2595" t="str">
        <f>FIXED(Tabla1[[#This Row],[IVA RET]],0)</f>
        <v>0</v>
      </c>
      <c r="R2595" s="68">
        <f>Tabla1[[#This Row],[TASA 16]]*16%</f>
        <v>0</v>
      </c>
    </row>
    <row r="2596" spans="2:18" x14ac:dyDescent="0.25">
      <c r="B2596" t="str">
        <f>'[1]210 Y RFC'!A2596</f>
        <v>AMI130725S30</v>
      </c>
      <c r="C2596" t="s">
        <v>2628</v>
      </c>
      <c r="D2596" t="str">
        <f>'[1]210 Y RFC'!C2596</f>
        <v>ALMA MISSION SA DE CV</v>
      </c>
      <c r="E2596" s="35">
        <f>SUMIFS(Tabla16[TASA 16],Tabla16[NUM],Tabla1[[#This Row],[CODIGO]])</f>
        <v>0</v>
      </c>
      <c r="F2596" s="35">
        <f>SUMIFS(Tabla16[TASA 0%],Tabla16[NUM],Tabla1[[#This Row],[CODIGO]])</f>
        <v>0</v>
      </c>
      <c r="G2596" s="35">
        <f>SUMIFS(Tabla16[[EXENTO ]],Tabla16[NUM],Tabla1[[#This Row],[CODIGO]])</f>
        <v>0</v>
      </c>
      <c r="H2596" s="35">
        <f>SUMIFS(Tabla16[IVA],Tabla16[NUM],Tabla1[[#This Row],[CODIGO]])</f>
        <v>0</v>
      </c>
      <c r="I2596" s="35">
        <f>SUMIFS(Tabla16[ISR RET.],Tabla16[NUM],Tabla1[[#This Row],[CODIGO]])</f>
        <v>0</v>
      </c>
      <c r="J2596" s="35">
        <f>SUMIFS(Tabla16[IVA RET.],Tabla16[NUM],Tabla1[[#This Row],[CODIGO]])</f>
        <v>0</v>
      </c>
      <c r="K2596" t="str">
        <f>FIXED(Tabla1[[#This Row],[TASA 16%]],0)</f>
        <v>0</v>
      </c>
      <c r="L2596" t="str">
        <f>FIXED(Tabla1[[#This Row],[TASA 0%]],0)</f>
        <v>0</v>
      </c>
      <c r="M2596" t="str">
        <f>FIXED(Tabla1[[#This Row],[TASA EXE.]],0)</f>
        <v>0</v>
      </c>
      <c r="N2596" s="36" t="str">
        <f>FIXED(Tabla1[[#This Row],[IVA]],0)</f>
        <v>0</v>
      </c>
      <c r="O2596" s="36" t="str">
        <f>FIXED(Tabla1[[#This Row],[ISR RET]],0)</f>
        <v>0</v>
      </c>
      <c r="P2596" s="36" t="str">
        <f>FIXED(Tabla1[[#This Row],[IVA RET]],0)</f>
        <v>0</v>
      </c>
      <c r="R2596" s="68">
        <f>Tabla1[[#This Row],[TASA 16]]*16%</f>
        <v>0</v>
      </c>
    </row>
    <row r="2597" spans="2:18" x14ac:dyDescent="0.25">
      <c r="B2597" t="str">
        <f>'[1]210 Y RFC'!A2597</f>
        <v>PERJ6003125B7</v>
      </c>
      <c r="C2597" t="s">
        <v>2629</v>
      </c>
      <c r="D2597" t="str">
        <f>'[1]210 Y RFC'!C2597</f>
        <v>PEREZ RAMIREZ JORGE</v>
      </c>
      <c r="E2597" s="35">
        <f>SUMIFS(Tabla16[TASA 16],Tabla16[NUM],Tabla1[[#This Row],[CODIGO]])</f>
        <v>0</v>
      </c>
      <c r="F2597" s="35">
        <f>SUMIFS(Tabla16[TASA 0%],Tabla16[NUM],Tabla1[[#This Row],[CODIGO]])</f>
        <v>0</v>
      </c>
      <c r="G2597" s="35">
        <f>SUMIFS(Tabla16[[EXENTO ]],Tabla16[NUM],Tabla1[[#This Row],[CODIGO]])</f>
        <v>0</v>
      </c>
      <c r="H2597" s="35">
        <f>SUMIFS(Tabla16[IVA],Tabla16[NUM],Tabla1[[#This Row],[CODIGO]])</f>
        <v>0</v>
      </c>
      <c r="I2597" s="35">
        <f>SUMIFS(Tabla16[ISR RET.],Tabla16[NUM],Tabla1[[#This Row],[CODIGO]])</f>
        <v>0</v>
      </c>
      <c r="J2597" s="35">
        <f>SUMIFS(Tabla16[IVA RET.],Tabla16[NUM],Tabla1[[#This Row],[CODIGO]])</f>
        <v>0</v>
      </c>
      <c r="K2597" t="str">
        <f>FIXED(Tabla1[[#This Row],[TASA 16%]],0)</f>
        <v>0</v>
      </c>
      <c r="L2597" t="str">
        <f>FIXED(Tabla1[[#This Row],[TASA 0%]],0)</f>
        <v>0</v>
      </c>
      <c r="M2597" t="str">
        <f>FIXED(Tabla1[[#This Row],[TASA EXE.]],0)</f>
        <v>0</v>
      </c>
      <c r="N2597" t="str">
        <f>FIXED(Tabla1[[#This Row],[IVA]],0)</f>
        <v>0</v>
      </c>
      <c r="O2597" t="str">
        <f>FIXED(Tabla1[[#This Row],[ISR RET]],0)</f>
        <v>0</v>
      </c>
      <c r="P2597" t="str">
        <f>FIXED(Tabla1[[#This Row],[IVA RET]],0)</f>
        <v>0</v>
      </c>
      <c r="R2597" s="68">
        <f>Tabla1[[#This Row],[TASA 16]]*16%</f>
        <v>0</v>
      </c>
    </row>
    <row r="2598" spans="2:18" x14ac:dyDescent="0.25">
      <c r="B2598" t="str">
        <f>'[1]210 Y RFC'!A2598</f>
        <v>ESG810511HT6</v>
      </c>
      <c r="C2598" t="s">
        <v>2630</v>
      </c>
      <c r="D2598" t="str">
        <f>'[1]210 Y RFC'!C2598</f>
        <v>ELECTRONICA STEREN DE GUADALAJARA SA DE CV</v>
      </c>
      <c r="E2598" s="35">
        <f>SUMIFS(Tabla16[TASA 16],Tabla16[NUM],Tabla1[[#This Row],[CODIGO]])</f>
        <v>0</v>
      </c>
      <c r="F2598" s="35">
        <f>SUMIFS(Tabla16[TASA 0%],Tabla16[NUM],Tabla1[[#This Row],[CODIGO]])</f>
        <v>0</v>
      </c>
      <c r="G2598" s="35">
        <f>SUMIFS(Tabla16[[EXENTO ]],Tabla16[NUM],Tabla1[[#This Row],[CODIGO]])</f>
        <v>0</v>
      </c>
      <c r="H2598" s="35">
        <f>SUMIFS(Tabla16[IVA],Tabla16[NUM],Tabla1[[#This Row],[CODIGO]])</f>
        <v>0</v>
      </c>
      <c r="I2598" s="35">
        <f>SUMIFS(Tabla16[ISR RET.],Tabla16[NUM],Tabla1[[#This Row],[CODIGO]])</f>
        <v>0</v>
      </c>
      <c r="J2598" s="35">
        <f>SUMIFS(Tabla16[IVA RET.],Tabla16[NUM],Tabla1[[#This Row],[CODIGO]])</f>
        <v>0</v>
      </c>
      <c r="K2598" t="str">
        <f>FIXED(Tabla1[[#This Row],[TASA 16%]],0)</f>
        <v>0</v>
      </c>
      <c r="L2598" t="str">
        <f>FIXED(Tabla1[[#This Row],[TASA 0%]],0)</f>
        <v>0</v>
      </c>
      <c r="M2598" t="str">
        <f>FIXED(Tabla1[[#This Row],[TASA EXE.]],0)</f>
        <v>0</v>
      </c>
      <c r="N2598" s="36" t="str">
        <f>FIXED(Tabla1[[#This Row],[IVA]],0)</f>
        <v>0</v>
      </c>
      <c r="O2598" s="36" t="str">
        <f>FIXED(Tabla1[[#This Row],[ISR RET]],0)</f>
        <v>0</v>
      </c>
      <c r="P2598" s="36" t="str">
        <f>FIXED(Tabla1[[#This Row],[IVA RET]],0)</f>
        <v>0</v>
      </c>
      <c r="R2598" s="68">
        <f>Tabla1[[#This Row],[TASA 16]]*16%</f>
        <v>0</v>
      </c>
    </row>
    <row r="2599" spans="2:18" x14ac:dyDescent="0.25">
      <c r="B2599" t="str">
        <f>'[1]210 Y RFC'!A2599</f>
        <v>TEGM6705256D9</v>
      </c>
      <c r="C2599" t="s">
        <v>2631</v>
      </c>
      <c r="D2599" t="str">
        <f>'[1]210 Y RFC'!C2599</f>
        <v>TEJEDA GUERRERO MARTIN</v>
      </c>
      <c r="E2599" s="35">
        <f>SUMIFS(Tabla16[TASA 16],Tabla16[NUM],Tabla1[[#This Row],[CODIGO]])</f>
        <v>0</v>
      </c>
      <c r="F2599" s="35">
        <f>SUMIFS(Tabla16[TASA 0%],Tabla16[NUM],Tabla1[[#This Row],[CODIGO]])</f>
        <v>0</v>
      </c>
      <c r="G2599" s="35">
        <f>SUMIFS(Tabla16[[EXENTO ]],Tabla16[NUM],Tabla1[[#This Row],[CODIGO]])</f>
        <v>0</v>
      </c>
      <c r="H2599" s="35">
        <f>SUMIFS(Tabla16[IVA],Tabla16[NUM],Tabla1[[#This Row],[CODIGO]])</f>
        <v>0</v>
      </c>
      <c r="I2599" s="35">
        <f>SUMIFS(Tabla16[ISR RET.],Tabla16[NUM],Tabla1[[#This Row],[CODIGO]])</f>
        <v>0</v>
      </c>
      <c r="J2599" s="35">
        <f>SUMIFS(Tabla16[IVA RET.],Tabla16[NUM],Tabla1[[#This Row],[CODIGO]])</f>
        <v>0</v>
      </c>
      <c r="K2599" t="str">
        <f>FIXED(Tabla1[[#This Row],[TASA 16%]],0)</f>
        <v>0</v>
      </c>
      <c r="L2599" t="str">
        <f>FIXED(Tabla1[[#This Row],[TASA 0%]],0)</f>
        <v>0</v>
      </c>
      <c r="M2599" t="str">
        <f>FIXED(Tabla1[[#This Row],[TASA EXE.]],0)</f>
        <v>0</v>
      </c>
      <c r="N2599" t="str">
        <f>FIXED(Tabla1[[#This Row],[IVA]],0)</f>
        <v>0</v>
      </c>
      <c r="O2599" t="str">
        <f>FIXED(Tabla1[[#This Row],[ISR RET]],0)</f>
        <v>0</v>
      </c>
      <c r="P2599" t="str">
        <f>FIXED(Tabla1[[#This Row],[IVA RET]],0)</f>
        <v>0</v>
      </c>
      <c r="R2599" s="68">
        <f>Tabla1[[#This Row],[TASA 16]]*16%</f>
        <v>0</v>
      </c>
    </row>
    <row r="2600" spans="2:18" x14ac:dyDescent="0.25">
      <c r="B2600" t="str">
        <f>'[1]210 Y RFC'!A2600</f>
        <v>VAGC750628557</v>
      </c>
      <c r="C2600" t="s">
        <v>2632</v>
      </c>
      <c r="D2600" t="str">
        <f>'[1]210 Y RFC'!C2600</f>
        <v>VARELA GOMEZ CESAR OCTAVIO</v>
      </c>
      <c r="E2600" s="35">
        <f>SUMIFS(Tabla16[TASA 16],Tabla16[NUM],Tabla1[[#This Row],[CODIGO]])</f>
        <v>0</v>
      </c>
      <c r="F2600" s="35">
        <f>SUMIFS(Tabla16[TASA 0%],Tabla16[NUM],Tabla1[[#This Row],[CODIGO]])</f>
        <v>0</v>
      </c>
      <c r="G2600" s="35">
        <f>SUMIFS(Tabla16[[EXENTO ]],Tabla16[NUM],Tabla1[[#This Row],[CODIGO]])</f>
        <v>0</v>
      </c>
      <c r="H2600" s="35">
        <f>SUMIFS(Tabla16[IVA],Tabla16[NUM],Tabla1[[#This Row],[CODIGO]])</f>
        <v>0</v>
      </c>
      <c r="I2600" s="35">
        <f>SUMIFS(Tabla16[ISR RET.],Tabla16[NUM],Tabla1[[#This Row],[CODIGO]])</f>
        <v>0</v>
      </c>
      <c r="J2600" s="35">
        <f>SUMIFS(Tabla16[IVA RET.],Tabla16[NUM],Tabla1[[#This Row],[CODIGO]])</f>
        <v>0</v>
      </c>
      <c r="K2600" t="str">
        <f>FIXED(Tabla1[[#This Row],[TASA 16%]],0)</f>
        <v>0</v>
      </c>
      <c r="L2600" t="str">
        <f>FIXED(Tabla1[[#This Row],[TASA 0%]],0)</f>
        <v>0</v>
      </c>
      <c r="M2600" t="str">
        <f>FIXED(Tabla1[[#This Row],[TASA EXE.]],0)</f>
        <v>0</v>
      </c>
      <c r="N2600" s="36" t="str">
        <f>FIXED(Tabla1[[#This Row],[IVA]],0)</f>
        <v>0</v>
      </c>
      <c r="O2600" s="36" t="str">
        <f>FIXED(Tabla1[[#This Row],[ISR RET]],0)</f>
        <v>0</v>
      </c>
      <c r="P2600" s="36" t="str">
        <f>FIXED(Tabla1[[#This Row],[IVA RET]],0)</f>
        <v>0</v>
      </c>
      <c r="R2600" s="68">
        <f>Tabla1[[#This Row],[TASA 16]]*16%</f>
        <v>0</v>
      </c>
    </row>
    <row r="2601" spans="2:18" x14ac:dyDescent="0.25">
      <c r="B2601" t="str">
        <f>'[1]210 Y RFC'!A2601</f>
        <v>RAVJ910712T21</v>
      </c>
      <c r="C2601" t="s">
        <v>2633</v>
      </c>
      <c r="D2601" t="str">
        <f>'[1]210 Y RFC'!C2601</f>
        <v>RAMIREZ VELEZ JACQUELINE JOSEFINA</v>
      </c>
      <c r="E2601" s="35">
        <f>SUMIFS(Tabla16[TASA 16],Tabla16[NUM],Tabla1[[#This Row],[CODIGO]])</f>
        <v>0</v>
      </c>
      <c r="F2601" s="35">
        <f>SUMIFS(Tabla16[TASA 0%],Tabla16[NUM],Tabla1[[#This Row],[CODIGO]])</f>
        <v>0</v>
      </c>
      <c r="G2601" s="35">
        <f>SUMIFS(Tabla16[[EXENTO ]],Tabla16[NUM],Tabla1[[#This Row],[CODIGO]])</f>
        <v>0</v>
      </c>
      <c r="H2601" s="35">
        <f>SUMIFS(Tabla16[IVA],Tabla16[NUM],Tabla1[[#This Row],[CODIGO]])</f>
        <v>0</v>
      </c>
      <c r="I2601" s="35">
        <f>SUMIFS(Tabla16[ISR RET.],Tabla16[NUM],Tabla1[[#This Row],[CODIGO]])</f>
        <v>0</v>
      </c>
      <c r="J2601" s="35">
        <f>SUMIFS(Tabla16[IVA RET.],Tabla16[NUM],Tabla1[[#This Row],[CODIGO]])</f>
        <v>0</v>
      </c>
      <c r="K2601" t="str">
        <f>FIXED(Tabla1[[#This Row],[TASA 16%]],0)</f>
        <v>0</v>
      </c>
      <c r="L2601" t="str">
        <f>FIXED(Tabla1[[#This Row],[TASA 0%]],0)</f>
        <v>0</v>
      </c>
      <c r="M2601" t="str">
        <f>FIXED(Tabla1[[#This Row],[TASA EXE.]],0)</f>
        <v>0</v>
      </c>
      <c r="N2601" t="str">
        <f>FIXED(Tabla1[[#This Row],[IVA]],0)</f>
        <v>0</v>
      </c>
      <c r="O2601" t="str">
        <f>FIXED(Tabla1[[#This Row],[ISR RET]],0)</f>
        <v>0</v>
      </c>
      <c r="P2601" t="str">
        <f>FIXED(Tabla1[[#This Row],[IVA RET]],0)</f>
        <v>0</v>
      </c>
      <c r="R2601" s="68">
        <f>Tabla1[[#This Row],[TASA 16]]*16%</f>
        <v>0</v>
      </c>
    </row>
    <row r="2602" spans="2:18" x14ac:dyDescent="0.25">
      <c r="B2602" t="str">
        <f>'[1]210 Y RFC'!A2602</f>
        <v>POBE8901036BA</v>
      </c>
      <c r="C2602" t="s">
        <v>2634</v>
      </c>
      <c r="D2602" t="str">
        <f>'[1]210 Y RFC'!C2602</f>
        <v>PONCE BARBA ELIBORIO</v>
      </c>
      <c r="E2602" s="35">
        <f>SUMIFS(Tabla16[TASA 16],Tabla16[NUM],Tabla1[[#This Row],[CODIGO]])</f>
        <v>0</v>
      </c>
      <c r="F2602" s="35">
        <f>SUMIFS(Tabla16[TASA 0%],Tabla16[NUM],Tabla1[[#This Row],[CODIGO]])</f>
        <v>0</v>
      </c>
      <c r="G2602" s="35">
        <f>SUMIFS(Tabla16[[EXENTO ]],Tabla16[NUM],Tabla1[[#This Row],[CODIGO]])</f>
        <v>0</v>
      </c>
      <c r="H2602" s="35">
        <f>SUMIFS(Tabla16[IVA],Tabla16[NUM],Tabla1[[#This Row],[CODIGO]])</f>
        <v>0</v>
      </c>
      <c r="I2602" s="35">
        <f>SUMIFS(Tabla16[ISR RET.],Tabla16[NUM],Tabla1[[#This Row],[CODIGO]])</f>
        <v>0</v>
      </c>
      <c r="J2602" s="35">
        <f>SUMIFS(Tabla16[IVA RET.],Tabla16[NUM],Tabla1[[#This Row],[CODIGO]])</f>
        <v>0</v>
      </c>
      <c r="K2602" t="str">
        <f>FIXED(Tabla1[[#This Row],[TASA 16%]],0)</f>
        <v>0</v>
      </c>
      <c r="L2602" t="str">
        <f>FIXED(Tabla1[[#This Row],[TASA 0%]],0)</f>
        <v>0</v>
      </c>
      <c r="M2602" t="str">
        <f>FIXED(Tabla1[[#This Row],[TASA EXE.]],0)</f>
        <v>0</v>
      </c>
      <c r="N2602" s="36" t="str">
        <f>FIXED(Tabla1[[#This Row],[IVA]],0)</f>
        <v>0</v>
      </c>
      <c r="O2602" s="36" t="str">
        <f>FIXED(Tabla1[[#This Row],[ISR RET]],0)</f>
        <v>0</v>
      </c>
      <c r="P2602" s="36" t="str">
        <f>FIXED(Tabla1[[#This Row],[IVA RET]],0)</f>
        <v>0</v>
      </c>
      <c r="R2602" s="68">
        <f>Tabla1[[#This Row],[TASA 16]]*16%</f>
        <v>0</v>
      </c>
    </row>
    <row r="2603" spans="2:18" x14ac:dyDescent="0.25">
      <c r="B2603" t="str">
        <f>'[1]210 Y RFC'!A2603</f>
        <v>LPL1304162WA</v>
      </c>
      <c r="C2603" t="s">
        <v>2635</v>
      </c>
      <c r="D2603" t="str">
        <f>'[1]210 Y RFC'!C2603</f>
        <v>LOMAR PLASTICS SA DE CV</v>
      </c>
      <c r="E2603" s="35">
        <f>SUMIFS(Tabla16[TASA 16],Tabla16[NUM],Tabla1[[#This Row],[CODIGO]])</f>
        <v>0</v>
      </c>
      <c r="F2603" s="35">
        <f>SUMIFS(Tabla16[TASA 0%],Tabla16[NUM],Tabla1[[#This Row],[CODIGO]])</f>
        <v>0</v>
      </c>
      <c r="G2603" s="35">
        <f>SUMIFS(Tabla16[[EXENTO ]],Tabla16[NUM],Tabla1[[#This Row],[CODIGO]])</f>
        <v>0</v>
      </c>
      <c r="H2603" s="35">
        <f>SUMIFS(Tabla16[IVA],Tabla16[NUM],Tabla1[[#This Row],[CODIGO]])</f>
        <v>0</v>
      </c>
      <c r="I2603" s="35">
        <f>SUMIFS(Tabla16[ISR RET.],Tabla16[NUM],Tabla1[[#This Row],[CODIGO]])</f>
        <v>0</v>
      </c>
      <c r="J2603" s="35">
        <f>SUMIFS(Tabla16[IVA RET.],Tabla16[NUM],Tabla1[[#This Row],[CODIGO]])</f>
        <v>0</v>
      </c>
      <c r="K2603" t="str">
        <f>FIXED(Tabla1[[#This Row],[TASA 16%]],0)</f>
        <v>0</v>
      </c>
      <c r="L2603" t="str">
        <f>FIXED(Tabla1[[#This Row],[TASA 0%]],0)</f>
        <v>0</v>
      </c>
      <c r="M2603" t="str">
        <f>FIXED(Tabla1[[#This Row],[TASA EXE.]],0)</f>
        <v>0</v>
      </c>
      <c r="N2603" t="str">
        <f>FIXED(Tabla1[[#This Row],[IVA]],0)</f>
        <v>0</v>
      </c>
      <c r="O2603" t="str">
        <f>FIXED(Tabla1[[#This Row],[ISR RET]],0)</f>
        <v>0</v>
      </c>
      <c r="P2603" t="str">
        <f>FIXED(Tabla1[[#This Row],[IVA RET]],0)</f>
        <v>0</v>
      </c>
      <c r="R2603" s="68">
        <f>Tabla1[[#This Row],[TASA 16]]*16%</f>
        <v>0</v>
      </c>
    </row>
    <row r="2604" spans="2:18" x14ac:dyDescent="0.25">
      <c r="B2604" t="str">
        <f>'[1]210 Y RFC'!A2604</f>
        <v>LAMC541228ANA</v>
      </c>
      <c r="C2604" t="s">
        <v>2636</v>
      </c>
      <c r="D2604" t="str">
        <f>'[1]210 Y RFC'!C2604</f>
        <v>LARA MEDRANO JOSE CARLOS</v>
      </c>
      <c r="E2604" s="35">
        <f>SUMIFS(Tabla16[TASA 16],Tabla16[NUM],Tabla1[[#This Row],[CODIGO]])</f>
        <v>0</v>
      </c>
      <c r="F2604" s="35">
        <f>SUMIFS(Tabla16[TASA 0%],Tabla16[NUM],Tabla1[[#This Row],[CODIGO]])</f>
        <v>0</v>
      </c>
      <c r="G2604" s="35">
        <f>SUMIFS(Tabla16[[EXENTO ]],Tabla16[NUM],Tabla1[[#This Row],[CODIGO]])</f>
        <v>10000</v>
      </c>
      <c r="H2604" s="35">
        <f>SUMIFS(Tabla16[IVA],Tabla16[NUM],Tabla1[[#This Row],[CODIGO]])</f>
        <v>0</v>
      </c>
      <c r="I2604" s="35">
        <f>SUMIFS(Tabla16[ISR RET.],Tabla16[NUM],Tabla1[[#This Row],[CODIGO]])</f>
        <v>-1000</v>
      </c>
      <c r="J2604" s="35">
        <f>SUMIFS(Tabla16[IVA RET.],Tabla16[NUM],Tabla1[[#This Row],[CODIGO]])</f>
        <v>0</v>
      </c>
      <c r="K2604" t="str">
        <f>FIXED(Tabla1[[#This Row],[TASA 16%]],0)</f>
        <v>0</v>
      </c>
      <c r="L2604" t="str">
        <f>FIXED(Tabla1[[#This Row],[TASA 0%]],0)</f>
        <v>0</v>
      </c>
      <c r="M2604" t="str">
        <f>FIXED(Tabla1[[#This Row],[TASA EXE.]],0)</f>
        <v>10,000</v>
      </c>
      <c r="N2604" s="36" t="str">
        <f>FIXED(Tabla1[[#This Row],[IVA]],0)</f>
        <v>0</v>
      </c>
      <c r="O2604" s="36" t="str">
        <f>FIXED(Tabla1[[#This Row],[ISR RET]],0)</f>
        <v>-1,000</v>
      </c>
      <c r="P2604" s="36" t="str">
        <f>FIXED(Tabla1[[#This Row],[IVA RET]],0)</f>
        <v>0</v>
      </c>
      <c r="R2604" s="68">
        <f>Tabla1[[#This Row],[TASA 16]]*16%</f>
        <v>0</v>
      </c>
    </row>
    <row r="2605" spans="2:18" x14ac:dyDescent="0.25">
      <c r="B2605" t="str">
        <f>'[1]210 Y RFC'!A2605</f>
        <v>DAS9603226E6</v>
      </c>
      <c r="C2605" t="s">
        <v>2637</v>
      </c>
      <c r="D2605" t="str">
        <f>'[1]210 Y RFC'!C2605</f>
        <v>DISTRIBUIDORA ABARROTERA SAN JOSE SA DE CV</v>
      </c>
      <c r="E2605" s="35">
        <f>SUMIFS(Tabla16[TASA 16],Tabla16[NUM],Tabla1[[#This Row],[CODIGO]])</f>
        <v>0</v>
      </c>
      <c r="F2605" s="35">
        <f>SUMIFS(Tabla16[TASA 0%],Tabla16[NUM],Tabla1[[#This Row],[CODIGO]])</f>
        <v>0</v>
      </c>
      <c r="G2605" s="35">
        <f>SUMIFS(Tabla16[[EXENTO ]],Tabla16[NUM],Tabla1[[#This Row],[CODIGO]])</f>
        <v>0</v>
      </c>
      <c r="H2605" s="35">
        <f>SUMIFS(Tabla16[IVA],Tabla16[NUM],Tabla1[[#This Row],[CODIGO]])</f>
        <v>0</v>
      </c>
      <c r="I2605" s="35">
        <f>SUMIFS(Tabla16[ISR RET.],Tabla16[NUM],Tabla1[[#This Row],[CODIGO]])</f>
        <v>0</v>
      </c>
      <c r="J2605" s="35">
        <f>SUMIFS(Tabla16[IVA RET.],Tabla16[NUM],Tabla1[[#This Row],[CODIGO]])</f>
        <v>0</v>
      </c>
      <c r="K2605" t="str">
        <f>FIXED(Tabla1[[#This Row],[TASA 16%]],0)</f>
        <v>0</v>
      </c>
      <c r="L2605" t="str">
        <f>FIXED(Tabla1[[#This Row],[TASA 0%]],0)</f>
        <v>0</v>
      </c>
      <c r="M2605" t="str">
        <f>FIXED(Tabla1[[#This Row],[TASA EXE.]],0)</f>
        <v>0</v>
      </c>
      <c r="N2605" t="str">
        <f>FIXED(Tabla1[[#This Row],[IVA]],0)</f>
        <v>0</v>
      </c>
      <c r="O2605" t="str">
        <f>FIXED(Tabla1[[#This Row],[ISR RET]],0)</f>
        <v>0</v>
      </c>
      <c r="P2605" t="str">
        <f>FIXED(Tabla1[[#This Row],[IVA RET]],0)</f>
        <v>0</v>
      </c>
      <c r="R2605" s="68">
        <f>Tabla1[[#This Row],[TASA 16]]*16%</f>
        <v>0</v>
      </c>
    </row>
    <row r="2606" spans="2:18" x14ac:dyDescent="0.25">
      <c r="B2606" t="str">
        <f>'[1]210 Y RFC'!A2606</f>
        <v>AETS680101SS8</v>
      </c>
      <c r="C2606" t="s">
        <v>2638</v>
      </c>
      <c r="D2606" t="str">
        <f>'[1]210 Y RFC'!C2606</f>
        <v>ALDRETE DE LA TORRE SERGIO DE JESUS</v>
      </c>
      <c r="E2606" s="35">
        <f>SUMIFS(Tabla16[TASA 16],Tabla16[NUM],Tabla1[[#This Row],[CODIGO]])</f>
        <v>0</v>
      </c>
      <c r="F2606" s="35">
        <f>SUMIFS(Tabla16[TASA 0%],Tabla16[NUM],Tabla1[[#This Row],[CODIGO]])</f>
        <v>0</v>
      </c>
      <c r="G2606" s="35">
        <f>SUMIFS(Tabla16[[EXENTO ]],Tabla16[NUM],Tabla1[[#This Row],[CODIGO]])</f>
        <v>0</v>
      </c>
      <c r="H2606" s="35">
        <f>SUMIFS(Tabla16[IVA],Tabla16[NUM],Tabla1[[#This Row],[CODIGO]])</f>
        <v>0</v>
      </c>
      <c r="I2606" s="35">
        <f>SUMIFS(Tabla16[ISR RET.],Tabla16[NUM],Tabla1[[#This Row],[CODIGO]])</f>
        <v>0</v>
      </c>
      <c r="J2606" s="35">
        <f>SUMIFS(Tabla16[IVA RET.],Tabla16[NUM],Tabla1[[#This Row],[CODIGO]])</f>
        <v>0</v>
      </c>
      <c r="K2606" t="str">
        <f>FIXED(Tabla1[[#This Row],[TASA 16%]],0)</f>
        <v>0</v>
      </c>
      <c r="L2606" t="str">
        <f>FIXED(Tabla1[[#This Row],[TASA 0%]],0)</f>
        <v>0</v>
      </c>
      <c r="M2606" t="str">
        <f>FIXED(Tabla1[[#This Row],[TASA EXE.]],0)</f>
        <v>0</v>
      </c>
      <c r="N2606" s="36" t="str">
        <f>FIXED(Tabla1[[#This Row],[IVA]],0)</f>
        <v>0</v>
      </c>
      <c r="O2606" s="36" t="str">
        <f>FIXED(Tabla1[[#This Row],[ISR RET]],0)</f>
        <v>0</v>
      </c>
      <c r="P2606" s="36" t="str">
        <f>FIXED(Tabla1[[#This Row],[IVA RET]],0)</f>
        <v>0</v>
      </c>
      <c r="R2606" s="68">
        <f>Tabla1[[#This Row],[TASA 16]]*16%</f>
        <v>0</v>
      </c>
    </row>
    <row r="2607" spans="2:18" x14ac:dyDescent="0.25">
      <c r="B2607" t="str">
        <f>'[1]210 Y RFC'!A2607</f>
        <v>NAS110927N4A</v>
      </c>
      <c r="C2607" t="s">
        <v>2639</v>
      </c>
      <c r="D2607" t="str">
        <f>'[1]210 Y RFC'!C2607</f>
        <v>NASALUD S DE RL DE CV</v>
      </c>
      <c r="E2607" s="35">
        <f>SUMIFS(Tabla16[TASA 16],Tabla16[NUM],Tabla1[[#This Row],[CODIGO]])</f>
        <v>0</v>
      </c>
      <c r="F2607" s="35">
        <f>SUMIFS(Tabla16[TASA 0%],Tabla16[NUM],Tabla1[[#This Row],[CODIGO]])</f>
        <v>0</v>
      </c>
      <c r="G2607" s="35">
        <f>SUMIFS(Tabla16[[EXENTO ]],Tabla16[NUM],Tabla1[[#This Row],[CODIGO]])</f>
        <v>0</v>
      </c>
      <c r="H2607" s="35">
        <f>SUMIFS(Tabla16[IVA],Tabla16[NUM],Tabla1[[#This Row],[CODIGO]])</f>
        <v>0</v>
      </c>
      <c r="I2607" s="35">
        <f>SUMIFS(Tabla16[ISR RET.],Tabla16[NUM],Tabla1[[#This Row],[CODIGO]])</f>
        <v>0</v>
      </c>
      <c r="J2607" s="35">
        <f>SUMIFS(Tabla16[IVA RET.],Tabla16[NUM],Tabla1[[#This Row],[CODIGO]])</f>
        <v>0</v>
      </c>
      <c r="K2607" t="str">
        <f>FIXED(Tabla1[[#This Row],[TASA 16%]],0)</f>
        <v>0</v>
      </c>
      <c r="L2607" t="str">
        <f>FIXED(Tabla1[[#This Row],[TASA 0%]],0)</f>
        <v>0</v>
      </c>
      <c r="M2607" t="str">
        <f>FIXED(Tabla1[[#This Row],[TASA EXE.]],0)</f>
        <v>0</v>
      </c>
      <c r="N2607" t="str">
        <f>FIXED(Tabla1[[#This Row],[IVA]],0)</f>
        <v>0</v>
      </c>
      <c r="O2607" t="str">
        <f>FIXED(Tabla1[[#This Row],[ISR RET]],0)</f>
        <v>0</v>
      </c>
      <c r="P2607" t="str">
        <f>FIXED(Tabla1[[#This Row],[IVA RET]],0)</f>
        <v>0</v>
      </c>
      <c r="R2607" s="68">
        <f>Tabla1[[#This Row],[TASA 16]]*16%</f>
        <v>0</v>
      </c>
    </row>
    <row r="2608" spans="2:18" x14ac:dyDescent="0.25">
      <c r="B2608" t="str">
        <f>'[1]210 Y RFC'!A2608</f>
        <v>PRO12062898A</v>
      </c>
      <c r="C2608" t="s">
        <v>2640</v>
      </c>
      <c r="D2608" t="str">
        <f>'[1]210 Y RFC'!C2608</f>
        <v>PROCHIMEX SA DE CV</v>
      </c>
      <c r="E2608" s="35">
        <f>SUMIFS(Tabla16[TASA 16],Tabla16[NUM],Tabla1[[#This Row],[CODIGO]])</f>
        <v>0</v>
      </c>
      <c r="F2608" s="35">
        <f>SUMIFS(Tabla16[TASA 0%],Tabla16[NUM],Tabla1[[#This Row],[CODIGO]])</f>
        <v>0</v>
      </c>
      <c r="G2608" s="35">
        <f>SUMIFS(Tabla16[[EXENTO ]],Tabla16[NUM],Tabla1[[#This Row],[CODIGO]])</f>
        <v>0</v>
      </c>
      <c r="H2608" s="35">
        <f>SUMIFS(Tabla16[IVA],Tabla16[NUM],Tabla1[[#This Row],[CODIGO]])</f>
        <v>0</v>
      </c>
      <c r="I2608" s="35">
        <f>SUMIFS(Tabla16[ISR RET.],Tabla16[NUM],Tabla1[[#This Row],[CODIGO]])</f>
        <v>0</v>
      </c>
      <c r="J2608" s="35">
        <f>SUMIFS(Tabla16[IVA RET.],Tabla16[NUM],Tabla1[[#This Row],[CODIGO]])</f>
        <v>0</v>
      </c>
      <c r="K2608" t="str">
        <f>FIXED(Tabla1[[#This Row],[TASA 16%]],0)</f>
        <v>0</v>
      </c>
      <c r="L2608" t="str">
        <f>FIXED(Tabla1[[#This Row],[TASA 0%]],0)</f>
        <v>0</v>
      </c>
      <c r="M2608" t="str">
        <f>FIXED(Tabla1[[#This Row],[TASA EXE.]],0)</f>
        <v>0</v>
      </c>
      <c r="N2608" s="36" t="str">
        <f>FIXED(Tabla1[[#This Row],[IVA]],0)</f>
        <v>0</v>
      </c>
      <c r="O2608" s="36" t="str">
        <f>FIXED(Tabla1[[#This Row],[ISR RET]],0)</f>
        <v>0</v>
      </c>
      <c r="P2608" s="36" t="str">
        <f>FIXED(Tabla1[[#This Row],[IVA RET]],0)</f>
        <v>0</v>
      </c>
      <c r="R2608" s="68">
        <f>Tabla1[[#This Row],[TASA 16]]*16%</f>
        <v>0</v>
      </c>
    </row>
    <row r="2609" spans="2:18" x14ac:dyDescent="0.25">
      <c r="B2609" t="str">
        <f>'[1]210 Y RFC'!A2609</f>
        <v>DHDD131021922</v>
      </c>
      <c r="C2609" t="s">
        <v>2641</v>
      </c>
      <c r="D2609" t="str">
        <f>'[1]210 Y RFC'!C2609</f>
        <v>HIGIENICOS Y DESECHABLES DE MONTERREY SA DE CV</v>
      </c>
      <c r="E2609" s="35">
        <f>SUMIFS(Tabla16[TASA 16],Tabla16[NUM],Tabla1[[#This Row],[CODIGO]])</f>
        <v>0</v>
      </c>
      <c r="F2609" s="35">
        <f>SUMIFS(Tabla16[TASA 0%],Tabla16[NUM],Tabla1[[#This Row],[CODIGO]])</f>
        <v>0</v>
      </c>
      <c r="G2609" s="35">
        <f>SUMIFS(Tabla16[[EXENTO ]],Tabla16[NUM],Tabla1[[#This Row],[CODIGO]])</f>
        <v>0</v>
      </c>
      <c r="H2609" s="35">
        <f>SUMIFS(Tabla16[IVA],Tabla16[NUM],Tabla1[[#This Row],[CODIGO]])</f>
        <v>0</v>
      </c>
      <c r="I2609" s="35">
        <f>SUMIFS(Tabla16[ISR RET.],Tabla16[NUM],Tabla1[[#This Row],[CODIGO]])</f>
        <v>0</v>
      </c>
      <c r="J2609" s="35">
        <f>SUMIFS(Tabla16[IVA RET.],Tabla16[NUM],Tabla1[[#This Row],[CODIGO]])</f>
        <v>0</v>
      </c>
      <c r="K2609" t="str">
        <f>FIXED(Tabla1[[#This Row],[TASA 16%]],0)</f>
        <v>0</v>
      </c>
      <c r="L2609" t="str">
        <f>FIXED(Tabla1[[#This Row],[TASA 0%]],0)</f>
        <v>0</v>
      </c>
      <c r="M2609" t="str">
        <f>FIXED(Tabla1[[#This Row],[TASA EXE.]],0)</f>
        <v>0</v>
      </c>
      <c r="N2609" t="str">
        <f>FIXED(Tabla1[[#This Row],[IVA]],0)</f>
        <v>0</v>
      </c>
      <c r="O2609" t="str">
        <f>FIXED(Tabla1[[#This Row],[ISR RET]],0)</f>
        <v>0</v>
      </c>
      <c r="P2609" t="str">
        <f>FIXED(Tabla1[[#This Row],[IVA RET]],0)</f>
        <v>0</v>
      </c>
      <c r="R2609" s="68">
        <f>Tabla1[[#This Row],[TASA 16]]*16%</f>
        <v>0</v>
      </c>
    </row>
    <row r="2610" spans="2:18" x14ac:dyDescent="0.25">
      <c r="B2610" t="str">
        <f>'[1]210 Y RFC'!A2610</f>
        <v>RNY9510248M8</v>
      </c>
      <c r="C2610" t="s">
        <v>2642</v>
      </c>
      <c r="D2610" t="str">
        <f>'[1]210 Y RFC'!C2610</f>
        <v>REPRESENTACIONES NYJISA SA DE CV</v>
      </c>
      <c r="E2610" s="35">
        <f>SUMIFS(Tabla16[TASA 16],Tabla16[NUM],Tabla1[[#This Row],[CODIGO]])</f>
        <v>0</v>
      </c>
      <c r="F2610" s="35">
        <f>SUMIFS(Tabla16[TASA 0%],Tabla16[NUM],Tabla1[[#This Row],[CODIGO]])</f>
        <v>0</v>
      </c>
      <c r="G2610" s="35">
        <f>SUMIFS(Tabla16[[EXENTO ]],Tabla16[NUM],Tabla1[[#This Row],[CODIGO]])</f>
        <v>0</v>
      </c>
      <c r="H2610" s="35">
        <f>SUMIFS(Tabla16[IVA],Tabla16[NUM],Tabla1[[#This Row],[CODIGO]])</f>
        <v>0</v>
      </c>
      <c r="I2610" s="35">
        <f>SUMIFS(Tabla16[ISR RET.],Tabla16[NUM],Tabla1[[#This Row],[CODIGO]])</f>
        <v>0</v>
      </c>
      <c r="J2610" s="35">
        <f>SUMIFS(Tabla16[IVA RET.],Tabla16[NUM],Tabla1[[#This Row],[CODIGO]])</f>
        <v>0</v>
      </c>
      <c r="K2610" t="str">
        <f>FIXED(Tabla1[[#This Row],[TASA 16%]],0)</f>
        <v>0</v>
      </c>
      <c r="L2610" t="str">
        <f>FIXED(Tabla1[[#This Row],[TASA 0%]],0)</f>
        <v>0</v>
      </c>
      <c r="M2610" t="str">
        <f>FIXED(Tabla1[[#This Row],[TASA EXE.]],0)</f>
        <v>0</v>
      </c>
      <c r="N2610" s="36" t="str">
        <f>FIXED(Tabla1[[#This Row],[IVA]],0)</f>
        <v>0</v>
      </c>
      <c r="O2610" s="36" t="str">
        <f>FIXED(Tabla1[[#This Row],[ISR RET]],0)</f>
        <v>0</v>
      </c>
      <c r="P2610" s="36" t="str">
        <f>FIXED(Tabla1[[#This Row],[IVA RET]],0)</f>
        <v>0</v>
      </c>
      <c r="R2610" s="68">
        <f>Tabla1[[#This Row],[TASA 16]]*16%</f>
        <v>0</v>
      </c>
    </row>
    <row r="2611" spans="2:18" x14ac:dyDescent="0.25">
      <c r="B2611" t="str">
        <f>'[1]210 Y RFC'!A2611</f>
        <v>BAGC721109B65</v>
      </c>
      <c r="C2611" t="s">
        <v>2643</v>
      </c>
      <c r="D2611" t="str">
        <f>'[1]210 Y RFC'!C2611</f>
        <v>BARAJAS GONZALEZ CARLOS FRANCISCO</v>
      </c>
      <c r="E2611" s="35">
        <f>SUMIFS(Tabla16[TASA 16],Tabla16[NUM],Tabla1[[#This Row],[CODIGO]])</f>
        <v>0</v>
      </c>
      <c r="F2611" s="35">
        <f>SUMIFS(Tabla16[TASA 0%],Tabla16[NUM],Tabla1[[#This Row],[CODIGO]])</f>
        <v>0</v>
      </c>
      <c r="G2611" s="35">
        <f>SUMIFS(Tabla16[[EXENTO ]],Tabla16[NUM],Tabla1[[#This Row],[CODIGO]])</f>
        <v>0</v>
      </c>
      <c r="H2611" s="35">
        <f>SUMIFS(Tabla16[IVA],Tabla16[NUM],Tabla1[[#This Row],[CODIGO]])</f>
        <v>0</v>
      </c>
      <c r="I2611" s="35">
        <f>SUMIFS(Tabla16[ISR RET.],Tabla16[NUM],Tabla1[[#This Row],[CODIGO]])</f>
        <v>0</v>
      </c>
      <c r="J2611" s="35">
        <f>SUMIFS(Tabla16[IVA RET.],Tabla16[NUM],Tabla1[[#This Row],[CODIGO]])</f>
        <v>0</v>
      </c>
      <c r="K2611" t="str">
        <f>FIXED(Tabla1[[#This Row],[TASA 16%]],0)</f>
        <v>0</v>
      </c>
      <c r="L2611" t="str">
        <f>FIXED(Tabla1[[#This Row],[TASA 0%]],0)</f>
        <v>0</v>
      </c>
      <c r="M2611" t="str">
        <f>FIXED(Tabla1[[#This Row],[TASA EXE.]],0)</f>
        <v>0</v>
      </c>
      <c r="N2611" t="str">
        <f>FIXED(Tabla1[[#This Row],[IVA]],0)</f>
        <v>0</v>
      </c>
      <c r="O2611" t="str">
        <f>FIXED(Tabla1[[#This Row],[ISR RET]],0)</f>
        <v>0</v>
      </c>
      <c r="P2611" t="str">
        <f>FIXED(Tabla1[[#This Row],[IVA RET]],0)</f>
        <v>0</v>
      </c>
      <c r="R2611" s="68">
        <f>Tabla1[[#This Row],[TASA 16]]*16%</f>
        <v>0</v>
      </c>
    </row>
    <row r="2612" spans="2:18" x14ac:dyDescent="0.25">
      <c r="B2612" t="str">
        <f>'[1]210 Y RFC'!A2612</f>
        <v>TOHM610723C81</v>
      </c>
      <c r="C2612" t="s">
        <v>2644</v>
      </c>
      <c r="D2612" t="str">
        <f>'[1]210 Y RFC'!C2612</f>
        <v>DE LA TORRE HERNANDEZ MA DE LOS ANGELES</v>
      </c>
      <c r="E2612" s="35">
        <f>SUMIFS(Tabla16[TASA 16],Tabla16[NUM],Tabla1[[#This Row],[CODIGO]])</f>
        <v>0</v>
      </c>
      <c r="F2612" s="35">
        <f>SUMIFS(Tabla16[TASA 0%],Tabla16[NUM],Tabla1[[#This Row],[CODIGO]])</f>
        <v>0</v>
      </c>
      <c r="G2612" s="35">
        <f>SUMIFS(Tabla16[[EXENTO ]],Tabla16[NUM],Tabla1[[#This Row],[CODIGO]])</f>
        <v>0</v>
      </c>
      <c r="H2612" s="35">
        <f>SUMIFS(Tabla16[IVA],Tabla16[NUM],Tabla1[[#This Row],[CODIGO]])</f>
        <v>0</v>
      </c>
      <c r="I2612" s="35">
        <f>SUMIFS(Tabla16[ISR RET.],Tabla16[NUM],Tabla1[[#This Row],[CODIGO]])</f>
        <v>0</v>
      </c>
      <c r="J2612" s="35">
        <f>SUMIFS(Tabla16[IVA RET.],Tabla16[NUM],Tabla1[[#This Row],[CODIGO]])</f>
        <v>0</v>
      </c>
      <c r="K2612" t="str">
        <f>FIXED(Tabla1[[#This Row],[TASA 16%]],0)</f>
        <v>0</v>
      </c>
      <c r="L2612" t="str">
        <f>FIXED(Tabla1[[#This Row],[TASA 0%]],0)</f>
        <v>0</v>
      </c>
      <c r="M2612" t="str">
        <f>FIXED(Tabla1[[#This Row],[TASA EXE.]],0)</f>
        <v>0</v>
      </c>
      <c r="N2612" s="36" t="str">
        <f>FIXED(Tabla1[[#This Row],[IVA]],0)</f>
        <v>0</v>
      </c>
      <c r="O2612" s="36" t="str">
        <f>FIXED(Tabla1[[#This Row],[ISR RET]],0)</f>
        <v>0</v>
      </c>
      <c r="P2612" s="36" t="str">
        <f>FIXED(Tabla1[[#This Row],[IVA RET]],0)</f>
        <v>0</v>
      </c>
      <c r="R2612" s="68">
        <f>Tabla1[[#This Row],[TASA 16]]*16%</f>
        <v>0</v>
      </c>
    </row>
    <row r="2613" spans="2:18" x14ac:dyDescent="0.25">
      <c r="B2613" t="str">
        <f>'[1]210 Y RFC'!A2613</f>
        <v>ROBC7110215U4</v>
      </c>
      <c r="C2613" t="s">
        <v>2645</v>
      </c>
      <c r="D2613" t="str">
        <f>'[1]210 Y RFC'!C2613</f>
        <v>RODRIGUEZ BUSTOS CARLOS ERNESTO</v>
      </c>
      <c r="E2613" s="35">
        <f>SUMIFS(Tabla16[TASA 16],Tabla16[NUM],Tabla1[[#This Row],[CODIGO]])</f>
        <v>0</v>
      </c>
      <c r="F2613" s="35">
        <f>SUMIFS(Tabla16[TASA 0%],Tabla16[NUM],Tabla1[[#This Row],[CODIGO]])</f>
        <v>0</v>
      </c>
      <c r="G2613" s="35">
        <f>SUMIFS(Tabla16[[EXENTO ]],Tabla16[NUM],Tabla1[[#This Row],[CODIGO]])</f>
        <v>0</v>
      </c>
      <c r="H2613" s="35">
        <f>SUMIFS(Tabla16[IVA],Tabla16[NUM],Tabla1[[#This Row],[CODIGO]])</f>
        <v>0</v>
      </c>
      <c r="I2613" s="35">
        <f>SUMIFS(Tabla16[ISR RET.],Tabla16[NUM],Tabla1[[#This Row],[CODIGO]])</f>
        <v>0</v>
      </c>
      <c r="J2613" s="35">
        <f>SUMIFS(Tabla16[IVA RET.],Tabla16[NUM],Tabla1[[#This Row],[CODIGO]])</f>
        <v>0</v>
      </c>
      <c r="K2613" t="str">
        <f>FIXED(Tabla1[[#This Row],[TASA 16%]],0)</f>
        <v>0</v>
      </c>
      <c r="L2613" t="str">
        <f>FIXED(Tabla1[[#This Row],[TASA 0%]],0)</f>
        <v>0</v>
      </c>
      <c r="M2613" t="str">
        <f>FIXED(Tabla1[[#This Row],[TASA EXE.]],0)</f>
        <v>0</v>
      </c>
      <c r="N2613" t="str">
        <f>FIXED(Tabla1[[#This Row],[IVA]],0)</f>
        <v>0</v>
      </c>
      <c r="O2613" t="str">
        <f>FIXED(Tabla1[[#This Row],[ISR RET]],0)</f>
        <v>0</v>
      </c>
      <c r="P2613" t="str">
        <f>FIXED(Tabla1[[#This Row],[IVA RET]],0)</f>
        <v>0</v>
      </c>
      <c r="R2613" s="68">
        <f>Tabla1[[#This Row],[TASA 16]]*16%</f>
        <v>0</v>
      </c>
    </row>
    <row r="2614" spans="2:18" x14ac:dyDescent="0.25">
      <c r="B2614" t="str">
        <f>'[1]210 Y RFC'!A2614</f>
        <v>ACT6808066SA</v>
      </c>
      <c r="C2614" t="s">
        <v>2646</v>
      </c>
      <c r="D2614" t="str">
        <f>'[1]210 Y RFC'!C2614</f>
        <v>AUTOTRANSPORTES DE CARGA TRESGUERRAS SA DE CV</v>
      </c>
      <c r="E2614" s="35">
        <f>SUMIFS(Tabla16[TASA 16],Tabla16[NUM],Tabla1[[#This Row],[CODIGO]])</f>
        <v>0</v>
      </c>
      <c r="F2614" s="35">
        <f>SUMIFS(Tabla16[TASA 0%],Tabla16[NUM],Tabla1[[#This Row],[CODIGO]])</f>
        <v>0</v>
      </c>
      <c r="G2614" s="35">
        <f>SUMIFS(Tabla16[[EXENTO ]],Tabla16[NUM],Tabla1[[#This Row],[CODIGO]])</f>
        <v>0</v>
      </c>
      <c r="H2614" s="35">
        <f>SUMIFS(Tabla16[IVA],Tabla16[NUM],Tabla1[[#This Row],[CODIGO]])</f>
        <v>0</v>
      </c>
      <c r="I2614" s="35">
        <f>SUMIFS(Tabla16[ISR RET.],Tabla16[NUM],Tabla1[[#This Row],[CODIGO]])</f>
        <v>0</v>
      </c>
      <c r="J2614" s="35">
        <f>SUMIFS(Tabla16[IVA RET.],Tabla16[NUM],Tabla1[[#This Row],[CODIGO]])</f>
        <v>0</v>
      </c>
      <c r="K2614" t="str">
        <f>FIXED(Tabla1[[#This Row],[TASA 16%]],0)</f>
        <v>0</v>
      </c>
      <c r="L2614" t="str">
        <f>FIXED(Tabla1[[#This Row],[TASA 0%]],0)</f>
        <v>0</v>
      </c>
      <c r="M2614" t="str">
        <f>FIXED(Tabla1[[#This Row],[TASA EXE.]],0)</f>
        <v>0</v>
      </c>
      <c r="N2614" s="36" t="str">
        <f>FIXED(Tabla1[[#This Row],[IVA]],0)</f>
        <v>0</v>
      </c>
      <c r="O2614" s="36" t="str">
        <f>FIXED(Tabla1[[#This Row],[ISR RET]],0)</f>
        <v>0</v>
      </c>
      <c r="P2614" s="36" t="str">
        <f>FIXED(Tabla1[[#This Row],[IVA RET]],0)</f>
        <v>0</v>
      </c>
      <c r="R2614" s="68">
        <f>Tabla1[[#This Row],[TASA 16]]*16%</f>
        <v>0</v>
      </c>
    </row>
    <row r="2615" spans="2:18" x14ac:dyDescent="0.25">
      <c r="B2615" t="str">
        <f>'[1]210 Y RFC'!A2615</f>
        <v>ROCO900926EQ9</v>
      </c>
      <c r="C2615" t="s">
        <v>2647</v>
      </c>
      <c r="D2615" t="str">
        <f>'[1]210 Y RFC'!C2615</f>
        <v>ROMO CORNEJO OMAR ALEJANDRO</v>
      </c>
      <c r="E2615" s="35">
        <f>SUMIFS(Tabla16[TASA 16],Tabla16[NUM],Tabla1[[#This Row],[CODIGO]])</f>
        <v>0</v>
      </c>
      <c r="F2615" s="35">
        <f>SUMIFS(Tabla16[TASA 0%],Tabla16[NUM],Tabla1[[#This Row],[CODIGO]])</f>
        <v>0</v>
      </c>
      <c r="G2615" s="35">
        <f>SUMIFS(Tabla16[[EXENTO ]],Tabla16[NUM],Tabla1[[#This Row],[CODIGO]])</f>
        <v>0</v>
      </c>
      <c r="H2615" s="35">
        <f>SUMIFS(Tabla16[IVA],Tabla16[NUM],Tabla1[[#This Row],[CODIGO]])</f>
        <v>0</v>
      </c>
      <c r="I2615" s="35">
        <f>SUMIFS(Tabla16[ISR RET.],Tabla16[NUM],Tabla1[[#This Row],[CODIGO]])</f>
        <v>0</v>
      </c>
      <c r="J2615" s="35">
        <f>SUMIFS(Tabla16[IVA RET.],Tabla16[NUM],Tabla1[[#This Row],[CODIGO]])</f>
        <v>0</v>
      </c>
      <c r="K2615" t="str">
        <f>FIXED(Tabla1[[#This Row],[TASA 16%]],0)</f>
        <v>0</v>
      </c>
      <c r="L2615" t="str">
        <f>FIXED(Tabla1[[#This Row],[TASA 0%]],0)</f>
        <v>0</v>
      </c>
      <c r="M2615" t="str">
        <f>FIXED(Tabla1[[#This Row],[TASA EXE.]],0)</f>
        <v>0</v>
      </c>
      <c r="N2615" t="str">
        <f>FIXED(Tabla1[[#This Row],[IVA]],0)</f>
        <v>0</v>
      </c>
      <c r="O2615" t="str">
        <f>FIXED(Tabla1[[#This Row],[ISR RET]],0)</f>
        <v>0</v>
      </c>
      <c r="P2615" t="str">
        <f>FIXED(Tabla1[[#This Row],[IVA RET]],0)</f>
        <v>0</v>
      </c>
      <c r="R2615" s="68">
        <f>Tabla1[[#This Row],[TASA 16]]*16%</f>
        <v>0</v>
      </c>
    </row>
    <row r="2616" spans="2:18" x14ac:dyDescent="0.25">
      <c r="B2616" t="str">
        <f>'[1]210 Y RFC'!A2616</f>
        <v>PAYC850214EEA</v>
      </c>
      <c r="C2616" t="s">
        <v>2648</v>
      </c>
      <c r="D2616" t="str">
        <f>'[1]210 Y RFC'!C2616</f>
        <v>PADILLA YAÑEZ CARMEN PATRICIA</v>
      </c>
      <c r="E2616" s="35">
        <f>SUMIFS(Tabla16[TASA 16],Tabla16[NUM],Tabla1[[#This Row],[CODIGO]])</f>
        <v>0</v>
      </c>
      <c r="F2616" s="35">
        <f>SUMIFS(Tabla16[TASA 0%],Tabla16[NUM],Tabla1[[#This Row],[CODIGO]])</f>
        <v>0</v>
      </c>
      <c r="G2616" s="35">
        <f>SUMIFS(Tabla16[[EXENTO ]],Tabla16[NUM],Tabla1[[#This Row],[CODIGO]])</f>
        <v>0</v>
      </c>
      <c r="H2616" s="35">
        <f>SUMIFS(Tabla16[IVA],Tabla16[NUM],Tabla1[[#This Row],[CODIGO]])</f>
        <v>0</v>
      </c>
      <c r="I2616" s="35">
        <f>SUMIFS(Tabla16[ISR RET.],Tabla16[NUM],Tabla1[[#This Row],[CODIGO]])</f>
        <v>0</v>
      </c>
      <c r="J2616" s="35">
        <f>SUMIFS(Tabla16[IVA RET.],Tabla16[NUM],Tabla1[[#This Row],[CODIGO]])</f>
        <v>0</v>
      </c>
      <c r="K2616" t="str">
        <f>FIXED(Tabla1[[#This Row],[TASA 16%]],0)</f>
        <v>0</v>
      </c>
      <c r="L2616" t="str">
        <f>FIXED(Tabla1[[#This Row],[TASA 0%]],0)</f>
        <v>0</v>
      </c>
      <c r="M2616" t="str">
        <f>FIXED(Tabla1[[#This Row],[TASA EXE.]],0)</f>
        <v>0</v>
      </c>
      <c r="N2616" s="36" t="str">
        <f>FIXED(Tabla1[[#This Row],[IVA]],0)</f>
        <v>0</v>
      </c>
      <c r="O2616" s="36" t="str">
        <f>FIXED(Tabla1[[#This Row],[ISR RET]],0)</f>
        <v>0</v>
      </c>
      <c r="P2616" s="36" t="str">
        <f>FIXED(Tabla1[[#This Row],[IVA RET]],0)</f>
        <v>0</v>
      </c>
      <c r="R2616" s="68">
        <f>Tabla1[[#This Row],[TASA 16]]*16%</f>
        <v>0</v>
      </c>
    </row>
    <row r="2617" spans="2:18" x14ac:dyDescent="0.25">
      <c r="B2617" t="str">
        <f>'[1]210 Y RFC'!A2617</f>
        <v>FAGD860518R34</v>
      </c>
      <c r="C2617" t="s">
        <v>2649</v>
      </c>
      <c r="D2617" t="str">
        <f>'[1]210 Y RFC'!C2617</f>
        <v>FRANCO GONZALEZ DANIEL</v>
      </c>
      <c r="E2617" s="35">
        <f>SUMIFS(Tabla16[TASA 16],Tabla16[NUM],Tabla1[[#This Row],[CODIGO]])</f>
        <v>0</v>
      </c>
      <c r="F2617" s="35">
        <f>SUMIFS(Tabla16[TASA 0%],Tabla16[NUM],Tabla1[[#This Row],[CODIGO]])</f>
        <v>0</v>
      </c>
      <c r="G2617" s="35">
        <f>SUMIFS(Tabla16[[EXENTO ]],Tabla16[NUM],Tabla1[[#This Row],[CODIGO]])</f>
        <v>0</v>
      </c>
      <c r="H2617" s="35">
        <f>SUMIFS(Tabla16[IVA],Tabla16[NUM],Tabla1[[#This Row],[CODIGO]])</f>
        <v>0</v>
      </c>
      <c r="I2617" s="35">
        <f>SUMIFS(Tabla16[ISR RET.],Tabla16[NUM],Tabla1[[#This Row],[CODIGO]])</f>
        <v>0</v>
      </c>
      <c r="J2617" s="35">
        <f>SUMIFS(Tabla16[IVA RET.],Tabla16[NUM],Tabla1[[#This Row],[CODIGO]])</f>
        <v>0</v>
      </c>
      <c r="K2617" t="str">
        <f>FIXED(Tabla1[[#This Row],[TASA 16%]],0)</f>
        <v>0</v>
      </c>
      <c r="L2617" t="str">
        <f>FIXED(Tabla1[[#This Row],[TASA 0%]],0)</f>
        <v>0</v>
      </c>
      <c r="M2617" t="str">
        <f>FIXED(Tabla1[[#This Row],[TASA EXE.]],0)</f>
        <v>0</v>
      </c>
      <c r="N2617" t="str">
        <f>FIXED(Tabla1[[#This Row],[IVA]],0)</f>
        <v>0</v>
      </c>
      <c r="O2617" t="str">
        <f>FIXED(Tabla1[[#This Row],[ISR RET]],0)</f>
        <v>0</v>
      </c>
      <c r="P2617" t="str">
        <f>FIXED(Tabla1[[#This Row],[IVA RET]],0)</f>
        <v>0</v>
      </c>
      <c r="R2617" s="68">
        <f>Tabla1[[#This Row],[TASA 16]]*16%</f>
        <v>0</v>
      </c>
    </row>
    <row r="2618" spans="2:18" x14ac:dyDescent="0.25">
      <c r="B2618" t="str">
        <f>'[1]210 Y RFC'!A2618</f>
        <v>CRA090306P4A</v>
      </c>
      <c r="C2618" t="s">
        <v>2650</v>
      </c>
      <c r="D2618" t="str">
        <f>'[1]210 Y RFC'!C2618</f>
        <v>CONCEP RAMCO SA DE CV</v>
      </c>
      <c r="E2618" s="35">
        <f>SUMIFS(Tabla16[TASA 16],Tabla16[NUM],Tabla1[[#This Row],[CODIGO]])</f>
        <v>173556.5</v>
      </c>
      <c r="F2618" s="35">
        <f>SUMIFS(Tabla16[TASA 0%],Tabla16[NUM],Tabla1[[#This Row],[CODIGO]])</f>
        <v>9.9999999802093953E-3</v>
      </c>
      <c r="G2618" s="35">
        <f>SUMIFS(Tabla16[[EXENTO ]],Tabla16[NUM],Tabla1[[#This Row],[CODIGO]])</f>
        <v>0</v>
      </c>
      <c r="H2618" s="35">
        <f>SUMIFS(Tabla16[IVA],Tabla16[NUM],Tabla1[[#This Row],[CODIGO]])</f>
        <v>27769.040000000001</v>
      </c>
      <c r="I2618" s="35">
        <f>SUMIFS(Tabla16[ISR RET.],Tabla16[NUM],Tabla1[[#This Row],[CODIGO]])</f>
        <v>0</v>
      </c>
      <c r="J2618" s="35">
        <f>SUMIFS(Tabla16[IVA RET.],Tabla16[NUM],Tabla1[[#This Row],[CODIGO]])</f>
        <v>0</v>
      </c>
      <c r="K2618" t="str">
        <f>FIXED(Tabla1[[#This Row],[TASA 16%]],0)</f>
        <v>173,557</v>
      </c>
      <c r="L2618" t="str">
        <f>FIXED(Tabla1[[#This Row],[TASA 0%]],0)</f>
        <v>0</v>
      </c>
      <c r="M2618" t="str">
        <f>FIXED(Tabla1[[#This Row],[TASA EXE.]],0)</f>
        <v>0</v>
      </c>
      <c r="N2618" s="36" t="str">
        <f>FIXED(Tabla1[[#This Row],[IVA]],0)</f>
        <v>27,769</v>
      </c>
      <c r="O2618" s="36" t="str">
        <f>FIXED(Tabla1[[#This Row],[ISR RET]],0)</f>
        <v>0</v>
      </c>
      <c r="P2618" s="36" t="str">
        <f>FIXED(Tabla1[[#This Row],[IVA RET]],0)</f>
        <v>0</v>
      </c>
      <c r="R2618" s="68">
        <f>Tabla1[[#This Row],[TASA 16]]*16%</f>
        <v>27769.119999999999</v>
      </c>
    </row>
    <row r="2619" spans="2:18" x14ac:dyDescent="0.25">
      <c r="B2619" t="str">
        <f>'[1]210 Y RFC'!A2619</f>
        <v>BCS1111042R1</v>
      </c>
      <c r="C2619" t="s">
        <v>2651</v>
      </c>
      <c r="D2619" t="str">
        <f>'[1]210 Y RFC'!C2619</f>
        <v>BOTANAS DE CALIDAD SUPREMA SA DE CV</v>
      </c>
      <c r="E2619" s="35">
        <f>SUMIFS(Tabla16[TASA 16],Tabla16[NUM],Tabla1[[#This Row],[CODIGO]])</f>
        <v>0</v>
      </c>
      <c r="F2619" s="35">
        <f>SUMIFS(Tabla16[TASA 0%],Tabla16[NUM],Tabla1[[#This Row],[CODIGO]])</f>
        <v>0</v>
      </c>
      <c r="G2619" s="35">
        <f>SUMIFS(Tabla16[[EXENTO ]],Tabla16[NUM],Tabla1[[#This Row],[CODIGO]])</f>
        <v>0</v>
      </c>
      <c r="H2619" s="35">
        <f>SUMIFS(Tabla16[IVA],Tabla16[NUM],Tabla1[[#This Row],[CODIGO]])</f>
        <v>0</v>
      </c>
      <c r="I2619" s="35">
        <f>SUMIFS(Tabla16[ISR RET.],Tabla16[NUM],Tabla1[[#This Row],[CODIGO]])</f>
        <v>0</v>
      </c>
      <c r="J2619" s="35">
        <f>SUMIFS(Tabla16[IVA RET.],Tabla16[NUM],Tabla1[[#This Row],[CODIGO]])</f>
        <v>0</v>
      </c>
      <c r="K2619" t="str">
        <f>FIXED(Tabla1[[#This Row],[TASA 16%]],0)</f>
        <v>0</v>
      </c>
      <c r="L2619" t="str">
        <f>FIXED(Tabla1[[#This Row],[TASA 0%]],0)</f>
        <v>0</v>
      </c>
      <c r="M2619" t="str">
        <f>FIXED(Tabla1[[#This Row],[TASA EXE.]],0)</f>
        <v>0</v>
      </c>
      <c r="N2619" t="str">
        <f>FIXED(Tabla1[[#This Row],[IVA]],0)</f>
        <v>0</v>
      </c>
      <c r="O2619" t="str">
        <f>FIXED(Tabla1[[#This Row],[ISR RET]],0)</f>
        <v>0</v>
      </c>
      <c r="P2619" t="str">
        <f>FIXED(Tabla1[[#This Row],[IVA RET]],0)</f>
        <v>0</v>
      </c>
      <c r="R2619" s="68">
        <f>Tabla1[[#This Row],[TASA 16]]*16%</f>
        <v>0</v>
      </c>
    </row>
    <row r="2620" spans="2:18" x14ac:dyDescent="0.25">
      <c r="B2620" t="str">
        <f>'[1]210 Y RFC'!A2620</f>
        <v>SCP071010RU6</v>
      </c>
      <c r="C2620" t="s">
        <v>2652</v>
      </c>
      <c r="D2620" t="str">
        <f>'[1]210 Y RFC'!C2620</f>
        <v>SALERM COSMETICA PROFESIONAL DE JALISCO SA DE CV</v>
      </c>
      <c r="E2620" s="35">
        <f>SUMIFS(Tabla16[TASA 16],Tabla16[NUM],Tabla1[[#This Row],[CODIGO]])</f>
        <v>0</v>
      </c>
      <c r="F2620" s="35">
        <f>SUMIFS(Tabla16[TASA 0%],Tabla16[NUM],Tabla1[[#This Row],[CODIGO]])</f>
        <v>0</v>
      </c>
      <c r="G2620" s="35">
        <f>SUMIFS(Tabla16[[EXENTO ]],Tabla16[NUM],Tabla1[[#This Row],[CODIGO]])</f>
        <v>0</v>
      </c>
      <c r="H2620" s="35">
        <f>SUMIFS(Tabla16[IVA],Tabla16[NUM],Tabla1[[#This Row],[CODIGO]])</f>
        <v>0</v>
      </c>
      <c r="I2620" s="35">
        <f>SUMIFS(Tabla16[ISR RET.],Tabla16[NUM],Tabla1[[#This Row],[CODIGO]])</f>
        <v>0</v>
      </c>
      <c r="J2620" s="35">
        <f>SUMIFS(Tabla16[IVA RET.],Tabla16[NUM],Tabla1[[#This Row],[CODIGO]])</f>
        <v>0</v>
      </c>
      <c r="K2620" t="str">
        <f>FIXED(Tabla1[[#This Row],[TASA 16%]],0)</f>
        <v>0</v>
      </c>
      <c r="L2620" t="str">
        <f>FIXED(Tabla1[[#This Row],[TASA 0%]],0)</f>
        <v>0</v>
      </c>
      <c r="M2620" t="str">
        <f>FIXED(Tabla1[[#This Row],[TASA EXE.]],0)</f>
        <v>0</v>
      </c>
      <c r="N2620" s="36" t="str">
        <f>FIXED(Tabla1[[#This Row],[IVA]],0)</f>
        <v>0</v>
      </c>
      <c r="O2620" s="36" t="str">
        <f>FIXED(Tabla1[[#This Row],[ISR RET]],0)</f>
        <v>0</v>
      </c>
      <c r="P2620" s="36" t="str">
        <f>FIXED(Tabla1[[#This Row],[IVA RET]],0)</f>
        <v>0</v>
      </c>
      <c r="R2620" s="68">
        <f>Tabla1[[#This Row],[TASA 16]]*16%</f>
        <v>0</v>
      </c>
    </row>
    <row r="2621" spans="2:18" x14ac:dyDescent="0.25">
      <c r="B2621" t="str">
        <f>'[1]210 Y RFC'!A2621</f>
        <v>PTI0002142F3</v>
      </c>
      <c r="C2621" t="s">
        <v>2653</v>
      </c>
      <c r="D2621" t="str">
        <f>'[1]210 Y RFC'!C2621</f>
        <v>PROFESIONALES EN TECNOLOGIAS DE INFORMACION SA DE CV</v>
      </c>
      <c r="E2621" s="35">
        <f>SUMIFS(Tabla16[TASA 16],Tabla16[NUM],Tabla1[[#This Row],[CODIGO]])</f>
        <v>390</v>
      </c>
      <c r="F2621" s="35">
        <f>SUMIFS(Tabla16[TASA 0%],Tabla16[NUM],Tabla1[[#This Row],[CODIGO]])</f>
        <v>0</v>
      </c>
      <c r="G2621" s="35">
        <f>SUMIFS(Tabla16[[EXENTO ]],Tabla16[NUM],Tabla1[[#This Row],[CODIGO]])</f>
        <v>0</v>
      </c>
      <c r="H2621" s="35">
        <f>SUMIFS(Tabla16[IVA],Tabla16[NUM],Tabla1[[#This Row],[CODIGO]])</f>
        <v>62.4</v>
      </c>
      <c r="I2621" s="35">
        <f>SUMIFS(Tabla16[ISR RET.],Tabla16[NUM],Tabla1[[#This Row],[CODIGO]])</f>
        <v>0</v>
      </c>
      <c r="J2621" s="35">
        <f>SUMIFS(Tabla16[IVA RET.],Tabla16[NUM],Tabla1[[#This Row],[CODIGO]])</f>
        <v>0</v>
      </c>
      <c r="K2621" t="str">
        <f>FIXED(Tabla1[[#This Row],[TASA 16%]],0)</f>
        <v>390</v>
      </c>
      <c r="L2621" t="str">
        <f>FIXED(Tabla1[[#This Row],[TASA 0%]],0)</f>
        <v>0</v>
      </c>
      <c r="M2621" t="str">
        <f>FIXED(Tabla1[[#This Row],[TASA EXE.]],0)</f>
        <v>0</v>
      </c>
      <c r="N2621" t="str">
        <f>FIXED(Tabla1[[#This Row],[IVA]],0)</f>
        <v>62</v>
      </c>
      <c r="O2621" t="str">
        <f>FIXED(Tabla1[[#This Row],[ISR RET]],0)</f>
        <v>0</v>
      </c>
      <c r="P2621" t="str">
        <f>FIXED(Tabla1[[#This Row],[IVA RET]],0)</f>
        <v>0</v>
      </c>
      <c r="R2621" s="68">
        <f>Tabla1[[#This Row],[TASA 16]]*16%</f>
        <v>62.4</v>
      </c>
    </row>
    <row r="2622" spans="2:18" x14ac:dyDescent="0.25">
      <c r="B2622" t="str">
        <f>'[1]210 Y RFC'!A2622</f>
        <v>ANA040414348</v>
      </c>
      <c r="C2622" t="s">
        <v>2654</v>
      </c>
      <c r="D2622" t="str">
        <f>'[1]210 Y RFC'!C2622</f>
        <v>ARROCERA DE NAYARIT SA DE CV</v>
      </c>
      <c r="E2622" s="35">
        <f>SUMIFS(Tabla16[TASA 16],Tabla16[NUM],Tabla1[[#This Row],[CODIGO]])</f>
        <v>0</v>
      </c>
      <c r="F2622" s="35">
        <f>SUMIFS(Tabla16[TASA 0%],Tabla16[NUM],Tabla1[[#This Row],[CODIGO]])</f>
        <v>0</v>
      </c>
      <c r="G2622" s="35">
        <f>SUMIFS(Tabla16[[EXENTO ]],Tabla16[NUM],Tabla1[[#This Row],[CODIGO]])</f>
        <v>0</v>
      </c>
      <c r="H2622" s="35">
        <f>SUMIFS(Tabla16[IVA],Tabla16[NUM],Tabla1[[#This Row],[CODIGO]])</f>
        <v>0</v>
      </c>
      <c r="I2622" s="35">
        <f>SUMIFS(Tabla16[ISR RET.],Tabla16[NUM],Tabla1[[#This Row],[CODIGO]])</f>
        <v>0</v>
      </c>
      <c r="J2622" s="35">
        <f>SUMIFS(Tabla16[IVA RET.],Tabla16[NUM],Tabla1[[#This Row],[CODIGO]])</f>
        <v>0</v>
      </c>
      <c r="K2622" t="str">
        <f>FIXED(Tabla1[[#This Row],[TASA 16%]],0)</f>
        <v>0</v>
      </c>
      <c r="L2622" t="str">
        <f>FIXED(Tabla1[[#This Row],[TASA 0%]],0)</f>
        <v>0</v>
      </c>
      <c r="M2622" t="str">
        <f>FIXED(Tabla1[[#This Row],[TASA EXE.]],0)</f>
        <v>0</v>
      </c>
      <c r="N2622" s="36" t="str">
        <f>FIXED(Tabla1[[#This Row],[IVA]],0)</f>
        <v>0</v>
      </c>
      <c r="O2622" s="36" t="str">
        <f>FIXED(Tabla1[[#This Row],[ISR RET]],0)</f>
        <v>0</v>
      </c>
      <c r="P2622" s="36" t="str">
        <f>FIXED(Tabla1[[#This Row],[IVA RET]],0)</f>
        <v>0</v>
      </c>
      <c r="R2622" s="68">
        <f>Tabla1[[#This Row],[TASA 16]]*16%</f>
        <v>0</v>
      </c>
    </row>
    <row r="2623" spans="2:18" x14ac:dyDescent="0.25">
      <c r="B2623" t="str">
        <f>'[1]210 Y RFC'!A2623</f>
        <v>AEPR830627KS3</v>
      </c>
      <c r="C2623" t="s">
        <v>2655</v>
      </c>
      <c r="D2623" t="str">
        <f>'[1]210 Y RFC'!C2623</f>
        <v>ACEVES PADILLA RODRIGO</v>
      </c>
      <c r="E2623" s="35">
        <f>SUMIFS(Tabla16[TASA 16],Tabla16[NUM],Tabla1[[#This Row],[CODIGO]])</f>
        <v>3724.875</v>
      </c>
      <c r="F2623" s="35">
        <f>SUMIFS(Tabla16[TASA 0%],Tabla16[NUM],Tabla1[[#This Row],[CODIGO]])</f>
        <v>4.999999999654392E-3</v>
      </c>
      <c r="G2623" s="35">
        <f>SUMIFS(Tabla16[[EXENTO ]],Tabla16[NUM],Tabla1[[#This Row],[CODIGO]])</f>
        <v>0</v>
      </c>
      <c r="H2623" s="35">
        <f>SUMIFS(Tabla16[IVA],Tabla16[NUM],Tabla1[[#This Row],[CODIGO]])</f>
        <v>595.98</v>
      </c>
      <c r="I2623" s="35">
        <f>SUMIFS(Tabla16[ISR RET.],Tabla16[NUM],Tabla1[[#This Row],[CODIGO]])</f>
        <v>0</v>
      </c>
      <c r="J2623" s="35">
        <f>SUMIFS(Tabla16[IVA RET.],Tabla16[NUM],Tabla1[[#This Row],[CODIGO]])</f>
        <v>0</v>
      </c>
      <c r="K2623" t="str">
        <f>FIXED(Tabla1[[#This Row],[TASA 16%]],0)</f>
        <v>3,725</v>
      </c>
      <c r="L2623" t="str">
        <f>FIXED(Tabla1[[#This Row],[TASA 0%]],0)</f>
        <v>0</v>
      </c>
      <c r="M2623" t="str">
        <f>FIXED(Tabla1[[#This Row],[TASA EXE.]],0)</f>
        <v>0</v>
      </c>
      <c r="N2623" t="str">
        <f>FIXED(Tabla1[[#This Row],[IVA]],0)</f>
        <v>596</v>
      </c>
      <c r="O2623" t="str">
        <f>FIXED(Tabla1[[#This Row],[ISR RET]],0)</f>
        <v>0</v>
      </c>
      <c r="P2623" t="str">
        <f>FIXED(Tabla1[[#This Row],[IVA RET]],0)</f>
        <v>0</v>
      </c>
      <c r="R2623" s="68">
        <f>Tabla1[[#This Row],[TASA 16]]*16%</f>
        <v>596</v>
      </c>
    </row>
    <row r="2624" spans="2:18" x14ac:dyDescent="0.25">
      <c r="B2624" t="str">
        <f>'[1]210 Y RFC'!A2624</f>
        <v>BJA110221CC9</v>
      </c>
      <c r="C2624" t="s">
        <v>2656</v>
      </c>
      <c r="D2624" t="str">
        <f>'[1]210 Y RFC'!C2624</f>
        <v>BOTANAS EL JAROCHO SA DE CV</v>
      </c>
      <c r="E2624" s="35">
        <f>SUMIFS(Tabla16[TASA 16],Tabla16[NUM],Tabla1[[#This Row],[CODIGO]])</f>
        <v>0</v>
      </c>
      <c r="F2624" s="35">
        <f>SUMIFS(Tabla16[TASA 0%],Tabla16[NUM],Tabla1[[#This Row],[CODIGO]])</f>
        <v>0</v>
      </c>
      <c r="G2624" s="35">
        <f>SUMIFS(Tabla16[[EXENTO ]],Tabla16[NUM],Tabla1[[#This Row],[CODIGO]])</f>
        <v>0</v>
      </c>
      <c r="H2624" s="35">
        <f>SUMIFS(Tabla16[IVA],Tabla16[NUM],Tabla1[[#This Row],[CODIGO]])</f>
        <v>0</v>
      </c>
      <c r="I2624" s="35">
        <f>SUMIFS(Tabla16[ISR RET.],Tabla16[NUM],Tabla1[[#This Row],[CODIGO]])</f>
        <v>0</v>
      </c>
      <c r="J2624" s="35">
        <f>SUMIFS(Tabla16[IVA RET.],Tabla16[NUM],Tabla1[[#This Row],[CODIGO]])</f>
        <v>0</v>
      </c>
      <c r="K2624" t="str">
        <f>FIXED(Tabla1[[#This Row],[TASA 16%]],0)</f>
        <v>0</v>
      </c>
      <c r="L2624" t="str">
        <f>FIXED(Tabla1[[#This Row],[TASA 0%]],0)</f>
        <v>0</v>
      </c>
      <c r="M2624" t="str">
        <f>FIXED(Tabla1[[#This Row],[TASA EXE.]],0)</f>
        <v>0</v>
      </c>
      <c r="N2624" s="36" t="str">
        <f>FIXED(Tabla1[[#This Row],[IVA]],0)</f>
        <v>0</v>
      </c>
      <c r="O2624" s="36" t="str">
        <f>FIXED(Tabla1[[#This Row],[ISR RET]],0)</f>
        <v>0</v>
      </c>
      <c r="P2624" s="36" t="str">
        <f>FIXED(Tabla1[[#This Row],[IVA RET]],0)</f>
        <v>0</v>
      </c>
      <c r="R2624" s="68">
        <f>Tabla1[[#This Row],[TASA 16]]*16%</f>
        <v>0</v>
      </c>
    </row>
    <row r="2625" spans="2:18" x14ac:dyDescent="0.25">
      <c r="B2625" t="str">
        <f>'[1]210 Y RFC'!A2625</f>
        <v>SAGM720627LC0</v>
      </c>
      <c r="C2625" t="s">
        <v>2657</v>
      </c>
      <c r="D2625" t="str">
        <f>'[1]210 Y RFC'!C2625</f>
        <v>SANCHEZ GONZALEZ MARTHA PATRICIA</v>
      </c>
      <c r="E2625" s="35">
        <f>SUMIFS(Tabla16[TASA 16],Tabla16[NUM],Tabla1[[#This Row],[CODIGO]])</f>
        <v>0</v>
      </c>
      <c r="F2625" s="35">
        <f>SUMIFS(Tabla16[TASA 0%],Tabla16[NUM],Tabla1[[#This Row],[CODIGO]])</f>
        <v>0</v>
      </c>
      <c r="G2625" s="35">
        <f>SUMIFS(Tabla16[[EXENTO ]],Tabla16[NUM],Tabla1[[#This Row],[CODIGO]])</f>
        <v>0</v>
      </c>
      <c r="H2625" s="35">
        <f>SUMIFS(Tabla16[IVA],Tabla16[NUM],Tabla1[[#This Row],[CODIGO]])</f>
        <v>0</v>
      </c>
      <c r="I2625" s="35">
        <f>SUMIFS(Tabla16[ISR RET.],Tabla16[NUM],Tabla1[[#This Row],[CODIGO]])</f>
        <v>0</v>
      </c>
      <c r="J2625" s="35">
        <f>SUMIFS(Tabla16[IVA RET.],Tabla16[NUM],Tabla1[[#This Row],[CODIGO]])</f>
        <v>0</v>
      </c>
      <c r="K2625" t="str">
        <f>FIXED(Tabla1[[#This Row],[TASA 16%]],0)</f>
        <v>0</v>
      </c>
      <c r="L2625" t="str">
        <f>FIXED(Tabla1[[#This Row],[TASA 0%]],0)</f>
        <v>0</v>
      </c>
      <c r="M2625" t="str">
        <f>FIXED(Tabla1[[#This Row],[TASA EXE.]],0)</f>
        <v>0</v>
      </c>
      <c r="N2625" t="str">
        <f>FIXED(Tabla1[[#This Row],[IVA]],0)</f>
        <v>0</v>
      </c>
      <c r="O2625" t="str">
        <f>FIXED(Tabla1[[#This Row],[ISR RET]],0)</f>
        <v>0</v>
      </c>
      <c r="P2625" t="str">
        <f>FIXED(Tabla1[[#This Row],[IVA RET]],0)</f>
        <v>0</v>
      </c>
      <c r="R2625" s="68">
        <f>Tabla1[[#This Row],[TASA 16]]*16%</f>
        <v>0</v>
      </c>
    </row>
    <row r="2626" spans="2:18" x14ac:dyDescent="0.25">
      <c r="B2626" t="str">
        <f>'[1]210 Y RFC'!A2626</f>
        <v>GUFJ450427J38</v>
      </c>
      <c r="C2626" t="s">
        <v>2658</v>
      </c>
      <c r="D2626" t="str">
        <f>'[1]210 Y RFC'!C2626</f>
        <v>GUTIERREZ FRANCO JUVENAL</v>
      </c>
      <c r="E2626" s="35">
        <f>SUMIFS(Tabla16[TASA 16],Tabla16[NUM],Tabla1[[#This Row],[CODIGO]])</f>
        <v>0</v>
      </c>
      <c r="F2626" s="35">
        <f>SUMIFS(Tabla16[TASA 0%],Tabla16[NUM],Tabla1[[#This Row],[CODIGO]])</f>
        <v>0</v>
      </c>
      <c r="G2626" s="35">
        <f>SUMIFS(Tabla16[[EXENTO ]],Tabla16[NUM],Tabla1[[#This Row],[CODIGO]])</f>
        <v>0</v>
      </c>
      <c r="H2626" s="35">
        <f>SUMIFS(Tabla16[IVA],Tabla16[NUM],Tabla1[[#This Row],[CODIGO]])</f>
        <v>0</v>
      </c>
      <c r="I2626" s="35">
        <f>SUMIFS(Tabla16[ISR RET.],Tabla16[NUM],Tabla1[[#This Row],[CODIGO]])</f>
        <v>0</v>
      </c>
      <c r="J2626" s="35">
        <f>SUMIFS(Tabla16[IVA RET.],Tabla16[NUM],Tabla1[[#This Row],[CODIGO]])</f>
        <v>0</v>
      </c>
      <c r="K2626" t="str">
        <f>FIXED(Tabla1[[#This Row],[TASA 16%]],0)</f>
        <v>0</v>
      </c>
      <c r="L2626" t="str">
        <f>FIXED(Tabla1[[#This Row],[TASA 0%]],0)</f>
        <v>0</v>
      </c>
      <c r="M2626" t="str">
        <f>FIXED(Tabla1[[#This Row],[TASA EXE.]],0)</f>
        <v>0</v>
      </c>
      <c r="N2626" s="36" t="str">
        <f>FIXED(Tabla1[[#This Row],[IVA]],0)</f>
        <v>0</v>
      </c>
      <c r="O2626" s="36" t="str">
        <f>FIXED(Tabla1[[#This Row],[ISR RET]],0)</f>
        <v>0</v>
      </c>
      <c r="P2626" s="36" t="str">
        <f>FIXED(Tabla1[[#This Row],[IVA RET]],0)</f>
        <v>0</v>
      </c>
      <c r="R2626" s="68">
        <f>Tabla1[[#This Row],[TASA 16]]*16%</f>
        <v>0</v>
      </c>
    </row>
    <row r="2627" spans="2:18" x14ac:dyDescent="0.25">
      <c r="B2627" t="str">
        <f>'[1]210 Y RFC'!A2627</f>
        <v>GOGA3909155U6</v>
      </c>
      <c r="C2627" t="s">
        <v>2659</v>
      </c>
      <c r="D2627" t="str">
        <f>'[1]210 Y RFC'!C2627</f>
        <v>GONZALEZ GONZALEZ ALFONSO</v>
      </c>
      <c r="E2627" s="35">
        <f>SUMIFS(Tabla16[TASA 16],Tabla16[NUM],Tabla1[[#This Row],[CODIGO]])</f>
        <v>0</v>
      </c>
      <c r="F2627" s="35">
        <f>SUMIFS(Tabla16[TASA 0%],Tabla16[NUM],Tabla1[[#This Row],[CODIGO]])</f>
        <v>0</v>
      </c>
      <c r="G2627" s="35">
        <f>SUMIFS(Tabla16[[EXENTO ]],Tabla16[NUM],Tabla1[[#This Row],[CODIGO]])</f>
        <v>0</v>
      </c>
      <c r="H2627" s="35">
        <f>SUMIFS(Tabla16[IVA],Tabla16[NUM],Tabla1[[#This Row],[CODIGO]])</f>
        <v>0</v>
      </c>
      <c r="I2627" s="35">
        <f>SUMIFS(Tabla16[ISR RET.],Tabla16[NUM],Tabla1[[#This Row],[CODIGO]])</f>
        <v>0</v>
      </c>
      <c r="J2627" s="35">
        <f>SUMIFS(Tabla16[IVA RET.],Tabla16[NUM],Tabla1[[#This Row],[CODIGO]])</f>
        <v>0</v>
      </c>
      <c r="K2627" t="str">
        <f>FIXED(Tabla1[[#This Row],[TASA 16%]],0)</f>
        <v>0</v>
      </c>
      <c r="L2627" t="str">
        <f>FIXED(Tabla1[[#This Row],[TASA 0%]],0)</f>
        <v>0</v>
      </c>
      <c r="M2627" t="str">
        <f>FIXED(Tabla1[[#This Row],[TASA EXE.]],0)</f>
        <v>0</v>
      </c>
      <c r="N2627" t="str">
        <f>FIXED(Tabla1[[#This Row],[IVA]],0)</f>
        <v>0</v>
      </c>
      <c r="O2627" t="str">
        <f>FIXED(Tabla1[[#This Row],[ISR RET]],0)</f>
        <v>0</v>
      </c>
      <c r="P2627" t="str">
        <f>FIXED(Tabla1[[#This Row],[IVA RET]],0)</f>
        <v>0</v>
      </c>
      <c r="R2627" s="68">
        <f>Tabla1[[#This Row],[TASA 16]]*16%</f>
        <v>0</v>
      </c>
    </row>
    <row r="2628" spans="2:18" x14ac:dyDescent="0.25">
      <c r="B2628" t="str">
        <f>'[1]210 Y RFC'!A2628</f>
        <v>CCO030225G1A</v>
      </c>
      <c r="C2628" t="s">
        <v>2660</v>
      </c>
      <c r="D2628" t="str">
        <f>'[1]210 Y RFC'!C2628</f>
        <v>CITZA COMESTIBLES SA DE CV</v>
      </c>
      <c r="E2628" s="35">
        <f>SUMIFS(Tabla16[TASA 16],Tabla16[NUM],Tabla1[[#This Row],[CODIGO]])</f>
        <v>0</v>
      </c>
      <c r="F2628" s="35">
        <f>SUMIFS(Tabla16[TASA 0%],Tabla16[NUM],Tabla1[[#This Row],[CODIGO]])</f>
        <v>0</v>
      </c>
      <c r="G2628" s="35">
        <f>SUMIFS(Tabla16[[EXENTO ]],Tabla16[NUM],Tabla1[[#This Row],[CODIGO]])</f>
        <v>0</v>
      </c>
      <c r="H2628" s="35">
        <f>SUMIFS(Tabla16[IVA],Tabla16[NUM],Tabla1[[#This Row],[CODIGO]])</f>
        <v>0</v>
      </c>
      <c r="I2628" s="35">
        <f>SUMIFS(Tabla16[ISR RET.],Tabla16[NUM],Tabla1[[#This Row],[CODIGO]])</f>
        <v>0</v>
      </c>
      <c r="J2628" s="35">
        <f>SUMIFS(Tabla16[IVA RET.],Tabla16[NUM],Tabla1[[#This Row],[CODIGO]])</f>
        <v>0</v>
      </c>
      <c r="K2628" t="str">
        <f>FIXED(Tabla1[[#This Row],[TASA 16%]],0)</f>
        <v>0</v>
      </c>
      <c r="L2628" t="str">
        <f>FIXED(Tabla1[[#This Row],[TASA 0%]],0)</f>
        <v>0</v>
      </c>
      <c r="M2628" t="str">
        <f>FIXED(Tabla1[[#This Row],[TASA EXE.]],0)</f>
        <v>0</v>
      </c>
      <c r="N2628" s="36" t="str">
        <f>FIXED(Tabla1[[#This Row],[IVA]],0)</f>
        <v>0</v>
      </c>
      <c r="O2628" s="36" t="str">
        <f>FIXED(Tabla1[[#This Row],[ISR RET]],0)</f>
        <v>0</v>
      </c>
      <c r="P2628" s="36" t="str">
        <f>FIXED(Tabla1[[#This Row],[IVA RET]],0)</f>
        <v>0</v>
      </c>
      <c r="R2628" s="68">
        <f>Tabla1[[#This Row],[TASA 16]]*16%</f>
        <v>0</v>
      </c>
    </row>
    <row r="2629" spans="2:18" x14ac:dyDescent="0.25">
      <c r="B2629" t="str">
        <f>'[1]210 Y RFC'!A2629</f>
        <v>TUCE810404761</v>
      </c>
      <c r="C2629" t="s">
        <v>2661</v>
      </c>
      <c r="D2629" t="str">
        <f>'[1]210 Y RFC'!C2629</f>
        <v>TRUJILLO CORONA EDUARDO</v>
      </c>
      <c r="E2629" s="35">
        <f>SUMIFS(Tabla16[TASA 16],Tabla16[NUM],Tabla1[[#This Row],[CODIGO]])</f>
        <v>0</v>
      </c>
      <c r="F2629" s="35">
        <f>SUMIFS(Tabla16[TASA 0%],Tabla16[NUM],Tabla1[[#This Row],[CODIGO]])</f>
        <v>0</v>
      </c>
      <c r="G2629" s="35">
        <f>SUMIFS(Tabla16[[EXENTO ]],Tabla16[NUM],Tabla1[[#This Row],[CODIGO]])</f>
        <v>0</v>
      </c>
      <c r="H2629" s="35">
        <f>SUMIFS(Tabla16[IVA],Tabla16[NUM],Tabla1[[#This Row],[CODIGO]])</f>
        <v>0</v>
      </c>
      <c r="I2629" s="35">
        <f>SUMIFS(Tabla16[ISR RET.],Tabla16[NUM],Tabla1[[#This Row],[CODIGO]])</f>
        <v>0</v>
      </c>
      <c r="J2629" s="35">
        <f>SUMIFS(Tabla16[IVA RET.],Tabla16[NUM],Tabla1[[#This Row],[CODIGO]])</f>
        <v>0</v>
      </c>
      <c r="K2629" t="str">
        <f>FIXED(Tabla1[[#This Row],[TASA 16%]],0)</f>
        <v>0</v>
      </c>
      <c r="L2629" t="str">
        <f>FIXED(Tabla1[[#This Row],[TASA 0%]],0)</f>
        <v>0</v>
      </c>
      <c r="M2629" t="str">
        <f>FIXED(Tabla1[[#This Row],[TASA EXE.]],0)</f>
        <v>0</v>
      </c>
      <c r="N2629" t="str">
        <f>FIXED(Tabla1[[#This Row],[IVA]],0)</f>
        <v>0</v>
      </c>
      <c r="O2629" t="str">
        <f>FIXED(Tabla1[[#This Row],[ISR RET]],0)</f>
        <v>0</v>
      </c>
      <c r="P2629" t="str">
        <f>FIXED(Tabla1[[#This Row],[IVA RET]],0)</f>
        <v>0</v>
      </c>
      <c r="R2629" s="68">
        <f>Tabla1[[#This Row],[TASA 16]]*16%</f>
        <v>0</v>
      </c>
    </row>
    <row r="2630" spans="2:18" x14ac:dyDescent="0.25">
      <c r="B2630" t="str">
        <f>'[1]210 Y RFC'!A2630</f>
        <v>MUAA600623SP3</v>
      </c>
      <c r="C2630" t="s">
        <v>2662</v>
      </c>
      <c r="D2630" t="str">
        <f>'[1]210 Y RFC'!C2630</f>
        <v>MURUETA ALDRETE ALEJANDRO</v>
      </c>
      <c r="E2630" s="35">
        <f>SUMIFS(Tabla16[TASA 16],Tabla16[NUM],Tabla1[[#This Row],[CODIGO]])</f>
        <v>0</v>
      </c>
      <c r="F2630" s="35">
        <f>SUMIFS(Tabla16[TASA 0%],Tabla16[NUM],Tabla1[[#This Row],[CODIGO]])</f>
        <v>0</v>
      </c>
      <c r="G2630" s="35">
        <f>SUMIFS(Tabla16[[EXENTO ]],Tabla16[NUM],Tabla1[[#This Row],[CODIGO]])</f>
        <v>0</v>
      </c>
      <c r="H2630" s="35">
        <f>SUMIFS(Tabla16[IVA],Tabla16[NUM],Tabla1[[#This Row],[CODIGO]])</f>
        <v>0</v>
      </c>
      <c r="I2630" s="35">
        <f>SUMIFS(Tabla16[ISR RET.],Tabla16[NUM],Tabla1[[#This Row],[CODIGO]])</f>
        <v>0</v>
      </c>
      <c r="J2630" s="35">
        <f>SUMIFS(Tabla16[IVA RET.],Tabla16[NUM],Tabla1[[#This Row],[CODIGO]])</f>
        <v>0</v>
      </c>
      <c r="K2630" t="str">
        <f>FIXED(Tabla1[[#This Row],[TASA 16%]],0)</f>
        <v>0</v>
      </c>
      <c r="L2630" t="str">
        <f>FIXED(Tabla1[[#This Row],[TASA 0%]],0)</f>
        <v>0</v>
      </c>
      <c r="M2630" t="str">
        <f>FIXED(Tabla1[[#This Row],[TASA EXE.]],0)</f>
        <v>0</v>
      </c>
      <c r="N2630" s="36" t="str">
        <f>FIXED(Tabla1[[#This Row],[IVA]],0)</f>
        <v>0</v>
      </c>
      <c r="O2630" s="36" t="str">
        <f>FIXED(Tabla1[[#This Row],[ISR RET]],0)</f>
        <v>0</v>
      </c>
      <c r="P2630" s="36" t="str">
        <f>FIXED(Tabla1[[#This Row],[IVA RET]],0)</f>
        <v>0</v>
      </c>
      <c r="R2630" s="68">
        <f>Tabla1[[#This Row],[TASA 16]]*16%</f>
        <v>0</v>
      </c>
    </row>
    <row r="2631" spans="2:18" x14ac:dyDescent="0.25">
      <c r="B2631" t="str">
        <f>'[1]210 Y RFC'!A2631</f>
        <v>SAMM491221QE1</v>
      </c>
      <c r="C2631" t="s">
        <v>2663</v>
      </c>
      <c r="D2631" t="str">
        <f>'[1]210 Y RFC'!C2631</f>
        <v>SANDOVAL DE LA MORA JOSE MARCOS</v>
      </c>
      <c r="E2631" s="35">
        <f>SUMIFS(Tabla16[TASA 16],Tabla16[NUM],Tabla1[[#This Row],[CODIGO]])</f>
        <v>767.25</v>
      </c>
      <c r="F2631" s="35">
        <f>SUMIFS(Tabla16[TASA 0%],Tabla16[NUM],Tabla1[[#This Row],[CODIGO]])</f>
        <v>-9.9999999999909051E-3</v>
      </c>
      <c r="G2631" s="35">
        <f>SUMIFS(Tabla16[[EXENTO ]],Tabla16[NUM],Tabla1[[#This Row],[CODIGO]])</f>
        <v>0</v>
      </c>
      <c r="H2631" s="35">
        <f>SUMIFS(Tabla16[IVA],Tabla16[NUM],Tabla1[[#This Row],[CODIGO]])</f>
        <v>122.76</v>
      </c>
      <c r="I2631" s="35">
        <f>SUMIFS(Tabla16[ISR RET.],Tabla16[NUM],Tabla1[[#This Row],[CODIGO]])</f>
        <v>0</v>
      </c>
      <c r="J2631" s="35">
        <f>SUMIFS(Tabla16[IVA RET.],Tabla16[NUM],Tabla1[[#This Row],[CODIGO]])</f>
        <v>0</v>
      </c>
      <c r="K2631" t="str">
        <f>FIXED(Tabla1[[#This Row],[TASA 16%]],0)</f>
        <v>767</v>
      </c>
      <c r="L2631" t="str">
        <f>FIXED(Tabla1[[#This Row],[TASA 0%]],0)</f>
        <v>0</v>
      </c>
      <c r="M2631" t="str">
        <f>FIXED(Tabla1[[#This Row],[TASA EXE.]],0)</f>
        <v>0</v>
      </c>
      <c r="N2631" t="str">
        <f>FIXED(Tabla1[[#This Row],[IVA]],0)</f>
        <v>123</v>
      </c>
      <c r="O2631" t="str">
        <f>FIXED(Tabla1[[#This Row],[ISR RET]],0)</f>
        <v>0</v>
      </c>
      <c r="P2631" t="str">
        <f>FIXED(Tabla1[[#This Row],[IVA RET]],0)</f>
        <v>0</v>
      </c>
      <c r="R2631" s="68">
        <f>Tabla1[[#This Row],[TASA 16]]*16%</f>
        <v>122.72</v>
      </c>
    </row>
    <row r="2632" spans="2:18" x14ac:dyDescent="0.25">
      <c r="B2632" t="str">
        <f>'[1]210 Y RFC'!A2632</f>
        <v>DKS120625D42</v>
      </c>
      <c r="C2632" t="s">
        <v>2664</v>
      </c>
      <c r="D2632" t="str">
        <f>'[1]210 Y RFC'!C2632</f>
        <v>DON K SERVICIOS GASTRONOMICOS S DE RL DE CV</v>
      </c>
      <c r="E2632" s="35">
        <f>SUMIFS(Tabla16[TASA 16],Tabla16[NUM],Tabla1[[#This Row],[CODIGO]])</f>
        <v>0</v>
      </c>
      <c r="F2632" s="35">
        <f>SUMIFS(Tabla16[TASA 0%],Tabla16[NUM],Tabla1[[#This Row],[CODIGO]])</f>
        <v>0</v>
      </c>
      <c r="G2632" s="35">
        <f>SUMIFS(Tabla16[[EXENTO ]],Tabla16[NUM],Tabla1[[#This Row],[CODIGO]])</f>
        <v>0</v>
      </c>
      <c r="H2632" s="35">
        <f>SUMIFS(Tabla16[IVA],Tabla16[NUM],Tabla1[[#This Row],[CODIGO]])</f>
        <v>0</v>
      </c>
      <c r="I2632" s="35">
        <f>SUMIFS(Tabla16[ISR RET.],Tabla16[NUM],Tabla1[[#This Row],[CODIGO]])</f>
        <v>0</v>
      </c>
      <c r="J2632" s="35">
        <f>SUMIFS(Tabla16[IVA RET.],Tabla16[NUM],Tabla1[[#This Row],[CODIGO]])</f>
        <v>0</v>
      </c>
      <c r="K2632" t="str">
        <f>FIXED(Tabla1[[#This Row],[TASA 16%]],0)</f>
        <v>0</v>
      </c>
      <c r="L2632" t="str">
        <f>FIXED(Tabla1[[#This Row],[TASA 0%]],0)</f>
        <v>0</v>
      </c>
      <c r="M2632" t="str">
        <f>FIXED(Tabla1[[#This Row],[TASA EXE.]],0)</f>
        <v>0</v>
      </c>
      <c r="N2632" s="36" t="str">
        <f>FIXED(Tabla1[[#This Row],[IVA]],0)</f>
        <v>0</v>
      </c>
      <c r="O2632" s="36" t="str">
        <f>FIXED(Tabla1[[#This Row],[ISR RET]],0)</f>
        <v>0</v>
      </c>
      <c r="P2632" s="36" t="str">
        <f>FIXED(Tabla1[[#This Row],[IVA RET]],0)</f>
        <v>0</v>
      </c>
      <c r="R2632" s="68">
        <f>Tabla1[[#This Row],[TASA 16]]*16%</f>
        <v>0</v>
      </c>
    </row>
    <row r="2633" spans="2:18" x14ac:dyDescent="0.25">
      <c r="B2633" t="str">
        <f>'[1]210 Y RFC'!A2633</f>
        <v>HETM8801049B9</v>
      </c>
      <c r="C2633" t="s">
        <v>2665</v>
      </c>
      <c r="D2633" t="str">
        <f>'[1]210 Y RFC'!C2633</f>
        <v>HERNANDEZ TORRES MIGUEL ANGEL</v>
      </c>
      <c r="E2633" s="35">
        <f>SUMIFS(Tabla16[TASA 16],Tabla16[NUM],Tabla1[[#This Row],[CODIGO]])</f>
        <v>3017.25</v>
      </c>
      <c r="F2633" s="35">
        <f>SUMIFS(Tabla16[TASA 0%],Tabla16[NUM],Tabla1[[#This Row],[CODIGO]])</f>
        <v>-1.0000000000218279E-2</v>
      </c>
      <c r="G2633" s="35">
        <f>SUMIFS(Tabla16[[EXENTO ]],Tabla16[NUM],Tabla1[[#This Row],[CODIGO]])</f>
        <v>0</v>
      </c>
      <c r="H2633" s="35">
        <f>SUMIFS(Tabla16[IVA],Tabla16[NUM],Tabla1[[#This Row],[CODIGO]])</f>
        <v>482.76</v>
      </c>
      <c r="I2633" s="35">
        <f>SUMIFS(Tabla16[ISR RET.],Tabla16[NUM],Tabla1[[#This Row],[CODIGO]])</f>
        <v>0</v>
      </c>
      <c r="J2633" s="35">
        <f>SUMIFS(Tabla16[IVA RET.],Tabla16[NUM],Tabla1[[#This Row],[CODIGO]])</f>
        <v>0</v>
      </c>
      <c r="K2633" t="str">
        <f>FIXED(Tabla1[[#This Row],[TASA 16%]],0)</f>
        <v>3,017</v>
      </c>
      <c r="L2633" t="str">
        <f>FIXED(Tabla1[[#This Row],[TASA 0%]],0)</f>
        <v>0</v>
      </c>
      <c r="M2633" t="str">
        <f>FIXED(Tabla1[[#This Row],[TASA EXE.]],0)</f>
        <v>0</v>
      </c>
      <c r="N2633" s="36" t="str">
        <f>FIXED(Tabla1[[#This Row],[IVA]],0)</f>
        <v>483</v>
      </c>
      <c r="O2633" s="36" t="str">
        <f>FIXED(Tabla1[[#This Row],[ISR RET]],0)</f>
        <v>0</v>
      </c>
      <c r="P2633" s="36" t="str">
        <f>FIXED(Tabla1[[#This Row],[IVA RET]],0)</f>
        <v>0</v>
      </c>
      <c r="R2633" s="68">
        <f>Tabla1[[#This Row],[TASA 16]]*16%</f>
        <v>482.72</v>
      </c>
    </row>
    <row r="2634" spans="2:18" x14ac:dyDescent="0.25">
      <c r="B2634" t="str">
        <f>'[1]210 Y RFC'!A2634</f>
        <v>GAMI7304062U4</v>
      </c>
      <c r="C2634" t="s">
        <v>2666</v>
      </c>
      <c r="D2634" t="str">
        <f>'[1]210 Y RFC'!C2634</f>
        <v>GARCIA MORANDO IRINA GIOVANNA</v>
      </c>
      <c r="E2634" s="35">
        <f>SUMIFS(Tabla16[TASA 16],Tabla16[NUM],Tabla1[[#This Row],[CODIGO]])</f>
        <v>0</v>
      </c>
      <c r="F2634" s="35">
        <f>SUMIFS(Tabla16[TASA 0%],Tabla16[NUM],Tabla1[[#This Row],[CODIGO]])</f>
        <v>173100</v>
      </c>
      <c r="G2634" s="35">
        <f>SUMIFS(Tabla16[[EXENTO ]],Tabla16[NUM],Tabla1[[#This Row],[CODIGO]])</f>
        <v>0</v>
      </c>
      <c r="H2634" s="35">
        <f>SUMIFS(Tabla16[IVA],Tabla16[NUM],Tabla1[[#This Row],[CODIGO]])</f>
        <v>0</v>
      </c>
      <c r="I2634" s="35">
        <f>SUMIFS(Tabla16[ISR RET.],Tabla16[NUM],Tabla1[[#This Row],[CODIGO]])</f>
        <v>0</v>
      </c>
      <c r="J2634" s="35">
        <f>SUMIFS(Tabla16[IVA RET.],Tabla16[NUM],Tabla1[[#This Row],[CODIGO]])</f>
        <v>0</v>
      </c>
      <c r="K2634" t="str">
        <f>FIXED(Tabla1[[#This Row],[TASA 16%]],0)</f>
        <v>0</v>
      </c>
      <c r="L2634" t="str">
        <f>FIXED(Tabla1[[#This Row],[TASA 0%]],0)</f>
        <v>173,100</v>
      </c>
      <c r="M2634" t="str">
        <f>FIXED(Tabla1[[#This Row],[TASA EXE.]],0)</f>
        <v>0</v>
      </c>
      <c r="N2634" s="36" t="str">
        <f>FIXED(Tabla1[[#This Row],[IVA]],0)</f>
        <v>0</v>
      </c>
      <c r="O2634" s="36" t="str">
        <f>FIXED(Tabla1[[#This Row],[ISR RET]],0)</f>
        <v>0</v>
      </c>
      <c r="P2634" s="36" t="str">
        <f>FIXED(Tabla1[[#This Row],[IVA RET]],0)</f>
        <v>0</v>
      </c>
      <c r="R2634" s="68">
        <f>Tabla1[[#This Row],[TASA 16]]*16%</f>
        <v>0</v>
      </c>
    </row>
    <row r="2635" spans="2:18" x14ac:dyDescent="0.25">
      <c r="B2635" t="str">
        <f>'[1]210 Y RFC'!A2635</f>
        <v>GOPA7801216LA</v>
      </c>
      <c r="C2635" t="s">
        <v>2667</v>
      </c>
      <c r="D2635" t="str">
        <f>'[1]210 Y RFC'!C2635</f>
        <v>GONZALEZ PADILLA ANA CECILIA</v>
      </c>
      <c r="E2635" s="35">
        <f>SUMIFS(Tabla16[TASA 16],Tabla16[NUM],Tabla1[[#This Row],[CODIGO]])</f>
        <v>0</v>
      </c>
      <c r="F2635" s="35">
        <f>SUMIFS(Tabla16[TASA 0%],Tabla16[NUM],Tabla1[[#This Row],[CODIGO]])</f>
        <v>0</v>
      </c>
      <c r="G2635" s="35">
        <f>SUMIFS(Tabla16[[EXENTO ]],Tabla16[NUM],Tabla1[[#This Row],[CODIGO]])</f>
        <v>0</v>
      </c>
      <c r="H2635" s="35">
        <f>SUMIFS(Tabla16[IVA],Tabla16[NUM],Tabla1[[#This Row],[CODIGO]])</f>
        <v>0</v>
      </c>
      <c r="I2635" s="35">
        <f>SUMIFS(Tabla16[ISR RET.],Tabla16[NUM],Tabla1[[#This Row],[CODIGO]])</f>
        <v>0</v>
      </c>
      <c r="J2635" s="35">
        <f>SUMIFS(Tabla16[IVA RET.],Tabla16[NUM],Tabla1[[#This Row],[CODIGO]])</f>
        <v>0</v>
      </c>
      <c r="K2635" t="str">
        <f>FIXED(Tabla1[[#This Row],[TASA 16%]],0)</f>
        <v>0</v>
      </c>
      <c r="L2635" t="str">
        <f>FIXED(Tabla1[[#This Row],[TASA 0%]],0)</f>
        <v>0</v>
      </c>
      <c r="M2635" t="str">
        <f>FIXED(Tabla1[[#This Row],[TASA EXE.]],0)</f>
        <v>0</v>
      </c>
      <c r="N2635" t="str">
        <f>FIXED(Tabla1[[#This Row],[IVA]],0)</f>
        <v>0</v>
      </c>
      <c r="O2635" t="str">
        <f>FIXED(Tabla1[[#This Row],[ISR RET]],0)</f>
        <v>0</v>
      </c>
      <c r="P2635" t="str">
        <f>FIXED(Tabla1[[#This Row],[IVA RET]],0)</f>
        <v>0</v>
      </c>
      <c r="R2635" s="68">
        <f>Tabla1[[#This Row],[TASA 16]]*16%</f>
        <v>0</v>
      </c>
    </row>
    <row r="2636" spans="2:18" x14ac:dyDescent="0.25">
      <c r="B2636" t="str">
        <f>'[1]210 Y RFC'!A2636</f>
        <v>AEMI920716575</v>
      </c>
      <c r="C2636" t="s">
        <v>2668</v>
      </c>
      <c r="D2636" t="str">
        <f>'[1]210 Y RFC'!C2636</f>
        <v>AVENDAÑO MELCHOR IRAN</v>
      </c>
      <c r="E2636" s="35">
        <f>SUMIFS(Tabla16[TASA 16],Tabla16[NUM],Tabla1[[#This Row],[CODIGO]])</f>
        <v>0</v>
      </c>
      <c r="F2636" s="35">
        <f>SUMIFS(Tabla16[TASA 0%],Tabla16[NUM],Tabla1[[#This Row],[CODIGO]])</f>
        <v>0</v>
      </c>
      <c r="G2636" s="35">
        <f>SUMIFS(Tabla16[[EXENTO ]],Tabla16[NUM],Tabla1[[#This Row],[CODIGO]])</f>
        <v>0</v>
      </c>
      <c r="H2636" s="35">
        <f>SUMIFS(Tabla16[IVA],Tabla16[NUM],Tabla1[[#This Row],[CODIGO]])</f>
        <v>0</v>
      </c>
      <c r="I2636" s="35">
        <f>SUMIFS(Tabla16[ISR RET.],Tabla16[NUM],Tabla1[[#This Row],[CODIGO]])</f>
        <v>0</v>
      </c>
      <c r="J2636" s="35">
        <f>SUMIFS(Tabla16[IVA RET.],Tabla16[NUM],Tabla1[[#This Row],[CODIGO]])</f>
        <v>0</v>
      </c>
      <c r="K2636" t="str">
        <f>FIXED(Tabla1[[#This Row],[TASA 16%]],0)</f>
        <v>0</v>
      </c>
      <c r="L2636" t="str">
        <f>FIXED(Tabla1[[#This Row],[TASA 0%]],0)</f>
        <v>0</v>
      </c>
      <c r="M2636" t="str">
        <f>FIXED(Tabla1[[#This Row],[TASA EXE.]],0)</f>
        <v>0</v>
      </c>
      <c r="N2636" s="36" t="str">
        <f>FIXED(Tabla1[[#This Row],[IVA]],0)</f>
        <v>0</v>
      </c>
      <c r="O2636" s="36" t="str">
        <f>FIXED(Tabla1[[#This Row],[ISR RET]],0)</f>
        <v>0</v>
      </c>
      <c r="P2636" s="36" t="str">
        <f>FIXED(Tabla1[[#This Row],[IVA RET]],0)</f>
        <v>0</v>
      </c>
      <c r="R2636" s="68">
        <f>Tabla1[[#This Row],[TASA 16]]*16%</f>
        <v>0</v>
      </c>
    </row>
    <row r="2637" spans="2:18" x14ac:dyDescent="0.25">
      <c r="B2637" t="str">
        <f>'[1]210 Y RFC'!A2637</f>
        <v>DCC1109018R1</v>
      </c>
      <c r="C2637" t="s">
        <v>2669</v>
      </c>
      <c r="D2637" t="str">
        <f>'[1]210 Y RFC'!C2637</f>
        <v>DISTRIBUCIONES LA CIENEGA DEL CISNE SA DE CV</v>
      </c>
      <c r="E2637" s="35">
        <f>SUMIFS(Tabla16[TASA 16],Tabla16[NUM],Tabla1[[#This Row],[CODIGO]])</f>
        <v>0</v>
      </c>
      <c r="F2637" s="35">
        <f>SUMIFS(Tabla16[TASA 0%],Tabla16[NUM],Tabla1[[#This Row],[CODIGO]])</f>
        <v>0</v>
      </c>
      <c r="G2637" s="35">
        <f>SUMIFS(Tabla16[[EXENTO ]],Tabla16[NUM],Tabla1[[#This Row],[CODIGO]])</f>
        <v>0</v>
      </c>
      <c r="H2637" s="35">
        <f>SUMIFS(Tabla16[IVA],Tabla16[NUM],Tabla1[[#This Row],[CODIGO]])</f>
        <v>0</v>
      </c>
      <c r="I2637" s="35">
        <f>SUMIFS(Tabla16[ISR RET.],Tabla16[NUM],Tabla1[[#This Row],[CODIGO]])</f>
        <v>0</v>
      </c>
      <c r="J2637" s="35">
        <f>SUMIFS(Tabla16[IVA RET.],Tabla16[NUM],Tabla1[[#This Row],[CODIGO]])</f>
        <v>0</v>
      </c>
      <c r="K2637" t="str">
        <f>FIXED(Tabla1[[#This Row],[TASA 16%]],0)</f>
        <v>0</v>
      </c>
      <c r="L2637" t="str">
        <f>FIXED(Tabla1[[#This Row],[TASA 0%]],0)</f>
        <v>0</v>
      </c>
      <c r="M2637" t="str">
        <f>FIXED(Tabla1[[#This Row],[TASA EXE.]],0)</f>
        <v>0</v>
      </c>
      <c r="N2637" t="str">
        <f>FIXED(Tabla1[[#This Row],[IVA]],0)</f>
        <v>0</v>
      </c>
      <c r="O2637" t="str">
        <f>FIXED(Tabla1[[#This Row],[ISR RET]],0)</f>
        <v>0</v>
      </c>
      <c r="P2637" t="str">
        <f>FIXED(Tabla1[[#This Row],[IVA RET]],0)</f>
        <v>0</v>
      </c>
      <c r="R2637" s="68">
        <f>Tabla1[[#This Row],[TASA 16]]*16%</f>
        <v>0</v>
      </c>
    </row>
    <row r="2638" spans="2:18" x14ac:dyDescent="0.25">
      <c r="B2638" t="str">
        <f>'[1]210 Y RFC'!A2638</f>
        <v>GACG580406SU9</v>
      </c>
      <c r="C2638" t="s">
        <v>2670</v>
      </c>
      <c r="D2638" t="str">
        <f>'[1]210 Y RFC'!C2638</f>
        <v>GALINDO CORTES GUILLERMINA</v>
      </c>
      <c r="E2638" s="35">
        <f>SUMIFS(Tabla16[TASA 16],Tabla16[NUM],Tabla1[[#This Row],[CODIGO]])</f>
        <v>0</v>
      </c>
      <c r="F2638" s="35">
        <f>SUMIFS(Tabla16[TASA 0%],Tabla16[NUM],Tabla1[[#This Row],[CODIGO]])</f>
        <v>0</v>
      </c>
      <c r="G2638" s="35">
        <f>SUMIFS(Tabla16[[EXENTO ]],Tabla16[NUM],Tabla1[[#This Row],[CODIGO]])</f>
        <v>0</v>
      </c>
      <c r="H2638" s="35">
        <f>SUMIFS(Tabla16[IVA],Tabla16[NUM],Tabla1[[#This Row],[CODIGO]])</f>
        <v>0</v>
      </c>
      <c r="I2638" s="35">
        <f>SUMIFS(Tabla16[ISR RET.],Tabla16[NUM],Tabla1[[#This Row],[CODIGO]])</f>
        <v>0</v>
      </c>
      <c r="J2638" s="35">
        <f>SUMIFS(Tabla16[IVA RET.],Tabla16[NUM],Tabla1[[#This Row],[CODIGO]])</f>
        <v>0</v>
      </c>
      <c r="K2638" t="str">
        <f>FIXED(Tabla1[[#This Row],[TASA 16%]],0)</f>
        <v>0</v>
      </c>
      <c r="L2638" t="str">
        <f>FIXED(Tabla1[[#This Row],[TASA 0%]],0)</f>
        <v>0</v>
      </c>
      <c r="M2638" t="str">
        <f>FIXED(Tabla1[[#This Row],[TASA EXE.]],0)</f>
        <v>0</v>
      </c>
      <c r="N2638" s="36" t="str">
        <f>FIXED(Tabla1[[#This Row],[IVA]],0)</f>
        <v>0</v>
      </c>
      <c r="O2638" s="36" t="str">
        <f>FIXED(Tabla1[[#This Row],[ISR RET]],0)</f>
        <v>0</v>
      </c>
      <c r="P2638" s="36" t="str">
        <f>FIXED(Tabla1[[#This Row],[IVA RET]],0)</f>
        <v>0</v>
      </c>
      <c r="R2638" s="68">
        <f>Tabla1[[#This Row],[TASA 16]]*16%</f>
        <v>0</v>
      </c>
    </row>
    <row r="2639" spans="2:18" x14ac:dyDescent="0.25">
      <c r="B2639" t="str">
        <f>'[1]210 Y RFC'!A2639</f>
        <v>BERR270903LGA</v>
      </c>
      <c r="C2639" t="s">
        <v>2671</v>
      </c>
      <c r="D2639" t="str">
        <f>'[1]210 Y RFC'!C2639</f>
        <v>BERRUETA ROMO RAFAEL HIPOLITO</v>
      </c>
      <c r="E2639" s="35">
        <f>SUMIFS(Tabla16[TASA 16],Tabla16[NUM],Tabla1[[#This Row],[CODIGO]])</f>
        <v>0</v>
      </c>
      <c r="F2639" s="35">
        <f>SUMIFS(Tabla16[TASA 0%],Tabla16[NUM],Tabla1[[#This Row],[CODIGO]])</f>
        <v>0</v>
      </c>
      <c r="G2639" s="35">
        <f>SUMIFS(Tabla16[[EXENTO ]],Tabla16[NUM],Tabla1[[#This Row],[CODIGO]])</f>
        <v>0</v>
      </c>
      <c r="H2639" s="35">
        <f>SUMIFS(Tabla16[IVA],Tabla16[NUM],Tabla1[[#This Row],[CODIGO]])</f>
        <v>0</v>
      </c>
      <c r="I2639" s="35">
        <f>SUMIFS(Tabla16[ISR RET.],Tabla16[NUM],Tabla1[[#This Row],[CODIGO]])</f>
        <v>0</v>
      </c>
      <c r="J2639" s="35">
        <f>SUMIFS(Tabla16[IVA RET.],Tabla16[NUM],Tabla1[[#This Row],[CODIGO]])</f>
        <v>0</v>
      </c>
      <c r="K2639" t="str">
        <f>FIXED(Tabla1[[#This Row],[TASA 16%]],0)</f>
        <v>0</v>
      </c>
      <c r="L2639" t="str">
        <f>FIXED(Tabla1[[#This Row],[TASA 0%]],0)</f>
        <v>0</v>
      </c>
      <c r="M2639" t="str">
        <f>FIXED(Tabla1[[#This Row],[TASA EXE.]],0)</f>
        <v>0</v>
      </c>
      <c r="N2639" t="str">
        <f>FIXED(Tabla1[[#This Row],[IVA]],0)</f>
        <v>0</v>
      </c>
      <c r="O2639" t="str">
        <f>FIXED(Tabla1[[#This Row],[ISR RET]],0)</f>
        <v>0</v>
      </c>
      <c r="P2639" t="str">
        <f>FIXED(Tabla1[[#This Row],[IVA RET]],0)</f>
        <v>0</v>
      </c>
      <c r="R2639" s="68">
        <f>Tabla1[[#This Row],[TASA 16]]*16%</f>
        <v>0</v>
      </c>
    </row>
    <row r="2640" spans="2:18" x14ac:dyDescent="0.25">
      <c r="B2640" t="str">
        <f>'[1]210 Y RFC'!A2640</f>
        <v>PVS130214U44</v>
      </c>
      <c r="C2640" t="s">
        <v>2672</v>
      </c>
      <c r="D2640" t="str">
        <f>'[1]210 Y RFC'!C2640</f>
        <v>PROVEEDORA VIVA LA SALUD SA DE CV</v>
      </c>
      <c r="E2640" s="35">
        <f>SUMIFS(Tabla16[TASA 16],Tabla16[NUM],Tabla1[[#This Row],[CODIGO]])</f>
        <v>0</v>
      </c>
      <c r="F2640" s="35">
        <f>SUMIFS(Tabla16[TASA 0%],Tabla16[NUM],Tabla1[[#This Row],[CODIGO]])</f>
        <v>0</v>
      </c>
      <c r="G2640" s="35">
        <f>SUMIFS(Tabla16[[EXENTO ]],Tabla16[NUM],Tabla1[[#This Row],[CODIGO]])</f>
        <v>0</v>
      </c>
      <c r="H2640" s="35">
        <f>SUMIFS(Tabla16[IVA],Tabla16[NUM],Tabla1[[#This Row],[CODIGO]])</f>
        <v>0</v>
      </c>
      <c r="I2640" s="35">
        <f>SUMIFS(Tabla16[ISR RET.],Tabla16[NUM],Tabla1[[#This Row],[CODIGO]])</f>
        <v>0</v>
      </c>
      <c r="J2640" s="35">
        <f>SUMIFS(Tabla16[IVA RET.],Tabla16[NUM],Tabla1[[#This Row],[CODIGO]])</f>
        <v>0</v>
      </c>
      <c r="K2640" t="str">
        <f>FIXED(Tabla1[[#This Row],[TASA 16%]],0)</f>
        <v>0</v>
      </c>
      <c r="L2640" t="str">
        <f>FIXED(Tabla1[[#This Row],[TASA 0%]],0)</f>
        <v>0</v>
      </c>
      <c r="M2640" t="str">
        <f>FIXED(Tabla1[[#This Row],[TASA EXE.]],0)</f>
        <v>0</v>
      </c>
      <c r="N2640" s="36" t="str">
        <f>FIXED(Tabla1[[#This Row],[IVA]],0)</f>
        <v>0</v>
      </c>
      <c r="O2640" s="36" t="str">
        <f>FIXED(Tabla1[[#This Row],[ISR RET]],0)</f>
        <v>0</v>
      </c>
      <c r="P2640" s="36" t="str">
        <f>FIXED(Tabla1[[#This Row],[IVA RET]],0)</f>
        <v>0</v>
      </c>
      <c r="R2640" s="68">
        <f>Tabla1[[#This Row],[TASA 16]]*16%</f>
        <v>0</v>
      </c>
    </row>
    <row r="2641" spans="2:18" x14ac:dyDescent="0.25">
      <c r="B2641" t="str">
        <f>'[1]210 Y RFC'!A2641</f>
        <v>VICE861226LW4</v>
      </c>
      <c r="C2641" t="s">
        <v>2673</v>
      </c>
      <c r="D2641" t="str">
        <f>'[1]210 Y RFC'!C2641</f>
        <v>VILLASEÑOR CARRANZA EMMANUEL</v>
      </c>
      <c r="E2641" s="35">
        <f>SUMIFS(Tabla16[TASA 16],Tabla16[NUM],Tabla1[[#This Row],[CODIGO]])</f>
        <v>0</v>
      </c>
      <c r="F2641" s="35">
        <f>SUMIFS(Tabla16[TASA 0%],Tabla16[NUM],Tabla1[[#This Row],[CODIGO]])</f>
        <v>0</v>
      </c>
      <c r="G2641" s="35">
        <f>SUMIFS(Tabla16[[EXENTO ]],Tabla16[NUM],Tabla1[[#This Row],[CODIGO]])</f>
        <v>0</v>
      </c>
      <c r="H2641" s="35">
        <f>SUMIFS(Tabla16[IVA],Tabla16[NUM],Tabla1[[#This Row],[CODIGO]])</f>
        <v>0</v>
      </c>
      <c r="I2641" s="35">
        <f>SUMIFS(Tabla16[ISR RET.],Tabla16[NUM],Tabla1[[#This Row],[CODIGO]])</f>
        <v>0</v>
      </c>
      <c r="J2641" s="35">
        <f>SUMIFS(Tabla16[IVA RET.],Tabla16[NUM],Tabla1[[#This Row],[CODIGO]])</f>
        <v>0</v>
      </c>
      <c r="K2641" t="str">
        <f>FIXED(Tabla1[[#This Row],[TASA 16%]],0)</f>
        <v>0</v>
      </c>
      <c r="L2641" t="str">
        <f>FIXED(Tabla1[[#This Row],[TASA 0%]],0)</f>
        <v>0</v>
      </c>
      <c r="M2641" t="str">
        <f>FIXED(Tabla1[[#This Row],[TASA EXE.]],0)</f>
        <v>0</v>
      </c>
      <c r="N2641" t="str">
        <f>FIXED(Tabla1[[#This Row],[IVA]],0)</f>
        <v>0</v>
      </c>
      <c r="O2641" t="str">
        <f>FIXED(Tabla1[[#This Row],[ISR RET]],0)</f>
        <v>0</v>
      </c>
      <c r="P2641" t="str">
        <f>FIXED(Tabla1[[#This Row],[IVA RET]],0)</f>
        <v>0</v>
      </c>
      <c r="R2641" s="68">
        <f>Tabla1[[#This Row],[TASA 16]]*16%</f>
        <v>0</v>
      </c>
    </row>
    <row r="2642" spans="2:18" x14ac:dyDescent="0.25">
      <c r="B2642" t="str">
        <f>'[1]210 Y RFC'!A2642</f>
        <v>CUAL7012294K6</v>
      </c>
      <c r="C2642" t="s">
        <v>2674</v>
      </c>
      <c r="D2642" t="str">
        <f>'[1]210 Y RFC'!C2642</f>
        <v>CUEVAS ANDRADE LEONOR</v>
      </c>
      <c r="E2642" s="35">
        <f>SUMIFS(Tabla16[TASA 16],Tabla16[NUM],Tabla1[[#This Row],[CODIGO]])</f>
        <v>0</v>
      </c>
      <c r="F2642" s="35">
        <f>SUMIFS(Tabla16[TASA 0%],Tabla16[NUM],Tabla1[[#This Row],[CODIGO]])</f>
        <v>0</v>
      </c>
      <c r="G2642" s="35">
        <f>SUMIFS(Tabla16[[EXENTO ]],Tabla16[NUM],Tabla1[[#This Row],[CODIGO]])</f>
        <v>0</v>
      </c>
      <c r="H2642" s="35">
        <f>SUMIFS(Tabla16[IVA],Tabla16[NUM],Tabla1[[#This Row],[CODIGO]])</f>
        <v>0</v>
      </c>
      <c r="I2642" s="35">
        <f>SUMIFS(Tabla16[ISR RET.],Tabla16[NUM],Tabla1[[#This Row],[CODIGO]])</f>
        <v>0</v>
      </c>
      <c r="J2642" s="35">
        <f>SUMIFS(Tabla16[IVA RET.],Tabla16[NUM],Tabla1[[#This Row],[CODIGO]])</f>
        <v>0</v>
      </c>
      <c r="K2642" t="str">
        <f>FIXED(Tabla1[[#This Row],[TASA 16%]],0)</f>
        <v>0</v>
      </c>
      <c r="L2642" t="str">
        <f>FIXED(Tabla1[[#This Row],[TASA 0%]],0)</f>
        <v>0</v>
      </c>
      <c r="M2642" t="str">
        <f>FIXED(Tabla1[[#This Row],[TASA EXE.]],0)</f>
        <v>0</v>
      </c>
      <c r="N2642" s="36" t="str">
        <f>FIXED(Tabla1[[#This Row],[IVA]],0)</f>
        <v>0</v>
      </c>
      <c r="O2642" s="36" t="str">
        <f>FIXED(Tabla1[[#This Row],[ISR RET]],0)</f>
        <v>0</v>
      </c>
      <c r="P2642" s="36" t="str">
        <f>FIXED(Tabla1[[#This Row],[IVA RET]],0)</f>
        <v>0</v>
      </c>
      <c r="R2642" s="68">
        <f>Tabla1[[#This Row],[TASA 16]]*16%</f>
        <v>0</v>
      </c>
    </row>
    <row r="2643" spans="2:18" x14ac:dyDescent="0.25">
      <c r="B2643" t="str">
        <f>'[1]210 Y RFC'!A2643</f>
        <v>AAAO500918BD9</v>
      </c>
      <c r="C2643" t="s">
        <v>2675</v>
      </c>
      <c r="D2643" t="str">
        <f>'[1]210 Y RFC'!C2643</f>
        <v>DE ANDA ANGULO OSCAR</v>
      </c>
      <c r="E2643" s="35">
        <f>SUMIFS(Tabla16[TASA 16],Tabla16[NUM],Tabla1[[#This Row],[CODIGO]])</f>
        <v>0</v>
      </c>
      <c r="F2643" s="35">
        <f>SUMIFS(Tabla16[TASA 0%],Tabla16[NUM],Tabla1[[#This Row],[CODIGO]])</f>
        <v>0</v>
      </c>
      <c r="G2643" s="35">
        <f>SUMIFS(Tabla16[[EXENTO ]],Tabla16[NUM],Tabla1[[#This Row],[CODIGO]])</f>
        <v>0</v>
      </c>
      <c r="H2643" s="35">
        <f>SUMIFS(Tabla16[IVA],Tabla16[NUM],Tabla1[[#This Row],[CODIGO]])</f>
        <v>0</v>
      </c>
      <c r="I2643" s="35">
        <f>SUMIFS(Tabla16[ISR RET.],Tabla16[NUM],Tabla1[[#This Row],[CODIGO]])</f>
        <v>0</v>
      </c>
      <c r="J2643" s="35">
        <f>SUMIFS(Tabla16[IVA RET.],Tabla16[NUM],Tabla1[[#This Row],[CODIGO]])</f>
        <v>0</v>
      </c>
      <c r="K2643" t="str">
        <f>FIXED(Tabla1[[#This Row],[TASA 16%]],0)</f>
        <v>0</v>
      </c>
      <c r="L2643" t="str">
        <f>FIXED(Tabla1[[#This Row],[TASA 0%]],0)</f>
        <v>0</v>
      </c>
      <c r="M2643" t="str">
        <f>FIXED(Tabla1[[#This Row],[TASA EXE.]],0)</f>
        <v>0</v>
      </c>
      <c r="N2643" t="str">
        <f>FIXED(Tabla1[[#This Row],[IVA]],0)</f>
        <v>0</v>
      </c>
      <c r="O2643" t="str">
        <f>FIXED(Tabla1[[#This Row],[ISR RET]],0)</f>
        <v>0</v>
      </c>
      <c r="P2643" t="str">
        <f>FIXED(Tabla1[[#This Row],[IVA RET]],0)</f>
        <v>0</v>
      </c>
      <c r="R2643" s="68">
        <f>Tabla1[[#This Row],[TASA 16]]*16%</f>
        <v>0</v>
      </c>
    </row>
    <row r="2644" spans="2:18" x14ac:dyDescent="0.25">
      <c r="B2644" t="str">
        <f>'[1]210 Y RFC'!A2644</f>
        <v>MASE5612179AA</v>
      </c>
      <c r="C2644" t="s">
        <v>2676</v>
      </c>
      <c r="D2644" t="str">
        <f>'[1]210 Y RFC'!C2644</f>
        <v xml:space="preserve">MACIAS SANCHEZ ERNESTO </v>
      </c>
      <c r="E2644" s="35">
        <f>SUMIFS(Tabla16[TASA 16],Tabla16[NUM],Tabla1[[#This Row],[CODIGO]])</f>
        <v>0</v>
      </c>
      <c r="F2644" s="35">
        <f>SUMIFS(Tabla16[TASA 0%],Tabla16[NUM],Tabla1[[#This Row],[CODIGO]])</f>
        <v>0</v>
      </c>
      <c r="G2644" s="35">
        <f>SUMIFS(Tabla16[[EXENTO ]],Tabla16[NUM],Tabla1[[#This Row],[CODIGO]])</f>
        <v>0</v>
      </c>
      <c r="H2644" s="35">
        <f>SUMIFS(Tabla16[IVA],Tabla16[NUM],Tabla1[[#This Row],[CODIGO]])</f>
        <v>0</v>
      </c>
      <c r="I2644" s="35">
        <f>SUMIFS(Tabla16[ISR RET.],Tabla16[NUM],Tabla1[[#This Row],[CODIGO]])</f>
        <v>0</v>
      </c>
      <c r="J2644" s="35">
        <f>SUMIFS(Tabla16[IVA RET.],Tabla16[NUM],Tabla1[[#This Row],[CODIGO]])</f>
        <v>0</v>
      </c>
      <c r="K2644" t="str">
        <f>FIXED(Tabla1[[#This Row],[TASA 16%]],0)</f>
        <v>0</v>
      </c>
      <c r="L2644" t="str">
        <f>FIXED(Tabla1[[#This Row],[TASA 0%]],0)</f>
        <v>0</v>
      </c>
      <c r="M2644" t="str">
        <f>FIXED(Tabla1[[#This Row],[TASA EXE.]],0)</f>
        <v>0</v>
      </c>
      <c r="N2644" s="36" t="str">
        <f>FIXED(Tabla1[[#This Row],[IVA]],0)</f>
        <v>0</v>
      </c>
      <c r="O2644" s="36" t="str">
        <f>FIXED(Tabla1[[#This Row],[ISR RET]],0)</f>
        <v>0</v>
      </c>
      <c r="P2644" s="36" t="str">
        <f>FIXED(Tabla1[[#This Row],[IVA RET]],0)</f>
        <v>0</v>
      </c>
      <c r="R2644" s="68">
        <f>Tabla1[[#This Row],[TASA 16]]*16%</f>
        <v>0</v>
      </c>
    </row>
    <row r="2645" spans="2:18" x14ac:dyDescent="0.25">
      <c r="B2645" t="str">
        <f>'[1]210 Y RFC'!A2645</f>
        <v>MAJS690720HWA</v>
      </c>
      <c r="C2645" t="s">
        <v>2677</v>
      </c>
      <c r="D2645" t="str">
        <f>'[1]210 Y RFC'!C2645</f>
        <v>MANZO JIMENEZ MARIA SELENE</v>
      </c>
      <c r="E2645" s="35">
        <f>SUMIFS(Tabla16[TASA 16],Tabla16[NUM],Tabla1[[#This Row],[CODIGO]])</f>
        <v>0</v>
      </c>
      <c r="F2645" s="35">
        <f>SUMIFS(Tabla16[TASA 0%],Tabla16[NUM],Tabla1[[#This Row],[CODIGO]])</f>
        <v>0</v>
      </c>
      <c r="G2645" s="35">
        <f>SUMIFS(Tabla16[[EXENTO ]],Tabla16[NUM],Tabla1[[#This Row],[CODIGO]])</f>
        <v>0</v>
      </c>
      <c r="H2645" s="35">
        <f>SUMIFS(Tabla16[IVA],Tabla16[NUM],Tabla1[[#This Row],[CODIGO]])</f>
        <v>0</v>
      </c>
      <c r="I2645" s="35">
        <f>SUMIFS(Tabla16[ISR RET.],Tabla16[NUM],Tabla1[[#This Row],[CODIGO]])</f>
        <v>0</v>
      </c>
      <c r="J2645" s="35">
        <f>SUMIFS(Tabla16[IVA RET.],Tabla16[NUM],Tabla1[[#This Row],[CODIGO]])</f>
        <v>0</v>
      </c>
      <c r="K2645" t="str">
        <f>FIXED(Tabla1[[#This Row],[TASA 16%]],0)</f>
        <v>0</v>
      </c>
      <c r="L2645" t="str">
        <f>FIXED(Tabla1[[#This Row],[TASA 0%]],0)</f>
        <v>0</v>
      </c>
      <c r="M2645" t="str">
        <f>FIXED(Tabla1[[#This Row],[TASA EXE.]],0)</f>
        <v>0</v>
      </c>
      <c r="N2645" t="str">
        <f>FIXED(Tabla1[[#This Row],[IVA]],0)</f>
        <v>0</v>
      </c>
      <c r="O2645" t="str">
        <f>FIXED(Tabla1[[#This Row],[ISR RET]],0)</f>
        <v>0</v>
      </c>
      <c r="P2645" t="str">
        <f>FIXED(Tabla1[[#This Row],[IVA RET]],0)</f>
        <v>0</v>
      </c>
      <c r="R2645" s="68">
        <f>Tabla1[[#This Row],[TASA 16]]*16%</f>
        <v>0</v>
      </c>
    </row>
    <row r="2646" spans="2:18" x14ac:dyDescent="0.25">
      <c r="B2646" t="str">
        <f>'[1]210 Y RFC'!A2646</f>
        <v>ZEAA7707123A7</v>
      </c>
      <c r="C2646" t="s">
        <v>2678</v>
      </c>
      <c r="D2646" t="str">
        <f>'[1]210 Y RFC'!C2646</f>
        <v>ZEPEDA ARREGUIN ADRIANA</v>
      </c>
      <c r="E2646" s="35">
        <f>SUMIFS(Tabla16[TASA 16],Tabla16[NUM],Tabla1[[#This Row],[CODIGO]])</f>
        <v>0</v>
      </c>
      <c r="F2646" s="35">
        <f>SUMIFS(Tabla16[TASA 0%],Tabla16[NUM],Tabla1[[#This Row],[CODIGO]])</f>
        <v>0</v>
      </c>
      <c r="G2646" s="35">
        <f>SUMIFS(Tabla16[[EXENTO ]],Tabla16[NUM],Tabla1[[#This Row],[CODIGO]])</f>
        <v>0</v>
      </c>
      <c r="H2646" s="35">
        <f>SUMIFS(Tabla16[IVA],Tabla16[NUM],Tabla1[[#This Row],[CODIGO]])</f>
        <v>0</v>
      </c>
      <c r="I2646" s="35">
        <f>SUMIFS(Tabla16[ISR RET.],Tabla16[NUM],Tabla1[[#This Row],[CODIGO]])</f>
        <v>0</v>
      </c>
      <c r="J2646" s="35">
        <f>SUMIFS(Tabla16[IVA RET.],Tabla16[NUM],Tabla1[[#This Row],[CODIGO]])</f>
        <v>0</v>
      </c>
      <c r="K2646" t="str">
        <f>FIXED(Tabla1[[#This Row],[TASA 16%]],0)</f>
        <v>0</v>
      </c>
      <c r="L2646" t="str">
        <f>FIXED(Tabla1[[#This Row],[TASA 0%]],0)</f>
        <v>0</v>
      </c>
      <c r="M2646" t="str">
        <f>FIXED(Tabla1[[#This Row],[TASA EXE.]],0)</f>
        <v>0</v>
      </c>
      <c r="N2646" s="36" t="str">
        <f>FIXED(Tabla1[[#This Row],[IVA]],0)</f>
        <v>0</v>
      </c>
      <c r="O2646" s="36" t="str">
        <f>FIXED(Tabla1[[#This Row],[ISR RET]],0)</f>
        <v>0</v>
      </c>
      <c r="P2646" s="36" t="str">
        <f>FIXED(Tabla1[[#This Row],[IVA RET]],0)</f>
        <v>0</v>
      </c>
      <c r="R2646" s="68">
        <f>Tabla1[[#This Row],[TASA 16]]*16%</f>
        <v>0</v>
      </c>
    </row>
    <row r="2647" spans="2:18" x14ac:dyDescent="0.25">
      <c r="B2647" t="str">
        <f>'[1]210 Y RFC'!A2647</f>
        <v>TCB7401303A4</v>
      </c>
      <c r="C2647" t="s">
        <v>2679</v>
      </c>
      <c r="D2647" t="str">
        <f>'[1]210 Y RFC'!C2647</f>
        <v>TRANSPORTES CASTORES DE BAJA CALIFORNIA SA DE CV</v>
      </c>
      <c r="E2647" s="35">
        <f>SUMIFS(Tabla16[TASA 16],Tabla16[NUM],Tabla1[[#This Row],[CODIGO]])</f>
        <v>0</v>
      </c>
      <c r="F2647" s="35">
        <f>SUMIFS(Tabla16[TASA 0%],Tabla16[NUM],Tabla1[[#This Row],[CODIGO]])</f>
        <v>0</v>
      </c>
      <c r="G2647" s="35">
        <f>SUMIFS(Tabla16[[EXENTO ]],Tabla16[NUM],Tabla1[[#This Row],[CODIGO]])</f>
        <v>0</v>
      </c>
      <c r="H2647" s="35">
        <f>SUMIFS(Tabla16[IVA],Tabla16[NUM],Tabla1[[#This Row],[CODIGO]])</f>
        <v>0</v>
      </c>
      <c r="I2647" s="35">
        <f>SUMIFS(Tabla16[ISR RET.],Tabla16[NUM],Tabla1[[#This Row],[CODIGO]])</f>
        <v>0</v>
      </c>
      <c r="J2647" s="35">
        <f>SUMIFS(Tabla16[IVA RET.],Tabla16[NUM],Tabla1[[#This Row],[CODIGO]])</f>
        <v>0</v>
      </c>
      <c r="K2647" t="str">
        <f>FIXED(Tabla1[[#This Row],[TASA 16%]],0)</f>
        <v>0</v>
      </c>
      <c r="L2647" t="str">
        <f>FIXED(Tabla1[[#This Row],[TASA 0%]],0)</f>
        <v>0</v>
      </c>
      <c r="M2647" t="str">
        <f>FIXED(Tabla1[[#This Row],[TASA EXE.]],0)</f>
        <v>0</v>
      </c>
      <c r="N2647" t="str">
        <f>FIXED(Tabla1[[#This Row],[IVA]],0)</f>
        <v>0</v>
      </c>
      <c r="O2647" t="str">
        <f>FIXED(Tabla1[[#This Row],[ISR RET]],0)</f>
        <v>0</v>
      </c>
      <c r="P2647" t="str">
        <f>FIXED(Tabla1[[#This Row],[IVA RET]],0)</f>
        <v>0</v>
      </c>
      <c r="R2647" s="68">
        <f>Tabla1[[#This Row],[TASA 16]]*16%</f>
        <v>0</v>
      </c>
    </row>
    <row r="2648" spans="2:18" x14ac:dyDescent="0.25">
      <c r="B2648" t="str">
        <f>'[1]210 Y RFC'!A2648</f>
        <v>ANU990128JG9</v>
      </c>
      <c r="C2648" t="s">
        <v>2680</v>
      </c>
      <c r="D2648" t="str">
        <f>'[1]210 Y RFC'!C2648</f>
        <v>ALLNAT NUTRITION SA DE CV</v>
      </c>
      <c r="E2648" s="35">
        <f>SUMIFS(Tabla16[TASA 16],Tabla16[NUM],Tabla1[[#This Row],[CODIGO]])</f>
        <v>0</v>
      </c>
      <c r="F2648" s="35">
        <f>SUMIFS(Tabla16[TASA 0%],Tabla16[NUM],Tabla1[[#This Row],[CODIGO]])</f>
        <v>0</v>
      </c>
      <c r="G2648" s="35">
        <f>SUMIFS(Tabla16[[EXENTO ]],Tabla16[NUM],Tabla1[[#This Row],[CODIGO]])</f>
        <v>0</v>
      </c>
      <c r="H2648" s="35">
        <f>SUMIFS(Tabla16[IVA],Tabla16[NUM],Tabla1[[#This Row],[CODIGO]])</f>
        <v>0</v>
      </c>
      <c r="I2648" s="35">
        <f>SUMIFS(Tabla16[ISR RET.],Tabla16[NUM],Tabla1[[#This Row],[CODIGO]])</f>
        <v>0</v>
      </c>
      <c r="J2648" s="35">
        <f>SUMIFS(Tabla16[IVA RET.],Tabla16[NUM],Tabla1[[#This Row],[CODIGO]])</f>
        <v>0</v>
      </c>
      <c r="K2648" t="str">
        <f>FIXED(Tabla1[[#This Row],[TASA 16%]],0)</f>
        <v>0</v>
      </c>
      <c r="L2648" t="str">
        <f>FIXED(Tabla1[[#This Row],[TASA 0%]],0)</f>
        <v>0</v>
      </c>
      <c r="M2648" t="str">
        <f>FIXED(Tabla1[[#This Row],[TASA EXE.]],0)</f>
        <v>0</v>
      </c>
      <c r="N2648" s="36" t="str">
        <f>FIXED(Tabla1[[#This Row],[IVA]],0)</f>
        <v>0</v>
      </c>
      <c r="O2648" s="36" t="str">
        <f>FIXED(Tabla1[[#This Row],[ISR RET]],0)</f>
        <v>0</v>
      </c>
      <c r="P2648" s="36" t="str">
        <f>FIXED(Tabla1[[#This Row],[IVA RET]],0)</f>
        <v>0</v>
      </c>
      <c r="R2648" s="68">
        <f>Tabla1[[#This Row],[TASA 16]]*16%</f>
        <v>0</v>
      </c>
    </row>
    <row r="2649" spans="2:18" x14ac:dyDescent="0.25">
      <c r="B2649" t="str">
        <f>'[1]210 Y RFC'!A2649</f>
        <v>EMY100818LF2</v>
      </c>
      <c r="C2649" t="s">
        <v>2681</v>
      </c>
      <c r="D2649" t="str">
        <f>'[1]210 Y RFC'!C2649</f>
        <v>ETIQUETAS MYS SA DE CV</v>
      </c>
      <c r="E2649" s="35">
        <f>SUMIFS(Tabla16[TASA 16],Tabla16[NUM],Tabla1[[#This Row],[CODIGO]])</f>
        <v>0</v>
      </c>
      <c r="F2649" s="35">
        <f>SUMIFS(Tabla16[TASA 0%],Tabla16[NUM],Tabla1[[#This Row],[CODIGO]])</f>
        <v>0</v>
      </c>
      <c r="G2649" s="35">
        <f>SUMIFS(Tabla16[[EXENTO ]],Tabla16[NUM],Tabla1[[#This Row],[CODIGO]])</f>
        <v>0</v>
      </c>
      <c r="H2649" s="35">
        <f>SUMIFS(Tabla16[IVA],Tabla16[NUM],Tabla1[[#This Row],[CODIGO]])</f>
        <v>0</v>
      </c>
      <c r="I2649" s="35">
        <f>SUMIFS(Tabla16[ISR RET.],Tabla16[NUM],Tabla1[[#This Row],[CODIGO]])</f>
        <v>0</v>
      </c>
      <c r="J2649" s="35">
        <f>SUMIFS(Tabla16[IVA RET.],Tabla16[NUM],Tabla1[[#This Row],[CODIGO]])</f>
        <v>0</v>
      </c>
      <c r="K2649" t="str">
        <f>FIXED(Tabla1[[#This Row],[TASA 16%]],0)</f>
        <v>0</v>
      </c>
      <c r="L2649" t="str">
        <f>FIXED(Tabla1[[#This Row],[TASA 0%]],0)</f>
        <v>0</v>
      </c>
      <c r="M2649" t="str">
        <f>FIXED(Tabla1[[#This Row],[TASA EXE.]],0)</f>
        <v>0</v>
      </c>
      <c r="N2649" t="str">
        <f>FIXED(Tabla1[[#This Row],[IVA]],0)</f>
        <v>0</v>
      </c>
      <c r="O2649" t="str">
        <f>FIXED(Tabla1[[#This Row],[ISR RET]],0)</f>
        <v>0</v>
      </c>
      <c r="P2649" t="str">
        <f>FIXED(Tabla1[[#This Row],[IVA RET]],0)</f>
        <v>0</v>
      </c>
      <c r="R2649" s="68">
        <f>Tabla1[[#This Row],[TASA 16]]*16%</f>
        <v>0</v>
      </c>
    </row>
    <row r="2650" spans="2:18" x14ac:dyDescent="0.25">
      <c r="B2650" t="str">
        <f>'[1]210 Y RFC'!A2650</f>
        <v>RORE920329AX4</v>
      </c>
      <c r="C2650" t="s">
        <v>2682</v>
      </c>
      <c r="D2650" t="str">
        <f>'[1]210 Y RFC'!C2650</f>
        <v>RODRIGUEZ RODRIGUEZ EDUARDO ARMANDO</v>
      </c>
      <c r="E2650" s="35">
        <f>SUMIFS(Tabla16[TASA 16],Tabla16[NUM],Tabla1[[#This Row],[CODIGO]])</f>
        <v>0</v>
      </c>
      <c r="F2650" s="35">
        <f>SUMIFS(Tabla16[TASA 0%],Tabla16[NUM],Tabla1[[#This Row],[CODIGO]])</f>
        <v>0</v>
      </c>
      <c r="G2650" s="35">
        <f>SUMIFS(Tabla16[[EXENTO ]],Tabla16[NUM],Tabla1[[#This Row],[CODIGO]])</f>
        <v>0</v>
      </c>
      <c r="H2650" s="35">
        <f>SUMIFS(Tabla16[IVA],Tabla16[NUM],Tabla1[[#This Row],[CODIGO]])</f>
        <v>0</v>
      </c>
      <c r="I2650" s="35">
        <f>SUMIFS(Tabla16[ISR RET.],Tabla16[NUM],Tabla1[[#This Row],[CODIGO]])</f>
        <v>0</v>
      </c>
      <c r="J2650" s="35">
        <f>SUMIFS(Tabla16[IVA RET.],Tabla16[NUM],Tabla1[[#This Row],[CODIGO]])</f>
        <v>0</v>
      </c>
      <c r="K2650" t="str">
        <f>FIXED(Tabla1[[#This Row],[TASA 16%]],0)</f>
        <v>0</v>
      </c>
      <c r="L2650" t="str">
        <f>FIXED(Tabla1[[#This Row],[TASA 0%]],0)</f>
        <v>0</v>
      </c>
      <c r="M2650" t="str">
        <f>FIXED(Tabla1[[#This Row],[TASA EXE.]],0)</f>
        <v>0</v>
      </c>
      <c r="N2650" s="36" t="str">
        <f>FIXED(Tabla1[[#This Row],[IVA]],0)</f>
        <v>0</v>
      </c>
      <c r="O2650" s="36" t="str">
        <f>FIXED(Tabla1[[#This Row],[ISR RET]],0)</f>
        <v>0</v>
      </c>
      <c r="P2650" s="36" t="str">
        <f>FIXED(Tabla1[[#This Row],[IVA RET]],0)</f>
        <v>0</v>
      </c>
      <c r="R2650" s="68">
        <f>Tabla1[[#This Row],[TASA 16]]*16%</f>
        <v>0</v>
      </c>
    </row>
    <row r="2651" spans="2:18" x14ac:dyDescent="0.25">
      <c r="B2651" t="str">
        <f>'[1]210 Y RFC'!A2651</f>
        <v>CARA650130J88</v>
      </c>
      <c r="C2651" t="s">
        <v>2683</v>
      </c>
      <c r="D2651" t="str">
        <f>'[1]210 Y RFC'!C2651</f>
        <v>CASTAÑEDA RIVERA AURORA</v>
      </c>
      <c r="E2651" s="35">
        <f>SUMIFS(Tabla16[TASA 16],Tabla16[NUM],Tabla1[[#This Row],[CODIGO]])</f>
        <v>0</v>
      </c>
      <c r="F2651" s="35">
        <f>SUMIFS(Tabla16[TASA 0%],Tabla16[NUM],Tabla1[[#This Row],[CODIGO]])</f>
        <v>0</v>
      </c>
      <c r="G2651" s="35">
        <f>SUMIFS(Tabla16[[EXENTO ]],Tabla16[NUM],Tabla1[[#This Row],[CODIGO]])</f>
        <v>0</v>
      </c>
      <c r="H2651" s="35">
        <f>SUMIFS(Tabla16[IVA],Tabla16[NUM],Tabla1[[#This Row],[CODIGO]])</f>
        <v>0</v>
      </c>
      <c r="I2651" s="35">
        <f>SUMIFS(Tabla16[ISR RET.],Tabla16[NUM],Tabla1[[#This Row],[CODIGO]])</f>
        <v>0</v>
      </c>
      <c r="J2651" s="35">
        <f>SUMIFS(Tabla16[IVA RET.],Tabla16[NUM],Tabla1[[#This Row],[CODIGO]])</f>
        <v>0</v>
      </c>
      <c r="K2651" t="str">
        <f>FIXED(Tabla1[[#This Row],[TASA 16%]],0)</f>
        <v>0</v>
      </c>
      <c r="L2651" t="str">
        <f>FIXED(Tabla1[[#This Row],[TASA 0%]],0)</f>
        <v>0</v>
      </c>
      <c r="M2651" t="str">
        <f>FIXED(Tabla1[[#This Row],[TASA EXE.]],0)</f>
        <v>0</v>
      </c>
      <c r="N2651" t="str">
        <f>FIXED(Tabla1[[#This Row],[IVA]],0)</f>
        <v>0</v>
      </c>
      <c r="O2651" t="str">
        <f>FIXED(Tabla1[[#This Row],[ISR RET]],0)</f>
        <v>0</v>
      </c>
      <c r="P2651" t="str">
        <f>FIXED(Tabla1[[#This Row],[IVA RET]],0)</f>
        <v>0</v>
      </c>
      <c r="R2651" s="68">
        <f>Tabla1[[#This Row],[TASA 16]]*16%</f>
        <v>0</v>
      </c>
    </row>
    <row r="2652" spans="2:18" x14ac:dyDescent="0.25">
      <c r="B2652" t="str">
        <f>'[1]210 Y RFC'!A2652</f>
        <v>MAGR730626H67</v>
      </c>
      <c r="C2652" t="s">
        <v>2684</v>
      </c>
      <c r="D2652" t="str">
        <f>'[1]210 Y RFC'!C2652</f>
        <v>MARTIN GALINDO ROSALBA</v>
      </c>
      <c r="E2652" s="35">
        <f>SUMIFS(Tabla16[TASA 16],Tabla16[NUM],Tabla1[[#This Row],[CODIGO]])</f>
        <v>0</v>
      </c>
      <c r="F2652" s="35">
        <f>SUMIFS(Tabla16[TASA 0%],Tabla16[NUM],Tabla1[[#This Row],[CODIGO]])</f>
        <v>0</v>
      </c>
      <c r="G2652" s="35">
        <f>SUMIFS(Tabla16[[EXENTO ]],Tabla16[NUM],Tabla1[[#This Row],[CODIGO]])</f>
        <v>0</v>
      </c>
      <c r="H2652" s="35">
        <f>SUMIFS(Tabla16[IVA],Tabla16[NUM],Tabla1[[#This Row],[CODIGO]])</f>
        <v>0</v>
      </c>
      <c r="I2652" s="35">
        <f>SUMIFS(Tabla16[ISR RET.],Tabla16[NUM],Tabla1[[#This Row],[CODIGO]])</f>
        <v>0</v>
      </c>
      <c r="J2652" s="35">
        <f>SUMIFS(Tabla16[IVA RET.],Tabla16[NUM],Tabla1[[#This Row],[CODIGO]])</f>
        <v>0</v>
      </c>
      <c r="K2652" t="str">
        <f>FIXED(Tabla1[[#This Row],[TASA 16%]],0)</f>
        <v>0</v>
      </c>
      <c r="L2652" t="str">
        <f>FIXED(Tabla1[[#This Row],[TASA 0%]],0)</f>
        <v>0</v>
      </c>
      <c r="M2652" t="str">
        <f>FIXED(Tabla1[[#This Row],[TASA EXE.]],0)</f>
        <v>0</v>
      </c>
      <c r="N2652" s="36" t="str">
        <f>FIXED(Tabla1[[#This Row],[IVA]],0)</f>
        <v>0</v>
      </c>
      <c r="O2652" s="36" t="str">
        <f>FIXED(Tabla1[[#This Row],[ISR RET]],0)</f>
        <v>0</v>
      </c>
      <c r="P2652" s="36" t="str">
        <f>FIXED(Tabla1[[#This Row],[IVA RET]],0)</f>
        <v>0</v>
      </c>
      <c r="R2652" s="68">
        <f>Tabla1[[#This Row],[TASA 16]]*16%</f>
        <v>0</v>
      </c>
    </row>
    <row r="2653" spans="2:18" x14ac:dyDescent="0.25">
      <c r="B2653" t="str">
        <f>'[1]210 Y RFC'!A2653</f>
        <v>DME081107HZ7</v>
      </c>
      <c r="C2653" t="s">
        <v>2685</v>
      </c>
      <c r="D2653" t="str">
        <f>'[1]210 Y RFC'!C2653</f>
        <v>DIMOFI DE MEXICO SA DE CV</v>
      </c>
      <c r="E2653" s="35">
        <f>SUMIFS(Tabla16[TASA 16],Tabla16[NUM],Tabla1[[#This Row],[CODIGO]])</f>
        <v>0</v>
      </c>
      <c r="F2653" s="35">
        <f>SUMIFS(Tabla16[TASA 0%],Tabla16[NUM],Tabla1[[#This Row],[CODIGO]])</f>
        <v>0</v>
      </c>
      <c r="G2653" s="35">
        <f>SUMIFS(Tabla16[[EXENTO ]],Tabla16[NUM],Tabla1[[#This Row],[CODIGO]])</f>
        <v>0</v>
      </c>
      <c r="H2653" s="35">
        <f>SUMIFS(Tabla16[IVA],Tabla16[NUM],Tabla1[[#This Row],[CODIGO]])</f>
        <v>0</v>
      </c>
      <c r="I2653" s="35">
        <f>SUMIFS(Tabla16[ISR RET.],Tabla16[NUM],Tabla1[[#This Row],[CODIGO]])</f>
        <v>0</v>
      </c>
      <c r="J2653" s="35">
        <f>SUMIFS(Tabla16[IVA RET.],Tabla16[NUM],Tabla1[[#This Row],[CODIGO]])</f>
        <v>0</v>
      </c>
      <c r="K2653" t="str">
        <f>FIXED(Tabla1[[#This Row],[TASA 16%]],0)</f>
        <v>0</v>
      </c>
      <c r="L2653" t="str">
        <f>FIXED(Tabla1[[#This Row],[TASA 0%]],0)</f>
        <v>0</v>
      </c>
      <c r="M2653" t="str">
        <f>FIXED(Tabla1[[#This Row],[TASA EXE.]],0)</f>
        <v>0</v>
      </c>
      <c r="N2653" t="str">
        <f>FIXED(Tabla1[[#This Row],[IVA]],0)</f>
        <v>0</v>
      </c>
      <c r="O2653" t="str">
        <f>FIXED(Tabla1[[#This Row],[ISR RET]],0)</f>
        <v>0</v>
      </c>
      <c r="P2653" t="str">
        <f>FIXED(Tabla1[[#This Row],[IVA RET]],0)</f>
        <v>0</v>
      </c>
      <c r="R2653" s="68">
        <f>Tabla1[[#This Row],[TASA 16]]*16%</f>
        <v>0</v>
      </c>
    </row>
    <row r="2654" spans="2:18" x14ac:dyDescent="0.25">
      <c r="B2654" t="str">
        <f>'[1]210 Y RFC'!A2654</f>
        <v>MOLJ761025DQ6</v>
      </c>
      <c r="C2654" t="s">
        <v>2686</v>
      </c>
      <c r="D2654" t="str">
        <f>'[1]210 Y RFC'!C2654</f>
        <v>MORELOS LEGASPI JOSE DE JESUS</v>
      </c>
      <c r="E2654" s="35">
        <f>SUMIFS(Tabla16[TASA 16],Tabla16[NUM],Tabla1[[#This Row],[CODIGO]])</f>
        <v>0</v>
      </c>
      <c r="F2654" s="35">
        <f>SUMIFS(Tabla16[TASA 0%],Tabla16[NUM],Tabla1[[#This Row],[CODIGO]])</f>
        <v>0</v>
      </c>
      <c r="G2654" s="35">
        <f>SUMIFS(Tabla16[[EXENTO ]],Tabla16[NUM],Tabla1[[#This Row],[CODIGO]])</f>
        <v>0</v>
      </c>
      <c r="H2654" s="35">
        <f>SUMIFS(Tabla16[IVA],Tabla16[NUM],Tabla1[[#This Row],[CODIGO]])</f>
        <v>0</v>
      </c>
      <c r="I2654" s="35">
        <f>SUMIFS(Tabla16[ISR RET.],Tabla16[NUM],Tabla1[[#This Row],[CODIGO]])</f>
        <v>0</v>
      </c>
      <c r="J2654" s="35">
        <f>SUMIFS(Tabla16[IVA RET.],Tabla16[NUM],Tabla1[[#This Row],[CODIGO]])</f>
        <v>0</v>
      </c>
      <c r="K2654" t="str">
        <f>FIXED(Tabla1[[#This Row],[TASA 16%]],0)</f>
        <v>0</v>
      </c>
      <c r="L2654" t="str">
        <f>FIXED(Tabla1[[#This Row],[TASA 0%]],0)</f>
        <v>0</v>
      </c>
      <c r="M2654" t="str">
        <f>FIXED(Tabla1[[#This Row],[TASA EXE.]],0)</f>
        <v>0</v>
      </c>
      <c r="N2654" s="36" t="str">
        <f>FIXED(Tabla1[[#This Row],[IVA]],0)</f>
        <v>0</v>
      </c>
      <c r="O2654" s="36" t="str">
        <f>FIXED(Tabla1[[#This Row],[ISR RET]],0)</f>
        <v>0</v>
      </c>
      <c r="P2654" s="36" t="str">
        <f>FIXED(Tabla1[[#This Row],[IVA RET]],0)</f>
        <v>0</v>
      </c>
      <c r="R2654" s="68">
        <f>Tabla1[[#This Row],[TASA 16]]*16%</f>
        <v>0</v>
      </c>
    </row>
    <row r="2655" spans="2:18" x14ac:dyDescent="0.25">
      <c r="B2655" t="str">
        <f>'[1]210 Y RFC'!A2655</f>
        <v>ROLO721025P89</v>
      </c>
      <c r="C2655" t="s">
        <v>2687</v>
      </c>
      <c r="D2655" t="str">
        <f>'[1]210 Y RFC'!C2655</f>
        <v>ROMERO LOZANO OSWALDO HANS</v>
      </c>
      <c r="E2655" s="35">
        <f>SUMIFS(Tabla16[TASA 16],Tabla16[NUM],Tabla1[[#This Row],[CODIGO]])</f>
        <v>0</v>
      </c>
      <c r="F2655" s="35">
        <f>SUMIFS(Tabla16[TASA 0%],Tabla16[NUM],Tabla1[[#This Row],[CODIGO]])</f>
        <v>0</v>
      </c>
      <c r="G2655" s="35">
        <f>SUMIFS(Tabla16[[EXENTO ]],Tabla16[NUM],Tabla1[[#This Row],[CODIGO]])</f>
        <v>0</v>
      </c>
      <c r="H2655" s="35">
        <f>SUMIFS(Tabla16[IVA],Tabla16[NUM],Tabla1[[#This Row],[CODIGO]])</f>
        <v>0</v>
      </c>
      <c r="I2655" s="35">
        <f>SUMIFS(Tabla16[ISR RET.],Tabla16[NUM],Tabla1[[#This Row],[CODIGO]])</f>
        <v>0</v>
      </c>
      <c r="J2655" s="35">
        <f>SUMIFS(Tabla16[IVA RET.],Tabla16[NUM],Tabla1[[#This Row],[CODIGO]])</f>
        <v>0</v>
      </c>
      <c r="K2655" t="str">
        <f>FIXED(Tabla1[[#This Row],[TASA 16%]],0)</f>
        <v>0</v>
      </c>
      <c r="L2655" t="str">
        <f>FIXED(Tabla1[[#This Row],[TASA 0%]],0)</f>
        <v>0</v>
      </c>
      <c r="M2655" t="str">
        <f>FIXED(Tabla1[[#This Row],[TASA EXE.]],0)</f>
        <v>0</v>
      </c>
      <c r="N2655" t="str">
        <f>FIXED(Tabla1[[#This Row],[IVA]],0)</f>
        <v>0</v>
      </c>
      <c r="O2655" t="str">
        <f>FIXED(Tabla1[[#This Row],[ISR RET]],0)</f>
        <v>0</v>
      </c>
      <c r="P2655" t="str">
        <f>FIXED(Tabla1[[#This Row],[IVA RET]],0)</f>
        <v>0</v>
      </c>
      <c r="R2655" s="68">
        <f>Tabla1[[#This Row],[TASA 16]]*16%</f>
        <v>0</v>
      </c>
    </row>
    <row r="2656" spans="2:18" x14ac:dyDescent="0.25">
      <c r="B2656" t="str">
        <f>'[1]210 Y RFC'!A2656</f>
        <v>MEGL820910M11</v>
      </c>
      <c r="C2656" t="s">
        <v>2688</v>
      </c>
      <c r="D2656" t="str">
        <f>'[1]210 Y RFC'!C2656</f>
        <v>MEDEROS GODOY LUIS ALFONSO</v>
      </c>
      <c r="E2656" s="35">
        <f>SUMIFS(Tabla16[TASA 16],Tabla16[NUM],Tabla1[[#This Row],[CODIGO]])</f>
        <v>0</v>
      </c>
      <c r="F2656" s="35">
        <f>SUMIFS(Tabla16[TASA 0%],Tabla16[NUM],Tabla1[[#This Row],[CODIGO]])</f>
        <v>0</v>
      </c>
      <c r="G2656" s="35">
        <f>SUMIFS(Tabla16[[EXENTO ]],Tabla16[NUM],Tabla1[[#This Row],[CODIGO]])</f>
        <v>0</v>
      </c>
      <c r="H2656" s="35">
        <f>SUMIFS(Tabla16[IVA],Tabla16[NUM],Tabla1[[#This Row],[CODIGO]])</f>
        <v>0</v>
      </c>
      <c r="I2656" s="35">
        <f>SUMIFS(Tabla16[ISR RET.],Tabla16[NUM],Tabla1[[#This Row],[CODIGO]])</f>
        <v>0</v>
      </c>
      <c r="J2656" s="35">
        <f>SUMIFS(Tabla16[IVA RET.],Tabla16[NUM],Tabla1[[#This Row],[CODIGO]])</f>
        <v>0</v>
      </c>
      <c r="K2656" t="str">
        <f>FIXED(Tabla1[[#This Row],[TASA 16%]],0)</f>
        <v>0</v>
      </c>
      <c r="L2656" t="str">
        <f>FIXED(Tabla1[[#This Row],[TASA 0%]],0)</f>
        <v>0</v>
      </c>
      <c r="M2656" t="str">
        <f>FIXED(Tabla1[[#This Row],[TASA EXE.]],0)</f>
        <v>0</v>
      </c>
      <c r="N2656" s="36" t="str">
        <f>FIXED(Tabla1[[#This Row],[IVA]],0)</f>
        <v>0</v>
      </c>
      <c r="O2656" s="36" t="str">
        <f>FIXED(Tabla1[[#This Row],[ISR RET]],0)</f>
        <v>0</v>
      </c>
      <c r="P2656" s="36" t="str">
        <f>FIXED(Tabla1[[#This Row],[IVA RET]],0)</f>
        <v>0</v>
      </c>
      <c r="R2656" s="68">
        <f>Tabla1[[#This Row],[TASA 16]]*16%</f>
        <v>0</v>
      </c>
    </row>
    <row r="2657" spans="2:18" x14ac:dyDescent="0.25">
      <c r="B2657" t="str">
        <f>'[1]210 Y RFC'!A2657</f>
        <v>MBF061018NRA</v>
      </c>
      <c r="C2657" t="s">
        <v>2689</v>
      </c>
      <c r="D2657" t="str">
        <f>'[1]210 Y RFC'!C2657</f>
        <v>SOCIEDAD MEDICA PARA BIENES FAMILIAR SC</v>
      </c>
      <c r="E2657" s="35">
        <f>SUMIFS(Tabla16[TASA 16],Tabla16[NUM],Tabla1[[#This Row],[CODIGO]])</f>
        <v>0</v>
      </c>
      <c r="F2657" s="35">
        <f>SUMIFS(Tabla16[TASA 0%],Tabla16[NUM],Tabla1[[#This Row],[CODIGO]])</f>
        <v>0</v>
      </c>
      <c r="G2657" s="35">
        <f>SUMIFS(Tabla16[[EXENTO ]],Tabla16[NUM],Tabla1[[#This Row],[CODIGO]])</f>
        <v>0</v>
      </c>
      <c r="H2657" s="35">
        <f>SUMIFS(Tabla16[IVA],Tabla16[NUM],Tabla1[[#This Row],[CODIGO]])</f>
        <v>0</v>
      </c>
      <c r="I2657" s="35">
        <f>SUMIFS(Tabla16[ISR RET.],Tabla16[NUM],Tabla1[[#This Row],[CODIGO]])</f>
        <v>0</v>
      </c>
      <c r="J2657" s="35">
        <f>SUMIFS(Tabla16[IVA RET.],Tabla16[NUM],Tabla1[[#This Row],[CODIGO]])</f>
        <v>0</v>
      </c>
      <c r="K2657" t="str">
        <f>FIXED(Tabla1[[#This Row],[TASA 16%]],0)</f>
        <v>0</v>
      </c>
      <c r="L2657" t="str">
        <f>FIXED(Tabla1[[#This Row],[TASA 0%]],0)</f>
        <v>0</v>
      </c>
      <c r="M2657" t="str">
        <f>FIXED(Tabla1[[#This Row],[TASA EXE.]],0)</f>
        <v>0</v>
      </c>
      <c r="N2657" t="str">
        <f>FIXED(Tabla1[[#This Row],[IVA]],0)</f>
        <v>0</v>
      </c>
      <c r="O2657" t="str">
        <f>FIXED(Tabla1[[#This Row],[ISR RET]],0)</f>
        <v>0</v>
      </c>
      <c r="P2657" t="str">
        <f>FIXED(Tabla1[[#This Row],[IVA RET]],0)</f>
        <v>0</v>
      </c>
      <c r="R2657" s="68">
        <f>Tabla1[[#This Row],[TASA 16]]*16%</f>
        <v>0</v>
      </c>
    </row>
    <row r="2658" spans="2:18" x14ac:dyDescent="0.25">
      <c r="B2658" t="str">
        <f>'[1]210 Y RFC'!A2658</f>
        <v>AME900126RZ5</v>
      </c>
      <c r="C2658" t="s">
        <v>2690</v>
      </c>
      <c r="D2658" t="str">
        <f>'[1]210 Y RFC'!C2658</f>
        <v>AMWAY DE MEXICO S DE RL DE CV</v>
      </c>
      <c r="E2658" s="35">
        <f>SUMIFS(Tabla16[TASA 16],Tabla16[NUM],Tabla1[[#This Row],[CODIGO]])</f>
        <v>0</v>
      </c>
      <c r="F2658" s="35">
        <f>SUMIFS(Tabla16[TASA 0%],Tabla16[NUM],Tabla1[[#This Row],[CODIGO]])</f>
        <v>0</v>
      </c>
      <c r="G2658" s="35">
        <f>SUMIFS(Tabla16[[EXENTO ]],Tabla16[NUM],Tabla1[[#This Row],[CODIGO]])</f>
        <v>0</v>
      </c>
      <c r="H2658" s="35">
        <f>SUMIFS(Tabla16[IVA],Tabla16[NUM],Tabla1[[#This Row],[CODIGO]])</f>
        <v>0</v>
      </c>
      <c r="I2658" s="35">
        <f>SUMIFS(Tabla16[ISR RET.],Tabla16[NUM],Tabla1[[#This Row],[CODIGO]])</f>
        <v>0</v>
      </c>
      <c r="J2658" s="35">
        <f>SUMIFS(Tabla16[IVA RET.],Tabla16[NUM],Tabla1[[#This Row],[CODIGO]])</f>
        <v>0</v>
      </c>
      <c r="K2658" t="str">
        <f>FIXED(Tabla1[[#This Row],[TASA 16%]],0)</f>
        <v>0</v>
      </c>
      <c r="L2658" t="str">
        <f>FIXED(Tabla1[[#This Row],[TASA 0%]],0)</f>
        <v>0</v>
      </c>
      <c r="M2658" t="str">
        <f>FIXED(Tabla1[[#This Row],[TASA EXE.]],0)</f>
        <v>0</v>
      </c>
      <c r="N2658" s="36" t="str">
        <f>FIXED(Tabla1[[#This Row],[IVA]],0)</f>
        <v>0</v>
      </c>
      <c r="O2658" s="36" t="str">
        <f>FIXED(Tabla1[[#This Row],[ISR RET]],0)</f>
        <v>0</v>
      </c>
      <c r="P2658" s="36" t="str">
        <f>FIXED(Tabla1[[#This Row],[IVA RET]],0)</f>
        <v>0</v>
      </c>
      <c r="R2658" s="68">
        <f>Tabla1[[#This Row],[TASA 16]]*16%</f>
        <v>0</v>
      </c>
    </row>
    <row r="2659" spans="2:18" x14ac:dyDescent="0.25">
      <c r="B2659" t="str">
        <f>'[1]210 Y RFC'!A2659</f>
        <v>GAHM7804087J2</v>
      </c>
      <c r="C2659" t="s">
        <v>2691</v>
      </c>
      <c r="D2659" t="str">
        <f>'[1]210 Y RFC'!C2659</f>
        <v>GAMEZ HERNANDEZ JOSE MARIA</v>
      </c>
      <c r="E2659" s="35">
        <f>SUMIFS(Tabla16[TASA 16],Tabla16[NUM],Tabla1[[#This Row],[CODIGO]])</f>
        <v>0</v>
      </c>
      <c r="F2659" s="35">
        <f>SUMIFS(Tabla16[TASA 0%],Tabla16[NUM],Tabla1[[#This Row],[CODIGO]])</f>
        <v>0</v>
      </c>
      <c r="G2659" s="35">
        <f>SUMIFS(Tabla16[[EXENTO ]],Tabla16[NUM],Tabla1[[#This Row],[CODIGO]])</f>
        <v>0</v>
      </c>
      <c r="H2659" s="35">
        <f>SUMIFS(Tabla16[IVA],Tabla16[NUM],Tabla1[[#This Row],[CODIGO]])</f>
        <v>0</v>
      </c>
      <c r="I2659" s="35">
        <f>SUMIFS(Tabla16[ISR RET.],Tabla16[NUM],Tabla1[[#This Row],[CODIGO]])</f>
        <v>0</v>
      </c>
      <c r="J2659" s="35">
        <f>SUMIFS(Tabla16[IVA RET.],Tabla16[NUM],Tabla1[[#This Row],[CODIGO]])</f>
        <v>0</v>
      </c>
      <c r="K2659" t="str">
        <f>FIXED(Tabla1[[#This Row],[TASA 16%]],0)</f>
        <v>0</v>
      </c>
      <c r="L2659" t="str">
        <f>FIXED(Tabla1[[#This Row],[TASA 0%]],0)</f>
        <v>0</v>
      </c>
      <c r="M2659" t="str">
        <f>FIXED(Tabla1[[#This Row],[TASA EXE.]],0)</f>
        <v>0</v>
      </c>
      <c r="N2659" t="str">
        <f>FIXED(Tabla1[[#This Row],[IVA]],0)</f>
        <v>0</v>
      </c>
      <c r="O2659" t="str">
        <f>FIXED(Tabla1[[#This Row],[ISR RET]],0)</f>
        <v>0</v>
      </c>
      <c r="P2659" t="str">
        <f>FIXED(Tabla1[[#This Row],[IVA RET]],0)</f>
        <v>0</v>
      </c>
      <c r="R2659" s="68">
        <f>Tabla1[[#This Row],[TASA 16]]*16%</f>
        <v>0</v>
      </c>
    </row>
    <row r="2660" spans="2:18" x14ac:dyDescent="0.25">
      <c r="B2660" t="str">
        <f>'[1]210 Y RFC'!A2660</f>
        <v>GAPI8204085B4</v>
      </c>
      <c r="C2660" t="s">
        <v>2692</v>
      </c>
      <c r="D2660" t="str">
        <f>'[1]210 Y RFC'!C2660</f>
        <v>GRANADOS PEÑA ISRAEL</v>
      </c>
      <c r="E2660" s="35">
        <f>SUMIFS(Tabla16[TASA 16],Tabla16[NUM],Tabla1[[#This Row],[CODIGO]])</f>
        <v>0</v>
      </c>
      <c r="F2660" s="35">
        <f>SUMIFS(Tabla16[TASA 0%],Tabla16[NUM],Tabla1[[#This Row],[CODIGO]])</f>
        <v>0</v>
      </c>
      <c r="G2660" s="35">
        <f>SUMIFS(Tabla16[[EXENTO ]],Tabla16[NUM],Tabla1[[#This Row],[CODIGO]])</f>
        <v>0</v>
      </c>
      <c r="H2660" s="35">
        <f>SUMIFS(Tabla16[IVA],Tabla16[NUM],Tabla1[[#This Row],[CODIGO]])</f>
        <v>0</v>
      </c>
      <c r="I2660" s="35">
        <f>SUMIFS(Tabla16[ISR RET.],Tabla16[NUM],Tabla1[[#This Row],[CODIGO]])</f>
        <v>0</v>
      </c>
      <c r="J2660" s="35">
        <f>SUMIFS(Tabla16[IVA RET.],Tabla16[NUM],Tabla1[[#This Row],[CODIGO]])</f>
        <v>0</v>
      </c>
      <c r="K2660" t="str">
        <f>FIXED(Tabla1[[#This Row],[TASA 16%]],0)</f>
        <v>0</v>
      </c>
      <c r="L2660" t="str">
        <f>FIXED(Tabla1[[#This Row],[TASA 0%]],0)</f>
        <v>0</v>
      </c>
      <c r="M2660" t="str">
        <f>FIXED(Tabla1[[#This Row],[TASA EXE.]],0)</f>
        <v>0</v>
      </c>
      <c r="N2660" s="36" t="str">
        <f>FIXED(Tabla1[[#This Row],[IVA]],0)</f>
        <v>0</v>
      </c>
      <c r="O2660" s="36" t="str">
        <f>FIXED(Tabla1[[#This Row],[ISR RET]],0)</f>
        <v>0</v>
      </c>
      <c r="P2660" s="36" t="str">
        <f>FIXED(Tabla1[[#This Row],[IVA RET]],0)</f>
        <v>0</v>
      </c>
      <c r="R2660" s="68">
        <f>Tabla1[[#This Row],[TASA 16]]*16%</f>
        <v>0</v>
      </c>
    </row>
    <row r="2661" spans="2:18" x14ac:dyDescent="0.25">
      <c r="B2661" t="str">
        <f>'[1]210 Y RFC'!A2661</f>
        <v>CPA120910242</v>
      </c>
      <c r="C2661" t="s">
        <v>2693</v>
      </c>
      <c r="D2661" t="str">
        <f>'[1]210 Y RFC'!C2661</f>
        <v>COMERCIALIZADORA DEL PACIFICO DE ARTICULOS MEDICOS SA DE CV</v>
      </c>
      <c r="E2661" s="35">
        <f>SUMIFS(Tabla16[TASA 16],Tabla16[NUM],Tabla1[[#This Row],[CODIGO]])</f>
        <v>0</v>
      </c>
      <c r="F2661" s="35">
        <f>SUMIFS(Tabla16[TASA 0%],Tabla16[NUM],Tabla1[[#This Row],[CODIGO]])</f>
        <v>76290.100000000006</v>
      </c>
      <c r="G2661" s="35">
        <f>SUMIFS(Tabla16[[EXENTO ]],Tabla16[NUM],Tabla1[[#This Row],[CODIGO]])</f>
        <v>0</v>
      </c>
      <c r="H2661" s="35">
        <f>SUMIFS(Tabla16[IVA],Tabla16[NUM],Tabla1[[#This Row],[CODIGO]])</f>
        <v>0</v>
      </c>
      <c r="I2661" s="35">
        <f>SUMIFS(Tabla16[ISR RET.],Tabla16[NUM],Tabla1[[#This Row],[CODIGO]])</f>
        <v>0</v>
      </c>
      <c r="J2661" s="35">
        <f>SUMIFS(Tabla16[IVA RET.],Tabla16[NUM],Tabla1[[#This Row],[CODIGO]])</f>
        <v>0</v>
      </c>
      <c r="K2661" t="str">
        <f>FIXED(Tabla1[[#This Row],[TASA 16%]],0)</f>
        <v>0</v>
      </c>
      <c r="L2661" t="str">
        <f>FIXED(Tabla1[[#This Row],[TASA 0%]],0)</f>
        <v>76,290</v>
      </c>
      <c r="M2661" t="str">
        <f>FIXED(Tabla1[[#This Row],[TASA EXE.]],0)</f>
        <v>0</v>
      </c>
      <c r="N2661" t="str">
        <f>FIXED(Tabla1[[#This Row],[IVA]],0)</f>
        <v>0</v>
      </c>
      <c r="O2661" t="str">
        <f>FIXED(Tabla1[[#This Row],[ISR RET]],0)</f>
        <v>0</v>
      </c>
      <c r="P2661" t="str">
        <f>FIXED(Tabla1[[#This Row],[IVA RET]],0)</f>
        <v>0</v>
      </c>
      <c r="R2661" s="68">
        <f>Tabla1[[#This Row],[TASA 16]]*16%</f>
        <v>0</v>
      </c>
    </row>
    <row r="2662" spans="2:18" x14ac:dyDescent="0.25">
      <c r="B2662" t="str">
        <f>'[1]210 Y RFC'!A2662</f>
        <v>APN831231I55</v>
      </c>
      <c r="C2662" t="s">
        <v>2694</v>
      </c>
      <c r="D2662" t="str">
        <f>'[1]210 Y RFC'!C2662</f>
        <v>ABASTECEDORA DE PRODUCTOS NATURALES SA DE CV</v>
      </c>
      <c r="E2662" s="35">
        <f>SUMIFS(Tabla16[TASA 16],Tabla16[NUM],Tabla1[[#This Row],[CODIGO]])</f>
        <v>16656.875</v>
      </c>
      <c r="F2662" s="35">
        <f>SUMIFS(Tabla16[TASA 0%],Tabla16[NUM],Tabla1[[#This Row],[CODIGO]])</f>
        <v>118.9950000000008</v>
      </c>
      <c r="G2662" s="35">
        <f>SUMIFS(Tabla16[[EXENTO ]],Tabla16[NUM],Tabla1[[#This Row],[CODIGO]])</f>
        <v>0</v>
      </c>
      <c r="H2662" s="35">
        <f>SUMIFS(Tabla16[IVA],Tabla16[NUM],Tabla1[[#This Row],[CODIGO]])</f>
        <v>2665.1</v>
      </c>
      <c r="I2662" s="35">
        <f>SUMIFS(Tabla16[ISR RET.],Tabla16[NUM],Tabla1[[#This Row],[CODIGO]])</f>
        <v>0</v>
      </c>
      <c r="J2662" s="35">
        <f>SUMIFS(Tabla16[IVA RET.],Tabla16[NUM],Tabla1[[#This Row],[CODIGO]])</f>
        <v>0</v>
      </c>
      <c r="K2662" t="str">
        <f>FIXED(Tabla1[[#This Row],[TASA 16%]],0)</f>
        <v>16,657</v>
      </c>
      <c r="L2662" t="str">
        <f>FIXED(Tabla1[[#This Row],[TASA 0%]],0)</f>
        <v>119</v>
      </c>
      <c r="M2662" t="str">
        <f>FIXED(Tabla1[[#This Row],[TASA EXE.]],0)</f>
        <v>0</v>
      </c>
      <c r="N2662" t="str">
        <f>FIXED(Tabla1[[#This Row],[IVA]],0)</f>
        <v>2,665</v>
      </c>
      <c r="O2662" t="str">
        <f>FIXED(Tabla1[[#This Row],[ISR RET]],0)</f>
        <v>0</v>
      </c>
      <c r="P2662" t="str">
        <f>FIXED(Tabla1[[#This Row],[IVA RET]],0)</f>
        <v>0</v>
      </c>
      <c r="R2662" s="68">
        <f>Tabla1[[#This Row],[TASA 16]]*16%</f>
        <v>2665.12</v>
      </c>
    </row>
    <row r="2663" spans="2:18" x14ac:dyDescent="0.25">
      <c r="B2663" t="str">
        <f>'[1]210 Y RFC'!A2663</f>
        <v>ECG990316L22</v>
      </c>
      <c r="C2663" t="s">
        <v>2695</v>
      </c>
      <c r="D2663" t="str">
        <f>'[1]210 Y RFC'!C2663</f>
        <v>ENLACE COMERCIAL DE GOLOSINAS SA DE CV</v>
      </c>
      <c r="E2663" s="35">
        <f>SUMIFS(Tabla16[TASA 16],Tabla16[NUM],Tabla1[[#This Row],[CODIGO]])</f>
        <v>0</v>
      </c>
      <c r="F2663" s="35">
        <f>SUMIFS(Tabla16[TASA 0%],Tabla16[NUM],Tabla1[[#This Row],[CODIGO]])</f>
        <v>0</v>
      </c>
      <c r="G2663" s="35">
        <f>SUMIFS(Tabla16[[EXENTO ]],Tabla16[NUM],Tabla1[[#This Row],[CODIGO]])</f>
        <v>0</v>
      </c>
      <c r="H2663" s="35">
        <f>SUMIFS(Tabla16[IVA],Tabla16[NUM],Tabla1[[#This Row],[CODIGO]])</f>
        <v>0</v>
      </c>
      <c r="I2663" s="35">
        <f>SUMIFS(Tabla16[ISR RET.],Tabla16[NUM],Tabla1[[#This Row],[CODIGO]])</f>
        <v>0</v>
      </c>
      <c r="J2663" s="35">
        <f>SUMIFS(Tabla16[IVA RET.],Tabla16[NUM],Tabla1[[#This Row],[CODIGO]])</f>
        <v>0</v>
      </c>
      <c r="K2663" t="str">
        <f>FIXED(Tabla1[[#This Row],[TASA 16%]],0)</f>
        <v>0</v>
      </c>
      <c r="L2663" t="str">
        <f>FIXED(Tabla1[[#This Row],[TASA 0%]],0)</f>
        <v>0</v>
      </c>
      <c r="M2663" t="str">
        <f>FIXED(Tabla1[[#This Row],[TASA EXE.]],0)</f>
        <v>0</v>
      </c>
      <c r="N2663" t="str">
        <f>FIXED(Tabla1[[#This Row],[IVA]],0)</f>
        <v>0</v>
      </c>
      <c r="O2663" t="str">
        <f>FIXED(Tabla1[[#This Row],[ISR RET]],0)</f>
        <v>0</v>
      </c>
      <c r="P2663" t="str">
        <f>FIXED(Tabla1[[#This Row],[IVA RET]],0)</f>
        <v>0</v>
      </c>
      <c r="R2663" s="68">
        <f>Tabla1[[#This Row],[TASA 16]]*16%</f>
        <v>0</v>
      </c>
    </row>
    <row r="2664" spans="2:18" x14ac:dyDescent="0.25">
      <c r="B2664" t="str">
        <f>'[1]210 Y RFC'!A2664</f>
        <v>CSS0706111Q5</v>
      </c>
      <c r="C2664" t="s">
        <v>2696</v>
      </c>
      <c r="D2664" t="str">
        <f>'[1]210 Y RFC'!C2664</f>
        <v>COMBUSTIBLES Y SERVICIOS SAMER SA DE CV</v>
      </c>
      <c r="E2664" s="35">
        <f>SUMIFS(Tabla16[TASA 16],Tabla16[NUM],Tabla1[[#This Row],[CODIGO]])</f>
        <v>0</v>
      </c>
      <c r="F2664" s="35">
        <f>SUMIFS(Tabla16[TASA 0%],Tabla16[NUM],Tabla1[[#This Row],[CODIGO]])</f>
        <v>0</v>
      </c>
      <c r="G2664" s="35">
        <f>SUMIFS(Tabla16[[EXENTO ]],Tabla16[NUM],Tabla1[[#This Row],[CODIGO]])</f>
        <v>0</v>
      </c>
      <c r="H2664" s="35">
        <f>SUMIFS(Tabla16[IVA],Tabla16[NUM],Tabla1[[#This Row],[CODIGO]])</f>
        <v>0</v>
      </c>
      <c r="I2664" s="35">
        <f>SUMIFS(Tabla16[ISR RET.],Tabla16[NUM],Tabla1[[#This Row],[CODIGO]])</f>
        <v>0</v>
      </c>
      <c r="J2664" s="35">
        <f>SUMIFS(Tabla16[IVA RET.],Tabla16[NUM],Tabla1[[#This Row],[CODIGO]])</f>
        <v>0</v>
      </c>
      <c r="K2664" t="str">
        <f>FIXED(Tabla1[[#This Row],[TASA 16%]],0)</f>
        <v>0</v>
      </c>
      <c r="L2664" t="str">
        <f>FIXED(Tabla1[[#This Row],[TASA 0%]],0)</f>
        <v>0</v>
      </c>
      <c r="M2664" t="str">
        <f>FIXED(Tabla1[[#This Row],[TASA EXE.]],0)</f>
        <v>0</v>
      </c>
      <c r="N2664" s="36" t="str">
        <f>FIXED(Tabla1[[#This Row],[IVA]],0)</f>
        <v>0</v>
      </c>
      <c r="O2664" s="36" t="str">
        <f>FIXED(Tabla1[[#This Row],[ISR RET]],0)</f>
        <v>0</v>
      </c>
      <c r="P2664" s="36" t="str">
        <f>FIXED(Tabla1[[#This Row],[IVA RET]],0)</f>
        <v>0</v>
      </c>
      <c r="R2664" s="68">
        <f>Tabla1[[#This Row],[TASA 16]]*16%</f>
        <v>0</v>
      </c>
    </row>
    <row r="2665" spans="2:18" x14ac:dyDescent="0.25">
      <c r="B2665" t="str">
        <f>'[1]210 Y RFC'!A2665</f>
        <v>CFA841026RB2</v>
      </c>
      <c r="C2665" t="s">
        <v>2697</v>
      </c>
      <c r="D2665" t="str">
        <f>'[1]210 Y RFC'!C2665</f>
        <v>CORPORACION FINANCIERA ATLAS SA DE CV SOFOM ENR</v>
      </c>
      <c r="E2665" s="35">
        <f>SUMIFS(Tabla16[TASA 16],Tabla16[NUM],Tabla1[[#This Row],[CODIGO]])</f>
        <v>0</v>
      </c>
      <c r="F2665" s="35">
        <f>SUMIFS(Tabla16[TASA 0%],Tabla16[NUM],Tabla1[[#This Row],[CODIGO]])</f>
        <v>0</v>
      </c>
      <c r="G2665" s="35">
        <f>SUMIFS(Tabla16[[EXENTO ]],Tabla16[NUM],Tabla1[[#This Row],[CODIGO]])</f>
        <v>0</v>
      </c>
      <c r="H2665" s="35">
        <f>SUMIFS(Tabla16[IVA],Tabla16[NUM],Tabla1[[#This Row],[CODIGO]])</f>
        <v>0</v>
      </c>
      <c r="I2665" s="35">
        <f>SUMIFS(Tabla16[ISR RET.],Tabla16[NUM],Tabla1[[#This Row],[CODIGO]])</f>
        <v>0</v>
      </c>
      <c r="J2665" s="35">
        <f>SUMIFS(Tabla16[IVA RET.],Tabla16[NUM],Tabla1[[#This Row],[CODIGO]])</f>
        <v>0</v>
      </c>
      <c r="K2665" t="str">
        <f>FIXED(Tabla1[[#This Row],[TASA 16%]],0)</f>
        <v>0</v>
      </c>
      <c r="L2665" t="str">
        <f>FIXED(Tabla1[[#This Row],[TASA 0%]],0)</f>
        <v>0</v>
      </c>
      <c r="M2665" t="str">
        <f>FIXED(Tabla1[[#This Row],[TASA EXE.]],0)</f>
        <v>0</v>
      </c>
      <c r="N2665" t="str">
        <f>FIXED(Tabla1[[#This Row],[IVA]],0)</f>
        <v>0</v>
      </c>
      <c r="O2665" t="str">
        <f>FIXED(Tabla1[[#This Row],[ISR RET]],0)</f>
        <v>0</v>
      </c>
      <c r="P2665" t="str">
        <f>FIXED(Tabla1[[#This Row],[IVA RET]],0)</f>
        <v>0</v>
      </c>
      <c r="R2665" s="68">
        <f>Tabla1[[#This Row],[TASA 16]]*16%</f>
        <v>0</v>
      </c>
    </row>
    <row r="2666" spans="2:18" x14ac:dyDescent="0.25">
      <c r="B2666" t="str">
        <f>'[1]210 Y RFC'!A2666</f>
        <v>DEOL770123Q71</v>
      </c>
      <c r="C2666" t="s">
        <v>2698</v>
      </c>
      <c r="D2666" t="str">
        <f>'[1]210 Y RFC'!C2666</f>
        <v xml:space="preserve">LUZ GABRIELA DELGADILLO ONTIVEROS </v>
      </c>
      <c r="E2666" s="35">
        <f>SUMIFS(Tabla16[TASA 16],Tabla16[NUM],Tabla1[[#This Row],[CODIGO]])</f>
        <v>0</v>
      </c>
      <c r="F2666" s="35">
        <f>SUMIFS(Tabla16[TASA 0%],Tabla16[NUM],Tabla1[[#This Row],[CODIGO]])</f>
        <v>0</v>
      </c>
      <c r="G2666" s="35">
        <f>SUMIFS(Tabla16[[EXENTO ]],Tabla16[NUM],Tabla1[[#This Row],[CODIGO]])</f>
        <v>0</v>
      </c>
      <c r="H2666" s="35">
        <f>SUMIFS(Tabla16[IVA],Tabla16[NUM],Tabla1[[#This Row],[CODIGO]])</f>
        <v>0</v>
      </c>
      <c r="I2666" s="35">
        <f>SUMIFS(Tabla16[ISR RET.],Tabla16[NUM],Tabla1[[#This Row],[CODIGO]])</f>
        <v>0</v>
      </c>
      <c r="J2666" s="35">
        <f>SUMIFS(Tabla16[IVA RET.],Tabla16[NUM],Tabla1[[#This Row],[CODIGO]])</f>
        <v>0</v>
      </c>
      <c r="K2666" t="str">
        <f>FIXED(Tabla1[[#This Row],[TASA 16%]],0)</f>
        <v>0</v>
      </c>
      <c r="L2666" t="str">
        <f>FIXED(Tabla1[[#This Row],[TASA 0%]],0)</f>
        <v>0</v>
      </c>
      <c r="M2666" t="str">
        <f>FIXED(Tabla1[[#This Row],[TASA EXE.]],0)</f>
        <v>0</v>
      </c>
      <c r="N2666" s="36" t="str">
        <f>FIXED(Tabla1[[#This Row],[IVA]],0)</f>
        <v>0</v>
      </c>
      <c r="O2666" s="36" t="str">
        <f>FIXED(Tabla1[[#This Row],[ISR RET]],0)</f>
        <v>0</v>
      </c>
      <c r="P2666" s="36" t="str">
        <f>FIXED(Tabla1[[#This Row],[IVA RET]],0)</f>
        <v>0</v>
      </c>
      <c r="R2666" s="68">
        <f>Tabla1[[#This Row],[TASA 16]]*16%</f>
        <v>0</v>
      </c>
    </row>
    <row r="2667" spans="2:18" x14ac:dyDescent="0.25">
      <c r="B2667" t="str">
        <f>'[1]210 Y RFC'!A2667</f>
        <v>PAB010125LB2</v>
      </c>
      <c r="C2667" t="s">
        <v>2699</v>
      </c>
      <c r="D2667" t="str">
        <f>'[1]210 Y RFC'!C2667</f>
        <v>PLASTICOS ADHERIBLES DEL BAJIO SA DE CV</v>
      </c>
      <c r="E2667" s="35">
        <f>SUMIFS(Tabla16[TASA 16],Tabla16[NUM],Tabla1[[#This Row],[CODIGO]])</f>
        <v>0</v>
      </c>
      <c r="F2667" s="35">
        <f>SUMIFS(Tabla16[TASA 0%],Tabla16[NUM],Tabla1[[#This Row],[CODIGO]])</f>
        <v>0</v>
      </c>
      <c r="G2667" s="35">
        <f>SUMIFS(Tabla16[[EXENTO ]],Tabla16[NUM],Tabla1[[#This Row],[CODIGO]])</f>
        <v>0</v>
      </c>
      <c r="H2667" s="35">
        <f>SUMIFS(Tabla16[IVA],Tabla16[NUM],Tabla1[[#This Row],[CODIGO]])</f>
        <v>0</v>
      </c>
      <c r="I2667" s="35">
        <f>SUMIFS(Tabla16[ISR RET.],Tabla16[NUM],Tabla1[[#This Row],[CODIGO]])</f>
        <v>0</v>
      </c>
      <c r="J2667" s="35">
        <f>SUMIFS(Tabla16[IVA RET.],Tabla16[NUM],Tabla1[[#This Row],[CODIGO]])</f>
        <v>0</v>
      </c>
      <c r="K2667" t="str">
        <f>FIXED(Tabla1[[#This Row],[TASA 16%]],0)</f>
        <v>0</v>
      </c>
      <c r="L2667" t="str">
        <f>FIXED(Tabla1[[#This Row],[TASA 0%]],0)</f>
        <v>0</v>
      </c>
      <c r="M2667" t="str">
        <f>FIXED(Tabla1[[#This Row],[TASA EXE.]],0)</f>
        <v>0</v>
      </c>
      <c r="N2667" t="str">
        <f>FIXED(Tabla1[[#This Row],[IVA]],0)</f>
        <v>0</v>
      </c>
      <c r="O2667" t="str">
        <f>FIXED(Tabla1[[#This Row],[ISR RET]],0)</f>
        <v>0</v>
      </c>
      <c r="P2667" t="str">
        <f>FIXED(Tabla1[[#This Row],[IVA RET]],0)</f>
        <v>0</v>
      </c>
      <c r="R2667" s="68">
        <f>Tabla1[[#This Row],[TASA 16]]*16%</f>
        <v>0</v>
      </c>
    </row>
    <row r="2668" spans="2:18" x14ac:dyDescent="0.25">
      <c r="B2668" t="str">
        <f>'[1]210 Y RFC'!A2668</f>
        <v>AEC810901298</v>
      </c>
      <c r="C2668" t="s">
        <v>2700</v>
      </c>
      <c r="D2668" t="str">
        <f>'[1]210 Y RFC'!C2668</f>
        <v>AMERICAN EXPRESS COMPANY SA DE CV</v>
      </c>
      <c r="E2668" s="35">
        <f>SUMIFS(Tabla16[TASA 16],Tabla16[NUM],Tabla1[[#This Row],[CODIGO]])</f>
        <v>0</v>
      </c>
      <c r="F2668" s="35">
        <f>SUMIFS(Tabla16[TASA 0%],Tabla16[NUM],Tabla1[[#This Row],[CODIGO]])</f>
        <v>0</v>
      </c>
      <c r="G2668" s="35">
        <f>SUMIFS(Tabla16[[EXENTO ]],Tabla16[NUM],Tabla1[[#This Row],[CODIGO]])</f>
        <v>0</v>
      </c>
      <c r="H2668" s="35">
        <f>SUMIFS(Tabla16[IVA],Tabla16[NUM],Tabla1[[#This Row],[CODIGO]])</f>
        <v>0</v>
      </c>
      <c r="I2668" s="35">
        <f>SUMIFS(Tabla16[ISR RET.],Tabla16[NUM],Tabla1[[#This Row],[CODIGO]])</f>
        <v>0</v>
      </c>
      <c r="J2668" s="35">
        <f>SUMIFS(Tabla16[IVA RET.],Tabla16[NUM],Tabla1[[#This Row],[CODIGO]])</f>
        <v>0</v>
      </c>
      <c r="K2668" t="str">
        <f>FIXED(Tabla1[[#This Row],[TASA 16%]],0)</f>
        <v>0</v>
      </c>
      <c r="L2668" t="str">
        <f>FIXED(Tabla1[[#This Row],[TASA 0%]],0)</f>
        <v>0</v>
      </c>
      <c r="M2668" t="str">
        <f>FIXED(Tabla1[[#This Row],[TASA EXE.]],0)</f>
        <v>0</v>
      </c>
      <c r="N2668" t="str">
        <f>FIXED(Tabla1[[#This Row],[IVA]],0)</f>
        <v>0</v>
      </c>
      <c r="O2668" t="str">
        <f>FIXED(Tabla1[[#This Row],[ISR RET]],0)</f>
        <v>0</v>
      </c>
      <c r="P2668" t="str">
        <f>FIXED(Tabla1[[#This Row],[IVA RET]],0)</f>
        <v>0</v>
      </c>
      <c r="R2668" s="68">
        <f>Tabla1[[#This Row],[TASA 16]]*16%</f>
        <v>0</v>
      </c>
    </row>
    <row r="2669" spans="2:18" x14ac:dyDescent="0.25">
      <c r="B2669" t="str">
        <f>'[1]210 Y RFC'!A2669</f>
        <v>MAR9510193G7</v>
      </c>
      <c r="C2669" t="s">
        <v>2701</v>
      </c>
      <c r="D2669" t="str">
        <f>'[1]210 Y RFC'!C2669</f>
        <v>MILLAN ARELLANO Y CIA SC</v>
      </c>
      <c r="E2669" s="35">
        <f>SUMIFS(Tabla16[TASA 16],Tabla16[NUM],Tabla1[[#This Row],[CODIGO]])</f>
        <v>0</v>
      </c>
      <c r="F2669" s="35">
        <f>SUMIFS(Tabla16[TASA 0%],Tabla16[NUM],Tabla1[[#This Row],[CODIGO]])</f>
        <v>0</v>
      </c>
      <c r="G2669" s="35">
        <f>SUMIFS(Tabla16[[EXENTO ]],Tabla16[NUM],Tabla1[[#This Row],[CODIGO]])</f>
        <v>0</v>
      </c>
      <c r="H2669" s="35">
        <f>SUMIFS(Tabla16[IVA],Tabla16[NUM],Tabla1[[#This Row],[CODIGO]])</f>
        <v>0</v>
      </c>
      <c r="I2669" s="35">
        <f>SUMIFS(Tabla16[ISR RET.],Tabla16[NUM],Tabla1[[#This Row],[CODIGO]])</f>
        <v>0</v>
      </c>
      <c r="J2669" s="35">
        <f>SUMIFS(Tabla16[IVA RET.],Tabla16[NUM],Tabla1[[#This Row],[CODIGO]])</f>
        <v>0</v>
      </c>
      <c r="K2669" t="str">
        <f>FIXED(Tabla1[[#This Row],[TASA 16%]],0)</f>
        <v>0</v>
      </c>
      <c r="L2669" t="str">
        <f>FIXED(Tabla1[[#This Row],[TASA 0%]],0)</f>
        <v>0</v>
      </c>
      <c r="M2669" t="str">
        <f>FIXED(Tabla1[[#This Row],[TASA EXE.]],0)</f>
        <v>0</v>
      </c>
      <c r="N2669" t="str">
        <f>FIXED(Tabla1[[#This Row],[IVA]],0)</f>
        <v>0</v>
      </c>
      <c r="O2669" t="str">
        <f>FIXED(Tabla1[[#This Row],[ISR RET]],0)</f>
        <v>0</v>
      </c>
      <c r="P2669" t="str">
        <f>FIXED(Tabla1[[#This Row],[IVA RET]],0)</f>
        <v>0</v>
      </c>
      <c r="R2669" s="68">
        <f>Tabla1[[#This Row],[TASA 16]]*16%</f>
        <v>0</v>
      </c>
    </row>
    <row r="2670" spans="2:18" x14ac:dyDescent="0.25">
      <c r="B2670" t="str">
        <f>'[1]210 Y RFC'!A2670</f>
        <v>VICS540721745</v>
      </c>
      <c r="C2670" t="s">
        <v>2702</v>
      </c>
      <c r="D2670" t="str">
        <f>'[1]210 Y RFC'!C2670</f>
        <v>VILLASEÑOR CORTES SALVADOR</v>
      </c>
      <c r="E2670" s="35">
        <f>SUMIFS(Tabla16[TASA 16],Tabla16[NUM],Tabla1[[#This Row],[CODIGO]])</f>
        <v>0</v>
      </c>
      <c r="F2670" s="35">
        <f>SUMIFS(Tabla16[TASA 0%],Tabla16[NUM],Tabla1[[#This Row],[CODIGO]])</f>
        <v>0</v>
      </c>
      <c r="G2670" s="35">
        <f>SUMIFS(Tabla16[[EXENTO ]],Tabla16[NUM],Tabla1[[#This Row],[CODIGO]])</f>
        <v>0</v>
      </c>
      <c r="H2670" s="35">
        <f>SUMIFS(Tabla16[IVA],Tabla16[NUM],Tabla1[[#This Row],[CODIGO]])</f>
        <v>0</v>
      </c>
      <c r="I2670" s="35">
        <f>SUMIFS(Tabla16[ISR RET.],Tabla16[NUM],Tabla1[[#This Row],[CODIGO]])</f>
        <v>0</v>
      </c>
      <c r="J2670" s="35">
        <f>SUMIFS(Tabla16[IVA RET.],Tabla16[NUM],Tabla1[[#This Row],[CODIGO]])</f>
        <v>0</v>
      </c>
      <c r="K2670" t="str">
        <f>FIXED(Tabla1[[#This Row],[TASA 16%]],0)</f>
        <v>0</v>
      </c>
      <c r="L2670" t="str">
        <f>FIXED(Tabla1[[#This Row],[TASA 0%]],0)</f>
        <v>0</v>
      </c>
      <c r="M2670" t="str">
        <f>FIXED(Tabla1[[#This Row],[TASA EXE.]],0)</f>
        <v>0</v>
      </c>
      <c r="N2670" s="36" t="str">
        <f>FIXED(Tabla1[[#This Row],[IVA]],0)</f>
        <v>0</v>
      </c>
      <c r="O2670" s="36" t="str">
        <f>FIXED(Tabla1[[#This Row],[ISR RET]],0)</f>
        <v>0</v>
      </c>
      <c r="P2670" s="36" t="str">
        <f>FIXED(Tabla1[[#This Row],[IVA RET]],0)</f>
        <v>0</v>
      </c>
      <c r="R2670" s="68">
        <f>Tabla1[[#This Row],[TASA 16]]*16%</f>
        <v>0</v>
      </c>
    </row>
    <row r="2671" spans="2:18" x14ac:dyDescent="0.25">
      <c r="B2671" t="str">
        <f>'[1]210 Y RFC'!A2671</f>
        <v>LOGF77081083A</v>
      </c>
      <c r="C2671" t="s">
        <v>2703</v>
      </c>
      <c r="D2671" t="str">
        <f>'[1]210 Y RFC'!C2671</f>
        <v>LOZA GOMEZ FRANCISCO ASCENCION</v>
      </c>
      <c r="E2671" s="35">
        <f>SUMIFS(Tabla16[TASA 16],Tabla16[NUM],Tabla1[[#This Row],[CODIGO]])</f>
        <v>4195.8125</v>
      </c>
      <c r="F2671" s="35">
        <f>SUMIFS(Tabla16[TASA 0%],Tabla16[NUM],Tabla1[[#This Row],[CODIGO]])</f>
        <v>-1.2499999999818101E-2</v>
      </c>
      <c r="G2671" s="35">
        <f>SUMIFS(Tabla16[[EXENTO ]],Tabla16[NUM],Tabla1[[#This Row],[CODIGO]])</f>
        <v>0</v>
      </c>
      <c r="H2671" s="35">
        <f>SUMIFS(Tabla16[IVA],Tabla16[NUM],Tabla1[[#This Row],[CODIGO]])</f>
        <v>671.33</v>
      </c>
      <c r="I2671" s="35">
        <f>SUMIFS(Tabla16[ISR RET.],Tabla16[NUM],Tabla1[[#This Row],[CODIGO]])</f>
        <v>-419.58</v>
      </c>
      <c r="J2671" s="35">
        <f>SUMIFS(Tabla16[IVA RET.],Tabla16[NUM],Tabla1[[#This Row],[CODIGO]])</f>
        <v>-447.55</v>
      </c>
      <c r="K2671" t="str">
        <f>FIXED(Tabla1[[#This Row],[TASA 16%]],0)</f>
        <v>4,196</v>
      </c>
      <c r="L2671" t="str">
        <f>FIXED(Tabla1[[#This Row],[TASA 0%]],0)</f>
        <v>0</v>
      </c>
      <c r="M2671" t="str">
        <f>FIXED(Tabla1[[#This Row],[TASA EXE.]],0)</f>
        <v>0</v>
      </c>
      <c r="N2671" t="str">
        <f>FIXED(Tabla1[[#This Row],[IVA]],0)</f>
        <v>671</v>
      </c>
      <c r="O2671" t="str">
        <f>FIXED(Tabla1[[#This Row],[ISR RET]],0)</f>
        <v>-420</v>
      </c>
      <c r="P2671" t="str">
        <f>FIXED(Tabla1[[#This Row],[IVA RET]],0)</f>
        <v>-448</v>
      </c>
      <c r="R2671" s="68">
        <f>Tabla1[[#This Row],[TASA 16]]*16%</f>
        <v>671.36</v>
      </c>
    </row>
    <row r="2672" spans="2:18" x14ac:dyDescent="0.25">
      <c r="B2672" t="str">
        <f>'[1]210 Y RFC'!A2672</f>
        <v>CLC130909710</v>
      </c>
      <c r="C2672" t="s">
        <v>2704</v>
      </c>
      <c r="D2672" t="str">
        <f>'[1]210 Y RFC'!C2672</f>
        <v>CLINICA LOURDES CONSULTORIO DE IMAGEN S DE RL DE CV</v>
      </c>
      <c r="E2672" s="35">
        <f>SUMIFS(Tabla16[TASA 16],Tabla16[NUM],Tabla1[[#This Row],[CODIGO]])</f>
        <v>0</v>
      </c>
      <c r="F2672" s="35">
        <f>SUMIFS(Tabla16[TASA 0%],Tabla16[NUM],Tabla1[[#This Row],[CODIGO]])</f>
        <v>0</v>
      </c>
      <c r="G2672" s="35">
        <f>SUMIFS(Tabla16[[EXENTO ]],Tabla16[NUM],Tabla1[[#This Row],[CODIGO]])</f>
        <v>0</v>
      </c>
      <c r="H2672" s="35">
        <f>SUMIFS(Tabla16[IVA],Tabla16[NUM],Tabla1[[#This Row],[CODIGO]])</f>
        <v>0</v>
      </c>
      <c r="I2672" s="35">
        <f>SUMIFS(Tabla16[ISR RET.],Tabla16[NUM],Tabla1[[#This Row],[CODIGO]])</f>
        <v>0</v>
      </c>
      <c r="J2672" s="35">
        <f>SUMIFS(Tabla16[IVA RET.],Tabla16[NUM],Tabla1[[#This Row],[CODIGO]])</f>
        <v>0</v>
      </c>
      <c r="K2672" t="str">
        <f>FIXED(Tabla1[[#This Row],[TASA 16%]],0)</f>
        <v>0</v>
      </c>
      <c r="L2672" t="str">
        <f>FIXED(Tabla1[[#This Row],[TASA 0%]],0)</f>
        <v>0</v>
      </c>
      <c r="M2672" t="str">
        <f>FIXED(Tabla1[[#This Row],[TASA EXE.]],0)</f>
        <v>0</v>
      </c>
      <c r="N2672" s="36" t="str">
        <f>FIXED(Tabla1[[#This Row],[IVA]],0)</f>
        <v>0</v>
      </c>
      <c r="O2672" s="36" t="str">
        <f>FIXED(Tabla1[[#This Row],[ISR RET]],0)</f>
        <v>0</v>
      </c>
      <c r="P2672" s="36" t="str">
        <f>FIXED(Tabla1[[#This Row],[IVA RET]],0)</f>
        <v>0</v>
      </c>
      <c r="R2672" s="68">
        <f>Tabla1[[#This Row],[TASA 16]]*16%</f>
        <v>0</v>
      </c>
    </row>
    <row r="2673" spans="2:18" x14ac:dyDescent="0.25">
      <c r="B2673" t="str">
        <f>'[1]210 Y RFC'!A2673</f>
        <v>GONN8810012J6</v>
      </c>
      <c r="C2673" t="s">
        <v>2705</v>
      </c>
      <c r="D2673" t="str">
        <f>'[1]210 Y RFC'!C2673</f>
        <v>GONZALEZ NAVARRO NOE</v>
      </c>
      <c r="E2673" s="35">
        <f>SUMIFS(Tabla16[TASA 16],Tabla16[NUM],Tabla1[[#This Row],[CODIGO]])</f>
        <v>0</v>
      </c>
      <c r="F2673" s="35">
        <f>SUMIFS(Tabla16[TASA 0%],Tabla16[NUM],Tabla1[[#This Row],[CODIGO]])</f>
        <v>0</v>
      </c>
      <c r="G2673" s="35">
        <f>SUMIFS(Tabla16[[EXENTO ]],Tabla16[NUM],Tabla1[[#This Row],[CODIGO]])</f>
        <v>0</v>
      </c>
      <c r="H2673" s="35">
        <f>SUMIFS(Tabla16[IVA],Tabla16[NUM],Tabla1[[#This Row],[CODIGO]])</f>
        <v>0</v>
      </c>
      <c r="I2673" s="35">
        <f>SUMIFS(Tabla16[ISR RET.],Tabla16[NUM],Tabla1[[#This Row],[CODIGO]])</f>
        <v>0</v>
      </c>
      <c r="J2673" s="35">
        <f>SUMIFS(Tabla16[IVA RET.],Tabla16[NUM],Tabla1[[#This Row],[CODIGO]])</f>
        <v>0</v>
      </c>
      <c r="K2673" t="str">
        <f>FIXED(Tabla1[[#This Row],[TASA 16%]],0)</f>
        <v>0</v>
      </c>
      <c r="L2673" t="str">
        <f>FIXED(Tabla1[[#This Row],[TASA 0%]],0)</f>
        <v>0</v>
      </c>
      <c r="M2673" t="str">
        <f>FIXED(Tabla1[[#This Row],[TASA EXE.]],0)</f>
        <v>0</v>
      </c>
      <c r="N2673" t="str">
        <f>FIXED(Tabla1[[#This Row],[IVA]],0)</f>
        <v>0</v>
      </c>
      <c r="O2673" t="str">
        <f>FIXED(Tabla1[[#This Row],[ISR RET]],0)</f>
        <v>0</v>
      </c>
      <c r="P2673" t="str">
        <f>FIXED(Tabla1[[#This Row],[IVA RET]],0)</f>
        <v>0</v>
      </c>
      <c r="R2673" s="68">
        <f>Tabla1[[#This Row],[TASA 16]]*16%</f>
        <v>0</v>
      </c>
    </row>
    <row r="2674" spans="2:18" x14ac:dyDescent="0.25">
      <c r="B2674" t="str">
        <f>'[1]210 Y RFC'!A2674</f>
        <v>SCO9512047Z3</v>
      </c>
      <c r="C2674" t="s">
        <v>2706</v>
      </c>
      <c r="D2674" t="str">
        <f>'[1]210 Y RFC'!C2674</f>
        <v>SANILOCK COMERCIAL SA DE CV</v>
      </c>
      <c r="E2674" s="35">
        <f>SUMIFS(Tabla16[TASA 16],Tabla16[NUM],Tabla1[[#This Row],[CODIGO]])</f>
        <v>0</v>
      </c>
      <c r="F2674" s="35">
        <f>SUMIFS(Tabla16[TASA 0%],Tabla16[NUM],Tabla1[[#This Row],[CODIGO]])</f>
        <v>0</v>
      </c>
      <c r="G2674" s="35">
        <f>SUMIFS(Tabla16[[EXENTO ]],Tabla16[NUM],Tabla1[[#This Row],[CODIGO]])</f>
        <v>0</v>
      </c>
      <c r="H2674" s="35">
        <f>SUMIFS(Tabla16[IVA],Tabla16[NUM],Tabla1[[#This Row],[CODIGO]])</f>
        <v>0</v>
      </c>
      <c r="I2674" s="35">
        <f>SUMIFS(Tabla16[ISR RET.],Tabla16[NUM],Tabla1[[#This Row],[CODIGO]])</f>
        <v>0</v>
      </c>
      <c r="J2674" s="35">
        <f>SUMIFS(Tabla16[IVA RET.],Tabla16[NUM],Tabla1[[#This Row],[CODIGO]])</f>
        <v>0</v>
      </c>
      <c r="K2674" t="str">
        <f>FIXED(Tabla1[[#This Row],[TASA 16%]],0)</f>
        <v>0</v>
      </c>
      <c r="L2674" t="str">
        <f>FIXED(Tabla1[[#This Row],[TASA 0%]],0)</f>
        <v>0</v>
      </c>
      <c r="M2674" t="str">
        <f>FIXED(Tabla1[[#This Row],[TASA EXE.]],0)</f>
        <v>0</v>
      </c>
      <c r="N2674" s="36" t="str">
        <f>FIXED(Tabla1[[#This Row],[IVA]],0)</f>
        <v>0</v>
      </c>
      <c r="O2674" s="36" t="str">
        <f>FIXED(Tabla1[[#This Row],[ISR RET]],0)</f>
        <v>0</v>
      </c>
      <c r="P2674" s="36" t="str">
        <f>FIXED(Tabla1[[#This Row],[IVA RET]],0)</f>
        <v>0</v>
      </c>
      <c r="R2674" s="68">
        <f>Tabla1[[#This Row],[TASA 16]]*16%</f>
        <v>0</v>
      </c>
    </row>
    <row r="2675" spans="2:18" x14ac:dyDescent="0.25">
      <c r="B2675" t="str">
        <f>'[1]210 Y RFC'!A2675</f>
        <v>SASS8110026C0</v>
      </c>
      <c r="C2675" t="s">
        <v>2707</v>
      </c>
      <c r="D2675" t="str">
        <f>'[1]210 Y RFC'!C2675</f>
        <v>SALINAS SANCHEZ SANDRA IVETTE</v>
      </c>
      <c r="E2675" s="35">
        <f>SUMIFS(Tabla16[TASA 16],Tabla16[NUM],Tabla1[[#This Row],[CODIGO]])</f>
        <v>0</v>
      </c>
      <c r="F2675" s="35">
        <f>SUMIFS(Tabla16[TASA 0%],Tabla16[NUM],Tabla1[[#This Row],[CODIGO]])</f>
        <v>0</v>
      </c>
      <c r="G2675" s="35">
        <f>SUMIFS(Tabla16[[EXENTO ]],Tabla16[NUM],Tabla1[[#This Row],[CODIGO]])</f>
        <v>0</v>
      </c>
      <c r="H2675" s="35">
        <f>SUMIFS(Tabla16[IVA],Tabla16[NUM],Tabla1[[#This Row],[CODIGO]])</f>
        <v>0</v>
      </c>
      <c r="I2675" s="35">
        <f>SUMIFS(Tabla16[ISR RET.],Tabla16[NUM],Tabla1[[#This Row],[CODIGO]])</f>
        <v>0</v>
      </c>
      <c r="J2675" s="35">
        <f>SUMIFS(Tabla16[IVA RET.],Tabla16[NUM],Tabla1[[#This Row],[CODIGO]])</f>
        <v>0</v>
      </c>
      <c r="K2675" t="str">
        <f>FIXED(Tabla1[[#This Row],[TASA 16%]],0)</f>
        <v>0</v>
      </c>
      <c r="L2675" t="str">
        <f>FIXED(Tabla1[[#This Row],[TASA 0%]],0)</f>
        <v>0</v>
      </c>
      <c r="M2675" t="str">
        <f>FIXED(Tabla1[[#This Row],[TASA EXE.]],0)</f>
        <v>0</v>
      </c>
      <c r="N2675" t="str">
        <f>FIXED(Tabla1[[#This Row],[IVA]],0)</f>
        <v>0</v>
      </c>
      <c r="O2675" t="str">
        <f>FIXED(Tabla1[[#This Row],[ISR RET]],0)</f>
        <v>0</v>
      </c>
      <c r="P2675" t="str">
        <f>FIXED(Tabla1[[#This Row],[IVA RET]],0)</f>
        <v>0</v>
      </c>
      <c r="R2675" s="68">
        <f>Tabla1[[#This Row],[TASA 16]]*16%</f>
        <v>0</v>
      </c>
    </row>
    <row r="2676" spans="2:18" x14ac:dyDescent="0.25">
      <c r="B2676" t="str">
        <f>'[1]210 Y RFC'!A2676</f>
        <v>OOSJ910716MR3</v>
      </c>
      <c r="C2676" t="s">
        <v>2708</v>
      </c>
      <c r="D2676" t="str">
        <f>'[1]210 Y RFC'!C2676</f>
        <v>OROZCO SANCHEZ JOSUE</v>
      </c>
      <c r="E2676" s="35">
        <f>SUMIFS(Tabla16[TASA 16],Tabla16[NUM],Tabla1[[#This Row],[CODIGO]])</f>
        <v>0</v>
      </c>
      <c r="F2676" s="35">
        <f>SUMIFS(Tabla16[TASA 0%],Tabla16[NUM],Tabla1[[#This Row],[CODIGO]])</f>
        <v>0</v>
      </c>
      <c r="G2676" s="35">
        <f>SUMIFS(Tabla16[[EXENTO ]],Tabla16[NUM],Tabla1[[#This Row],[CODIGO]])</f>
        <v>0</v>
      </c>
      <c r="H2676" s="35">
        <f>SUMIFS(Tabla16[IVA],Tabla16[NUM],Tabla1[[#This Row],[CODIGO]])</f>
        <v>0</v>
      </c>
      <c r="I2676" s="35">
        <f>SUMIFS(Tabla16[ISR RET.],Tabla16[NUM],Tabla1[[#This Row],[CODIGO]])</f>
        <v>0</v>
      </c>
      <c r="J2676" s="35">
        <f>SUMIFS(Tabla16[IVA RET.],Tabla16[NUM],Tabla1[[#This Row],[CODIGO]])</f>
        <v>0</v>
      </c>
      <c r="K2676" t="str">
        <f>FIXED(Tabla1[[#This Row],[TASA 16%]],0)</f>
        <v>0</v>
      </c>
      <c r="L2676" t="str">
        <f>FIXED(Tabla1[[#This Row],[TASA 0%]],0)</f>
        <v>0</v>
      </c>
      <c r="M2676" t="str">
        <f>FIXED(Tabla1[[#This Row],[TASA EXE.]],0)</f>
        <v>0</v>
      </c>
      <c r="N2676" s="36" t="str">
        <f>FIXED(Tabla1[[#This Row],[IVA]],0)</f>
        <v>0</v>
      </c>
      <c r="O2676" s="36" t="str">
        <f>FIXED(Tabla1[[#This Row],[ISR RET]],0)</f>
        <v>0</v>
      </c>
      <c r="P2676" s="36" t="str">
        <f>FIXED(Tabla1[[#This Row],[IVA RET]],0)</f>
        <v>0</v>
      </c>
      <c r="R2676" s="68">
        <f>Tabla1[[#This Row],[TASA 16]]*16%</f>
        <v>0</v>
      </c>
    </row>
    <row r="2677" spans="2:18" x14ac:dyDescent="0.25">
      <c r="B2677" t="str">
        <f>'[1]210 Y RFC'!A2677</f>
        <v>THV131211SA2</v>
      </c>
      <c r="C2677" t="s">
        <v>2709</v>
      </c>
      <c r="D2677" t="str">
        <f>'[1]210 Y RFC'!C2677</f>
        <v>TECNICA HVAC-R SA DE CV</v>
      </c>
      <c r="E2677" s="35">
        <f>SUMIFS(Tabla16[TASA 16],Tabla16[NUM],Tabla1[[#This Row],[CODIGO]])</f>
        <v>0</v>
      </c>
      <c r="F2677" s="35">
        <f>SUMIFS(Tabla16[TASA 0%],Tabla16[NUM],Tabla1[[#This Row],[CODIGO]])</f>
        <v>0</v>
      </c>
      <c r="G2677" s="35">
        <f>SUMIFS(Tabla16[[EXENTO ]],Tabla16[NUM],Tabla1[[#This Row],[CODIGO]])</f>
        <v>0</v>
      </c>
      <c r="H2677" s="35">
        <f>SUMIFS(Tabla16[IVA],Tabla16[NUM],Tabla1[[#This Row],[CODIGO]])</f>
        <v>0</v>
      </c>
      <c r="I2677" s="35">
        <f>SUMIFS(Tabla16[ISR RET.],Tabla16[NUM],Tabla1[[#This Row],[CODIGO]])</f>
        <v>0</v>
      </c>
      <c r="J2677" s="35">
        <f>SUMIFS(Tabla16[IVA RET.],Tabla16[NUM],Tabla1[[#This Row],[CODIGO]])</f>
        <v>0</v>
      </c>
      <c r="K2677" t="str">
        <f>FIXED(Tabla1[[#This Row],[TASA 16%]],0)</f>
        <v>0</v>
      </c>
      <c r="L2677" t="str">
        <f>FIXED(Tabla1[[#This Row],[TASA 0%]],0)</f>
        <v>0</v>
      </c>
      <c r="M2677" t="str">
        <f>FIXED(Tabla1[[#This Row],[TASA EXE.]],0)</f>
        <v>0</v>
      </c>
      <c r="N2677" t="str">
        <f>FIXED(Tabla1[[#This Row],[IVA]],0)</f>
        <v>0</v>
      </c>
      <c r="O2677" t="str">
        <f>FIXED(Tabla1[[#This Row],[ISR RET]],0)</f>
        <v>0</v>
      </c>
      <c r="P2677" t="str">
        <f>FIXED(Tabla1[[#This Row],[IVA RET]],0)</f>
        <v>0</v>
      </c>
      <c r="R2677" s="68">
        <f>Tabla1[[#This Row],[TASA 16]]*16%</f>
        <v>0</v>
      </c>
    </row>
    <row r="2678" spans="2:18" x14ac:dyDescent="0.25">
      <c r="B2678" t="str">
        <f>'[1]210 Y RFC'!A2678</f>
        <v>RAMF800814928</v>
      </c>
      <c r="C2678" t="s">
        <v>2710</v>
      </c>
      <c r="D2678" t="str">
        <f>'[1]210 Y RFC'!C2678</f>
        <v>RAMIREZ MARTIN FELIPE</v>
      </c>
      <c r="E2678" s="35">
        <f>SUMIFS(Tabla16[TASA 16],Tabla16[NUM],Tabla1[[#This Row],[CODIGO]])</f>
        <v>0</v>
      </c>
      <c r="F2678" s="35">
        <f>SUMIFS(Tabla16[TASA 0%],Tabla16[NUM],Tabla1[[#This Row],[CODIGO]])</f>
        <v>0</v>
      </c>
      <c r="G2678" s="35">
        <f>SUMIFS(Tabla16[[EXENTO ]],Tabla16[NUM],Tabla1[[#This Row],[CODIGO]])</f>
        <v>0</v>
      </c>
      <c r="H2678" s="35">
        <f>SUMIFS(Tabla16[IVA],Tabla16[NUM],Tabla1[[#This Row],[CODIGO]])</f>
        <v>0</v>
      </c>
      <c r="I2678" s="35">
        <f>SUMIFS(Tabla16[ISR RET.],Tabla16[NUM],Tabla1[[#This Row],[CODIGO]])</f>
        <v>0</v>
      </c>
      <c r="J2678" s="35">
        <f>SUMIFS(Tabla16[IVA RET.],Tabla16[NUM],Tabla1[[#This Row],[CODIGO]])</f>
        <v>0</v>
      </c>
      <c r="K2678" t="str">
        <f>FIXED(Tabla1[[#This Row],[TASA 16%]],0)</f>
        <v>0</v>
      </c>
      <c r="L2678" t="str">
        <f>FIXED(Tabla1[[#This Row],[TASA 0%]],0)</f>
        <v>0</v>
      </c>
      <c r="M2678" t="str">
        <f>FIXED(Tabla1[[#This Row],[TASA EXE.]],0)</f>
        <v>0</v>
      </c>
      <c r="N2678" s="36" t="str">
        <f>FIXED(Tabla1[[#This Row],[IVA]],0)</f>
        <v>0</v>
      </c>
      <c r="O2678" s="36" t="str">
        <f>FIXED(Tabla1[[#This Row],[ISR RET]],0)</f>
        <v>0</v>
      </c>
      <c r="P2678" s="36" t="str">
        <f>FIXED(Tabla1[[#This Row],[IVA RET]],0)</f>
        <v>0</v>
      </c>
      <c r="R2678" s="68">
        <f>Tabla1[[#This Row],[TASA 16]]*16%</f>
        <v>0</v>
      </c>
    </row>
    <row r="2679" spans="2:18" x14ac:dyDescent="0.25">
      <c r="B2679" t="str">
        <f>'[1]210 Y RFC'!A2679</f>
        <v>IEU060502MI4</v>
      </c>
      <c r="C2679" t="s">
        <v>2711</v>
      </c>
      <c r="D2679" t="str">
        <f>'[1]210 Y RFC'!C2679</f>
        <v>IMPULSORA EURO SA DE CV</v>
      </c>
      <c r="E2679" s="35">
        <f>SUMIFS(Tabla16[TASA 16],Tabla16[NUM],Tabla1[[#This Row],[CODIGO]])</f>
        <v>0</v>
      </c>
      <c r="F2679" s="35">
        <f>SUMIFS(Tabla16[TASA 0%],Tabla16[NUM],Tabla1[[#This Row],[CODIGO]])</f>
        <v>0</v>
      </c>
      <c r="G2679" s="35">
        <f>SUMIFS(Tabla16[[EXENTO ]],Tabla16[NUM],Tabla1[[#This Row],[CODIGO]])</f>
        <v>0</v>
      </c>
      <c r="H2679" s="35">
        <f>SUMIFS(Tabla16[IVA],Tabla16[NUM],Tabla1[[#This Row],[CODIGO]])</f>
        <v>0</v>
      </c>
      <c r="I2679" s="35">
        <f>SUMIFS(Tabla16[ISR RET.],Tabla16[NUM],Tabla1[[#This Row],[CODIGO]])</f>
        <v>0</v>
      </c>
      <c r="J2679" s="35">
        <f>SUMIFS(Tabla16[IVA RET.],Tabla16[NUM],Tabla1[[#This Row],[CODIGO]])</f>
        <v>0</v>
      </c>
      <c r="K2679" t="str">
        <f>FIXED(Tabla1[[#This Row],[TASA 16%]],0)</f>
        <v>0</v>
      </c>
      <c r="L2679" t="str">
        <f>FIXED(Tabla1[[#This Row],[TASA 0%]],0)</f>
        <v>0</v>
      </c>
      <c r="M2679" t="str">
        <f>FIXED(Tabla1[[#This Row],[TASA EXE.]],0)</f>
        <v>0</v>
      </c>
      <c r="N2679" t="str">
        <f>FIXED(Tabla1[[#This Row],[IVA]],0)</f>
        <v>0</v>
      </c>
      <c r="O2679" t="str">
        <f>FIXED(Tabla1[[#This Row],[ISR RET]],0)</f>
        <v>0</v>
      </c>
      <c r="P2679" t="str">
        <f>FIXED(Tabla1[[#This Row],[IVA RET]],0)</f>
        <v>0</v>
      </c>
      <c r="R2679" s="68">
        <f>Tabla1[[#This Row],[TASA 16]]*16%</f>
        <v>0</v>
      </c>
    </row>
    <row r="2680" spans="2:18" x14ac:dyDescent="0.25">
      <c r="B2680" t="str">
        <f>'[1]210 Y RFC'!A2680</f>
        <v>CRA04012674A</v>
      </c>
      <c r="C2680" t="s">
        <v>2712</v>
      </c>
      <c r="D2680" t="str">
        <f>'[1]210 Y RFC'!C2680</f>
        <v>COMERCIALIZADORA RAPIFRUIT SA DE CV</v>
      </c>
      <c r="E2680" s="35">
        <f>SUMIFS(Tabla16[TASA 16],Tabla16[NUM],Tabla1[[#This Row],[CODIGO]])</f>
        <v>0</v>
      </c>
      <c r="F2680" s="35">
        <f>SUMIFS(Tabla16[TASA 0%],Tabla16[NUM],Tabla1[[#This Row],[CODIGO]])</f>
        <v>0</v>
      </c>
      <c r="G2680" s="35">
        <f>SUMIFS(Tabla16[[EXENTO ]],Tabla16[NUM],Tabla1[[#This Row],[CODIGO]])</f>
        <v>0</v>
      </c>
      <c r="H2680" s="35">
        <f>SUMIFS(Tabla16[IVA],Tabla16[NUM],Tabla1[[#This Row],[CODIGO]])</f>
        <v>0</v>
      </c>
      <c r="I2680" s="35">
        <f>SUMIFS(Tabla16[ISR RET.],Tabla16[NUM],Tabla1[[#This Row],[CODIGO]])</f>
        <v>0</v>
      </c>
      <c r="J2680" s="35">
        <f>SUMIFS(Tabla16[IVA RET.],Tabla16[NUM],Tabla1[[#This Row],[CODIGO]])</f>
        <v>0</v>
      </c>
      <c r="K2680" t="str">
        <f>FIXED(Tabla1[[#This Row],[TASA 16%]],0)</f>
        <v>0</v>
      </c>
      <c r="L2680" t="str">
        <f>FIXED(Tabla1[[#This Row],[TASA 0%]],0)</f>
        <v>0</v>
      </c>
      <c r="M2680" t="str">
        <f>FIXED(Tabla1[[#This Row],[TASA EXE.]],0)</f>
        <v>0</v>
      </c>
      <c r="N2680" s="36" t="str">
        <f>FIXED(Tabla1[[#This Row],[IVA]],0)</f>
        <v>0</v>
      </c>
      <c r="O2680" s="36" t="str">
        <f>FIXED(Tabla1[[#This Row],[ISR RET]],0)</f>
        <v>0</v>
      </c>
      <c r="P2680" s="36" t="str">
        <f>FIXED(Tabla1[[#This Row],[IVA RET]],0)</f>
        <v>0</v>
      </c>
      <c r="R2680" s="68">
        <f>Tabla1[[#This Row],[TASA 16]]*16%</f>
        <v>0</v>
      </c>
    </row>
    <row r="2681" spans="2:18" x14ac:dyDescent="0.25">
      <c r="B2681" t="str">
        <f>'[1]210 Y RFC'!A2681</f>
        <v>OOCA880902IQ3</v>
      </c>
      <c r="C2681" t="s">
        <v>2713</v>
      </c>
      <c r="D2681" t="str">
        <f>'[1]210 Y RFC'!C2681</f>
        <v>OROZCO CUEVAS ADRIAN</v>
      </c>
      <c r="E2681" s="35">
        <f>SUMIFS(Tabla16[TASA 16],Tabla16[NUM],Tabla1[[#This Row],[CODIGO]])</f>
        <v>0</v>
      </c>
      <c r="F2681" s="35">
        <f>SUMIFS(Tabla16[TASA 0%],Tabla16[NUM],Tabla1[[#This Row],[CODIGO]])</f>
        <v>0</v>
      </c>
      <c r="G2681" s="35">
        <f>SUMIFS(Tabla16[[EXENTO ]],Tabla16[NUM],Tabla1[[#This Row],[CODIGO]])</f>
        <v>0</v>
      </c>
      <c r="H2681" s="35">
        <f>SUMIFS(Tabla16[IVA],Tabla16[NUM],Tabla1[[#This Row],[CODIGO]])</f>
        <v>0</v>
      </c>
      <c r="I2681" s="35">
        <f>SUMIFS(Tabla16[ISR RET.],Tabla16[NUM],Tabla1[[#This Row],[CODIGO]])</f>
        <v>0</v>
      </c>
      <c r="J2681" s="35">
        <f>SUMIFS(Tabla16[IVA RET.],Tabla16[NUM],Tabla1[[#This Row],[CODIGO]])</f>
        <v>0</v>
      </c>
      <c r="K2681" t="str">
        <f>FIXED(Tabla1[[#This Row],[TASA 16%]],0)</f>
        <v>0</v>
      </c>
      <c r="L2681" t="str">
        <f>FIXED(Tabla1[[#This Row],[TASA 0%]],0)</f>
        <v>0</v>
      </c>
      <c r="M2681" t="str">
        <f>FIXED(Tabla1[[#This Row],[TASA EXE.]],0)</f>
        <v>0</v>
      </c>
      <c r="N2681" t="str">
        <f>FIXED(Tabla1[[#This Row],[IVA]],0)</f>
        <v>0</v>
      </c>
      <c r="O2681" t="str">
        <f>FIXED(Tabla1[[#This Row],[ISR RET]],0)</f>
        <v>0</v>
      </c>
      <c r="P2681" t="str">
        <f>FIXED(Tabla1[[#This Row],[IVA RET]],0)</f>
        <v>0</v>
      </c>
      <c r="R2681" s="68">
        <f>Tabla1[[#This Row],[TASA 16]]*16%</f>
        <v>0</v>
      </c>
    </row>
    <row r="2682" spans="2:18" x14ac:dyDescent="0.25">
      <c r="B2682" t="str">
        <f>'[1]210 Y RFC'!A2682</f>
        <v>BMD1404098S9</v>
      </c>
      <c r="C2682" t="s">
        <v>2714</v>
      </c>
      <c r="D2682" t="str">
        <f>'[1]210 Y RFC'!C2682</f>
        <v>BSN MEDICAL DC SA DE CV</v>
      </c>
      <c r="E2682" s="35">
        <f>SUMIFS(Tabla16[TASA 16],Tabla16[NUM],Tabla1[[#This Row],[CODIGO]])</f>
        <v>0</v>
      </c>
      <c r="F2682" s="35">
        <f>SUMIFS(Tabla16[TASA 0%],Tabla16[NUM],Tabla1[[#This Row],[CODIGO]])</f>
        <v>0</v>
      </c>
      <c r="G2682" s="35">
        <f>SUMIFS(Tabla16[[EXENTO ]],Tabla16[NUM],Tabla1[[#This Row],[CODIGO]])</f>
        <v>0</v>
      </c>
      <c r="H2682" s="35">
        <f>SUMIFS(Tabla16[IVA],Tabla16[NUM],Tabla1[[#This Row],[CODIGO]])</f>
        <v>0</v>
      </c>
      <c r="I2682" s="35">
        <f>SUMIFS(Tabla16[ISR RET.],Tabla16[NUM],Tabla1[[#This Row],[CODIGO]])</f>
        <v>0</v>
      </c>
      <c r="J2682" s="35">
        <f>SUMIFS(Tabla16[IVA RET.],Tabla16[NUM],Tabla1[[#This Row],[CODIGO]])</f>
        <v>0</v>
      </c>
      <c r="K2682" t="str">
        <f>FIXED(Tabla1[[#This Row],[TASA 16%]],0)</f>
        <v>0</v>
      </c>
      <c r="L2682" t="str">
        <f>FIXED(Tabla1[[#This Row],[TASA 0%]],0)</f>
        <v>0</v>
      </c>
      <c r="M2682" t="str">
        <f>FIXED(Tabla1[[#This Row],[TASA EXE.]],0)</f>
        <v>0</v>
      </c>
      <c r="N2682" s="36" t="str">
        <f>FIXED(Tabla1[[#This Row],[IVA]],0)</f>
        <v>0</v>
      </c>
      <c r="O2682" s="36" t="str">
        <f>FIXED(Tabla1[[#This Row],[ISR RET]],0)</f>
        <v>0</v>
      </c>
      <c r="P2682" s="36" t="str">
        <f>FIXED(Tabla1[[#This Row],[IVA RET]],0)</f>
        <v>0</v>
      </c>
      <c r="R2682" s="68">
        <f>Tabla1[[#This Row],[TASA 16]]*16%</f>
        <v>0</v>
      </c>
    </row>
    <row r="2683" spans="2:18" x14ac:dyDescent="0.25">
      <c r="B2683" t="str">
        <f>'[1]210 Y RFC'!A2683</f>
        <v>FAHA671231P67</v>
      </c>
      <c r="C2683" t="s">
        <v>2715</v>
      </c>
      <c r="D2683" t="str">
        <f>'[1]210 Y RFC'!C2683</f>
        <v>FRANCO HERNANDEZ MARIA ANGELICA</v>
      </c>
      <c r="E2683" s="35">
        <f>SUMIFS(Tabla16[TASA 16],Tabla16[NUM],Tabla1[[#This Row],[CODIGO]])</f>
        <v>0</v>
      </c>
      <c r="F2683" s="35">
        <f>SUMIFS(Tabla16[TASA 0%],Tabla16[NUM],Tabla1[[#This Row],[CODIGO]])</f>
        <v>0</v>
      </c>
      <c r="G2683" s="35">
        <f>SUMIFS(Tabla16[[EXENTO ]],Tabla16[NUM],Tabla1[[#This Row],[CODIGO]])</f>
        <v>0</v>
      </c>
      <c r="H2683" s="35">
        <f>SUMIFS(Tabla16[IVA],Tabla16[NUM],Tabla1[[#This Row],[CODIGO]])</f>
        <v>0</v>
      </c>
      <c r="I2683" s="35">
        <f>SUMIFS(Tabla16[ISR RET.],Tabla16[NUM],Tabla1[[#This Row],[CODIGO]])</f>
        <v>0</v>
      </c>
      <c r="J2683" s="35">
        <f>SUMIFS(Tabla16[IVA RET.],Tabla16[NUM],Tabla1[[#This Row],[CODIGO]])</f>
        <v>0</v>
      </c>
      <c r="K2683" t="str">
        <f>FIXED(Tabla1[[#This Row],[TASA 16%]],0)</f>
        <v>0</v>
      </c>
      <c r="L2683" t="str">
        <f>FIXED(Tabla1[[#This Row],[TASA 0%]],0)</f>
        <v>0</v>
      </c>
      <c r="M2683" t="str">
        <f>FIXED(Tabla1[[#This Row],[TASA EXE.]],0)</f>
        <v>0</v>
      </c>
      <c r="N2683" t="str">
        <f>FIXED(Tabla1[[#This Row],[IVA]],0)</f>
        <v>0</v>
      </c>
      <c r="O2683" t="str">
        <f>FIXED(Tabla1[[#This Row],[ISR RET]],0)</f>
        <v>0</v>
      </c>
      <c r="P2683" t="str">
        <f>FIXED(Tabla1[[#This Row],[IVA RET]],0)</f>
        <v>0</v>
      </c>
      <c r="R2683" s="68">
        <f>Tabla1[[#This Row],[TASA 16]]*16%</f>
        <v>0</v>
      </c>
    </row>
    <row r="2684" spans="2:18" x14ac:dyDescent="0.25">
      <c r="B2684" t="str">
        <f>'[1]210 Y RFC'!A2684</f>
        <v>RUJD900901UL4</v>
      </c>
      <c r="C2684" t="s">
        <v>2716</v>
      </c>
      <c r="D2684" t="str">
        <f>'[1]210 Y RFC'!C2684</f>
        <v>RUBALCAVA JIMENEZ JOSE DAVID</v>
      </c>
      <c r="E2684" s="35">
        <f>SUMIFS(Tabla16[TASA 16],Tabla16[NUM],Tabla1[[#This Row],[CODIGO]])</f>
        <v>0</v>
      </c>
      <c r="F2684" s="35">
        <f>SUMIFS(Tabla16[TASA 0%],Tabla16[NUM],Tabla1[[#This Row],[CODIGO]])</f>
        <v>0</v>
      </c>
      <c r="G2684" s="35">
        <f>SUMIFS(Tabla16[[EXENTO ]],Tabla16[NUM],Tabla1[[#This Row],[CODIGO]])</f>
        <v>0</v>
      </c>
      <c r="H2684" s="35">
        <f>SUMIFS(Tabla16[IVA],Tabla16[NUM],Tabla1[[#This Row],[CODIGO]])</f>
        <v>0</v>
      </c>
      <c r="I2684" s="35">
        <f>SUMIFS(Tabla16[ISR RET.],Tabla16[NUM],Tabla1[[#This Row],[CODIGO]])</f>
        <v>0</v>
      </c>
      <c r="J2684" s="35">
        <f>SUMIFS(Tabla16[IVA RET.],Tabla16[NUM],Tabla1[[#This Row],[CODIGO]])</f>
        <v>0</v>
      </c>
      <c r="K2684" t="str">
        <f>FIXED(Tabla1[[#This Row],[TASA 16%]],0)</f>
        <v>0</v>
      </c>
      <c r="L2684" t="str">
        <f>FIXED(Tabla1[[#This Row],[TASA 0%]],0)</f>
        <v>0</v>
      </c>
      <c r="M2684" t="str">
        <f>FIXED(Tabla1[[#This Row],[TASA EXE.]],0)</f>
        <v>0</v>
      </c>
      <c r="N2684" s="36" t="str">
        <f>FIXED(Tabla1[[#This Row],[IVA]],0)</f>
        <v>0</v>
      </c>
      <c r="O2684" s="36" t="str">
        <f>FIXED(Tabla1[[#This Row],[ISR RET]],0)</f>
        <v>0</v>
      </c>
      <c r="P2684" s="36" t="str">
        <f>FIXED(Tabla1[[#This Row],[IVA RET]],0)</f>
        <v>0</v>
      </c>
      <c r="R2684" s="68">
        <f>Tabla1[[#This Row],[TASA 16]]*16%</f>
        <v>0</v>
      </c>
    </row>
    <row r="2685" spans="2:18" x14ac:dyDescent="0.25">
      <c r="B2685" t="str">
        <f>'[1]210 Y RFC'!A2685</f>
        <v>CBA770518C26</v>
      </c>
      <c r="C2685" t="s">
        <v>2717</v>
      </c>
      <c r="D2685" t="str">
        <f>'[1]210 Y RFC'!C2685</f>
        <v>LA CASA DE LA BASCULA SA DE CV</v>
      </c>
      <c r="E2685" s="35">
        <f>SUMIFS(Tabla16[TASA 16],Tabla16[NUM],Tabla1[[#This Row],[CODIGO]])</f>
        <v>0</v>
      </c>
      <c r="F2685" s="35">
        <f>SUMIFS(Tabla16[TASA 0%],Tabla16[NUM],Tabla1[[#This Row],[CODIGO]])</f>
        <v>0</v>
      </c>
      <c r="G2685" s="35">
        <f>SUMIFS(Tabla16[[EXENTO ]],Tabla16[NUM],Tabla1[[#This Row],[CODIGO]])</f>
        <v>0</v>
      </c>
      <c r="H2685" s="35">
        <f>SUMIFS(Tabla16[IVA],Tabla16[NUM],Tabla1[[#This Row],[CODIGO]])</f>
        <v>0</v>
      </c>
      <c r="I2685" s="35">
        <f>SUMIFS(Tabla16[ISR RET.],Tabla16[NUM],Tabla1[[#This Row],[CODIGO]])</f>
        <v>0</v>
      </c>
      <c r="J2685" s="35">
        <f>SUMIFS(Tabla16[IVA RET.],Tabla16[NUM],Tabla1[[#This Row],[CODIGO]])</f>
        <v>0</v>
      </c>
      <c r="K2685" t="str">
        <f>FIXED(Tabla1[[#This Row],[TASA 16%]],0)</f>
        <v>0</v>
      </c>
      <c r="L2685" t="str">
        <f>FIXED(Tabla1[[#This Row],[TASA 0%]],0)</f>
        <v>0</v>
      </c>
      <c r="M2685" t="str">
        <f>FIXED(Tabla1[[#This Row],[TASA EXE.]],0)</f>
        <v>0</v>
      </c>
      <c r="N2685" t="str">
        <f>FIXED(Tabla1[[#This Row],[IVA]],0)</f>
        <v>0</v>
      </c>
      <c r="O2685" t="str">
        <f>FIXED(Tabla1[[#This Row],[ISR RET]],0)</f>
        <v>0</v>
      </c>
      <c r="P2685" t="str">
        <f>FIXED(Tabla1[[#This Row],[IVA RET]],0)</f>
        <v>0</v>
      </c>
      <c r="R2685" s="68">
        <f>Tabla1[[#This Row],[TASA 16]]*16%</f>
        <v>0</v>
      </c>
    </row>
    <row r="2686" spans="2:18" x14ac:dyDescent="0.25">
      <c r="B2686" t="str">
        <f>'[1]210 Y RFC'!A2686</f>
        <v>DCM1307256BA</v>
      </c>
      <c r="C2686" t="s">
        <v>2718</v>
      </c>
      <c r="D2686" t="str">
        <f>'[1]210 Y RFC'!C2686</f>
        <v>DISTRIBUIDORA CARSA MEDIC SA DE CV</v>
      </c>
      <c r="E2686" s="35">
        <f>SUMIFS(Tabla16[TASA 16],Tabla16[NUM],Tabla1[[#This Row],[CODIGO]])</f>
        <v>0</v>
      </c>
      <c r="F2686" s="35">
        <f>SUMIFS(Tabla16[TASA 0%],Tabla16[NUM],Tabla1[[#This Row],[CODIGO]])</f>
        <v>0</v>
      </c>
      <c r="G2686" s="35">
        <f>SUMIFS(Tabla16[[EXENTO ]],Tabla16[NUM],Tabla1[[#This Row],[CODIGO]])</f>
        <v>0</v>
      </c>
      <c r="H2686" s="35">
        <f>SUMIFS(Tabla16[IVA],Tabla16[NUM],Tabla1[[#This Row],[CODIGO]])</f>
        <v>0</v>
      </c>
      <c r="I2686" s="35">
        <f>SUMIFS(Tabla16[ISR RET.],Tabla16[NUM],Tabla1[[#This Row],[CODIGO]])</f>
        <v>0</v>
      </c>
      <c r="J2686" s="35">
        <f>SUMIFS(Tabla16[IVA RET.],Tabla16[NUM],Tabla1[[#This Row],[CODIGO]])</f>
        <v>0</v>
      </c>
      <c r="K2686" t="str">
        <f>FIXED(Tabla1[[#This Row],[TASA 16%]],0)</f>
        <v>0</v>
      </c>
      <c r="L2686" t="str">
        <f>FIXED(Tabla1[[#This Row],[TASA 0%]],0)</f>
        <v>0</v>
      </c>
      <c r="M2686" t="str">
        <f>FIXED(Tabla1[[#This Row],[TASA EXE.]],0)</f>
        <v>0</v>
      </c>
      <c r="N2686" s="36" t="str">
        <f>FIXED(Tabla1[[#This Row],[IVA]],0)</f>
        <v>0</v>
      </c>
      <c r="O2686" s="36" t="str">
        <f>FIXED(Tabla1[[#This Row],[ISR RET]],0)</f>
        <v>0</v>
      </c>
      <c r="P2686" s="36" t="str">
        <f>FIXED(Tabla1[[#This Row],[IVA RET]],0)</f>
        <v>0</v>
      </c>
      <c r="R2686" s="68">
        <f>Tabla1[[#This Row],[TASA 16]]*16%</f>
        <v>0</v>
      </c>
    </row>
    <row r="2687" spans="2:18" x14ac:dyDescent="0.25">
      <c r="B2687" t="str">
        <f>'[1]210 Y RFC'!A2687</f>
        <v>OTE011022GE4</v>
      </c>
      <c r="C2687" t="s">
        <v>2719</v>
      </c>
      <c r="D2687" t="str">
        <f>'[1]210 Y RFC'!C2687</f>
        <v>OMNIBUS DE TEQUILA SA DE CV</v>
      </c>
      <c r="E2687" s="35">
        <f>SUMIFS(Tabla16[TASA 16],Tabla16[NUM],Tabla1[[#This Row],[CODIGO]])</f>
        <v>0</v>
      </c>
      <c r="F2687" s="35">
        <f>SUMIFS(Tabla16[TASA 0%],Tabla16[NUM],Tabla1[[#This Row],[CODIGO]])</f>
        <v>0</v>
      </c>
      <c r="G2687" s="35">
        <f>SUMIFS(Tabla16[[EXENTO ]],Tabla16[NUM],Tabla1[[#This Row],[CODIGO]])</f>
        <v>0</v>
      </c>
      <c r="H2687" s="35">
        <f>SUMIFS(Tabla16[IVA],Tabla16[NUM],Tabla1[[#This Row],[CODIGO]])</f>
        <v>0</v>
      </c>
      <c r="I2687" s="35">
        <f>SUMIFS(Tabla16[ISR RET.],Tabla16[NUM],Tabla1[[#This Row],[CODIGO]])</f>
        <v>0</v>
      </c>
      <c r="J2687" s="35">
        <f>SUMIFS(Tabla16[IVA RET.],Tabla16[NUM],Tabla1[[#This Row],[CODIGO]])</f>
        <v>0</v>
      </c>
      <c r="K2687" t="str">
        <f>FIXED(Tabla1[[#This Row],[TASA 16%]],0)</f>
        <v>0</v>
      </c>
      <c r="L2687" t="str">
        <f>FIXED(Tabla1[[#This Row],[TASA 0%]],0)</f>
        <v>0</v>
      </c>
      <c r="M2687" t="str">
        <f>FIXED(Tabla1[[#This Row],[TASA EXE.]],0)</f>
        <v>0</v>
      </c>
      <c r="N2687" t="str">
        <f>FIXED(Tabla1[[#This Row],[IVA]],0)</f>
        <v>0</v>
      </c>
      <c r="O2687" t="str">
        <f>FIXED(Tabla1[[#This Row],[ISR RET]],0)</f>
        <v>0</v>
      </c>
      <c r="P2687" t="str">
        <f>FIXED(Tabla1[[#This Row],[IVA RET]],0)</f>
        <v>0</v>
      </c>
      <c r="R2687" s="68">
        <f>Tabla1[[#This Row],[TASA 16]]*16%</f>
        <v>0</v>
      </c>
    </row>
    <row r="2688" spans="2:18" x14ac:dyDescent="0.25">
      <c r="B2688" t="str">
        <f>'[1]210 Y RFC'!A2688</f>
        <v>MUTE7207156E0</v>
      </c>
      <c r="C2688" t="s">
        <v>2720</v>
      </c>
      <c r="D2688" t="str">
        <f>'[1]210 Y RFC'!C2688</f>
        <v>MUÑOZ TORRES JOSE ENRIQUE</v>
      </c>
      <c r="E2688" s="35">
        <f>SUMIFS(Tabla16[TASA 16],Tabla16[NUM],Tabla1[[#This Row],[CODIGO]])</f>
        <v>0</v>
      </c>
      <c r="F2688" s="35">
        <f>SUMIFS(Tabla16[TASA 0%],Tabla16[NUM],Tabla1[[#This Row],[CODIGO]])</f>
        <v>0</v>
      </c>
      <c r="G2688" s="35">
        <f>SUMIFS(Tabla16[[EXENTO ]],Tabla16[NUM],Tabla1[[#This Row],[CODIGO]])</f>
        <v>0</v>
      </c>
      <c r="H2688" s="35">
        <f>SUMIFS(Tabla16[IVA],Tabla16[NUM],Tabla1[[#This Row],[CODIGO]])</f>
        <v>0</v>
      </c>
      <c r="I2688" s="35">
        <f>SUMIFS(Tabla16[ISR RET.],Tabla16[NUM],Tabla1[[#This Row],[CODIGO]])</f>
        <v>0</v>
      </c>
      <c r="J2688" s="35">
        <f>SUMIFS(Tabla16[IVA RET.],Tabla16[NUM],Tabla1[[#This Row],[CODIGO]])</f>
        <v>0</v>
      </c>
      <c r="K2688" t="str">
        <f>FIXED(Tabla1[[#This Row],[TASA 16%]],0)</f>
        <v>0</v>
      </c>
      <c r="L2688" t="str">
        <f>FIXED(Tabla1[[#This Row],[TASA 0%]],0)</f>
        <v>0</v>
      </c>
      <c r="M2688" t="str">
        <f>FIXED(Tabla1[[#This Row],[TASA EXE.]],0)</f>
        <v>0</v>
      </c>
      <c r="N2688" s="36" t="str">
        <f>FIXED(Tabla1[[#This Row],[IVA]],0)</f>
        <v>0</v>
      </c>
      <c r="O2688" s="36" t="str">
        <f>FIXED(Tabla1[[#This Row],[ISR RET]],0)</f>
        <v>0</v>
      </c>
      <c r="P2688" s="36" t="str">
        <f>FIXED(Tabla1[[#This Row],[IVA RET]],0)</f>
        <v>0</v>
      </c>
      <c r="R2688" s="68">
        <f>Tabla1[[#This Row],[TASA 16]]*16%</f>
        <v>0</v>
      </c>
    </row>
    <row r="2689" spans="2:18" x14ac:dyDescent="0.25">
      <c r="B2689" t="str">
        <f>'[1]210 Y RFC'!A2689</f>
        <v>TOMM771012PM6</v>
      </c>
      <c r="C2689" t="s">
        <v>2721</v>
      </c>
      <c r="D2689" t="str">
        <f>'[1]210 Y RFC'!C2689</f>
        <v>TORRES MUÑOZ MARICELA</v>
      </c>
      <c r="E2689" s="35">
        <f>SUMIFS(Tabla16[TASA 16],Tabla16[NUM],Tabla1[[#This Row],[CODIGO]])</f>
        <v>77.5625</v>
      </c>
      <c r="F2689" s="35">
        <f>SUMIFS(Tabla16[TASA 0%],Tabla16[NUM],Tabla1[[#This Row],[CODIGO]])</f>
        <v>2.7500000000003411E-2</v>
      </c>
      <c r="G2689" s="35">
        <f>SUMIFS(Tabla16[[EXENTO ]],Tabla16[NUM],Tabla1[[#This Row],[CODIGO]])</f>
        <v>0</v>
      </c>
      <c r="H2689" s="35">
        <f>SUMIFS(Tabla16[IVA],Tabla16[NUM],Tabla1[[#This Row],[CODIGO]])</f>
        <v>12.41</v>
      </c>
      <c r="I2689" s="35">
        <f>SUMIFS(Tabla16[ISR RET.],Tabla16[NUM],Tabla1[[#This Row],[CODIGO]])</f>
        <v>0</v>
      </c>
      <c r="J2689" s="35">
        <f>SUMIFS(Tabla16[IVA RET.],Tabla16[NUM],Tabla1[[#This Row],[CODIGO]])</f>
        <v>0</v>
      </c>
      <c r="K2689" t="str">
        <f>FIXED(Tabla1[[#This Row],[TASA 16%]],0)</f>
        <v>78</v>
      </c>
      <c r="L2689" t="str">
        <f>FIXED(Tabla1[[#This Row],[TASA 0%]],0)</f>
        <v>0</v>
      </c>
      <c r="M2689" t="str">
        <f>FIXED(Tabla1[[#This Row],[TASA EXE.]],0)</f>
        <v>0</v>
      </c>
      <c r="N2689" s="36" t="str">
        <f>FIXED(Tabla1[[#This Row],[IVA]],0)</f>
        <v>12</v>
      </c>
      <c r="O2689" s="36" t="str">
        <f>FIXED(Tabla1[[#This Row],[ISR RET]],0)</f>
        <v>0</v>
      </c>
      <c r="P2689" s="36" t="str">
        <f>FIXED(Tabla1[[#This Row],[IVA RET]],0)</f>
        <v>0</v>
      </c>
      <c r="R2689" s="68">
        <f>Tabla1[[#This Row],[TASA 16]]*16%</f>
        <v>12.48</v>
      </c>
    </row>
    <row r="2690" spans="2:18" x14ac:dyDescent="0.25">
      <c r="B2690" t="str">
        <f>'[1]210 Y RFC'!A2690</f>
        <v>RAVB7401012V1</v>
      </c>
      <c r="C2690" t="s">
        <v>2722</v>
      </c>
      <c r="D2690" t="str">
        <f>'[1]210 Y RFC'!C2690</f>
        <v>RAMIREZ VALVERDE BARBARA</v>
      </c>
      <c r="E2690" s="35">
        <f>SUMIFS(Tabla16[TASA 16],Tabla16[NUM],Tabla1[[#This Row],[CODIGO]])</f>
        <v>10956</v>
      </c>
      <c r="F2690" s="35">
        <f>SUMIFS(Tabla16[TASA 0%],Tabla16[NUM],Tabla1[[#This Row],[CODIGO]])</f>
        <v>0</v>
      </c>
      <c r="G2690" s="35">
        <f>SUMIFS(Tabla16[[EXENTO ]],Tabla16[NUM],Tabla1[[#This Row],[CODIGO]])</f>
        <v>0</v>
      </c>
      <c r="H2690" s="35">
        <f>SUMIFS(Tabla16[IVA],Tabla16[NUM],Tabla1[[#This Row],[CODIGO]])</f>
        <v>1752.96</v>
      </c>
      <c r="I2690" s="35">
        <f>SUMIFS(Tabla16[ISR RET.],Tabla16[NUM],Tabla1[[#This Row],[CODIGO]])</f>
        <v>0</v>
      </c>
      <c r="J2690" s="35">
        <f>SUMIFS(Tabla16[IVA RET.],Tabla16[NUM],Tabla1[[#This Row],[CODIGO]])</f>
        <v>0</v>
      </c>
      <c r="K2690" t="str">
        <f>FIXED(Tabla1[[#This Row],[TASA 16%]],0)</f>
        <v>10,956</v>
      </c>
      <c r="L2690" t="str">
        <f>FIXED(Tabla1[[#This Row],[TASA 0%]],0)</f>
        <v>0</v>
      </c>
      <c r="M2690" t="str">
        <f>FIXED(Tabla1[[#This Row],[TASA EXE.]],0)</f>
        <v>0</v>
      </c>
      <c r="N2690" s="36" t="str">
        <f>FIXED(Tabla1[[#This Row],[IVA]],0)</f>
        <v>1,753</v>
      </c>
      <c r="O2690" s="36" t="str">
        <f>FIXED(Tabla1[[#This Row],[ISR RET]],0)</f>
        <v>0</v>
      </c>
      <c r="P2690" s="36" t="str">
        <f>FIXED(Tabla1[[#This Row],[IVA RET]],0)</f>
        <v>0</v>
      </c>
      <c r="R2690" s="68">
        <f>Tabla1[[#This Row],[TASA 16]]*16%</f>
        <v>1752.96</v>
      </c>
    </row>
    <row r="2691" spans="2:18" x14ac:dyDescent="0.25">
      <c r="B2691" t="str">
        <f>'[1]210 Y RFC'!A2691</f>
        <v>FETJ640503D22</v>
      </c>
      <c r="C2691" t="s">
        <v>2723</v>
      </c>
      <c r="D2691" t="str">
        <f>'[1]210 Y RFC'!C2691</f>
        <v>FERNANDEZ DE LA TORRE JORGE</v>
      </c>
      <c r="E2691" s="35">
        <f>SUMIFS(Tabla16[TASA 16],Tabla16[NUM],Tabla1[[#This Row],[CODIGO]])</f>
        <v>0</v>
      </c>
      <c r="F2691" s="35">
        <f>SUMIFS(Tabla16[TASA 0%],Tabla16[NUM],Tabla1[[#This Row],[CODIGO]])</f>
        <v>0</v>
      </c>
      <c r="G2691" s="35">
        <f>SUMIFS(Tabla16[[EXENTO ]],Tabla16[NUM],Tabla1[[#This Row],[CODIGO]])</f>
        <v>0</v>
      </c>
      <c r="H2691" s="35">
        <f>SUMIFS(Tabla16[IVA],Tabla16[NUM],Tabla1[[#This Row],[CODIGO]])</f>
        <v>0</v>
      </c>
      <c r="I2691" s="35">
        <f>SUMIFS(Tabla16[ISR RET.],Tabla16[NUM],Tabla1[[#This Row],[CODIGO]])</f>
        <v>0</v>
      </c>
      <c r="J2691" s="35">
        <f>SUMIFS(Tabla16[IVA RET.],Tabla16[NUM],Tabla1[[#This Row],[CODIGO]])</f>
        <v>0</v>
      </c>
      <c r="K2691" t="str">
        <f>FIXED(Tabla1[[#This Row],[TASA 16%]],0)</f>
        <v>0</v>
      </c>
      <c r="L2691" t="str">
        <f>FIXED(Tabla1[[#This Row],[TASA 0%]],0)</f>
        <v>0</v>
      </c>
      <c r="M2691" t="str">
        <f>FIXED(Tabla1[[#This Row],[TASA EXE.]],0)</f>
        <v>0</v>
      </c>
      <c r="N2691" t="str">
        <f>FIXED(Tabla1[[#This Row],[IVA]],0)</f>
        <v>0</v>
      </c>
      <c r="O2691" t="str">
        <f>FIXED(Tabla1[[#This Row],[ISR RET]],0)</f>
        <v>0</v>
      </c>
      <c r="P2691" t="str">
        <f>FIXED(Tabla1[[#This Row],[IVA RET]],0)</f>
        <v>0</v>
      </c>
      <c r="R2691" s="68">
        <f>Tabla1[[#This Row],[TASA 16]]*16%</f>
        <v>0</v>
      </c>
    </row>
    <row r="2692" spans="2:18" x14ac:dyDescent="0.25">
      <c r="B2692" t="str">
        <f>'[1]210 Y RFC'!A2692</f>
        <v>SPV1205029X2</v>
      </c>
      <c r="C2692" t="s">
        <v>2724</v>
      </c>
      <c r="D2692" t="str">
        <f>'[1]210 Y RFC'!C2692</f>
        <v>SERVICIOS PUERTA VIEJA SA DE CV</v>
      </c>
      <c r="E2692" s="35">
        <f>SUMIFS(Tabla16[TASA 16],Tabla16[NUM],Tabla1[[#This Row],[CODIGO]])</f>
        <v>0</v>
      </c>
      <c r="F2692" s="35">
        <f>SUMIFS(Tabla16[TASA 0%],Tabla16[NUM],Tabla1[[#This Row],[CODIGO]])</f>
        <v>0</v>
      </c>
      <c r="G2692" s="35">
        <f>SUMIFS(Tabla16[[EXENTO ]],Tabla16[NUM],Tabla1[[#This Row],[CODIGO]])</f>
        <v>0</v>
      </c>
      <c r="H2692" s="35">
        <f>SUMIFS(Tabla16[IVA],Tabla16[NUM],Tabla1[[#This Row],[CODIGO]])</f>
        <v>0</v>
      </c>
      <c r="I2692" s="35">
        <f>SUMIFS(Tabla16[ISR RET.],Tabla16[NUM],Tabla1[[#This Row],[CODIGO]])</f>
        <v>0</v>
      </c>
      <c r="J2692" s="35">
        <f>SUMIFS(Tabla16[IVA RET.],Tabla16[NUM],Tabla1[[#This Row],[CODIGO]])</f>
        <v>0</v>
      </c>
      <c r="K2692" t="str">
        <f>FIXED(Tabla1[[#This Row],[TASA 16%]],0)</f>
        <v>0</v>
      </c>
      <c r="L2692" t="str">
        <f>FIXED(Tabla1[[#This Row],[TASA 0%]],0)</f>
        <v>0</v>
      </c>
      <c r="M2692" t="str">
        <f>FIXED(Tabla1[[#This Row],[TASA EXE.]],0)</f>
        <v>0</v>
      </c>
      <c r="N2692" s="36" t="str">
        <f>FIXED(Tabla1[[#This Row],[IVA]],0)</f>
        <v>0</v>
      </c>
      <c r="O2692" s="36" t="str">
        <f>FIXED(Tabla1[[#This Row],[ISR RET]],0)</f>
        <v>0</v>
      </c>
      <c r="P2692" s="36" t="str">
        <f>FIXED(Tabla1[[#This Row],[IVA RET]],0)</f>
        <v>0</v>
      </c>
      <c r="R2692" s="68">
        <f>Tabla1[[#This Row],[TASA 16]]*16%</f>
        <v>0</v>
      </c>
    </row>
    <row r="2693" spans="2:18" x14ac:dyDescent="0.25">
      <c r="B2693" t="str">
        <f>'[1]210 Y RFC'!A2693</f>
        <v>RSP070227EFA</v>
      </c>
      <c r="C2693" t="s">
        <v>2725</v>
      </c>
      <c r="D2693" t="str">
        <f>'[1]210 Y RFC'!C2693</f>
        <v>RAOZ SPORT SA DE CV</v>
      </c>
      <c r="E2693" s="35">
        <f>SUMIFS(Tabla16[TASA 16],Tabla16[NUM],Tabla1[[#This Row],[CODIGO]])</f>
        <v>0</v>
      </c>
      <c r="F2693" s="35">
        <f>SUMIFS(Tabla16[TASA 0%],Tabla16[NUM],Tabla1[[#This Row],[CODIGO]])</f>
        <v>0</v>
      </c>
      <c r="G2693" s="35">
        <f>SUMIFS(Tabla16[[EXENTO ]],Tabla16[NUM],Tabla1[[#This Row],[CODIGO]])</f>
        <v>0</v>
      </c>
      <c r="H2693" s="35">
        <f>SUMIFS(Tabla16[IVA],Tabla16[NUM],Tabla1[[#This Row],[CODIGO]])</f>
        <v>0</v>
      </c>
      <c r="I2693" s="35">
        <f>SUMIFS(Tabla16[ISR RET.],Tabla16[NUM],Tabla1[[#This Row],[CODIGO]])</f>
        <v>0</v>
      </c>
      <c r="J2693" s="35">
        <f>SUMIFS(Tabla16[IVA RET.],Tabla16[NUM],Tabla1[[#This Row],[CODIGO]])</f>
        <v>0</v>
      </c>
      <c r="K2693" t="str">
        <f>FIXED(Tabla1[[#This Row],[TASA 16%]],0)</f>
        <v>0</v>
      </c>
      <c r="L2693" t="str">
        <f>FIXED(Tabla1[[#This Row],[TASA 0%]],0)</f>
        <v>0</v>
      </c>
      <c r="M2693" t="str">
        <f>FIXED(Tabla1[[#This Row],[TASA EXE.]],0)</f>
        <v>0</v>
      </c>
      <c r="N2693" t="str">
        <f>FIXED(Tabla1[[#This Row],[IVA]],0)</f>
        <v>0</v>
      </c>
      <c r="O2693" t="str">
        <f>FIXED(Tabla1[[#This Row],[ISR RET]],0)</f>
        <v>0</v>
      </c>
      <c r="P2693" t="str">
        <f>FIXED(Tabla1[[#This Row],[IVA RET]],0)</f>
        <v>0</v>
      </c>
      <c r="R2693" s="68">
        <f>Tabla1[[#This Row],[TASA 16]]*16%</f>
        <v>0</v>
      </c>
    </row>
    <row r="2694" spans="2:18" x14ac:dyDescent="0.25">
      <c r="B2694" t="str">
        <f>'[1]210 Y RFC'!A2694</f>
        <v>ISG060403ST1</v>
      </c>
      <c r="C2694" t="s">
        <v>2726</v>
      </c>
      <c r="D2694" t="str">
        <f>'[1]210 Y RFC'!C2694</f>
        <v>INVERSIONES Y SERVICIOS GLOBALES SA DE CV</v>
      </c>
      <c r="E2694" s="35">
        <f>SUMIFS(Tabla16[TASA 16],Tabla16[NUM],Tabla1[[#This Row],[CODIGO]])</f>
        <v>0</v>
      </c>
      <c r="F2694" s="35">
        <f>SUMIFS(Tabla16[TASA 0%],Tabla16[NUM],Tabla1[[#This Row],[CODIGO]])</f>
        <v>0</v>
      </c>
      <c r="G2694" s="35">
        <f>SUMIFS(Tabla16[[EXENTO ]],Tabla16[NUM],Tabla1[[#This Row],[CODIGO]])</f>
        <v>0</v>
      </c>
      <c r="H2694" s="35">
        <f>SUMIFS(Tabla16[IVA],Tabla16[NUM],Tabla1[[#This Row],[CODIGO]])</f>
        <v>0</v>
      </c>
      <c r="I2694" s="35">
        <f>SUMIFS(Tabla16[ISR RET.],Tabla16[NUM],Tabla1[[#This Row],[CODIGO]])</f>
        <v>0</v>
      </c>
      <c r="J2694" s="35">
        <f>SUMIFS(Tabla16[IVA RET.],Tabla16[NUM],Tabla1[[#This Row],[CODIGO]])</f>
        <v>0</v>
      </c>
      <c r="K2694" t="str">
        <f>FIXED(Tabla1[[#This Row],[TASA 16%]],0)</f>
        <v>0</v>
      </c>
      <c r="L2694" t="str">
        <f>FIXED(Tabla1[[#This Row],[TASA 0%]],0)</f>
        <v>0</v>
      </c>
      <c r="M2694" t="str">
        <f>FIXED(Tabla1[[#This Row],[TASA EXE.]],0)</f>
        <v>0</v>
      </c>
      <c r="N2694" s="36" t="str">
        <f>FIXED(Tabla1[[#This Row],[IVA]],0)</f>
        <v>0</v>
      </c>
      <c r="O2694" s="36" t="str">
        <f>FIXED(Tabla1[[#This Row],[ISR RET]],0)</f>
        <v>0</v>
      </c>
      <c r="P2694" s="36" t="str">
        <f>FIXED(Tabla1[[#This Row],[IVA RET]],0)</f>
        <v>0</v>
      </c>
      <c r="R2694" s="68">
        <f>Tabla1[[#This Row],[TASA 16]]*16%</f>
        <v>0</v>
      </c>
    </row>
    <row r="2695" spans="2:18" x14ac:dyDescent="0.25">
      <c r="B2695" t="str">
        <f>'[1]210 Y RFC'!A2695</f>
        <v>ICO921103UD0</v>
      </c>
      <c r="C2695" t="s">
        <v>2727</v>
      </c>
      <c r="D2695" t="str">
        <f>'[1]210 Y RFC'!C2695</f>
        <v>IMPORTACIONES CORTES SA DE CV</v>
      </c>
      <c r="E2695" s="35">
        <f>SUMIFS(Tabla16[TASA 16],Tabla16[NUM],Tabla1[[#This Row],[CODIGO]])</f>
        <v>0</v>
      </c>
      <c r="F2695" s="35">
        <f>SUMIFS(Tabla16[TASA 0%],Tabla16[NUM],Tabla1[[#This Row],[CODIGO]])</f>
        <v>0</v>
      </c>
      <c r="G2695" s="35">
        <f>SUMIFS(Tabla16[[EXENTO ]],Tabla16[NUM],Tabla1[[#This Row],[CODIGO]])</f>
        <v>0</v>
      </c>
      <c r="H2695" s="35">
        <f>SUMIFS(Tabla16[IVA],Tabla16[NUM],Tabla1[[#This Row],[CODIGO]])</f>
        <v>0</v>
      </c>
      <c r="I2695" s="35">
        <f>SUMIFS(Tabla16[ISR RET.],Tabla16[NUM],Tabla1[[#This Row],[CODIGO]])</f>
        <v>0</v>
      </c>
      <c r="J2695" s="35">
        <f>SUMIFS(Tabla16[IVA RET.],Tabla16[NUM],Tabla1[[#This Row],[CODIGO]])</f>
        <v>0</v>
      </c>
      <c r="K2695" t="str">
        <f>FIXED(Tabla1[[#This Row],[TASA 16%]],0)</f>
        <v>0</v>
      </c>
      <c r="L2695" t="str">
        <f>FIXED(Tabla1[[#This Row],[TASA 0%]],0)</f>
        <v>0</v>
      </c>
      <c r="M2695" t="str">
        <f>FIXED(Tabla1[[#This Row],[TASA EXE.]],0)</f>
        <v>0</v>
      </c>
      <c r="N2695" t="str">
        <f>FIXED(Tabla1[[#This Row],[IVA]],0)</f>
        <v>0</v>
      </c>
      <c r="O2695" t="str">
        <f>FIXED(Tabla1[[#This Row],[ISR RET]],0)</f>
        <v>0</v>
      </c>
      <c r="P2695" t="str">
        <f>FIXED(Tabla1[[#This Row],[IVA RET]],0)</f>
        <v>0</v>
      </c>
      <c r="R2695" s="68">
        <f>Tabla1[[#This Row],[TASA 16]]*16%</f>
        <v>0</v>
      </c>
    </row>
    <row r="2696" spans="2:18" x14ac:dyDescent="0.25">
      <c r="B2696" t="str">
        <f>'[1]210 Y RFC'!A2696</f>
        <v>DIG0406029B2</v>
      </c>
      <c r="C2696" t="s">
        <v>2728</v>
      </c>
      <c r="D2696" t="str">
        <f>'[1]210 Y RFC'!C2696</f>
        <v>DIGRIFAR SA DE CV</v>
      </c>
      <c r="E2696" s="35">
        <f>SUMIFS(Tabla16[TASA 16],Tabla16[NUM],Tabla1[[#This Row],[CODIGO]])</f>
        <v>0</v>
      </c>
      <c r="F2696" s="35">
        <f>SUMIFS(Tabla16[TASA 0%],Tabla16[NUM],Tabla1[[#This Row],[CODIGO]])</f>
        <v>0</v>
      </c>
      <c r="G2696" s="35">
        <f>SUMIFS(Tabla16[[EXENTO ]],Tabla16[NUM],Tabla1[[#This Row],[CODIGO]])</f>
        <v>0</v>
      </c>
      <c r="H2696" s="35">
        <f>SUMIFS(Tabla16[IVA],Tabla16[NUM],Tabla1[[#This Row],[CODIGO]])</f>
        <v>0</v>
      </c>
      <c r="I2696" s="35">
        <f>SUMIFS(Tabla16[ISR RET.],Tabla16[NUM],Tabla1[[#This Row],[CODIGO]])</f>
        <v>0</v>
      </c>
      <c r="J2696" s="35">
        <f>SUMIFS(Tabla16[IVA RET.],Tabla16[NUM],Tabla1[[#This Row],[CODIGO]])</f>
        <v>0</v>
      </c>
      <c r="K2696" t="str">
        <f>FIXED(Tabla1[[#This Row],[TASA 16%]],0)</f>
        <v>0</v>
      </c>
      <c r="L2696" t="str">
        <f>FIXED(Tabla1[[#This Row],[TASA 0%]],0)</f>
        <v>0</v>
      </c>
      <c r="M2696" t="str">
        <f>FIXED(Tabla1[[#This Row],[TASA EXE.]],0)</f>
        <v>0</v>
      </c>
      <c r="N2696" s="36" t="str">
        <f>FIXED(Tabla1[[#This Row],[IVA]],0)</f>
        <v>0</v>
      </c>
      <c r="O2696" s="36" t="str">
        <f>FIXED(Tabla1[[#This Row],[ISR RET]],0)</f>
        <v>0</v>
      </c>
      <c r="P2696" s="36" t="str">
        <f>FIXED(Tabla1[[#This Row],[IVA RET]],0)</f>
        <v>0</v>
      </c>
      <c r="R2696" s="68">
        <f>Tabla1[[#This Row],[TASA 16]]*16%</f>
        <v>0</v>
      </c>
    </row>
    <row r="2697" spans="2:18" x14ac:dyDescent="0.25">
      <c r="B2697" t="str">
        <f>'[1]210 Y RFC'!A2697</f>
        <v>RORO751104QQ7</v>
      </c>
      <c r="C2697" t="s">
        <v>2729</v>
      </c>
      <c r="D2697" t="str">
        <f>'[1]210 Y RFC'!C2697</f>
        <v>RODRIGUEZ RODRIGUEZ OSCAR</v>
      </c>
      <c r="E2697" s="35">
        <f>SUMIFS(Tabla16[TASA 16],Tabla16[NUM],Tabla1[[#This Row],[CODIGO]])</f>
        <v>12930</v>
      </c>
      <c r="F2697" s="35">
        <f>SUMIFS(Tabla16[TASA 0%],Tabla16[NUM],Tabla1[[#This Row],[CODIGO]])</f>
        <v>0</v>
      </c>
      <c r="G2697" s="35">
        <f>SUMIFS(Tabla16[[EXENTO ]],Tabla16[NUM],Tabla1[[#This Row],[CODIGO]])</f>
        <v>0</v>
      </c>
      <c r="H2697" s="35">
        <f>SUMIFS(Tabla16[IVA],Tabla16[NUM],Tabla1[[#This Row],[CODIGO]])</f>
        <v>2068.8000000000002</v>
      </c>
      <c r="I2697" s="35">
        <f>SUMIFS(Tabla16[ISR RET.],Tabla16[NUM],Tabla1[[#This Row],[CODIGO]])</f>
        <v>0</v>
      </c>
      <c r="J2697" s="35">
        <f>SUMIFS(Tabla16[IVA RET.],Tabla16[NUM],Tabla1[[#This Row],[CODIGO]])</f>
        <v>0</v>
      </c>
      <c r="K2697" t="str">
        <f>FIXED(Tabla1[[#This Row],[TASA 16%]],0)</f>
        <v>12,930</v>
      </c>
      <c r="L2697" t="str">
        <f>FIXED(Tabla1[[#This Row],[TASA 0%]],0)</f>
        <v>0</v>
      </c>
      <c r="M2697" t="str">
        <f>FIXED(Tabla1[[#This Row],[TASA EXE.]],0)</f>
        <v>0</v>
      </c>
      <c r="N2697" t="str">
        <f>FIXED(Tabla1[[#This Row],[IVA]],0)</f>
        <v>2,069</v>
      </c>
      <c r="O2697" t="str">
        <f>FIXED(Tabla1[[#This Row],[ISR RET]],0)</f>
        <v>0</v>
      </c>
      <c r="P2697" t="str">
        <f>FIXED(Tabla1[[#This Row],[IVA RET]],0)</f>
        <v>0</v>
      </c>
      <c r="R2697" s="68">
        <f>Tabla1[[#This Row],[TASA 16]]*16%</f>
        <v>2068.8000000000002</v>
      </c>
    </row>
    <row r="2698" spans="2:18" x14ac:dyDescent="0.25">
      <c r="B2698" t="str">
        <f>'[1]210 Y RFC'!A2698</f>
        <v>NUBE710811VBA</v>
      </c>
      <c r="C2698" t="s">
        <v>2730</v>
      </c>
      <c r="D2698" t="str">
        <f>'[1]210 Y RFC'!C2698</f>
        <v>NUÑEZ BRITO JOSE EFRAIN</v>
      </c>
      <c r="E2698" s="35">
        <f>SUMIFS(Tabla16[TASA 16],Tabla16[NUM],Tabla1[[#This Row],[CODIGO]])</f>
        <v>0</v>
      </c>
      <c r="F2698" s="35">
        <f>SUMIFS(Tabla16[TASA 0%],Tabla16[NUM],Tabla1[[#This Row],[CODIGO]])</f>
        <v>0</v>
      </c>
      <c r="G2698" s="35">
        <f>SUMIFS(Tabla16[[EXENTO ]],Tabla16[NUM],Tabla1[[#This Row],[CODIGO]])</f>
        <v>0</v>
      </c>
      <c r="H2698" s="35">
        <f>SUMIFS(Tabla16[IVA],Tabla16[NUM],Tabla1[[#This Row],[CODIGO]])</f>
        <v>0</v>
      </c>
      <c r="I2698" s="35">
        <f>SUMIFS(Tabla16[ISR RET.],Tabla16[NUM],Tabla1[[#This Row],[CODIGO]])</f>
        <v>0</v>
      </c>
      <c r="J2698" s="35">
        <f>SUMIFS(Tabla16[IVA RET.],Tabla16[NUM],Tabla1[[#This Row],[CODIGO]])</f>
        <v>0</v>
      </c>
      <c r="K2698" t="str">
        <f>FIXED(Tabla1[[#This Row],[TASA 16%]],0)</f>
        <v>0</v>
      </c>
      <c r="L2698" t="str">
        <f>FIXED(Tabla1[[#This Row],[TASA 0%]],0)</f>
        <v>0</v>
      </c>
      <c r="M2698" t="str">
        <f>FIXED(Tabla1[[#This Row],[TASA EXE.]],0)</f>
        <v>0</v>
      </c>
      <c r="N2698" s="36" t="str">
        <f>FIXED(Tabla1[[#This Row],[IVA]],0)</f>
        <v>0</v>
      </c>
      <c r="O2698" s="36" t="str">
        <f>FIXED(Tabla1[[#This Row],[ISR RET]],0)</f>
        <v>0</v>
      </c>
      <c r="P2698" s="36" t="str">
        <f>FIXED(Tabla1[[#This Row],[IVA RET]],0)</f>
        <v>0</v>
      </c>
      <c r="R2698" s="68">
        <f>Tabla1[[#This Row],[TASA 16]]*16%</f>
        <v>0</v>
      </c>
    </row>
    <row r="2699" spans="2:18" x14ac:dyDescent="0.25">
      <c r="B2699" t="str">
        <f>'[1]210 Y RFC'!A2699</f>
        <v>GUGF590815AA9</v>
      </c>
      <c r="C2699" t="s">
        <v>2731</v>
      </c>
      <c r="D2699" t="str">
        <f>'[1]210 Y RFC'!C2699</f>
        <v>GUERRERO GONZALEZ FRANCISCO GERARDO</v>
      </c>
      <c r="E2699" s="35">
        <f>SUMIFS(Tabla16[TASA 16],Tabla16[NUM],Tabla1[[#This Row],[CODIGO]])</f>
        <v>0</v>
      </c>
      <c r="F2699" s="35">
        <f>SUMIFS(Tabla16[TASA 0%],Tabla16[NUM],Tabla1[[#This Row],[CODIGO]])</f>
        <v>0</v>
      </c>
      <c r="G2699" s="35">
        <f>SUMIFS(Tabla16[[EXENTO ]],Tabla16[NUM],Tabla1[[#This Row],[CODIGO]])</f>
        <v>0</v>
      </c>
      <c r="H2699" s="35">
        <f>SUMIFS(Tabla16[IVA],Tabla16[NUM],Tabla1[[#This Row],[CODIGO]])</f>
        <v>0</v>
      </c>
      <c r="I2699" s="35">
        <f>SUMIFS(Tabla16[ISR RET.],Tabla16[NUM],Tabla1[[#This Row],[CODIGO]])</f>
        <v>0</v>
      </c>
      <c r="J2699" s="35">
        <f>SUMIFS(Tabla16[IVA RET.],Tabla16[NUM],Tabla1[[#This Row],[CODIGO]])</f>
        <v>0</v>
      </c>
      <c r="K2699" t="str">
        <f>FIXED(Tabla1[[#This Row],[TASA 16%]],0)</f>
        <v>0</v>
      </c>
      <c r="L2699" t="str">
        <f>FIXED(Tabla1[[#This Row],[TASA 0%]],0)</f>
        <v>0</v>
      </c>
      <c r="M2699" t="str">
        <f>FIXED(Tabla1[[#This Row],[TASA EXE.]],0)</f>
        <v>0</v>
      </c>
      <c r="N2699" t="str">
        <f>FIXED(Tabla1[[#This Row],[IVA]],0)</f>
        <v>0</v>
      </c>
      <c r="O2699" t="str">
        <f>FIXED(Tabla1[[#This Row],[ISR RET]],0)</f>
        <v>0</v>
      </c>
      <c r="P2699" t="str">
        <f>FIXED(Tabla1[[#This Row],[IVA RET]],0)</f>
        <v>0</v>
      </c>
      <c r="R2699" s="68">
        <f>Tabla1[[#This Row],[TASA 16]]*16%</f>
        <v>0</v>
      </c>
    </row>
    <row r="2700" spans="2:18" x14ac:dyDescent="0.25">
      <c r="B2700" t="str">
        <f>'[1]210 Y RFC'!A2700</f>
        <v>LDD1106307D1</v>
      </c>
      <c r="C2700" t="s">
        <v>2732</v>
      </c>
      <c r="D2700" t="str">
        <f>'[1]210 Y RFC'!C2700</f>
        <v>LAMINADOS DECORATIVOS DE OCCIDENTE SA DE CV</v>
      </c>
      <c r="E2700" s="35">
        <f>SUMIFS(Tabla16[TASA 16],Tabla16[NUM],Tabla1[[#This Row],[CODIGO]])</f>
        <v>0</v>
      </c>
      <c r="F2700" s="35">
        <f>SUMIFS(Tabla16[TASA 0%],Tabla16[NUM],Tabla1[[#This Row],[CODIGO]])</f>
        <v>0</v>
      </c>
      <c r="G2700" s="35">
        <f>SUMIFS(Tabla16[[EXENTO ]],Tabla16[NUM],Tabla1[[#This Row],[CODIGO]])</f>
        <v>0</v>
      </c>
      <c r="H2700" s="35">
        <f>SUMIFS(Tabla16[IVA],Tabla16[NUM],Tabla1[[#This Row],[CODIGO]])</f>
        <v>0</v>
      </c>
      <c r="I2700" s="35">
        <f>SUMIFS(Tabla16[ISR RET.],Tabla16[NUM],Tabla1[[#This Row],[CODIGO]])</f>
        <v>0</v>
      </c>
      <c r="J2700" s="35">
        <f>SUMIFS(Tabla16[IVA RET.],Tabla16[NUM],Tabla1[[#This Row],[CODIGO]])</f>
        <v>0</v>
      </c>
      <c r="K2700" t="str">
        <f>FIXED(Tabla1[[#This Row],[TASA 16%]],0)</f>
        <v>0</v>
      </c>
      <c r="L2700" t="str">
        <f>FIXED(Tabla1[[#This Row],[TASA 0%]],0)</f>
        <v>0</v>
      </c>
      <c r="M2700" t="str">
        <f>FIXED(Tabla1[[#This Row],[TASA EXE.]],0)</f>
        <v>0</v>
      </c>
      <c r="N2700" s="36" t="str">
        <f>FIXED(Tabla1[[#This Row],[IVA]],0)</f>
        <v>0</v>
      </c>
      <c r="O2700" s="36" t="str">
        <f>FIXED(Tabla1[[#This Row],[ISR RET]],0)</f>
        <v>0</v>
      </c>
      <c r="P2700" s="36" t="str">
        <f>FIXED(Tabla1[[#This Row],[IVA RET]],0)</f>
        <v>0</v>
      </c>
      <c r="R2700" s="68">
        <f>Tabla1[[#This Row],[TASA 16]]*16%</f>
        <v>0</v>
      </c>
    </row>
    <row r="2701" spans="2:18" x14ac:dyDescent="0.25">
      <c r="B2701" t="str">
        <f>'[1]210 Y RFC'!A2701</f>
        <v>HPA8703315YA</v>
      </c>
      <c r="C2701" t="s">
        <v>2733</v>
      </c>
      <c r="D2701" t="str">
        <f>'[1]210 Y RFC'!C2701</f>
        <v>COMPAÑÍA HARINERA DEL PARAYAS SA DE CV</v>
      </c>
      <c r="E2701" s="35">
        <f>SUMIFS(Tabla16[TASA 16],Tabla16[NUM],Tabla1[[#This Row],[CODIGO]])</f>
        <v>0</v>
      </c>
      <c r="F2701" s="35">
        <f>SUMIFS(Tabla16[TASA 0%],Tabla16[NUM],Tabla1[[#This Row],[CODIGO]])</f>
        <v>60970</v>
      </c>
      <c r="G2701" s="35">
        <f>SUMIFS(Tabla16[[EXENTO ]],Tabla16[NUM],Tabla1[[#This Row],[CODIGO]])</f>
        <v>0</v>
      </c>
      <c r="H2701" s="35">
        <f>SUMIFS(Tabla16[IVA],Tabla16[NUM],Tabla1[[#This Row],[CODIGO]])</f>
        <v>0</v>
      </c>
      <c r="I2701" s="35">
        <f>SUMIFS(Tabla16[ISR RET.],Tabla16[NUM],Tabla1[[#This Row],[CODIGO]])</f>
        <v>0</v>
      </c>
      <c r="J2701" s="35">
        <f>SUMIFS(Tabla16[IVA RET.],Tabla16[NUM],Tabla1[[#This Row],[CODIGO]])</f>
        <v>0</v>
      </c>
      <c r="K2701" t="str">
        <f>FIXED(Tabla1[[#This Row],[TASA 16%]],0)</f>
        <v>0</v>
      </c>
      <c r="L2701" t="str">
        <f>FIXED(Tabla1[[#This Row],[TASA 0%]],0)</f>
        <v>60,970</v>
      </c>
      <c r="M2701" t="str">
        <f>FIXED(Tabla1[[#This Row],[TASA EXE.]],0)</f>
        <v>0</v>
      </c>
      <c r="N2701" t="str">
        <f>FIXED(Tabla1[[#This Row],[IVA]],0)</f>
        <v>0</v>
      </c>
      <c r="O2701" t="str">
        <f>FIXED(Tabla1[[#This Row],[ISR RET]],0)</f>
        <v>0</v>
      </c>
      <c r="P2701" t="str">
        <f>FIXED(Tabla1[[#This Row],[IVA RET]],0)</f>
        <v>0</v>
      </c>
      <c r="R2701" s="68">
        <f>Tabla1[[#This Row],[TASA 16]]*16%</f>
        <v>0</v>
      </c>
    </row>
    <row r="2702" spans="2:18" x14ac:dyDescent="0.25">
      <c r="B2702" t="str">
        <f>'[1]210 Y RFC'!A2702</f>
        <v>POL840116AS2</v>
      </c>
      <c r="C2702" t="s">
        <v>2734</v>
      </c>
      <c r="D2702" t="str">
        <f>'[1]210 Y RFC'!C2702</f>
        <v>POLYCHEM SA DE CV</v>
      </c>
      <c r="E2702" s="35">
        <f>SUMIFS(Tabla16[TASA 16],Tabla16[NUM],Tabla1[[#This Row],[CODIGO]])</f>
        <v>0</v>
      </c>
      <c r="F2702" s="35">
        <f>SUMIFS(Tabla16[TASA 0%],Tabla16[NUM],Tabla1[[#This Row],[CODIGO]])</f>
        <v>0</v>
      </c>
      <c r="G2702" s="35">
        <f>SUMIFS(Tabla16[[EXENTO ]],Tabla16[NUM],Tabla1[[#This Row],[CODIGO]])</f>
        <v>0</v>
      </c>
      <c r="H2702" s="35">
        <f>SUMIFS(Tabla16[IVA],Tabla16[NUM],Tabla1[[#This Row],[CODIGO]])</f>
        <v>0</v>
      </c>
      <c r="I2702" s="35">
        <f>SUMIFS(Tabla16[ISR RET.],Tabla16[NUM],Tabla1[[#This Row],[CODIGO]])</f>
        <v>0</v>
      </c>
      <c r="J2702" s="35">
        <f>SUMIFS(Tabla16[IVA RET.],Tabla16[NUM],Tabla1[[#This Row],[CODIGO]])</f>
        <v>0</v>
      </c>
      <c r="K2702" t="str">
        <f>FIXED(Tabla1[[#This Row],[TASA 16%]],0)</f>
        <v>0</v>
      </c>
      <c r="L2702" t="str">
        <f>FIXED(Tabla1[[#This Row],[TASA 0%]],0)</f>
        <v>0</v>
      </c>
      <c r="M2702" t="str">
        <f>FIXED(Tabla1[[#This Row],[TASA EXE.]],0)</f>
        <v>0</v>
      </c>
      <c r="N2702" s="36" t="str">
        <f>FIXED(Tabla1[[#This Row],[IVA]],0)</f>
        <v>0</v>
      </c>
      <c r="O2702" s="36" t="str">
        <f>FIXED(Tabla1[[#This Row],[ISR RET]],0)</f>
        <v>0</v>
      </c>
      <c r="P2702" s="36" t="str">
        <f>FIXED(Tabla1[[#This Row],[IVA RET]],0)</f>
        <v>0</v>
      </c>
      <c r="R2702" s="68">
        <f>Tabla1[[#This Row],[TASA 16]]*16%</f>
        <v>0</v>
      </c>
    </row>
    <row r="2703" spans="2:18" x14ac:dyDescent="0.25">
      <c r="B2703" t="str">
        <f>'[1]210 Y RFC'!A2703</f>
        <v>DPL8805186J5</v>
      </c>
      <c r="C2703" t="s">
        <v>2735</v>
      </c>
      <c r="D2703" t="str">
        <f>'[1]210 Y RFC'!C2703</f>
        <v>DIST DE PRODUCTOS LUNA SA DE CV</v>
      </c>
      <c r="E2703" s="35">
        <f>SUMIFS(Tabla16[TASA 16],Tabla16[NUM],Tabla1[[#This Row],[CODIGO]])</f>
        <v>0</v>
      </c>
      <c r="F2703" s="35">
        <f>SUMIFS(Tabla16[TASA 0%],Tabla16[NUM],Tabla1[[#This Row],[CODIGO]])</f>
        <v>0</v>
      </c>
      <c r="G2703" s="35">
        <f>SUMIFS(Tabla16[[EXENTO ]],Tabla16[NUM],Tabla1[[#This Row],[CODIGO]])</f>
        <v>0</v>
      </c>
      <c r="H2703" s="35">
        <f>SUMIFS(Tabla16[IVA],Tabla16[NUM],Tabla1[[#This Row],[CODIGO]])</f>
        <v>0</v>
      </c>
      <c r="I2703" s="35">
        <f>SUMIFS(Tabla16[ISR RET.],Tabla16[NUM],Tabla1[[#This Row],[CODIGO]])</f>
        <v>0</v>
      </c>
      <c r="J2703" s="35">
        <f>SUMIFS(Tabla16[IVA RET.],Tabla16[NUM],Tabla1[[#This Row],[CODIGO]])</f>
        <v>0</v>
      </c>
      <c r="K2703" t="str">
        <f>FIXED(Tabla1[[#This Row],[TASA 16%]],0)</f>
        <v>0</v>
      </c>
      <c r="L2703" t="str">
        <f>FIXED(Tabla1[[#This Row],[TASA 0%]],0)</f>
        <v>0</v>
      </c>
      <c r="M2703" t="str">
        <f>FIXED(Tabla1[[#This Row],[TASA EXE.]],0)</f>
        <v>0</v>
      </c>
      <c r="N2703" t="str">
        <f>FIXED(Tabla1[[#This Row],[IVA]],0)</f>
        <v>0</v>
      </c>
      <c r="O2703" t="str">
        <f>FIXED(Tabla1[[#This Row],[ISR RET]],0)</f>
        <v>0</v>
      </c>
      <c r="P2703" t="str">
        <f>FIXED(Tabla1[[#This Row],[IVA RET]],0)</f>
        <v>0</v>
      </c>
      <c r="R2703" s="68">
        <f>Tabla1[[#This Row],[TASA 16]]*16%</f>
        <v>0</v>
      </c>
    </row>
    <row r="2704" spans="2:18" x14ac:dyDescent="0.25">
      <c r="B2704" t="str">
        <f>'[1]210 Y RFC'!A2704</f>
        <v>TOTJ921117KA8</v>
      </c>
      <c r="C2704" t="s">
        <v>2736</v>
      </c>
      <c r="D2704" t="str">
        <f>'[1]210 Y RFC'!C2704</f>
        <v>DE LA TORRE DE LA TORRE JOAQUIN</v>
      </c>
      <c r="E2704" s="35">
        <f>SUMIFS(Tabla16[TASA 16],Tabla16[NUM],Tabla1[[#This Row],[CODIGO]])</f>
        <v>0</v>
      </c>
      <c r="F2704" s="35">
        <f>SUMIFS(Tabla16[TASA 0%],Tabla16[NUM],Tabla1[[#This Row],[CODIGO]])</f>
        <v>0</v>
      </c>
      <c r="G2704" s="35">
        <f>SUMIFS(Tabla16[[EXENTO ]],Tabla16[NUM],Tabla1[[#This Row],[CODIGO]])</f>
        <v>0</v>
      </c>
      <c r="H2704" s="35">
        <f>SUMIFS(Tabla16[IVA],Tabla16[NUM],Tabla1[[#This Row],[CODIGO]])</f>
        <v>0</v>
      </c>
      <c r="I2704" s="35">
        <f>SUMIFS(Tabla16[ISR RET.],Tabla16[NUM],Tabla1[[#This Row],[CODIGO]])</f>
        <v>0</v>
      </c>
      <c r="J2704" s="35">
        <f>SUMIFS(Tabla16[IVA RET.],Tabla16[NUM],Tabla1[[#This Row],[CODIGO]])</f>
        <v>0</v>
      </c>
      <c r="K2704" t="str">
        <f>FIXED(Tabla1[[#This Row],[TASA 16%]],0)</f>
        <v>0</v>
      </c>
      <c r="L2704" t="str">
        <f>FIXED(Tabla1[[#This Row],[TASA 0%]],0)</f>
        <v>0</v>
      </c>
      <c r="M2704" t="str">
        <f>FIXED(Tabla1[[#This Row],[TASA EXE.]],0)</f>
        <v>0</v>
      </c>
      <c r="N2704" s="36" t="str">
        <f>FIXED(Tabla1[[#This Row],[IVA]],0)</f>
        <v>0</v>
      </c>
      <c r="O2704" s="36" t="str">
        <f>FIXED(Tabla1[[#This Row],[ISR RET]],0)</f>
        <v>0</v>
      </c>
      <c r="P2704" s="36" t="str">
        <f>FIXED(Tabla1[[#This Row],[IVA RET]],0)</f>
        <v>0</v>
      </c>
      <c r="R2704" s="68">
        <f>Tabla1[[#This Row],[TASA 16]]*16%</f>
        <v>0</v>
      </c>
    </row>
    <row r="2705" spans="2:18" x14ac:dyDescent="0.25">
      <c r="B2705" t="str">
        <f>'[1]210 Y RFC'!A2705</f>
        <v>MCO081120Q19</v>
      </c>
      <c r="C2705" t="s">
        <v>2737</v>
      </c>
      <c r="D2705" t="str">
        <f>'[1]210 Y RFC'!C2705</f>
        <v>MARMOLES CONTINENTALES SA DE CV</v>
      </c>
      <c r="E2705" s="35">
        <f>SUMIFS(Tabla16[TASA 16],Tabla16[NUM],Tabla1[[#This Row],[CODIGO]])</f>
        <v>0</v>
      </c>
      <c r="F2705" s="35">
        <f>SUMIFS(Tabla16[TASA 0%],Tabla16[NUM],Tabla1[[#This Row],[CODIGO]])</f>
        <v>0</v>
      </c>
      <c r="G2705" s="35">
        <f>SUMIFS(Tabla16[[EXENTO ]],Tabla16[NUM],Tabla1[[#This Row],[CODIGO]])</f>
        <v>0</v>
      </c>
      <c r="H2705" s="35">
        <f>SUMIFS(Tabla16[IVA],Tabla16[NUM],Tabla1[[#This Row],[CODIGO]])</f>
        <v>0</v>
      </c>
      <c r="I2705" s="35">
        <f>SUMIFS(Tabla16[ISR RET.],Tabla16[NUM],Tabla1[[#This Row],[CODIGO]])</f>
        <v>0</v>
      </c>
      <c r="J2705" s="35">
        <f>SUMIFS(Tabla16[IVA RET.],Tabla16[NUM],Tabla1[[#This Row],[CODIGO]])</f>
        <v>0</v>
      </c>
      <c r="K2705" t="str">
        <f>FIXED(Tabla1[[#This Row],[TASA 16%]],0)</f>
        <v>0</v>
      </c>
      <c r="L2705" t="str">
        <f>FIXED(Tabla1[[#This Row],[TASA 0%]],0)</f>
        <v>0</v>
      </c>
      <c r="M2705" t="str">
        <f>FIXED(Tabla1[[#This Row],[TASA EXE.]],0)</f>
        <v>0</v>
      </c>
      <c r="N2705" t="str">
        <f>FIXED(Tabla1[[#This Row],[IVA]],0)</f>
        <v>0</v>
      </c>
      <c r="O2705" t="str">
        <f>FIXED(Tabla1[[#This Row],[ISR RET]],0)</f>
        <v>0</v>
      </c>
      <c r="P2705" t="str">
        <f>FIXED(Tabla1[[#This Row],[IVA RET]],0)</f>
        <v>0</v>
      </c>
      <c r="R2705" s="68">
        <f>Tabla1[[#This Row],[TASA 16]]*16%</f>
        <v>0</v>
      </c>
    </row>
    <row r="2706" spans="2:18" x14ac:dyDescent="0.25">
      <c r="B2706" t="str">
        <f>'[1]210 Y RFC'!A2706</f>
        <v>BPA100730CZ4</v>
      </c>
      <c r="C2706" t="s">
        <v>2738</v>
      </c>
      <c r="D2706" t="str">
        <f>'[1]210 Y RFC'!C2706</f>
        <v>BOLSAS PLASTICAS DE LOS ALTOS SA DE CV</v>
      </c>
      <c r="E2706" s="35">
        <f>SUMIFS(Tabla16[TASA 16],Tabla16[NUM],Tabla1[[#This Row],[CODIGO]])</f>
        <v>113625</v>
      </c>
      <c r="F2706" s="35">
        <f>SUMIFS(Tabla16[TASA 0%],Tabla16[NUM],Tabla1[[#This Row],[CODIGO]])</f>
        <v>0</v>
      </c>
      <c r="G2706" s="35">
        <f>SUMIFS(Tabla16[[EXENTO ]],Tabla16[NUM],Tabla1[[#This Row],[CODIGO]])</f>
        <v>0</v>
      </c>
      <c r="H2706" s="35">
        <f>SUMIFS(Tabla16[IVA],Tabla16[NUM],Tabla1[[#This Row],[CODIGO]])</f>
        <v>18180</v>
      </c>
      <c r="I2706" s="35">
        <f>SUMIFS(Tabla16[ISR RET.],Tabla16[NUM],Tabla1[[#This Row],[CODIGO]])</f>
        <v>0</v>
      </c>
      <c r="J2706" s="35">
        <f>SUMIFS(Tabla16[IVA RET.],Tabla16[NUM],Tabla1[[#This Row],[CODIGO]])</f>
        <v>0</v>
      </c>
      <c r="K2706" t="str">
        <f>FIXED(Tabla1[[#This Row],[TASA 16%]],0)</f>
        <v>113,625</v>
      </c>
      <c r="L2706" t="str">
        <f>FIXED(Tabla1[[#This Row],[TASA 0%]],0)</f>
        <v>0</v>
      </c>
      <c r="M2706" t="str">
        <f>FIXED(Tabla1[[#This Row],[TASA EXE.]],0)</f>
        <v>0</v>
      </c>
      <c r="N2706" t="str">
        <f>FIXED(Tabla1[[#This Row],[IVA]],0)</f>
        <v>18,180</v>
      </c>
      <c r="O2706" t="str">
        <f>FIXED(Tabla1[[#This Row],[ISR RET]],0)</f>
        <v>0</v>
      </c>
      <c r="P2706" t="str">
        <f>FIXED(Tabla1[[#This Row],[IVA RET]],0)</f>
        <v>0</v>
      </c>
      <c r="R2706" s="68">
        <f>Tabla1[[#This Row],[TASA 16]]*16%</f>
        <v>18180</v>
      </c>
    </row>
    <row r="2707" spans="2:18" x14ac:dyDescent="0.25">
      <c r="B2707" t="str">
        <f>'[1]210 Y RFC'!A2707</f>
        <v>TOJE710714NK4</v>
      </c>
      <c r="C2707" t="s">
        <v>2739</v>
      </c>
      <c r="D2707" t="str">
        <f>'[1]210 Y RFC'!C2707</f>
        <v>TOSTADO JIMENEZ EFRAIN</v>
      </c>
      <c r="E2707" s="35">
        <f>SUMIFS(Tabla16[TASA 16],Tabla16[NUM],Tabla1[[#This Row],[CODIGO]])</f>
        <v>0</v>
      </c>
      <c r="F2707" s="35">
        <f>SUMIFS(Tabla16[TASA 0%],Tabla16[NUM],Tabla1[[#This Row],[CODIGO]])</f>
        <v>0</v>
      </c>
      <c r="G2707" s="35">
        <f>SUMIFS(Tabla16[[EXENTO ]],Tabla16[NUM],Tabla1[[#This Row],[CODIGO]])</f>
        <v>0</v>
      </c>
      <c r="H2707" s="35">
        <f>SUMIFS(Tabla16[IVA],Tabla16[NUM],Tabla1[[#This Row],[CODIGO]])</f>
        <v>0</v>
      </c>
      <c r="I2707" s="35">
        <f>SUMIFS(Tabla16[ISR RET.],Tabla16[NUM],Tabla1[[#This Row],[CODIGO]])</f>
        <v>0</v>
      </c>
      <c r="J2707" s="35">
        <f>SUMIFS(Tabla16[IVA RET.],Tabla16[NUM],Tabla1[[#This Row],[CODIGO]])</f>
        <v>0</v>
      </c>
      <c r="K2707" t="str">
        <f>FIXED(Tabla1[[#This Row],[TASA 16%]],0)</f>
        <v>0</v>
      </c>
      <c r="L2707" t="str">
        <f>FIXED(Tabla1[[#This Row],[TASA 0%]],0)</f>
        <v>0</v>
      </c>
      <c r="M2707" t="str">
        <f>FIXED(Tabla1[[#This Row],[TASA EXE.]],0)</f>
        <v>0</v>
      </c>
      <c r="N2707" t="str">
        <f>FIXED(Tabla1[[#This Row],[IVA]],0)</f>
        <v>0</v>
      </c>
      <c r="O2707" t="str">
        <f>FIXED(Tabla1[[#This Row],[ISR RET]],0)</f>
        <v>0</v>
      </c>
      <c r="P2707" t="str">
        <f>FIXED(Tabla1[[#This Row],[IVA RET]],0)</f>
        <v>0</v>
      </c>
      <c r="R2707" s="68">
        <f>Tabla1[[#This Row],[TASA 16]]*16%</f>
        <v>0</v>
      </c>
    </row>
    <row r="2708" spans="2:18" x14ac:dyDescent="0.25">
      <c r="B2708" t="str">
        <f>'[1]210 Y RFC'!A2708</f>
        <v>LKA110831PI3</v>
      </c>
      <c r="C2708" t="s">
        <v>2740</v>
      </c>
      <c r="D2708" t="str">
        <f>'[1]210 Y RFC'!C2708</f>
        <v>LABORATORIOS KALAN SA DE CV</v>
      </c>
      <c r="E2708" s="35">
        <f>SUMIFS(Tabla16[TASA 16],Tabla16[NUM],Tabla1[[#This Row],[CODIGO]])</f>
        <v>0</v>
      </c>
      <c r="F2708" s="35">
        <f>SUMIFS(Tabla16[TASA 0%],Tabla16[NUM],Tabla1[[#This Row],[CODIGO]])</f>
        <v>0</v>
      </c>
      <c r="G2708" s="35">
        <f>SUMIFS(Tabla16[[EXENTO ]],Tabla16[NUM],Tabla1[[#This Row],[CODIGO]])</f>
        <v>0</v>
      </c>
      <c r="H2708" s="35">
        <f>SUMIFS(Tabla16[IVA],Tabla16[NUM],Tabla1[[#This Row],[CODIGO]])</f>
        <v>0</v>
      </c>
      <c r="I2708" s="35">
        <f>SUMIFS(Tabla16[ISR RET.],Tabla16[NUM],Tabla1[[#This Row],[CODIGO]])</f>
        <v>0</v>
      </c>
      <c r="J2708" s="35">
        <f>SUMIFS(Tabla16[IVA RET.],Tabla16[NUM],Tabla1[[#This Row],[CODIGO]])</f>
        <v>0</v>
      </c>
      <c r="K2708" t="str">
        <f>FIXED(Tabla1[[#This Row],[TASA 16%]],0)</f>
        <v>0</v>
      </c>
      <c r="L2708" t="str">
        <f>FIXED(Tabla1[[#This Row],[TASA 0%]],0)</f>
        <v>0</v>
      </c>
      <c r="M2708" t="str">
        <f>FIXED(Tabla1[[#This Row],[TASA EXE.]],0)</f>
        <v>0</v>
      </c>
      <c r="N2708" s="36" t="str">
        <f>FIXED(Tabla1[[#This Row],[IVA]],0)</f>
        <v>0</v>
      </c>
      <c r="O2708" s="36" t="str">
        <f>FIXED(Tabla1[[#This Row],[ISR RET]],0)</f>
        <v>0</v>
      </c>
      <c r="P2708" s="36" t="str">
        <f>FIXED(Tabla1[[#This Row],[IVA RET]],0)</f>
        <v>0</v>
      </c>
      <c r="R2708" s="68">
        <f>Tabla1[[#This Row],[TASA 16]]*16%</f>
        <v>0</v>
      </c>
    </row>
    <row r="2709" spans="2:18" x14ac:dyDescent="0.25">
      <c r="B2709" t="str">
        <f>'[1]210 Y RFC'!A2709</f>
        <v>FAR111010I93</v>
      </c>
      <c r="C2709" t="s">
        <v>2741</v>
      </c>
      <c r="D2709" t="str">
        <f>'[1]210 Y RFC'!C2709</f>
        <v>FARMIRAL SA DE CV</v>
      </c>
      <c r="E2709" s="35">
        <f>SUMIFS(Tabla16[TASA 16],Tabla16[NUM],Tabla1[[#This Row],[CODIGO]])</f>
        <v>0</v>
      </c>
      <c r="F2709" s="35">
        <f>SUMIFS(Tabla16[TASA 0%],Tabla16[NUM],Tabla1[[#This Row],[CODIGO]])</f>
        <v>0</v>
      </c>
      <c r="G2709" s="35">
        <f>SUMIFS(Tabla16[[EXENTO ]],Tabla16[NUM],Tabla1[[#This Row],[CODIGO]])</f>
        <v>0</v>
      </c>
      <c r="H2709" s="35">
        <f>SUMIFS(Tabla16[IVA],Tabla16[NUM],Tabla1[[#This Row],[CODIGO]])</f>
        <v>0</v>
      </c>
      <c r="I2709" s="35">
        <f>SUMIFS(Tabla16[ISR RET.],Tabla16[NUM],Tabla1[[#This Row],[CODIGO]])</f>
        <v>0</v>
      </c>
      <c r="J2709" s="35">
        <f>SUMIFS(Tabla16[IVA RET.],Tabla16[NUM],Tabla1[[#This Row],[CODIGO]])</f>
        <v>0</v>
      </c>
      <c r="K2709" t="str">
        <f>FIXED(Tabla1[[#This Row],[TASA 16%]],0)</f>
        <v>0</v>
      </c>
      <c r="L2709" t="str">
        <f>FIXED(Tabla1[[#This Row],[TASA 0%]],0)</f>
        <v>0</v>
      </c>
      <c r="M2709" t="str">
        <f>FIXED(Tabla1[[#This Row],[TASA EXE.]],0)</f>
        <v>0</v>
      </c>
      <c r="N2709" t="str">
        <f>FIXED(Tabla1[[#This Row],[IVA]],0)</f>
        <v>0</v>
      </c>
      <c r="O2709" t="str">
        <f>FIXED(Tabla1[[#This Row],[ISR RET]],0)</f>
        <v>0</v>
      </c>
      <c r="P2709" t="str">
        <f>FIXED(Tabla1[[#This Row],[IVA RET]],0)</f>
        <v>0</v>
      </c>
      <c r="R2709" s="68">
        <f>Tabla1[[#This Row],[TASA 16]]*16%</f>
        <v>0</v>
      </c>
    </row>
    <row r="2710" spans="2:18" x14ac:dyDescent="0.25">
      <c r="B2710" t="str">
        <f>'[1]210 Y RFC'!A2710</f>
        <v>LEER640114CF2</v>
      </c>
      <c r="C2710" t="s">
        <v>2742</v>
      </c>
      <c r="D2710" t="str">
        <f>'[1]210 Y RFC'!C2710</f>
        <v>LEAL ISLA ESTRADA RICARDO</v>
      </c>
      <c r="E2710" s="35">
        <f>SUMIFS(Tabla16[TASA 16],Tabla16[NUM],Tabla1[[#This Row],[CODIGO]])</f>
        <v>0</v>
      </c>
      <c r="F2710" s="35">
        <f>SUMIFS(Tabla16[TASA 0%],Tabla16[NUM],Tabla1[[#This Row],[CODIGO]])</f>
        <v>0</v>
      </c>
      <c r="G2710" s="35">
        <f>SUMIFS(Tabla16[[EXENTO ]],Tabla16[NUM],Tabla1[[#This Row],[CODIGO]])</f>
        <v>0</v>
      </c>
      <c r="H2710" s="35">
        <f>SUMIFS(Tabla16[IVA],Tabla16[NUM],Tabla1[[#This Row],[CODIGO]])</f>
        <v>0</v>
      </c>
      <c r="I2710" s="35">
        <f>SUMIFS(Tabla16[ISR RET.],Tabla16[NUM],Tabla1[[#This Row],[CODIGO]])</f>
        <v>0</v>
      </c>
      <c r="J2710" s="35">
        <f>SUMIFS(Tabla16[IVA RET.],Tabla16[NUM],Tabla1[[#This Row],[CODIGO]])</f>
        <v>0</v>
      </c>
      <c r="K2710" t="str">
        <f>FIXED(Tabla1[[#This Row],[TASA 16%]],0)</f>
        <v>0</v>
      </c>
      <c r="L2710" t="str">
        <f>FIXED(Tabla1[[#This Row],[TASA 0%]],0)</f>
        <v>0</v>
      </c>
      <c r="M2710" t="str">
        <f>FIXED(Tabla1[[#This Row],[TASA EXE.]],0)</f>
        <v>0</v>
      </c>
      <c r="N2710" s="36" t="str">
        <f>FIXED(Tabla1[[#This Row],[IVA]],0)</f>
        <v>0</v>
      </c>
      <c r="O2710" s="36" t="str">
        <f>FIXED(Tabla1[[#This Row],[ISR RET]],0)</f>
        <v>0</v>
      </c>
      <c r="P2710" s="36" t="str">
        <f>FIXED(Tabla1[[#This Row],[IVA RET]],0)</f>
        <v>0</v>
      </c>
      <c r="R2710" s="68">
        <f>Tabla1[[#This Row],[TASA 16]]*16%</f>
        <v>0</v>
      </c>
    </row>
    <row r="2711" spans="2:18" x14ac:dyDescent="0.25">
      <c r="B2711" t="str">
        <f>'[1]210 Y RFC'!A2711</f>
        <v>PEAP600309L25</v>
      </c>
      <c r="C2711" t="s">
        <v>2743</v>
      </c>
      <c r="D2711" t="str">
        <f>'[1]210 Y RFC'!C2711</f>
        <v>PEREZ ANAYA PABLO</v>
      </c>
      <c r="E2711" s="35">
        <f>SUMIFS(Tabla16[TASA 16],Tabla16[NUM],Tabla1[[#This Row],[CODIGO]])</f>
        <v>0</v>
      </c>
      <c r="F2711" s="35">
        <f>SUMIFS(Tabla16[TASA 0%],Tabla16[NUM],Tabla1[[#This Row],[CODIGO]])</f>
        <v>0</v>
      </c>
      <c r="G2711" s="35">
        <f>SUMIFS(Tabla16[[EXENTO ]],Tabla16[NUM],Tabla1[[#This Row],[CODIGO]])</f>
        <v>0</v>
      </c>
      <c r="H2711" s="35">
        <f>SUMIFS(Tabla16[IVA],Tabla16[NUM],Tabla1[[#This Row],[CODIGO]])</f>
        <v>0</v>
      </c>
      <c r="I2711" s="35">
        <f>SUMIFS(Tabla16[ISR RET.],Tabla16[NUM],Tabla1[[#This Row],[CODIGO]])</f>
        <v>0</v>
      </c>
      <c r="J2711" s="35">
        <f>SUMIFS(Tabla16[IVA RET.],Tabla16[NUM],Tabla1[[#This Row],[CODIGO]])</f>
        <v>0</v>
      </c>
      <c r="K2711" t="str">
        <f>FIXED(Tabla1[[#This Row],[TASA 16%]],0)</f>
        <v>0</v>
      </c>
      <c r="L2711" t="str">
        <f>FIXED(Tabla1[[#This Row],[TASA 0%]],0)</f>
        <v>0</v>
      </c>
      <c r="M2711" t="str">
        <f>FIXED(Tabla1[[#This Row],[TASA EXE.]],0)</f>
        <v>0</v>
      </c>
      <c r="N2711" t="str">
        <f>FIXED(Tabla1[[#This Row],[IVA]],0)</f>
        <v>0</v>
      </c>
      <c r="O2711" t="str">
        <f>FIXED(Tabla1[[#This Row],[ISR RET]],0)</f>
        <v>0</v>
      </c>
      <c r="P2711" t="str">
        <f>FIXED(Tabla1[[#This Row],[IVA RET]],0)</f>
        <v>0</v>
      </c>
      <c r="R2711" s="68">
        <f>Tabla1[[#This Row],[TASA 16]]*16%</f>
        <v>0</v>
      </c>
    </row>
    <row r="2712" spans="2:18" x14ac:dyDescent="0.25">
      <c r="B2712" t="str">
        <f>'[1]210 Y RFC'!A2712</f>
        <v>ROVJ4208156I1</v>
      </c>
      <c r="C2712" t="s">
        <v>2744</v>
      </c>
      <c r="D2712" t="str">
        <f>'[1]210 Y RFC'!C2712</f>
        <v>DE ROSAS VEGA JOSE DE JESUS</v>
      </c>
      <c r="E2712" s="35">
        <f>SUMIFS(Tabla16[TASA 16],Tabla16[NUM],Tabla1[[#This Row],[CODIGO]])</f>
        <v>0</v>
      </c>
      <c r="F2712" s="35">
        <f>SUMIFS(Tabla16[TASA 0%],Tabla16[NUM],Tabla1[[#This Row],[CODIGO]])</f>
        <v>0</v>
      </c>
      <c r="G2712" s="35">
        <f>SUMIFS(Tabla16[[EXENTO ]],Tabla16[NUM],Tabla1[[#This Row],[CODIGO]])</f>
        <v>0</v>
      </c>
      <c r="H2712" s="35">
        <f>SUMIFS(Tabla16[IVA],Tabla16[NUM],Tabla1[[#This Row],[CODIGO]])</f>
        <v>0</v>
      </c>
      <c r="I2712" s="35">
        <f>SUMIFS(Tabla16[ISR RET.],Tabla16[NUM],Tabla1[[#This Row],[CODIGO]])</f>
        <v>0</v>
      </c>
      <c r="J2712" s="35">
        <f>SUMIFS(Tabla16[IVA RET.],Tabla16[NUM],Tabla1[[#This Row],[CODIGO]])</f>
        <v>0</v>
      </c>
      <c r="K2712" t="str">
        <f>FIXED(Tabla1[[#This Row],[TASA 16%]],0)</f>
        <v>0</v>
      </c>
      <c r="L2712" t="str">
        <f>FIXED(Tabla1[[#This Row],[TASA 0%]],0)</f>
        <v>0</v>
      </c>
      <c r="M2712" t="str">
        <f>FIXED(Tabla1[[#This Row],[TASA EXE.]],0)</f>
        <v>0</v>
      </c>
      <c r="N2712" s="36" t="str">
        <f>FIXED(Tabla1[[#This Row],[IVA]],0)</f>
        <v>0</v>
      </c>
      <c r="O2712" s="36" t="str">
        <f>FIXED(Tabla1[[#This Row],[ISR RET]],0)</f>
        <v>0</v>
      </c>
      <c r="P2712" s="36" t="str">
        <f>FIXED(Tabla1[[#This Row],[IVA RET]],0)</f>
        <v>0</v>
      </c>
      <c r="R2712" s="68">
        <f>Tabla1[[#This Row],[TASA 16]]*16%</f>
        <v>0</v>
      </c>
    </row>
    <row r="2713" spans="2:18" x14ac:dyDescent="0.25">
      <c r="B2713" t="str">
        <f>'[1]210 Y RFC'!A2713</f>
        <v>APO120820265</v>
      </c>
      <c r="C2713" t="s">
        <v>2745</v>
      </c>
      <c r="D2713" t="str">
        <f>'[1]210 Y RFC'!C2713</f>
        <v>APOFAR SA DE CV</v>
      </c>
      <c r="E2713" s="35">
        <f>SUMIFS(Tabla16[TASA 16],Tabla16[NUM],Tabla1[[#This Row],[CODIGO]])</f>
        <v>0</v>
      </c>
      <c r="F2713" s="35">
        <f>SUMIFS(Tabla16[TASA 0%],Tabla16[NUM],Tabla1[[#This Row],[CODIGO]])</f>
        <v>0</v>
      </c>
      <c r="G2713" s="35">
        <f>SUMIFS(Tabla16[[EXENTO ]],Tabla16[NUM],Tabla1[[#This Row],[CODIGO]])</f>
        <v>0</v>
      </c>
      <c r="H2713" s="35">
        <f>SUMIFS(Tabla16[IVA],Tabla16[NUM],Tabla1[[#This Row],[CODIGO]])</f>
        <v>0</v>
      </c>
      <c r="I2713" s="35">
        <f>SUMIFS(Tabla16[ISR RET.],Tabla16[NUM],Tabla1[[#This Row],[CODIGO]])</f>
        <v>0</v>
      </c>
      <c r="J2713" s="35">
        <f>SUMIFS(Tabla16[IVA RET.],Tabla16[NUM],Tabla1[[#This Row],[CODIGO]])</f>
        <v>0</v>
      </c>
      <c r="K2713" t="str">
        <f>FIXED(Tabla1[[#This Row],[TASA 16%]],0)</f>
        <v>0</v>
      </c>
      <c r="L2713" t="str">
        <f>FIXED(Tabla1[[#This Row],[TASA 0%]],0)</f>
        <v>0</v>
      </c>
      <c r="M2713" t="str">
        <f>FIXED(Tabla1[[#This Row],[TASA EXE.]],0)</f>
        <v>0</v>
      </c>
      <c r="N2713" t="str">
        <f>FIXED(Tabla1[[#This Row],[IVA]],0)</f>
        <v>0</v>
      </c>
      <c r="O2713" t="str">
        <f>FIXED(Tabla1[[#This Row],[ISR RET]],0)</f>
        <v>0</v>
      </c>
      <c r="P2713" t="str">
        <f>FIXED(Tabla1[[#This Row],[IVA RET]],0)</f>
        <v>0</v>
      </c>
      <c r="R2713" s="68">
        <f>Tabla1[[#This Row],[TASA 16]]*16%</f>
        <v>0</v>
      </c>
    </row>
    <row r="2714" spans="2:18" x14ac:dyDescent="0.25">
      <c r="B2714" t="str">
        <f>'[1]210 Y RFC'!A2714</f>
        <v>PDC121213SH5</v>
      </c>
      <c r="C2714" t="s">
        <v>2746</v>
      </c>
      <c r="D2714" t="str">
        <f>'[1]210 Y RFC'!C2714</f>
        <v>LA PALMA DORADA COMERCIALIZADORA Y DISTRIBUIDORA SA DE CV</v>
      </c>
      <c r="E2714" s="35">
        <f>SUMIFS(Tabla16[TASA 16],Tabla16[NUM],Tabla1[[#This Row],[CODIGO]])</f>
        <v>0</v>
      </c>
      <c r="F2714" s="35">
        <f>SUMIFS(Tabla16[TASA 0%],Tabla16[NUM],Tabla1[[#This Row],[CODIGO]])</f>
        <v>0</v>
      </c>
      <c r="G2714" s="35">
        <f>SUMIFS(Tabla16[[EXENTO ]],Tabla16[NUM],Tabla1[[#This Row],[CODIGO]])</f>
        <v>0</v>
      </c>
      <c r="H2714" s="35">
        <f>SUMIFS(Tabla16[IVA],Tabla16[NUM],Tabla1[[#This Row],[CODIGO]])</f>
        <v>0</v>
      </c>
      <c r="I2714" s="35">
        <f>SUMIFS(Tabla16[ISR RET.],Tabla16[NUM],Tabla1[[#This Row],[CODIGO]])</f>
        <v>0</v>
      </c>
      <c r="J2714" s="35">
        <f>SUMIFS(Tabla16[IVA RET.],Tabla16[NUM],Tabla1[[#This Row],[CODIGO]])</f>
        <v>0</v>
      </c>
      <c r="K2714" t="str">
        <f>FIXED(Tabla1[[#This Row],[TASA 16%]],0)</f>
        <v>0</v>
      </c>
      <c r="L2714" t="str">
        <f>FIXED(Tabla1[[#This Row],[TASA 0%]],0)</f>
        <v>0</v>
      </c>
      <c r="M2714" t="str">
        <f>FIXED(Tabla1[[#This Row],[TASA EXE.]],0)</f>
        <v>0</v>
      </c>
      <c r="N2714" s="36" t="str">
        <f>FIXED(Tabla1[[#This Row],[IVA]],0)</f>
        <v>0</v>
      </c>
      <c r="O2714" s="36" t="str">
        <f>FIXED(Tabla1[[#This Row],[ISR RET]],0)</f>
        <v>0</v>
      </c>
      <c r="P2714" s="36" t="str">
        <f>FIXED(Tabla1[[#This Row],[IVA RET]],0)</f>
        <v>0</v>
      </c>
      <c r="R2714" s="68">
        <f>Tabla1[[#This Row],[TASA 16]]*16%</f>
        <v>0</v>
      </c>
    </row>
    <row r="2715" spans="2:18" x14ac:dyDescent="0.25">
      <c r="B2715" t="str">
        <f>'[1]210 Y RFC'!A2715</f>
        <v>RORD830608JB8</v>
      </c>
      <c r="C2715" t="s">
        <v>2747</v>
      </c>
      <c r="D2715" t="str">
        <f>'[1]210 Y RFC'!C2715</f>
        <v>ROSALES ROJAS DOLORES MAGDALENA</v>
      </c>
      <c r="E2715" s="35">
        <f>SUMIFS(Tabla16[TASA 16],Tabla16[NUM],Tabla1[[#This Row],[CODIGO]])</f>
        <v>0</v>
      </c>
      <c r="F2715" s="35">
        <f>SUMIFS(Tabla16[TASA 0%],Tabla16[NUM],Tabla1[[#This Row],[CODIGO]])</f>
        <v>0</v>
      </c>
      <c r="G2715" s="35">
        <f>SUMIFS(Tabla16[[EXENTO ]],Tabla16[NUM],Tabla1[[#This Row],[CODIGO]])</f>
        <v>0</v>
      </c>
      <c r="H2715" s="35">
        <f>SUMIFS(Tabla16[IVA],Tabla16[NUM],Tabla1[[#This Row],[CODIGO]])</f>
        <v>0</v>
      </c>
      <c r="I2715" s="35">
        <f>SUMIFS(Tabla16[ISR RET.],Tabla16[NUM],Tabla1[[#This Row],[CODIGO]])</f>
        <v>0</v>
      </c>
      <c r="J2715" s="35">
        <f>SUMIFS(Tabla16[IVA RET.],Tabla16[NUM],Tabla1[[#This Row],[CODIGO]])</f>
        <v>0</v>
      </c>
      <c r="K2715" t="str">
        <f>FIXED(Tabla1[[#This Row],[TASA 16%]],0)</f>
        <v>0</v>
      </c>
      <c r="L2715" t="str">
        <f>FIXED(Tabla1[[#This Row],[TASA 0%]],0)</f>
        <v>0</v>
      </c>
      <c r="M2715" t="str">
        <f>FIXED(Tabla1[[#This Row],[TASA EXE.]],0)</f>
        <v>0</v>
      </c>
      <c r="N2715" t="str">
        <f>FIXED(Tabla1[[#This Row],[IVA]],0)</f>
        <v>0</v>
      </c>
      <c r="O2715" t="str">
        <f>FIXED(Tabla1[[#This Row],[ISR RET]],0)</f>
        <v>0</v>
      </c>
      <c r="P2715" t="str">
        <f>FIXED(Tabla1[[#This Row],[IVA RET]],0)</f>
        <v>0</v>
      </c>
      <c r="R2715" s="68">
        <f>Tabla1[[#This Row],[TASA 16]]*16%</f>
        <v>0</v>
      </c>
    </row>
    <row r="2716" spans="2:18" x14ac:dyDescent="0.25">
      <c r="B2716" t="str">
        <f>'[1]210 Y RFC'!A2716</f>
        <v>DDN140430522</v>
      </c>
      <c r="C2716" t="s">
        <v>2748</v>
      </c>
      <c r="D2716" t="str">
        <f>'[1]210 Y RFC'!C2716</f>
        <v>DINA DISTRIBUIDORA NATURISTA S DE RL DE CV</v>
      </c>
      <c r="E2716" s="35">
        <f>SUMIFS(Tabla16[TASA 16],Tabla16[NUM],Tabla1[[#This Row],[CODIGO]])</f>
        <v>23451.1875</v>
      </c>
      <c r="F2716" s="35">
        <f>SUMIFS(Tabla16[TASA 0%],Tabla16[NUM],Tabla1[[#This Row],[CODIGO]])</f>
        <v>1.2500000000727596E-2</v>
      </c>
      <c r="G2716" s="35">
        <f>SUMIFS(Tabla16[[EXENTO ]],Tabla16[NUM],Tabla1[[#This Row],[CODIGO]])</f>
        <v>0</v>
      </c>
      <c r="H2716" s="35">
        <f>SUMIFS(Tabla16[IVA],Tabla16[NUM],Tabla1[[#This Row],[CODIGO]])</f>
        <v>3752.19</v>
      </c>
      <c r="I2716" s="35">
        <f>SUMIFS(Tabla16[ISR RET.],Tabla16[NUM],Tabla1[[#This Row],[CODIGO]])</f>
        <v>0</v>
      </c>
      <c r="J2716" s="35">
        <f>SUMIFS(Tabla16[IVA RET.],Tabla16[NUM],Tabla1[[#This Row],[CODIGO]])</f>
        <v>0</v>
      </c>
      <c r="K2716" t="str">
        <f>FIXED(Tabla1[[#This Row],[TASA 16%]],0)</f>
        <v>23,451</v>
      </c>
      <c r="L2716" t="str">
        <f>FIXED(Tabla1[[#This Row],[TASA 0%]],0)</f>
        <v>0</v>
      </c>
      <c r="M2716" t="str">
        <f>FIXED(Tabla1[[#This Row],[TASA EXE.]],0)</f>
        <v>0</v>
      </c>
      <c r="N2716" s="36" t="str">
        <f>FIXED(Tabla1[[#This Row],[IVA]],0)</f>
        <v>3,752</v>
      </c>
      <c r="O2716" s="36" t="str">
        <f>FIXED(Tabla1[[#This Row],[ISR RET]],0)</f>
        <v>0</v>
      </c>
      <c r="P2716" s="36" t="str">
        <f>FIXED(Tabla1[[#This Row],[IVA RET]],0)</f>
        <v>0</v>
      </c>
      <c r="R2716" s="68">
        <f>Tabla1[[#This Row],[TASA 16]]*16%</f>
        <v>3752.16</v>
      </c>
    </row>
    <row r="2717" spans="2:18" x14ac:dyDescent="0.25">
      <c r="B2717" t="str">
        <f>'[1]210 Y RFC'!A2717</f>
        <v>GUMB5003191F9</v>
      </c>
      <c r="C2717" t="s">
        <v>2749</v>
      </c>
      <c r="D2717" t="str">
        <f>'[1]210 Y RFC'!C2717</f>
        <v>GUTIERREZ MARTIN BERTHA</v>
      </c>
      <c r="E2717" s="35">
        <f>SUMIFS(Tabla16[TASA 16],Tabla16[NUM],Tabla1[[#This Row],[CODIGO]])</f>
        <v>0</v>
      </c>
      <c r="F2717" s="35">
        <f>SUMIFS(Tabla16[TASA 0%],Tabla16[NUM],Tabla1[[#This Row],[CODIGO]])</f>
        <v>0</v>
      </c>
      <c r="G2717" s="35">
        <f>SUMIFS(Tabla16[[EXENTO ]],Tabla16[NUM],Tabla1[[#This Row],[CODIGO]])</f>
        <v>0</v>
      </c>
      <c r="H2717" s="35">
        <f>SUMIFS(Tabla16[IVA],Tabla16[NUM],Tabla1[[#This Row],[CODIGO]])</f>
        <v>0</v>
      </c>
      <c r="I2717" s="35">
        <f>SUMIFS(Tabla16[ISR RET.],Tabla16[NUM],Tabla1[[#This Row],[CODIGO]])</f>
        <v>0</v>
      </c>
      <c r="J2717" s="35">
        <f>SUMIFS(Tabla16[IVA RET.],Tabla16[NUM],Tabla1[[#This Row],[CODIGO]])</f>
        <v>0</v>
      </c>
      <c r="K2717" t="str">
        <f>FIXED(Tabla1[[#This Row],[TASA 16%]],0)</f>
        <v>0</v>
      </c>
      <c r="L2717" t="str">
        <f>FIXED(Tabla1[[#This Row],[TASA 0%]],0)</f>
        <v>0</v>
      </c>
      <c r="M2717" t="str">
        <f>FIXED(Tabla1[[#This Row],[TASA EXE.]],0)</f>
        <v>0</v>
      </c>
      <c r="N2717" t="str">
        <f>FIXED(Tabla1[[#This Row],[IVA]],0)</f>
        <v>0</v>
      </c>
      <c r="O2717" t="str">
        <f>FIXED(Tabla1[[#This Row],[ISR RET]],0)</f>
        <v>0</v>
      </c>
      <c r="P2717" t="str">
        <f>FIXED(Tabla1[[#This Row],[IVA RET]],0)</f>
        <v>0</v>
      </c>
      <c r="R2717" s="68">
        <f>Tabla1[[#This Row],[TASA 16]]*16%</f>
        <v>0</v>
      </c>
    </row>
    <row r="2718" spans="2:18" x14ac:dyDescent="0.25">
      <c r="B2718" t="str">
        <f>'[1]210 Y RFC'!A2718</f>
        <v>LJA870102KE7</v>
      </c>
      <c r="C2718" t="s">
        <v>2750</v>
      </c>
      <c r="D2718" t="str">
        <f>'[1]210 Y RFC'!C2718</f>
        <v>LABORATORIOS JALOMA SA DE CV</v>
      </c>
      <c r="E2718" s="35">
        <f>SUMIFS(Tabla16[TASA 16],Tabla16[NUM],Tabla1[[#This Row],[CODIGO]])</f>
        <v>0</v>
      </c>
      <c r="F2718" s="35">
        <f>SUMIFS(Tabla16[TASA 0%],Tabla16[NUM],Tabla1[[#This Row],[CODIGO]])</f>
        <v>0</v>
      </c>
      <c r="G2718" s="35">
        <f>SUMIFS(Tabla16[[EXENTO ]],Tabla16[NUM],Tabla1[[#This Row],[CODIGO]])</f>
        <v>0</v>
      </c>
      <c r="H2718" s="35">
        <f>SUMIFS(Tabla16[IVA],Tabla16[NUM],Tabla1[[#This Row],[CODIGO]])</f>
        <v>0</v>
      </c>
      <c r="I2718" s="35">
        <f>SUMIFS(Tabla16[ISR RET.],Tabla16[NUM],Tabla1[[#This Row],[CODIGO]])</f>
        <v>0</v>
      </c>
      <c r="J2718" s="35">
        <f>SUMIFS(Tabla16[IVA RET.],Tabla16[NUM],Tabla1[[#This Row],[CODIGO]])</f>
        <v>0</v>
      </c>
      <c r="K2718" t="str">
        <f>FIXED(Tabla1[[#This Row],[TASA 16%]],0)</f>
        <v>0</v>
      </c>
      <c r="L2718" t="str">
        <f>FIXED(Tabla1[[#This Row],[TASA 0%]],0)</f>
        <v>0</v>
      </c>
      <c r="M2718" t="str">
        <f>FIXED(Tabla1[[#This Row],[TASA EXE.]],0)</f>
        <v>0</v>
      </c>
      <c r="N2718" s="36" t="str">
        <f>FIXED(Tabla1[[#This Row],[IVA]],0)</f>
        <v>0</v>
      </c>
      <c r="O2718" s="36" t="str">
        <f>FIXED(Tabla1[[#This Row],[ISR RET]],0)</f>
        <v>0</v>
      </c>
      <c r="P2718" s="36" t="str">
        <f>FIXED(Tabla1[[#This Row],[IVA RET]],0)</f>
        <v>0</v>
      </c>
      <c r="R2718" s="68">
        <f>Tabla1[[#This Row],[TASA 16]]*16%</f>
        <v>0</v>
      </c>
    </row>
    <row r="2719" spans="2:18" x14ac:dyDescent="0.25">
      <c r="B2719" t="str">
        <f>'[1]210 Y RFC'!A2719</f>
        <v>COOR680820MP4</v>
      </c>
      <c r="C2719" t="s">
        <v>2751</v>
      </c>
      <c r="D2719" t="str">
        <f>'[1]210 Y RFC'!C2719</f>
        <v>COSS Y LEON OROZCO RENE BERNARDO</v>
      </c>
      <c r="E2719" s="35">
        <f>SUMIFS(Tabla16[TASA 16],Tabla16[NUM],Tabla1[[#This Row],[CODIGO]])</f>
        <v>0</v>
      </c>
      <c r="F2719" s="35">
        <f>SUMIFS(Tabla16[TASA 0%],Tabla16[NUM],Tabla1[[#This Row],[CODIGO]])</f>
        <v>0</v>
      </c>
      <c r="G2719" s="35">
        <f>SUMIFS(Tabla16[[EXENTO ]],Tabla16[NUM],Tabla1[[#This Row],[CODIGO]])</f>
        <v>0</v>
      </c>
      <c r="H2719" s="35">
        <f>SUMIFS(Tabla16[IVA],Tabla16[NUM],Tabla1[[#This Row],[CODIGO]])</f>
        <v>0</v>
      </c>
      <c r="I2719" s="35">
        <f>SUMIFS(Tabla16[ISR RET.],Tabla16[NUM],Tabla1[[#This Row],[CODIGO]])</f>
        <v>0</v>
      </c>
      <c r="J2719" s="35">
        <f>SUMIFS(Tabla16[IVA RET.],Tabla16[NUM],Tabla1[[#This Row],[CODIGO]])</f>
        <v>0</v>
      </c>
      <c r="K2719" t="str">
        <f>FIXED(Tabla1[[#This Row],[TASA 16%]],0)</f>
        <v>0</v>
      </c>
      <c r="L2719" t="str">
        <f>FIXED(Tabla1[[#This Row],[TASA 0%]],0)</f>
        <v>0</v>
      </c>
      <c r="M2719" t="str">
        <f>FIXED(Tabla1[[#This Row],[TASA EXE.]],0)</f>
        <v>0</v>
      </c>
      <c r="N2719" t="str">
        <f>FIXED(Tabla1[[#This Row],[IVA]],0)</f>
        <v>0</v>
      </c>
      <c r="O2719" t="str">
        <f>FIXED(Tabla1[[#This Row],[ISR RET]],0)</f>
        <v>0</v>
      </c>
      <c r="P2719" t="str">
        <f>FIXED(Tabla1[[#This Row],[IVA RET]],0)</f>
        <v>0</v>
      </c>
      <c r="R2719" s="68">
        <f>Tabla1[[#This Row],[TASA 16]]*16%</f>
        <v>0</v>
      </c>
    </row>
    <row r="2720" spans="2:18" x14ac:dyDescent="0.25">
      <c r="B2720" t="str">
        <f>'[1]210 Y RFC'!A2720</f>
        <v>TOCM661017CL3</v>
      </c>
      <c r="C2720" t="s">
        <v>2752</v>
      </c>
      <c r="D2720" t="str">
        <f>'[1]210 Y RFC'!C2720</f>
        <v>TORRES CERVANTES MARTINA MARGARITA</v>
      </c>
      <c r="E2720" s="35">
        <f>SUMIFS(Tabla16[TASA 16],Tabla16[NUM],Tabla1[[#This Row],[CODIGO]])</f>
        <v>0</v>
      </c>
      <c r="F2720" s="35">
        <f>SUMIFS(Tabla16[TASA 0%],Tabla16[NUM],Tabla1[[#This Row],[CODIGO]])</f>
        <v>0</v>
      </c>
      <c r="G2720" s="35">
        <f>SUMIFS(Tabla16[[EXENTO ]],Tabla16[NUM],Tabla1[[#This Row],[CODIGO]])</f>
        <v>0</v>
      </c>
      <c r="H2720" s="35">
        <f>SUMIFS(Tabla16[IVA],Tabla16[NUM],Tabla1[[#This Row],[CODIGO]])</f>
        <v>0</v>
      </c>
      <c r="I2720" s="35">
        <f>SUMIFS(Tabla16[ISR RET.],Tabla16[NUM],Tabla1[[#This Row],[CODIGO]])</f>
        <v>0</v>
      </c>
      <c r="J2720" s="35">
        <f>SUMIFS(Tabla16[IVA RET.],Tabla16[NUM],Tabla1[[#This Row],[CODIGO]])</f>
        <v>0</v>
      </c>
      <c r="K2720" t="str">
        <f>FIXED(Tabla1[[#This Row],[TASA 16%]],0)</f>
        <v>0</v>
      </c>
      <c r="L2720" t="str">
        <f>FIXED(Tabla1[[#This Row],[TASA 0%]],0)</f>
        <v>0</v>
      </c>
      <c r="M2720" t="str">
        <f>FIXED(Tabla1[[#This Row],[TASA EXE.]],0)</f>
        <v>0</v>
      </c>
      <c r="N2720" s="36" t="str">
        <f>FIXED(Tabla1[[#This Row],[IVA]],0)</f>
        <v>0</v>
      </c>
      <c r="O2720" s="36" t="str">
        <f>FIXED(Tabla1[[#This Row],[ISR RET]],0)</f>
        <v>0</v>
      </c>
      <c r="P2720" s="36" t="str">
        <f>FIXED(Tabla1[[#This Row],[IVA RET]],0)</f>
        <v>0</v>
      </c>
      <c r="R2720" s="68">
        <f>Tabla1[[#This Row],[TASA 16]]*16%</f>
        <v>0</v>
      </c>
    </row>
    <row r="2721" spans="2:18" x14ac:dyDescent="0.25">
      <c r="B2721" t="str">
        <f>'[1]210 Y RFC'!A2721</f>
        <v>RSI840820716</v>
      </c>
      <c r="C2721" t="s">
        <v>2753</v>
      </c>
      <c r="D2721" t="str">
        <f>'[1]210 Y RFC'!C2721</f>
        <v>REFRIGERANTES SINTETICOS SA DE CV</v>
      </c>
      <c r="E2721" s="35">
        <f>SUMIFS(Tabla16[TASA 16],Tabla16[NUM],Tabla1[[#This Row],[CODIGO]])</f>
        <v>0</v>
      </c>
      <c r="F2721" s="35">
        <f>SUMIFS(Tabla16[TASA 0%],Tabla16[NUM],Tabla1[[#This Row],[CODIGO]])</f>
        <v>0</v>
      </c>
      <c r="G2721" s="35">
        <f>SUMIFS(Tabla16[[EXENTO ]],Tabla16[NUM],Tabla1[[#This Row],[CODIGO]])</f>
        <v>0</v>
      </c>
      <c r="H2721" s="35">
        <f>SUMIFS(Tabla16[IVA],Tabla16[NUM],Tabla1[[#This Row],[CODIGO]])</f>
        <v>0</v>
      </c>
      <c r="I2721" s="35">
        <f>SUMIFS(Tabla16[ISR RET.],Tabla16[NUM],Tabla1[[#This Row],[CODIGO]])</f>
        <v>0</v>
      </c>
      <c r="J2721" s="35">
        <f>SUMIFS(Tabla16[IVA RET.],Tabla16[NUM],Tabla1[[#This Row],[CODIGO]])</f>
        <v>0</v>
      </c>
      <c r="K2721" t="str">
        <f>FIXED(Tabla1[[#This Row],[TASA 16%]],0)</f>
        <v>0</v>
      </c>
      <c r="L2721" t="str">
        <f>FIXED(Tabla1[[#This Row],[TASA 0%]],0)</f>
        <v>0</v>
      </c>
      <c r="M2721" t="str">
        <f>FIXED(Tabla1[[#This Row],[TASA EXE.]],0)</f>
        <v>0</v>
      </c>
      <c r="N2721" t="str">
        <f>FIXED(Tabla1[[#This Row],[IVA]],0)</f>
        <v>0</v>
      </c>
      <c r="O2721" t="str">
        <f>FIXED(Tabla1[[#This Row],[ISR RET]],0)</f>
        <v>0</v>
      </c>
      <c r="P2721" t="str">
        <f>FIXED(Tabla1[[#This Row],[IVA RET]],0)</f>
        <v>0</v>
      </c>
      <c r="R2721" s="68">
        <f>Tabla1[[#This Row],[TASA 16]]*16%</f>
        <v>0</v>
      </c>
    </row>
    <row r="2722" spans="2:18" x14ac:dyDescent="0.25">
      <c r="B2722" t="str">
        <f>'[1]210 Y RFC'!A2722</f>
        <v>AECJ780915247</v>
      </c>
      <c r="C2722" t="s">
        <v>2754</v>
      </c>
      <c r="D2722" t="str">
        <f>'[1]210 Y RFC'!C2722</f>
        <v>ARREOLA CASTELLANOS JORGE ALBERTO</v>
      </c>
      <c r="E2722" s="35">
        <f>SUMIFS(Tabla16[TASA 16],Tabla16[NUM],Tabla1[[#This Row],[CODIGO]])</f>
        <v>0</v>
      </c>
      <c r="F2722" s="35">
        <f>SUMIFS(Tabla16[TASA 0%],Tabla16[NUM],Tabla1[[#This Row],[CODIGO]])</f>
        <v>0</v>
      </c>
      <c r="G2722" s="35">
        <f>SUMIFS(Tabla16[[EXENTO ]],Tabla16[NUM],Tabla1[[#This Row],[CODIGO]])</f>
        <v>0</v>
      </c>
      <c r="H2722" s="35">
        <f>SUMIFS(Tabla16[IVA],Tabla16[NUM],Tabla1[[#This Row],[CODIGO]])</f>
        <v>0</v>
      </c>
      <c r="I2722" s="35">
        <f>SUMIFS(Tabla16[ISR RET.],Tabla16[NUM],Tabla1[[#This Row],[CODIGO]])</f>
        <v>0</v>
      </c>
      <c r="J2722" s="35">
        <f>SUMIFS(Tabla16[IVA RET.],Tabla16[NUM],Tabla1[[#This Row],[CODIGO]])</f>
        <v>0</v>
      </c>
      <c r="K2722" t="str">
        <f>FIXED(Tabla1[[#This Row],[TASA 16%]],0)</f>
        <v>0</v>
      </c>
      <c r="L2722" t="str">
        <f>FIXED(Tabla1[[#This Row],[TASA 0%]],0)</f>
        <v>0</v>
      </c>
      <c r="M2722" t="str">
        <f>FIXED(Tabla1[[#This Row],[TASA EXE.]],0)</f>
        <v>0</v>
      </c>
      <c r="N2722" s="36" t="str">
        <f>FIXED(Tabla1[[#This Row],[IVA]],0)</f>
        <v>0</v>
      </c>
      <c r="O2722" s="36" t="str">
        <f>FIXED(Tabla1[[#This Row],[ISR RET]],0)</f>
        <v>0</v>
      </c>
      <c r="P2722" s="36" t="str">
        <f>FIXED(Tabla1[[#This Row],[IVA RET]],0)</f>
        <v>0</v>
      </c>
      <c r="R2722" s="68">
        <f>Tabla1[[#This Row],[TASA 16]]*16%</f>
        <v>0</v>
      </c>
    </row>
    <row r="2723" spans="2:18" x14ac:dyDescent="0.25">
      <c r="B2723" t="str">
        <f>'[1]210 Y RFC'!A2723</f>
        <v>EAAJ900125PB6</v>
      </c>
      <c r="C2723" t="s">
        <v>2755</v>
      </c>
      <c r="D2723" t="str">
        <f>'[1]210 Y RFC'!C2723</f>
        <v>ESTRADA AGUIRRE JAVIER</v>
      </c>
      <c r="E2723" s="35">
        <f>SUMIFS(Tabla16[TASA 16],Tabla16[NUM],Tabla1[[#This Row],[CODIGO]])</f>
        <v>0</v>
      </c>
      <c r="F2723" s="35">
        <f>SUMIFS(Tabla16[TASA 0%],Tabla16[NUM],Tabla1[[#This Row],[CODIGO]])</f>
        <v>0</v>
      </c>
      <c r="G2723" s="35">
        <f>SUMIFS(Tabla16[[EXENTO ]],Tabla16[NUM],Tabla1[[#This Row],[CODIGO]])</f>
        <v>0</v>
      </c>
      <c r="H2723" s="35">
        <f>SUMIFS(Tabla16[IVA],Tabla16[NUM],Tabla1[[#This Row],[CODIGO]])</f>
        <v>0</v>
      </c>
      <c r="I2723" s="35">
        <f>SUMIFS(Tabla16[ISR RET.],Tabla16[NUM],Tabla1[[#This Row],[CODIGO]])</f>
        <v>0</v>
      </c>
      <c r="J2723" s="35">
        <f>SUMIFS(Tabla16[IVA RET.],Tabla16[NUM],Tabla1[[#This Row],[CODIGO]])</f>
        <v>0</v>
      </c>
      <c r="K2723" t="str">
        <f>FIXED(Tabla1[[#This Row],[TASA 16%]],0)</f>
        <v>0</v>
      </c>
      <c r="L2723" t="str">
        <f>FIXED(Tabla1[[#This Row],[TASA 0%]],0)</f>
        <v>0</v>
      </c>
      <c r="M2723" t="str">
        <f>FIXED(Tabla1[[#This Row],[TASA EXE.]],0)</f>
        <v>0</v>
      </c>
      <c r="N2723" t="str">
        <f>FIXED(Tabla1[[#This Row],[IVA]],0)</f>
        <v>0</v>
      </c>
      <c r="O2723" t="str">
        <f>FIXED(Tabla1[[#This Row],[ISR RET]],0)</f>
        <v>0</v>
      </c>
      <c r="P2723" t="str">
        <f>FIXED(Tabla1[[#This Row],[IVA RET]],0)</f>
        <v>0</v>
      </c>
      <c r="R2723" s="68">
        <f>Tabla1[[#This Row],[TASA 16]]*16%</f>
        <v>0</v>
      </c>
    </row>
    <row r="2724" spans="2:18" x14ac:dyDescent="0.25">
      <c r="B2724" t="str">
        <f>'[1]210 Y RFC'!A2724</f>
        <v>NAAF780815TU3</v>
      </c>
      <c r="C2724" t="s">
        <v>2756</v>
      </c>
      <c r="D2724" t="str">
        <f>'[1]210 Y RFC'!C2724</f>
        <v>NAVARRO ALCALA FABIAN ASUNCION</v>
      </c>
      <c r="E2724" s="35">
        <f>SUMIFS(Tabla16[TASA 16],Tabla16[NUM],Tabla1[[#This Row],[CODIGO]])</f>
        <v>51991.3125</v>
      </c>
      <c r="F2724" s="35">
        <f>SUMIFS(Tabla16[TASA 0%],Tabla16[NUM],Tabla1[[#This Row],[CODIGO]])</f>
        <v>50918.55750000001</v>
      </c>
      <c r="G2724" s="35">
        <f>SUMIFS(Tabla16[[EXENTO ]],Tabla16[NUM],Tabla1[[#This Row],[CODIGO]])</f>
        <v>2881.48</v>
      </c>
      <c r="H2724" s="35">
        <f>SUMIFS(Tabla16[IVA],Tabla16[NUM],Tabla1[[#This Row],[CODIGO]])</f>
        <v>8318.61</v>
      </c>
      <c r="I2724" s="35">
        <f>SUMIFS(Tabla16[ISR RET.],Tabla16[NUM],Tabla1[[#This Row],[CODIGO]])</f>
        <v>0</v>
      </c>
      <c r="J2724" s="35">
        <f>SUMIFS(Tabla16[IVA RET.],Tabla16[NUM],Tabla1[[#This Row],[CODIGO]])</f>
        <v>0</v>
      </c>
      <c r="K2724" t="str">
        <f>FIXED(Tabla1[[#This Row],[TASA 16%]],0)</f>
        <v>51,991</v>
      </c>
      <c r="L2724" t="str">
        <f>FIXED(Tabla1[[#This Row],[TASA 0%]],0)</f>
        <v>50,919</v>
      </c>
      <c r="M2724" t="str">
        <f>FIXED(Tabla1[[#This Row],[TASA EXE.]],0)</f>
        <v>2,881</v>
      </c>
      <c r="N2724" s="36" t="str">
        <f>FIXED(Tabla1[[#This Row],[IVA]],0)</f>
        <v>8,319</v>
      </c>
      <c r="O2724" s="36" t="str">
        <f>FIXED(Tabla1[[#This Row],[ISR RET]],0)</f>
        <v>0</v>
      </c>
      <c r="P2724" s="36" t="str">
        <f>FIXED(Tabla1[[#This Row],[IVA RET]],0)</f>
        <v>0</v>
      </c>
      <c r="R2724" s="68">
        <f>Tabla1[[#This Row],[TASA 16]]*16%</f>
        <v>8318.56</v>
      </c>
    </row>
    <row r="2725" spans="2:18" x14ac:dyDescent="0.25">
      <c r="B2725" t="str">
        <f>'[1]210 Y RFC'!A2725</f>
        <v>POC850423S24</v>
      </c>
      <c r="C2725" t="s">
        <v>2757</v>
      </c>
      <c r="D2725" t="str">
        <f>'[1]210 Y RFC'!C2725</f>
        <v>PANAMERICANA DE OCCIDENTE SA DE CV</v>
      </c>
      <c r="E2725" s="35">
        <f>SUMIFS(Tabla16[TASA 16],Tabla16[NUM],Tabla1[[#This Row],[CODIGO]])</f>
        <v>0</v>
      </c>
      <c r="F2725" s="35">
        <f>SUMIFS(Tabla16[TASA 0%],Tabla16[NUM],Tabla1[[#This Row],[CODIGO]])</f>
        <v>0</v>
      </c>
      <c r="G2725" s="35">
        <f>SUMIFS(Tabla16[[EXENTO ]],Tabla16[NUM],Tabla1[[#This Row],[CODIGO]])</f>
        <v>0</v>
      </c>
      <c r="H2725" s="35">
        <f>SUMIFS(Tabla16[IVA],Tabla16[NUM],Tabla1[[#This Row],[CODIGO]])</f>
        <v>0</v>
      </c>
      <c r="I2725" s="35">
        <f>SUMIFS(Tabla16[ISR RET.],Tabla16[NUM],Tabla1[[#This Row],[CODIGO]])</f>
        <v>0</v>
      </c>
      <c r="J2725" s="35">
        <f>SUMIFS(Tabla16[IVA RET.],Tabla16[NUM],Tabla1[[#This Row],[CODIGO]])</f>
        <v>0</v>
      </c>
      <c r="K2725" t="str">
        <f>FIXED(Tabla1[[#This Row],[TASA 16%]],0)</f>
        <v>0</v>
      </c>
      <c r="L2725" t="str">
        <f>FIXED(Tabla1[[#This Row],[TASA 0%]],0)</f>
        <v>0</v>
      </c>
      <c r="M2725" t="str">
        <f>FIXED(Tabla1[[#This Row],[TASA EXE.]],0)</f>
        <v>0</v>
      </c>
      <c r="N2725" t="str">
        <f>FIXED(Tabla1[[#This Row],[IVA]],0)</f>
        <v>0</v>
      </c>
      <c r="O2725" t="str">
        <f>FIXED(Tabla1[[#This Row],[ISR RET]],0)</f>
        <v>0</v>
      </c>
      <c r="P2725" t="str">
        <f>FIXED(Tabla1[[#This Row],[IVA RET]],0)</f>
        <v>0</v>
      </c>
      <c r="R2725" s="68">
        <f>Tabla1[[#This Row],[TASA 16]]*16%</f>
        <v>0</v>
      </c>
    </row>
    <row r="2726" spans="2:18" x14ac:dyDescent="0.25">
      <c r="B2726" t="str">
        <f>'[1]210 Y RFC'!A2726</f>
        <v>GOMJ5912252I7</v>
      </c>
      <c r="C2726" t="s">
        <v>2758</v>
      </c>
      <c r="D2726" t="str">
        <f>'[1]210 Y RFC'!C2726</f>
        <v>GOMEZ MARTIN JOSE DE JESUS</v>
      </c>
      <c r="E2726" s="35">
        <f>SUMIFS(Tabla16[TASA 16],Tabla16[NUM],Tabla1[[#This Row],[CODIGO]])</f>
        <v>0</v>
      </c>
      <c r="F2726" s="35">
        <f>SUMIFS(Tabla16[TASA 0%],Tabla16[NUM],Tabla1[[#This Row],[CODIGO]])</f>
        <v>0</v>
      </c>
      <c r="G2726" s="35">
        <f>SUMIFS(Tabla16[[EXENTO ]],Tabla16[NUM],Tabla1[[#This Row],[CODIGO]])</f>
        <v>0</v>
      </c>
      <c r="H2726" s="35">
        <f>SUMIFS(Tabla16[IVA],Tabla16[NUM],Tabla1[[#This Row],[CODIGO]])</f>
        <v>0</v>
      </c>
      <c r="I2726" s="35">
        <f>SUMIFS(Tabla16[ISR RET.],Tabla16[NUM],Tabla1[[#This Row],[CODIGO]])</f>
        <v>0</v>
      </c>
      <c r="J2726" s="35">
        <f>SUMIFS(Tabla16[IVA RET.],Tabla16[NUM],Tabla1[[#This Row],[CODIGO]])</f>
        <v>0</v>
      </c>
      <c r="K2726" t="str">
        <f>FIXED(Tabla1[[#This Row],[TASA 16%]],0)</f>
        <v>0</v>
      </c>
      <c r="L2726" t="str">
        <f>FIXED(Tabla1[[#This Row],[TASA 0%]],0)</f>
        <v>0</v>
      </c>
      <c r="M2726" t="str">
        <f>FIXED(Tabla1[[#This Row],[TASA EXE.]],0)</f>
        <v>0</v>
      </c>
      <c r="N2726" s="36" t="str">
        <f>FIXED(Tabla1[[#This Row],[IVA]],0)</f>
        <v>0</v>
      </c>
      <c r="O2726" s="36" t="str">
        <f>FIXED(Tabla1[[#This Row],[ISR RET]],0)</f>
        <v>0</v>
      </c>
      <c r="P2726" s="36" t="str">
        <f>FIXED(Tabla1[[#This Row],[IVA RET]],0)</f>
        <v>0</v>
      </c>
      <c r="R2726" s="68">
        <f>Tabla1[[#This Row],[TASA 16]]*16%</f>
        <v>0</v>
      </c>
    </row>
    <row r="2727" spans="2:18" x14ac:dyDescent="0.25">
      <c r="B2727" t="str">
        <f>'[1]210 Y RFC'!A2727</f>
        <v>PARA8005116S3</v>
      </c>
      <c r="C2727" t="s">
        <v>2759</v>
      </c>
      <c r="D2727" t="str">
        <f>'[1]210 Y RFC'!C2727</f>
        <v>PADILLA ROCHA ALAN MISAEL</v>
      </c>
      <c r="E2727" s="35">
        <f>SUMIFS(Tabla16[TASA 16],Tabla16[NUM],Tabla1[[#This Row],[CODIGO]])</f>
        <v>0</v>
      </c>
      <c r="F2727" s="35">
        <f>SUMIFS(Tabla16[TASA 0%],Tabla16[NUM],Tabla1[[#This Row],[CODIGO]])</f>
        <v>0</v>
      </c>
      <c r="G2727" s="35">
        <f>SUMIFS(Tabla16[[EXENTO ]],Tabla16[NUM],Tabla1[[#This Row],[CODIGO]])</f>
        <v>0</v>
      </c>
      <c r="H2727" s="35">
        <f>SUMIFS(Tabla16[IVA],Tabla16[NUM],Tabla1[[#This Row],[CODIGO]])</f>
        <v>0</v>
      </c>
      <c r="I2727" s="35">
        <f>SUMIFS(Tabla16[ISR RET.],Tabla16[NUM],Tabla1[[#This Row],[CODIGO]])</f>
        <v>0</v>
      </c>
      <c r="J2727" s="35">
        <f>SUMIFS(Tabla16[IVA RET.],Tabla16[NUM],Tabla1[[#This Row],[CODIGO]])</f>
        <v>0</v>
      </c>
      <c r="K2727" t="str">
        <f>FIXED(Tabla1[[#This Row],[TASA 16%]],0)</f>
        <v>0</v>
      </c>
      <c r="L2727" t="str">
        <f>FIXED(Tabla1[[#This Row],[TASA 0%]],0)</f>
        <v>0</v>
      </c>
      <c r="M2727" t="str">
        <f>FIXED(Tabla1[[#This Row],[TASA EXE.]],0)</f>
        <v>0</v>
      </c>
      <c r="N2727" t="str">
        <f>FIXED(Tabla1[[#This Row],[IVA]],0)</f>
        <v>0</v>
      </c>
      <c r="O2727" t="str">
        <f>FIXED(Tabla1[[#This Row],[ISR RET]],0)</f>
        <v>0</v>
      </c>
      <c r="P2727" t="str">
        <f>FIXED(Tabla1[[#This Row],[IVA RET]],0)</f>
        <v>0</v>
      </c>
      <c r="R2727" s="68">
        <f>Tabla1[[#This Row],[TASA 16]]*16%</f>
        <v>0</v>
      </c>
    </row>
    <row r="2728" spans="2:18" x14ac:dyDescent="0.25">
      <c r="B2728" t="str">
        <f>'[1]210 Y RFC'!A2728</f>
        <v>MSH081017AB7</v>
      </c>
      <c r="C2728" t="s">
        <v>2760</v>
      </c>
      <c r="D2728" t="str">
        <f>'[1]210 Y RFC'!C2728</f>
        <v>MR SHOP S DE RL DE CV</v>
      </c>
      <c r="E2728" s="35">
        <f>SUMIFS(Tabla16[TASA 16],Tabla16[NUM],Tabla1[[#This Row],[CODIGO]])</f>
        <v>0</v>
      </c>
      <c r="F2728" s="35">
        <f>SUMIFS(Tabla16[TASA 0%],Tabla16[NUM],Tabla1[[#This Row],[CODIGO]])</f>
        <v>0</v>
      </c>
      <c r="G2728" s="35">
        <f>SUMIFS(Tabla16[[EXENTO ]],Tabla16[NUM],Tabla1[[#This Row],[CODIGO]])</f>
        <v>0</v>
      </c>
      <c r="H2728" s="35">
        <f>SUMIFS(Tabla16[IVA],Tabla16[NUM],Tabla1[[#This Row],[CODIGO]])</f>
        <v>0</v>
      </c>
      <c r="I2728" s="35">
        <f>SUMIFS(Tabla16[ISR RET.],Tabla16[NUM],Tabla1[[#This Row],[CODIGO]])</f>
        <v>0</v>
      </c>
      <c r="J2728" s="35">
        <f>SUMIFS(Tabla16[IVA RET.],Tabla16[NUM],Tabla1[[#This Row],[CODIGO]])</f>
        <v>0</v>
      </c>
      <c r="K2728" t="str">
        <f>FIXED(Tabla1[[#This Row],[TASA 16%]],0)</f>
        <v>0</v>
      </c>
      <c r="L2728" t="str">
        <f>FIXED(Tabla1[[#This Row],[TASA 0%]],0)</f>
        <v>0</v>
      </c>
      <c r="M2728" t="str">
        <f>FIXED(Tabla1[[#This Row],[TASA EXE.]],0)</f>
        <v>0</v>
      </c>
      <c r="N2728" s="36" t="str">
        <f>FIXED(Tabla1[[#This Row],[IVA]],0)</f>
        <v>0</v>
      </c>
      <c r="O2728" s="36" t="str">
        <f>FIXED(Tabla1[[#This Row],[ISR RET]],0)</f>
        <v>0</v>
      </c>
      <c r="P2728" s="36" t="str">
        <f>FIXED(Tabla1[[#This Row],[IVA RET]],0)</f>
        <v>0</v>
      </c>
      <c r="R2728" s="68">
        <f>Tabla1[[#This Row],[TASA 16]]*16%</f>
        <v>0</v>
      </c>
    </row>
    <row r="2729" spans="2:18" x14ac:dyDescent="0.25">
      <c r="B2729" t="str">
        <f>'[1]210 Y RFC'!A2729</f>
        <v>ICG100430QK8</v>
      </c>
      <c r="C2729" t="s">
        <v>2761</v>
      </c>
      <c r="D2729" t="str">
        <f>'[1]210 Y RFC'!C2729</f>
        <v>IMPULSORA COMERCIAL G&amp;S SA DE CV</v>
      </c>
      <c r="E2729" s="35">
        <f>SUMIFS(Tabla16[TASA 16],Tabla16[NUM],Tabla1[[#This Row],[CODIGO]])</f>
        <v>0</v>
      </c>
      <c r="F2729" s="35">
        <f>SUMIFS(Tabla16[TASA 0%],Tabla16[NUM],Tabla1[[#This Row],[CODIGO]])</f>
        <v>0</v>
      </c>
      <c r="G2729" s="35">
        <f>SUMIFS(Tabla16[[EXENTO ]],Tabla16[NUM],Tabla1[[#This Row],[CODIGO]])</f>
        <v>0</v>
      </c>
      <c r="H2729" s="35">
        <f>SUMIFS(Tabla16[IVA],Tabla16[NUM],Tabla1[[#This Row],[CODIGO]])</f>
        <v>0</v>
      </c>
      <c r="I2729" s="35">
        <f>SUMIFS(Tabla16[ISR RET.],Tabla16[NUM],Tabla1[[#This Row],[CODIGO]])</f>
        <v>0</v>
      </c>
      <c r="J2729" s="35">
        <f>SUMIFS(Tabla16[IVA RET.],Tabla16[NUM],Tabla1[[#This Row],[CODIGO]])</f>
        <v>0</v>
      </c>
      <c r="K2729" t="str">
        <f>FIXED(Tabla1[[#This Row],[TASA 16%]],0)</f>
        <v>0</v>
      </c>
      <c r="L2729" t="str">
        <f>FIXED(Tabla1[[#This Row],[TASA 0%]],0)</f>
        <v>0</v>
      </c>
      <c r="M2729" t="str">
        <f>FIXED(Tabla1[[#This Row],[TASA EXE.]],0)</f>
        <v>0</v>
      </c>
      <c r="N2729" t="str">
        <f>FIXED(Tabla1[[#This Row],[IVA]],0)</f>
        <v>0</v>
      </c>
      <c r="O2729" t="str">
        <f>FIXED(Tabla1[[#This Row],[ISR RET]],0)</f>
        <v>0</v>
      </c>
      <c r="P2729" t="str">
        <f>FIXED(Tabla1[[#This Row],[IVA RET]],0)</f>
        <v>0</v>
      </c>
      <c r="R2729" s="68">
        <f>Tabla1[[#This Row],[TASA 16]]*16%</f>
        <v>0</v>
      </c>
    </row>
    <row r="2730" spans="2:18" x14ac:dyDescent="0.25">
      <c r="B2730" t="str">
        <f>'[1]210 Y RFC'!A2730</f>
        <v>LOAA690607EQ9</v>
      </c>
      <c r="C2730" t="s">
        <v>2762</v>
      </c>
      <c r="D2730" t="str">
        <f>'[1]210 Y RFC'!C2730</f>
        <v>LOMELI ARCEO ALBERTO ANTONIO</v>
      </c>
      <c r="E2730" s="35">
        <f>SUMIFS(Tabla16[TASA 16],Tabla16[NUM],Tabla1[[#This Row],[CODIGO]])</f>
        <v>0</v>
      </c>
      <c r="F2730" s="35">
        <f>SUMIFS(Tabla16[TASA 0%],Tabla16[NUM],Tabla1[[#This Row],[CODIGO]])</f>
        <v>0</v>
      </c>
      <c r="G2730" s="35">
        <f>SUMIFS(Tabla16[[EXENTO ]],Tabla16[NUM],Tabla1[[#This Row],[CODIGO]])</f>
        <v>0</v>
      </c>
      <c r="H2730" s="35">
        <f>SUMIFS(Tabla16[IVA],Tabla16[NUM],Tabla1[[#This Row],[CODIGO]])</f>
        <v>0</v>
      </c>
      <c r="I2730" s="35">
        <f>SUMIFS(Tabla16[ISR RET.],Tabla16[NUM],Tabla1[[#This Row],[CODIGO]])</f>
        <v>0</v>
      </c>
      <c r="J2730" s="35">
        <f>SUMIFS(Tabla16[IVA RET.],Tabla16[NUM],Tabla1[[#This Row],[CODIGO]])</f>
        <v>0</v>
      </c>
      <c r="K2730" t="str">
        <f>FIXED(Tabla1[[#This Row],[TASA 16%]],0)</f>
        <v>0</v>
      </c>
      <c r="L2730" t="str">
        <f>FIXED(Tabla1[[#This Row],[TASA 0%]],0)</f>
        <v>0</v>
      </c>
      <c r="M2730" t="str">
        <f>FIXED(Tabla1[[#This Row],[TASA EXE.]],0)</f>
        <v>0</v>
      </c>
      <c r="N2730" s="36" t="str">
        <f>FIXED(Tabla1[[#This Row],[IVA]],0)</f>
        <v>0</v>
      </c>
      <c r="O2730" s="36" t="str">
        <f>FIXED(Tabla1[[#This Row],[ISR RET]],0)</f>
        <v>0</v>
      </c>
      <c r="P2730" s="36" t="str">
        <f>FIXED(Tabla1[[#This Row],[IVA RET]],0)</f>
        <v>0</v>
      </c>
      <c r="R2730" s="68">
        <f>Tabla1[[#This Row],[TASA 16]]*16%</f>
        <v>0</v>
      </c>
    </row>
    <row r="2731" spans="2:18" x14ac:dyDescent="0.25">
      <c r="B2731" t="str">
        <f>'[1]210 Y RFC'!A2731</f>
        <v>CUMA7308028D4</v>
      </c>
      <c r="C2731" t="s">
        <v>2763</v>
      </c>
      <c r="D2731" t="str">
        <f>'[1]210 Y RFC'!C2731</f>
        <v>CRUZ MERCADO ARACELI</v>
      </c>
      <c r="E2731" s="35">
        <f>SUMIFS(Tabla16[TASA 16],Tabla16[NUM],Tabla1[[#This Row],[CODIGO]])</f>
        <v>46486.8125</v>
      </c>
      <c r="F2731" s="35">
        <f>SUMIFS(Tabla16[TASA 0%],Tabla16[NUM],Tabla1[[#This Row],[CODIGO]])</f>
        <v>31900.387499999997</v>
      </c>
      <c r="G2731" s="35">
        <f>SUMIFS(Tabla16[[EXENTO ]],Tabla16[NUM],Tabla1[[#This Row],[CODIGO]])</f>
        <v>0</v>
      </c>
      <c r="H2731" s="35">
        <f>SUMIFS(Tabla16[IVA],Tabla16[NUM],Tabla1[[#This Row],[CODIGO]])</f>
        <v>7437.8899999999994</v>
      </c>
      <c r="I2731" s="35">
        <f>SUMIFS(Tabla16[ISR RET.],Tabla16[NUM],Tabla1[[#This Row],[CODIGO]])</f>
        <v>0</v>
      </c>
      <c r="J2731" s="35">
        <f>SUMIFS(Tabla16[IVA RET.],Tabla16[NUM],Tabla1[[#This Row],[CODIGO]])</f>
        <v>0</v>
      </c>
      <c r="K2731" t="str">
        <f>FIXED(Tabla1[[#This Row],[TASA 16%]],0)</f>
        <v>46,487</v>
      </c>
      <c r="L2731" t="str">
        <f>FIXED(Tabla1[[#This Row],[TASA 0%]],0)</f>
        <v>31,900</v>
      </c>
      <c r="M2731" t="str">
        <f>FIXED(Tabla1[[#This Row],[TASA EXE.]],0)</f>
        <v>0</v>
      </c>
      <c r="N2731" t="str">
        <f>FIXED(Tabla1[[#This Row],[IVA]],0)</f>
        <v>7,438</v>
      </c>
      <c r="O2731" t="str">
        <f>FIXED(Tabla1[[#This Row],[ISR RET]],0)</f>
        <v>0</v>
      </c>
      <c r="P2731" t="str">
        <f>FIXED(Tabla1[[#This Row],[IVA RET]],0)</f>
        <v>0</v>
      </c>
      <c r="R2731" s="68">
        <f>Tabla1[[#This Row],[TASA 16]]*16%</f>
        <v>7437.92</v>
      </c>
    </row>
    <row r="2732" spans="2:18" x14ac:dyDescent="0.25">
      <c r="B2732" t="str">
        <f>'[1]210 Y RFC'!A2732</f>
        <v>GAPT6710268P3</v>
      </c>
      <c r="C2732" t="s">
        <v>2764</v>
      </c>
      <c r="D2732" t="str">
        <f>'[1]210 Y RFC'!C2732</f>
        <v>GARCIA PLASCENCIA TERESA</v>
      </c>
      <c r="E2732" s="35">
        <f>SUMIFS(Tabla16[TASA 16],Tabla16[NUM],Tabla1[[#This Row],[CODIGO]])</f>
        <v>0</v>
      </c>
      <c r="F2732" s="35">
        <f>SUMIFS(Tabla16[TASA 0%],Tabla16[NUM],Tabla1[[#This Row],[CODIGO]])</f>
        <v>0</v>
      </c>
      <c r="G2732" s="35">
        <f>SUMIFS(Tabla16[[EXENTO ]],Tabla16[NUM],Tabla1[[#This Row],[CODIGO]])</f>
        <v>0</v>
      </c>
      <c r="H2732" s="35">
        <f>SUMIFS(Tabla16[IVA],Tabla16[NUM],Tabla1[[#This Row],[CODIGO]])</f>
        <v>0</v>
      </c>
      <c r="I2732" s="35">
        <f>SUMIFS(Tabla16[ISR RET.],Tabla16[NUM],Tabla1[[#This Row],[CODIGO]])</f>
        <v>0</v>
      </c>
      <c r="J2732" s="35">
        <f>SUMIFS(Tabla16[IVA RET.],Tabla16[NUM],Tabla1[[#This Row],[CODIGO]])</f>
        <v>0</v>
      </c>
      <c r="K2732" t="str">
        <f>FIXED(Tabla1[[#This Row],[TASA 16%]],0)</f>
        <v>0</v>
      </c>
      <c r="L2732" t="str">
        <f>FIXED(Tabla1[[#This Row],[TASA 0%]],0)</f>
        <v>0</v>
      </c>
      <c r="M2732" t="str">
        <f>FIXED(Tabla1[[#This Row],[TASA EXE.]],0)</f>
        <v>0</v>
      </c>
      <c r="N2732" s="36" t="str">
        <f>FIXED(Tabla1[[#This Row],[IVA]],0)</f>
        <v>0</v>
      </c>
      <c r="O2732" s="36" t="str">
        <f>FIXED(Tabla1[[#This Row],[ISR RET]],0)</f>
        <v>0</v>
      </c>
      <c r="P2732" s="36" t="str">
        <f>FIXED(Tabla1[[#This Row],[IVA RET]],0)</f>
        <v>0</v>
      </c>
      <c r="R2732" s="68">
        <f>Tabla1[[#This Row],[TASA 16]]*16%</f>
        <v>0</v>
      </c>
    </row>
    <row r="2733" spans="2:18" x14ac:dyDescent="0.25">
      <c r="B2733" t="str">
        <f>'[1]210 Y RFC'!A2733</f>
        <v>EAL130903BG0</v>
      </c>
      <c r="C2733" t="s">
        <v>2765</v>
      </c>
      <c r="D2733" t="str">
        <f>'[1]210 Y RFC'!C2733</f>
        <v>ELECTRONICA ALDI SA DE CV</v>
      </c>
      <c r="E2733" s="35">
        <f>SUMIFS(Tabla16[TASA 16],Tabla16[NUM],Tabla1[[#This Row],[CODIGO]])</f>
        <v>0</v>
      </c>
      <c r="F2733" s="35">
        <f>SUMIFS(Tabla16[TASA 0%],Tabla16[NUM],Tabla1[[#This Row],[CODIGO]])</f>
        <v>0</v>
      </c>
      <c r="G2733" s="35">
        <f>SUMIFS(Tabla16[[EXENTO ]],Tabla16[NUM],Tabla1[[#This Row],[CODIGO]])</f>
        <v>0</v>
      </c>
      <c r="H2733" s="35">
        <f>SUMIFS(Tabla16[IVA],Tabla16[NUM],Tabla1[[#This Row],[CODIGO]])</f>
        <v>0</v>
      </c>
      <c r="I2733" s="35">
        <f>SUMIFS(Tabla16[ISR RET.],Tabla16[NUM],Tabla1[[#This Row],[CODIGO]])</f>
        <v>0</v>
      </c>
      <c r="J2733" s="35">
        <f>SUMIFS(Tabla16[IVA RET.],Tabla16[NUM],Tabla1[[#This Row],[CODIGO]])</f>
        <v>0</v>
      </c>
      <c r="K2733" t="str">
        <f>FIXED(Tabla1[[#This Row],[TASA 16%]],0)</f>
        <v>0</v>
      </c>
      <c r="L2733" t="str">
        <f>FIXED(Tabla1[[#This Row],[TASA 0%]],0)</f>
        <v>0</v>
      </c>
      <c r="M2733" t="str">
        <f>FIXED(Tabla1[[#This Row],[TASA EXE.]],0)</f>
        <v>0</v>
      </c>
      <c r="N2733" t="str">
        <f>FIXED(Tabla1[[#This Row],[IVA]],0)</f>
        <v>0</v>
      </c>
      <c r="O2733" t="str">
        <f>FIXED(Tabla1[[#This Row],[ISR RET]],0)</f>
        <v>0</v>
      </c>
      <c r="P2733" t="str">
        <f>FIXED(Tabla1[[#This Row],[IVA RET]],0)</f>
        <v>0</v>
      </c>
      <c r="R2733" s="68">
        <f>Tabla1[[#This Row],[TASA 16]]*16%</f>
        <v>0</v>
      </c>
    </row>
    <row r="2734" spans="2:18" x14ac:dyDescent="0.25">
      <c r="B2734" t="str">
        <f>'[1]210 Y RFC'!A2734</f>
        <v>MAML660214HXA</v>
      </c>
      <c r="C2734" t="s">
        <v>2766</v>
      </c>
      <c r="D2734" t="str">
        <f>'[1]210 Y RFC'!C2734</f>
        <v>MARTIN MARTIN LORENZO</v>
      </c>
      <c r="E2734" s="35">
        <f>SUMIFS(Tabla16[TASA 16],Tabla16[NUM],Tabla1[[#This Row],[CODIGO]])</f>
        <v>0</v>
      </c>
      <c r="F2734" s="35">
        <f>SUMIFS(Tabla16[TASA 0%],Tabla16[NUM],Tabla1[[#This Row],[CODIGO]])</f>
        <v>0</v>
      </c>
      <c r="G2734" s="35">
        <f>SUMIFS(Tabla16[[EXENTO ]],Tabla16[NUM],Tabla1[[#This Row],[CODIGO]])</f>
        <v>0</v>
      </c>
      <c r="H2734" s="35">
        <f>SUMIFS(Tabla16[IVA],Tabla16[NUM],Tabla1[[#This Row],[CODIGO]])</f>
        <v>0</v>
      </c>
      <c r="I2734" s="35">
        <f>SUMIFS(Tabla16[ISR RET.],Tabla16[NUM],Tabla1[[#This Row],[CODIGO]])</f>
        <v>0</v>
      </c>
      <c r="J2734" s="35">
        <f>SUMIFS(Tabla16[IVA RET.],Tabla16[NUM],Tabla1[[#This Row],[CODIGO]])</f>
        <v>0</v>
      </c>
      <c r="K2734" t="str">
        <f>FIXED(Tabla1[[#This Row],[TASA 16%]],0)</f>
        <v>0</v>
      </c>
      <c r="L2734" t="str">
        <f>FIXED(Tabla1[[#This Row],[TASA 0%]],0)</f>
        <v>0</v>
      </c>
      <c r="M2734" t="str">
        <f>FIXED(Tabla1[[#This Row],[TASA EXE.]],0)</f>
        <v>0</v>
      </c>
      <c r="N2734" s="36" t="str">
        <f>FIXED(Tabla1[[#This Row],[IVA]],0)</f>
        <v>0</v>
      </c>
      <c r="O2734" s="36" t="str">
        <f>FIXED(Tabla1[[#This Row],[ISR RET]],0)</f>
        <v>0</v>
      </c>
      <c r="P2734" s="36" t="str">
        <f>FIXED(Tabla1[[#This Row],[IVA RET]],0)</f>
        <v>0</v>
      </c>
      <c r="R2734" s="68">
        <f>Tabla1[[#This Row],[TASA 16]]*16%</f>
        <v>0</v>
      </c>
    </row>
    <row r="2735" spans="2:18" x14ac:dyDescent="0.25">
      <c r="B2735" t="str">
        <f>'[1]210 Y RFC'!A2735</f>
        <v>MAMC730121EX5</v>
      </c>
      <c r="C2735" t="s">
        <v>2767</v>
      </c>
      <c r="D2735" t="str">
        <f>'[1]210 Y RFC'!C2735</f>
        <v>MACIAS MACIAS CARLOS ULISES</v>
      </c>
      <c r="E2735" s="35">
        <f>SUMIFS(Tabla16[TASA 16],Tabla16[NUM],Tabla1[[#This Row],[CODIGO]])</f>
        <v>0</v>
      </c>
      <c r="F2735" s="35">
        <f>SUMIFS(Tabla16[TASA 0%],Tabla16[NUM],Tabla1[[#This Row],[CODIGO]])</f>
        <v>0</v>
      </c>
      <c r="G2735" s="35">
        <f>SUMIFS(Tabla16[[EXENTO ]],Tabla16[NUM],Tabla1[[#This Row],[CODIGO]])</f>
        <v>0</v>
      </c>
      <c r="H2735" s="35">
        <f>SUMIFS(Tabla16[IVA],Tabla16[NUM],Tabla1[[#This Row],[CODIGO]])</f>
        <v>0</v>
      </c>
      <c r="I2735" s="35">
        <f>SUMIFS(Tabla16[ISR RET.],Tabla16[NUM],Tabla1[[#This Row],[CODIGO]])</f>
        <v>0</v>
      </c>
      <c r="J2735" s="35">
        <f>SUMIFS(Tabla16[IVA RET.],Tabla16[NUM],Tabla1[[#This Row],[CODIGO]])</f>
        <v>0</v>
      </c>
      <c r="K2735" t="str">
        <f>FIXED(Tabla1[[#This Row],[TASA 16%]],0)</f>
        <v>0</v>
      </c>
      <c r="L2735" t="str">
        <f>FIXED(Tabla1[[#This Row],[TASA 0%]],0)</f>
        <v>0</v>
      </c>
      <c r="M2735" t="str">
        <f>FIXED(Tabla1[[#This Row],[TASA EXE.]],0)</f>
        <v>0</v>
      </c>
      <c r="N2735" t="str">
        <f>FIXED(Tabla1[[#This Row],[IVA]],0)</f>
        <v>0</v>
      </c>
      <c r="O2735" t="str">
        <f>FIXED(Tabla1[[#This Row],[ISR RET]],0)</f>
        <v>0</v>
      </c>
      <c r="P2735" t="str">
        <f>FIXED(Tabla1[[#This Row],[IVA RET]],0)</f>
        <v>0</v>
      </c>
      <c r="R2735" s="68">
        <f>Tabla1[[#This Row],[TASA 16]]*16%</f>
        <v>0</v>
      </c>
    </row>
    <row r="2736" spans="2:18" x14ac:dyDescent="0.25">
      <c r="B2736" t="str">
        <f>'[1]210 Y RFC'!A2736</f>
        <v>NUC990310RN5</v>
      </c>
      <c r="C2736" t="s">
        <v>2768</v>
      </c>
      <c r="D2736" t="str">
        <f>'[1]210 Y RFC'!C2736</f>
        <v>NUCITEC SA DE CV</v>
      </c>
      <c r="E2736" s="35">
        <f>SUMIFS(Tabla16[TASA 16],Tabla16[NUM],Tabla1[[#This Row],[CODIGO]])</f>
        <v>0</v>
      </c>
      <c r="F2736" s="35">
        <f>SUMIFS(Tabla16[TASA 0%],Tabla16[NUM],Tabla1[[#This Row],[CODIGO]])</f>
        <v>41936.76</v>
      </c>
      <c r="G2736" s="35">
        <f>SUMIFS(Tabla16[[EXENTO ]],Tabla16[NUM],Tabla1[[#This Row],[CODIGO]])</f>
        <v>0</v>
      </c>
      <c r="H2736" s="35">
        <f>SUMIFS(Tabla16[IVA],Tabla16[NUM],Tabla1[[#This Row],[CODIGO]])</f>
        <v>0</v>
      </c>
      <c r="I2736" s="35">
        <f>SUMIFS(Tabla16[ISR RET.],Tabla16[NUM],Tabla1[[#This Row],[CODIGO]])</f>
        <v>0</v>
      </c>
      <c r="J2736" s="35">
        <f>SUMIFS(Tabla16[IVA RET.],Tabla16[NUM],Tabla1[[#This Row],[CODIGO]])</f>
        <v>0</v>
      </c>
      <c r="K2736" t="str">
        <f>FIXED(Tabla1[[#This Row],[TASA 16%]],0)</f>
        <v>0</v>
      </c>
      <c r="L2736" t="str">
        <f>FIXED(Tabla1[[#This Row],[TASA 0%]],0)</f>
        <v>41,937</v>
      </c>
      <c r="M2736" t="str">
        <f>FIXED(Tabla1[[#This Row],[TASA EXE.]],0)</f>
        <v>0</v>
      </c>
      <c r="N2736" s="36" t="str">
        <f>FIXED(Tabla1[[#This Row],[IVA]],0)</f>
        <v>0</v>
      </c>
      <c r="O2736" s="36" t="str">
        <f>FIXED(Tabla1[[#This Row],[ISR RET]],0)</f>
        <v>0</v>
      </c>
      <c r="P2736" s="36" t="str">
        <f>FIXED(Tabla1[[#This Row],[IVA RET]],0)</f>
        <v>0</v>
      </c>
      <c r="R2736" s="68">
        <f>Tabla1[[#This Row],[TASA 16]]*16%</f>
        <v>0</v>
      </c>
    </row>
    <row r="2737" spans="2:18" x14ac:dyDescent="0.25">
      <c r="B2737" t="str">
        <f>'[1]210 Y RFC'!A2737</f>
        <v>VEPA650508BQ8</v>
      </c>
      <c r="C2737" t="s">
        <v>2769</v>
      </c>
      <c r="D2737" t="str">
        <f>'[1]210 Y RFC'!C2737</f>
        <v>VELAZQUEZ PEREZ ANGEL</v>
      </c>
      <c r="E2737" s="35">
        <f>SUMIFS(Tabla16[TASA 16],Tabla16[NUM],Tabla1[[#This Row],[CODIGO]])</f>
        <v>0</v>
      </c>
      <c r="F2737" s="35">
        <f>SUMIFS(Tabla16[TASA 0%],Tabla16[NUM],Tabla1[[#This Row],[CODIGO]])</f>
        <v>0</v>
      </c>
      <c r="G2737" s="35">
        <f>SUMIFS(Tabla16[[EXENTO ]],Tabla16[NUM],Tabla1[[#This Row],[CODIGO]])</f>
        <v>0</v>
      </c>
      <c r="H2737" s="35">
        <f>SUMIFS(Tabla16[IVA],Tabla16[NUM],Tabla1[[#This Row],[CODIGO]])</f>
        <v>0</v>
      </c>
      <c r="I2737" s="35">
        <f>SUMIFS(Tabla16[ISR RET.],Tabla16[NUM],Tabla1[[#This Row],[CODIGO]])</f>
        <v>0</v>
      </c>
      <c r="J2737" s="35">
        <f>SUMIFS(Tabla16[IVA RET.],Tabla16[NUM],Tabla1[[#This Row],[CODIGO]])</f>
        <v>0</v>
      </c>
      <c r="K2737" t="str">
        <f>FIXED(Tabla1[[#This Row],[TASA 16%]],0)</f>
        <v>0</v>
      </c>
      <c r="L2737" t="str">
        <f>FIXED(Tabla1[[#This Row],[TASA 0%]],0)</f>
        <v>0</v>
      </c>
      <c r="M2737" t="str">
        <f>FIXED(Tabla1[[#This Row],[TASA EXE.]],0)</f>
        <v>0</v>
      </c>
      <c r="N2737" t="str">
        <f>FIXED(Tabla1[[#This Row],[IVA]],0)</f>
        <v>0</v>
      </c>
      <c r="O2737" t="str">
        <f>FIXED(Tabla1[[#This Row],[ISR RET]],0)</f>
        <v>0</v>
      </c>
      <c r="P2737" t="str">
        <f>FIXED(Tabla1[[#This Row],[IVA RET]],0)</f>
        <v>0</v>
      </c>
      <c r="R2737" s="68">
        <f>Tabla1[[#This Row],[TASA 16]]*16%</f>
        <v>0</v>
      </c>
    </row>
    <row r="2738" spans="2:18" x14ac:dyDescent="0.25">
      <c r="B2738" t="str">
        <f>'[1]210 Y RFC'!A2738</f>
        <v>NPA0803124V6</v>
      </c>
      <c r="C2738" t="s">
        <v>2770</v>
      </c>
      <c r="D2738" t="str">
        <f>'[1]210 Y RFC'!C2738</f>
        <v>NET PAY SA DE CV</v>
      </c>
      <c r="E2738" s="35">
        <f>SUMIFS(Tabla16[TASA 16],Tabla16[NUM],Tabla1[[#This Row],[CODIGO]])</f>
        <v>0</v>
      </c>
      <c r="F2738" s="35">
        <f>SUMIFS(Tabla16[TASA 0%],Tabla16[NUM],Tabla1[[#This Row],[CODIGO]])</f>
        <v>0</v>
      </c>
      <c r="G2738" s="35">
        <f>SUMIFS(Tabla16[[EXENTO ]],Tabla16[NUM],Tabla1[[#This Row],[CODIGO]])</f>
        <v>0</v>
      </c>
      <c r="H2738" s="35">
        <f>SUMIFS(Tabla16[IVA],Tabla16[NUM],Tabla1[[#This Row],[CODIGO]])</f>
        <v>0</v>
      </c>
      <c r="I2738" s="35">
        <f>SUMIFS(Tabla16[ISR RET.],Tabla16[NUM],Tabla1[[#This Row],[CODIGO]])</f>
        <v>0</v>
      </c>
      <c r="J2738" s="35">
        <f>SUMIFS(Tabla16[IVA RET.],Tabla16[NUM],Tabla1[[#This Row],[CODIGO]])</f>
        <v>0</v>
      </c>
      <c r="K2738" t="str">
        <f>FIXED(Tabla1[[#This Row],[TASA 16%]],0)</f>
        <v>0</v>
      </c>
      <c r="L2738" t="str">
        <f>FIXED(Tabla1[[#This Row],[TASA 0%]],0)</f>
        <v>0</v>
      </c>
      <c r="M2738" t="str">
        <f>FIXED(Tabla1[[#This Row],[TASA EXE.]],0)</f>
        <v>0</v>
      </c>
      <c r="N2738" s="36" t="str">
        <f>FIXED(Tabla1[[#This Row],[IVA]],0)</f>
        <v>0</v>
      </c>
      <c r="O2738" s="36" t="str">
        <f>FIXED(Tabla1[[#This Row],[ISR RET]],0)</f>
        <v>0</v>
      </c>
      <c r="P2738" s="36" t="str">
        <f>FIXED(Tabla1[[#This Row],[IVA RET]],0)</f>
        <v>0</v>
      </c>
      <c r="R2738" s="68">
        <f>Tabla1[[#This Row],[TASA 16]]*16%</f>
        <v>0</v>
      </c>
    </row>
    <row r="2739" spans="2:18" x14ac:dyDescent="0.25">
      <c r="B2739" t="str">
        <f>'[1]210 Y RFC'!A2739</f>
        <v>GODR880908IU7</v>
      </c>
      <c r="C2739" t="s">
        <v>2771</v>
      </c>
      <c r="D2739" t="str">
        <f>'[1]210 Y RFC'!C2739</f>
        <v>GONZALEZ DIAZ RAFAEL</v>
      </c>
      <c r="E2739" s="35">
        <f>SUMIFS(Tabla16[TASA 16],Tabla16[NUM],Tabla1[[#This Row],[CODIGO]])</f>
        <v>0</v>
      </c>
      <c r="F2739" s="35">
        <f>SUMIFS(Tabla16[TASA 0%],Tabla16[NUM],Tabla1[[#This Row],[CODIGO]])</f>
        <v>0</v>
      </c>
      <c r="G2739" s="35">
        <f>SUMIFS(Tabla16[[EXENTO ]],Tabla16[NUM],Tabla1[[#This Row],[CODIGO]])</f>
        <v>0</v>
      </c>
      <c r="H2739" s="35">
        <f>SUMIFS(Tabla16[IVA],Tabla16[NUM],Tabla1[[#This Row],[CODIGO]])</f>
        <v>0</v>
      </c>
      <c r="I2739" s="35">
        <f>SUMIFS(Tabla16[ISR RET.],Tabla16[NUM],Tabla1[[#This Row],[CODIGO]])</f>
        <v>0</v>
      </c>
      <c r="J2739" s="35">
        <f>SUMIFS(Tabla16[IVA RET.],Tabla16[NUM],Tabla1[[#This Row],[CODIGO]])</f>
        <v>0</v>
      </c>
      <c r="K2739" t="str">
        <f>FIXED(Tabla1[[#This Row],[TASA 16%]],0)</f>
        <v>0</v>
      </c>
      <c r="L2739" t="str">
        <f>FIXED(Tabla1[[#This Row],[TASA 0%]],0)</f>
        <v>0</v>
      </c>
      <c r="M2739" t="str">
        <f>FIXED(Tabla1[[#This Row],[TASA EXE.]],0)</f>
        <v>0</v>
      </c>
      <c r="N2739" t="str">
        <f>FIXED(Tabla1[[#This Row],[IVA]],0)</f>
        <v>0</v>
      </c>
      <c r="O2739" t="str">
        <f>FIXED(Tabla1[[#This Row],[ISR RET]],0)</f>
        <v>0</v>
      </c>
      <c r="P2739" t="str">
        <f>FIXED(Tabla1[[#This Row],[IVA RET]],0)</f>
        <v>0</v>
      </c>
      <c r="R2739" s="68">
        <f>Tabla1[[#This Row],[TASA 16]]*16%</f>
        <v>0</v>
      </c>
    </row>
    <row r="2740" spans="2:18" x14ac:dyDescent="0.25">
      <c r="B2740" t="str">
        <f>'[1]210 Y RFC'!A2740</f>
        <v>GOMN701020GA5</v>
      </c>
      <c r="C2740" t="s">
        <v>2772</v>
      </c>
      <c r="D2740" t="str">
        <f>'[1]210 Y RFC'!C2740</f>
        <v>GOMEZ MUÑOZ NORMA ESPERANZA</v>
      </c>
      <c r="E2740" s="35">
        <f>SUMIFS(Tabla16[TASA 16],Tabla16[NUM],Tabla1[[#This Row],[CODIGO]])</f>
        <v>0</v>
      </c>
      <c r="F2740" s="35">
        <f>SUMIFS(Tabla16[TASA 0%],Tabla16[NUM],Tabla1[[#This Row],[CODIGO]])</f>
        <v>0</v>
      </c>
      <c r="G2740" s="35">
        <f>SUMIFS(Tabla16[[EXENTO ]],Tabla16[NUM],Tabla1[[#This Row],[CODIGO]])</f>
        <v>15999.99</v>
      </c>
      <c r="H2740" s="35">
        <f>SUMIFS(Tabla16[IVA],Tabla16[NUM],Tabla1[[#This Row],[CODIGO]])</f>
        <v>0</v>
      </c>
      <c r="I2740" s="35">
        <f>SUMIFS(Tabla16[ISR RET.],Tabla16[NUM],Tabla1[[#This Row],[CODIGO]])</f>
        <v>-1599.9900000000002</v>
      </c>
      <c r="J2740" s="35">
        <f>SUMIFS(Tabla16[IVA RET.],Tabla16[NUM],Tabla1[[#This Row],[CODIGO]])</f>
        <v>0</v>
      </c>
      <c r="K2740" t="str">
        <f>FIXED(Tabla1[[#This Row],[TASA 16%]],0)</f>
        <v>0</v>
      </c>
      <c r="L2740" t="str">
        <f>FIXED(Tabla1[[#This Row],[TASA 0%]],0)</f>
        <v>0</v>
      </c>
      <c r="M2740" t="str">
        <f>FIXED(Tabla1[[#This Row],[TASA EXE.]],0)</f>
        <v>16,000</v>
      </c>
      <c r="N2740" s="36" t="str">
        <f>FIXED(Tabla1[[#This Row],[IVA]],0)</f>
        <v>0</v>
      </c>
      <c r="O2740" s="36" t="str">
        <f>FIXED(Tabla1[[#This Row],[ISR RET]],0)</f>
        <v>-1,600</v>
      </c>
      <c r="P2740" s="36" t="str">
        <f>FIXED(Tabla1[[#This Row],[IVA RET]],0)</f>
        <v>0</v>
      </c>
      <c r="R2740" s="68">
        <f>Tabla1[[#This Row],[TASA 16]]*16%</f>
        <v>0</v>
      </c>
    </row>
    <row r="2741" spans="2:18" x14ac:dyDescent="0.25">
      <c r="B2741" t="str">
        <f>'[1]210 Y RFC'!A2741</f>
        <v>CURL7603147H3</v>
      </c>
      <c r="C2741" t="s">
        <v>2773</v>
      </c>
      <c r="D2741" t="str">
        <f>'[1]210 Y RFC'!C2741</f>
        <v>CUENCA RAMOS LUIS JAIME</v>
      </c>
      <c r="E2741" s="35">
        <f>SUMIFS(Tabla16[TASA 16],Tabla16[NUM],Tabla1[[#This Row],[CODIGO]])</f>
        <v>0</v>
      </c>
      <c r="F2741" s="35">
        <f>SUMIFS(Tabla16[TASA 0%],Tabla16[NUM],Tabla1[[#This Row],[CODIGO]])</f>
        <v>0</v>
      </c>
      <c r="G2741" s="35">
        <f>SUMIFS(Tabla16[[EXENTO ]],Tabla16[NUM],Tabla1[[#This Row],[CODIGO]])</f>
        <v>0</v>
      </c>
      <c r="H2741" s="35">
        <f>SUMIFS(Tabla16[IVA],Tabla16[NUM],Tabla1[[#This Row],[CODIGO]])</f>
        <v>0</v>
      </c>
      <c r="I2741" s="35">
        <f>SUMIFS(Tabla16[ISR RET.],Tabla16[NUM],Tabla1[[#This Row],[CODIGO]])</f>
        <v>0</v>
      </c>
      <c r="J2741" s="35">
        <f>SUMIFS(Tabla16[IVA RET.],Tabla16[NUM],Tabla1[[#This Row],[CODIGO]])</f>
        <v>0</v>
      </c>
      <c r="K2741" t="str">
        <f>FIXED(Tabla1[[#This Row],[TASA 16%]],0)</f>
        <v>0</v>
      </c>
      <c r="L2741" t="str">
        <f>FIXED(Tabla1[[#This Row],[TASA 0%]],0)</f>
        <v>0</v>
      </c>
      <c r="M2741" t="str">
        <f>FIXED(Tabla1[[#This Row],[TASA EXE.]],0)</f>
        <v>0</v>
      </c>
      <c r="N2741" t="str">
        <f>FIXED(Tabla1[[#This Row],[IVA]],0)</f>
        <v>0</v>
      </c>
      <c r="O2741" t="str">
        <f>FIXED(Tabla1[[#This Row],[ISR RET]],0)</f>
        <v>0</v>
      </c>
      <c r="P2741" t="str">
        <f>FIXED(Tabla1[[#This Row],[IVA RET]],0)</f>
        <v>0</v>
      </c>
      <c r="R2741" s="68">
        <f>Tabla1[[#This Row],[TASA 16]]*16%</f>
        <v>0</v>
      </c>
    </row>
    <row r="2742" spans="2:18" x14ac:dyDescent="0.25">
      <c r="B2742" t="str">
        <f>'[1]210 Y RFC'!A2742</f>
        <v>MED010116I23</v>
      </c>
      <c r="C2742" t="s">
        <v>2774</v>
      </c>
      <c r="D2742" t="str">
        <f>'[1]210 Y RFC'!C2742</f>
        <v>MARCAS ESPECIALIZADAS EN DIAGNOSTICO Y REPRESENTACIONES SA DE CV</v>
      </c>
      <c r="E2742" s="35">
        <f>SUMIFS(Tabla16[TASA 16],Tabla16[NUM],Tabla1[[#This Row],[CODIGO]])</f>
        <v>0</v>
      </c>
      <c r="F2742" s="35">
        <f>SUMIFS(Tabla16[TASA 0%],Tabla16[NUM],Tabla1[[#This Row],[CODIGO]])</f>
        <v>0</v>
      </c>
      <c r="G2742" s="35">
        <f>SUMIFS(Tabla16[[EXENTO ]],Tabla16[NUM],Tabla1[[#This Row],[CODIGO]])</f>
        <v>0</v>
      </c>
      <c r="H2742" s="35">
        <f>SUMIFS(Tabla16[IVA],Tabla16[NUM],Tabla1[[#This Row],[CODIGO]])</f>
        <v>0</v>
      </c>
      <c r="I2742" s="35">
        <f>SUMIFS(Tabla16[ISR RET.],Tabla16[NUM],Tabla1[[#This Row],[CODIGO]])</f>
        <v>0</v>
      </c>
      <c r="J2742" s="35">
        <f>SUMIFS(Tabla16[IVA RET.],Tabla16[NUM],Tabla1[[#This Row],[CODIGO]])</f>
        <v>0</v>
      </c>
      <c r="K2742" t="str">
        <f>FIXED(Tabla1[[#This Row],[TASA 16%]],0)</f>
        <v>0</v>
      </c>
      <c r="L2742" t="str">
        <f>FIXED(Tabla1[[#This Row],[TASA 0%]],0)</f>
        <v>0</v>
      </c>
      <c r="M2742" t="str">
        <f>FIXED(Tabla1[[#This Row],[TASA EXE.]],0)</f>
        <v>0</v>
      </c>
      <c r="N2742" s="36" t="str">
        <f>FIXED(Tabla1[[#This Row],[IVA]],0)</f>
        <v>0</v>
      </c>
      <c r="O2742" s="36" t="str">
        <f>FIXED(Tabla1[[#This Row],[ISR RET]],0)</f>
        <v>0</v>
      </c>
      <c r="P2742" s="36" t="str">
        <f>FIXED(Tabla1[[#This Row],[IVA RET]],0)</f>
        <v>0</v>
      </c>
      <c r="R2742" s="68">
        <f>Tabla1[[#This Row],[TASA 16]]*16%</f>
        <v>0</v>
      </c>
    </row>
    <row r="2743" spans="2:18" x14ac:dyDescent="0.25">
      <c r="B2743" t="str">
        <f>'[1]210 Y RFC'!A2743</f>
        <v>CEDR901027NQ5</v>
      </c>
      <c r="C2743" t="s">
        <v>2775</v>
      </c>
      <c r="D2743" t="str">
        <f>'[1]210 Y RFC'!C2743</f>
        <v>CEJA DIAZ RAISA NAILEA</v>
      </c>
      <c r="E2743" s="35">
        <f>SUMIFS(Tabla16[TASA 16],Tabla16[NUM],Tabla1[[#This Row],[CODIGO]])</f>
        <v>0</v>
      </c>
      <c r="F2743" s="35">
        <f>SUMIFS(Tabla16[TASA 0%],Tabla16[NUM],Tabla1[[#This Row],[CODIGO]])</f>
        <v>56388.66</v>
      </c>
      <c r="G2743" s="35">
        <f>SUMIFS(Tabla16[[EXENTO ]],Tabla16[NUM],Tabla1[[#This Row],[CODIGO]])</f>
        <v>0</v>
      </c>
      <c r="H2743" s="35">
        <f>SUMIFS(Tabla16[IVA],Tabla16[NUM],Tabla1[[#This Row],[CODIGO]])</f>
        <v>0</v>
      </c>
      <c r="I2743" s="35">
        <f>SUMIFS(Tabla16[ISR RET.],Tabla16[NUM],Tabla1[[#This Row],[CODIGO]])</f>
        <v>0</v>
      </c>
      <c r="J2743" s="35">
        <f>SUMIFS(Tabla16[IVA RET.],Tabla16[NUM],Tabla1[[#This Row],[CODIGO]])</f>
        <v>0</v>
      </c>
      <c r="K2743" t="str">
        <f>FIXED(Tabla1[[#This Row],[TASA 16%]],0)</f>
        <v>0</v>
      </c>
      <c r="L2743" t="str">
        <f>FIXED(Tabla1[[#This Row],[TASA 0%]],0)</f>
        <v>56,389</v>
      </c>
      <c r="M2743" t="str">
        <f>FIXED(Tabla1[[#This Row],[TASA EXE.]],0)</f>
        <v>0</v>
      </c>
      <c r="N2743" t="str">
        <f>FIXED(Tabla1[[#This Row],[IVA]],0)</f>
        <v>0</v>
      </c>
      <c r="O2743" t="str">
        <f>FIXED(Tabla1[[#This Row],[ISR RET]],0)</f>
        <v>0</v>
      </c>
      <c r="P2743" t="str">
        <f>FIXED(Tabla1[[#This Row],[IVA RET]],0)</f>
        <v>0</v>
      </c>
      <c r="R2743" s="68">
        <f>Tabla1[[#This Row],[TASA 16]]*16%</f>
        <v>0</v>
      </c>
    </row>
    <row r="2744" spans="2:18" x14ac:dyDescent="0.25">
      <c r="B2744" t="str">
        <f>'[1]210 Y RFC'!A2744</f>
        <v>NEB021004T56</v>
      </c>
      <c r="C2744" t="s">
        <v>2776</v>
      </c>
      <c r="D2744" t="str">
        <f>'[1]210 Y RFC'!C2744</f>
        <v>NEB SA DE CV</v>
      </c>
      <c r="E2744" s="35">
        <f>SUMIFS(Tabla16[TASA 16],Tabla16[NUM],Tabla1[[#This Row],[CODIGO]])</f>
        <v>0</v>
      </c>
      <c r="F2744" s="35">
        <f>SUMIFS(Tabla16[TASA 0%],Tabla16[NUM],Tabla1[[#This Row],[CODIGO]])</f>
        <v>0</v>
      </c>
      <c r="G2744" s="35">
        <f>SUMIFS(Tabla16[[EXENTO ]],Tabla16[NUM],Tabla1[[#This Row],[CODIGO]])</f>
        <v>0</v>
      </c>
      <c r="H2744" s="35">
        <f>SUMIFS(Tabla16[IVA],Tabla16[NUM],Tabla1[[#This Row],[CODIGO]])</f>
        <v>0</v>
      </c>
      <c r="I2744" s="35">
        <f>SUMIFS(Tabla16[ISR RET.],Tabla16[NUM],Tabla1[[#This Row],[CODIGO]])</f>
        <v>0</v>
      </c>
      <c r="J2744" s="35">
        <f>SUMIFS(Tabla16[IVA RET.],Tabla16[NUM],Tabla1[[#This Row],[CODIGO]])</f>
        <v>0</v>
      </c>
      <c r="K2744" t="str">
        <f>FIXED(Tabla1[[#This Row],[TASA 16%]],0)</f>
        <v>0</v>
      </c>
      <c r="L2744" t="str">
        <f>FIXED(Tabla1[[#This Row],[TASA 0%]],0)</f>
        <v>0</v>
      </c>
      <c r="M2744" t="str">
        <f>FIXED(Tabla1[[#This Row],[TASA EXE.]],0)</f>
        <v>0</v>
      </c>
      <c r="N2744" s="36" t="str">
        <f>FIXED(Tabla1[[#This Row],[IVA]],0)</f>
        <v>0</v>
      </c>
      <c r="O2744" s="36" t="str">
        <f>FIXED(Tabla1[[#This Row],[ISR RET]],0)</f>
        <v>0</v>
      </c>
      <c r="P2744" s="36" t="str">
        <f>FIXED(Tabla1[[#This Row],[IVA RET]],0)</f>
        <v>0</v>
      </c>
      <c r="R2744" s="68">
        <f>Tabla1[[#This Row],[TASA 16]]*16%</f>
        <v>0</v>
      </c>
    </row>
    <row r="2745" spans="2:18" x14ac:dyDescent="0.25">
      <c r="B2745" t="str">
        <f>'[1]210 Y RFC'!A2745</f>
        <v>COLJ731227851</v>
      </c>
      <c r="C2745" t="s">
        <v>2777</v>
      </c>
      <c r="D2745" t="str">
        <f>'[1]210 Y RFC'!C2745</f>
        <v>CORTES LOZA JUAN JOSE</v>
      </c>
      <c r="E2745" s="35">
        <f>SUMIFS(Tabla16[TASA 16],Tabla16[NUM],Tabla1[[#This Row],[CODIGO]])</f>
        <v>0</v>
      </c>
      <c r="F2745" s="35">
        <f>SUMIFS(Tabla16[TASA 0%],Tabla16[NUM],Tabla1[[#This Row],[CODIGO]])</f>
        <v>0</v>
      </c>
      <c r="G2745" s="35">
        <f>SUMIFS(Tabla16[[EXENTO ]],Tabla16[NUM],Tabla1[[#This Row],[CODIGO]])</f>
        <v>0</v>
      </c>
      <c r="H2745" s="35">
        <f>SUMIFS(Tabla16[IVA],Tabla16[NUM],Tabla1[[#This Row],[CODIGO]])</f>
        <v>0</v>
      </c>
      <c r="I2745" s="35">
        <f>SUMIFS(Tabla16[ISR RET.],Tabla16[NUM],Tabla1[[#This Row],[CODIGO]])</f>
        <v>0</v>
      </c>
      <c r="J2745" s="35">
        <f>SUMIFS(Tabla16[IVA RET.],Tabla16[NUM],Tabla1[[#This Row],[CODIGO]])</f>
        <v>0</v>
      </c>
      <c r="K2745" t="str">
        <f>FIXED(Tabla1[[#This Row],[TASA 16%]],0)</f>
        <v>0</v>
      </c>
      <c r="L2745" t="str">
        <f>FIXED(Tabla1[[#This Row],[TASA 0%]],0)</f>
        <v>0</v>
      </c>
      <c r="M2745" t="str">
        <f>FIXED(Tabla1[[#This Row],[TASA EXE.]],0)</f>
        <v>0</v>
      </c>
      <c r="N2745" t="str">
        <f>FIXED(Tabla1[[#This Row],[IVA]],0)</f>
        <v>0</v>
      </c>
      <c r="O2745" t="str">
        <f>FIXED(Tabla1[[#This Row],[ISR RET]],0)</f>
        <v>0</v>
      </c>
      <c r="P2745" t="str">
        <f>FIXED(Tabla1[[#This Row],[IVA RET]],0)</f>
        <v>0</v>
      </c>
      <c r="R2745" s="68">
        <f>Tabla1[[#This Row],[TASA 16]]*16%</f>
        <v>0</v>
      </c>
    </row>
    <row r="2746" spans="2:18" x14ac:dyDescent="0.25">
      <c r="B2746" t="str">
        <f>'[1]210 Y RFC'!A2746</f>
        <v>SGH120525V53</v>
      </c>
      <c r="C2746" t="s">
        <v>2778</v>
      </c>
      <c r="D2746" t="str">
        <f>'[1]210 Y RFC'!C2746</f>
        <v>SERVICIOS GENERALES H.G S DE RL DE CV</v>
      </c>
      <c r="E2746" s="35">
        <f>SUMIFS(Tabla16[TASA 16],Tabla16[NUM],Tabla1[[#This Row],[CODIGO]])</f>
        <v>0</v>
      </c>
      <c r="F2746" s="35">
        <f>SUMIFS(Tabla16[TASA 0%],Tabla16[NUM],Tabla1[[#This Row],[CODIGO]])</f>
        <v>0</v>
      </c>
      <c r="G2746" s="35">
        <f>SUMIFS(Tabla16[[EXENTO ]],Tabla16[NUM],Tabla1[[#This Row],[CODIGO]])</f>
        <v>0</v>
      </c>
      <c r="H2746" s="35">
        <f>SUMIFS(Tabla16[IVA],Tabla16[NUM],Tabla1[[#This Row],[CODIGO]])</f>
        <v>0</v>
      </c>
      <c r="I2746" s="35">
        <f>SUMIFS(Tabla16[ISR RET.],Tabla16[NUM],Tabla1[[#This Row],[CODIGO]])</f>
        <v>0</v>
      </c>
      <c r="J2746" s="35">
        <f>SUMIFS(Tabla16[IVA RET.],Tabla16[NUM],Tabla1[[#This Row],[CODIGO]])</f>
        <v>0</v>
      </c>
      <c r="K2746" t="str">
        <f>FIXED(Tabla1[[#This Row],[TASA 16%]],0)</f>
        <v>0</v>
      </c>
      <c r="L2746" t="str">
        <f>FIXED(Tabla1[[#This Row],[TASA 0%]],0)</f>
        <v>0</v>
      </c>
      <c r="M2746" t="str">
        <f>FIXED(Tabla1[[#This Row],[TASA EXE.]],0)</f>
        <v>0</v>
      </c>
      <c r="N2746" s="36" t="str">
        <f>FIXED(Tabla1[[#This Row],[IVA]],0)</f>
        <v>0</v>
      </c>
      <c r="O2746" s="36" t="str">
        <f>FIXED(Tabla1[[#This Row],[ISR RET]],0)</f>
        <v>0</v>
      </c>
      <c r="P2746" s="36" t="str">
        <f>FIXED(Tabla1[[#This Row],[IVA RET]],0)</f>
        <v>0</v>
      </c>
      <c r="R2746" s="68">
        <f>Tabla1[[#This Row],[TASA 16]]*16%</f>
        <v>0</v>
      </c>
    </row>
    <row r="2747" spans="2:18" x14ac:dyDescent="0.25">
      <c r="B2747" t="str">
        <f>'[1]210 Y RFC'!A2747</f>
        <v>TTR000515B60</v>
      </c>
      <c r="C2747" t="s">
        <v>2779</v>
      </c>
      <c r="D2747" t="str">
        <f>'[1]210 Y RFC'!C2747</f>
        <v>LA TIA TRINI SA DE CV</v>
      </c>
      <c r="E2747" s="35">
        <f>SUMIFS(Tabla16[TASA 16],Tabla16[NUM],Tabla1[[#This Row],[CODIGO]])</f>
        <v>0</v>
      </c>
      <c r="F2747" s="35">
        <f>SUMIFS(Tabla16[TASA 0%],Tabla16[NUM],Tabla1[[#This Row],[CODIGO]])</f>
        <v>0</v>
      </c>
      <c r="G2747" s="35">
        <f>SUMIFS(Tabla16[[EXENTO ]],Tabla16[NUM],Tabla1[[#This Row],[CODIGO]])</f>
        <v>0</v>
      </c>
      <c r="H2747" s="35">
        <f>SUMIFS(Tabla16[IVA],Tabla16[NUM],Tabla1[[#This Row],[CODIGO]])</f>
        <v>0</v>
      </c>
      <c r="I2747" s="35">
        <f>SUMIFS(Tabla16[ISR RET.],Tabla16[NUM],Tabla1[[#This Row],[CODIGO]])</f>
        <v>0</v>
      </c>
      <c r="J2747" s="35">
        <f>SUMIFS(Tabla16[IVA RET.],Tabla16[NUM],Tabla1[[#This Row],[CODIGO]])</f>
        <v>0</v>
      </c>
      <c r="K2747" t="str">
        <f>FIXED(Tabla1[[#This Row],[TASA 16%]],0)</f>
        <v>0</v>
      </c>
      <c r="L2747" t="str">
        <f>FIXED(Tabla1[[#This Row],[TASA 0%]],0)</f>
        <v>0</v>
      </c>
      <c r="M2747" t="str">
        <f>FIXED(Tabla1[[#This Row],[TASA EXE.]],0)</f>
        <v>0</v>
      </c>
      <c r="N2747" t="str">
        <f>FIXED(Tabla1[[#This Row],[IVA]],0)</f>
        <v>0</v>
      </c>
      <c r="O2747" t="str">
        <f>FIXED(Tabla1[[#This Row],[ISR RET]],0)</f>
        <v>0</v>
      </c>
      <c r="P2747" t="str">
        <f>FIXED(Tabla1[[#This Row],[IVA RET]],0)</f>
        <v>0</v>
      </c>
      <c r="R2747" s="68">
        <f>Tabla1[[#This Row],[TASA 16]]*16%</f>
        <v>0</v>
      </c>
    </row>
    <row r="2748" spans="2:18" x14ac:dyDescent="0.25">
      <c r="B2748" t="str">
        <f>'[1]210 Y RFC'!A2748</f>
        <v>OJR1104133N3</v>
      </c>
      <c r="C2748" t="s">
        <v>2780</v>
      </c>
      <c r="D2748" t="str">
        <f>'[1]210 Y RFC'!C2748</f>
        <v>OPERADORA JM ROMO SA DE CV</v>
      </c>
      <c r="E2748" s="35">
        <f>SUMIFS(Tabla16[TASA 16],Tabla16[NUM],Tabla1[[#This Row],[CODIGO]])</f>
        <v>0</v>
      </c>
      <c r="F2748" s="35">
        <f>SUMIFS(Tabla16[TASA 0%],Tabla16[NUM],Tabla1[[#This Row],[CODIGO]])</f>
        <v>0</v>
      </c>
      <c r="G2748" s="35">
        <f>SUMIFS(Tabla16[[EXENTO ]],Tabla16[NUM],Tabla1[[#This Row],[CODIGO]])</f>
        <v>0</v>
      </c>
      <c r="H2748" s="35">
        <f>SUMIFS(Tabla16[IVA],Tabla16[NUM],Tabla1[[#This Row],[CODIGO]])</f>
        <v>0</v>
      </c>
      <c r="I2748" s="35">
        <f>SUMIFS(Tabla16[ISR RET.],Tabla16[NUM],Tabla1[[#This Row],[CODIGO]])</f>
        <v>0</v>
      </c>
      <c r="J2748" s="35">
        <f>SUMIFS(Tabla16[IVA RET.],Tabla16[NUM],Tabla1[[#This Row],[CODIGO]])</f>
        <v>0</v>
      </c>
      <c r="K2748" t="str">
        <f>FIXED(Tabla1[[#This Row],[TASA 16%]],0)</f>
        <v>0</v>
      </c>
      <c r="L2748" t="str">
        <f>FIXED(Tabla1[[#This Row],[TASA 0%]],0)</f>
        <v>0</v>
      </c>
      <c r="M2748" t="str">
        <f>FIXED(Tabla1[[#This Row],[TASA EXE.]],0)</f>
        <v>0</v>
      </c>
      <c r="N2748" s="36" t="str">
        <f>FIXED(Tabla1[[#This Row],[IVA]],0)</f>
        <v>0</v>
      </c>
      <c r="O2748" s="36" t="str">
        <f>FIXED(Tabla1[[#This Row],[ISR RET]],0)</f>
        <v>0</v>
      </c>
      <c r="P2748" s="36" t="str">
        <f>FIXED(Tabla1[[#This Row],[IVA RET]],0)</f>
        <v>0</v>
      </c>
      <c r="R2748" s="68">
        <f>Tabla1[[#This Row],[TASA 16]]*16%</f>
        <v>0</v>
      </c>
    </row>
    <row r="2749" spans="2:18" x14ac:dyDescent="0.25">
      <c r="B2749" t="str">
        <f>'[1]210 Y RFC'!A2749</f>
        <v>HEHJ700623829</v>
      </c>
      <c r="C2749" t="s">
        <v>2781</v>
      </c>
      <c r="D2749" t="str">
        <f>'[1]210 Y RFC'!C2749</f>
        <v>HERNANDEZ HERNANDEZ JUAN</v>
      </c>
      <c r="E2749" s="35">
        <f>SUMIFS(Tabla16[TASA 16],Tabla16[NUM],Tabla1[[#This Row],[CODIGO]])</f>
        <v>0</v>
      </c>
      <c r="F2749" s="35">
        <f>SUMIFS(Tabla16[TASA 0%],Tabla16[NUM],Tabla1[[#This Row],[CODIGO]])</f>
        <v>0</v>
      </c>
      <c r="G2749" s="35">
        <f>SUMIFS(Tabla16[[EXENTO ]],Tabla16[NUM],Tabla1[[#This Row],[CODIGO]])</f>
        <v>0</v>
      </c>
      <c r="H2749" s="35">
        <f>SUMIFS(Tabla16[IVA],Tabla16[NUM],Tabla1[[#This Row],[CODIGO]])</f>
        <v>0</v>
      </c>
      <c r="I2749" s="35">
        <f>SUMIFS(Tabla16[ISR RET.],Tabla16[NUM],Tabla1[[#This Row],[CODIGO]])</f>
        <v>0</v>
      </c>
      <c r="J2749" s="35">
        <f>SUMIFS(Tabla16[IVA RET.],Tabla16[NUM],Tabla1[[#This Row],[CODIGO]])</f>
        <v>0</v>
      </c>
      <c r="K2749" t="str">
        <f>FIXED(Tabla1[[#This Row],[TASA 16%]],0)</f>
        <v>0</v>
      </c>
      <c r="L2749" t="str">
        <f>FIXED(Tabla1[[#This Row],[TASA 0%]],0)</f>
        <v>0</v>
      </c>
      <c r="M2749" t="str">
        <f>FIXED(Tabla1[[#This Row],[TASA EXE.]],0)</f>
        <v>0</v>
      </c>
      <c r="N2749" t="str">
        <f>FIXED(Tabla1[[#This Row],[IVA]],0)</f>
        <v>0</v>
      </c>
      <c r="O2749" t="str">
        <f>FIXED(Tabla1[[#This Row],[ISR RET]],0)</f>
        <v>0</v>
      </c>
      <c r="P2749" t="str">
        <f>FIXED(Tabla1[[#This Row],[IVA RET]],0)</f>
        <v>0</v>
      </c>
      <c r="R2749" s="68">
        <f>Tabla1[[#This Row],[TASA 16]]*16%</f>
        <v>0</v>
      </c>
    </row>
    <row r="2750" spans="2:18" x14ac:dyDescent="0.25">
      <c r="B2750" t="str">
        <f>'[1]210 Y RFC'!A2750</f>
        <v>GAT9306247G6</v>
      </c>
      <c r="C2750" t="s">
        <v>2782</v>
      </c>
      <c r="D2750" t="str">
        <f>'[1]210 Y RFC'!C2750</f>
        <v>GRUPO AUTOTECH SA DE CV</v>
      </c>
      <c r="E2750" s="35">
        <f>SUMIFS(Tabla16[TASA 16],Tabla16[NUM],Tabla1[[#This Row],[CODIGO]])</f>
        <v>0</v>
      </c>
      <c r="F2750" s="35">
        <f>SUMIFS(Tabla16[TASA 0%],Tabla16[NUM],Tabla1[[#This Row],[CODIGO]])</f>
        <v>0</v>
      </c>
      <c r="G2750" s="35">
        <f>SUMIFS(Tabla16[[EXENTO ]],Tabla16[NUM],Tabla1[[#This Row],[CODIGO]])</f>
        <v>0</v>
      </c>
      <c r="H2750" s="35">
        <f>SUMIFS(Tabla16[IVA],Tabla16[NUM],Tabla1[[#This Row],[CODIGO]])</f>
        <v>0</v>
      </c>
      <c r="I2750" s="35">
        <f>SUMIFS(Tabla16[ISR RET.],Tabla16[NUM],Tabla1[[#This Row],[CODIGO]])</f>
        <v>0</v>
      </c>
      <c r="J2750" s="35">
        <f>SUMIFS(Tabla16[IVA RET.],Tabla16[NUM],Tabla1[[#This Row],[CODIGO]])</f>
        <v>0</v>
      </c>
      <c r="K2750" t="str">
        <f>FIXED(Tabla1[[#This Row],[TASA 16%]],0)</f>
        <v>0</v>
      </c>
      <c r="L2750" t="str">
        <f>FIXED(Tabla1[[#This Row],[TASA 0%]],0)</f>
        <v>0</v>
      </c>
      <c r="M2750" t="str">
        <f>FIXED(Tabla1[[#This Row],[TASA EXE.]],0)</f>
        <v>0</v>
      </c>
      <c r="N2750" s="36" t="str">
        <f>FIXED(Tabla1[[#This Row],[IVA]],0)</f>
        <v>0</v>
      </c>
      <c r="O2750" s="36" t="str">
        <f>FIXED(Tabla1[[#This Row],[ISR RET]],0)</f>
        <v>0</v>
      </c>
      <c r="P2750" s="36" t="str">
        <f>FIXED(Tabla1[[#This Row],[IVA RET]],0)</f>
        <v>0</v>
      </c>
      <c r="R2750" s="68">
        <f>Tabla1[[#This Row],[TASA 16]]*16%</f>
        <v>0</v>
      </c>
    </row>
    <row r="2751" spans="2:18" x14ac:dyDescent="0.25">
      <c r="B2751" t="str">
        <f>'[1]210 Y RFC'!A2751</f>
        <v>OOGV7801185G4</v>
      </c>
      <c r="C2751" t="s">
        <v>2783</v>
      </c>
      <c r="D2751" t="str">
        <f>'[1]210 Y RFC'!C2751</f>
        <v>OLMOS GARCIA VICTOR MANUEL</v>
      </c>
      <c r="E2751" s="35">
        <f>SUMIFS(Tabla16[TASA 16],Tabla16[NUM],Tabla1[[#This Row],[CODIGO]])</f>
        <v>0</v>
      </c>
      <c r="F2751" s="35">
        <f>SUMIFS(Tabla16[TASA 0%],Tabla16[NUM],Tabla1[[#This Row],[CODIGO]])</f>
        <v>0</v>
      </c>
      <c r="G2751" s="35">
        <f>SUMIFS(Tabla16[[EXENTO ]],Tabla16[NUM],Tabla1[[#This Row],[CODIGO]])</f>
        <v>0</v>
      </c>
      <c r="H2751" s="35">
        <f>SUMIFS(Tabla16[IVA],Tabla16[NUM],Tabla1[[#This Row],[CODIGO]])</f>
        <v>0</v>
      </c>
      <c r="I2751" s="35">
        <f>SUMIFS(Tabla16[ISR RET.],Tabla16[NUM],Tabla1[[#This Row],[CODIGO]])</f>
        <v>0</v>
      </c>
      <c r="J2751" s="35">
        <f>SUMIFS(Tabla16[IVA RET.],Tabla16[NUM],Tabla1[[#This Row],[CODIGO]])</f>
        <v>0</v>
      </c>
      <c r="K2751" t="str">
        <f>FIXED(Tabla1[[#This Row],[TASA 16%]],0)</f>
        <v>0</v>
      </c>
      <c r="L2751" t="str">
        <f>FIXED(Tabla1[[#This Row],[TASA 0%]],0)</f>
        <v>0</v>
      </c>
      <c r="M2751" t="str">
        <f>FIXED(Tabla1[[#This Row],[TASA EXE.]],0)</f>
        <v>0</v>
      </c>
      <c r="N2751" t="str">
        <f>FIXED(Tabla1[[#This Row],[IVA]],0)</f>
        <v>0</v>
      </c>
      <c r="O2751" t="str">
        <f>FIXED(Tabla1[[#This Row],[ISR RET]],0)</f>
        <v>0</v>
      </c>
      <c r="P2751" t="str">
        <f>FIXED(Tabla1[[#This Row],[IVA RET]],0)</f>
        <v>0</v>
      </c>
      <c r="R2751" s="68">
        <f>Tabla1[[#This Row],[TASA 16]]*16%</f>
        <v>0</v>
      </c>
    </row>
    <row r="2752" spans="2:18" x14ac:dyDescent="0.25">
      <c r="B2752" t="str">
        <f>'[1]210 Y RFC'!A2752</f>
        <v>DORA840502NNA</v>
      </c>
      <c r="C2752" t="s">
        <v>2784</v>
      </c>
      <c r="D2752" t="str">
        <f>'[1]210 Y RFC'!C2752</f>
        <v>DOMINGUEZ RODRIGUEZ ALEJANDRA</v>
      </c>
      <c r="E2752" s="35">
        <f>SUMIFS(Tabla16[TASA 16],Tabla16[NUM],Tabla1[[#This Row],[CODIGO]])</f>
        <v>0</v>
      </c>
      <c r="F2752" s="35">
        <f>SUMIFS(Tabla16[TASA 0%],Tabla16[NUM],Tabla1[[#This Row],[CODIGO]])</f>
        <v>0</v>
      </c>
      <c r="G2752" s="35">
        <f>SUMIFS(Tabla16[[EXENTO ]],Tabla16[NUM],Tabla1[[#This Row],[CODIGO]])</f>
        <v>0</v>
      </c>
      <c r="H2752" s="35">
        <f>SUMIFS(Tabla16[IVA],Tabla16[NUM],Tabla1[[#This Row],[CODIGO]])</f>
        <v>0</v>
      </c>
      <c r="I2752" s="35">
        <f>SUMIFS(Tabla16[ISR RET.],Tabla16[NUM],Tabla1[[#This Row],[CODIGO]])</f>
        <v>0</v>
      </c>
      <c r="J2752" s="35">
        <f>SUMIFS(Tabla16[IVA RET.],Tabla16[NUM],Tabla1[[#This Row],[CODIGO]])</f>
        <v>0</v>
      </c>
      <c r="K2752" t="str">
        <f>FIXED(Tabla1[[#This Row],[TASA 16%]],0)</f>
        <v>0</v>
      </c>
      <c r="L2752" t="str">
        <f>FIXED(Tabla1[[#This Row],[TASA 0%]],0)</f>
        <v>0</v>
      </c>
      <c r="M2752" t="str">
        <f>FIXED(Tabla1[[#This Row],[TASA EXE.]],0)</f>
        <v>0</v>
      </c>
      <c r="N2752" s="36" t="str">
        <f>FIXED(Tabla1[[#This Row],[IVA]],0)</f>
        <v>0</v>
      </c>
      <c r="O2752" s="36" t="str">
        <f>FIXED(Tabla1[[#This Row],[ISR RET]],0)</f>
        <v>0</v>
      </c>
      <c r="P2752" s="36" t="str">
        <f>FIXED(Tabla1[[#This Row],[IVA RET]],0)</f>
        <v>0</v>
      </c>
      <c r="R2752" s="68">
        <f>Tabla1[[#This Row],[TASA 16]]*16%</f>
        <v>0</v>
      </c>
    </row>
    <row r="2753" spans="2:18" x14ac:dyDescent="0.25">
      <c r="B2753" t="str">
        <f>'[1]210 Y RFC'!A2753</f>
        <v>FST120201D12</v>
      </c>
      <c r="C2753" t="s">
        <v>2785</v>
      </c>
      <c r="D2753" t="str">
        <f>'[1]210 Y RFC'!C2753</f>
        <v>FUSION STORE SA DE CV</v>
      </c>
      <c r="E2753" s="35">
        <f>SUMIFS(Tabla16[TASA 16],Tabla16[NUM],Tabla1[[#This Row],[CODIGO]])</f>
        <v>0</v>
      </c>
      <c r="F2753" s="35">
        <f>SUMIFS(Tabla16[TASA 0%],Tabla16[NUM],Tabla1[[#This Row],[CODIGO]])</f>
        <v>0</v>
      </c>
      <c r="G2753" s="35">
        <f>SUMIFS(Tabla16[[EXENTO ]],Tabla16[NUM],Tabla1[[#This Row],[CODIGO]])</f>
        <v>0</v>
      </c>
      <c r="H2753" s="35">
        <f>SUMIFS(Tabla16[IVA],Tabla16[NUM],Tabla1[[#This Row],[CODIGO]])</f>
        <v>0</v>
      </c>
      <c r="I2753" s="35">
        <f>SUMIFS(Tabla16[ISR RET.],Tabla16[NUM],Tabla1[[#This Row],[CODIGO]])</f>
        <v>0</v>
      </c>
      <c r="J2753" s="35">
        <f>SUMIFS(Tabla16[IVA RET.],Tabla16[NUM],Tabla1[[#This Row],[CODIGO]])</f>
        <v>0</v>
      </c>
      <c r="K2753" t="str">
        <f>FIXED(Tabla1[[#This Row],[TASA 16%]],0)</f>
        <v>0</v>
      </c>
      <c r="L2753" t="str">
        <f>FIXED(Tabla1[[#This Row],[TASA 0%]],0)</f>
        <v>0</v>
      </c>
      <c r="M2753" t="str">
        <f>FIXED(Tabla1[[#This Row],[TASA EXE.]],0)</f>
        <v>0</v>
      </c>
      <c r="N2753" t="str">
        <f>FIXED(Tabla1[[#This Row],[IVA]],0)</f>
        <v>0</v>
      </c>
      <c r="O2753" t="str">
        <f>FIXED(Tabla1[[#This Row],[ISR RET]],0)</f>
        <v>0</v>
      </c>
      <c r="P2753" t="str">
        <f>FIXED(Tabla1[[#This Row],[IVA RET]],0)</f>
        <v>0</v>
      </c>
      <c r="R2753" s="68">
        <f>Tabla1[[#This Row],[TASA 16]]*16%</f>
        <v>0</v>
      </c>
    </row>
    <row r="2754" spans="2:18" x14ac:dyDescent="0.25">
      <c r="B2754" t="str">
        <f>'[1]210 Y RFC'!A2754</f>
        <v>TPL9912072B8</v>
      </c>
      <c r="C2754" t="s">
        <v>2786</v>
      </c>
      <c r="D2754" t="str">
        <f>'[1]210 Y RFC'!C2754</f>
        <v>TECNIENVASES PLASTICOS SA DECV</v>
      </c>
      <c r="E2754" s="35">
        <f>SUMIFS(Tabla16[TASA 16],Tabla16[NUM],Tabla1[[#This Row],[CODIGO]])</f>
        <v>0</v>
      </c>
      <c r="F2754" s="35">
        <f>SUMIFS(Tabla16[TASA 0%],Tabla16[NUM],Tabla1[[#This Row],[CODIGO]])</f>
        <v>0</v>
      </c>
      <c r="G2754" s="35">
        <f>SUMIFS(Tabla16[[EXENTO ]],Tabla16[NUM],Tabla1[[#This Row],[CODIGO]])</f>
        <v>0</v>
      </c>
      <c r="H2754" s="35">
        <f>SUMIFS(Tabla16[IVA],Tabla16[NUM],Tabla1[[#This Row],[CODIGO]])</f>
        <v>0</v>
      </c>
      <c r="I2754" s="35">
        <f>SUMIFS(Tabla16[ISR RET.],Tabla16[NUM],Tabla1[[#This Row],[CODIGO]])</f>
        <v>0</v>
      </c>
      <c r="J2754" s="35">
        <f>SUMIFS(Tabla16[IVA RET.],Tabla16[NUM],Tabla1[[#This Row],[CODIGO]])</f>
        <v>0</v>
      </c>
      <c r="K2754" t="str">
        <f>FIXED(Tabla1[[#This Row],[TASA 16%]],0)</f>
        <v>0</v>
      </c>
      <c r="L2754" t="str">
        <f>FIXED(Tabla1[[#This Row],[TASA 0%]],0)</f>
        <v>0</v>
      </c>
      <c r="M2754" t="str">
        <f>FIXED(Tabla1[[#This Row],[TASA EXE.]],0)</f>
        <v>0</v>
      </c>
      <c r="N2754" s="36" t="str">
        <f>FIXED(Tabla1[[#This Row],[IVA]],0)</f>
        <v>0</v>
      </c>
      <c r="O2754" s="36" t="str">
        <f>FIXED(Tabla1[[#This Row],[ISR RET]],0)</f>
        <v>0</v>
      </c>
      <c r="P2754" s="36" t="str">
        <f>FIXED(Tabla1[[#This Row],[IVA RET]],0)</f>
        <v>0</v>
      </c>
      <c r="R2754" s="68">
        <f>Tabla1[[#This Row],[TASA 16]]*16%</f>
        <v>0</v>
      </c>
    </row>
    <row r="2755" spans="2:18" x14ac:dyDescent="0.25">
      <c r="B2755" t="str">
        <f>'[1]210 Y RFC'!A2755</f>
        <v>DIPS730807JE1</v>
      </c>
      <c r="C2755" t="s">
        <v>2787</v>
      </c>
      <c r="D2755" t="str">
        <f>'[1]210 Y RFC'!C2755</f>
        <v>DIAZ PIÑA SERGIO</v>
      </c>
      <c r="E2755" s="35">
        <f>SUMIFS(Tabla16[TASA 16],Tabla16[NUM],Tabla1[[#This Row],[CODIGO]])</f>
        <v>0</v>
      </c>
      <c r="F2755" s="35">
        <f>SUMIFS(Tabla16[TASA 0%],Tabla16[NUM],Tabla1[[#This Row],[CODIGO]])</f>
        <v>0</v>
      </c>
      <c r="G2755" s="35">
        <f>SUMIFS(Tabla16[[EXENTO ]],Tabla16[NUM],Tabla1[[#This Row],[CODIGO]])</f>
        <v>0</v>
      </c>
      <c r="H2755" s="35">
        <f>SUMIFS(Tabla16[IVA],Tabla16[NUM],Tabla1[[#This Row],[CODIGO]])</f>
        <v>0</v>
      </c>
      <c r="I2755" s="35">
        <f>SUMIFS(Tabla16[ISR RET.],Tabla16[NUM],Tabla1[[#This Row],[CODIGO]])</f>
        <v>0</v>
      </c>
      <c r="J2755" s="35">
        <f>SUMIFS(Tabla16[IVA RET.],Tabla16[NUM],Tabla1[[#This Row],[CODIGO]])</f>
        <v>0</v>
      </c>
      <c r="K2755" t="str">
        <f>FIXED(Tabla1[[#This Row],[TASA 16%]],0)</f>
        <v>0</v>
      </c>
      <c r="L2755" t="str">
        <f>FIXED(Tabla1[[#This Row],[TASA 0%]],0)</f>
        <v>0</v>
      </c>
      <c r="M2755" t="str">
        <f>FIXED(Tabla1[[#This Row],[TASA EXE.]],0)</f>
        <v>0</v>
      </c>
      <c r="N2755" t="str">
        <f>FIXED(Tabla1[[#This Row],[IVA]],0)</f>
        <v>0</v>
      </c>
      <c r="O2755" t="str">
        <f>FIXED(Tabla1[[#This Row],[ISR RET]],0)</f>
        <v>0</v>
      </c>
      <c r="P2755" t="str">
        <f>FIXED(Tabla1[[#This Row],[IVA RET]],0)</f>
        <v>0</v>
      </c>
      <c r="R2755" s="68">
        <f>Tabla1[[#This Row],[TASA 16]]*16%</f>
        <v>0</v>
      </c>
    </row>
    <row r="2756" spans="2:18" x14ac:dyDescent="0.25">
      <c r="B2756" t="str">
        <f>'[1]210 Y RFC'!A2756</f>
        <v>BESR650401VD1</v>
      </c>
      <c r="C2756" t="s">
        <v>2788</v>
      </c>
      <c r="D2756" t="str">
        <f>'[1]210 Y RFC'!C2756</f>
        <v>BERRUETA SORIANO RAFAEL</v>
      </c>
      <c r="E2756" s="35">
        <f>SUMIFS(Tabla16[TASA 16],Tabla16[NUM],Tabla1[[#This Row],[CODIGO]])</f>
        <v>5014.8125</v>
      </c>
      <c r="F2756" s="35">
        <f>SUMIFS(Tabla16[TASA 0%],Tabla16[NUM],Tabla1[[#This Row],[CODIGO]])</f>
        <v>-1.2499999999818101E-2</v>
      </c>
      <c r="G2756" s="35">
        <f>SUMIFS(Tabla16[[EXENTO ]],Tabla16[NUM],Tabla1[[#This Row],[CODIGO]])</f>
        <v>0</v>
      </c>
      <c r="H2756" s="35">
        <f>SUMIFS(Tabla16[IVA],Tabla16[NUM],Tabla1[[#This Row],[CODIGO]])</f>
        <v>802.37</v>
      </c>
      <c r="I2756" s="35">
        <f>SUMIFS(Tabla16[ISR RET.],Tabla16[NUM],Tabla1[[#This Row],[CODIGO]])</f>
        <v>0</v>
      </c>
      <c r="J2756" s="35">
        <f>SUMIFS(Tabla16[IVA RET.],Tabla16[NUM],Tabla1[[#This Row],[CODIGO]])</f>
        <v>0</v>
      </c>
      <c r="K2756" t="str">
        <f>FIXED(Tabla1[[#This Row],[TASA 16%]],0)</f>
        <v>5,015</v>
      </c>
      <c r="L2756" t="str">
        <f>FIXED(Tabla1[[#This Row],[TASA 0%]],0)</f>
        <v>0</v>
      </c>
      <c r="M2756" t="str">
        <f>FIXED(Tabla1[[#This Row],[TASA EXE.]],0)</f>
        <v>0</v>
      </c>
      <c r="N2756" s="36" t="str">
        <f>FIXED(Tabla1[[#This Row],[IVA]],0)</f>
        <v>802</v>
      </c>
      <c r="O2756" s="36" t="str">
        <f>FIXED(Tabla1[[#This Row],[ISR RET]],0)</f>
        <v>0</v>
      </c>
      <c r="P2756" s="36" t="str">
        <f>FIXED(Tabla1[[#This Row],[IVA RET]],0)</f>
        <v>0</v>
      </c>
      <c r="R2756" s="68">
        <f>Tabla1[[#This Row],[TASA 16]]*16%</f>
        <v>802.4</v>
      </c>
    </row>
    <row r="2757" spans="2:18" x14ac:dyDescent="0.25">
      <c r="B2757" t="str">
        <f>'[1]210 Y RFC'!A2757</f>
        <v>COAS850212HJ7</v>
      </c>
      <c r="C2757" t="s">
        <v>2789</v>
      </c>
      <c r="D2757" t="str">
        <f>'[1]210 Y RFC'!C2757</f>
        <v>CORNEJO ACEVES SERGIO</v>
      </c>
      <c r="E2757" s="35">
        <f>SUMIFS(Tabla16[TASA 16],Tabla16[NUM],Tabla1[[#This Row],[CODIGO]])</f>
        <v>0</v>
      </c>
      <c r="F2757" s="35">
        <f>SUMIFS(Tabla16[TASA 0%],Tabla16[NUM],Tabla1[[#This Row],[CODIGO]])</f>
        <v>0</v>
      </c>
      <c r="G2757" s="35">
        <f>SUMIFS(Tabla16[[EXENTO ]],Tabla16[NUM],Tabla1[[#This Row],[CODIGO]])</f>
        <v>0</v>
      </c>
      <c r="H2757" s="35">
        <f>SUMIFS(Tabla16[IVA],Tabla16[NUM],Tabla1[[#This Row],[CODIGO]])</f>
        <v>0</v>
      </c>
      <c r="I2757" s="35">
        <f>SUMIFS(Tabla16[ISR RET.],Tabla16[NUM],Tabla1[[#This Row],[CODIGO]])</f>
        <v>0</v>
      </c>
      <c r="J2757" s="35">
        <f>SUMIFS(Tabla16[IVA RET.],Tabla16[NUM],Tabla1[[#This Row],[CODIGO]])</f>
        <v>0</v>
      </c>
      <c r="K2757" t="str">
        <f>FIXED(Tabla1[[#This Row],[TASA 16%]],0)</f>
        <v>0</v>
      </c>
      <c r="L2757" t="str">
        <f>FIXED(Tabla1[[#This Row],[TASA 0%]],0)</f>
        <v>0</v>
      </c>
      <c r="M2757" t="str">
        <f>FIXED(Tabla1[[#This Row],[TASA EXE.]],0)</f>
        <v>0</v>
      </c>
      <c r="N2757" t="str">
        <f>FIXED(Tabla1[[#This Row],[IVA]],0)</f>
        <v>0</v>
      </c>
      <c r="O2757" t="str">
        <f>FIXED(Tabla1[[#This Row],[ISR RET]],0)</f>
        <v>0</v>
      </c>
      <c r="P2757" t="str">
        <f>FIXED(Tabla1[[#This Row],[IVA RET]],0)</f>
        <v>0</v>
      </c>
      <c r="R2757" s="68">
        <f>Tabla1[[#This Row],[TASA 16]]*16%</f>
        <v>0</v>
      </c>
    </row>
    <row r="2758" spans="2:18" x14ac:dyDescent="0.25">
      <c r="B2758" t="str">
        <f>'[1]210 Y RFC'!A2758</f>
        <v>UCM100730NX0</v>
      </c>
      <c r="C2758" t="s">
        <v>2790</v>
      </c>
      <c r="D2758" t="str">
        <f>'[1]210 Y RFC'!C2758</f>
        <v>US COTTON MEXICO S DE RL DE CV</v>
      </c>
      <c r="E2758" s="35">
        <f>SUMIFS(Tabla16[TASA 16],Tabla16[NUM],Tabla1[[#This Row],[CODIGO]])</f>
        <v>0</v>
      </c>
      <c r="F2758" s="35">
        <f>SUMIFS(Tabla16[TASA 0%],Tabla16[NUM],Tabla1[[#This Row],[CODIGO]])</f>
        <v>0</v>
      </c>
      <c r="G2758" s="35">
        <f>SUMIFS(Tabla16[[EXENTO ]],Tabla16[NUM],Tabla1[[#This Row],[CODIGO]])</f>
        <v>0</v>
      </c>
      <c r="H2758" s="35">
        <f>SUMIFS(Tabla16[IVA],Tabla16[NUM],Tabla1[[#This Row],[CODIGO]])</f>
        <v>0</v>
      </c>
      <c r="I2758" s="35">
        <f>SUMIFS(Tabla16[ISR RET.],Tabla16[NUM],Tabla1[[#This Row],[CODIGO]])</f>
        <v>0</v>
      </c>
      <c r="J2758" s="35">
        <f>SUMIFS(Tabla16[IVA RET.],Tabla16[NUM],Tabla1[[#This Row],[CODIGO]])</f>
        <v>0</v>
      </c>
      <c r="K2758" t="str">
        <f>FIXED(Tabla1[[#This Row],[TASA 16%]],0)</f>
        <v>0</v>
      </c>
      <c r="L2758" t="str">
        <f>FIXED(Tabla1[[#This Row],[TASA 0%]],0)</f>
        <v>0</v>
      </c>
      <c r="M2758" t="str">
        <f>FIXED(Tabla1[[#This Row],[TASA EXE.]],0)</f>
        <v>0</v>
      </c>
      <c r="N2758" s="36" t="str">
        <f>FIXED(Tabla1[[#This Row],[IVA]],0)</f>
        <v>0</v>
      </c>
      <c r="O2758" s="36" t="str">
        <f>FIXED(Tabla1[[#This Row],[ISR RET]],0)</f>
        <v>0</v>
      </c>
      <c r="P2758" s="36" t="str">
        <f>FIXED(Tabla1[[#This Row],[IVA RET]],0)</f>
        <v>0</v>
      </c>
      <c r="R2758" s="68">
        <f>Tabla1[[#This Row],[TASA 16]]*16%</f>
        <v>0</v>
      </c>
    </row>
    <row r="2759" spans="2:18" x14ac:dyDescent="0.25">
      <c r="B2759" t="str">
        <f>'[1]210 Y RFC'!A2759</f>
        <v>LEAJ781216BP0</v>
      </c>
      <c r="C2759" t="s">
        <v>2791</v>
      </c>
      <c r="D2759" t="str">
        <f>'[1]210 Y RFC'!C2759</f>
        <v>LEON AGUAYO JUANA</v>
      </c>
      <c r="E2759" s="35">
        <f>SUMIFS(Tabla16[TASA 16],Tabla16[NUM],Tabla1[[#This Row],[CODIGO]])</f>
        <v>0</v>
      </c>
      <c r="F2759" s="35">
        <f>SUMIFS(Tabla16[TASA 0%],Tabla16[NUM],Tabla1[[#This Row],[CODIGO]])</f>
        <v>0</v>
      </c>
      <c r="G2759" s="35">
        <f>SUMIFS(Tabla16[[EXENTO ]],Tabla16[NUM],Tabla1[[#This Row],[CODIGO]])</f>
        <v>0</v>
      </c>
      <c r="H2759" s="35">
        <f>SUMIFS(Tabla16[IVA],Tabla16[NUM],Tabla1[[#This Row],[CODIGO]])</f>
        <v>0</v>
      </c>
      <c r="I2759" s="35">
        <f>SUMIFS(Tabla16[ISR RET.],Tabla16[NUM],Tabla1[[#This Row],[CODIGO]])</f>
        <v>0</v>
      </c>
      <c r="J2759" s="35">
        <f>SUMIFS(Tabla16[IVA RET.],Tabla16[NUM],Tabla1[[#This Row],[CODIGO]])</f>
        <v>0</v>
      </c>
      <c r="K2759" t="str">
        <f>FIXED(Tabla1[[#This Row],[TASA 16%]],0)</f>
        <v>0</v>
      </c>
      <c r="L2759" t="str">
        <f>FIXED(Tabla1[[#This Row],[TASA 0%]],0)</f>
        <v>0</v>
      </c>
      <c r="M2759" t="str">
        <f>FIXED(Tabla1[[#This Row],[TASA EXE.]],0)</f>
        <v>0</v>
      </c>
      <c r="N2759" t="str">
        <f>FIXED(Tabla1[[#This Row],[IVA]],0)</f>
        <v>0</v>
      </c>
      <c r="O2759" t="str">
        <f>FIXED(Tabla1[[#This Row],[ISR RET]],0)</f>
        <v>0</v>
      </c>
      <c r="P2759" t="str">
        <f>FIXED(Tabla1[[#This Row],[IVA RET]],0)</f>
        <v>0</v>
      </c>
      <c r="R2759" s="68">
        <f>Tabla1[[#This Row],[TASA 16]]*16%</f>
        <v>0</v>
      </c>
    </row>
    <row r="2760" spans="2:18" x14ac:dyDescent="0.25">
      <c r="B2760" t="str">
        <f>'[1]210 Y RFC'!A2760</f>
        <v>LOCI731022F97</v>
      </c>
      <c r="C2760" t="s">
        <v>2792</v>
      </c>
      <c r="D2760" t="str">
        <f>'[1]210 Y RFC'!C2760</f>
        <v>LOZANO CRUZ IMELDA</v>
      </c>
      <c r="E2760" s="35">
        <f>SUMIFS(Tabla16[TASA 16],Tabla16[NUM],Tabla1[[#This Row],[CODIGO]])</f>
        <v>0</v>
      </c>
      <c r="F2760" s="35">
        <f>SUMIFS(Tabla16[TASA 0%],Tabla16[NUM],Tabla1[[#This Row],[CODIGO]])</f>
        <v>0</v>
      </c>
      <c r="G2760" s="35">
        <f>SUMIFS(Tabla16[[EXENTO ]],Tabla16[NUM],Tabla1[[#This Row],[CODIGO]])</f>
        <v>0</v>
      </c>
      <c r="H2760" s="35">
        <f>SUMIFS(Tabla16[IVA],Tabla16[NUM],Tabla1[[#This Row],[CODIGO]])</f>
        <v>0</v>
      </c>
      <c r="I2760" s="35">
        <f>SUMIFS(Tabla16[ISR RET.],Tabla16[NUM],Tabla1[[#This Row],[CODIGO]])</f>
        <v>0</v>
      </c>
      <c r="J2760" s="35">
        <f>SUMIFS(Tabla16[IVA RET.],Tabla16[NUM],Tabla1[[#This Row],[CODIGO]])</f>
        <v>0</v>
      </c>
      <c r="K2760" t="str">
        <f>FIXED(Tabla1[[#This Row],[TASA 16%]],0)</f>
        <v>0</v>
      </c>
      <c r="L2760" t="str">
        <f>FIXED(Tabla1[[#This Row],[TASA 0%]],0)</f>
        <v>0</v>
      </c>
      <c r="M2760" t="str">
        <f>FIXED(Tabla1[[#This Row],[TASA EXE.]],0)</f>
        <v>0</v>
      </c>
      <c r="N2760" s="36" t="str">
        <f>FIXED(Tabla1[[#This Row],[IVA]],0)</f>
        <v>0</v>
      </c>
      <c r="O2760" s="36" t="str">
        <f>FIXED(Tabla1[[#This Row],[ISR RET]],0)</f>
        <v>0</v>
      </c>
      <c r="P2760" s="36" t="str">
        <f>FIXED(Tabla1[[#This Row],[IVA RET]],0)</f>
        <v>0</v>
      </c>
      <c r="R2760" s="68">
        <f>Tabla1[[#This Row],[TASA 16]]*16%</f>
        <v>0</v>
      </c>
    </row>
    <row r="2761" spans="2:18" x14ac:dyDescent="0.25">
      <c r="B2761" t="str">
        <f>'[1]210 Y RFC'!A2761</f>
        <v>OOCH7312064X7</v>
      </c>
      <c r="C2761" t="s">
        <v>2793</v>
      </c>
      <c r="D2761" t="str">
        <f>'[1]210 Y RFC'!C2761</f>
        <v>OROZCO CASTELLANOS HECTOR RAUL</v>
      </c>
      <c r="E2761" s="35">
        <f>SUMIFS(Tabla16[TASA 16],Tabla16[NUM],Tabla1[[#This Row],[CODIGO]])</f>
        <v>0</v>
      </c>
      <c r="F2761" s="35">
        <f>SUMIFS(Tabla16[TASA 0%],Tabla16[NUM],Tabla1[[#This Row],[CODIGO]])</f>
        <v>0</v>
      </c>
      <c r="G2761" s="35">
        <f>SUMIFS(Tabla16[[EXENTO ]],Tabla16[NUM],Tabla1[[#This Row],[CODIGO]])</f>
        <v>0</v>
      </c>
      <c r="H2761" s="35">
        <f>SUMIFS(Tabla16[IVA],Tabla16[NUM],Tabla1[[#This Row],[CODIGO]])</f>
        <v>0</v>
      </c>
      <c r="I2761" s="35">
        <f>SUMIFS(Tabla16[ISR RET.],Tabla16[NUM],Tabla1[[#This Row],[CODIGO]])</f>
        <v>0</v>
      </c>
      <c r="J2761" s="35">
        <f>SUMIFS(Tabla16[IVA RET.],Tabla16[NUM],Tabla1[[#This Row],[CODIGO]])</f>
        <v>0</v>
      </c>
      <c r="K2761" t="str">
        <f>FIXED(Tabla1[[#This Row],[TASA 16%]],0)</f>
        <v>0</v>
      </c>
      <c r="L2761" t="str">
        <f>FIXED(Tabla1[[#This Row],[TASA 0%]],0)</f>
        <v>0</v>
      </c>
      <c r="M2761" t="str">
        <f>FIXED(Tabla1[[#This Row],[TASA EXE.]],0)</f>
        <v>0</v>
      </c>
      <c r="N2761" t="str">
        <f>FIXED(Tabla1[[#This Row],[IVA]],0)</f>
        <v>0</v>
      </c>
      <c r="O2761" t="str">
        <f>FIXED(Tabla1[[#This Row],[ISR RET]],0)</f>
        <v>0</v>
      </c>
      <c r="P2761" t="str">
        <f>FIXED(Tabla1[[#This Row],[IVA RET]],0)</f>
        <v>0</v>
      </c>
      <c r="R2761" s="68">
        <f>Tabla1[[#This Row],[TASA 16]]*16%</f>
        <v>0</v>
      </c>
    </row>
    <row r="2762" spans="2:18" x14ac:dyDescent="0.25">
      <c r="B2762" t="str">
        <f>'[1]210 Y RFC'!A2762</f>
        <v>MPS140820FH8</v>
      </c>
      <c r="C2762" t="s">
        <v>2794</v>
      </c>
      <c r="D2762" t="str">
        <f>'[1]210 Y RFC'!C2762</f>
        <v>MUNDUS PRODUCTS SA DE CV</v>
      </c>
      <c r="E2762" s="35">
        <f>SUMIFS(Tabla16[TASA 16],Tabla16[NUM],Tabla1[[#This Row],[CODIGO]])</f>
        <v>1615.3125</v>
      </c>
      <c r="F2762" s="35">
        <f>SUMIFS(Tabla16[TASA 0%],Tabla16[NUM],Tabla1[[#This Row],[CODIGO]])</f>
        <v>7.4999999999363354E-3</v>
      </c>
      <c r="G2762" s="35">
        <f>SUMIFS(Tabla16[[EXENTO ]],Tabla16[NUM],Tabla1[[#This Row],[CODIGO]])</f>
        <v>0</v>
      </c>
      <c r="H2762" s="35">
        <f>SUMIFS(Tabla16[IVA],Tabla16[NUM],Tabla1[[#This Row],[CODIGO]])</f>
        <v>258.45</v>
      </c>
      <c r="I2762" s="35">
        <f>SUMIFS(Tabla16[ISR RET.],Tabla16[NUM],Tabla1[[#This Row],[CODIGO]])</f>
        <v>0</v>
      </c>
      <c r="J2762" s="35">
        <f>SUMIFS(Tabla16[IVA RET.],Tabla16[NUM],Tabla1[[#This Row],[CODIGO]])</f>
        <v>0</v>
      </c>
      <c r="K2762" t="str">
        <f>FIXED(Tabla1[[#This Row],[TASA 16%]],0)</f>
        <v>1,615</v>
      </c>
      <c r="L2762" t="str">
        <f>FIXED(Tabla1[[#This Row],[TASA 0%]],0)</f>
        <v>0</v>
      </c>
      <c r="M2762" t="str">
        <f>FIXED(Tabla1[[#This Row],[TASA EXE.]],0)</f>
        <v>0</v>
      </c>
      <c r="N2762" s="36" t="str">
        <f>FIXED(Tabla1[[#This Row],[IVA]],0)</f>
        <v>258</v>
      </c>
      <c r="O2762" s="36" t="str">
        <f>FIXED(Tabla1[[#This Row],[ISR RET]],0)</f>
        <v>0</v>
      </c>
      <c r="P2762" s="36" t="str">
        <f>FIXED(Tabla1[[#This Row],[IVA RET]],0)</f>
        <v>0</v>
      </c>
      <c r="R2762" s="68">
        <f>Tabla1[[#This Row],[TASA 16]]*16%</f>
        <v>258.39999999999998</v>
      </c>
    </row>
    <row r="2763" spans="2:18" x14ac:dyDescent="0.25">
      <c r="B2763" t="str">
        <f>'[1]210 Y RFC'!A2763</f>
        <v>CIC911023DS8</v>
      </c>
      <c r="C2763" t="s">
        <v>2795</v>
      </c>
      <c r="D2763" t="str">
        <f>'[1]210 Y RFC'!C2763</f>
        <v>CENTRO INTERNACIONAL DE COSMIATRIA SAPI DE CV</v>
      </c>
      <c r="E2763" s="35">
        <f>SUMIFS(Tabla16[TASA 16],Tabla16[NUM],Tabla1[[#This Row],[CODIGO]])</f>
        <v>0</v>
      </c>
      <c r="F2763" s="35">
        <f>SUMIFS(Tabla16[TASA 0%],Tabla16[NUM],Tabla1[[#This Row],[CODIGO]])</f>
        <v>0</v>
      </c>
      <c r="G2763" s="35">
        <f>SUMIFS(Tabla16[[EXENTO ]],Tabla16[NUM],Tabla1[[#This Row],[CODIGO]])</f>
        <v>0</v>
      </c>
      <c r="H2763" s="35">
        <f>SUMIFS(Tabla16[IVA],Tabla16[NUM],Tabla1[[#This Row],[CODIGO]])</f>
        <v>0</v>
      </c>
      <c r="I2763" s="35">
        <f>SUMIFS(Tabla16[ISR RET.],Tabla16[NUM],Tabla1[[#This Row],[CODIGO]])</f>
        <v>0</v>
      </c>
      <c r="J2763" s="35">
        <f>SUMIFS(Tabla16[IVA RET.],Tabla16[NUM],Tabla1[[#This Row],[CODIGO]])</f>
        <v>0</v>
      </c>
      <c r="K2763" t="str">
        <f>FIXED(Tabla1[[#This Row],[TASA 16%]],0)</f>
        <v>0</v>
      </c>
      <c r="L2763" t="str">
        <f>FIXED(Tabla1[[#This Row],[TASA 0%]],0)</f>
        <v>0</v>
      </c>
      <c r="M2763" t="str">
        <f>FIXED(Tabla1[[#This Row],[TASA EXE.]],0)</f>
        <v>0</v>
      </c>
      <c r="N2763" t="str">
        <f>FIXED(Tabla1[[#This Row],[IVA]],0)</f>
        <v>0</v>
      </c>
      <c r="O2763" t="str">
        <f>FIXED(Tabla1[[#This Row],[ISR RET]],0)</f>
        <v>0</v>
      </c>
      <c r="P2763" t="str">
        <f>FIXED(Tabla1[[#This Row],[IVA RET]],0)</f>
        <v>0</v>
      </c>
      <c r="R2763" s="68">
        <f>Tabla1[[#This Row],[TASA 16]]*16%</f>
        <v>0</v>
      </c>
    </row>
    <row r="2764" spans="2:18" x14ac:dyDescent="0.25">
      <c r="B2764" t="str">
        <f>'[1]210 Y RFC'!A2764</f>
        <v>FFU130426K86</v>
      </c>
      <c r="C2764" t="s">
        <v>2796</v>
      </c>
      <c r="D2764" t="str">
        <f>'[1]210 Y RFC'!C2764</f>
        <v>FARMACEUTICA FULLE SA DE CV</v>
      </c>
      <c r="E2764" s="35">
        <f>SUMIFS(Tabla16[TASA 16],Tabla16[NUM],Tabla1[[#This Row],[CODIGO]])</f>
        <v>0</v>
      </c>
      <c r="F2764" s="35">
        <f>SUMIFS(Tabla16[TASA 0%],Tabla16[NUM],Tabla1[[#This Row],[CODIGO]])</f>
        <v>0</v>
      </c>
      <c r="G2764" s="35">
        <f>SUMIFS(Tabla16[[EXENTO ]],Tabla16[NUM],Tabla1[[#This Row],[CODIGO]])</f>
        <v>0</v>
      </c>
      <c r="H2764" s="35">
        <f>SUMIFS(Tabla16[IVA],Tabla16[NUM],Tabla1[[#This Row],[CODIGO]])</f>
        <v>0</v>
      </c>
      <c r="I2764" s="35">
        <f>SUMIFS(Tabla16[ISR RET.],Tabla16[NUM],Tabla1[[#This Row],[CODIGO]])</f>
        <v>0</v>
      </c>
      <c r="J2764" s="35">
        <f>SUMIFS(Tabla16[IVA RET.],Tabla16[NUM],Tabla1[[#This Row],[CODIGO]])</f>
        <v>0</v>
      </c>
      <c r="K2764" t="str">
        <f>FIXED(Tabla1[[#This Row],[TASA 16%]],0)</f>
        <v>0</v>
      </c>
      <c r="L2764" t="str">
        <f>FIXED(Tabla1[[#This Row],[TASA 0%]],0)</f>
        <v>0</v>
      </c>
      <c r="M2764" t="str">
        <f>FIXED(Tabla1[[#This Row],[TASA EXE.]],0)</f>
        <v>0</v>
      </c>
      <c r="N2764" s="36" t="str">
        <f>FIXED(Tabla1[[#This Row],[IVA]],0)</f>
        <v>0</v>
      </c>
      <c r="O2764" s="36" t="str">
        <f>FIXED(Tabla1[[#This Row],[ISR RET]],0)</f>
        <v>0</v>
      </c>
      <c r="P2764" s="36" t="str">
        <f>FIXED(Tabla1[[#This Row],[IVA RET]],0)</f>
        <v>0</v>
      </c>
      <c r="R2764" s="68">
        <f>Tabla1[[#This Row],[TASA 16]]*16%</f>
        <v>0</v>
      </c>
    </row>
    <row r="2765" spans="2:18" x14ac:dyDescent="0.25">
      <c r="B2765" t="str">
        <f>'[1]210 Y RFC'!A2765</f>
        <v>AEJM850719A72</v>
      </c>
      <c r="C2765" t="s">
        <v>2797</v>
      </c>
      <c r="D2765" t="str">
        <f>'[1]210 Y RFC'!C2765</f>
        <v>ARREOLA JAUREGUI JOSE MANUEL</v>
      </c>
      <c r="E2765" s="35">
        <f>SUMIFS(Tabla16[TASA 16],Tabla16[NUM],Tabla1[[#This Row],[CODIGO]])</f>
        <v>0</v>
      </c>
      <c r="F2765" s="35">
        <f>SUMIFS(Tabla16[TASA 0%],Tabla16[NUM],Tabla1[[#This Row],[CODIGO]])</f>
        <v>0</v>
      </c>
      <c r="G2765" s="35">
        <f>SUMIFS(Tabla16[[EXENTO ]],Tabla16[NUM],Tabla1[[#This Row],[CODIGO]])</f>
        <v>0</v>
      </c>
      <c r="H2765" s="35">
        <f>SUMIFS(Tabla16[IVA],Tabla16[NUM],Tabla1[[#This Row],[CODIGO]])</f>
        <v>0</v>
      </c>
      <c r="I2765" s="35">
        <f>SUMIFS(Tabla16[ISR RET.],Tabla16[NUM],Tabla1[[#This Row],[CODIGO]])</f>
        <v>0</v>
      </c>
      <c r="J2765" s="35">
        <f>SUMIFS(Tabla16[IVA RET.],Tabla16[NUM],Tabla1[[#This Row],[CODIGO]])</f>
        <v>0</v>
      </c>
      <c r="K2765" t="str">
        <f>FIXED(Tabla1[[#This Row],[TASA 16%]],0)</f>
        <v>0</v>
      </c>
      <c r="L2765" t="str">
        <f>FIXED(Tabla1[[#This Row],[TASA 0%]],0)</f>
        <v>0</v>
      </c>
      <c r="M2765" t="str">
        <f>FIXED(Tabla1[[#This Row],[TASA EXE.]],0)</f>
        <v>0</v>
      </c>
      <c r="N2765" t="str">
        <f>FIXED(Tabla1[[#This Row],[IVA]],0)</f>
        <v>0</v>
      </c>
      <c r="O2765" t="str">
        <f>FIXED(Tabla1[[#This Row],[ISR RET]],0)</f>
        <v>0</v>
      </c>
      <c r="P2765" t="str">
        <f>FIXED(Tabla1[[#This Row],[IVA RET]],0)</f>
        <v>0</v>
      </c>
      <c r="R2765" s="68">
        <f>Tabla1[[#This Row],[TASA 16]]*16%</f>
        <v>0</v>
      </c>
    </row>
    <row r="2766" spans="2:18" x14ac:dyDescent="0.25">
      <c r="B2766" t="str">
        <f>'[1]210 Y RFC'!A2766</f>
        <v>THE130522GR0</v>
      </c>
      <c r="C2766" t="s">
        <v>2798</v>
      </c>
      <c r="D2766" t="str">
        <f>'[1]210 Y RFC'!C2766</f>
        <v>TEQUILERA LA HERENCIA S DE RL DE CV</v>
      </c>
      <c r="E2766" s="35">
        <f>SUMIFS(Tabla16[TASA 16],Tabla16[NUM],Tabla1[[#This Row],[CODIGO]])</f>
        <v>0</v>
      </c>
      <c r="F2766" s="35">
        <f>SUMIFS(Tabla16[TASA 0%],Tabla16[NUM],Tabla1[[#This Row],[CODIGO]])</f>
        <v>0</v>
      </c>
      <c r="G2766" s="35">
        <f>SUMIFS(Tabla16[[EXENTO ]],Tabla16[NUM],Tabla1[[#This Row],[CODIGO]])</f>
        <v>0</v>
      </c>
      <c r="H2766" s="35">
        <f>SUMIFS(Tabla16[IVA],Tabla16[NUM],Tabla1[[#This Row],[CODIGO]])</f>
        <v>0</v>
      </c>
      <c r="I2766" s="35">
        <f>SUMIFS(Tabla16[ISR RET.],Tabla16[NUM],Tabla1[[#This Row],[CODIGO]])</f>
        <v>0</v>
      </c>
      <c r="J2766" s="35">
        <f>SUMIFS(Tabla16[IVA RET.],Tabla16[NUM],Tabla1[[#This Row],[CODIGO]])</f>
        <v>0</v>
      </c>
      <c r="K2766" t="str">
        <f>FIXED(Tabla1[[#This Row],[TASA 16%]],0)</f>
        <v>0</v>
      </c>
      <c r="L2766" t="str">
        <f>FIXED(Tabla1[[#This Row],[TASA 0%]],0)</f>
        <v>0</v>
      </c>
      <c r="M2766" t="str">
        <f>FIXED(Tabla1[[#This Row],[TASA EXE.]],0)</f>
        <v>0</v>
      </c>
      <c r="N2766" s="36" t="str">
        <f>FIXED(Tabla1[[#This Row],[IVA]],0)</f>
        <v>0</v>
      </c>
      <c r="O2766" s="36" t="str">
        <f>FIXED(Tabla1[[#This Row],[ISR RET]],0)</f>
        <v>0</v>
      </c>
      <c r="P2766" s="36" t="str">
        <f>FIXED(Tabla1[[#This Row],[IVA RET]],0)</f>
        <v>0</v>
      </c>
      <c r="R2766" s="68">
        <f>Tabla1[[#This Row],[TASA 16]]*16%</f>
        <v>0</v>
      </c>
    </row>
    <row r="2767" spans="2:18" x14ac:dyDescent="0.25">
      <c r="B2767" t="str">
        <f>'[1]210 Y RFC'!A2767</f>
        <v>LCC920312424</v>
      </c>
      <c r="C2767" t="s">
        <v>2799</v>
      </c>
      <c r="D2767" t="str">
        <f>'[1]210 Y RFC'!C2767</f>
        <v>LABORATORIOS CLINIC SA DE CV</v>
      </c>
      <c r="E2767" s="35">
        <f>SUMIFS(Tabla16[TASA 16],Tabla16[NUM],Tabla1[[#This Row],[CODIGO]])</f>
        <v>16345.8125</v>
      </c>
      <c r="F2767" s="35">
        <f>SUMIFS(Tabla16[TASA 0%],Tabla16[NUM],Tabla1[[#This Row],[CODIGO]])</f>
        <v>-1.2499999998908606E-2</v>
      </c>
      <c r="G2767" s="35">
        <f>SUMIFS(Tabla16[[EXENTO ]],Tabla16[NUM],Tabla1[[#This Row],[CODIGO]])</f>
        <v>0</v>
      </c>
      <c r="H2767" s="35">
        <f>SUMIFS(Tabla16[IVA],Tabla16[NUM],Tabla1[[#This Row],[CODIGO]])</f>
        <v>2615.33</v>
      </c>
      <c r="I2767" s="35">
        <f>SUMIFS(Tabla16[ISR RET.],Tabla16[NUM],Tabla1[[#This Row],[CODIGO]])</f>
        <v>0</v>
      </c>
      <c r="J2767" s="35">
        <f>SUMIFS(Tabla16[IVA RET.],Tabla16[NUM],Tabla1[[#This Row],[CODIGO]])</f>
        <v>0</v>
      </c>
      <c r="K2767" t="str">
        <f>FIXED(Tabla1[[#This Row],[TASA 16%]],0)</f>
        <v>16,346</v>
      </c>
      <c r="L2767" t="str">
        <f>FIXED(Tabla1[[#This Row],[TASA 0%]],0)</f>
        <v>0</v>
      </c>
      <c r="M2767" t="str">
        <f>FIXED(Tabla1[[#This Row],[TASA EXE.]],0)</f>
        <v>0</v>
      </c>
      <c r="N2767" t="str">
        <f>FIXED(Tabla1[[#This Row],[IVA]],0)</f>
        <v>2,615</v>
      </c>
      <c r="O2767" t="str">
        <f>FIXED(Tabla1[[#This Row],[ISR RET]],0)</f>
        <v>0</v>
      </c>
      <c r="P2767" t="str">
        <f>FIXED(Tabla1[[#This Row],[IVA RET]],0)</f>
        <v>0</v>
      </c>
      <c r="R2767" s="68">
        <f>Tabla1[[#This Row],[TASA 16]]*16%</f>
        <v>2615.36</v>
      </c>
    </row>
    <row r="2768" spans="2:18" x14ac:dyDescent="0.25">
      <c r="B2768" t="str">
        <f>'[1]210 Y RFC'!A2768</f>
        <v>ARO860923TK0</v>
      </c>
      <c r="C2768" t="s">
        <v>2800</v>
      </c>
      <c r="D2768" t="str">
        <f>'[1]210 Y RFC'!C2768</f>
        <v>ALIMENTOS RAPIDOS DE OCCIDENTE S DE RL DE CV</v>
      </c>
      <c r="E2768" s="35">
        <f>SUMIFS(Tabla16[TASA 16],Tabla16[NUM],Tabla1[[#This Row],[CODIGO]])</f>
        <v>0</v>
      </c>
      <c r="F2768" s="35">
        <f>SUMIFS(Tabla16[TASA 0%],Tabla16[NUM],Tabla1[[#This Row],[CODIGO]])</f>
        <v>0</v>
      </c>
      <c r="G2768" s="35">
        <f>SUMIFS(Tabla16[[EXENTO ]],Tabla16[NUM],Tabla1[[#This Row],[CODIGO]])</f>
        <v>0</v>
      </c>
      <c r="H2768" s="35">
        <f>SUMIFS(Tabla16[IVA],Tabla16[NUM],Tabla1[[#This Row],[CODIGO]])</f>
        <v>0</v>
      </c>
      <c r="I2768" s="35">
        <f>SUMIFS(Tabla16[ISR RET.],Tabla16[NUM],Tabla1[[#This Row],[CODIGO]])</f>
        <v>0</v>
      </c>
      <c r="J2768" s="35">
        <f>SUMIFS(Tabla16[IVA RET.],Tabla16[NUM],Tabla1[[#This Row],[CODIGO]])</f>
        <v>0</v>
      </c>
      <c r="K2768" t="str">
        <f>FIXED(Tabla1[[#This Row],[TASA 16%]],0)</f>
        <v>0</v>
      </c>
      <c r="L2768" t="str">
        <f>FIXED(Tabla1[[#This Row],[TASA 0%]],0)</f>
        <v>0</v>
      </c>
      <c r="M2768" t="str">
        <f>FIXED(Tabla1[[#This Row],[TASA EXE.]],0)</f>
        <v>0</v>
      </c>
      <c r="N2768" s="36" t="str">
        <f>FIXED(Tabla1[[#This Row],[IVA]],0)</f>
        <v>0</v>
      </c>
      <c r="O2768" s="36" t="str">
        <f>FIXED(Tabla1[[#This Row],[ISR RET]],0)</f>
        <v>0</v>
      </c>
      <c r="P2768" s="36" t="str">
        <f>FIXED(Tabla1[[#This Row],[IVA RET]],0)</f>
        <v>0</v>
      </c>
      <c r="R2768" s="68">
        <f>Tabla1[[#This Row],[TASA 16]]*16%</f>
        <v>0</v>
      </c>
    </row>
    <row r="2769" spans="2:18" x14ac:dyDescent="0.25">
      <c r="B2769" t="str">
        <f>'[1]210 Y RFC'!A2769</f>
        <v>CAZC640331GJ0</v>
      </c>
      <c r="C2769" t="s">
        <v>2801</v>
      </c>
      <c r="D2769" t="str">
        <f>'[1]210 Y RFC'!C2769</f>
        <v>DEL CASTILLO ZAVALA CARLOS ANGEL</v>
      </c>
      <c r="E2769" s="35">
        <f>SUMIFS(Tabla16[TASA 16],Tabla16[NUM],Tabla1[[#This Row],[CODIGO]])</f>
        <v>0</v>
      </c>
      <c r="F2769" s="35">
        <f>SUMIFS(Tabla16[TASA 0%],Tabla16[NUM],Tabla1[[#This Row],[CODIGO]])</f>
        <v>0</v>
      </c>
      <c r="G2769" s="35">
        <f>SUMIFS(Tabla16[[EXENTO ]],Tabla16[NUM],Tabla1[[#This Row],[CODIGO]])</f>
        <v>0</v>
      </c>
      <c r="H2769" s="35">
        <f>SUMIFS(Tabla16[IVA],Tabla16[NUM],Tabla1[[#This Row],[CODIGO]])</f>
        <v>0</v>
      </c>
      <c r="I2769" s="35">
        <f>SUMIFS(Tabla16[ISR RET.],Tabla16[NUM],Tabla1[[#This Row],[CODIGO]])</f>
        <v>0</v>
      </c>
      <c r="J2769" s="35">
        <f>SUMIFS(Tabla16[IVA RET.],Tabla16[NUM],Tabla1[[#This Row],[CODIGO]])</f>
        <v>0</v>
      </c>
      <c r="K2769" t="str">
        <f>FIXED(Tabla1[[#This Row],[TASA 16%]],0)</f>
        <v>0</v>
      </c>
      <c r="L2769" t="str">
        <f>FIXED(Tabla1[[#This Row],[TASA 0%]],0)</f>
        <v>0</v>
      </c>
      <c r="M2769" t="str">
        <f>FIXED(Tabla1[[#This Row],[TASA EXE.]],0)</f>
        <v>0</v>
      </c>
      <c r="N2769" t="str">
        <f>FIXED(Tabla1[[#This Row],[IVA]],0)</f>
        <v>0</v>
      </c>
      <c r="O2769" t="str">
        <f>FIXED(Tabla1[[#This Row],[ISR RET]],0)</f>
        <v>0</v>
      </c>
      <c r="P2769" t="str">
        <f>FIXED(Tabla1[[#This Row],[IVA RET]],0)</f>
        <v>0</v>
      </c>
      <c r="R2769" s="68">
        <f>Tabla1[[#This Row],[TASA 16]]*16%</f>
        <v>0</v>
      </c>
    </row>
    <row r="2770" spans="2:18" x14ac:dyDescent="0.25">
      <c r="B2770" t="str">
        <f>'[1]210 Y RFC'!A2770</f>
        <v>B&amp;L8511142P7</v>
      </c>
      <c r="C2770" t="s">
        <v>2802</v>
      </c>
      <c r="D2770" t="str">
        <f>'[1]210 Y RFC'!C2770</f>
        <v>BAUSCH &amp; LOMB MEXICO SA DE CV</v>
      </c>
      <c r="E2770" s="35">
        <f>SUMIFS(Tabla16[TASA 16],Tabla16[NUM],Tabla1[[#This Row],[CODIGO]])</f>
        <v>0</v>
      </c>
      <c r="F2770" s="35">
        <f>SUMIFS(Tabla16[TASA 0%],Tabla16[NUM],Tabla1[[#This Row],[CODIGO]])</f>
        <v>0</v>
      </c>
      <c r="G2770" s="35">
        <f>SUMIFS(Tabla16[[EXENTO ]],Tabla16[NUM],Tabla1[[#This Row],[CODIGO]])</f>
        <v>0</v>
      </c>
      <c r="H2770" s="35">
        <f>SUMIFS(Tabla16[IVA],Tabla16[NUM],Tabla1[[#This Row],[CODIGO]])</f>
        <v>0</v>
      </c>
      <c r="I2770" s="35">
        <f>SUMIFS(Tabla16[ISR RET.],Tabla16[NUM],Tabla1[[#This Row],[CODIGO]])</f>
        <v>0</v>
      </c>
      <c r="J2770" s="35">
        <f>SUMIFS(Tabla16[IVA RET.],Tabla16[NUM],Tabla1[[#This Row],[CODIGO]])</f>
        <v>0</v>
      </c>
      <c r="K2770" t="str">
        <f>FIXED(Tabla1[[#This Row],[TASA 16%]],0)</f>
        <v>0</v>
      </c>
      <c r="L2770" t="str">
        <f>FIXED(Tabla1[[#This Row],[TASA 0%]],0)</f>
        <v>0</v>
      </c>
      <c r="M2770" t="str">
        <f>FIXED(Tabla1[[#This Row],[TASA EXE.]],0)</f>
        <v>0</v>
      </c>
      <c r="N2770" s="36" t="str">
        <f>FIXED(Tabla1[[#This Row],[IVA]],0)</f>
        <v>0</v>
      </c>
      <c r="O2770" s="36" t="str">
        <f>FIXED(Tabla1[[#This Row],[ISR RET]],0)</f>
        <v>0</v>
      </c>
      <c r="P2770" s="36" t="str">
        <f>FIXED(Tabla1[[#This Row],[IVA RET]],0)</f>
        <v>0</v>
      </c>
      <c r="R2770" s="68">
        <f>Tabla1[[#This Row],[TASA 16]]*16%</f>
        <v>0</v>
      </c>
    </row>
    <row r="2771" spans="2:18" x14ac:dyDescent="0.25">
      <c r="B2771" t="str">
        <f>'[1]210 Y RFC'!A2771</f>
        <v>MAHF610822UL6</v>
      </c>
      <c r="C2771" t="s">
        <v>2803</v>
      </c>
      <c r="D2771" t="str">
        <f>'[1]210 Y RFC'!C2771</f>
        <v>MARTINEZ FERNANDO</v>
      </c>
      <c r="E2771" s="35">
        <f>SUMIFS(Tabla16[TASA 16],Tabla16[NUM],Tabla1[[#This Row],[CODIGO]])</f>
        <v>0</v>
      </c>
      <c r="F2771" s="35">
        <f>SUMIFS(Tabla16[TASA 0%],Tabla16[NUM],Tabla1[[#This Row],[CODIGO]])</f>
        <v>0</v>
      </c>
      <c r="G2771" s="35">
        <f>SUMIFS(Tabla16[[EXENTO ]],Tabla16[NUM],Tabla1[[#This Row],[CODIGO]])</f>
        <v>0</v>
      </c>
      <c r="H2771" s="35">
        <f>SUMIFS(Tabla16[IVA],Tabla16[NUM],Tabla1[[#This Row],[CODIGO]])</f>
        <v>0</v>
      </c>
      <c r="I2771" s="35">
        <f>SUMIFS(Tabla16[ISR RET.],Tabla16[NUM],Tabla1[[#This Row],[CODIGO]])</f>
        <v>0</v>
      </c>
      <c r="J2771" s="35">
        <f>SUMIFS(Tabla16[IVA RET.],Tabla16[NUM],Tabla1[[#This Row],[CODIGO]])</f>
        <v>0</v>
      </c>
      <c r="K2771" t="str">
        <f>FIXED(Tabla1[[#This Row],[TASA 16%]],0)</f>
        <v>0</v>
      </c>
      <c r="L2771" t="str">
        <f>FIXED(Tabla1[[#This Row],[TASA 0%]],0)</f>
        <v>0</v>
      </c>
      <c r="M2771" t="str">
        <f>FIXED(Tabla1[[#This Row],[TASA EXE.]],0)</f>
        <v>0</v>
      </c>
      <c r="N2771" t="str">
        <f>FIXED(Tabla1[[#This Row],[IVA]],0)</f>
        <v>0</v>
      </c>
      <c r="O2771" t="str">
        <f>FIXED(Tabla1[[#This Row],[ISR RET]],0)</f>
        <v>0</v>
      </c>
      <c r="P2771" t="str">
        <f>FIXED(Tabla1[[#This Row],[IVA RET]],0)</f>
        <v>0</v>
      </c>
      <c r="R2771" s="68">
        <f>Tabla1[[#This Row],[TASA 16]]*16%</f>
        <v>0</v>
      </c>
    </row>
    <row r="2772" spans="2:18" x14ac:dyDescent="0.25">
      <c r="B2772" t="str">
        <f>'[1]210 Y RFC'!A2772</f>
        <v>JPC970403R38</v>
      </c>
      <c r="C2772" t="s">
        <v>2804</v>
      </c>
      <c r="D2772" t="str">
        <f>'[1]210 Y RFC'!C2772</f>
        <v>JPLUS COSMETICA SA DE CV</v>
      </c>
      <c r="E2772" s="35">
        <f>SUMIFS(Tabla16[TASA 16],Tabla16[NUM],Tabla1[[#This Row],[CODIGO]])</f>
        <v>0</v>
      </c>
      <c r="F2772" s="35">
        <f>SUMIFS(Tabla16[TASA 0%],Tabla16[NUM],Tabla1[[#This Row],[CODIGO]])</f>
        <v>0</v>
      </c>
      <c r="G2772" s="35">
        <f>SUMIFS(Tabla16[[EXENTO ]],Tabla16[NUM],Tabla1[[#This Row],[CODIGO]])</f>
        <v>0</v>
      </c>
      <c r="H2772" s="35">
        <f>SUMIFS(Tabla16[IVA],Tabla16[NUM],Tabla1[[#This Row],[CODIGO]])</f>
        <v>0</v>
      </c>
      <c r="I2772" s="35">
        <f>SUMIFS(Tabla16[ISR RET.],Tabla16[NUM],Tabla1[[#This Row],[CODIGO]])</f>
        <v>0</v>
      </c>
      <c r="J2772" s="35">
        <f>SUMIFS(Tabla16[IVA RET.],Tabla16[NUM],Tabla1[[#This Row],[CODIGO]])</f>
        <v>0</v>
      </c>
      <c r="K2772" t="str">
        <f>FIXED(Tabla1[[#This Row],[TASA 16%]],0)</f>
        <v>0</v>
      </c>
      <c r="L2772" t="str">
        <f>FIXED(Tabla1[[#This Row],[TASA 0%]],0)</f>
        <v>0</v>
      </c>
      <c r="M2772" t="str">
        <f>FIXED(Tabla1[[#This Row],[TASA EXE.]],0)</f>
        <v>0</v>
      </c>
      <c r="N2772" s="36" t="str">
        <f>FIXED(Tabla1[[#This Row],[IVA]],0)</f>
        <v>0</v>
      </c>
      <c r="O2772" s="36" t="str">
        <f>FIXED(Tabla1[[#This Row],[ISR RET]],0)</f>
        <v>0</v>
      </c>
      <c r="P2772" s="36" t="str">
        <f>FIXED(Tabla1[[#This Row],[IVA RET]],0)</f>
        <v>0</v>
      </c>
      <c r="R2772" s="68">
        <f>Tabla1[[#This Row],[TASA 16]]*16%</f>
        <v>0</v>
      </c>
    </row>
    <row r="2773" spans="2:18" x14ac:dyDescent="0.25">
      <c r="B2773" t="str">
        <f>'[1]210 Y RFC'!A2773</f>
        <v>PGC141023JC3</v>
      </c>
      <c r="C2773" t="s">
        <v>2805</v>
      </c>
      <c r="D2773" t="str">
        <f>'[1]210 Y RFC'!C2773</f>
        <v>PRODUCTOS EL GRAN CHAPARRAL SA DE CV</v>
      </c>
      <c r="E2773" s="35">
        <f>SUMIFS(Tabla16[TASA 16],Tabla16[NUM],Tabla1[[#This Row],[CODIGO]])</f>
        <v>0</v>
      </c>
      <c r="F2773" s="35">
        <f>SUMIFS(Tabla16[TASA 0%],Tabla16[NUM],Tabla1[[#This Row],[CODIGO]])</f>
        <v>490553.81</v>
      </c>
      <c r="G2773" s="35">
        <f>SUMIFS(Tabla16[[EXENTO ]],Tabla16[NUM],Tabla1[[#This Row],[CODIGO]])</f>
        <v>0</v>
      </c>
      <c r="H2773" s="35">
        <f>SUMIFS(Tabla16[IVA],Tabla16[NUM],Tabla1[[#This Row],[CODIGO]])</f>
        <v>0</v>
      </c>
      <c r="I2773" s="35">
        <f>SUMIFS(Tabla16[ISR RET.],Tabla16[NUM],Tabla1[[#This Row],[CODIGO]])</f>
        <v>0</v>
      </c>
      <c r="J2773" s="35">
        <f>SUMIFS(Tabla16[IVA RET.],Tabla16[NUM],Tabla1[[#This Row],[CODIGO]])</f>
        <v>0</v>
      </c>
      <c r="K2773" t="str">
        <f>FIXED(Tabla1[[#This Row],[TASA 16%]],0)</f>
        <v>0</v>
      </c>
      <c r="L2773" t="str">
        <f>FIXED(Tabla1[[#This Row],[TASA 0%]],0)</f>
        <v>490,554</v>
      </c>
      <c r="M2773" t="str">
        <f>FIXED(Tabla1[[#This Row],[TASA EXE.]],0)</f>
        <v>0</v>
      </c>
      <c r="N2773" t="str">
        <f>FIXED(Tabla1[[#This Row],[IVA]],0)</f>
        <v>0</v>
      </c>
      <c r="O2773" t="str">
        <f>FIXED(Tabla1[[#This Row],[ISR RET]],0)</f>
        <v>0</v>
      </c>
      <c r="P2773" t="str">
        <f>FIXED(Tabla1[[#This Row],[IVA RET]],0)</f>
        <v>0</v>
      </c>
      <c r="R2773" s="68">
        <f>Tabla1[[#This Row],[TASA 16]]*16%</f>
        <v>0</v>
      </c>
    </row>
    <row r="2774" spans="2:18" x14ac:dyDescent="0.25">
      <c r="B2774" t="str">
        <f>'[1]210 Y RFC'!A2774</f>
        <v>ICB121217J21</v>
      </c>
      <c r="C2774" t="s">
        <v>2806</v>
      </c>
      <c r="D2774" t="str">
        <f>'[1]210 Y RFC'!C2774</f>
        <v>INDUSTRIALIZACION Y COMERCIALIZACION BUEN ROSTRO SA DE CV</v>
      </c>
      <c r="E2774" s="35">
        <f>SUMIFS(Tabla16[TASA 16],Tabla16[NUM],Tabla1[[#This Row],[CODIGO]])</f>
        <v>0</v>
      </c>
      <c r="F2774" s="35">
        <f>SUMIFS(Tabla16[TASA 0%],Tabla16[NUM],Tabla1[[#This Row],[CODIGO]])</f>
        <v>0</v>
      </c>
      <c r="G2774" s="35">
        <f>SUMIFS(Tabla16[[EXENTO ]],Tabla16[NUM],Tabla1[[#This Row],[CODIGO]])</f>
        <v>0</v>
      </c>
      <c r="H2774" s="35">
        <f>SUMIFS(Tabla16[IVA],Tabla16[NUM],Tabla1[[#This Row],[CODIGO]])</f>
        <v>0</v>
      </c>
      <c r="I2774" s="35">
        <f>SUMIFS(Tabla16[ISR RET.],Tabla16[NUM],Tabla1[[#This Row],[CODIGO]])</f>
        <v>0</v>
      </c>
      <c r="J2774" s="35">
        <f>SUMIFS(Tabla16[IVA RET.],Tabla16[NUM],Tabla1[[#This Row],[CODIGO]])</f>
        <v>0</v>
      </c>
      <c r="K2774" t="str">
        <f>FIXED(Tabla1[[#This Row],[TASA 16%]],0)</f>
        <v>0</v>
      </c>
      <c r="L2774" t="str">
        <f>FIXED(Tabla1[[#This Row],[TASA 0%]],0)</f>
        <v>0</v>
      </c>
      <c r="M2774" t="str">
        <f>FIXED(Tabla1[[#This Row],[TASA EXE.]],0)</f>
        <v>0</v>
      </c>
      <c r="N2774" s="36" t="str">
        <f>FIXED(Tabla1[[#This Row],[IVA]],0)</f>
        <v>0</v>
      </c>
      <c r="O2774" s="36" t="str">
        <f>FIXED(Tabla1[[#This Row],[ISR RET]],0)</f>
        <v>0</v>
      </c>
      <c r="P2774" s="36" t="str">
        <f>FIXED(Tabla1[[#This Row],[IVA RET]],0)</f>
        <v>0</v>
      </c>
      <c r="R2774" s="68">
        <f>Tabla1[[#This Row],[TASA 16]]*16%</f>
        <v>0</v>
      </c>
    </row>
    <row r="2775" spans="2:18" x14ac:dyDescent="0.25">
      <c r="B2775" t="str">
        <f>'[1]210 Y RFC'!A2775</f>
        <v>BEMA871208BN2</v>
      </c>
      <c r="C2775" t="s">
        <v>2807</v>
      </c>
      <c r="D2775" t="str">
        <f>'[1]210 Y RFC'!C2775</f>
        <v>BENITEZ MARTINEZ JOSE ADAN</v>
      </c>
      <c r="E2775" s="35">
        <f>SUMIFS(Tabla16[TASA 16],Tabla16[NUM],Tabla1[[#This Row],[CODIGO]])</f>
        <v>0</v>
      </c>
      <c r="F2775" s="35">
        <f>SUMIFS(Tabla16[TASA 0%],Tabla16[NUM],Tabla1[[#This Row],[CODIGO]])</f>
        <v>0</v>
      </c>
      <c r="G2775" s="35">
        <f>SUMIFS(Tabla16[[EXENTO ]],Tabla16[NUM],Tabla1[[#This Row],[CODIGO]])</f>
        <v>0</v>
      </c>
      <c r="H2775" s="35">
        <f>SUMIFS(Tabla16[IVA],Tabla16[NUM],Tabla1[[#This Row],[CODIGO]])</f>
        <v>0</v>
      </c>
      <c r="I2775" s="35">
        <f>SUMIFS(Tabla16[ISR RET.],Tabla16[NUM],Tabla1[[#This Row],[CODIGO]])</f>
        <v>0</v>
      </c>
      <c r="J2775" s="35">
        <f>SUMIFS(Tabla16[IVA RET.],Tabla16[NUM],Tabla1[[#This Row],[CODIGO]])</f>
        <v>0</v>
      </c>
      <c r="K2775" t="str">
        <f>FIXED(Tabla1[[#This Row],[TASA 16%]],0)</f>
        <v>0</v>
      </c>
      <c r="L2775" t="str">
        <f>FIXED(Tabla1[[#This Row],[TASA 0%]],0)</f>
        <v>0</v>
      </c>
      <c r="M2775" t="str">
        <f>FIXED(Tabla1[[#This Row],[TASA EXE.]],0)</f>
        <v>0</v>
      </c>
      <c r="N2775" t="str">
        <f>FIXED(Tabla1[[#This Row],[IVA]],0)</f>
        <v>0</v>
      </c>
      <c r="O2775" t="str">
        <f>FIXED(Tabla1[[#This Row],[ISR RET]],0)</f>
        <v>0</v>
      </c>
      <c r="P2775" t="str">
        <f>FIXED(Tabla1[[#This Row],[IVA RET]],0)</f>
        <v>0</v>
      </c>
      <c r="R2775" s="68">
        <f>Tabla1[[#This Row],[TASA 16]]*16%</f>
        <v>0</v>
      </c>
    </row>
    <row r="2776" spans="2:18" x14ac:dyDescent="0.25">
      <c r="B2776" t="str">
        <f>'[1]210 Y RFC'!A2776</f>
        <v>FSC920330843</v>
      </c>
      <c r="C2776" t="s">
        <v>2808</v>
      </c>
      <c r="D2776" t="str">
        <f>'[1]210 Y RFC'!C2776</f>
        <v>FABRICA DE SABANA Y COLCHA AMERICA SA DE CV</v>
      </c>
      <c r="E2776" s="35">
        <f>SUMIFS(Tabla16[TASA 16],Tabla16[NUM],Tabla1[[#This Row],[CODIGO]])</f>
        <v>0</v>
      </c>
      <c r="F2776" s="35">
        <f>SUMIFS(Tabla16[TASA 0%],Tabla16[NUM],Tabla1[[#This Row],[CODIGO]])</f>
        <v>0</v>
      </c>
      <c r="G2776" s="35">
        <f>SUMIFS(Tabla16[[EXENTO ]],Tabla16[NUM],Tabla1[[#This Row],[CODIGO]])</f>
        <v>0</v>
      </c>
      <c r="H2776" s="35">
        <f>SUMIFS(Tabla16[IVA],Tabla16[NUM],Tabla1[[#This Row],[CODIGO]])</f>
        <v>0</v>
      </c>
      <c r="I2776" s="35">
        <f>SUMIFS(Tabla16[ISR RET.],Tabla16[NUM],Tabla1[[#This Row],[CODIGO]])</f>
        <v>0</v>
      </c>
      <c r="J2776" s="35">
        <f>SUMIFS(Tabla16[IVA RET.],Tabla16[NUM],Tabla1[[#This Row],[CODIGO]])</f>
        <v>0</v>
      </c>
      <c r="K2776" t="str">
        <f>FIXED(Tabla1[[#This Row],[TASA 16%]],0)</f>
        <v>0</v>
      </c>
      <c r="L2776" t="str">
        <f>FIXED(Tabla1[[#This Row],[TASA 0%]],0)</f>
        <v>0</v>
      </c>
      <c r="M2776" t="str">
        <f>FIXED(Tabla1[[#This Row],[TASA EXE.]],0)</f>
        <v>0</v>
      </c>
      <c r="N2776" s="36" t="str">
        <f>FIXED(Tabla1[[#This Row],[IVA]],0)</f>
        <v>0</v>
      </c>
      <c r="O2776" s="36" t="str">
        <f>FIXED(Tabla1[[#This Row],[ISR RET]],0)</f>
        <v>0</v>
      </c>
      <c r="P2776" s="36" t="str">
        <f>FIXED(Tabla1[[#This Row],[IVA RET]],0)</f>
        <v>0</v>
      </c>
      <c r="R2776" s="68">
        <f>Tabla1[[#This Row],[TASA 16]]*16%</f>
        <v>0</v>
      </c>
    </row>
    <row r="2777" spans="2:18" x14ac:dyDescent="0.25">
      <c r="B2777" t="str">
        <f>'[1]210 Y RFC'!A2777</f>
        <v>DNU1306241HA</v>
      </c>
      <c r="C2777" t="s">
        <v>2809</v>
      </c>
      <c r="D2777" t="str">
        <f>'[1]210 Y RFC'!C2777</f>
        <v>DIBAR NUTRICIONAL S DE RL DE CV</v>
      </c>
      <c r="E2777" s="35">
        <f>SUMIFS(Tabla16[TASA 16],Tabla16[NUM],Tabla1[[#This Row],[CODIGO]])</f>
        <v>0</v>
      </c>
      <c r="F2777" s="35">
        <f>SUMIFS(Tabla16[TASA 0%],Tabla16[NUM],Tabla1[[#This Row],[CODIGO]])</f>
        <v>0</v>
      </c>
      <c r="G2777" s="35">
        <f>SUMIFS(Tabla16[[EXENTO ]],Tabla16[NUM],Tabla1[[#This Row],[CODIGO]])</f>
        <v>0</v>
      </c>
      <c r="H2777" s="35">
        <f>SUMIFS(Tabla16[IVA],Tabla16[NUM],Tabla1[[#This Row],[CODIGO]])</f>
        <v>0</v>
      </c>
      <c r="I2777" s="35">
        <f>SUMIFS(Tabla16[ISR RET.],Tabla16[NUM],Tabla1[[#This Row],[CODIGO]])</f>
        <v>0</v>
      </c>
      <c r="J2777" s="35">
        <f>SUMIFS(Tabla16[IVA RET.],Tabla16[NUM],Tabla1[[#This Row],[CODIGO]])</f>
        <v>0</v>
      </c>
      <c r="K2777" t="str">
        <f>FIXED(Tabla1[[#This Row],[TASA 16%]],0)</f>
        <v>0</v>
      </c>
      <c r="L2777" t="str">
        <f>FIXED(Tabla1[[#This Row],[TASA 0%]],0)</f>
        <v>0</v>
      </c>
      <c r="M2777" t="str">
        <f>FIXED(Tabla1[[#This Row],[TASA EXE.]],0)</f>
        <v>0</v>
      </c>
      <c r="N2777" t="str">
        <f>FIXED(Tabla1[[#This Row],[IVA]],0)</f>
        <v>0</v>
      </c>
      <c r="O2777" t="str">
        <f>FIXED(Tabla1[[#This Row],[ISR RET]],0)</f>
        <v>0</v>
      </c>
      <c r="P2777" t="str">
        <f>FIXED(Tabla1[[#This Row],[IVA RET]],0)</f>
        <v>0</v>
      </c>
      <c r="R2777" s="68">
        <f>Tabla1[[#This Row],[TASA 16]]*16%</f>
        <v>0</v>
      </c>
    </row>
    <row r="2778" spans="2:18" x14ac:dyDescent="0.25">
      <c r="B2778" t="str">
        <f>'[1]210 Y RFC'!A2778</f>
        <v>DIC0405057K2</v>
      </c>
      <c r="C2778" t="s">
        <v>2810</v>
      </c>
      <c r="D2778" t="str">
        <f>'[1]210 Y RFC'!C2778</f>
        <v>DISTRIBUIDORA INTEGRAL PARA CONSTRUCCION SA DE CV</v>
      </c>
      <c r="E2778" s="35">
        <f>SUMIFS(Tabla16[TASA 16],Tabla16[NUM],Tabla1[[#This Row],[CODIGO]])</f>
        <v>0</v>
      </c>
      <c r="F2778" s="35">
        <f>SUMIFS(Tabla16[TASA 0%],Tabla16[NUM],Tabla1[[#This Row],[CODIGO]])</f>
        <v>0</v>
      </c>
      <c r="G2778" s="35">
        <f>SUMIFS(Tabla16[[EXENTO ]],Tabla16[NUM],Tabla1[[#This Row],[CODIGO]])</f>
        <v>0</v>
      </c>
      <c r="H2778" s="35">
        <f>SUMIFS(Tabla16[IVA],Tabla16[NUM],Tabla1[[#This Row],[CODIGO]])</f>
        <v>0</v>
      </c>
      <c r="I2778" s="35">
        <f>SUMIFS(Tabla16[ISR RET.],Tabla16[NUM],Tabla1[[#This Row],[CODIGO]])</f>
        <v>0</v>
      </c>
      <c r="J2778" s="35">
        <f>SUMIFS(Tabla16[IVA RET.],Tabla16[NUM],Tabla1[[#This Row],[CODIGO]])</f>
        <v>0</v>
      </c>
      <c r="K2778" t="str">
        <f>FIXED(Tabla1[[#This Row],[TASA 16%]],0)</f>
        <v>0</v>
      </c>
      <c r="L2778" t="str">
        <f>FIXED(Tabla1[[#This Row],[TASA 0%]],0)</f>
        <v>0</v>
      </c>
      <c r="M2778" t="str">
        <f>FIXED(Tabla1[[#This Row],[TASA EXE.]],0)</f>
        <v>0</v>
      </c>
      <c r="N2778" s="36" t="str">
        <f>FIXED(Tabla1[[#This Row],[IVA]],0)</f>
        <v>0</v>
      </c>
      <c r="O2778" s="36" t="str">
        <f>FIXED(Tabla1[[#This Row],[ISR RET]],0)</f>
        <v>0</v>
      </c>
      <c r="P2778" s="36" t="str">
        <f>FIXED(Tabla1[[#This Row],[IVA RET]],0)</f>
        <v>0</v>
      </c>
      <c r="R2778" s="68">
        <f>Tabla1[[#This Row],[TASA 16]]*16%</f>
        <v>0</v>
      </c>
    </row>
    <row r="2779" spans="2:18" x14ac:dyDescent="0.25">
      <c r="B2779" t="str">
        <f>'[1]210 Y RFC'!A2779</f>
        <v>VEVC7810225V0</v>
      </c>
      <c r="C2779" t="s">
        <v>2811</v>
      </c>
      <c r="D2779" t="str">
        <f>'[1]210 Y RFC'!C2779</f>
        <v>VEGA VERDUZCO CESAR</v>
      </c>
      <c r="E2779" s="35">
        <f>SUMIFS(Tabla16[TASA 16],Tabla16[NUM],Tabla1[[#This Row],[CODIGO]])</f>
        <v>0</v>
      </c>
      <c r="F2779" s="35">
        <f>SUMIFS(Tabla16[TASA 0%],Tabla16[NUM],Tabla1[[#This Row],[CODIGO]])</f>
        <v>0</v>
      </c>
      <c r="G2779" s="35">
        <f>SUMIFS(Tabla16[[EXENTO ]],Tabla16[NUM],Tabla1[[#This Row],[CODIGO]])</f>
        <v>0</v>
      </c>
      <c r="H2779" s="35">
        <f>SUMIFS(Tabla16[IVA],Tabla16[NUM],Tabla1[[#This Row],[CODIGO]])</f>
        <v>0</v>
      </c>
      <c r="I2779" s="35">
        <f>SUMIFS(Tabla16[ISR RET.],Tabla16[NUM],Tabla1[[#This Row],[CODIGO]])</f>
        <v>0</v>
      </c>
      <c r="J2779" s="35">
        <f>SUMIFS(Tabla16[IVA RET.],Tabla16[NUM],Tabla1[[#This Row],[CODIGO]])</f>
        <v>0</v>
      </c>
      <c r="K2779" t="str">
        <f>FIXED(Tabla1[[#This Row],[TASA 16%]],0)</f>
        <v>0</v>
      </c>
      <c r="L2779" t="str">
        <f>FIXED(Tabla1[[#This Row],[TASA 0%]],0)</f>
        <v>0</v>
      </c>
      <c r="M2779" t="str">
        <f>FIXED(Tabla1[[#This Row],[TASA EXE.]],0)</f>
        <v>0</v>
      </c>
      <c r="N2779" s="36" t="str">
        <f>FIXED(Tabla1[[#This Row],[IVA]],0)</f>
        <v>0</v>
      </c>
      <c r="O2779" s="36" t="str">
        <f>FIXED(Tabla1[[#This Row],[ISR RET]],0)</f>
        <v>0</v>
      </c>
      <c r="P2779" s="36" t="str">
        <f>FIXED(Tabla1[[#This Row],[IVA RET]],0)</f>
        <v>0</v>
      </c>
      <c r="R2779" s="68">
        <f>Tabla1[[#This Row],[TASA 16]]*16%</f>
        <v>0</v>
      </c>
    </row>
    <row r="2780" spans="2:18" x14ac:dyDescent="0.25">
      <c r="B2780" t="str">
        <f>'[1]210 Y RFC'!A2780</f>
        <v>FGU830930PD3</v>
      </c>
      <c r="C2780" t="s">
        <v>2812</v>
      </c>
      <c r="D2780" t="str">
        <f>'[1]210 Y RFC'!C2780</f>
        <v>FARMACIA GUADALAJARA SA DE CV</v>
      </c>
      <c r="E2780" s="35">
        <f>SUMIFS(Tabla16[TASA 16],Tabla16[NUM],Tabla1[[#This Row],[CODIGO]])</f>
        <v>0</v>
      </c>
      <c r="F2780" s="35">
        <f>SUMIFS(Tabla16[TASA 0%],Tabla16[NUM],Tabla1[[#This Row],[CODIGO]])</f>
        <v>0</v>
      </c>
      <c r="G2780" s="35">
        <f>SUMIFS(Tabla16[[EXENTO ]],Tabla16[NUM],Tabla1[[#This Row],[CODIGO]])</f>
        <v>0</v>
      </c>
      <c r="H2780" s="35">
        <f>SUMIFS(Tabla16[IVA],Tabla16[NUM],Tabla1[[#This Row],[CODIGO]])</f>
        <v>0</v>
      </c>
      <c r="I2780" s="35">
        <f>SUMIFS(Tabla16[ISR RET.],Tabla16[NUM],Tabla1[[#This Row],[CODIGO]])</f>
        <v>0</v>
      </c>
      <c r="J2780" s="35">
        <f>SUMIFS(Tabla16[IVA RET.],Tabla16[NUM],Tabla1[[#This Row],[CODIGO]])</f>
        <v>0</v>
      </c>
      <c r="K2780" t="str">
        <f>FIXED(Tabla1[[#This Row],[TASA 16%]],0)</f>
        <v>0</v>
      </c>
      <c r="L2780" t="str">
        <f>FIXED(Tabla1[[#This Row],[TASA 0%]],0)</f>
        <v>0</v>
      </c>
      <c r="M2780" t="str">
        <f>FIXED(Tabla1[[#This Row],[TASA EXE.]],0)</f>
        <v>0</v>
      </c>
      <c r="N2780" s="36" t="str">
        <f>FIXED(Tabla1[[#This Row],[IVA]],0)</f>
        <v>0</v>
      </c>
      <c r="O2780" s="36" t="str">
        <f>FIXED(Tabla1[[#This Row],[ISR RET]],0)</f>
        <v>0</v>
      </c>
      <c r="P2780" s="36" t="str">
        <f>FIXED(Tabla1[[#This Row],[IVA RET]],0)</f>
        <v>0</v>
      </c>
      <c r="R2780" s="68">
        <f>Tabla1[[#This Row],[TASA 16]]*16%</f>
        <v>0</v>
      </c>
    </row>
    <row r="2781" spans="2:18" x14ac:dyDescent="0.25">
      <c r="B2781" t="str">
        <f>'[1]210 Y RFC'!A2781</f>
        <v>IDI090701S66</v>
      </c>
      <c r="C2781" t="s">
        <v>2813</v>
      </c>
      <c r="D2781" t="str">
        <f>'[1]210 Y RFC'!C2781</f>
        <v>ITUPHARMA SA DE CV</v>
      </c>
      <c r="E2781" s="35">
        <f>SUMIFS(Tabla16[TASA 16],Tabla16[NUM],Tabla1[[#This Row],[CODIGO]])</f>
        <v>0</v>
      </c>
      <c r="F2781" s="35">
        <f>SUMIFS(Tabla16[TASA 0%],Tabla16[NUM],Tabla1[[#This Row],[CODIGO]])</f>
        <v>0</v>
      </c>
      <c r="G2781" s="35">
        <f>SUMIFS(Tabla16[[EXENTO ]],Tabla16[NUM],Tabla1[[#This Row],[CODIGO]])</f>
        <v>0</v>
      </c>
      <c r="H2781" s="35">
        <f>SUMIFS(Tabla16[IVA],Tabla16[NUM],Tabla1[[#This Row],[CODIGO]])</f>
        <v>0</v>
      </c>
      <c r="I2781" s="35">
        <f>SUMIFS(Tabla16[ISR RET.],Tabla16[NUM],Tabla1[[#This Row],[CODIGO]])</f>
        <v>0</v>
      </c>
      <c r="J2781" s="35">
        <f>SUMIFS(Tabla16[IVA RET.],Tabla16[NUM],Tabla1[[#This Row],[CODIGO]])</f>
        <v>0</v>
      </c>
      <c r="K2781" t="str">
        <f>FIXED(Tabla1[[#This Row],[TASA 16%]],0)</f>
        <v>0</v>
      </c>
      <c r="L2781" t="str">
        <f>FIXED(Tabla1[[#This Row],[TASA 0%]],0)</f>
        <v>0</v>
      </c>
      <c r="M2781" t="str">
        <f>FIXED(Tabla1[[#This Row],[TASA EXE.]],0)</f>
        <v>0</v>
      </c>
      <c r="N2781" t="str">
        <f>FIXED(Tabla1[[#This Row],[IVA]],0)</f>
        <v>0</v>
      </c>
      <c r="O2781" t="str">
        <f>FIXED(Tabla1[[#This Row],[ISR RET]],0)</f>
        <v>0</v>
      </c>
      <c r="P2781" t="str">
        <f>FIXED(Tabla1[[#This Row],[IVA RET]],0)</f>
        <v>0</v>
      </c>
      <c r="R2781" s="68">
        <f>Tabla1[[#This Row],[TASA 16]]*16%</f>
        <v>0</v>
      </c>
    </row>
    <row r="2782" spans="2:18" x14ac:dyDescent="0.25">
      <c r="B2782" t="str">
        <f>'[1]210 Y RFC'!A2782</f>
        <v>HEVI570824UT5</v>
      </c>
      <c r="C2782" t="s">
        <v>2814</v>
      </c>
      <c r="D2782" t="str">
        <f>'[1]210 Y RFC'!C2782</f>
        <v>HERNANDEZ VARGAS IRMA GABRIELA</v>
      </c>
      <c r="E2782" s="35">
        <f>SUMIFS(Tabla16[TASA 16],Tabla16[NUM],Tabla1[[#This Row],[CODIGO]])</f>
        <v>0</v>
      </c>
      <c r="F2782" s="35">
        <f>SUMIFS(Tabla16[TASA 0%],Tabla16[NUM],Tabla1[[#This Row],[CODIGO]])</f>
        <v>0</v>
      </c>
      <c r="G2782" s="35">
        <f>SUMIFS(Tabla16[[EXENTO ]],Tabla16[NUM],Tabla1[[#This Row],[CODIGO]])</f>
        <v>0</v>
      </c>
      <c r="H2782" s="35">
        <f>SUMIFS(Tabla16[IVA],Tabla16[NUM],Tabla1[[#This Row],[CODIGO]])</f>
        <v>0</v>
      </c>
      <c r="I2782" s="35">
        <f>SUMIFS(Tabla16[ISR RET.],Tabla16[NUM],Tabla1[[#This Row],[CODIGO]])</f>
        <v>0</v>
      </c>
      <c r="J2782" s="35">
        <f>SUMIFS(Tabla16[IVA RET.],Tabla16[NUM],Tabla1[[#This Row],[CODIGO]])</f>
        <v>0</v>
      </c>
      <c r="K2782" t="str">
        <f>FIXED(Tabla1[[#This Row],[TASA 16%]],0)</f>
        <v>0</v>
      </c>
      <c r="L2782" t="str">
        <f>FIXED(Tabla1[[#This Row],[TASA 0%]],0)</f>
        <v>0</v>
      </c>
      <c r="M2782" t="str">
        <f>FIXED(Tabla1[[#This Row],[TASA EXE.]],0)</f>
        <v>0</v>
      </c>
      <c r="N2782" s="36" t="str">
        <f>FIXED(Tabla1[[#This Row],[IVA]],0)</f>
        <v>0</v>
      </c>
      <c r="O2782" s="36" t="str">
        <f>FIXED(Tabla1[[#This Row],[ISR RET]],0)</f>
        <v>0</v>
      </c>
      <c r="P2782" s="36" t="str">
        <f>FIXED(Tabla1[[#This Row],[IVA RET]],0)</f>
        <v>0</v>
      </c>
      <c r="R2782" s="68">
        <f>Tabla1[[#This Row],[TASA 16]]*16%</f>
        <v>0</v>
      </c>
    </row>
    <row r="2783" spans="2:18" x14ac:dyDescent="0.25">
      <c r="B2783" t="str">
        <f>'[1]210 Y RFC'!A2783</f>
        <v>SPE040130LH3</v>
      </c>
      <c r="C2783" t="s">
        <v>2815</v>
      </c>
      <c r="D2783" t="str">
        <f>'[1]210 Y RFC'!C2783</f>
        <v>SERVICIOS DE PAQUETERIA Y ENVIOS FLECHA AMARILLA SA DE CV</v>
      </c>
      <c r="E2783" s="35">
        <f>SUMIFS(Tabla16[TASA 16],Tabla16[NUM],Tabla1[[#This Row],[CODIGO]])</f>
        <v>0</v>
      </c>
      <c r="F2783" s="35">
        <f>SUMIFS(Tabla16[TASA 0%],Tabla16[NUM],Tabla1[[#This Row],[CODIGO]])</f>
        <v>0</v>
      </c>
      <c r="G2783" s="35">
        <f>SUMIFS(Tabla16[[EXENTO ]],Tabla16[NUM],Tabla1[[#This Row],[CODIGO]])</f>
        <v>0</v>
      </c>
      <c r="H2783" s="35">
        <f>SUMIFS(Tabla16[IVA],Tabla16[NUM],Tabla1[[#This Row],[CODIGO]])</f>
        <v>0</v>
      </c>
      <c r="I2783" s="35">
        <f>SUMIFS(Tabla16[ISR RET.],Tabla16[NUM],Tabla1[[#This Row],[CODIGO]])</f>
        <v>0</v>
      </c>
      <c r="J2783" s="35">
        <f>SUMIFS(Tabla16[IVA RET.],Tabla16[NUM],Tabla1[[#This Row],[CODIGO]])</f>
        <v>0</v>
      </c>
      <c r="K2783" t="str">
        <f>FIXED(Tabla1[[#This Row],[TASA 16%]],0)</f>
        <v>0</v>
      </c>
      <c r="L2783" t="str">
        <f>FIXED(Tabla1[[#This Row],[TASA 0%]],0)</f>
        <v>0</v>
      </c>
      <c r="M2783" t="str">
        <f>FIXED(Tabla1[[#This Row],[TASA EXE.]],0)</f>
        <v>0</v>
      </c>
      <c r="N2783" t="str">
        <f>FIXED(Tabla1[[#This Row],[IVA]],0)</f>
        <v>0</v>
      </c>
      <c r="O2783" t="str">
        <f>FIXED(Tabla1[[#This Row],[ISR RET]],0)</f>
        <v>0</v>
      </c>
      <c r="P2783" t="str">
        <f>FIXED(Tabla1[[#This Row],[IVA RET]],0)</f>
        <v>0</v>
      </c>
      <c r="R2783" s="68">
        <f>Tabla1[[#This Row],[TASA 16]]*16%</f>
        <v>0</v>
      </c>
    </row>
    <row r="2784" spans="2:18" x14ac:dyDescent="0.25">
      <c r="B2784" t="str">
        <f>'[1]210 Y RFC'!A2784</f>
        <v>OTA910116FS3</v>
      </c>
      <c r="C2784" t="s">
        <v>2816</v>
      </c>
      <c r="D2784" t="str">
        <f>'[1]210 Y RFC'!C2784</f>
        <v>ORTOPEDIA TAPATIA SA DE CV</v>
      </c>
      <c r="E2784" s="35">
        <f>SUMIFS(Tabla16[TASA 16],Tabla16[NUM],Tabla1[[#This Row],[CODIGO]])</f>
        <v>0</v>
      </c>
      <c r="F2784" s="35">
        <f>SUMIFS(Tabla16[TASA 0%],Tabla16[NUM],Tabla1[[#This Row],[CODIGO]])</f>
        <v>0</v>
      </c>
      <c r="G2784" s="35">
        <f>SUMIFS(Tabla16[[EXENTO ]],Tabla16[NUM],Tabla1[[#This Row],[CODIGO]])</f>
        <v>0</v>
      </c>
      <c r="H2784" s="35">
        <f>SUMIFS(Tabla16[IVA],Tabla16[NUM],Tabla1[[#This Row],[CODIGO]])</f>
        <v>0</v>
      </c>
      <c r="I2784" s="35">
        <f>SUMIFS(Tabla16[ISR RET.],Tabla16[NUM],Tabla1[[#This Row],[CODIGO]])</f>
        <v>0</v>
      </c>
      <c r="J2784" s="35">
        <f>SUMIFS(Tabla16[IVA RET.],Tabla16[NUM],Tabla1[[#This Row],[CODIGO]])</f>
        <v>0</v>
      </c>
      <c r="K2784" t="str">
        <f>FIXED(Tabla1[[#This Row],[TASA 16%]],0)</f>
        <v>0</v>
      </c>
      <c r="L2784" t="str">
        <f>FIXED(Tabla1[[#This Row],[TASA 0%]],0)</f>
        <v>0</v>
      </c>
      <c r="M2784" t="str">
        <f>FIXED(Tabla1[[#This Row],[TASA EXE.]],0)</f>
        <v>0</v>
      </c>
      <c r="N2784" s="36" t="str">
        <f>FIXED(Tabla1[[#This Row],[IVA]],0)</f>
        <v>0</v>
      </c>
      <c r="O2784" s="36" t="str">
        <f>FIXED(Tabla1[[#This Row],[ISR RET]],0)</f>
        <v>0</v>
      </c>
      <c r="P2784" s="36" t="str">
        <f>FIXED(Tabla1[[#This Row],[IVA RET]],0)</f>
        <v>0</v>
      </c>
      <c r="R2784" s="68">
        <f>Tabla1[[#This Row],[TASA 16]]*16%</f>
        <v>0</v>
      </c>
    </row>
    <row r="2785" spans="2:18" x14ac:dyDescent="0.25">
      <c r="B2785" t="str">
        <f>'[1]210 Y RFC'!A2785</f>
        <v>BAGG491209KT9</v>
      </c>
      <c r="C2785" t="s">
        <v>2817</v>
      </c>
      <c r="D2785" t="str">
        <f>'[1]210 Y RFC'!C2785</f>
        <v>BARBA GONZALEZ MARIA GUADALUPE</v>
      </c>
      <c r="E2785" s="35">
        <f>SUMIFS(Tabla16[TASA 16],Tabla16[NUM],Tabla1[[#This Row],[CODIGO]])</f>
        <v>0</v>
      </c>
      <c r="F2785" s="35">
        <f>SUMIFS(Tabla16[TASA 0%],Tabla16[NUM],Tabla1[[#This Row],[CODIGO]])</f>
        <v>0</v>
      </c>
      <c r="G2785" s="35">
        <f>SUMIFS(Tabla16[[EXENTO ]],Tabla16[NUM],Tabla1[[#This Row],[CODIGO]])</f>
        <v>0</v>
      </c>
      <c r="H2785" s="35">
        <f>SUMIFS(Tabla16[IVA],Tabla16[NUM],Tabla1[[#This Row],[CODIGO]])</f>
        <v>0</v>
      </c>
      <c r="I2785" s="35">
        <f>SUMIFS(Tabla16[ISR RET.],Tabla16[NUM],Tabla1[[#This Row],[CODIGO]])</f>
        <v>0</v>
      </c>
      <c r="J2785" s="35">
        <f>SUMIFS(Tabla16[IVA RET.],Tabla16[NUM],Tabla1[[#This Row],[CODIGO]])</f>
        <v>0</v>
      </c>
      <c r="K2785" t="str">
        <f>FIXED(Tabla1[[#This Row],[TASA 16%]],0)</f>
        <v>0</v>
      </c>
      <c r="L2785" t="str">
        <f>FIXED(Tabla1[[#This Row],[TASA 0%]],0)</f>
        <v>0</v>
      </c>
      <c r="M2785" t="str">
        <f>FIXED(Tabla1[[#This Row],[TASA EXE.]],0)</f>
        <v>0</v>
      </c>
      <c r="N2785" t="str">
        <f>FIXED(Tabla1[[#This Row],[IVA]],0)</f>
        <v>0</v>
      </c>
      <c r="O2785" t="str">
        <f>FIXED(Tabla1[[#This Row],[ISR RET]],0)</f>
        <v>0</v>
      </c>
      <c r="P2785" t="str">
        <f>FIXED(Tabla1[[#This Row],[IVA RET]],0)</f>
        <v>0</v>
      </c>
      <c r="R2785" s="68">
        <f>Tabla1[[#This Row],[TASA 16]]*16%</f>
        <v>0</v>
      </c>
    </row>
    <row r="2786" spans="2:18" x14ac:dyDescent="0.25">
      <c r="B2786" t="str">
        <f>'[1]210 Y RFC'!A2786</f>
        <v>LOGJ471007MW1</v>
      </c>
      <c r="C2786" t="s">
        <v>2818</v>
      </c>
      <c r="D2786" t="str">
        <f>'[1]210 Y RFC'!C2786</f>
        <v>LOZANO GODINEZ MARIA DE JESUS</v>
      </c>
      <c r="E2786" s="35">
        <f>SUMIFS(Tabla16[TASA 16],Tabla16[NUM],Tabla1[[#This Row],[CODIGO]])</f>
        <v>0</v>
      </c>
      <c r="F2786" s="35">
        <f>SUMIFS(Tabla16[TASA 0%],Tabla16[NUM],Tabla1[[#This Row],[CODIGO]])</f>
        <v>0</v>
      </c>
      <c r="G2786" s="35">
        <f>SUMIFS(Tabla16[[EXENTO ]],Tabla16[NUM],Tabla1[[#This Row],[CODIGO]])</f>
        <v>0</v>
      </c>
      <c r="H2786" s="35">
        <f>SUMIFS(Tabla16[IVA],Tabla16[NUM],Tabla1[[#This Row],[CODIGO]])</f>
        <v>0</v>
      </c>
      <c r="I2786" s="35">
        <f>SUMIFS(Tabla16[ISR RET.],Tabla16[NUM],Tabla1[[#This Row],[CODIGO]])</f>
        <v>0</v>
      </c>
      <c r="J2786" s="35">
        <f>SUMIFS(Tabla16[IVA RET.],Tabla16[NUM],Tabla1[[#This Row],[CODIGO]])</f>
        <v>0</v>
      </c>
      <c r="K2786" t="str">
        <f>FIXED(Tabla1[[#This Row],[TASA 16%]],0)</f>
        <v>0</v>
      </c>
      <c r="L2786" t="str">
        <f>FIXED(Tabla1[[#This Row],[TASA 0%]],0)</f>
        <v>0</v>
      </c>
      <c r="M2786" t="str">
        <f>FIXED(Tabla1[[#This Row],[TASA EXE.]],0)</f>
        <v>0</v>
      </c>
      <c r="N2786" s="36" t="str">
        <f>FIXED(Tabla1[[#This Row],[IVA]],0)</f>
        <v>0</v>
      </c>
      <c r="O2786" s="36" t="str">
        <f>FIXED(Tabla1[[#This Row],[ISR RET]],0)</f>
        <v>0</v>
      </c>
      <c r="P2786" s="36" t="str">
        <f>FIXED(Tabla1[[#This Row],[IVA RET]],0)</f>
        <v>0</v>
      </c>
      <c r="R2786" s="68">
        <f>Tabla1[[#This Row],[TASA 16]]*16%</f>
        <v>0</v>
      </c>
    </row>
    <row r="2787" spans="2:18" x14ac:dyDescent="0.25">
      <c r="B2787" t="str">
        <f>'[1]210 Y RFC'!A2787</f>
        <v>ISA950810229</v>
      </c>
      <c r="C2787" t="s">
        <v>2819</v>
      </c>
      <c r="D2787" t="str">
        <f>'[1]210 Y RFC'!C2787</f>
        <v>IMPULSORA SAHUAYO SA DE CV</v>
      </c>
      <c r="E2787" s="35">
        <f>SUMIFS(Tabla16[TASA 16],Tabla16[NUM],Tabla1[[#This Row],[CODIGO]])</f>
        <v>283170.0625</v>
      </c>
      <c r="F2787" s="35">
        <f>SUMIFS(Tabla16[TASA 0%],Tabla16[NUM],Tabla1[[#This Row],[CODIGO]])</f>
        <v>604052.23750000005</v>
      </c>
      <c r="G2787" s="35">
        <f>SUMIFS(Tabla16[[EXENTO ]],Tabla16[NUM],Tabla1[[#This Row],[CODIGO]])</f>
        <v>21806.059999999998</v>
      </c>
      <c r="H2787" s="35">
        <f>SUMIFS(Tabla16[IVA],Tabla16[NUM],Tabla1[[#This Row],[CODIGO]])</f>
        <v>45307.210000000006</v>
      </c>
      <c r="I2787" s="35">
        <f>SUMIFS(Tabla16[ISR RET.],Tabla16[NUM],Tabla1[[#This Row],[CODIGO]])</f>
        <v>0</v>
      </c>
      <c r="J2787" s="35">
        <f>SUMIFS(Tabla16[IVA RET.],Tabla16[NUM],Tabla1[[#This Row],[CODIGO]])</f>
        <v>0</v>
      </c>
      <c r="K2787" t="str">
        <f>FIXED(Tabla1[[#This Row],[TASA 16%]],0)</f>
        <v>283,170</v>
      </c>
      <c r="L2787" t="str">
        <f>FIXED(Tabla1[[#This Row],[TASA 0%]],0)</f>
        <v>604,052</v>
      </c>
      <c r="M2787" t="str">
        <f>FIXED(Tabla1[[#This Row],[TASA EXE.]],0)</f>
        <v>21,806</v>
      </c>
      <c r="N2787" t="str">
        <f>FIXED(Tabla1[[#This Row],[IVA]],0)</f>
        <v>45,307</v>
      </c>
      <c r="O2787" t="str">
        <f>FIXED(Tabla1[[#This Row],[ISR RET]],0)</f>
        <v>0</v>
      </c>
      <c r="P2787" t="str">
        <f>FIXED(Tabla1[[#This Row],[IVA RET]],0)</f>
        <v>0</v>
      </c>
      <c r="R2787" s="68">
        <f>Tabla1[[#This Row],[TASA 16]]*16%</f>
        <v>45307.200000000004</v>
      </c>
    </row>
    <row r="2788" spans="2:18" x14ac:dyDescent="0.25">
      <c r="B2788" t="str">
        <f>'[1]210 Y RFC'!A2788</f>
        <v>GCE060127FS4</v>
      </c>
      <c r="C2788" t="s">
        <v>2820</v>
      </c>
      <c r="D2788" t="str">
        <f>'[1]210 Y RFC'!C2788</f>
        <v>GRUPO COMERCIALIZADORA LA ESPIGA SA DE CV</v>
      </c>
      <c r="E2788" s="35">
        <f>SUMIFS(Tabla16[TASA 16],Tabla16[NUM],Tabla1[[#This Row],[CODIGO]])</f>
        <v>0</v>
      </c>
      <c r="F2788" s="35">
        <f>SUMIFS(Tabla16[TASA 0%],Tabla16[NUM],Tabla1[[#This Row],[CODIGO]])</f>
        <v>0</v>
      </c>
      <c r="G2788" s="35">
        <f>SUMIFS(Tabla16[[EXENTO ]],Tabla16[NUM],Tabla1[[#This Row],[CODIGO]])</f>
        <v>0</v>
      </c>
      <c r="H2788" s="35">
        <f>SUMIFS(Tabla16[IVA],Tabla16[NUM],Tabla1[[#This Row],[CODIGO]])</f>
        <v>0</v>
      </c>
      <c r="I2788" s="35">
        <f>SUMIFS(Tabla16[ISR RET.],Tabla16[NUM],Tabla1[[#This Row],[CODIGO]])</f>
        <v>0</v>
      </c>
      <c r="J2788" s="35">
        <f>SUMIFS(Tabla16[IVA RET.],Tabla16[NUM],Tabla1[[#This Row],[CODIGO]])</f>
        <v>0</v>
      </c>
      <c r="K2788" t="str">
        <f>FIXED(Tabla1[[#This Row],[TASA 16%]],0)</f>
        <v>0</v>
      </c>
      <c r="L2788" t="str">
        <f>FIXED(Tabla1[[#This Row],[TASA 0%]],0)</f>
        <v>0</v>
      </c>
      <c r="M2788" t="str">
        <f>FIXED(Tabla1[[#This Row],[TASA EXE.]],0)</f>
        <v>0</v>
      </c>
      <c r="N2788" s="36" t="str">
        <f>FIXED(Tabla1[[#This Row],[IVA]],0)</f>
        <v>0</v>
      </c>
      <c r="O2788" s="36" t="str">
        <f>FIXED(Tabla1[[#This Row],[ISR RET]],0)</f>
        <v>0</v>
      </c>
      <c r="P2788" s="36" t="str">
        <f>FIXED(Tabla1[[#This Row],[IVA RET]],0)</f>
        <v>0</v>
      </c>
      <c r="R2788" s="68">
        <f>Tabla1[[#This Row],[TASA 16]]*16%</f>
        <v>0</v>
      </c>
    </row>
    <row r="2789" spans="2:18" x14ac:dyDescent="0.25">
      <c r="B2789" t="str">
        <f>'[1]210 Y RFC'!A2789</f>
        <v>MSS100506DR6</v>
      </c>
      <c r="C2789" t="s">
        <v>2821</v>
      </c>
      <c r="D2789" t="str">
        <f>'[1]210 Y RFC'!C2789</f>
        <v>MARGARITA SANAMENTE SA DE CV</v>
      </c>
      <c r="E2789" s="35">
        <f>SUMIFS(Tabla16[TASA 16],Tabla16[NUM],Tabla1[[#This Row],[CODIGO]])</f>
        <v>0</v>
      </c>
      <c r="F2789" s="35">
        <f>SUMIFS(Tabla16[TASA 0%],Tabla16[NUM],Tabla1[[#This Row],[CODIGO]])</f>
        <v>0</v>
      </c>
      <c r="G2789" s="35">
        <f>SUMIFS(Tabla16[[EXENTO ]],Tabla16[NUM],Tabla1[[#This Row],[CODIGO]])</f>
        <v>0</v>
      </c>
      <c r="H2789" s="35">
        <f>SUMIFS(Tabla16[IVA],Tabla16[NUM],Tabla1[[#This Row],[CODIGO]])</f>
        <v>0</v>
      </c>
      <c r="I2789" s="35">
        <f>SUMIFS(Tabla16[ISR RET.],Tabla16[NUM],Tabla1[[#This Row],[CODIGO]])</f>
        <v>0</v>
      </c>
      <c r="J2789" s="35">
        <f>SUMIFS(Tabla16[IVA RET.],Tabla16[NUM],Tabla1[[#This Row],[CODIGO]])</f>
        <v>0</v>
      </c>
      <c r="K2789" t="str">
        <f>FIXED(Tabla1[[#This Row],[TASA 16%]],0)</f>
        <v>0</v>
      </c>
      <c r="L2789" t="str">
        <f>FIXED(Tabla1[[#This Row],[TASA 0%]],0)</f>
        <v>0</v>
      </c>
      <c r="M2789" t="str">
        <f>FIXED(Tabla1[[#This Row],[TASA EXE.]],0)</f>
        <v>0</v>
      </c>
      <c r="N2789" t="str">
        <f>FIXED(Tabla1[[#This Row],[IVA]],0)</f>
        <v>0</v>
      </c>
      <c r="O2789" t="str">
        <f>FIXED(Tabla1[[#This Row],[ISR RET]],0)</f>
        <v>0</v>
      </c>
      <c r="P2789" t="str">
        <f>FIXED(Tabla1[[#This Row],[IVA RET]],0)</f>
        <v>0</v>
      </c>
      <c r="R2789" s="68">
        <f>Tabla1[[#This Row],[TASA 16]]*16%</f>
        <v>0</v>
      </c>
    </row>
    <row r="2790" spans="2:18" x14ac:dyDescent="0.25">
      <c r="B2790">
        <f>'[1]210 Y RFC'!A2790</f>
        <v>0</v>
      </c>
      <c r="C2790" t="s">
        <v>2822</v>
      </c>
      <c r="D2790">
        <f>'[1]210 Y RFC'!C2790</f>
        <v>0</v>
      </c>
      <c r="E2790" s="35">
        <f>SUMIFS(Tabla16[TASA 16],Tabla16[NUM],Tabla1[[#This Row],[CODIGO]])</f>
        <v>0</v>
      </c>
      <c r="F2790" s="35">
        <f>SUMIFS(Tabla16[TASA 0%],Tabla16[NUM],Tabla1[[#This Row],[CODIGO]])</f>
        <v>0</v>
      </c>
      <c r="G2790" s="35">
        <f>SUMIFS(Tabla16[[EXENTO ]],Tabla16[NUM],Tabla1[[#This Row],[CODIGO]])</f>
        <v>0</v>
      </c>
      <c r="H2790" s="35">
        <f>SUMIFS(Tabla16[IVA],Tabla16[NUM],Tabla1[[#This Row],[CODIGO]])</f>
        <v>0</v>
      </c>
      <c r="I2790" s="35">
        <f>SUMIFS(Tabla16[ISR RET.],Tabla16[NUM],Tabla1[[#This Row],[CODIGO]])</f>
        <v>0</v>
      </c>
      <c r="J2790" s="35">
        <f>SUMIFS(Tabla16[IVA RET.],Tabla16[NUM],Tabla1[[#This Row],[CODIGO]])</f>
        <v>0</v>
      </c>
      <c r="K2790" t="str">
        <f>FIXED(Tabla1[[#This Row],[TASA 16%]],0)</f>
        <v>0</v>
      </c>
      <c r="L2790" t="str">
        <f>FIXED(Tabla1[[#This Row],[TASA 0%]],0)</f>
        <v>0</v>
      </c>
      <c r="M2790" t="str">
        <f>FIXED(Tabla1[[#This Row],[TASA EXE.]],0)</f>
        <v>0</v>
      </c>
      <c r="N2790" s="36" t="str">
        <f>FIXED(Tabla1[[#This Row],[IVA]],0)</f>
        <v>0</v>
      </c>
      <c r="O2790" s="36" t="str">
        <f>FIXED(Tabla1[[#This Row],[ISR RET]],0)</f>
        <v>0</v>
      </c>
      <c r="P2790" s="36" t="str">
        <f>FIXED(Tabla1[[#This Row],[IVA RET]],0)</f>
        <v>0</v>
      </c>
      <c r="R2790" s="68">
        <f>Tabla1[[#This Row],[TASA 16]]*16%</f>
        <v>0</v>
      </c>
    </row>
    <row r="2791" spans="2:18" x14ac:dyDescent="0.25">
      <c r="B2791" t="str">
        <f>'[1]210 Y RFC'!A2791</f>
        <v>PAL110617P26</v>
      </c>
      <c r="C2791" t="s">
        <v>2823</v>
      </c>
      <c r="D2791" t="str">
        <f>'[1]210 Y RFC'!C2791</f>
        <v>PANIFICADORA LA ALTEÑA SA DE CV</v>
      </c>
      <c r="E2791" s="35">
        <f>SUMIFS(Tabla16[TASA 16],Tabla16[NUM],Tabla1[[#This Row],[CODIGO]])</f>
        <v>0</v>
      </c>
      <c r="F2791" s="35">
        <f>SUMIFS(Tabla16[TASA 0%],Tabla16[NUM],Tabla1[[#This Row],[CODIGO]])</f>
        <v>48605.82</v>
      </c>
      <c r="G2791" s="35">
        <f>SUMIFS(Tabla16[[EXENTO ]],Tabla16[NUM],Tabla1[[#This Row],[CODIGO]])</f>
        <v>2593.7399999999998</v>
      </c>
      <c r="H2791" s="35">
        <f>SUMIFS(Tabla16[IVA],Tabla16[NUM],Tabla1[[#This Row],[CODIGO]])</f>
        <v>0</v>
      </c>
      <c r="I2791" s="35">
        <f>SUMIFS(Tabla16[ISR RET.],Tabla16[NUM],Tabla1[[#This Row],[CODIGO]])</f>
        <v>0</v>
      </c>
      <c r="J2791" s="35">
        <f>SUMIFS(Tabla16[IVA RET.],Tabla16[NUM],Tabla1[[#This Row],[CODIGO]])</f>
        <v>0</v>
      </c>
      <c r="K2791" t="str">
        <f>FIXED(Tabla1[[#This Row],[TASA 16%]],0)</f>
        <v>0</v>
      </c>
      <c r="L2791" t="str">
        <f>FIXED(Tabla1[[#This Row],[TASA 0%]],0)</f>
        <v>48,606</v>
      </c>
      <c r="M2791" t="str">
        <f>FIXED(Tabla1[[#This Row],[TASA EXE.]],0)</f>
        <v>2,594</v>
      </c>
      <c r="N2791" t="str">
        <f>FIXED(Tabla1[[#This Row],[IVA]],0)</f>
        <v>0</v>
      </c>
      <c r="O2791" t="str">
        <f>FIXED(Tabla1[[#This Row],[ISR RET]],0)</f>
        <v>0</v>
      </c>
      <c r="P2791" t="str">
        <f>FIXED(Tabla1[[#This Row],[IVA RET]],0)</f>
        <v>0</v>
      </c>
      <c r="R2791" s="68">
        <f>Tabla1[[#This Row],[TASA 16]]*16%</f>
        <v>0</v>
      </c>
    </row>
    <row r="2792" spans="2:18" x14ac:dyDescent="0.25">
      <c r="B2792" t="str">
        <f>'[1]210 Y RFC'!A2792</f>
        <v>NUGP870627175</v>
      </c>
      <c r="C2792" t="s">
        <v>2824</v>
      </c>
      <c r="D2792" t="str">
        <f>'[1]210 Y RFC'!C2792</f>
        <v>NUÑO GONZALEZ PEDRO ARMANDO</v>
      </c>
      <c r="E2792" s="35">
        <f>SUMIFS(Tabla16[TASA 16],Tabla16[NUM],Tabla1[[#This Row],[CODIGO]])</f>
        <v>0</v>
      </c>
      <c r="F2792" s="35">
        <f>SUMIFS(Tabla16[TASA 0%],Tabla16[NUM],Tabla1[[#This Row],[CODIGO]])</f>
        <v>0</v>
      </c>
      <c r="G2792" s="35">
        <f>SUMIFS(Tabla16[[EXENTO ]],Tabla16[NUM],Tabla1[[#This Row],[CODIGO]])</f>
        <v>0</v>
      </c>
      <c r="H2792" s="35">
        <f>SUMIFS(Tabla16[IVA],Tabla16[NUM],Tabla1[[#This Row],[CODIGO]])</f>
        <v>0</v>
      </c>
      <c r="I2792" s="35">
        <f>SUMIFS(Tabla16[ISR RET.],Tabla16[NUM],Tabla1[[#This Row],[CODIGO]])</f>
        <v>0</v>
      </c>
      <c r="J2792" s="35">
        <f>SUMIFS(Tabla16[IVA RET.],Tabla16[NUM],Tabla1[[#This Row],[CODIGO]])</f>
        <v>0</v>
      </c>
      <c r="K2792" t="str">
        <f>FIXED(Tabla1[[#This Row],[TASA 16%]],0)</f>
        <v>0</v>
      </c>
      <c r="L2792" t="str">
        <f>FIXED(Tabla1[[#This Row],[TASA 0%]],0)</f>
        <v>0</v>
      </c>
      <c r="M2792" t="str">
        <f>FIXED(Tabla1[[#This Row],[TASA EXE.]],0)</f>
        <v>0</v>
      </c>
      <c r="N2792" s="36" t="str">
        <f>FIXED(Tabla1[[#This Row],[IVA]],0)</f>
        <v>0</v>
      </c>
      <c r="O2792" s="36" t="str">
        <f>FIXED(Tabla1[[#This Row],[ISR RET]],0)</f>
        <v>0</v>
      </c>
      <c r="P2792" s="36" t="str">
        <f>FIXED(Tabla1[[#This Row],[IVA RET]],0)</f>
        <v>0</v>
      </c>
      <c r="R2792" s="68">
        <f>Tabla1[[#This Row],[TASA 16]]*16%</f>
        <v>0</v>
      </c>
    </row>
    <row r="2793" spans="2:18" x14ac:dyDescent="0.25">
      <c r="B2793" t="str">
        <f>'[1]210 Y RFC'!A2793</f>
        <v>CEM880726UZA</v>
      </c>
      <c r="C2793" t="s">
        <v>2825</v>
      </c>
      <c r="D2793" t="str">
        <f>'[1]210 Y RFC'!C2793</f>
        <v>CEMEX SAB DE CV</v>
      </c>
      <c r="E2793" s="35">
        <f>SUMIFS(Tabla16[TASA 16],Tabla16[NUM],Tabla1[[#This Row],[CODIGO]])</f>
        <v>0</v>
      </c>
      <c r="F2793" s="35">
        <f>SUMIFS(Tabla16[TASA 0%],Tabla16[NUM],Tabla1[[#This Row],[CODIGO]])</f>
        <v>0</v>
      </c>
      <c r="G2793" s="35">
        <f>SUMIFS(Tabla16[[EXENTO ]],Tabla16[NUM],Tabla1[[#This Row],[CODIGO]])</f>
        <v>0</v>
      </c>
      <c r="H2793" s="35">
        <f>SUMIFS(Tabla16[IVA],Tabla16[NUM],Tabla1[[#This Row],[CODIGO]])</f>
        <v>0</v>
      </c>
      <c r="I2793" s="35">
        <f>SUMIFS(Tabla16[ISR RET.],Tabla16[NUM],Tabla1[[#This Row],[CODIGO]])</f>
        <v>0</v>
      </c>
      <c r="J2793" s="35">
        <f>SUMIFS(Tabla16[IVA RET.],Tabla16[NUM],Tabla1[[#This Row],[CODIGO]])</f>
        <v>0</v>
      </c>
      <c r="K2793" t="str">
        <f>FIXED(Tabla1[[#This Row],[TASA 16%]],0)</f>
        <v>0</v>
      </c>
      <c r="L2793" t="str">
        <f>FIXED(Tabla1[[#This Row],[TASA 0%]],0)</f>
        <v>0</v>
      </c>
      <c r="M2793" t="str">
        <f>FIXED(Tabla1[[#This Row],[TASA EXE.]],0)</f>
        <v>0</v>
      </c>
      <c r="N2793" t="str">
        <f>FIXED(Tabla1[[#This Row],[IVA]],0)</f>
        <v>0</v>
      </c>
      <c r="O2793" t="str">
        <f>FIXED(Tabla1[[#This Row],[ISR RET]],0)</f>
        <v>0</v>
      </c>
      <c r="P2793" t="str">
        <f>FIXED(Tabla1[[#This Row],[IVA RET]],0)</f>
        <v>0</v>
      </c>
      <c r="R2793" s="68">
        <f>Tabla1[[#This Row],[TASA 16]]*16%</f>
        <v>0</v>
      </c>
    </row>
    <row r="2794" spans="2:18" x14ac:dyDescent="0.25">
      <c r="B2794" t="str">
        <f>'[1]210 Y RFC'!A2794</f>
        <v>MEMR531218RH2</v>
      </c>
      <c r="C2794" t="s">
        <v>2826</v>
      </c>
      <c r="D2794" t="str">
        <f>'[1]210 Y RFC'!C2794</f>
        <v>MENDOZA MACEDO ROSARIO</v>
      </c>
      <c r="E2794" s="35">
        <f>SUMIFS(Tabla16[TASA 16],Tabla16[NUM],Tabla1[[#This Row],[CODIGO]])</f>
        <v>0</v>
      </c>
      <c r="F2794" s="35">
        <f>SUMIFS(Tabla16[TASA 0%],Tabla16[NUM],Tabla1[[#This Row],[CODIGO]])</f>
        <v>0</v>
      </c>
      <c r="G2794" s="35">
        <f>SUMIFS(Tabla16[[EXENTO ]],Tabla16[NUM],Tabla1[[#This Row],[CODIGO]])</f>
        <v>0</v>
      </c>
      <c r="H2794" s="35">
        <f>SUMIFS(Tabla16[IVA],Tabla16[NUM],Tabla1[[#This Row],[CODIGO]])</f>
        <v>0</v>
      </c>
      <c r="I2794" s="35">
        <f>SUMIFS(Tabla16[ISR RET.],Tabla16[NUM],Tabla1[[#This Row],[CODIGO]])</f>
        <v>0</v>
      </c>
      <c r="J2794" s="35">
        <f>SUMIFS(Tabla16[IVA RET.],Tabla16[NUM],Tabla1[[#This Row],[CODIGO]])</f>
        <v>0</v>
      </c>
      <c r="K2794" t="str">
        <f>FIXED(Tabla1[[#This Row],[TASA 16%]],0)</f>
        <v>0</v>
      </c>
      <c r="L2794" t="str">
        <f>FIXED(Tabla1[[#This Row],[TASA 0%]],0)</f>
        <v>0</v>
      </c>
      <c r="M2794" t="str">
        <f>FIXED(Tabla1[[#This Row],[TASA EXE.]],0)</f>
        <v>0</v>
      </c>
      <c r="N2794" t="str">
        <f>FIXED(Tabla1[[#This Row],[IVA]],0)</f>
        <v>0</v>
      </c>
      <c r="O2794" t="str">
        <f>FIXED(Tabla1[[#This Row],[ISR RET]],0)</f>
        <v>0</v>
      </c>
      <c r="P2794" t="str">
        <f>FIXED(Tabla1[[#This Row],[IVA RET]],0)</f>
        <v>0</v>
      </c>
      <c r="R2794" s="68">
        <f>Tabla1[[#This Row],[TASA 16]]*16%</f>
        <v>0</v>
      </c>
    </row>
    <row r="2795" spans="2:18" x14ac:dyDescent="0.25">
      <c r="B2795" t="str">
        <f>'[1]210 Y RFC'!A2795</f>
        <v>MFA101108496</v>
      </c>
      <c r="C2795" t="s">
        <v>2827</v>
      </c>
      <c r="D2795" t="str">
        <f>'[1]210 Y RFC'!C2795</f>
        <v>MACRO FARMACIAS SA DE CV</v>
      </c>
      <c r="E2795" s="35">
        <f>SUMIFS(Tabla16[TASA 16],Tabla16[NUM],Tabla1[[#This Row],[CODIGO]])</f>
        <v>0</v>
      </c>
      <c r="F2795" s="35">
        <f>SUMIFS(Tabla16[TASA 0%],Tabla16[NUM],Tabla1[[#This Row],[CODIGO]])</f>
        <v>0</v>
      </c>
      <c r="G2795" s="35">
        <f>SUMIFS(Tabla16[[EXENTO ]],Tabla16[NUM],Tabla1[[#This Row],[CODIGO]])</f>
        <v>0</v>
      </c>
      <c r="H2795" s="35">
        <f>SUMIFS(Tabla16[IVA],Tabla16[NUM],Tabla1[[#This Row],[CODIGO]])</f>
        <v>0</v>
      </c>
      <c r="I2795" s="35">
        <f>SUMIFS(Tabla16[ISR RET.],Tabla16[NUM],Tabla1[[#This Row],[CODIGO]])</f>
        <v>0</v>
      </c>
      <c r="J2795" s="35">
        <f>SUMIFS(Tabla16[IVA RET.],Tabla16[NUM],Tabla1[[#This Row],[CODIGO]])</f>
        <v>0</v>
      </c>
      <c r="K2795" t="str">
        <f>FIXED(Tabla1[[#This Row],[TASA 16%]],0)</f>
        <v>0</v>
      </c>
      <c r="L2795" t="str">
        <f>FIXED(Tabla1[[#This Row],[TASA 0%]],0)</f>
        <v>0</v>
      </c>
      <c r="M2795" t="str">
        <f>FIXED(Tabla1[[#This Row],[TASA EXE.]],0)</f>
        <v>0</v>
      </c>
      <c r="N2795" t="str">
        <f>FIXED(Tabla1[[#This Row],[IVA]],0)</f>
        <v>0</v>
      </c>
      <c r="O2795" t="str">
        <f>FIXED(Tabla1[[#This Row],[ISR RET]],0)</f>
        <v>0</v>
      </c>
      <c r="P2795" t="str">
        <f>FIXED(Tabla1[[#This Row],[IVA RET]],0)</f>
        <v>0</v>
      </c>
      <c r="R2795" s="68">
        <f>Tabla1[[#This Row],[TASA 16]]*16%</f>
        <v>0</v>
      </c>
    </row>
    <row r="2796" spans="2:18" x14ac:dyDescent="0.25">
      <c r="B2796" t="str">
        <f>'[1]210 Y RFC'!A2796</f>
        <v>VINI701107MZ2</v>
      </c>
      <c r="C2796" t="s">
        <v>2828</v>
      </c>
      <c r="D2796" t="str">
        <f>'[1]210 Y RFC'!C2796</f>
        <v>VILLASEÑOR NAVARRO ILIANA GENOVEVA</v>
      </c>
      <c r="E2796" s="35">
        <f>SUMIFS(Tabla16[TASA 16],Tabla16[NUM],Tabla1[[#This Row],[CODIGO]])</f>
        <v>0</v>
      </c>
      <c r="F2796" s="35">
        <f>SUMIFS(Tabla16[TASA 0%],Tabla16[NUM],Tabla1[[#This Row],[CODIGO]])</f>
        <v>32561</v>
      </c>
      <c r="G2796" s="35">
        <f>SUMIFS(Tabla16[[EXENTO ]],Tabla16[NUM],Tabla1[[#This Row],[CODIGO]])</f>
        <v>0</v>
      </c>
      <c r="H2796" s="35">
        <f>SUMIFS(Tabla16[IVA],Tabla16[NUM],Tabla1[[#This Row],[CODIGO]])</f>
        <v>0</v>
      </c>
      <c r="I2796" s="35">
        <f>SUMIFS(Tabla16[ISR RET.],Tabla16[NUM],Tabla1[[#This Row],[CODIGO]])</f>
        <v>0</v>
      </c>
      <c r="J2796" s="35">
        <f>SUMIFS(Tabla16[IVA RET.],Tabla16[NUM],Tabla1[[#This Row],[CODIGO]])</f>
        <v>0</v>
      </c>
      <c r="K2796" t="str">
        <f>FIXED(Tabla1[[#This Row],[TASA 16%]],0)</f>
        <v>0</v>
      </c>
      <c r="L2796" t="str">
        <f>FIXED(Tabla1[[#This Row],[TASA 0%]],0)</f>
        <v>32,561</v>
      </c>
      <c r="M2796" t="str">
        <f>FIXED(Tabla1[[#This Row],[TASA EXE.]],0)</f>
        <v>0</v>
      </c>
      <c r="N2796" s="36" t="str">
        <f>FIXED(Tabla1[[#This Row],[IVA]],0)</f>
        <v>0</v>
      </c>
      <c r="O2796" s="36" t="str">
        <f>FIXED(Tabla1[[#This Row],[ISR RET]],0)</f>
        <v>0</v>
      </c>
      <c r="P2796" s="36" t="str">
        <f>FIXED(Tabla1[[#This Row],[IVA RET]],0)</f>
        <v>0</v>
      </c>
      <c r="R2796" s="68">
        <f>Tabla1[[#This Row],[TASA 16]]*16%</f>
        <v>0</v>
      </c>
    </row>
    <row r="2797" spans="2:18" x14ac:dyDescent="0.25">
      <c r="B2797" t="str">
        <f>'[1]210 Y RFC'!A2797</f>
        <v>CLE810525EA1</v>
      </c>
      <c r="C2797" t="s">
        <v>2829</v>
      </c>
      <c r="D2797" t="str">
        <f>'[1]210 Y RFC'!C2797</f>
        <v>CASA LEY SA DE CV</v>
      </c>
      <c r="E2797" s="35">
        <f>SUMIFS(Tabla16[TASA 16],Tabla16[NUM],Tabla1[[#This Row],[CODIGO]])</f>
        <v>0</v>
      </c>
      <c r="F2797" s="35">
        <f>SUMIFS(Tabla16[TASA 0%],Tabla16[NUM],Tabla1[[#This Row],[CODIGO]])</f>
        <v>0</v>
      </c>
      <c r="G2797" s="35">
        <f>SUMIFS(Tabla16[[EXENTO ]],Tabla16[NUM],Tabla1[[#This Row],[CODIGO]])</f>
        <v>0</v>
      </c>
      <c r="H2797" s="35">
        <f>SUMIFS(Tabla16[IVA],Tabla16[NUM],Tabla1[[#This Row],[CODIGO]])</f>
        <v>0</v>
      </c>
      <c r="I2797" s="35">
        <f>SUMIFS(Tabla16[ISR RET.],Tabla16[NUM],Tabla1[[#This Row],[CODIGO]])</f>
        <v>0</v>
      </c>
      <c r="J2797" s="35">
        <f>SUMIFS(Tabla16[IVA RET.],Tabla16[NUM],Tabla1[[#This Row],[CODIGO]])</f>
        <v>0</v>
      </c>
      <c r="K2797" t="str">
        <f>FIXED(Tabla1[[#This Row],[TASA 16%]],0)</f>
        <v>0</v>
      </c>
      <c r="L2797" t="str">
        <f>FIXED(Tabla1[[#This Row],[TASA 0%]],0)</f>
        <v>0</v>
      </c>
      <c r="M2797" t="str">
        <f>FIXED(Tabla1[[#This Row],[TASA EXE.]],0)</f>
        <v>0</v>
      </c>
      <c r="N2797" t="str">
        <f>FIXED(Tabla1[[#This Row],[IVA]],0)</f>
        <v>0</v>
      </c>
      <c r="O2797" t="str">
        <f>FIXED(Tabla1[[#This Row],[ISR RET]],0)</f>
        <v>0</v>
      </c>
      <c r="P2797" t="str">
        <f>FIXED(Tabla1[[#This Row],[IVA RET]],0)</f>
        <v>0</v>
      </c>
      <c r="R2797" s="68">
        <f>Tabla1[[#This Row],[TASA 16]]*16%</f>
        <v>0</v>
      </c>
    </row>
    <row r="2798" spans="2:18" x14ac:dyDescent="0.25">
      <c r="B2798" t="str">
        <f>'[1]210 Y RFC'!A2798</f>
        <v>TTE990512QU0</v>
      </c>
      <c r="C2798" t="s">
        <v>2830</v>
      </c>
      <c r="D2798" t="str">
        <f>'[1]210 Y RFC'!C2798</f>
        <v>TIEMPO Y TECNOLOGIA SA DE CV</v>
      </c>
      <c r="E2798" s="35">
        <f>SUMIFS(Tabla16[TASA 16],Tabla16[NUM],Tabla1[[#This Row],[CODIGO]])</f>
        <v>0</v>
      </c>
      <c r="F2798" s="35">
        <f>SUMIFS(Tabla16[TASA 0%],Tabla16[NUM],Tabla1[[#This Row],[CODIGO]])</f>
        <v>0</v>
      </c>
      <c r="G2798" s="35">
        <f>SUMIFS(Tabla16[[EXENTO ]],Tabla16[NUM],Tabla1[[#This Row],[CODIGO]])</f>
        <v>0</v>
      </c>
      <c r="H2798" s="35">
        <f>SUMIFS(Tabla16[IVA],Tabla16[NUM],Tabla1[[#This Row],[CODIGO]])</f>
        <v>0</v>
      </c>
      <c r="I2798" s="35">
        <f>SUMIFS(Tabla16[ISR RET.],Tabla16[NUM],Tabla1[[#This Row],[CODIGO]])</f>
        <v>0</v>
      </c>
      <c r="J2798" s="35">
        <f>SUMIFS(Tabla16[IVA RET.],Tabla16[NUM],Tabla1[[#This Row],[CODIGO]])</f>
        <v>0</v>
      </c>
      <c r="K2798" t="str">
        <f>FIXED(Tabla1[[#This Row],[TASA 16%]],0)</f>
        <v>0</v>
      </c>
      <c r="L2798" t="str">
        <f>FIXED(Tabla1[[#This Row],[TASA 0%]],0)</f>
        <v>0</v>
      </c>
      <c r="M2798" t="str">
        <f>FIXED(Tabla1[[#This Row],[TASA EXE.]],0)</f>
        <v>0</v>
      </c>
      <c r="N2798" s="36" t="str">
        <f>FIXED(Tabla1[[#This Row],[IVA]],0)</f>
        <v>0</v>
      </c>
      <c r="O2798" s="36" t="str">
        <f>FIXED(Tabla1[[#This Row],[ISR RET]],0)</f>
        <v>0</v>
      </c>
      <c r="P2798" s="36" t="str">
        <f>FIXED(Tabla1[[#This Row],[IVA RET]],0)</f>
        <v>0</v>
      </c>
      <c r="R2798" s="68">
        <f>Tabla1[[#This Row],[TASA 16]]*16%</f>
        <v>0</v>
      </c>
    </row>
    <row r="2799" spans="2:18" x14ac:dyDescent="0.25">
      <c r="B2799" t="str">
        <f>'[1]210 Y RFC'!A2799</f>
        <v>VIFA730530382</v>
      </c>
      <c r="C2799" t="s">
        <v>2831</v>
      </c>
      <c r="D2799" t="str">
        <f>'[1]210 Y RFC'!C2799</f>
        <v>VILLASEÑOR FERNANDEZ ARTURO</v>
      </c>
      <c r="E2799" s="35">
        <f>SUMIFS(Tabla16[TASA 16],Tabla16[NUM],Tabla1[[#This Row],[CODIGO]])</f>
        <v>0</v>
      </c>
      <c r="F2799" s="35">
        <f>SUMIFS(Tabla16[TASA 0%],Tabla16[NUM],Tabla1[[#This Row],[CODIGO]])</f>
        <v>0</v>
      </c>
      <c r="G2799" s="35">
        <f>SUMIFS(Tabla16[[EXENTO ]],Tabla16[NUM],Tabla1[[#This Row],[CODIGO]])</f>
        <v>0</v>
      </c>
      <c r="H2799" s="35">
        <f>SUMIFS(Tabla16[IVA],Tabla16[NUM],Tabla1[[#This Row],[CODIGO]])</f>
        <v>0</v>
      </c>
      <c r="I2799" s="35">
        <f>SUMIFS(Tabla16[ISR RET.],Tabla16[NUM],Tabla1[[#This Row],[CODIGO]])</f>
        <v>0</v>
      </c>
      <c r="J2799" s="35">
        <f>SUMIFS(Tabla16[IVA RET.],Tabla16[NUM],Tabla1[[#This Row],[CODIGO]])</f>
        <v>0</v>
      </c>
      <c r="K2799" t="str">
        <f>FIXED(Tabla1[[#This Row],[TASA 16%]],0)</f>
        <v>0</v>
      </c>
      <c r="L2799" t="str">
        <f>FIXED(Tabla1[[#This Row],[TASA 0%]],0)</f>
        <v>0</v>
      </c>
      <c r="M2799" t="str">
        <f>FIXED(Tabla1[[#This Row],[TASA EXE.]],0)</f>
        <v>0</v>
      </c>
      <c r="N2799" t="str">
        <f>FIXED(Tabla1[[#This Row],[IVA]],0)</f>
        <v>0</v>
      </c>
      <c r="O2799" t="str">
        <f>FIXED(Tabla1[[#This Row],[ISR RET]],0)</f>
        <v>0</v>
      </c>
      <c r="P2799" t="str">
        <f>FIXED(Tabla1[[#This Row],[IVA RET]],0)</f>
        <v>0</v>
      </c>
      <c r="R2799" s="68">
        <f>Tabla1[[#This Row],[TASA 16]]*16%</f>
        <v>0</v>
      </c>
    </row>
    <row r="2800" spans="2:18" x14ac:dyDescent="0.25">
      <c r="B2800" t="str">
        <f>'[1]210 Y RFC'!A2800</f>
        <v>NAGP6306067D5</v>
      </c>
      <c r="C2800" t="s">
        <v>2832</v>
      </c>
      <c r="D2800" t="str">
        <f>'[1]210 Y RFC'!C2800</f>
        <v>NAVARRO GONZALEZ PAZ ANGELICA</v>
      </c>
      <c r="E2800" s="35">
        <f>SUMIFS(Tabla16[TASA 16],Tabla16[NUM],Tabla1[[#This Row],[CODIGO]])</f>
        <v>0</v>
      </c>
      <c r="F2800" s="35">
        <f>SUMIFS(Tabla16[TASA 0%],Tabla16[NUM],Tabla1[[#This Row],[CODIGO]])</f>
        <v>0</v>
      </c>
      <c r="G2800" s="35">
        <f>SUMIFS(Tabla16[[EXENTO ]],Tabla16[NUM],Tabla1[[#This Row],[CODIGO]])</f>
        <v>0</v>
      </c>
      <c r="H2800" s="35">
        <f>SUMIFS(Tabla16[IVA],Tabla16[NUM],Tabla1[[#This Row],[CODIGO]])</f>
        <v>0</v>
      </c>
      <c r="I2800" s="35">
        <f>SUMIFS(Tabla16[ISR RET.],Tabla16[NUM],Tabla1[[#This Row],[CODIGO]])</f>
        <v>0</v>
      </c>
      <c r="J2800" s="35">
        <f>SUMIFS(Tabla16[IVA RET.],Tabla16[NUM],Tabla1[[#This Row],[CODIGO]])</f>
        <v>0</v>
      </c>
      <c r="K2800" t="str">
        <f>FIXED(Tabla1[[#This Row],[TASA 16%]],0)</f>
        <v>0</v>
      </c>
      <c r="L2800" t="str">
        <f>FIXED(Tabla1[[#This Row],[TASA 0%]],0)</f>
        <v>0</v>
      </c>
      <c r="M2800" t="str">
        <f>FIXED(Tabla1[[#This Row],[TASA EXE.]],0)</f>
        <v>0</v>
      </c>
      <c r="N2800" s="36" t="str">
        <f>FIXED(Tabla1[[#This Row],[IVA]],0)</f>
        <v>0</v>
      </c>
      <c r="O2800" s="36" t="str">
        <f>FIXED(Tabla1[[#This Row],[ISR RET]],0)</f>
        <v>0</v>
      </c>
      <c r="P2800" s="36" t="str">
        <f>FIXED(Tabla1[[#This Row],[IVA RET]],0)</f>
        <v>0</v>
      </c>
      <c r="R2800" s="68">
        <f>Tabla1[[#This Row],[TASA 16]]*16%</f>
        <v>0</v>
      </c>
    </row>
    <row r="2801" spans="2:18" x14ac:dyDescent="0.25">
      <c r="B2801" t="str">
        <f>'[1]210 Y RFC'!A2801</f>
        <v>KDI990111UQ5</v>
      </c>
      <c r="C2801" t="s">
        <v>2833</v>
      </c>
      <c r="D2801" t="str">
        <f>'[1]210 Y RFC'!C2801</f>
        <v>KAMAJO DISTRIBUCIONES SA DE CV</v>
      </c>
      <c r="E2801" s="35">
        <f>SUMIFS(Tabla16[TASA 16],Tabla16[NUM],Tabla1[[#This Row],[CODIGO]])</f>
        <v>0</v>
      </c>
      <c r="F2801" s="35">
        <f>SUMIFS(Tabla16[TASA 0%],Tabla16[NUM],Tabla1[[#This Row],[CODIGO]])</f>
        <v>0</v>
      </c>
      <c r="G2801" s="35">
        <f>SUMIFS(Tabla16[[EXENTO ]],Tabla16[NUM],Tabla1[[#This Row],[CODIGO]])</f>
        <v>0</v>
      </c>
      <c r="H2801" s="35">
        <f>SUMIFS(Tabla16[IVA],Tabla16[NUM],Tabla1[[#This Row],[CODIGO]])</f>
        <v>0</v>
      </c>
      <c r="I2801" s="35">
        <f>SUMIFS(Tabla16[ISR RET.],Tabla16[NUM],Tabla1[[#This Row],[CODIGO]])</f>
        <v>0</v>
      </c>
      <c r="J2801" s="35">
        <f>SUMIFS(Tabla16[IVA RET.],Tabla16[NUM],Tabla1[[#This Row],[CODIGO]])</f>
        <v>0</v>
      </c>
      <c r="K2801" t="str">
        <f>FIXED(Tabla1[[#This Row],[TASA 16%]],0)</f>
        <v>0</v>
      </c>
      <c r="L2801" t="str">
        <f>FIXED(Tabla1[[#This Row],[TASA 0%]],0)</f>
        <v>0</v>
      </c>
      <c r="M2801" t="str">
        <f>FIXED(Tabla1[[#This Row],[TASA EXE.]],0)</f>
        <v>0</v>
      </c>
      <c r="N2801" t="str">
        <f>FIXED(Tabla1[[#This Row],[IVA]],0)</f>
        <v>0</v>
      </c>
      <c r="O2801" t="str">
        <f>FIXED(Tabla1[[#This Row],[ISR RET]],0)</f>
        <v>0</v>
      </c>
      <c r="P2801" t="str">
        <f>FIXED(Tabla1[[#This Row],[IVA RET]],0)</f>
        <v>0</v>
      </c>
      <c r="R2801" s="68">
        <f>Tabla1[[#This Row],[TASA 16]]*16%</f>
        <v>0</v>
      </c>
    </row>
    <row r="2802" spans="2:18" x14ac:dyDescent="0.25">
      <c r="B2802" t="str">
        <f>'[1]210 Y RFC'!A2802</f>
        <v>ELE9012281G2</v>
      </c>
      <c r="C2802" t="s">
        <v>2834</v>
      </c>
      <c r="D2802" t="str">
        <f>'[1]210 Y RFC'!C2802</f>
        <v>ELECTROPURA S DE RL DE CV</v>
      </c>
      <c r="E2802" s="35">
        <f>SUMIFS(Tabla16[TASA 16],Tabla16[NUM],Tabla1[[#This Row],[CODIGO]])</f>
        <v>0</v>
      </c>
      <c r="F2802" s="35">
        <f>SUMIFS(Tabla16[TASA 0%],Tabla16[NUM],Tabla1[[#This Row],[CODIGO]])</f>
        <v>0</v>
      </c>
      <c r="G2802" s="35">
        <f>SUMIFS(Tabla16[[EXENTO ]],Tabla16[NUM],Tabla1[[#This Row],[CODIGO]])</f>
        <v>0</v>
      </c>
      <c r="H2802" s="35">
        <f>SUMIFS(Tabla16[IVA],Tabla16[NUM],Tabla1[[#This Row],[CODIGO]])</f>
        <v>0</v>
      </c>
      <c r="I2802" s="35">
        <f>SUMIFS(Tabla16[ISR RET.],Tabla16[NUM],Tabla1[[#This Row],[CODIGO]])</f>
        <v>0</v>
      </c>
      <c r="J2802" s="35">
        <f>SUMIFS(Tabla16[IVA RET.],Tabla16[NUM],Tabla1[[#This Row],[CODIGO]])</f>
        <v>0</v>
      </c>
      <c r="K2802" t="str">
        <f>FIXED(Tabla1[[#This Row],[TASA 16%]],0)</f>
        <v>0</v>
      </c>
      <c r="L2802" t="str">
        <f>FIXED(Tabla1[[#This Row],[TASA 0%]],0)</f>
        <v>0</v>
      </c>
      <c r="M2802" t="str">
        <f>FIXED(Tabla1[[#This Row],[TASA EXE.]],0)</f>
        <v>0</v>
      </c>
      <c r="N2802" s="36" t="str">
        <f>FIXED(Tabla1[[#This Row],[IVA]],0)</f>
        <v>0</v>
      </c>
      <c r="O2802" s="36" t="str">
        <f>FIXED(Tabla1[[#This Row],[ISR RET]],0)</f>
        <v>0</v>
      </c>
      <c r="P2802" s="36" t="str">
        <f>FIXED(Tabla1[[#This Row],[IVA RET]],0)</f>
        <v>0</v>
      </c>
      <c r="R2802" s="68">
        <f>Tabla1[[#This Row],[TASA 16]]*16%</f>
        <v>0</v>
      </c>
    </row>
    <row r="2803" spans="2:18" x14ac:dyDescent="0.25">
      <c r="B2803">
        <f>'[1]210 Y RFC'!A2803</f>
        <v>0</v>
      </c>
      <c r="C2803" t="s">
        <v>2836</v>
      </c>
      <c r="D2803">
        <f>'[1]210 Y RFC'!C2803</f>
        <v>0</v>
      </c>
      <c r="E2803" s="35">
        <f>SUMIFS(Tabla16[TASA 16],Tabla16[NUM],Tabla1[[#This Row],[CODIGO]])</f>
        <v>0</v>
      </c>
      <c r="F2803" s="35">
        <f>SUMIFS(Tabla16[TASA 0%],Tabla16[NUM],Tabla1[[#This Row],[CODIGO]])</f>
        <v>0</v>
      </c>
      <c r="G2803" s="35">
        <f>SUMIFS(Tabla16[[EXENTO ]],Tabla16[NUM],Tabla1[[#This Row],[CODIGO]])</f>
        <v>0</v>
      </c>
      <c r="H2803" s="35">
        <f>SUMIFS(Tabla16[IVA],Tabla16[NUM],Tabla1[[#This Row],[CODIGO]])</f>
        <v>0</v>
      </c>
      <c r="I2803" s="35">
        <f>SUMIFS(Tabla16[ISR RET.],Tabla16[NUM],Tabla1[[#This Row],[CODIGO]])</f>
        <v>0</v>
      </c>
      <c r="J2803" s="35">
        <f>SUMIFS(Tabla16[IVA RET.],Tabla16[NUM],Tabla1[[#This Row],[CODIGO]])</f>
        <v>0</v>
      </c>
      <c r="K2803" t="str">
        <f>FIXED(Tabla1[[#This Row],[TASA 16%]],0)</f>
        <v>0</v>
      </c>
      <c r="L2803" t="str">
        <f>FIXED(Tabla1[[#This Row],[TASA 0%]],0)</f>
        <v>0</v>
      </c>
      <c r="M2803" t="str">
        <f>FIXED(Tabla1[[#This Row],[TASA EXE.]],0)</f>
        <v>0</v>
      </c>
      <c r="N2803" s="35" t="str">
        <f>FIXED(Tabla1[[#This Row],[IVA]],0)</f>
        <v>0</v>
      </c>
      <c r="O2803" s="35" t="str">
        <f>FIXED(Tabla1[[#This Row],[ISR RET]],0)</f>
        <v>0</v>
      </c>
      <c r="P2803" s="35" t="str">
        <f>FIXED(Tabla1[[#This Row],[IVA RET]],0)</f>
        <v>0</v>
      </c>
      <c r="R2803" s="68">
        <f>Tabla1[[#This Row],[TASA 16]]*16%</f>
        <v>0</v>
      </c>
    </row>
    <row r="2804" spans="2:18" x14ac:dyDescent="0.25">
      <c r="B2804" t="str">
        <f>'[1]210 Y RFC'!A2804</f>
        <v>SPO830427DQ1</v>
      </c>
      <c r="C2804" t="s">
        <v>2835</v>
      </c>
      <c r="D2804" t="str">
        <f>'[1]210 Y RFC'!C2804</f>
        <v>SEGUROS EL POTOSI SA</v>
      </c>
      <c r="E2804" s="35">
        <f>SUMIFS(Tabla16[TASA 16],Tabla16[NUM],Tabla1[[#This Row],[CODIGO]])</f>
        <v>0</v>
      </c>
      <c r="F2804" s="35">
        <f>SUMIFS(Tabla16[TASA 0%],Tabla16[NUM],Tabla1[[#This Row],[CODIGO]])</f>
        <v>0</v>
      </c>
      <c r="G2804" s="35">
        <f>SUMIFS(Tabla16[[EXENTO ]],Tabla16[NUM],Tabla1[[#This Row],[CODIGO]])</f>
        <v>0</v>
      </c>
      <c r="H2804" s="35">
        <f>SUMIFS(Tabla16[IVA],Tabla16[NUM],Tabla1[[#This Row],[CODIGO]])</f>
        <v>0</v>
      </c>
      <c r="I2804" s="35">
        <f>SUMIFS(Tabla16[ISR RET.],Tabla16[NUM],Tabla1[[#This Row],[CODIGO]])</f>
        <v>0</v>
      </c>
      <c r="J2804" s="35">
        <f>SUMIFS(Tabla16[IVA RET.],Tabla16[NUM],Tabla1[[#This Row],[CODIGO]])</f>
        <v>0</v>
      </c>
      <c r="K2804" t="str">
        <f>FIXED(Tabla1[[#This Row],[TASA 16%]],0)</f>
        <v>0</v>
      </c>
      <c r="L2804" t="str">
        <f>FIXED(Tabla1[[#This Row],[TASA 0%]],0)</f>
        <v>0</v>
      </c>
      <c r="M2804" t="str">
        <f>FIXED(Tabla1[[#This Row],[TASA EXE.]],0)</f>
        <v>0</v>
      </c>
      <c r="N2804" s="35" t="str">
        <f>FIXED(Tabla1[[#This Row],[IVA]],0)</f>
        <v>0</v>
      </c>
      <c r="O2804" s="35" t="str">
        <f>FIXED(Tabla1[[#This Row],[ISR RET]],0)</f>
        <v>0</v>
      </c>
      <c r="P2804" s="35" t="str">
        <f>FIXED(Tabla1[[#This Row],[IVA RET]],0)</f>
        <v>0</v>
      </c>
      <c r="R2804" s="68">
        <f>Tabla1[[#This Row],[TASA 16]]*16%</f>
        <v>0</v>
      </c>
    </row>
    <row r="2805" spans="2:18" x14ac:dyDescent="0.25">
      <c r="B2805">
        <f>'[1]210 Y RFC'!A2805</f>
        <v>0</v>
      </c>
      <c r="C2805" t="s">
        <v>2837</v>
      </c>
      <c r="D2805">
        <f>'[1]210 Y RFC'!C2805</f>
        <v>0</v>
      </c>
      <c r="E2805" s="35">
        <f>SUMIFS(Tabla16[TASA 16],Tabla16[NUM],Tabla1[[#This Row],[CODIGO]])</f>
        <v>0</v>
      </c>
      <c r="F2805" s="35">
        <f>SUMIFS(Tabla16[TASA 0%],Tabla16[NUM],Tabla1[[#This Row],[CODIGO]])</f>
        <v>0</v>
      </c>
      <c r="G2805" s="35">
        <f>SUMIFS(Tabla16[[EXENTO ]],Tabla16[NUM],Tabla1[[#This Row],[CODIGO]])</f>
        <v>0</v>
      </c>
      <c r="H2805" s="35">
        <f>SUMIFS(Tabla16[IVA],Tabla16[NUM],Tabla1[[#This Row],[CODIGO]])</f>
        <v>0</v>
      </c>
      <c r="I2805" s="35">
        <f>SUMIFS(Tabla16[ISR RET.],Tabla16[NUM],Tabla1[[#This Row],[CODIGO]])</f>
        <v>0</v>
      </c>
      <c r="J2805" s="35">
        <f>SUMIFS(Tabla16[IVA RET.],Tabla16[NUM],Tabla1[[#This Row],[CODIGO]])</f>
        <v>0</v>
      </c>
      <c r="K2805" t="str">
        <f>FIXED(Tabla1[[#This Row],[TASA 16%]],0)</f>
        <v>0</v>
      </c>
      <c r="L2805" t="str">
        <f>FIXED(Tabla1[[#This Row],[TASA 0%]],0)</f>
        <v>0</v>
      </c>
      <c r="M2805" t="str">
        <f>FIXED(Tabla1[[#This Row],[TASA EXE.]],0)</f>
        <v>0</v>
      </c>
      <c r="N2805" s="35" t="str">
        <f>FIXED(Tabla1[[#This Row],[IVA]],0)</f>
        <v>0</v>
      </c>
      <c r="O2805" s="35" t="str">
        <f>FIXED(Tabla1[[#This Row],[ISR RET]],0)</f>
        <v>0</v>
      </c>
      <c r="P2805" s="35" t="str">
        <f>FIXED(Tabla1[[#This Row],[IVA RET]],0)</f>
        <v>0</v>
      </c>
      <c r="R2805" s="68">
        <f>Tabla1[[#This Row],[TASA 16]]*16%</f>
        <v>0</v>
      </c>
    </row>
    <row r="2806" spans="2:18" x14ac:dyDescent="0.25">
      <c r="B2806">
        <f>'[1]210 Y RFC'!A2806</f>
        <v>0</v>
      </c>
      <c r="C2806" t="s">
        <v>2838</v>
      </c>
      <c r="D2806">
        <f>'[1]210 Y RFC'!C2806</f>
        <v>0</v>
      </c>
      <c r="E2806" s="35">
        <f>SUMIFS(Tabla16[TASA 16],Tabla16[NUM],Tabla1[[#This Row],[CODIGO]])</f>
        <v>0</v>
      </c>
      <c r="F2806" s="35">
        <f>SUMIFS(Tabla16[TASA 0%],Tabla16[NUM],Tabla1[[#This Row],[CODIGO]])</f>
        <v>0</v>
      </c>
      <c r="G2806" s="35">
        <f>SUMIFS(Tabla16[[EXENTO ]],Tabla16[NUM],Tabla1[[#This Row],[CODIGO]])</f>
        <v>0</v>
      </c>
      <c r="H2806" s="35">
        <f>SUMIFS(Tabla16[IVA],Tabla16[NUM],Tabla1[[#This Row],[CODIGO]])</f>
        <v>0</v>
      </c>
      <c r="I2806" s="35">
        <f>SUMIFS(Tabla16[ISR RET.],Tabla16[NUM],Tabla1[[#This Row],[CODIGO]])</f>
        <v>0</v>
      </c>
      <c r="J2806" s="35">
        <f>SUMIFS(Tabla16[IVA RET.],Tabla16[NUM],Tabla1[[#This Row],[CODIGO]])</f>
        <v>0</v>
      </c>
      <c r="K2806" t="str">
        <f>FIXED(Tabla1[[#This Row],[TASA 16%]],0)</f>
        <v>0</v>
      </c>
      <c r="L2806" t="str">
        <f>FIXED(Tabla1[[#This Row],[TASA 0%]],0)</f>
        <v>0</v>
      </c>
      <c r="M2806" t="str">
        <f>FIXED(Tabla1[[#This Row],[TASA EXE.]],0)</f>
        <v>0</v>
      </c>
      <c r="N2806" s="35" t="str">
        <f>FIXED(Tabla1[[#This Row],[IVA]],0)</f>
        <v>0</v>
      </c>
      <c r="O2806" s="35" t="str">
        <f>FIXED(Tabla1[[#This Row],[ISR RET]],0)</f>
        <v>0</v>
      </c>
      <c r="P2806" s="35" t="str">
        <f>FIXED(Tabla1[[#This Row],[IVA RET]],0)</f>
        <v>0</v>
      </c>
      <c r="R2806" s="68">
        <f>Tabla1[[#This Row],[TASA 16]]*16%</f>
        <v>0</v>
      </c>
    </row>
    <row r="2807" spans="2:18" x14ac:dyDescent="0.25">
      <c r="B2807">
        <f>'[1]210 Y RFC'!A2807</f>
        <v>0</v>
      </c>
      <c r="C2807" t="s">
        <v>2839</v>
      </c>
      <c r="D2807">
        <f>'[1]210 Y RFC'!C2807</f>
        <v>0</v>
      </c>
      <c r="E2807" s="35">
        <f>SUMIFS(Tabla16[TASA 16],Tabla16[NUM],Tabla1[[#This Row],[CODIGO]])</f>
        <v>0</v>
      </c>
      <c r="F2807" s="35">
        <f>SUMIFS(Tabla16[TASA 0%],Tabla16[NUM],Tabla1[[#This Row],[CODIGO]])</f>
        <v>0</v>
      </c>
      <c r="G2807" s="35">
        <f>SUMIFS(Tabla16[[EXENTO ]],Tabla16[NUM],Tabla1[[#This Row],[CODIGO]])</f>
        <v>0</v>
      </c>
      <c r="H2807" s="35">
        <f>SUMIFS(Tabla16[IVA],Tabla16[NUM],Tabla1[[#This Row],[CODIGO]])</f>
        <v>0</v>
      </c>
      <c r="I2807" s="35">
        <f>SUMIFS(Tabla16[ISR RET.],Tabla16[NUM],Tabla1[[#This Row],[CODIGO]])</f>
        <v>0</v>
      </c>
      <c r="J2807" s="35">
        <f>SUMIFS(Tabla16[IVA RET.],Tabla16[NUM],Tabla1[[#This Row],[CODIGO]])</f>
        <v>0</v>
      </c>
      <c r="K2807" t="str">
        <f>FIXED(Tabla1[[#This Row],[TASA 16%]],0)</f>
        <v>0</v>
      </c>
      <c r="L2807" t="str">
        <f>FIXED(Tabla1[[#This Row],[TASA 0%]],0)</f>
        <v>0</v>
      </c>
      <c r="M2807" t="str">
        <f>FIXED(Tabla1[[#This Row],[TASA EXE.]],0)</f>
        <v>0</v>
      </c>
      <c r="N2807" s="35" t="str">
        <f>FIXED(Tabla1[[#This Row],[IVA]],0)</f>
        <v>0</v>
      </c>
      <c r="O2807" s="35" t="str">
        <f>FIXED(Tabla1[[#This Row],[ISR RET]],0)</f>
        <v>0</v>
      </c>
      <c r="P2807" s="35" t="str">
        <f>FIXED(Tabla1[[#This Row],[IVA RET]],0)</f>
        <v>0</v>
      </c>
      <c r="R2807" s="68">
        <f>Tabla1[[#This Row],[TASA 16]]*16%</f>
        <v>0</v>
      </c>
    </row>
    <row r="2808" spans="2:18" x14ac:dyDescent="0.25">
      <c r="B2808">
        <f>'[1]210 Y RFC'!A2808</f>
        <v>0</v>
      </c>
      <c r="C2808" t="s">
        <v>2840</v>
      </c>
      <c r="D2808">
        <f>'[1]210 Y RFC'!C2808</f>
        <v>0</v>
      </c>
      <c r="E2808" s="35">
        <f>SUMIFS(Tabla16[TASA 16],Tabla16[NUM],Tabla1[[#This Row],[CODIGO]])</f>
        <v>0</v>
      </c>
      <c r="F2808" s="35">
        <f>SUMIFS(Tabla16[TASA 0%],Tabla16[NUM],Tabla1[[#This Row],[CODIGO]])</f>
        <v>0</v>
      </c>
      <c r="G2808" s="35">
        <f>SUMIFS(Tabla16[[EXENTO ]],Tabla16[NUM],Tabla1[[#This Row],[CODIGO]])</f>
        <v>0</v>
      </c>
      <c r="H2808" s="35">
        <f>SUMIFS(Tabla16[IVA],Tabla16[NUM],Tabla1[[#This Row],[CODIGO]])</f>
        <v>0</v>
      </c>
      <c r="I2808" s="35">
        <f>SUMIFS(Tabla16[ISR RET.],Tabla16[NUM],Tabla1[[#This Row],[CODIGO]])</f>
        <v>0</v>
      </c>
      <c r="J2808" s="35">
        <f>SUMIFS(Tabla16[IVA RET.],Tabla16[NUM],Tabla1[[#This Row],[CODIGO]])</f>
        <v>0</v>
      </c>
      <c r="K2808" t="str">
        <f>FIXED(Tabla1[[#This Row],[TASA 16%]],0)</f>
        <v>0</v>
      </c>
      <c r="L2808" t="str">
        <f>FIXED(Tabla1[[#This Row],[TASA 0%]],0)</f>
        <v>0</v>
      </c>
      <c r="M2808" t="str">
        <f>FIXED(Tabla1[[#This Row],[TASA EXE.]],0)</f>
        <v>0</v>
      </c>
      <c r="N2808" s="35" t="str">
        <f>FIXED(Tabla1[[#This Row],[IVA]],0)</f>
        <v>0</v>
      </c>
      <c r="O2808" s="35" t="str">
        <f>FIXED(Tabla1[[#This Row],[ISR RET]],0)</f>
        <v>0</v>
      </c>
      <c r="P2808" s="35" t="str">
        <f>FIXED(Tabla1[[#This Row],[IVA RET]],0)</f>
        <v>0</v>
      </c>
      <c r="R2808" s="68">
        <f>Tabla1[[#This Row],[TASA 16]]*16%</f>
        <v>0</v>
      </c>
    </row>
    <row r="2809" spans="2:18" x14ac:dyDescent="0.25">
      <c r="B2809" t="str">
        <f>'[1]210 Y RFC'!A2809</f>
        <v>ALM9910114D6</v>
      </c>
      <c r="C2809" t="s">
        <v>2851</v>
      </c>
      <c r="D2809" t="str">
        <f>'[1]210 Y RFC'!C2809</f>
        <v>AB&amp;C LEASING DE MEXICO SAPI DE CV</v>
      </c>
      <c r="E2809" s="35">
        <f>SUMIFS(Tabla16[TASA 16],Tabla16[NUM],Tabla1[[#This Row],[CODIGO]])</f>
        <v>0</v>
      </c>
      <c r="F2809" s="35">
        <f>SUMIFS(Tabla16[TASA 0%],Tabla16[NUM],Tabla1[[#This Row],[CODIGO]])</f>
        <v>0</v>
      </c>
      <c r="G2809" s="35">
        <f>SUMIFS(Tabla16[[EXENTO ]],Tabla16[NUM],Tabla1[[#This Row],[CODIGO]])</f>
        <v>0</v>
      </c>
      <c r="H2809" s="35">
        <f>SUMIFS(Tabla16[IVA],Tabla16[NUM],Tabla1[[#This Row],[CODIGO]])</f>
        <v>0</v>
      </c>
      <c r="I2809" s="35">
        <f>SUMIFS(Tabla16[ISR RET.],Tabla16[NUM],Tabla1[[#This Row],[CODIGO]])</f>
        <v>0</v>
      </c>
      <c r="J2809" s="35">
        <f>SUMIFS(Tabla16[IVA RET.],Tabla16[NUM],Tabla1[[#This Row],[CODIGO]])</f>
        <v>0</v>
      </c>
      <c r="K2809" t="str">
        <f>FIXED(Tabla1[[#This Row],[TASA 16%]],0)</f>
        <v>0</v>
      </c>
      <c r="L2809" t="str">
        <f>FIXED(Tabla1[[#This Row],[TASA 0%]],0)</f>
        <v>0</v>
      </c>
      <c r="M2809" t="str">
        <f>FIXED(Tabla1[[#This Row],[TASA EXE.]],0)</f>
        <v>0</v>
      </c>
      <c r="N2809" t="str">
        <f>FIXED(Tabla1[[#This Row],[IVA]],0)</f>
        <v>0</v>
      </c>
      <c r="O2809" t="str">
        <f>FIXED(Tabla1[[#This Row],[ISR RET]],0)</f>
        <v>0</v>
      </c>
      <c r="P2809" t="str">
        <f>FIXED(Tabla1[[#This Row],[IVA RET]],0)</f>
        <v>0</v>
      </c>
      <c r="R2809" s="68">
        <f>Tabla1[[#This Row],[TASA 16]]*16%</f>
        <v>0</v>
      </c>
    </row>
    <row r="2810" spans="2:18" x14ac:dyDescent="0.25">
      <c r="B2810">
        <f>'[1]210 Y RFC'!A2810</f>
        <v>0</v>
      </c>
      <c r="C2810" t="s">
        <v>2841</v>
      </c>
      <c r="D2810">
        <f>'[1]210 Y RFC'!C2810</f>
        <v>0</v>
      </c>
      <c r="E2810" s="35">
        <f>SUMIFS(Tabla16[TASA 16],Tabla16[NUM],Tabla1[[#This Row],[CODIGO]])</f>
        <v>0</v>
      </c>
      <c r="F2810" s="35">
        <f>SUMIFS(Tabla16[TASA 0%],Tabla16[NUM],Tabla1[[#This Row],[CODIGO]])</f>
        <v>0</v>
      </c>
      <c r="G2810" s="35">
        <f>SUMIFS(Tabla16[[EXENTO ]],Tabla16[NUM],Tabla1[[#This Row],[CODIGO]])</f>
        <v>0</v>
      </c>
      <c r="H2810" s="35">
        <f>SUMIFS(Tabla16[IVA],Tabla16[NUM],Tabla1[[#This Row],[CODIGO]])</f>
        <v>0</v>
      </c>
      <c r="I2810" s="35">
        <f>SUMIFS(Tabla16[ISR RET.],Tabla16[NUM],Tabla1[[#This Row],[CODIGO]])</f>
        <v>0</v>
      </c>
      <c r="J2810" s="35">
        <f>SUMIFS(Tabla16[IVA RET.],Tabla16[NUM],Tabla1[[#This Row],[CODIGO]])</f>
        <v>0</v>
      </c>
      <c r="K2810" t="str">
        <f>FIXED(Tabla1[[#This Row],[TASA 16%]],0)</f>
        <v>0</v>
      </c>
      <c r="L2810" t="str">
        <f>FIXED(Tabla1[[#This Row],[TASA 0%]],0)</f>
        <v>0</v>
      </c>
      <c r="M2810" t="str">
        <f>FIXED(Tabla1[[#This Row],[TASA EXE.]],0)</f>
        <v>0</v>
      </c>
      <c r="N2810" s="35" t="str">
        <f>FIXED(Tabla1[[#This Row],[IVA]],0)</f>
        <v>0</v>
      </c>
      <c r="O2810" s="35" t="str">
        <f>FIXED(Tabla1[[#This Row],[ISR RET]],0)</f>
        <v>0</v>
      </c>
      <c r="P2810" s="35" t="str">
        <f>FIXED(Tabla1[[#This Row],[IVA RET]],0)</f>
        <v>0</v>
      </c>
      <c r="R2810" s="68">
        <f>Tabla1[[#This Row],[TASA 16]]*16%</f>
        <v>0</v>
      </c>
    </row>
    <row r="2811" spans="2:18" x14ac:dyDescent="0.25">
      <c r="B2811">
        <f>'[1]210 Y RFC'!A2811</f>
        <v>0</v>
      </c>
      <c r="C2811" t="s">
        <v>2842</v>
      </c>
      <c r="D2811">
        <f>'[1]210 Y RFC'!C2811</f>
        <v>0</v>
      </c>
      <c r="E2811" s="35">
        <f>SUMIFS(Tabla16[TASA 16],Tabla16[NUM],Tabla1[[#This Row],[CODIGO]])</f>
        <v>0</v>
      </c>
      <c r="F2811" s="35">
        <f>SUMIFS(Tabla16[TASA 0%],Tabla16[NUM],Tabla1[[#This Row],[CODIGO]])</f>
        <v>0</v>
      </c>
      <c r="G2811" s="35">
        <f>SUMIFS(Tabla16[[EXENTO ]],Tabla16[NUM],Tabla1[[#This Row],[CODIGO]])</f>
        <v>0</v>
      </c>
      <c r="H2811" s="35">
        <f>SUMIFS(Tabla16[IVA],Tabla16[NUM],Tabla1[[#This Row],[CODIGO]])</f>
        <v>0</v>
      </c>
      <c r="I2811" s="35">
        <f>SUMIFS(Tabla16[ISR RET.],Tabla16[NUM],Tabla1[[#This Row],[CODIGO]])</f>
        <v>0</v>
      </c>
      <c r="J2811" s="35">
        <f>SUMIFS(Tabla16[IVA RET.],Tabla16[NUM],Tabla1[[#This Row],[CODIGO]])</f>
        <v>0</v>
      </c>
      <c r="K2811" t="str">
        <f>FIXED(Tabla1[[#This Row],[TASA 16%]],0)</f>
        <v>0</v>
      </c>
      <c r="L2811" t="str">
        <f>FIXED(Tabla1[[#This Row],[TASA 0%]],0)</f>
        <v>0</v>
      </c>
      <c r="M2811" t="str">
        <f>FIXED(Tabla1[[#This Row],[TASA EXE.]],0)</f>
        <v>0</v>
      </c>
      <c r="N2811" s="35" t="str">
        <f>FIXED(Tabla1[[#This Row],[IVA]],0)</f>
        <v>0</v>
      </c>
      <c r="O2811" s="35" t="str">
        <f>FIXED(Tabla1[[#This Row],[ISR RET]],0)</f>
        <v>0</v>
      </c>
      <c r="P2811" s="35" t="str">
        <f>FIXED(Tabla1[[#This Row],[IVA RET]],0)</f>
        <v>0</v>
      </c>
      <c r="R2811" s="68">
        <f>Tabla1[[#This Row],[TASA 16]]*16%</f>
        <v>0</v>
      </c>
    </row>
    <row r="2812" spans="2:18" x14ac:dyDescent="0.25">
      <c r="B2812">
        <f>'[1]210 Y RFC'!A2812</f>
        <v>0</v>
      </c>
      <c r="C2812" t="s">
        <v>2843</v>
      </c>
      <c r="D2812">
        <f>'[1]210 Y RFC'!C2812</f>
        <v>0</v>
      </c>
      <c r="E2812" s="35">
        <f>SUMIFS(Tabla16[TASA 16],Tabla16[NUM],Tabla1[[#This Row],[CODIGO]])</f>
        <v>0</v>
      </c>
      <c r="F2812" s="35">
        <f>SUMIFS(Tabla16[TASA 0%],Tabla16[NUM],Tabla1[[#This Row],[CODIGO]])</f>
        <v>0</v>
      </c>
      <c r="G2812" s="35">
        <f>SUMIFS(Tabla16[[EXENTO ]],Tabla16[NUM],Tabla1[[#This Row],[CODIGO]])</f>
        <v>0</v>
      </c>
      <c r="H2812" s="35">
        <f>SUMIFS(Tabla16[IVA],Tabla16[NUM],Tabla1[[#This Row],[CODIGO]])</f>
        <v>0</v>
      </c>
      <c r="I2812" s="35">
        <f>SUMIFS(Tabla16[ISR RET.],Tabla16[NUM],Tabla1[[#This Row],[CODIGO]])</f>
        <v>0</v>
      </c>
      <c r="J2812" s="35">
        <f>SUMIFS(Tabla16[IVA RET.],Tabla16[NUM],Tabla1[[#This Row],[CODIGO]])</f>
        <v>0</v>
      </c>
      <c r="K2812" t="str">
        <f>FIXED(Tabla1[[#This Row],[TASA 16%]],0)</f>
        <v>0</v>
      </c>
      <c r="L2812" t="str">
        <f>FIXED(Tabla1[[#This Row],[TASA 0%]],0)</f>
        <v>0</v>
      </c>
      <c r="M2812" t="str">
        <f>FIXED(Tabla1[[#This Row],[TASA EXE.]],0)</f>
        <v>0</v>
      </c>
      <c r="N2812" s="35" t="str">
        <f>FIXED(Tabla1[[#This Row],[IVA]],0)</f>
        <v>0</v>
      </c>
      <c r="O2812" s="35" t="str">
        <f>FIXED(Tabla1[[#This Row],[ISR RET]],0)</f>
        <v>0</v>
      </c>
      <c r="P2812" s="35" t="str">
        <f>FIXED(Tabla1[[#This Row],[IVA RET]],0)</f>
        <v>0</v>
      </c>
      <c r="R2812" s="68">
        <f>Tabla1[[#This Row],[TASA 16]]*16%</f>
        <v>0</v>
      </c>
    </row>
    <row r="2813" spans="2:18" x14ac:dyDescent="0.25">
      <c r="B2813">
        <f>'[1]210 Y RFC'!A2813</f>
        <v>0</v>
      </c>
      <c r="C2813" t="s">
        <v>2844</v>
      </c>
      <c r="D2813">
        <f>'[1]210 Y RFC'!C2813</f>
        <v>0</v>
      </c>
      <c r="E2813" s="35">
        <f>SUMIFS(Tabla16[TASA 16],Tabla16[NUM],Tabla1[[#This Row],[CODIGO]])</f>
        <v>0</v>
      </c>
      <c r="F2813" s="35">
        <f>SUMIFS(Tabla16[TASA 0%],Tabla16[NUM],Tabla1[[#This Row],[CODIGO]])</f>
        <v>0</v>
      </c>
      <c r="G2813" s="35">
        <f>SUMIFS(Tabla16[[EXENTO ]],Tabla16[NUM],Tabla1[[#This Row],[CODIGO]])</f>
        <v>0</v>
      </c>
      <c r="H2813" s="35">
        <f>SUMIFS(Tabla16[IVA],Tabla16[NUM],Tabla1[[#This Row],[CODIGO]])</f>
        <v>0</v>
      </c>
      <c r="I2813" s="35">
        <f>SUMIFS(Tabla16[ISR RET.],Tabla16[NUM],Tabla1[[#This Row],[CODIGO]])</f>
        <v>0</v>
      </c>
      <c r="J2813" s="35">
        <f>SUMIFS(Tabla16[IVA RET.],Tabla16[NUM],Tabla1[[#This Row],[CODIGO]])</f>
        <v>0</v>
      </c>
      <c r="K2813" t="str">
        <f>FIXED(Tabla1[[#This Row],[TASA 16%]],0)</f>
        <v>0</v>
      </c>
      <c r="L2813" t="str">
        <f>FIXED(Tabla1[[#This Row],[TASA 0%]],0)</f>
        <v>0</v>
      </c>
      <c r="M2813" t="str">
        <f>FIXED(Tabla1[[#This Row],[TASA EXE.]],0)</f>
        <v>0</v>
      </c>
      <c r="N2813" s="35" t="str">
        <f>FIXED(Tabla1[[#This Row],[IVA]],0)</f>
        <v>0</v>
      </c>
      <c r="O2813" s="35" t="str">
        <f>FIXED(Tabla1[[#This Row],[ISR RET]],0)</f>
        <v>0</v>
      </c>
      <c r="P2813" s="35" t="str">
        <f>FIXED(Tabla1[[#This Row],[IVA RET]],0)</f>
        <v>0</v>
      </c>
      <c r="R2813" s="68">
        <f>Tabla1[[#This Row],[TASA 16]]*16%</f>
        <v>0</v>
      </c>
    </row>
    <row r="2814" spans="2:18" x14ac:dyDescent="0.25">
      <c r="B2814">
        <f>'[1]210 Y RFC'!A2814</f>
        <v>0</v>
      </c>
      <c r="C2814" t="s">
        <v>2845</v>
      </c>
      <c r="D2814">
        <f>'[1]210 Y RFC'!C2814</f>
        <v>0</v>
      </c>
      <c r="E2814" s="35">
        <f>SUMIFS(Tabla16[TASA 16],Tabla16[NUM],Tabla1[[#This Row],[CODIGO]])</f>
        <v>0</v>
      </c>
      <c r="F2814" s="35">
        <f>SUMIFS(Tabla16[TASA 0%],Tabla16[NUM],Tabla1[[#This Row],[CODIGO]])</f>
        <v>0</v>
      </c>
      <c r="G2814" s="35">
        <f>SUMIFS(Tabla16[[EXENTO ]],Tabla16[NUM],Tabla1[[#This Row],[CODIGO]])</f>
        <v>0</v>
      </c>
      <c r="H2814" s="35">
        <f>SUMIFS(Tabla16[IVA],Tabla16[NUM],Tabla1[[#This Row],[CODIGO]])</f>
        <v>0</v>
      </c>
      <c r="I2814" s="35">
        <f>SUMIFS(Tabla16[ISR RET.],Tabla16[NUM],Tabla1[[#This Row],[CODIGO]])</f>
        <v>0</v>
      </c>
      <c r="J2814" s="35">
        <f>SUMIFS(Tabla16[IVA RET.],Tabla16[NUM],Tabla1[[#This Row],[CODIGO]])</f>
        <v>0</v>
      </c>
      <c r="K2814" t="str">
        <f>FIXED(Tabla1[[#This Row],[TASA 16%]],0)</f>
        <v>0</v>
      </c>
      <c r="L2814" t="str">
        <f>FIXED(Tabla1[[#This Row],[TASA 0%]],0)</f>
        <v>0</v>
      </c>
      <c r="M2814" t="str">
        <f>FIXED(Tabla1[[#This Row],[TASA EXE.]],0)</f>
        <v>0</v>
      </c>
      <c r="N2814" s="35" t="str">
        <f>FIXED(Tabla1[[#This Row],[IVA]],0)</f>
        <v>0</v>
      </c>
      <c r="O2814" s="35" t="str">
        <f>FIXED(Tabla1[[#This Row],[ISR RET]],0)</f>
        <v>0</v>
      </c>
      <c r="P2814" s="35" t="str">
        <f>FIXED(Tabla1[[#This Row],[IVA RET]],0)</f>
        <v>0</v>
      </c>
      <c r="R2814" s="68">
        <f>Tabla1[[#This Row],[TASA 16]]*16%</f>
        <v>0</v>
      </c>
    </row>
    <row r="2815" spans="2:18" x14ac:dyDescent="0.25">
      <c r="B2815">
        <f>'[1]210 Y RFC'!A2815</f>
        <v>0</v>
      </c>
      <c r="C2815" t="s">
        <v>2846</v>
      </c>
      <c r="D2815">
        <f>'[1]210 Y RFC'!C2815</f>
        <v>0</v>
      </c>
      <c r="E2815" s="35">
        <f>SUMIFS(Tabla16[TASA 16],Tabla16[NUM],Tabla1[[#This Row],[CODIGO]])</f>
        <v>0</v>
      </c>
      <c r="F2815" s="35">
        <f>SUMIFS(Tabla16[TASA 0%],Tabla16[NUM],Tabla1[[#This Row],[CODIGO]])</f>
        <v>0</v>
      </c>
      <c r="G2815" s="35">
        <f>SUMIFS(Tabla16[[EXENTO ]],Tabla16[NUM],Tabla1[[#This Row],[CODIGO]])</f>
        <v>0</v>
      </c>
      <c r="H2815" s="35">
        <f>SUMIFS(Tabla16[IVA],Tabla16[NUM],Tabla1[[#This Row],[CODIGO]])</f>
        <v>0</v>
      </c>
      <c r="I2815" s="35">
        <f>SUMIFS(Tabla16[ISR RET.],Tabla16[NUM],Tabla1[[#This Row],[CODIGO]])</f>
        <v>0</v>
      </c>
      <c r="J2815" s="35">
        <f>SUMIFS(Tabla16[IVA RET.],Tabla16[NUM],Tabla1[[#This Row],[CODIGO]])</f>
        <v>0</v>
      </c>
      <c r="K2815" t="str">
        <f>FIXED(Tabla1[[#This Row],[TASA 16%]],0)</f>
        <v>0</v>
      </c>
      <c r="L2815" t="str">
        <f>FIXED(Tabla1[[#This Row],[TASA 0%]],0)</f>
        <v>0</v>
      </c>
      <c r="M2815" t="str">
        <f>FIXED(Tabla1[[#This Row],[TASA EXE.]],0)</f>
        <v>0</v>
      </c>
      <c r="N2815" s="35" t="str">
        <f>FIXED(Tabla1[[#This Row],[IVA]],0)</f>
        <v>0</v>
      </c>
      <c r="O2815" s="35" t="str">
        <f>FIXED(Tabla1[[#This Row],[ISR RET]],0)</f>
        <v>0</v>
      </c>
      <c r="P2815" s="35" t="str">
        <f>FIXED(Tabla1[[#This Row],[IVA RET]],0)</f>
        <v>0</v>
      </c>
      <c r="R2815" s="68">
        <f>Tabla1[[#This Row],[TASA 16]]*16%</f>
        <v>0</v>
      </c>
    </row>
    <row r="2816" spans="2:18" x14ac:dyDescent="0.25">
      <c r="B2816">
        <f>'[1]210 Y RFC'!A2816</f>
        <v>0</v>
      </c>
      <c r="C2816" t="s">
        <v>2847</v>
      </c>
      <c r="D2816">
        <f>'[1]210 Y RFC'!C2816</f>
        <v>0</v>
      </c>
      <c r="E2816" s="35">
        <f>SUMIFS(Tabla16[TASA 16],Tabla16[NUM],Tabla1[[#This Row],[CODIGO]])</f>
        <v>0</v>
      </c>
      <c r="F2816" s="35">
        <f>SUMIFS(Tabla16[TASA 0%],Tabla16[NUM],Tabla1[[#This Row],[CODIGO]])</f>
        <v>0</v>
      </c>
      <c r="G2816" s="35">
        <f>SUMIFS(Tabla16[[EXENTO ]],Tabla16[NUM],Tabla1[[#This Row],[CODIGO]])</f>
        <v>0</v>
      </c>
      <c r="H2816" s="35">
        <f>SUMIFS(Tabla16[IVA],Tabla16[NUM],Tabla1[[#This Row],[CODIGO]])</f>
        <v>0</v>
      </c>
      <c r="I2816" s="35">
        <f>SUMIFS(Tabla16[ISR RET.],Tabla16[NUM],Tabla1[[#This Row],[CODIGO]])</f>
        <v>0</v>
      </c>
      <c r="J2816" s="35">
        <f>SUMIFS(Tabla16[IVA RET.],Tabla16[NUM],Tabla1[[#This Row],[CODIGO]])</f>
        <v>0</v>
      </c>
      <c r="K2816" t="str">
        <f>FIXED(Tabla1[[#This Row],[TASA 16%]],0)</f>
        <v>0</v>
      </c>
      <c r="L2816" t="str">
        <f>FIXED(Tabla1[[#This Row],[TASA 0%]],0)</f>
        <v>0</v>
      </c>
      <c r="M2816" t="str">
        <f>FIXED(Tabla1[[#This Row],[TASA EXE.]],0)</f>
        <v>0</v>
      </c>
      <c r="N2816" s="35" t="str">
        <f>FIXED(Tabla1[[#This Row],[IVA]],0)</f>
        <v>0</v>
      </c>
      <c r="O2816" s="35" t="str">
        <f>FIXED(Tabla1[[#This Row],[ISR RET]],0)</f>
        <v>0</v>
      </c>
      <c r="P2816" s="35" t="str">
        <f>FIXED(Tabla1[[#This Row],[IVA RET]],0)</f>
        <v>0</v>
      </c>
      <c r="R2816" s="68">
        <f>Tabla1[[#This Row],[TASA 16]]*16%</f>
        <v>0</v>
      </c>
    </row>
    <row r="2817" spans="2:18" x14ac:dyDescent="0.25">
      <c r="B2817">
        <f>'[1]210 Y RFC'!A2817</f>
        <v>0</v>
      </c>
      <c r="C2817" t="s">
        <v>2848</v>
      </c>
      <c r="D2817">
        <f>'[1]210 Y RFC'!C2817</f>
        <v>0</v>
      </c>
      <c r="E2817" s="35">
        <f>SUMIFS(Tabla16[TASA 16],Tabla16[NUM],Tabla1[[#This Row],[CODIGO]])</f>
        <v>0</v>
      </c>
      <c r="F2817" s="35">
        <f>SUMIFS(Tabla16[TASA 0%],Tabla16[NUM],Tabla1[[#This Row],[CODIGO]])</f>
        <v>0</v>
      </c>
      <c r="G2817" s="35">
        <f>SUMIFS(Tabla16[[EXENTO ]],Tabla16[NUM],Tabla1[[#This Row],[CODIGO]])</f>
        <v>0</v>
      </c>
      <c r="H2817" s="35">
        <f>SUMIFS(Tabla16[IVA],Tabla16[NUM],Tabla1[[#This Row],[CODIGO]])</f>
        <v>0</v>
      </c>
      <c r="I2817" s="35">
        <f>SUMIFS(Tabla16[ISR RET.],Tabla16[NUM],Tabla1[[#This Row],[CODIGO]])</f>
        <v>0</v>
      </c>
      <c r="J2817" s="35">
        <f>SUMIFS(Tabla16[IVA RET.],Tabla16[NUM],Tabla1[[#This Row],[CODIGO]])</f>
        <v>0</v>
      </c>
      <c r="K2817" t="str">
        <f>FIXED(Tabla1[[#This Row],[TASA 16%]],0)</f>
        <v>0</v>
      </c>
      <c r="L2817" t="str">
        <f>FIXED(Tabla1[[#This Row],[TASA 0%]],0)</f>
        <v>0</v>
      </c>
      <c r="M2817" t="str">
        <f>FIXED(Tabla1[[#This Row],[TASA EXE.]],0)</f>
        <v>0</v>
      </c>
      <c r="N2817" s="35" t="str">
        <f>FIXED(Tabla1[[#This Row],[IVA]],0)</f>
        <v>0</v>
      </c>
      <c r="O2817" s="35" t="str">
        <f>FIXED(Tabla1[[#This Row],[ISR RET]],0)</f>
        <v>0</v>
      </c>
      <c r="P2817" s="35" t="str">
        <f>FIXED(Tabla1[[#This Row],[IVA RET]],0)</f>
        <v>0</v>
      </c>
      <c r="R2817" s="68">
        <f>Tabla1[[#This Row],[TASA 16]]*16%</f>
        <v>0</v>
      </c>
    </row>
    <row r="2818" spans="2:18" x14ac:dyDescent="0.25">
      <c r="B2818">
        <f>'[1]210 Y RFC'!A2818</f>
        <v>0</v>
      </c>
      <c r="C2818" t="s">
        <v>2849</v>
      </c>
      <c r="D2818">
        <f>'[1]210 Y RFC'!C2818</f>
        <v>0</v>
      </c>
      <c r="E2818" s="35">
        <f>SUMIFS(Tabla16[TASA 16],Tabla16[NUM],Tabla1[[#This Row],[CODIGO]])</f>
        <v>0</v>
      </c>
      <c r="F2818" s="35">
        <f>SUMIFS(Tabla16[TASA 0%],Tabla16[NUM],Tabla1[[#This Row],[CODIGO]])</f>
        <v>0</v>
      </c>
      <c r="G2818" s="35">
        <f>SUMIFS(Tabla16[[EXENTO ]],Tabla16[NUM],Tabla1[[#This Row],[CODIGO]])</f>
        <v>0</v>
      </c>
      <c r="H2818" s="35">
        <f>SUMIFS(Tabla16[IVA],Tabla16[NUM],Tabla1[[#This Row],[CODIGO]])</f>
        <v>0</v>
      </c>
      <c r="I2818" s="35">
        <f>SUMIFS(Tabla16[ISR RET.],Tabla16[NUM],Tabla1[[#This Row],[CODIGO]])</f>
        <v>0</v>
      </c>
      <c r="J2818" s="35">
        <f>SUMIFS(Tabla16[IVA RET.],Tabla16[NUM],Tabla1[[#This Row],[CODIGO]])</f>
        <v>0</v>
      </c>
      <c r="K2818" t="str">
        <f>FIXED(Tabla1[[#This Row],[TASA 16%]],0)</f>
        <v>0</v>
      </c>
      <c r="L2818" t="str">
        <f>FIXED(Tabla1[[#This Row],[TASA 0%]],0)</f>
        <v>0</v>
      </c>
      <c r="M2818" t="str">
        <f>FIXED(Tabla1[[#This Row],[TASA EXE.]],0)</f>
        <v>0</v>
      </c>
      <c r="N2818" s="35" t="str">
        <f>FIXED(Tabla1[[#This Row],[IVA]],0)</f>
        <v>0</v>
      </c>
      <c r="O2818" s="35" t="str">
        <f>FIXED(Tabla1[[#This Row],[ISR RET]],0)</f>
        <v>0</v>
      </c>
      <c r="P2818" s="35" t="str">
        <f>FIXED(Tabla1[[#This Row],[IVA RET]],0)</f>
        <v>0</v>
      </c>
      <c r="R2818" s="68">
        <f>Tabla1[[#This Row],[TASA 16]]*16%</f>
        <v>0</v>
      </c>
    </row>
    <row r="2819" spans="2:18" x14ac:dyDescent="0.25">
      <c r="B2819">
        <f>'[1]210 Y RFC'!A2819</f>
        <v>0</v>
      </c>
      <c r="C2819" t="s">
        <v>2850</v>
      </c>
      <c r="D2819">
        <f>'[1]210 Y RFC'!C2819</f>
        <v>0</v>
      </c>
      <c r="E2819" s="35">
        <f>SUMIFS(Tabla16[TASA 16],Tabla16[NUM],Tabla1[[#This Row],[CODIGO]])</f>
        <v>0</v>
      </c>
      <c r="F2819" s="35">
        <f>SUMIFS(Tabla16[TASA 0%],Tabla16[NUM],Tabla1[[#This Row],[CODIGO]])</f>
        <v>0</v>
      </c>
      <c r="G2819" s="35">
        <f>SUMIFS(Tabla16[[EXENTO ]],Tabla16[NUM],Tabla1[[#This Row],[CODIGO]])</f>
        <v>0</v>
      </c>
      <c r="H2819" s="35">
        <f>SUMIFS(Tabla16[IVA],Tabla16[NUM],Tabla1[[#This Row],[CODIGO]])</f>
        <v>0</v>
      </c>
      <c r="I2819" s="35">
        <f>SUMIFS(Tabla16[ISR RET.],Tabla16[NUM],Tabla1[[#This Row],[CODIGO]])</f>
        <v>0</v>
      </c>
      <c r="J2819" s="35">
        <f>SUMIFS(Tabla16[IVA RET.],Tabla16[NUM],Tabla1[[#This Row],[CODIGO]])</f>
        <v>0</v>
      </c>
      <c r="K2819" t="str">
        <f>FIXED(Tabla1[[#This Row],[TASA 16%]],0)</f>
        <v>0</v>
      </c>
      <c r="L2819" t="str">
        <f>FIXED(Tabla1[[#This Row],[TASA 0%]],0)</f>
        <v>0</v>
      </c>
      <c r="M2819" t="str">
        <f>FIXED(Tabla1[[#This Row],[TASA EXE.]],0)</f>
        <v>0</v>
      </c>
      <c r="N2819" s="35" t="str">
        <f>FIXED(Tabla1[[#This Row],[IVA]],0)</f>
        <v>0</v>
      </c>
      <c r="O2819" s="35" t="str">
        <f>FIXED(Tabla1[[#This Row],[ISR RET]],0)</f>
        <v>0</v>
      </c>
      <c r="P2819" s="35" t="str">
        <f>FIXED(Tabla1[[#This Row],[IVA RET]],0)</f>
        <v>0</v>
      </c>
      <c r="R2819" s="68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"/>
  <sheetViews>
    <sheetView workbookViewId="0">
      <selection activeCell="E23" sqref="E2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PAGOS</vt:lpstr>
      <vt:lpstr>IVA BENJAMIN</vt:lpstr>
      <vt:lpstr>TXT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User</cp:lastModifiedBy>
  <cp:lastPrinted>2019-02-12T20:09:53Z</cp:lastPrinted>
  <dcterms:created xsi:type="dcterms:W3CDTF">2016-08-31T15:20:24Z</dcterms:created>
  <dcterms:modified xsi:type="dcterms:W3CDTF">2023-05-03T04:01:42Z</dcterms:modified>
</cp:coreProperties>
</file>