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beto\"/>
    </mc:Choice>
  </mc:AlternateContent>
  <bookViews>
    <workbookView xWindow="0" yWindow="0" windowWidth="28800" windowHeight="12300"/>
  </bookViews>
  <sheets>
    <sheet name="Hoja1" sheetId="1" r:id="rId1"/>
  </sheets>
  <definedNames>
    <definedName name="_xlnm.Print_Area" localSheetId="0">Hoja1!$A$1:$P$455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0" i="1" l="1"/>
  <c r="J162" i="1"/>
  <c r="L158" i="1"/>
  <c r="J160" i="1"/>
  <c r="L155" i="1"/>
  <c r="L154" i="1"/>
  <c r="H154" i="1"/>
  <c r="H155" i="1"/>
  <c r="J149" i="1"/>
  <c r="L142" i="1"/>
  <c r="L138" i="1"/>
  <c r="J137" i="1"/>
  <c r="L135" i="1"/>
  <c r="J127" i="1"/>
  <c r="L120" i="1"/>
  <c r="L118" i="1"/>
  <c r="L117" i="1"/>
  <c r="J116" i="1"/>
  <c r="J114" i="1"/>
  <c r="L101" i="1"/>
  <c r="L98" i="1"/>
  <c r="J97" i="1"/>
  <c r="J90" i="1"/>
  <c r="L85" i="1"/>
  <c r="L82" i="1"/>
  <c r="J83" i="1"/>
  <c r="L73" i="1"/>
  <c r="L70" i="1"/>
  <c r="L68" i="1"/>
  <c r="J66" i="1"/>
  <c r="I155" i="1" l="1"/>
  <c r="J170" i="1"/>
  <c r="I154" i="1"/>
  <c r="L60" i="1"/>
  <c r="H81" i="1"/>
  <c r="L81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H161" i="1"/>
  <c r="I161" i="1" s="1"/>
  <c r="H160" i="1"/>
  <c r="H159" i="1"/>
  <c r="I159" i="1" s="1"/>
  <c r="H158" i="1"/>
  <c r="I158" i="1" s="1"/>
  <c r="H157" i="1"/>
  <c r="I157" i="1" s="1"/>
  <c r="H156" i="1"/>
  <c r="H153" i="1"/>
  <c r="H152" i="1"/>
  <c r="L152" i="1" s="1"/>
  <c r="H151" i="1"/>
  <c r="L151" i="1" s="1"/>
  <c r="H150" i="1"/>
  <c r="L150" i="1" s="1"/>
  <c r="H149" i="1"/>
  <c r="L149" i="1" s="1"/>
  <c r="H148" i="1"/>
  <c r="L148" i="1" s="1"/>
  <c r="I148" i="1" s="1"/>
  <c r="H147" i="1"/>
  <c r="L147" i="1" s="1"/>
  <c r="I147" i="1" s="1"/>
  <c r="H146" i="1"/>
  <c r="L146" i="1" s="1"/>
  <c r="H145" i="1"/>
  <c r="H144" i="1"/>
  <c r="H143" i="1"/>
  <c r="L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L137" i="1" s="1"/>
  <c r="H136" i="1"/>
  <c r="L136" i="1" s="1"/>
  <c r="H135" i="1"/>
  <c r="I135" i="1" s="1"/>
  <c r="H134" i="1"/>
  <c r="I134" i="1" s="1"/>
  <c r="H133" i="1"/>
  <c r="L133" i="1" s="1"/>
  <c r="I133" i="1" s="1"/>
  <c r="H132" i="1"/>
  <c r="L132" i="1" s="1"/>
  <c r="H131" i="1"/>
  <c r="H130" i="1"/>
  <c r="H129" i="1"/>
  <c r="L129" i="1" s="1"/>
  <c r="H128" i="1"/>
  <c r="L128" i="1" s="1"/>
  <c r="H127" i="1"/>
  <c r="L127" i="1" s="1"/>
  <c r="H126" i="1"/>
  <c r="L126" i="1" s="1"/>
  <c r="H125" i="1"/>
  <c r="L125" i="1" s="1"/>
  <c r="I125" i="1" s="1"/>
  <c r="H124" i="1"/>
  <c r="L124" i="1" s="1"/>
  <c r="H123" i="1"/>
  <c r="I123" i="1" s="1"/>
  <c r="H122" i="1"/>
  <c r="I122" i="1" s="1"/>
  <c r="H121" i="1"/>
  <c r="I121" i="1" s="1"/>
  <c r="H120" i="1"/>
  <c r="H119" i="1"/>
  <c r="I119" i="1" s="1"/>
  <c r="H118" i="1"/>
  <c r="I118" i="1" s="1"/>
  <c r="H117" i="1"/>
  <c r="I117" i="1" s="1"/>
  <c r="H116" i="1"/>
  <c r="L116" i="1" s="1"/>
  <c r="H115" i="1"/>
  <c r="L115" i="1" s="1"/>
  <c r="I115" i="1" s="1"/>
  <c r="H114" i="1"/>
  <c r="L114" i="1" s="1"/>
  <c r="H113" i="1"/>
  <c r="L113" i="1" s="1"/>
  <c r="I113" i="1" s="1"/>
  <c r="H112" i="1"/>
  <c r="L112" i="1" s="1"/>
  <c r="H111" i="1"/>
  <c r="L111" i="1" s="1"/>
  <c r="H110" i="1"/>
  <c r="L110" i="1" s="1"/>
  <c r="H109" i="1"/>
  <c r="L109" i="1" s="1"/>
  <c r="H108" i="1"/>
  <c r="L108" i="1" s="1"/>
  <c r="H107" i="1"/>
  <c r="L107" i="1" s="1"/>
  <c r="H106" i="1"/>
  <c r="L106" i="1" s="1"/>
  <c r="I106" i="1" s="1"/>
  <c r="H105" i="1"/>
  <c r="L105" i="1" s="1"/>
  <c r="H104" i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L97" i="1" s="1"/>
  <c r="H96" i="1"/>
  <c r="H95" i="1"/>
  <c r="L95" i="1" s="1"/>
  <c r="H94" i="1"/>
  <c r="L94" i="1" s="1"/>
  <c r="H93" i="1"/>
  <c r="H92" i="1"/>
  <c r="L92" i="1" s="1"/>
  <c r="H91" i="1"/>
  <c r="L91" i="1" s="1"/>
  <c r="H90" i="1"/>
  <c r="L90" i="1" s="1"/>
  <c r="H89" i="1"/>
  <c r="H88" i="1"/>
  <c r="H87" i="1"/>
  <c r="I87" i="1" s="1"/>
  <c r="H86" i="1"/>
  <c r="I86" i="1" s="1"/>
  <c r="H85" i="1"/>
  <c r="I85" i="1" s="1"/>
  <c r="H84" i="1"/>
  <c r="I84" i="1" s="1"/>
  <c r="H83" i="1"/>
  <c r="L83" i="1" s="1"/>
  <c r="H82" i="1"/>
  <c r="I82" i="1" s="1"/>
  <c r="H80" i="1"/>
  <c r="H79" i="1"/>
  <c r="L79" i="1" s="1"/>
  <c r="H78" i="1"/>
  <c r="L78" i="1" s="1"/>
  <c r="H77" i="1"/>
  <c r="L77" i="1" s="1"/>
  <c r="H76" i="1"/>
  <c r="L76" i="1" s="1"/>
  <c r="I76" i="1" s="1"/>
  <c r="H75" i="1"/>
  <c r="H74" i="1"/>
  <c r="L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L67" i="1" s="1"/>
  <c r="H66" i="1"/>
  <c r="L66" i="1" s="1"/>
  <c r="H65" i="1"/>
  <c r="H64" i="1"/>
  <c r="L64" i="1" s="1"/>
  <c r="I64" i="1" s="1"/>
  <c r="H63" i="1"/>
  <c r="L63" i="1" s="1"/>
  <c r="H62" i="1"/>
  <c r="L62" i="1" s="1"/>
  <c r="H61" i="1"/>
  <c r="L61" i="1" s="1"/>
  <c r="H60" i="1"/>
  <c r="I60" i="1" s="1"/>
  <c r="H59" i="1"/>
  <c r="K55" i="1"/>
  <c r="J55" i="1"/>
  <c r="H170" i="1" l="1"/>
  <c r="L145" i="1"/>
  <c r="I145" i="1" s="1"/>
  <c r="I105" i="1"/>
  <c r="L88" i="1"/>
  <c r="I88" i="1" s="1"/>
  <c r="L96" i="1"/>
  <c r="I96" i="1" s="1"/>
  <c r="L130" i="1"/>
  <c r="I130" i="1" s="1"/>
  <c r="L153" i="1"/>
  <c r="I153" i="1" s="1"/>
  <c r="I79" i="1"/>
  <c r="I92" i="1"/>
  <c r="I108" i="1"/>
  <c r="L160" i="1"/>
  <c r="I160" i="1" s="1"/>
  <c r="I77" i="1"/>
  <c r="I110" i="1"/>
  <c r="I124" i="1"/>
  <c r="I128" i="1"/>
  <c r="I136" i="1"/>
  <c r="I143" i="1"/>
  <c r="I62" i="1"/>
  <c r="I78" i="1"/>
  <c r="I95" i="1"/>
  <c r="I107" i="1"/>
  <c r="I111" i="1"/>
  <c r="I129" i="1"/>
  <c r="L162" i="1"/>
  <c r="I162" i="1" s="1"/>
  <c r="L65" i="1"/>
  <c r="I65" i="1" s="1"/>
  <c r="L75" i="1"/>
  <c r="I75" i="1" s="1"/>
  <c r="L80" i="1"/>
  <c r="I80" i="1" s="1"/>
  <c r="L89" i="1"/>
  <c r="I89" i="1" s="1"/>
  <c r="L93" i="1"/>
  <c r="I93" i="1" s="1"/>
  <c r="L104" i="1"/>
  <c r="I104" i="1" s="1"/>
  <c r="L131" i="1"/>
  <c r="I131" i="1" s="1"/>
  <c r="L144" i="1"/>
  <c r="I144" i="1" s="1"/>
  <c r="L156" i="1"/>
  <c r="I156" i="1" s="1"/>
  <c r="I137" i="1"/>
  <c r="I116" i="1"/>
  <c r="I83" i="1"/>
  <c r="I66" i="1"/>
  <c r="I152" i="1"/>
  <c r="I151" i="1"/>
  <c r="I150" i="1"/>
  <c r="I149" i="1"/>
  <c r="I146" i="1"/>
  <c r="I132" i="1"/>
  <c r="I127" i="1"/>
  <c r="I126" i="1"/>
  <c r="I120" i="1"/>
  <c r="I114" i="1"/>
  <c r="I112" i="1"/>
  <c r="I109" i="1"/>
  <c r="I97" i="1"/>
  <c r="I94" i="1"/>
  <c r="I91" i="1"/>
  <c r="I90" i="1"/>
  <c r="I81" i="1"/>
  <c r="I74" i="1"/>
  <c r="I67" i="1"/>
  <c r="I61" i="1"/>
  <c r="I63" i="1"/>
  <c r="I59" i="1"/>
  <c r="L170" i="1" l="1"/>
  <c r="I170" i="1"/>
  <c r="H50" i="1"/>
  <c r="I50" i="1" s="1"/>
  <c r="H35" i="1"/>
  <c r="I35" i="1" s="1"/>
  <c r="H37" i="1"/>
  <c r="I37" i="1" s="1"/>
  <c r="H9" i="1"/>
  <c r="I9" i="1" s="1"/>
  <c r="H12" i="1"/>
  <c r="H36" i="1"/>
  <c r="I36" i="1" s="1"/>
  <c r="H51" i="1"/>
  <c r="I51" i="1" s="1"/>
  <c r="H34" i="1"/>
  <c r="I34" i="1" s="1"/>
  <c r="H33" i="1"/>
  <c r="I33" i="1" s="1"/>
  <c r="H32" i="1"/>
  <c r="L32" i="1" s="1"/>
  <c r="I32" i="1" s="1"/>
  <c r="H54" i="1"/>
  <c r="I54" i="1" s="1"/>
  <c r="H49" i="1"/>
  <c r="I49" i="1" s="1"/>
  <c r="L12" i="1" l="1"/>
  <c r="H11" i="1"/>
  <c r="L11" i="1" s="1"/>
  <c r="H7" i="1"/>
  <c r="H53" i="1"/>
  <c r="L53" i="1" s="1"/>
  <c r="I53" i="1" s="1"/>
  <c r="H10" i="1"/>
  <c r="I10" i="1" s="1"/>
  <c r="H48" i="1"/>
  <c r="I48" i="1" s="1"/>
  <c r="H47" i="1"/>
  <c r="H31" i="1"/>
  <c r="I31" i="1" s="1"/>
  <c r="H30" i="1"/>
  <c r="I30" i="1" s="1"/>
  <c r="H46" i="1"/>
  <c r="H22" i="1"/>
  <c r="I22" i="1" s="1"/>
  <c r="H29" i="1"/>
  <c r="I29" i="1" s="1"/>
  <c r="H28" i="1"/>
  <c r="I28" i="1" s="1"/>
  <c r="H27" i="1"/>
  <c r="I27" i="1" s="1"/>
  <c r="H26" i="1"/>
  <c r="I26" i="1" s="1"/>
  <c r="H25" i="1"/>
  <c r="I25" i="1" s="1"/>
  <c r="H45" i="1"/>
  <c r="H8" i="1"/>
  <c r="I8" i="1" s="1"/>
  <c r="H23" i="1"/>
  <c r="I23" i="1" s="1"/>
  <c r="H44" i="1"/>
  <c r="I44" i="1" s="1"/>
  <c r="H24" i="1"/>
  <c r="L24" i="1" s="1"/>
  <c r="I24" i="1" s="1"/>
  <c r="H43" i="1"/>
  <c r="I43" i="1" s="1"/>
  <c r="H42" i="1"/>
  <c r="H41" i="1"/>
  <c r="I41" i="1" s="1"/>
  <c r="H40" i="1"/>
  <c r="H39" i="1"/>
  <c r="I39" i="1" s="1"/>
  <c r="H21" i="1"/>
  <c r="I21" i="1" s="1"/>
  <c r="H20" i="1"/>
  <c r="L20" i="1" s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38" i="1"/>
  <c r="I38" i="1" s="1"/>
  <c r="H52" i="1"/>
  <c r="H13" i="1"/>
  <c r="L47" i="1" l="1"/>
  <c r="I47" i="1" s="1"/>
  <c r="H55" i="1"/>
  <c r="L46" i="1"/>
  <c r="I11" i="1"/>
  <c r="I12" i="1"/>
  <c r="I13" i="1"/>
  <c r="I45" i="1"/>
  <c r="I42" i="1"/>
  <c r="L55" i="1" l="1"/>
  <c r="I46" i="1"/>
  <c r="I7" i="1"/>
  <c r="I52" i="1"/>
  <c r="I40" i="1"/>
  <c r="I55" i="1" l="1"/>
</calcChain>
</file>

<file path=xl/sharedStrings.xml><?xml version="1.0" encoding="utf-8"?>
<sst xmlns="http://schemas.openxmlformats.org/spreadsheetml/2006/main" count="1271" uniqueCount="499">
  <si>
    <t>Cédula 1 Proveedores</t>
  </si>
  <si>
    <t>Proveedor</t>
  </si>
  <si>
    <t>RFC</t>
  </si>
  <si>
    <t>Folio Fiscal</t>
  </si>
  <si>
    <t># Comprobante</t>
  </si>
  <si>
    <t>Concepto facturado</t>
  </si>
  <si>
    <t>Moneda</t>
  </si>
  <si>
    <t>Tipo de Cambio</t>
  </si>
  <si>
    <t>Importe</t>
  </si>
  <si>
    <t>IVA</t>
  </si>
  <si>
    <t>IVA RETENIDO</t>
  </si>
  <si>
    <t>Total</t>
  </si>
  <si>
    <t># Cheque o transacción</t>
  </si>
  <si>
    <t>Fecha cargos</t>
  </si>
  <si>
    <t>Nombre banco</t>
  </si>
  <si>
    <t>Referencia</t>
  </si>
  <si>
    <t>MN</t>
  </si>
  <si>
    <t>Farmacias Tepa S.A. de C.V.</t>
  </si>
  <si>
    <t>RFC: FTE930212AG8</t>
  </si>
  <si>
    <t>BANORTE</t>
  </si>
  <si>
    <t>Requerimiento informativo JULIO 2021</t>
  </si>
  <si>
    <t>Nueva Wal Mart de México, S. de R. L. de C.V.</t>
  </si>
  <si>
    <t>NWM9709244W4</t>
  </si>
  <si>
    <t>TARJETA</t>
  </si>
  <si>
    <t>6C0218F3-0BB5-45E3-BF16-73F853536926</t>
  </si>
  <si>
    <t xml:space="preserve">ClaveProdServ : 50181900  Cantidad : 50  valorUnitario : 75.777778  Importe : 3788.888889  Descripción : KINDER DELI
</t>
  </si>
  <si>
    <t>A522AD97-E159-44A1-BFEA-FEB9E51B2025</t>
  </si>
  <si>
    <t xml:space="preserve">ClaveProdServ : 50181905  Cantidad : 100  valorUnitario : 120.064815  Importe : 12006.481481  Descripción : ROCHER 24PZ
ClaveProdServ : 50161800  Cantidad : 50  valorUnitario : 71.046296  Importe : 3552.314815  Descripción : DULCE PELON
ClaveProdServ : 50161813  Cantidad : 50  valorUnitario : 74.861111  Importe : 3743.055556  Descripción : KIT KAT
ClaveProdServ : 50181900  Cantidad : 100  valorUnitario : 56.824074  Importe : 5682.407407  Descripción : KINDER DELI
ClaveProdServ : 50161813  Cantidad : 100  valorUnitario : 127.861111  Importe : 12786.111111  Descripción : HUEVITO KIND
</t>
  </si>
  <si>
    <t>B766DFE4-D2DA-4219-804A-2D570BD70DB2</t>
  </si>
  <si>
    <t xml:space="preserve">ClaveProdServ : 50181900  Cantidad : 100  valorUnitario : 45.055556  Importe : 4505.555556  Descripción : 872G SURTIDO
ClaveProdServ : 50181900  Cantidad : 78  valorUnitario : 51.407407  Importe : 4009.777778  Descripción : GANSITO
ClaveProdServ : 50181900  Cantidad : 9  valorUnitario : 91.555556  Importe : 824.00  Descripción : OREO 1596 GR
ClaveProdServ : 50181900  Cantidad : 100  valorUnitario : 37.435185  Importe : 3743.518519  Descripción : SPONCH
ClaveProdServ : 50181900  Cantidad : 50  valorUnitario : 69.564815  Importe : 3478.240741  Descripción : RITZ 1.6 KG
ClaveProdServ : 50181900  Cantidad : 116  valorUnitario : 60.916667  Importe : 7066.333333  Descripción : CHIPS AHOY
ClaveProdServ : 50161813  Cantidad : 30  valorUnitario : 53.722222  Importe : 1611.666667  Descripción : M&amp;MS PEANUT
ClaveProdServ : 50181900  Cantidad : 47  valorUnitario : 41.25  Importe : 1938.75  Descripción : GABI
</t>
  </si>
  <si>
    <t>B3B04066-C8A3-4EEF-9F1E-B7DAB516672C</t>
  </si>
  <si>
    <t xml:space="preserve">ClaveProdServ : 50181905  Cantidad : 200  valorUnitario : 62.157407  Importe : 12431.481481  Descripción : FERRERO 16P
</t>
  </si>
  <si>
    <t>2770E38C-59F6-41C6-9D26-0BFD8E9C3964</t>
  </si>
  <si>
    <t xml:space="preserve">ClaveProdServ : 50171800  Cantidad : 97  valorUnitario : 70.58  Importe : 6846.26  Descripción : MM MAY REA
</t>
  </si>
  <si>
    <t>507A2AB4-B3F4-43F9-99A5-4A01A1FC2C16</t>
  </si>
  <si>
    <t xml:space="preserve">ClaveProdServ : 50131702  Cantidad : 250  valorUnitario : 191.30  Importe : 47825.00  Descripción : 12/1L DESLAC
ClaveProdServ : 50131700  Cantidad : 70  valorUnitario : 191.30  Importe : 13391.00  Descripción : 12/1L ENTERA
ClaveProdServ : 50131702  Cantidad : 200  valorUnitario : 191.30  Importe : 38260.00  Descripción : 12/IL DES LI
ClaveProdServ : 50131702  Cantidad : 60  valorUnitario : 191.30  Importe : 11478.00  Descripción : 12/1LT LALA
ClaveProdServ : 84111506  Cantidad : 1  valorUnitario : 0.01  Importe : 0.01  Descripción : MAYOREO
</t>
  </si>
  <si>
    <t>D4C67F13-7EAC-4853-A56B-63892926AA0F</t>
  </si>
  <si>
    <t xml:space="preserve">ClaveProdServ : 51161800  Cantidad : 20  valorUnitario : 252.77  Importe : 5055.40  Descripción : VICK
</t>
  </si>
  <si>
    <t>2DD794C4-FF05-496A-B5B3-90F225B020D2</t>
  </si>
  <si>
    <t xml:space="preserve">ClaveProdServ : 42231806  Cantidad : 58  valorUnitario : 423.086207  Importe : 24539.00  Descripción : ENSURE V 16P
</t>
  </si>
  <si>
    <t>E065AD64-7603-4A2F-ADC4-4DFF39776368</t>
  </si>
  <si>
    <t xml:space="preserve">ClaveProdServ : 50161509  Cantidad : 580  valorUnitario : 808.17  Importe : 468738.60  Descripción : 50K STANDARD
</t>
  </si>
  <si>
    <t>A4B44D8A-8039-4C5C-B639-750C71BE3A53</t>
  </si>
  <si>
    <t xml:space="preserve">ClaveProdServ : 50221101  Cantidad : 50  valorUnitario : 84.75  Importe : 4237.50  Descripción : 5/1KGSCHET
</t>
  </si>
  <si>
    <t>247B92C7-6AEC-479B-9DE7-795BAB3699E9</t>
  </si>
  <si>
    <t xml:space="preserve">ClaveProdServ : 50221100  Cantidad : 200  valorUnitario : 105.11  Importe : 21022.00  Descripción : 5/1 KG ARROZ
</t>
  </si>
  <si>
    <t>C77E365A-46CA-4EFF-8CF0-7213262C2988</t>
  </si>
  <si>
    <t>3D4285D0-AD5A-4480-99FE-55CC23F70FA6</t>
  </si>
  <si>
    <t>9972E30E-B56A-4BE8-A4F5-FA6BEECAB7C3</t>
  </si>
  <si>
    <t xml:space="preserve">ClaveProdServ : 47131811  Cantidad : 160  valorUnitario : 238.991379  Importe : 38238.62069  Descripción : 10/1KBLNIEV
ClaveProdServ : 47131811  Cantidad : 560  valorUnitario : 244.284483  Importe : 136799.310345  Descripción : 10K ROMA
ClaveProdServ : 47131811  Cantidad : 800  valorUnitario : 248.698276  Importe : 198958.62069  Descripción : 10/1KROMA
ClaveProdServ : 47131811  Cantidad : 200  valorUnitario : 248.698276  Importe : 49739.655172  Descripción : 20/500ROMA
ClaveProdServ : 47131811  Cantidad : 80  valorUnitario : 238.991379  Importe : 19119.310345  Descripción : 20/500BLNIEV
ClaveProdServ : 47131811  Cantidad : 80  valorUnitario : 248.698276  Importe : 19895.862069  Descripción : 40/250 ROMA
</t>
  </si>
  <si>
    <t>A71F9B1D-FD39-4C3C-B6E0-81DD6826BD45</t>
  </si>
  <si>
    <t xml:space="preserve">ClaveProdServ : 50161509  Cantidad : 600  valorUnitario : 808.17  Importe : 484902.00  Descripción : 50K STANDARD
</t>
  </si>
  <si>
    <t>845F514E-AB4F-47D6-8EAF-EE1971ACA58C</t>
  </si>
  <si>
    <t xml:space="preserve">ClaveProdServ : 42231806  Cantidad : 26  valorUnitario : 476.224138  Importe : 12381.827586  Descripción : ENSURE V 16P
ClaveProdServ : 42231806  Cantidad : 150  valorUnitario : 476.224138  Importe : 71433.62069  Descripción : ENSURE V 16P
</t>
  </si>
  <si>
    <t>DEC77435-F42F-4400-9BEA-16B1E3EEEABD</t>
  </si>
  <si>
    <t xml:space="preserve">ClaveProdServ : 50201706  Cantidad : 500  valorUnitario : 158.57  Importe : 79285.00  Descripción : 8/42GNESCAFE
ClaveProdServ : 50201706  Cantidad : 192  valorUnitario : 344.75  Importe : 66192.00  Descripción : 6/120 NESCAF
ClaveProdServ : 53131608  Cantidad : 768  valorUnitario : 78.491379  Importe : 60281.37931  Descripción : 14PZ LIRIO
ClaveProdServ : 53131608  Cantidad : 384  valorUnitario : 78.491379  Importe : 30140.689655  Descripción : JABON LIRIO
</t>
  </si>
  <si>
    <t>8C1C582E-83D2-4A7E-A7E0-9C61CB91052B</t>
  </si>
  <si>
    <t xml:space="preserve">ClaveProdServ : 50193108  Cantidad : 286  valorUnitario : 69.75  Importe : 19948.50  Descripción : 4/1K PURE DE
ClaveProdServ : 84111506  Cantidad : 1  valorUnitario : 0.01  Importe : 0.01  Descripción : MAYOREO
ClaveProdServ : 50465525  Cantidad : 110  valorUnitario : 50.69  Importe : 5575.90  Descripción : JALAPE OS LA
ClaveProdServ : 50465525  Cantidad : 220  valorUnitario : 58.13  Importe : 12788.60  Descripción : 6/220G RAJAS
ClaveProdServ : 50171551  Cantidad : 110  valorUnitario : 35.34  Importe : 3887.40  Descripción : 3/1K SAL LA
ClaveProdServ : 50202310  Cantidad : 66  valorUnitario : 89.793103  Importe : 5926.344828  Descripción : 1.5LT TOPO C
ClaveProdServ : 42151909  Cantidad : 350  valorUnitario : 60.12931  Importe : 21045.258621  Descripción : COLGATE
ClaveProdServ : 53131606  Cantidad : 55  valorUnitario : 103.422414  Importe : 5688.232759  Descripción : DOVE
ClaveProdServ : 50131702  Cantidad : 220  valorUnitario : 185.07  Importe : 40715.40  Descripción : SILKUNSWUHT
ClaveProdServ : 50221100  Cantidad : 143  valorUnitario : 73.194444  Importe : 10466.805556  Descripción : 1.2CHOCOKRI
ClaveProdServ : 53131615  Cantidad : 55  valorUnitario : 37.681034  Importe : 2072.456897  Descripción : KOTEX ROSA
ClaveProdServ : 47131810  Cantidad : 165  valorUnitario : 62.775862  Importe : 10358.017241  Descripción : SALVO
ClaveProdServ : 50221200  Cantidad : 165  valorUnitario : 167.925926  Importe : 27707.777778  Descripción : 1.130K HONEY
ClaveProdServ : 50171832  Cantidad : 66  valorUnitario : 59.52  Importe : 3928.32  Descripción : 710ML MIL
ClaveProdServ : 50171832  Cantidad : 110  valorUnitario : 59.52  Importe : 6547.20  Descripción : 710ML RANCH
ClaveProdServ : 50171832  Cantidad : 55  valorUnitario : 59.52  Importe : 3273.60  Descripción : 710ML CESAR
ClaveProdServ : 53131628  Cantidad : 220  valorUnitario : 47.974138  Importe : 10554.310345  Descripción : HERBAL ESSEN
ClaveProdServ : 53131647  Cantidad : 77  valorUnitario : 136.206897  Importe : 10487.931034  Descripción : TOALLITA KBB
ClaveProdServ : 50202301  Cantidad : 44  valorUnitario : 110.68  Importe : 4869.92  Descripción : 24/600ML AGU
ClaveProdServ : 50202301  Cantidad : 44  valorUnitario : 48.36  Importe : 2127.84  Descripción : 2/10.1LT AGU
ClaveProdServ : 53131602  Cantidad : 55  valorUnitario : 55.318966  Importe : 3042.543103  Descripción : 1LSHREPARACI
ClaveProdServ : 47131800  Cantidad : 88  valorUnitario : 121.87069  Importe : 10724.62069  Descripción : 8/1L PINOL
ClaveProdServ : 50404900  Cantidad : 110  valorUnitario : 36.27  Importe : 3989.70  Descripción : 2/226G MOSTA
ClaveProdServ : 50121500  Cantidad : 759  valorUnitario : 110.39  Importe : 83786.01  Descripción : ATUN AGUA
ClaveProdServ : 47131803  Cantidad : 22  valorUnitario : 79.37069  Importe : 1746.155172  Descripción : MM 1L BACT.
ClaveProdServ : 41104211  Cantidad : 44  valorUnitario : 256.551724  Importe : 11288.275862  Descripción : SUA S CH 20L
ClaveProdServ : 50465525  Cantidad : 440  valorUnitario : 40.46  Importe : 17802.40  Descripción : JALAPE OS
ClaveProdServ : 50465525  Cantidad : 330  valorUnitario : 50.23  Importe : 16575.90  Descripción : RAJAS LA COS
ClaveProdServ : 14111704  Cantidad : 330  valorUnitario : 228.50  Importe : 75405.00  Descripción : MM HIGIENICO
ClaveProdServ : 12161902  Cantidad : 44  valorUnitario : 169.965517  Importe : 7478.482759  Descripción : 11KG DET UTI
ClaveProdServ : 50201706  Cantidad : 440  valorUnitario : 94.24  Importe : 41465.60  Descripción : CAFE NESCAFE
ClaveProdServ : 53131501  Cantidad : 110  valorUnitario : 174.775862  Importe : 19225.344828  Descripción : 4P LISTERINE
ClaveProdServ : 50221200  Cantidad : 286  valorUnitario : 50.546296  Importe : 14456.240741  Descripción : CORN FLAKES
ClaveProdServ : 50221200  Cantidad : 286  valorUnitario : 93.777778  Importe : 26820.444444  Descripción : CORN POPS
ClaveProdServ : 50202301  Cantidad : 66  valorUnitario : 53.01  Importe : 3498.66  Descripción : MM 330ML AGU
ClaveProdServ : 50202301  Cantidad : 66  valorUnitario : 50.22  Importe : 3314.52  Descripción : MM 18P 1L
ClaveProdServ : 50171707  Cantidad : 220  valorUnitario : 44.64  Importe : 9820.80  Descripción : MM VINAGRE
ClaveProdServ : 53131615  Cantidad : 55  valorUnitario : 67.905172  Importe : 3734.784483  Descripción : KOTEX NOCTUR
ClaveProdServ : 53131602  Cantidad : 220  valorUnitario : 135.491379  Importe : 29808.103448  Descripción : HERBAL ESSEN
</t>
  </si>
  <si>
    <t>9ABF55F1-32C8-4691-8644-96192A25F74C</t>
  </si>
  <si>
    <t xml:space="preserve">ClaveProdServ : 50202306  Cantidad : 44  valorUnitario : 248.53  Importe : 10935.52  Descripción : 24P/COCA/500
ClaveProdServ : 84111506  Cantidad : 1  valorUnitario : 0.01  Importe : 0.01  Descripción : MAYOREO
ClaveProdServ : 15101606  Cantidad : 22  valorUnitario : 248.53  Importe : 5467.76  Descripción : 24ALCOHOLSOL
ClaveProdServ : 47131811  Cantidad : 121  valorUnitario : 167.56  Importe : 20274.80  Descripción : MAS COLOR
ClaveProdServ : 47131800  Cantidad : 110  valorUnitario : 100.22  Importe : 11023.71  Descripción : 2/354GR LYSO
ClaveProdServ : 50171800  Cantidad : 33  valorUnitario : 68.83  Importe : 2271.39  Descripción : 3.7 MOSTAZA
ClaveProdServ : 50181903  Cantidad : 110  valorUnitario : 73.93  Importe : 8132.30  Descripción : 8P SALADITAS
ClaveProdServ : 12164504  Cantidad : 33  valorUnitario : 138.57  Importe : 4572.81  Descripción : MM ENDULZANT
ClaveProdServ : 51161800  Cantidad : 11  valorUnitario : 315.27  Importe : 3467.97  Descripción : VICK
ClaveProdServ : 53131608  Cantidad : 429  valorUnitario : 71.35  Importe : 30610.63  Descripción : PALMOLIVE
ClaveProdServ : 53131606  Cantidad : 110  valorUnitario : 92.20  Importe : 10141.81  Descripción : LADY SPEED S
ClaveProdServ : 53131608  Cantidad : 55  valorUnitario : 63.34  Importe : 3483.49  Descripción : PALMOLIVE
ClaveProdServ : 47131801  Cantidad : 11  valorUnitario : 173.17  Importe : 1904.90  Descripción : LAVANDA 20L
</t>
  </si>
  <si>
    <t>B45F5E42-E678-4F1F-AB9F-A96F84FEA305</t>
  </si>
  <si>
    <t xml:space="preserve">ClaveProdServ : 50192100  Cantidad : 30  valorUnitario : 194.194444  Importe : 5825.833333  Descripción : PALEXMANT
ClaveProdServ : 50192100  Cantidad : 30  valorUnitario : 194.194444  Importe : 5825.833333  Descripción : PALMANTEQ
</t>
  </si>
  <si>
    <t>9FAF5170-0207-4CA2-86BA-03D84A6EF274</t>
  </si>
  <si>
    <t xml:space="preserve">ClaveProdServ : 50131704  Cantidad : 1500  valorUnitario : 276.21  Importe : 414315.00  Descripción : 2.8K REGULAR
ClaveProdServ : 84111506  Cantidad : 1  valorUnitario : 0.01  Importe : 0.01  Descripción : MAYOREO
</t>
  </si>
  <si>
    <t>7CFF2CC3-4C48-4A7B-B6CF-038B5719D12D</t>
  </si>
  <si>
    <t xml:space="preserve">ClaveProdServ : 50151500  Cantidad : 1632  valorUnitario : 110.48  Importe : 180303.36  Descripción : 3P NUTRIOLI
</t>
  </si>
  <si>
    <t>FACB6A24-70F9-44F3-B5A2-F472B2B879A8</t>
  </si>
  <si>
    <t xml:space="preserve">ClaveProdServ : 50131702  Cantidad : 450  valorUnitario : 191.30  Importe : 86085.00  Descripción : 12/1L DESLAC
ClaveProdServ : 50131700  Cantidad : 150  valorUnitario : 191.30  Importe : 28695.00  Descripción : 12/1L ENTERA
ClaveProdServ : 50131702  Cantidad : 150  valorUnitario : 191.30  Importe : 28695.00  Descripción : 12/1LT LALA
ClaveProdServ : 84111506  Cantidad : 1  valorUnitario : 0.01  Importe : 0.01  Descripción : MAYOREO
</t>
  </si>
  <si>
    <t>6AD841EB-51D6-43DC-8572-3EE5BF859EFC</t>
  </si>
  <si>
    <t xml:space="preserve">ClaveProdServ : 50202200  Cantidad : 30  valorUnitario : 129.11314  Importe : 3873.394185  Descripción : TEQ REPOS
</t>
  </si>
  <si>
    <t>71319BB8-E813-4059-8DE1-4ACEA6679FCD</t>
  </si>
  <si>
    <t xml:space="preserve">ClaveProdServ : 50202300  Cantidad : 330  valorUnitario : 185.53  Importe : 61224.90  Descripción : 12/946 ADES
ClaveProdServ : 41104211  Cantidad : 121  valorUnitario : 137.681034  Importe : 16659.405172  Descripción : DOWNY
</t>
  </si>
  <si>
    <t>02F85F93-0513-4CE2-BE9F-29FA6C3757B7</t>
  </si>
  <si>
    <t>ClaveProdServ : 53131628  Cantidad : 54  valorUnitario : 74.52  Importe : 4023.93  Descripción : HEAD &amp; SHOUL
ClaveProdServ : 53131628  Cantidad : 100  valorUnitario : 74.52  Importe : 7451.72  Descripción : HEAD &amp; SHOUL
ClaveProdServ : 53131628  Cantidad : 20  valorUnitario : 74.52  Importe : 1490.34  Descripción : HEAD &amp; SHOUL
ClaveProdServ : 53131628  Cantidad : 200  valorUnitario : 74.52  Importe : 14903.45  Descripción : HEAD &amp; SHOUL
ClaveProdServ : 50131629  Cantidad : 22  valorUnitario : 142.20  Importe : 3128.40  Descripción : CLARA HUEVO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50131702  Cantidad : 1  valorUnitario : 213.81  Importe : 213.81  Descripción : SILKUNSWUHT
ClaveProdServ : 50221100  Cantidad : 11  valorUnitario : 11.38  Importe : 125.18  Descripción : 30P RICEKRIS
ClaveProdServ : 53131628  Cantidad : 20  valorUnitario : 74.52  Importe : 1490.34  Descripción : HEAD &amp; SHOUL
ClaveProdServ : 53131628  Cantidad : 200  valorUnitario : 74.52  Importe : 14903.45  Descripción : HEAD &amp; SHOUL
ClaveProdServ : 50161813  Cantidad : 1  valorUnitario : 93.78  Importe : 93.78  Descripción : KIT KAT
ClaveProdServ : 50161813  Cantidad : 1  valorUnitario : 93.78  Importe : 93.78  Descripción : KIT KAT
ClaveProdServ : 50161813  Cantidad : 1  valorUnitario : 93.78  Importe : 93.78  Descripción : KIT KAT
ClaveProdServ : 50161813  Cantidad : 1  valorUnitario : 93.78  Importe : 93.78  Descripción : KIT KAT
ClaveProdServ : 50161813  Cantidad : 1  valorUnitario : 93.78  Importe : 93.78  Descripción : KIT KAT
ClaveProdServ : 50161813  Cantidad : 1  valorUnitario : 93.78  Importe : 93.78  Descripción : KIT KAT
ClaveProdServ : 50161813  Cantidad : 1  valorUnitario : 93.78  Importe : 93.78  Descripción : KIT KAT
ClaveProdServ : 50161813  Cantidad : 1  valorUnitario : 93.78  Importe : 93.78  Descripción : KIT KAT
ClaveProdServ : 50161813  Cantidad : 1  valorUnitario : 93.78  Importe : 93.78  Descripción : KIT KAT
ClaveProdServ : 50161813  Cantidad : 1  valorUnitario : 93.78  Importe : 93.78  Descripción : KIT KAT
ClaveProdServ : 50161813  Cantidad : 1  valorUnitario : 93.78  Importe : 93.78  Descripción : KIT KAT
ClaveProdServ : 53131612  Cantidad : 5  valorUnitario : 122.59  Importe : 612.93  Descripción : JAB N 5LT
ClaveProdServ : 53131612  Cantidad : 50  valorUnitario : 122.59  Importe : 6129.31  Descripción : JAB N 5LT
ClaveProdServ : 53131611  Cantidad : 22  valorUnitario : 130.52  Importe : 2871.38  Descripción : GILLETTE
ClaveProdServ : 47131800  Cantidad : 33  valorUnitario : 119.06  Importe : 3928.99  Descripción : 2/354GR LYSO
ClaveProdServ : 50171800  Cantidad : 33  valorUnitario : 90.02  Importe : 2970.66  Descripción : SALSA HUNTS
ClaveProdServ : 50171800  Cantidad : 8  valorUnitario : 90.02  Importe : 720.16  Descripción : SALSA HUNTS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  Importe : 55.56  Descripción : PANTIP SABA
ClaveProdServ : 53131615  Cantidad : 1  valorUnitario : 55.56</t>
  </si>
  <si>
    <t>1A7801A7-6570-4207-A0E4-812DE04920C9</t>
  </si>
  <si>
    <t>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50171832  Cantidad : 1  valorUnitario : 158.05  Importe : 158.05  Descripción : INGLESA6/145
ClaveProdServ : 50161813  Cantidad : 44  valorUnitario : 173.34  Importe : 7627.07  Descripción : HUEVITO KIND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53131613  Cantidad : 1  valorUnitario : 98.78  Importe : 98.78  Descripción : 1LT BODY MIL
ClaveProdServ : 50151500  Cantidad : 22  valorUnitario : 653.70  Importe : 14381.40  Descripción : MM ACE 20LT
ClaveProdServ : 53131647  Cantidad : 14  valorUnitario : 166.68  Importe : 2333.53  Descripción : TOALLITA KBB
ClaveProdServ : 53131647  Cantidad : 140  valorUnitario : 166.68  Importe : 23335.34  Descripción : TOALLITA KBB
ClaveProdServ : 53131613  Cantidad : 20  valorUnitario : 74.08  Importe : 1481.55  Descripción : ST. IVES
ClaveProdServ : 53131613  Cantidad : 200  valorUnitario : 74.08  Importe : 14815.52  Descripción : ST. IVES
ClaveProdServ : 53131613  Cantidad : 32  valorUnitario : 74.08  Importe : 2370.48  Descripción : ST. IVES
ClaveProdServ : 53131613  Cantidad : 298  valorUnitario : 74.08  Importe : 22075.12  Descripción : ST. IVES
ClaveProdServ : 50181900  Cantidad : 10  valorUnitario : 86.19  Importe : 861.94  Descripción : CHIPS AHOY
ClaveProdServ : 50181900  Cantidad : 100  valorUnitario : 86.19  Importe : 8619.44  Descripción : CHIPS AHOY
ClaveProdServ : 50131704  Cantidad : 154  valorUnitario : 674.16  Importe : 103820.64  Descripción : NAN 1 2/1.2K
ClaveProdServ : 47131810  Cantidad : 10  valorUnitario : 68.78  Importe : 687.84  Descripción : MM LAVAPL
ClaveProdServ : 47131810  Cantidad : 1  valorUnitario : 68.78  Importe : 68.78  Descripción : MM LAVAPL
ClaveProdServ : 50181900  Cantidad : 32  valorUnitario : 131.67  Importe : 4213.33  Descripción : OREO 1596 GR
ClaveProdServ : 50181900  Cantidad : 298  valorUnitario : 131.67  Importe : 39236.67  Descripción : OREO 1596 GR
ClaveProdServ : 50202304  Cantidad : 10  valorUnitario : 131.97  Importe : 1319.70  Descripción : MM JUG ARAND
ClaveProdServ : 50202304  Cantidad : 100  valorUnitario : 131.97  Importe : 13197.00  Descripción : MM JUG ARAND
ClaveProdServ : 50202304  Cantidad : 10  valorUnitario : 131.97  Importe : 1319.70  Descripción : MM JUG UVA-A
ClaveProdServ : 50202304  Cantidad : 100  valorUnitario : 131.97  Importe : 13197.00  Descripción : MM JUG UVA-A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53131624  Cantidad : 1  valorUnitario : 228.41  Importe : 228.41  Descripción : TH HS 6X80
ClaveProdServ : 50221200  Cantidad : 1  valorUnitario : 112.73  Importe : 112.73  Descripción : CORN POPS
ClaveProdServ : 50221200  Cantidad : 1  valorUnitario : 112.73  Importe : 112.73  Descripción : CORN POPS
ClaveProdServ : 50221200  Cantidad : 1  valorUnitario : 112</t>
  </si>
  <si>
    <t>392A4DFD-B2EC-45D8-8329-57295D8E5EBB</t>
  </si>
  <si>
    <t xml:space="preserve">ClaveProdServ : 50131700  Cantidad : 50  valorUnitario : 204.09  Importe : 10204.50  Descripción : 12/1L ST CLA
ClaveProdServ : 50202300  Cantidad : 50  valorUnitario : 204.09  Importe : 10204.50  Descripción : 12/946ML ADE
ClaveProdServ : 84111506  Cantidad : 1  valorUnitario : 0.01  Importe : 0.01  Descripción : MAYOREO
</t>
  </si>
  <si>
    <t>7F5E8FF5-2EB9-4001-B1B6-B2CED214C6A5</t>
  </si>
  <si>
    <t>ClaveProdServ : 11151500  Cantidad : 5  valorUnitario : 177.26  Importe : 886.29  Descripción : 10P FIBRA ES
ClaveProdServ : 11151500  Cantidad : 50  valorUnitario : 177.26  Importe : 8862.93  Descripción : 10P FIBRA ES
ClaveProdServ : 50181903  Cantidad : 10  valorUnitario : 122.20  Importe : 1222.04  Descripción : 4BASES P/PAY
ClaveProdServ : 50181903  Cantidad : 100  valorUnitario : 122.20  Importe : 12220.37  Descripción : 4BASES P/PAY
ClaveProdServ : 50131629  Cantidad : 22  valorUnitario : 142.20  Importe : 3128.40  Descripción : CLARA HUEVO
ClaveProdServ : 41104211  Cantidad : 180  valorUnitario : 133.16  Importe : 23969.48  Descripción : SUAVITEL
ClaveProdServ : 53131628  Cantidad : 100  valorUnitario : 92.60  Importe : 9260.34  Descripción : HEAD &amp; SHOUL
ClaveProdServ : 47131810  Cantidad : 30  valorUnitario : 69.67  Importe : 2090.17  Descripción : SALVO
ClaveProdServ : 47131810  Cantidad : 970  valorUnitario : 69.67  Importe : 67582.24  Descripción : SALVO
ClaveProdServ : 50161813  Cantidad : 22  valorUnitario : 93.78  Importe : 2063.11  Descripción : KIT KAT
ClaveProdServ : 53131612  Cantidad : 10  valorUnitario : 122.59  Importe : 1225.86  Descripción : JAB N 5LT
ClaveProdServ : 53131612  Cantidad : 100  valorUnitario : 122.59  Importe : 12258.62  Descripción : JAB N 5LT
ClaveProdServ : 50161509  Cantidad : 100  valorUnitario : 50.02  Importe : 5002.00  Descripción : 2K AZUCAR MA
ClaveProdServ : 50131704  Cantidad : 100  valorUnitario : 328.38  Importe : 32838.00  Descripción : 2.2 NIDO DES
ClaveProdServ : 53131612  Cantidad : 22  valorUnitario : 117.30  Importe : 2580.64  Descripción : GRISI SHOWER
ClaveProdServ : 50151513  Cantidad : 5  valorUnitario : 71.61  Importe : 358.05  Descripción : 482G OLEICO
ClaveProdServ : 50151513  Cantidad : 50  valorUnitario : 71.61  Importe : 3580.50  Descripción : 482G OLEICO
ClaveProdServ : 41104211  Cantidad : 120  valorUnitario : 179.91  Importe : 21588.62  Descripción : SUAVITEL
ClaveProdServ : 50181903  Cantidad : 10  valorUnitario : 81.84  Importe : 818.40  Descripción : 8P SALADITAS
ClaveProdServ : 50181903  Cantidad : 100  valorUnitario : 81.84  Importe : 8184.00  Descripción : 8P SALADITAS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53131613  Cantidad : 1  valorUnitario : 74.08  Importe : 74.08  Descripción : ST. IVES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148.91  Descripción : 8/1L PINOL
ClaveProdServ : 47131800  Cantidad : 1  valorUnitario : 148.91  Importe : 1</t>
  </si>
  <si>
    <t>0CEBC0AC-2988-4BF8-84C7-C0A2EC959599</t>
  </si>
  <si>
    <t>ClaveProdServ : 50171832  Cantidad : 5  valorUnitario : 111.56  Importe : 557.80  Descripción : INGLESA980ML
ClaveProdServ : 50171832  Cantidad : 50  valorUnitario : 111.56  Importe : 5578.00  Descripción : INGLESA980ML
ClaveProdServ : 50171832  Cantidad : 5  valorUnitario : 161.63  Importe : 808.15  Descripción : MAGGI6/100ML
ClaveProdServ : 50171832  Cantidad : 50  valorUnitario : 161.63  Importe : 8081.50  Descripción : MAGGI6/100ML
ClaveProdServ : 47131810  Cantidad : 600  valorUnitario : 79.57  Importe : 47741.38  Descripción : AXION
ClaveProdServ : 47131805  Cantidad : 180  valorUnitario : 155.95  Importe : 28070.69  Descripción : FABULOSO
ClaveProdServ : 53131628  Cantidad : 100  valorUnitario : 92.60  Importe : 9260.34  Descripción : HEAD &amp; SHOUL
ClaveProdServ : 50181900  Cantidad : 10  valorUnitario : 72.21  Importe : 722.13  Descripción : KINDER DELI
ClaveProdServ : 50181900  Cantidad : 100  valorUnitario : 72.21  Importe : 7221.30  Descripción : KINDER DELI
ClaveProdServ : 50221002  Cantidad : 22  valorUnitario : 131.97  Importe : 2903.34  Descripción : MM H HOTCAKE
ClaveProdServ : 50151500  Cantidad : 10  valorUnitario : 179.03  Importe : 1790.30  Descripción : 5LTACECAPULL
ClaveProdServ : 50151500  Cantidad : 100  valorUnitario : 179.03  Importe : 17903.00  Descripción : 5LTACECAPULL
ClaveProdServ : 50171902  Cantidad : 22  valorUnitario : 157.29  Importe : 3460.38  Descripción : KNORR SUIZA
ClaveProdServ : 50202300  Cantidad : 1  valorUnitario : 190.28  Importe : 190.28  Descripción : L COCO ORG
ClaveProdServ : 50202300  Cantidad : 1  valorUnitario : 190.28  Importe : 190.28  Descripción : L COCO ORG
ClaveProdServ : 50202300  Cantidad : 1  valorUnitario : 190.28  Importe : 190.28  Descripción : L COCO ORG
ClaveProdServ : 50202300  Cantidad : 1  valorUnitario : 190.28  Importe : 190.28  Descripción : L COCO ORG
ClaveProdServ : 50202300  Cantidad : 1  valorUnitario : 190.28  Importe : 190.28  Descripción : L COCO ORG
ClaveProdServ : 50202300  Cantidad : 1  valorUnitario : 190.28  Importe : 190.28  Descripción : L COCO ORG
ClaveProdServ : 50202300  Cantidad : 1  valorUnitario : 190.28  Importe : 190.28  Descripción : L COCO ORG
ClaveProdServ : 50202300  Cantidad : 1  valorUnitario : 190.28  Importe : 190.28  Descripción : L COCO ORG
ClaveProdServ : 50202300  Cantidad : 1  valorUnitario : 190.28  Importe : 190.28  Descripción : L COCO ORG
ClaveProdServ : 50202300  Cantidad : 1  valorUnitario : 190.28  Importe : 190.28  Descripción : L COCO ORG
ClaveProdServ : 50202300  Cantidad : 1  valorUnitario : 190.28  Importe : 190.28  Descripción : L COCO ORG
ClaveProdServ : 50171800  Cantidad : 20  valorUnitario : 87.87  Importe : 1757.40  Descripción : SALSA HUNTS
ClaveProdServ : 50171800  Cantidad : 200  valorUnitario : 87.87  Importe : 17574.00  Descripción : SALSA HUNTS
ClaveProdServ : 50161510  Cantidad : 11  valorUnitario : 562.65  Importe : 6189.15  Descripción : SUSTITUTO10K
ClaveProdServ : 50161813  Cantidad : 22  valorUnitario : 70.09  Importe : 1542.04  Descripción : M&amp;MS PEANUT
ClaveProdServ : 50202300  Cantidad : 10  valorUnitario : 156.52  Importe : 1565.20  Descripción : 15/JUM 450ML
ClaveProdServ : 50202300  Cantidad : 100  valorUnitario : 156.52  Importe : 15652.00  Descripción : 15/JUM 450ML
ClaveProdServ : 53131615  Cantidad : 20  valorUnitario : 58.21  Importe : 1164.14  Descripción : TOALLAS FEME
ClaveProdServ : 53131615  Cantidad : 200  valorUnitario : 58.21  Importe : 11641.38  Descripción : TOALLAS FEME
ClaveProdServ : 50181900  Cantidad : 10  valorUnitario : 82.27  Importe : 822.69  Descripción : CHIPS AHOY
ClaveProdServ : 50181900  Cantidad : 100  valorUnitario : 82.27  Importe : 8226.85  Descripción : CHIPS AHOY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Importe : 110.48  Descripción : KNORR
ClaveProdServ : 50171902  Cantidad : 1  valorUnitario : 110.48  Imp</t>
  </si>
  <si>
    <t>7DDD6994-D3DF-4086-8DDC-54AE0DD0DBC3</t>
  </si>
  <si>
    <t xml:space="preserve">ClaveProdServ : 50161500  Cantidad : 21  valorUnitario : 121.74  Importe : 2556.54  Descripción : JARABE HERSH
ClaveProdServ : 50161500  Cantidad : 100  valorUnitario : 121.74  Importe : 12174.00  Descripción : JARABE HERSH
ClaveProdServ : 50171800  Cantidad : 32  valorUnitario : 101.28  Importe : 3240.96  Descripción : MAYONESA MCC
ClaveProdServ : 50171800  Cantidad : 298  valorUnitario : 101.28  Importe : 30181.44  Descripción : MAYONESA MCC
ClaveProdServ : 42231800  Cantidad : 22  valorUnitario : 715.08  Importe : 15731.76  Descripción : NAN SIN LAC
ClaveProdServ : 47131800  Cantidad : 440  valorUnitario : 110.241379  Importe : 48506.206897  Descripción : 2/354GR LYSO
ClaveProdServ : 50171800  Cantidad : 22  valorUnitario : 82.86  Importe : 1822.92  Descripción : BC 3.8 ADER
ClaveProdServ : 12161902  Cantidad : 5  valorUnitario : 154.336207  Importe : 771.681034  Descripción : 9K DET ARCOI
ClaveProdServ : 12161902  Cantidad : 50  valorUnitario : 154.336207  Importe : 7716.810345  Descripción : 9K DET ARCOI
ClaveProdServ : 50365300  Cantidad : 20  valorUnitario : 89.00  Importe : 1780.00  Descripción : 2PK DURAZNO
ClaveProdServ : 50365300  Cantidad : 200  valorUnitario : 89.00  Importe : 17800.00  Descripción : 2PK DURAZNO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53131606  Cantidad : 1  valorUnitario : 122.586207  Importe : 122.586207  Descripción : DOVE
ClaveProdServ : 50221000  Cantidad : 47  valorUnitario : 46.03  Importe : 2163.41  Descripción : 4/400G GRANO
ClaveProdServ : 50221000  Cantidad : 457  valorUnitario : 46.03  Importe : 21035.71  Descripción : 4/400G GRANO
ClaveProdServ : 42141502  Cantidad : 10  valorUnitario : 57.336207  Importe : 573.362069  Descripción : COTONETES
ClaveProdServ : 42141502  Cantidad : 100  valorUnitario : 57.336207  Importe : 5733.62069  Descripción : COTONETES
ClaveProdServ : 50202301  Cantidad : 1  valorUnitario : 6.172414  Importe : 6.172414  Descripción : AGUA NATURAL
</t>
  </si>
  <si>
    <t>31A0074A-A7EE-4C21-9208-79BF2C5FF412</t>
  </si>
  <si>
    <t xml:space="preserve">ClaveProdServ : 42231800  Cantidad : 25  valorUnitario : 918.65  Importe : 22966.25  Descripción : ENFAMIL 1 PR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47131812  Cantidad : 1  valorUnitario : 149.04  Importe : 149.04  Descripción : FEBREZE
ClaveProdServ : 50193001  Cantidad : 44  valorUnitario : 168.80  Importe : 7427.20  Descripción : 4/42GR PUFF
ClaveProdServ : 50181903  Cantidad : 10  valorUnitario : 81.84  Importe : 818.40  Descripción : 8P SALADITAS
ClaveProdServ : 50181903  Cantidad : 100  valorUnitario : 81.84  Importe : 8184.00  Descripción : 8P SALADITAS
ClaveProdServ : 50161813  Cantidad : 54  valorUnitario : 62.53  Importe : 3376.50  Descripción : CHOCOLATE 6P
ClaveProdServ : 50161813  Cantidad : 1  valorUnitario : 62.53  Importe : 62.53  Descripción : CHOCOLATE 6P
ClaveProdServ : 50201706  Cantidad : 33  valorUnitario : 338.61  Importe : 11174.13  Descripción : 48P DG CAPP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51161800  Cantidad : 1  valorUnitario : 346.80  Importe : 346.80  Descripción : VICK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50202300  Cantidad : 1  valorUnitario : 265.98  Importe : 265.98  Descripción : 12/946 ADES
ClaveProdServ : 50192400  Cantidad : 32  valorUnitario : 137.35  Importe : 4395.26  Descripción : NUTELLA 1KG
ClaveProdServ : 50192400  Cantidad : 298  valorUnitario : 137.35  Importe : 40930.85  Descripción : NUTELLA 1KG
</t>
  </si>
  <si>
    <t>71F61EED-A68E-4559-9DBA-676B36EE48CE</t>
  </si>
  <si>
    <t xml:space="preserve">ClaveProdServ : 42231806  Cantidad : 33  valorUnitario : 421.413793  Importe : 13906.655172  Descripción : ENSURE V 16P
</t>
  </si>
  <si>
    <t>19E06F96-4DBC-4DC6-84A9-1B91F85BE9BE</t>
  </si>
  <si>
    <t xml:space="preserve">ClaveProdServ : 12161803  Cantidad : 40  valorUnitario : 105.827586  Importe : 4233.103448  Descripción : 4/150 NIV AN
</t>
  </si>
  <si>
    <t>0DBAE221-57DC-4F87-B2D3-DD374289A19C</t>
  </si>
  <si>
    <t xml:space="preserve">ClaveProdServ : 42231800  Cantidad : 45  valorUnitario : 438.87  Importe : 19749.15  Descripción : FRISOGOLD3
</t>
  </si>
  <si>
    <t>64A903FE-457D-4BE9-BCEE-10A9845D298E</t>
  </si>
  <si>
    <t xml:space="preserve">ClaveProdServ : 51161800  Cantidad : 57  valorUnitario : 252.92  Importe : 14416.44  Descripción : VICK
</t>
  </si>
  <si>
    <t>FC41C991-882B-406C-AAA4-0CD66629D934</t>
  </si>
  <si>
    <t xml:space="preserve">ClaveProdServ : 42231806  Cantidad : 189  valorUnitario : 421.793103  Importe : 79718.896552  Descripción : ENSURE V 16P
</t>
  </si>
  <si>
    <t>288E460C-2C46-4299-A20D-85A099671505</t>
  </si>
  <si>
    <t xml:space="preserve">ClaveProdServ : 50201706  Cantidad : 660  valorUnitario : 219.88  Importe : 145120.80  Descripción : 2/350G NESCA
ClaveProdServ : 12161902  Cantidad : 110  valorUnitario : 169.965517  Importe : 18696.206897  Descripción : 11KG DET UTI
ClaveProdServ : 84111506  Cantidad : 1  valorUnitario : 0.01  Importe : 0.01  Descripción : MAYOREO
</t>
  </si>
  <si>
    <t>B0A76C89-63F0-4A90-9EE8-A022E33F5F25</t>
  </si>
  <si>
    <t xml:space="preserve">ClaveProdServ : 42231806  Cantidad : 116  valorUnitario : 423.086207  Importe : 49078.00  Descripción : ENSURE V 16P
</t>
  </si>
  <si>
    <t>19328858-7CBE-459F-8487-B48D780C6D96</t>
  </si>
  <si>
    <t xml:space="preserve">ClaveProdServ : 50131702  Cantidad : 75  valorUnitario : 191.30  Importe : 14347.50  Descripción : 12/1LT LALA
ClaveProdServ : 50131702  Cantidad : 300  valorUnitario : 191.30  Importe : 57390.00  Descripción : 12/IL DES LI
ClaveProdServ : 50131702  Cantidad : 75  valorUnitario : 191.30  Importe : 14347.50  Descripción : 12/1L ENTERA
ClaveProdServ : 50131702  Cantidad : 225  valorUnitario : 191.30  Importe : 43042.50  Descripción : 12/1L DESLAC
</t>
  </si>
  <si>
    <t>ABE00554-D132-4174-AD36-7BDD15D22F04</t>
  </si>
  <si>
    <t xml:space="preserve">ClaveProdServ : 50131704  Cantidad : 36  valorUnitario : 633.24  Importe : 22796.64  Descripción : NAN 2 2/1.2K
ClaveProdServ : 50171832  Cantidad : 1  valorUnitario : 111.51  Importe : 111.51  Descripción : INGLESA980ML
</t>
  </si>
  <si>
    <t>76FEB021-7FEB-40E6-A184-5EB90EC689B7</t>
  </si>
  <si>
    <t xml:space="preserve">ClaveProdServ : 50131702  Cantidad : 300  valorUnitario : 649.61  Importe : 194883.00  Descripción : 48PCARNATION
ClaveProdServ : 50131702  Cantidad : 300  valorUnitario : 439.89  Importe : 131967.00  Descripción : LECHE LA LEC
ClaveProdServ : 84111506  Cantidad : 1  valorUnitario : 0.01  Importe : 0.01  Descripción : MAYOREO
</t>
  </si>
  <si>
    <t>08DBFDD0-6E53-454D-AF50-1C9777AD5B3B</t>
  </si>
  <si>
    <t xml:space="preserve">ClaveProdServ : 42231800  Cantidad : 14  valorUnitario : 438.87  Importe : 6144.18  Descripción : FRISOGOLD3
</t>
  </si>
  <si>
    <t>03D62AAD-01BF-4C34-886B-A7A3E84E9FA0</t>
  </si>
  <si>
    <t xml:space="preserve">ClaveProdServ : 50131704  Cantidad : 170  valorUnitario : 633.24  Importe : 107650.80  Descripción : NAN 2 2/1.2K
</t>
  </si>
  <si>
    <t>81CD556F-213E-4BD0-88F4-E29CE98136C6</t>
  </si>
  <si>
    <t xml:space="preserve">ClaveProdServ : 84111506  Cantidad : 1  valorUnitario : 0.01  Importe : 0.01  Descripción : MAYOREO
ClaveProdServ : 50171800  Cantidad : 330  valorUnitario : 178.56  Importe : 58924.80  Descripción : 3.4K MAYONES
</t>
  </si>
  <si>
    <t>C406CCC6-FFD2-42BA-AB51-CF0F365BB28E</t>
  </si>
  <si>
    <t xml:space="preserve">ClaveProdServ : 50221100  Cantidad : 220  valorUnitario : 96.45  Importe : 21219.81  Descripción : 980ALLBRANPA
ClaveProdServ : 53131647  Cantidad : 77  valorUnitario : 157.95  Importe : 12162.02  Descripción : TOAH HUGGIES
ClaveProdServ : 50221200  Cantidad : 154  valorUnitario : 159.32  Importe : 24535.28  Descripción : 1.2K MUSLI
ClaveProdServ : 53131602  Cantidad : 33  valorUnitario : 55.32  Importe : 1825.53  Descripción : 1L SH ELVIVE
ClaveProdServ : 47131830  Cantidad : 110  valorUnitario : 93.80  Importe : 10318.19  Descripción : 2/460ML PLED
ClaveProdServ : 50192900  Cantidad : 275  valorUnitario : 16.28  Importe : 4477.00  Descripción : SPAGHETTI BA
ClaveProdServ : 53131628  Cantidad : 165  valorUnitario : 81.37  Importe : 13426.16  Descripción : HERBAL ESSEN
ClaveProdServ : 84111506  Cantidad : 1  valorUnitario : 0.01  Importe : 0.01  Descripción : MAYOREO
</t>
  </si>
  <si>
    <t>F8E0F898-B272-413E-B9B7-3B21D698C00F</t>
  </si>
  <si>
    <t xml:space="preserve">ClaveProdServ : 50131704  Cantidad : 23  valorUnitario : 669.04  Importe : 15387.92  Descripción : NAN 1 2/1.2K
ClaveProdServ : 53131608  Cantidad : 1  valorUnitario : 92.603448  Importe : 92.603448  Descripción : PALMOLIVE
ClaveProdServ : 84111506  Cantidad : 1  valorUnitario : 4.413793  Importe : 4.413793  Descripción : AGUA NATURAL
</t>
  </si>
  <si>
    <t>533EEAB8-C062-4BE5-8EFE-283243B3E3E5</t>
  </si>
  <si>
    <t xml:space="preserve">ClaveProdServ : 50192100  Cantidad : 100  valorUnitario : 170.50  Importe : 17050.00  Descripción : PALNAT
ClaveProdServ : 50192100  Cantidad : 250  valorUnitario : 170.50  Importe : 42625.00  Descripción : PALEXMANT
ClaveProdServ : 50192100  Cantidad : 300  valorUnitario : 170.50  Importe : 51150.00  Descripción : PALMANTEQ
ClaveProdServ : 84111506  Cantidad : 1  valorUnitario : 0.01  Importe : 0.01  Descripción : MAYOREO
</t>
  </si>
  <si>
    <t>DESARROLLO COMERCIAL ABARROTERO, S.A. DE C.V.</t>
  </si>
  <si>
    <t>DCA930316BY9</t>
  </si>
  <si>
    <t>TRANSF-232</t>
  </si>
  <si>
    <t>01178538</t>
  </si>
  <si>
    <t>01178540</t>
  </si>
  <si>
    <t>01178537</t>
  </si>
  <si>
    <t>01178539</t>
  </si>
  <si>
    <t>01178541</t>
  </si>
  <si>
    <t>01178542</t>
  </si>
  <si>
    <t>01178543</t>
  </si>
  <si>
    <t>01178544</t>
  </si>
  <si>
    <t>01178545</t>
  </si>
  <si>
    <t>01179439</t>
  </si>
  <si>
    <t>01179443</t>
  </si>
  <si>
    <t>01179446</t>
  </si>
  <si>
    <t>01181039</t>
  </si>
  <si>
    <t>01181040</t>
  </si>
  <si>
    <t>01181045</t>
  </si>
  <si>
    <t>01181034</t>
  </si>
  <si>
    <t>01181035</t>
  </si>
  <si>
    <t>01181036</t>
  </si>
  <si>
    <t>01181038</t>
  </si>
  <si>
    <t>01181041</t>
  </si>
  <si>
    <t>01181042</t>
  </si>
  <si>
    <t>01181043</t>
  </si>
  <si>
    <t>01181044</t>
  </si>
  <si>
    <t>01181046</t>
  </si>
  <si>
    <t>01181047</t>
  </si>
  <si>
    <t>01181884</t>
  </si>
  <si>
    <t>01181888</t>
  </si>
  <si>
    <t>01181893</t>
  </si>
  <si>
    <t>01181897</t>
  </si>
  <si>
    <t>01181882</t>
  </si>
  <si>
    <t>01181883</t>
  </si>
  <si>
    <t>01181887</t>
  </si>
  <si>
    <t>01181889</t>
  </si>
  <si>
    <t>01181891</t>
  </si>
  <si>
    <t>01181892</t>
  </si>
  <si>
    <t>01181894</t>
  </si>
  <si>
    <t>01181895</t>
  </si>
  <si>
    <t>01181896</t>
  </si>
  <si>
    <t>01181033</t>
  </si>
  <si>
    <t>01183573</t>
  </si>
  <si>
    <t>01183572</t>
  </si>
  <si>
    <t>01184477</t>
  </si>
  <si>
    <t>01184478</t>
  </si>
  <si>
    <t>01184487</t>
  </si>
  <si>
    <t>01184488</t>
  </si>
  <si>
    <t>01184475</t>
  </si>
  <si>
    <t>01184479</t>
  </si>
  <si>
    <t>01184480</t>
  </si>
  <si>
    <t>01184481</t>
  </si>
  <si>
    <t>01184482</t>
  </si>
  <si>
    <t>01184483</t>
  </si>
  <si>
    <t>01184484</t>
  </si>
  <si>
    <t>01184485</t>
  </si>
  <si>
    <t>01184486</t>
  </si>
  <si>
    <t>01184489</t>
  </si>
  <si>
    <t>01184490</t>
  </si>
  <si>
    <t>01184491</t>
  </si>
  <si>
    <t>01181886</t>
  </si>
  <si>
    <t>01181885</t>
  </si>
  <si>
    <t>01184476</t>
  </si>
  <si>
    <t>01185976</t>
  </si>
  <si>
    <t>01185979</t>
  </si>
  <si>
    <t>01185982</t>
  </si>
  <si>
    <t>01185983</t>
  </si>
  <si>
    <t>01185985</t>
  </si>
  <si>
    <t>01185974</t>
  </si>
  <si>
    <t>01185975</t>
  </si>
  <si>
    <t>01185977</t>
  </si>
  <si>
    <t>01185978</t>
  </si>
  <si>
    <t>01185980</t>
  </si>
  <si>
    <t>01185981</t>
  </si>
  <si>
    <t>01185984</t>
  </si>
  <si>
    <t>01185986</t>
  </si>
  <si>
    <t>01185988</t>
  </si>
  <si>
    <t>01185989</t>
  </si>
  <si>
    <t>01186463</t>
  </si>
  <si>
    <t>01186465</t>
  </si>
  <si>
    <t>01186464</t>
  </si>
  <si>
    <t>01186466</t>
  </si>
  <si>
    <t>01186468</t>
  </si>
  <si>
    <t>01187026</t>
  </si>
  <si>
    <t>01187027</t>
  </si>
  <si>
    <t>01186929</t>
  </si>
  <si>
    <t>01187055</t>
  </si>
  <si>
    <t>01187020</t>
  </si>
  <si>
    <t>01187021</t>
  </si>
  <si>
    <t>01187023</t>
  </si>
  <si>
    <t>01187025</t>
  </si>
  <si>
    <t>01187028</t>
  </si>
  <si>
    <t>01186930</t>
  </si>
  <si>
    <t>01186932</t>
  </si>
  <si>
    <t>01186933</t>
  </si>
  <si>
    <t>01186934</t>
  </si>
  <si>
    <t>01187054</t>
  </si>
  <si>
    <t>01187457</t>
  </si>
  <si>
    <t>01185987</t>
  </si>
  <si>
    <t>01186467</t>
  </si>
  <si>
    <t>01186931</t>
  </si>
  <si>
    <t>01187022</t>
  </si>
  <si>
    <t>01187024</t>
  </si>
  <si>
    <t>01187053</t>
  </si>
  <si>
    <t>01179437</t>
  </si>
  <si>
    <t>01179438</t>
  </si>
  <si>
    <t>01179440</t>
  </si>
  <si>
    <t>01179441</t>
  </si>
  <si>
    <t>01179442</t>
  </si>
  <si>
    <t>01179444</t>
  </si>
  <si>
    <t>01179445</t>
  </si>
  <si>
    <t>01179447</t>
  </si>
  <si>
    <t>01179448</t>
  </si>
  <si>
    <t>F07B1FDE-6667-4592-9135-917D99898BE2</t>
  </si>
  <si>
    <t xml:space="preserve">ClaveProdServ : 50193104  Cantidad : 15.00  valorUnitario : 1703.00  Importe : 25545.00  Descripción : 50193104-CONS KNORR SUIZA SUPER 12&amp;apos;
ClaveProdServ : 50193104  Cantidad : 5.00  valorUnitario : 1522.00  Importe : 7610.00  Descripción : 50193104-CONS KNORR TOMATE SUPER 12&amp;apos;
</t>
  </si>
  <si>
    <t>6F56AF57-AA15-41EF-9990-20B3E9C3BEE8</t>
  </si>
  <si>
    <t xml:space="preserve">ClaveProdServ : 50193001  Cantidad : 10.00  valorUnitario : 95.00  Importe : 950.00  Descripción : 50193001-COLADO GER CIRUELA PASA 1A
ClaveProdServ : 50193001  Cantidad : 5.00  valorUnitario : 95.00  Importe : 475.00  Descripción : 50193001-COLADO GER DURAZNO 1A
ClaveProdServ : 50193001  Cantidad : 20.00  valorUnitario : 95.00  Importe : 1900.00  Descripción : 50193001-COLADO GER MANZA 1A
ClaveProdServ : 50193001  Cantidad : 10.00  valorUnitario : 95.00  Importe : 950.00  Descripción : 50193001-COLADO GER PERA 1A
ClaveProdServ : 50193001  Cantidad : 10.00  valorUnitario : 95.00  Importe : 950.00  Descripción : 50193001-COLADO GER PLATANO 1A
ClaveProdServ : 50193001  Cantidad : 10.00  valorUnitario : 183.00  Importe : 1830.00  Descripción : 50193001-COLADO GER PURE CIRUELA PASA 2A
ClaveProdServ : 50193001  Cantidad : 10.00  valorUnitario : 183.00  Importe : 1830.00  Descripción : 50193001-COLADO GER DURAZNO 2A
ClaveProdServ : 50193001  Cantidad : 10.00  valorUnitario : 183.00  Importe : 1830.00  Descripción : 50193001-COLADO GER PURE MANZA 2A
ClaveProdServ : 50193001  Cantidad : 10.00  valorUnitario : 116.00  Importe : 1160.00  Descripción : 50193001-COMIDA GER VERD POLLO PASTA 2A
ClaveProdServ : 50193001  Cantidad : 4.00  valorUnitario : 0.01  Importe : 0.04  Descripción : 50193001-COMIDA GER JAMON VERD 2A S/C
ClaveProdServ : 50193001  Cantidad : 10.00  valorUnitario : 146.00  Importe : 1460.00  Descripción : 50193001-COLADO GER MANGO 3A
ClaveProdServ : 50193001  Cantidad : 10.00  valorUnitario : 139.00  Importe : 1390.00  Descripción : 50193001-COLADO GER PERA 3A
ClaveProdServ : 50221200  Cantidad : 10.00  valorUnitario : 200.00  Importe : 2000.00  Descripción : 50221200-CER GER ARROZ 1A
ClaveProdServ : 50221200  Cantidad : 25.00  valorUnitario : 163.00  Importe : 4075.00  Descripción : 50221200-CER GER AVENA 1A
ClaveProdServ : 50193001  Cantidad : 30.00  valorUnitario : 200.00  Importe : 6000.00  Descripción : 50193001-CER GER TRIGO MZANA 3A
ClaveProdServ : 50221200  Cantidad : 10.00  valorUnitario : 200.00  Importe : 2000.00  Descripción : 50221200-CER GER TRIGO MIEL 3A
ClaveProdServ : 50193002  Cantidad : 10.00  valorUnitario : 245.00  Importe : 2450.00  Descripción : 50193002-JUGO GER CIRUELA PASA 2A
ClaveProdServ : 50193002  Cantidad : 5.00  valorUnitario : 292.00  Importe : 1460.00  Descripción : 50193002-JUGO GER MANZA 2A
ClaveProdServ : 50193002  Cantidad : 10.00  valorUnitario : 292.00  Importe : 2920.00  Descripción : 50193002-JUGO GER PERA 2A
ClaveProdServ : 50193002  Cantidad : 6.00  valorUnitario : 329.00  Importe : 1974.00  Descripción : 50193002-JUGO GER MANZA 3A
ClaveProdServ : 50221200  Cantidad : 15.00  valorUnitario : 137.00  Importe : 2055.00  Descripción : 50221200-CER NESTUM AVENA 1A ECONOP
</t>
  </si>
  <si>
    <t>C48288BB-0B47-40E3-A5FD-1421584024B9</t>
  </si>
  <si>
    <t xml:space="preserve">ClaveProdServ : 10191509  Cantidad : 10.00  valorUnitario : 318.97  Importe : 3189.74  Descripción : 10191509-INS BAYGON PODER MORTAL AER
ClaveProdServ : 10191509  Cantidad : 15.00  valorUnitario : 453.45  Importe : 6801.72  Descripción : 10191509-INS BAYGON ULTRA VERDE AER
ClaveProdServ : 10191500  Cantidad : 15.00  valorUnitario : 327.75  Importe : 4916.24  Descripción : 10191500-PLAQUITAS BAYGON AP
ClaveProdServ : 10191509  Cantidad : 5.00  valorUnitario : 363.53  Importe : 1817.67  Descripción : 10191509-PLAQUITAS BAYGON REP
ClaveProdServ : 10191509  Cantidad : 15.00  valorUnitario : 451.37  Importe : 6770.49  Descripción : 10191509-INS BAYGON VERDE LIQ
ClaveProdServ : 47131816  Cantidad : 5.00  valorUnitario : 429.31  Importe : 2146.55  Descripción : 47131816-GLADE AER ABRAZOS VAINILLA
ClaveProdServ : 47131816  Cantidad : 10.00  valorUnitario : 243.10  Importe : 2431.04  Descripción : 47131816-GLADE AER ALEGR FLORAL&amp;amp;FRUT RJ
ClaveProdServ : 47131816  Cantidad : 5.00  valorUnitario : 429.31  Importe : 2146.55  Descripción : 47131816-GLADE AER F.MATINAL
ClaveProdServ : 47131816  Cantidad : 10.00  valorUnitario : 429.31  Importe : 4293.10  Descripción : 47131816-GLADE AER FLORAL Y FRUTOS ROJOS
ClaveProdServ : 47131816  Cantidad : 15.00  valorUnitario : 243.10  Importe : 3646.56  Descripción : 47131816-GLADE AER CAMPOS LAVANDA
ClaveProdServ : 47131816  Cantidad : 15.00  valorUnitario : 243.10  Importe : 3646.56  Descripción : 47131816-GLADE AER MANZA CANE
ClaveProdServ : 47131816  Cantidad : 5.00  valorUnitario : 216.38  Importe : 1081.90  Descripción : 47131816-GLADE CONO CARICIAS D/ALG
ClaveProdServ : 47131816  Cantidad : 5.00  valorUnitario : 243.10  Importe : 1215.52  Descripción : 47131816-GLADE GEL HOGAR FRUTOS ROJOS
ClaveProdServ : 47131816  Cantidad : 4.00  valorUnitario : 243.97  Importe : 975.90  Descripción : 47131816-GLADE GEL AUTO LAVANDA MARINA
ClaveProdServ : 47131816  Cantidad : 4.00  valorUnitario : 243.97  Importe : 975.90  Descripción : 47131816-GLADE GEL AUTO ODISEA AZUL
ClaveProdServ : 47131801  Cantidad : 5.00  valorUnitario : 276.72  Importe : 1383.62  Descripción : 47131801-LIMP MR MUSCULO PATO MARIN AZUL
ClaveProdServ : 47131829  Cantidad : 1.00  valorUnitario : 400.86  Importe : 400.86  Descripción : 47131829-PAST MR MUSCULO PATO AZUL REP
ClaveProdServ : 47131829  Cantidad : 50.00  valorUnitario : 131.03  Importe : 6551.30  Descripción : 47131829-PAST LIMP PATO BRISA DE MAR
ClaveProdServ : 47131800  Cantidad : 5.00  valorUnitario : 293.10  Importe : 1465.52  Descripción : 47131800-LIMP MR MUSCULO VIDRIOS ATOMIZ
ClaveProdServ : 47131824  Cantidad : 25.00  valorUnitario : 129.31  Importe : 3232.75  Descripción : 47131824-LIMP MR MUSCULO VID/SUP AMO DP
ClaveProdServ : 10191500  Cantidad : 5.00  valorUnitario : 618.97  Importe : 3094.87  Descripción : 10191500-REPELENTE OFF AER TROPICAL
ClaveProdServ : 10191500  Cantidad : 3.00  valorUnitario : 651.72  Importe : 1955.17  Descripción : 10191500-REPELENTE OFF CREMA KIDS
ClaveProdServ : 47131830  Cantidad : 10.00  valorUnitario : 326.72  Importe : 3267.24  Descripción : 47131830-LIMP PLEDGE MADERAS AER MINI
ClaveProdServ : 10191509  Cantidad : 43.00  valorUnitario : 527.59  Importe : 22686.20  Descripción : 10191509-INS RAID CASAYJARD EUC AER
ClaveProdServ : 10191509  Cantidad : 25.00  valorUnitario : 518.97  Importe : 12974.15  Descripción : 10191509-INS RAID CASAYJARD AER
ClaveProdServ : 10191509  Cantidad : 50.00  valorUnitario : 527.59  Importe : 26379.30  Descripción : 10191509-INS RAID CASAYJARD NARANJA AER
ClaveProdServ : 10191500  Cantidad : 20.00  valorUnitario : 482.27  Importe : 9645.42  Descripción : 10191500-LAM RAID AP
ClaveProdServ : 10191500  Cantidad : 10.00  valorUnitario : 534.48  Importe : 5344.83  Descripción : 10191500-REPELENTE LIQ RAID 30 NJA REP
ClaveProdServ : 10191500  Cantidad : 5.00  valorUnitario : 659.48  Importe : 3297.42  Descripción : 10191500-REPELENTE LIQ RAID 30 N AP+REP
ClaveProdServ : 10191500  Cantidad : 5.00  valorUnitario : 551.72  Importe : 2758.62  Descripción : 10191500-REPELENTE LIQ RAID 30 N REP
</t>
  </si>
  <si>
    <t>D6DC4F2B-2385-4803-8109-03A629C74CD2</t>
  </si>
  <si>
    <t xml:space="preserve">ClaveProdServ : 53131628  Cantidad : 25.00  valorUnitario : 452.59  Importe : 11314.65  Descripción : 53131628-SH SEDAL RECONSTRUCCION
ClaveProdServ : 53131628  Cantidad : 7.00  valorUnitario : 452.59  Importe : 3168.10  Descripción : 53131628-SH SEDAL RIZOS DEF
ClaveProdServ : 53131628  Cantidad : 18.00  valorUnitario : 452.59  Importe : 8146.55  Descripción : 53131628-SH SEDAL ALOE Y MENTA
</t>
  </si>
  <si>
    <t>64CC42BA-8CD4-42C6-98D3-81DD388DCF29</t>
  </si>
  <si>
    <t xml:space="preserve">ClaveProdServ : 47131811  Cantidad : 30.00  valorUnitario : 118.10  Importe : 3543.12  Descripción : 47131811-DET LIQ 123 C/SUAVIZ JAZMIN
ClaveProdServ : 47131811  Cantidad : 40.00  valorUnitario : 118.10  Importe : 4724.16  Descripción : 47131811-DET LIQ 123 COLOR
ClaveProdServ : 47131801  Cantidad : 30.00  valorUnitario : 244.83  Importe : 7344.84  Descripción : 47131801-LIMP BREF AZUL
</t>
  </si>
  <si>
    <t>E26F6560-8D94-41CB-8627-A88563AA0548</t>
  </si>
  <si>
    <t xml:space="preserve">ClaveProdServ : 10191509  Cantidad : 15.00  valorUnitario : 562.93  Importe : 8443.97  Descripción : 10191509-INS RAID MATA BICHOS AER
ClaveProdServ : 10191509  Cantidad : 10.00  valorUnitario : 525.86  Importe : 5258.62  Descripción : 10191509-INS RAID MATA MOSC/MOSQ AER
ClaveProdServ : 10191509  Cantidad : 20.00  valorUnitario : 575.00  Importe : 11500.00  Descripción : 10191509-INS RAID MAX AER
ClaveProdServ : 10191509  Cantidad : 10.00  valorUnitario : 534.48  Importe : 5344.83  Descripción : 10191509-INS RAID ACCION TOTAL LAV AER
ClaveProdServ : 10191500  Cantidad : 25.00  valorUnitario : 262.69  Importe : 6567.18  Descripción : 10191500-RAIDOLITOS JOHNSON LAVANDA
ClaveProdServ : 10191500  Cantidad : 25.00  valorUnitario : 262.69  Importe : 6567.18  Descripción : 10191500-RAIDOLITOS JOHNSON VERDE
ClaveProdServ : 10191500  Cantidad : 30.00  valorUnitario : 584.74  Importe : 17542.29  Descripción : 10191500-LAM RAID REP
ClaveProdServ : 10191500  Cantidad : 25.00  valorUnitario : 745.77  Importe : 18644.28  Descripción : 10191500-LAM RAID
ClaveProdServ : 24111503  Cantidad : 5.00  valorUnitario : 338.79  Importe : 1693.97  Descripción : 24111503-B ZIPLOC P/SANDWICH
ClaveProdServ : 10191509  Cantidad : 15.00  valorUnitario : 419.83  Importe : 6297.42  Descripción : 10191509-INS RAID CASAYJARD EUC AER
ClaveProdServ : 10191509  Cantidad : 15.00  valorUnitario : 414.66  Importe : 6219.96  Descripción : 10191509-INS RAID MAX AER
</t>
  </si>
  <si>
    <t>35FA2985-E85D-4DC1-9315-8A39408EB971</t>
  </si>
  <si>
    <t xml:space="preserve">ClaveProdServ : 53102306  Cantidad : 40.00  valorUnitario : 250.00  Importe : 10000.00  Descripción : 53102306-PAÑAL DIAPRO GDE+2PZ+2PQT.DEP
</t>
  </si>
  <si>
    <t>6D43F822-B4C9-4FF0-ABD0-3BCBE212E206</t>
  </si>
  <si>
    <t xml:space="preserve">ClaveProdServ : 53131606  Cantidad : 5.00  valorUnitario : 439.66  Importe : 2198.32  Descripción : 53131606-DEO AXE ANARCHY FRE BD M AER
ClaveProdServ : 53131606  Cantidad : 10.00  valorUnitario : 439.66  Importe : 4396.64  Descripción : 53131606-DEO AXE BLACK BD H AER
ClaveProdServ : 53131606  Cantidad : 5.00  valorUnitario : 439.66  Importe : 2198.32  Descripción : 53131606-DEO AXE INTENSE BD H AER
ClaveProdServ : 53131606  Cantidad : 5.00  valorUnitario : 439.66  Importe : 2198.32  Descripción : 53131606-DEO AXE KILO BD H AER
ClaveProdServ : 53131606  Cantidad : 10.00  valorUnitario : 439.66  Importe : 4396.64  Descripción : 53131606-DEO AXE YOUNG BD H AER
ClaveProdServ : 53131628  Cantidad : 25.00  valorUnitario : 325.00  Importe : 8125.00  Descripción : 53131628-SH SAVILE ACEITE ARGAN
ClaveProdServ : 53131628  Cantidad : 20.00  valorUnitario : 325.00  Importe : 6500.00  Descripción : 53131628-SH SAVILE BIOTINA
ClaveProdServ : 53131628  Cantidad : 30.00  valorUnitario : 325.00  Importe : 9750.00  Descripción : 53131628-SH SAVILE COLAG
ClaveProdServ : 53131628  Cantidad : 40.00  valorUnitario : 325.00  Importe : 13000.00  Descripción : 53131628-SH SAVILE KERATINA LISO
ClaveProdServ : 53131628  Cantidad : 20.00  valorUnitario : 325.00  Importe : 6500.00  Descripción : 53131628-SH SAVILE ALMENDRA
ClaveProdServ : 53131628  Cantidad : 20.00  valorUnitario : 325.00  Importe : 6500.00  Descripción : 53131628-SH SAVILE AGUACATE/HIDRATACION
ClaveProdServ : 53131628  Cantidad : 25.00  valorUnitario : 325.00  Importe : 8125.00  Descripción : 53131628-SH SAVILE CHILE CRECIMIEN 2EN1
ClaveProdServ : 53131628  Cantidad : 15.00  valorUnitario : 325.00  Importe : 4875.00  Descripción : 53131628-SH SAVILE LINAZA RIZOS RADIANT
ClaveProdServ : 53131628  Cantidad : 20.00  valorUnitario : 325.00  Importe : 6500.00  Descripción : 53131628-SH SAVILE MIEL 2EN1
ClaveProdServ : 53131628  Cantidad : 15.00  valorUnitario : 325.00  Importe : 4875.00  Descripción : 53131628-SH SAVILE 2EN1 NOPAL
ClaveProdServ : 53131602  Cantidad : 10.00  valorUnitario : 313.79  Importe : 3137.93  Descripción : 53131602-CREMA P/PEIN SEDAL HIDRA A/NUD
ClaveProdServ : 53131602  Cantidad : 10.00  valorUnitario : 313.79  Importe : 3137.93  Descripción : 53131602-CREMA P/PEIN SEDAL ANTI SPONGE
ClaveProdServ : 53131602  Cantidad : 4.00  valorUnitario : 313.79  Importe : 1255.17  Descripción : 53131602-CREMA P/PEIN SEDAL CARBON
ClaveProdServ : 53131602  Cantidad : 20.00  valorUnitario : 313.79  Importe : 6275.86  Descripción : 53131602-CREMA P/PEIN SEDAL CERAMIDAS
ClaveProdServ : 53131602  Cantidad : 10.00  valorUnitario : 313.79  Importe : 3137.93  Descripción : 53131602-CREMA P/PEIN SEDAL LISO PERFEC
ClaveProdServ : 53131602  Cantidad : 15.00  valorUnitario : 313.79  Importe : 4706.90  Descripción : 53131602-CREMA P/PEIN SEDAL RESTAURAC
ClaveProdServ : 53131602  Cantidad : 25.00  valorUnitario : 313.79  Importe : 7844.83  Descripción : 53131602-CREMA P/PEIN SEDAL RIZOS DEF
ClaveProdServ : 53131602  Cantidad : 4.00  valorUnitario : 313.79  Importe : 1255.17  Descripción : 53131602-CREMA P/PEIN SEDAL P DETOX YUYA
ClaveProdServ : 53131628  Cantidad : 15.00  valorUnitario : 452.59  Importe : 6788.79  Descripción : 53131628-SH SEDAL CARBON
ClaveProdServ : 53131628  Cantidad : 40.00  valorUnitario : 452.59  Importe : 18103.44  Descripción : 53131628-SH SEDAL CERAMIDAS+30%
ClaveProdServ : 53131628  Cantidad : 17.00  valorUnitario : 452.59  Importe : 7693.96  Descripción : 53131628-SH SEDAL CRECIMIENTO SALUD
ClaveProdServ : 53131628  Cantidad : 12.00  valorUnitario : 452.59  Importe : 5431.03  Descripción : 53131628-SH SEDAL P DETOX YUYA
ClaveProdServ : 53131628  Cantidad : 12.00  valorUnitario : 452.59  Importe : 5431.03  Descripción : 53131628-SH SEDAL KERATINA C/ANTIOX
ClaveProdServ : 53131628  Cantidad : 11.00  valorUnitario : 452.59  Importe : 4978.45  Descripción : 53131628-SH SEDAL LISO PERF
</t>
  </si>
  <si>
    <t>AD62B185-8006-420B-A16C-0AF91E9D2BCA</t>
  </si>
  <si>
    <t xml:space="preserve">ClaveProdServ : 14111704  Cantidad : 300.00  valorUnitario : 285.35  Importe : 85603.50  Descripción : 14111704-HIG REGIO RINDE 600HD
</t>
  </si>
  <si>
    <t>709ef0ac-96db-48c1-9332-ecdf721f7286</t>
  </si>
  <si>
    <t xml:space="preserve">ClaveProdServ : 50202301  Cantidad : 108.00  valorUnitario : 98.00  Importe : 10584.00  Descripción : 50202301-AGUA BONAFONT
ClaveProdServ : 50161500  Cantidad : 10.00  valorUnitario : 657.41  Importe : 6574.07  Descripción : 50161500-CAL-C-TOSE SOB
ClaveProdServ : 50467007  Cantidad : 3.00  valorUnitario : 440.00  Importe : 1320.00  Descripción : 50467007-ATUN DOLORES EN CHIPOTLE
ClaveProdServ : 50467007  Cantidad : 5.00  valorUnitario : 652.00  Importe : 3260.00  Descripción : 50467007-ATUN DOLORES VERD EN AGUA SOB
ClaveProdServ : 50171832  Cantidad : 5.00  valorUnitario : 374.00  Importe : 1870.00  Descripción : 50171832-SALSA DE CHILE DEL PATO POUCH
ClaveProdServ : 50192404  Cantidad : 2.00  valorUnitario : 355.00  Importe : 710.00  Descripción : 50192404-GEL JELL-O MANGO
ClaveProdServ : 50192404  Cantidad : 5.00  valorUnitario : 355.00  Importe : 1775.00  Descripción : 50192404-GEL JELL-O UVA
ClaveProdServ : 50467007  Cantidad : 5.00  valorUnitario : 225.00  Importe : 1125.00  Descripción : 50467007-ATUN KARINA EN ACEITE
ClaveProdServ : 50192403  Cantidad : 12.00  valorUnitario : 435.00  Importe : 5220.00  Descripción : 50192403-MIEL KARO MAPLE
ClaveProdServ : 50201714  Cantidad : 30.00  valorUnitario : 777.78  Importe : 23333.34  Descripción : 50201714-CREMA AVELLANA NUTELLA
ClaveProdServ : 50202304  Cantidad : 15.00  valorUnitario : 250.00  Importe : 3750.00  Descripción : 50202304-JUGO OCEAN SPRAY ARANDAN UVA
ClaveProdServ : 50221303  Cantidad : 15.00  valorUnitario : 210.00  Importe : 3150.00  Descripción : 50221303-H HOT CAKES PRONTO
ClaveProdServ : 50171832  Cantidad : 3.00  valorUnitario : 459.00  Importe : 1377.00  Descripción : 50171832-SALSA TABASCO RED PEPPER SAUCE
ClaveProdServ : 50467007  Cantidad : 1.00  valorUnitario : 740.00  Importe : 740.00  Descripción : 50467007-ATUN TUNY EN CHIPOTLE
ClaveProdServ : 50192901  Cantidad : 40.00  valorUnitario : 80.00  Importe : 3200.00  Descripción : 50192901-SOPA VESTA CODO MED
ClaveProdServ : 50202300  Cantidad : 30.00  valorUnitario : 130.00  Importe : 3900.00  Descripción : 50202300-BEB VITALOE
ClaveProdServ : 50202300  Cantidad : 30.00  valorUnitario : 152.00  Importe : 4560.00  Descripción : 50202300-BEB VITALOE
ClaveProdServ : 50161814  Cantidad : 11.00  valorUnitario : 314.00  Importe : 3454.00  Descripción : 50161814-AZUCAR ZULKA MASCABADO
ClaveProdServ : 50467007  Cantidad : 1.00  valorUnitario : 616.00  Importe : 616.00  Descripción : 50467007-ATUN DOLORES C/VERD MAY
</t>
  </si>
  <si>
    <t>7c7abd26-cc8d-4720-88fd-cab7255505f8</t>
  </si>
  <si>
    <t xml:space="preserve">ClaveProdServ : 50367000  Cantidad : 5.00  valorUnitario : 528.00  Importe : 2640.00  Descripción : 50367000-F COCTEL D/FRUTAS MAXIMA
ClaveProdServ : 50365600  Cantidad : 5.00  valorUnitario : 430.00  Importe : 2150.00  Descripción : 50365600-F PIÑA E/REB MAXIMA ABRE FACIL
ClaveProdServ : 50171830  Cantidad : 6.00  valorUnitario : 231.00  Importe : 1386.00  Descripción : 50171830-MOSTAZA MC 16
ClaveProdServ : 50201711  Cantidad : 2.00  valorUnitario : 524.00  Importe : 1048.00  Descripción : 50201711-TE MC JAMAICA
ClaveProdServ : 50221202  Cantidad : 1.00  valorUnitario : 512.04  Importe : 512.04  Descripción : 50221202-BAR NATURE VALLEY GRANOLA/FRUT
ClaveProdServ : 50221200  Cantidad : 10.00  valorUnitario : 604.63  Importe : 6046.30  Descripción : 50221200-CER NESTLE CHEERIOS MIEL
ClaveProdServ : 50221200  Cantidad : 5.00  valorUnitario : 293.52  Importe : 1467.60  Descripción : 50221200-CER NESTLE CORN FLAKES
ClaveProdServ : 50221100  Cantidad : 5.00  valorUnitario : 697.22  Importe : 3486.11  Descripción : 50221100-CER NESTLE FITNESS CANELA CHAI
ClaveProdServ : 50221202  Cantidad : 5.00  valorUnitario : 225.00  Importe : 1125.00  Descripción : 50221202-BAR KELLOGG&amp;apos;S RICE KRISPIES
</t>
  </si>
  <si>
    <t>bd5f46cc-c9ea-440f-ae90-ca8cbd5e2973</t>
  </si>
  <si>
    <t xml:space="preserve">ClaveProdServ : 50192100  Cantidad : 10.00  valorUnitario : 111.11  Importe : 1111.11  Descripción : 50192100-B MAIZ ACT II INFERNO
ClaveProdServ : 50192100  Cantidad : 10.00  valorUnitario : 111.11  Importe : 1111.11  Descripción : 50192100-B MAIZ ACT II CHILE/LIM
ClaveProdServ : 50192100  Cantidad : 5.00  valorUnitario : 111.11  Importe : 555.56  Descripción : 50192100-MAIZ ACT II PIMIENTA Y LIMON
ClaveProdServ : 50192100  Cantidad : 10.00  valorUnitario : 282.41  Importe : 2824.07  Descripción : 50192100-MAIZ ACT II NATURAL 3PK
ClaveProdServ : 50192100  Cantidad : 10.00  valorUnitario : 111.11  Importe : 1111.11  Descripción : 50192100-B MAIZ ACT II QUESO
ClaveProdServ : 50171800  Cantidad : 2.00  valorUnitario : 755.00  Importe : 1510.00  Descripción : 50171800-ADOBO DOÑA MARIA VASO
ClaveProdServ : 50171830  Cantidad : 10.00  valorUnitario : 530.00  Importe : 5300.00  Descripción : 50171830-MAYONESA HELLMANN&amp;apos;S 32
ClaveProdServ : 50467007  Cantidad : 3.00  valorUnitario : 785.00  Importe : 2355.00  Descripción : 50467007-ATUN HERDEZ HOJUELAS EN AGUA
ClaveProdServ : 50464800  Cantidad : 5.00  valorUnitario : 295.00  Importe : 1475.00  Descripción : 50464800-CHAMPIÑON HERDEZ TROZOS
ClaveProdServ : 50193200  Cantidad : 5.00  valorUnitario : 258.00  Importe : 1290.00  Descripción : 50193200-ENSALADA HERDEZ LEGUMBRES
ClaveProdServ : 50193104  Cantidad : 10.00  valorUnitario : 112.00  Importe : 1120.00  Descripción : 50193104-PURE TOMATE HERDEZ TETRA
ClaveProdServ : 50171832  Cantidad : 10.00  valorUnitario : 105.00  Importe : 1050.00  Descripción : 50171832-SALSA HERDEZ GUACAMOLE VIDRIO
ClaveProdServ : 50171832  Cantidad : 2.00  valorUnitario : 248.00  Importe : 496.00  Descripción : 50171832-SALSA HERDEZ TAQ ROJA VIDRIO
ClaveProdServ : 50171800  Cantidad : 6.00  valorUnitario : 352.00  Importe : 2112.00  Descripción : 50171800-SALSA HUNTS PASTA 4QUESOS
ClaveProdServ : 50221200  Cantidad : 5.00  valorUnitario : 987.04  Importe : 4935.19  Descripción : 50221200-CER KELLOGG&amp;apos;S ALLBRAN MNZ CRUN
ClaveProdServ : 50221200  Cantidad : 10.00  valorUnitario : 1126.85  Importe : 11268.52  Descripción : 50221200-CER KELLOGG&amp;apos;S ALLBRAN PASAS
ClaveProdServ : 50221202  Cantidad : 13.00  valorUnitario : 30.56  Importe : 397.23  Descripción : 50221202-EXH BAR KELLOGG&amp;apos;S ALLBRAN FRESA
ClaveProdServ : 50221202  Cantidad : 10.00  valorUnitario : 225.00  Importe : 2250.00  Descripción : 50221202-BAR KELLOGG&amp;apos;S CHOCO KRISPIS
ClaveProdServ : 50221202  Cantidad : 10.00  valorUnitario : 225.00  Importe : 2250.00  Descripción : 50221202-BAR KELLOGG&amp;apos;S ZUCARITAS MEGA
ClaveProdServ : 50221200  Cantidad : 15.00  valorUnitario : 204.63  Importe : 3069.45  Descripción : 50221200-CER KELLOGG&amp;apos;S CHOCO KRISPIS BL
ClaveProdServ : 50221200  Cantidad : 15.00  valorUnitario : 204.63  Importe : 3069.45  Descripción : 50221200-CER KELLOGG&amp;apos;S EXTRA ARANDANOS
ClaveProdServ : 50221202  Cantidad : 8.00  valorUnitario : 303.70  Importe : 2429.63  Descripción : 50221202-BAR KELLOGG&amp;apos;S SPECIAL K COS/ROJ
ClaveProdServ : 50221200  Cantidad : 5.00  valorUnitario : 415.74  Importe : 2078.71  Descripción : 50221200-BAR KELLOGG&amp;apos;S SPECIAL K ALM/ARA
ClaveProdServ : 50221202  Cantidad : 5.00  valorUnitario : 415.74  Importe : 2078.71  Descripción : 50221202-BAR KELLOGG&amp;apos;S SPECIAL K CHOCO
ClaveProdServ : 50221200  Cantidad : 10.00  valorUnitario : 689.81  Importe : 6898.06  Descripción : 50221200-CER KELLOGG&amp;apos;S ZUCARITAS
ClaveProdServ : 50221200  Cantidad : 20.00  valorUnitario : 170.37  Importe : 3407.40  Descripción : 50221200-CER KELLOGG&amp;apos;S ZUCARITAS
ClaveProdServ : 50193104  Cantidad : 5.00  valorUnitario : 432.00  Importe : 2160.00  Descripción : 50193104-CONS KNORR COSTILLA
ClaveProdServ : 50193104  Cantidad : 1.00  valorUnitario : 1249.00  Importe : 1249.00  Descripción : 50193104-CONS KNORR TOMATE SUPER 8 +4 PZ
ClaveProdServ : 50221303  Cantidad : 2.00  valorUnitario : 1173.00  Importe : 2346.00  Descripción : 50221303-MAIZENA NATURAL
</t>
  </si>
  <si>
    <t>A48E3FEE-D02E-463D-B5B8-4B06D21AC3CE</t>
  </si>
  <si>
    <t xml:space="preserve">ClaveProdServ : 50221101  Cantidad : 10.00  valorUnitario : 210.00  Importe : 2100.00  Descripción : 50221101-ARROZ COSECHADOR GRUESO S/E
ClaveProdServ : 50191500  Cantidad : 1.00  valorUnitario : 0.01  Importe : 0.01  Descripción : 50191500-INST MARUCHAN YAKISOBA RES S/C
</t>
  </si>
  <si>
    <t>F77BFAFF-11C5-4A6C-8227-9F6EB45B61F5</t>
  </si>
  <si>
    <t xml:space="preserve">ClaveProdServ : 50192403  Cantidad : 3.00  valorUnitario : 435.00  Importe : 1305.00  Descripción : 50192403-MIEL KARO MAPLE
</t>
  </si>
  <si>
    <t>D905E9CF-B1C0-41C0-AF17-A78F4B47A2CC</t>
  </si>
  <si>
    <t xml:space="preserve">ClaveProdServ : 50161813  Cantidad : 2.00  valorUnitario : 212.96  Importe : 425.93  Descripción : 50161813-CHOCO MILKY WAY RED BERRIES
ClaveProdServ : 50161813  Cantidad : 5.00  valorUnitario : 100.93  Importe : 504.63  Descripción : 50161813-EXH CHOCO MILKY WAY MINIS VITRO
ClaveProdServ : 50161813  Cantidad : 1.00  valorUnitario : 2305.56  Importe : 2305.56  Descripción : 50161813-CHOCO CARLOS V SUIZO
ClaveProdServ : 50161500  Cantidad : 5.00  valorUnitario : 0.01  Importe : 0.05  Descripción : 50161500-EXH CHOCO CARLOS V GALLETA S/C
ClaveProdServ : 50161813  Cantidad : 3.00  valorUnitario : 308.33  Importe : 925.00  Descripción : 50161813-CHOCO CRUNCH CRISP MAZAPAN
ClaveProdServ : 50161800  Cantidad : 1.00  valorUnitario : 534.26  Importe : 534.26  Descripción : 50161800-PALETA PELONETA PUESTO SANDIA
ClaveProdServ : 50161813  Cantidad : 1.00  valorUnitario : 100.93  Importe : 100.93  Descripción : 50161813-EXH CHOCO SNICKERS MINIS VITRO
ClaveProdServ : 50161800  Cantidad : 1.00  valorUnitario : 962.04  Importe : 962.04  Descripción : 50161800-PALETA VERO MANGO C/CHILE
ClaveProdServ : 50161800  Cantidad : 1.00  valorUnitario : 962.04  Importe : 962.04  Descripción : 50161800-PALETA VERO TARRITO+5PZ
ClaveProdServ : 50161813  Cantidad : 3.00  valorUnitario : 1037.04  Importe : 3111.11  Descripción : 50161813-CHOCO FERRERO ROCHER
ClaveProdServ : 50161813  Cantidad : 5.00  valorUnitario : 1220.37  Importe : 6101.85  Descripción : 50161813-CHOCO FERRERO ROCHER
ClaveProdServ : 50161813  Cantidad : 5.00  valorUnitario : 1029.63  Importe : 5148.15  Descripción : 50161813-CHOCO KINDER DELICE
ClaveProdServ : 50161813  Cantidad : 1.00  valorUnitario : 75.93  Importe : 75.93  Descripción : 50161813-EXH CHOCO KINDER DELICE
ClaveProdServ : 50161813  Cantidad : 4.00  valorUnitario : 422.22  Importe : 1688.89  Descripción : 50161813-CHOCO FERRERO RAFFAELLO
ClaveProdServ : 50161813  Cantidad : 4.00  valorUnitario : 328.70  Importe : 1314.82  Descripción : 50161813-CHOCO FERRERO RAFFAELLO
ClaveProdServ : 50192100  Cantidad : 5.00  valorUnitario : 510.19  Importe : 2550.97  Descripción : 50192100-B CACAHUATE LA ROSA JAPONES
ClaveProdServ : 50192100  Cantidad : 1.00  valorUnitario : 479.63  Importe : 479.63  Descripción : 50192100-B CACAHUATE LA ROSA JAPONES
ClaveProdServ : 50161800  Cantidad : 5.00  valorUnitario : 618.52  Importe : 3092.60  Descripción : 50161800-CARAM SUAVE LA ROSA ACIDITO
ClaveProdServ : 50161800  Cantidad : 2.00  valorUnitario : 812.04  Importe : 1624.07  Descripción : 50161800-CARAM LA ROSA CONFICHOCKY
ClaveProdServ : 50161800  Cantidad : 10.00  valorUnitario : 462.96  Importe : 4629.63  Descripción : 50161800-DUL GOMIT LA ROSA GUMMY POP
ClaveProdServ : 50161800  Cantidad : 2.00  valorUnitario : 1195.37  Importe : 2390.74  Descripción : 50161800-MAZAPAN LA ROSA ZITO
ClaveProdServ : 50161800  Cantidad : 2.00  valorUnitario : 768.52  Importe : 1537.04  Descripción : 50161800-MALVAV BIANCHI CHOCO
ClaveProdServ : 50161800  Cantidad : 2.00  valorUnitario : 771.30  Importe : 1542.59  Descripción : 50161800-PALETA LA ROSA JUM SURT MINI
ClaveProdServ : 50161813  Cantidad : 2.00  valorUnitario : 510.19  Importe : 1020.39  Descripción : 50161813-CHOCO NUGS MINI
ClaveProdServ : 50161800  Cantidad : 3.00  valorUnitario : 624.07  Importe : 1872.22  Descripción : 50161800-PALETA LA ROSA JUM CERE
ClaveProdServ : 50161800  Cantidad : 2.00  valorUnitario : 771.30  Importe : 1542.59  Descripción : 50161800-PALETA LA ROSA JUM CERE MINI
ClaveProdServ : 50161800  Cantidad : 2.00  valorUnitario : 737.04  Importe : 1474.07  Descripción : 50161800-DUL PULPARINDO GDE
</t>
  </si>
  <si>
    <t>7D9CBD4B-9E7E-4135-8510-7E2FDB54B330</t>
  </si>
  <si>
    <t xml:space="preserve">ClaveProdServ : 47131811  Cantidad : 270.00  valorUnitario : 137.07  Importe : 37008.63  Descripción : 47131811-SUAV ENSUEÑO MAX F.PRIMAVERAL
ClaveProdServ : 47131801  Cantidad : 180.00  valorUnitario : 132.76  Importe : 23896.62  Descripción : 47131801-LIMP PINOL
</t>
  </si>
  <si>
    <t>8D49EEC8-3FBB-402C-9F02-12480EB09BF1</t>
  </si>
  <si>
    <t xml:space="preserve">ClaveProdServ : 14111704  Cantidad : 92.00  valorUnitario : 287.07  Importe : 26410.35  Descripción : 14111704-HIG BIG QUALITY 600HD
</t>
  </si>
  <si>
    <t>5BAFAFD8-07DF-47EA-B8A9-7C3AFA3B290C</t>
  </si>
  <si>
    <t xml:space="preserve">ClaveProdServ : 47131800  Cantidad : 5.00  valorUnitario : 266.38  Importe : 1331.90  Descripción : 47131800-ZEST AER ANTIBAC P/MANOS
</t>
  </si>
  <si>
    <t>D9796498-5B93-4654-AD02-15C3A4AC7614</t>
  </si>
  <si>
    <t xml:space="preserve">ClaveProdServ : 53131604  Cantidad : 8.00  valorUnitario : 0.01  Importe : 0.08  Descripción : 53131604-CREMA P/PEIN PERT ARGAN/AGUAC
ClaveProdServ : 53131628  Cantidad : 3.00  valorUnitario : 719.83  Importe : 2159.48  Descripción : 53131628-SH H&amp;amp;S COCO
</t>
  </si>
  <si>
    <t>9DBE14C7-8A8C-4B24-9588-7E71C66C2492</t>
  </si>
  <si>
    <t xml:space="preserve">ClaveProdServ : 10121801  Cantidad : 5.00  valorUnitario : 750.00  Importe : 3750.00  Descripción : 10121801-PEDIG RAZAS PEQ
</t>
  </si>
  <si>
    <t>CBA0E5F2-CB4F-4353-BAE1-77B4EE5D47D2</t>
  </si>
  <si>
    <t xml:space="preserve">ClaveProdServ : 53102305  Cantidad : 5.00  valorUnitario : 866.38  Importe : 4331.90  Descripción : 53102305-HUGGIES U.CONF 4(A)
</t>
  </si>
  <si>
    <t>68DBF4C6-9920-4D97-B7B6-37BE22A3F459</t>
  </si>
  <si>
    <t xml:space="preserve">ClaveProdServ : 10191509  Cantidad : 10.00  valorUnitario : 434.48  Importe : 4344.83  Descripción : 10191509-INS BAYGON CASAYJARD AER
ClaveProdServ : 10191500  Cantidad : 10.00  valorUnitario : 327.75  Importe : 3277.49  Descripción : 10191500-PLAQUITAS BAYGON AP
ClaveProdServ : 10191509  Cantidad : 5.00  valorUnitario : 363.53  Importe : 1817.67  Descripción : 10191509-PLAQUITAS BAYGON REP
ClaveProdServ : 47131816  Cantidad : 10.00  valorUnitario : 216.38  Importe : 2163.79  Descripción : 47131816-GLADE CONO ELEGAN AMBAR&amp;amp;MADE
ClaveProdServ : 47131829  Cantidad : 15.00  valorUnitario : 164.66  Importe : 2469.96  Descripción : 47131829-DISCOS ACTIVOS PATO BRISA DE MAR
ClaveProdServ : 47131816  Cantidad : 10.00  valorUnitario : 243.10  Importe : 2431.04  Descripción : 47131816-GLADE AER ALEGR FLORAL&amp;amp;FRUT RJ
ClaveProdServ : 47131816  Cantidad : 10.00  valorUnitario : 216.38  Importe : 2163.79  Descripción : 47131816-GLADE CONO LAVANDA
ClaveProdServ : 47131816  Cantidad : 10.00  valorUnitario : 216.38  Importe : 2163.79  Descripción : 47131816-GLADE CONO FLORAL Y FRUTOS
ClaveProdServ : 47131816  Cantidad : 10.00  valorUnitario : 219.83  Importe : 2198.28  Descripción : 47131816-GLADE GEL HOGAR MORA RADIANTE B
ClaveProdServ : 47131816  Cantidad : 5.00  valorUnitario : 0.01  Importe : 0.05  Descripción : 47131816-GLADE GEL HOGAR JAZMIN
ClaveProdServ : 47131801  Cantidad : 20.00  valorUnitario : 155.17  Importe : 3103.44  Descripción : 47131801-LIMP MR MUSCULO COCINA NJA DPK
ClaveProdServ : 10191509  Cantidad : 10.00  valorUnitario : 446.55  Importe : 4465.52  Descripción : 10191509-INS RAID CASAYJARD NARANJA AER
ClaveProdServ : 10191500  Cantidad : 5.00  valorUnitario : 659.48  Importe : 3297.42  Descripción : 10191500-REPELENTE LIQ RAID 30 N AP+REP
ClaveProdServ : 24111503  Cantidad : 15.00  valorUnitario : 141.38  Importe : 2120.69  Descripción : 24111503-B ZIPLOC P/SANDWICH ECONOPACK
</t>
  </si>
  <si>
    <t>6D271C9C-2CBF-42A6-925E-0E9BEE702D07</t>
  </si>
  <si>
    <t xml:space="preserve">ClaveProdServ : 10121801  Cantidad : 5.00  valorUnitario : 562.07  Importe : 2810.35  Descripción : 10121801-DOG CHOW ADULTO RZ PEQ
ClaveProdServ : 10121804  Cantidad : 20.00  valorUnitario : 363.79  Importe : 7275.86  Descripción : 10121804-GANADOR MININO
ClaveProdServ : 10121805  Cantidad : 10.00  valorUnitario : 131.03  Importe : 1310.26  Descripción : 10121805-MININO PLUS CARNITAS DE ATUN
ClaveProdServ : 10121805  Cantidad : 15.00  valorUnitario : 131.03  Importe : 1965.39  Descripción : 10121805-MININO PLUS PAVO AHUMADO
ClaveProdServ : 10121805  Cantidad : 5.00  valorUnitario : 131.03  Importe : 655.13  Descripción : 10121805-MININO PLUS POLLO EN CALDO D.VERD
ClaveProdServ : 10121805  Cantidad : 10.00  valorUnitario : 131.03  Importe : 1310.26  Descripción : 10121805-MININO PLUS SALMON A LA PLANCHA
ClaveProdServ : 10121801  Cantidad : 3.00  valorUnitario : 965.52  Importe : 2896.55  Descripción : 10121801-CAT CHOW DEL REL AVES
ClaveProdServ : 10121804  Cantidad : 5.00  valorUnitario : 417.24  Importe : 2086.21  Descripción : 10121804-CAT CHOW KITTEN
ClaveProdServ : 10121802  Cantidad : 7.00  valorUnitario : 142.24  Importe : 995.69  Descripción : 10121802-DOG CHOW ADULTO RZ PEQ PAVO POLL
ClaveProdServ : 10121802  Cantidad : 10.00  valorUnitario : 142.24  Importe : 1422.41  Descripción : 10121802-DOG CHOW ADULTO RZ PEQ CARNE
ClaveProdServ : 10121802  Cantidad : 10.00  valorUnitario : 142.24  Importe : 1422.41  Descripción : 10121802-DOG CHOW CACHORRO RZ PEQ POLL MNZ
ClaveProdServ : 10121801  Cantidad : 2.00  valorUnitario : 1038.79  Importe : 2077.59  Descripción : 10121801-DOG CHOW HOGAREÑO
ClaveProdServ : 10121801  Cantidad : 1.00  valorUnitario : 685.35  Importe : 685.35  Descripción : 10121801-DOG CHOW ADULTO
</t>
  </si>
  <si>
    <t>52AA6150-D8A9-4A95-88AD-D0A1F23D6BF9</t>
  </si>
  <si>
    <t xml:space="preserve">ClaveProdServ : 50161815  Cantidad : 4.00  valorUnitario : 1325.86  Importe : 5303.45  Descripción : 50161815-CHICLE CANEL&amp;apos;S 4´S
ClaveProdServ : 50161800  Cantidad : 2.00  valorUnitario : 390.74  Importe : 781.48  Descripción : 50161800-PALETA CANEL&amp;apos;S FIESTA CHI
ClaveProdServ : 50161813  Cantidad : 2.00  valorUnitario : 480.56  Importe : 961.11  Descripción : 50161813-CHOCO BOCADIN
ClaveProdServ : 50161813  Cantidad : 1.00  valorUnitario : 44.44  Importe : 44.44  Descripción : 50161813-EXH CHOCO BOCADIN
ClaveProdServ : 50161800  Cantidad : 1.00  valorUnitario : 599.07  Importe : 599.07  Descripción : 50161800-CARAM LA ROSA LITO SURT
ClaveProdServ : 50161800  Cantidad : 5.00  valorUnitario : 1060.19  Importe : 5300.93  Descripción : 50161800-MAZAPAN LA ROSA
ClaveProdServ : 50161800  Cantidad : 2.00  valorUnitario : 810.19  Importe : 1620.37  Descripción : 50161800-MAZAPAN LA ROSA C/CHOCO
ClaveProdServ : 50161813  Cantidad : 5.00  valorUnitario : 639.82  Importe : 3199.08  Descripción : 50161813-CHOCO NUGS
ClaveProdServ : 50161813  Cantidad : 5.00  valorUnitario : 963.89  Importe : 4819.45  Descripción : 50161813-CHOCO LA ROSA NUGS RECREO
ClaveProdServ : 50161813  Cantidad : 1.00  valorUnitario : 27.78  Importe : 27.78  Descripción : 50161813-EXH CHOCO NUGS
ClaveProdServ : 50161800  Cantidad : 1.00  valorUnitario : 24.07  Importe : 24.07  Descripción : 50161800-EXH DUL PULPARINDO GDE
ClaveProdServ : 50161800  Cantidad : 5.00  valorUnitario : 421.30  Importe : 2106.48  Descripción : 50161800-DUVALIN AVELLA-VAINI
ClaveProdServ : 50161800  Cantidad : 5.00  valorUnitario : 421.30  Importe : 2106.48  Descripción : 50161800-DUVALIN FRESA-VAINI
ClaveProdServ : 50161800  Cantidad : 10.00  valorUnitario : 421.30  Importe : 4212.96  Descripción : 50161800-DUVALIN TRICOLOR
ClaveProdServ : 50161800  Cantidad : 1.00  valorUnitario : 17.59  Importe : 17.59  Descripción : 50161800-EXH DUVALIN AVELLA-VAINI
ClaveProdServ : 50161800  Cantidad : 1.00  valorUnitario : 17.59  Importe : 17.59  Descripción : 50161800-EXH DUVALIN FRESA-VAINI
ClaveProdServ : 50161800  Cantidad : 1.00  valorUnitario : 17.59  Importe : 17.59  Descripción : 50161800-EXH DUVALIN TRICOLOR
ClaveProdServ : 50161813  Cantidad : 3.00  valorUnitario : 312.96  Importe : 938.89  Descripción : 50161813-CHOCO HERSHEY&amp;apos;S LECHE BAR
ClaveProdServ : 50161813  Cantidad : 2.00  valorUnitario : 615.74  Importe : 1231.48  Descripción : 50161813-CHOCO HERSHEY&amp;apos;S KISS ALM BLS
ClaveProdServ : 50161813  Cantidad : 4.00  valorUnitario : 368.52  Importe : 1474.08  Descripción : 50161813-CHOCO HERSHEY&amp;apos;S KISS ALM BLS
ClaveProdServ : 50161813  Cantidad : 4.00  valorUnitario : 368.52  Importe : 1474.08  Descripción : 50161813-CHOCO HERSHEY&amp;apos;S KISS LECHE BLS
ClaveProdServ : 50161813  Cantidad : 2.00  valorUnitario : 575.93  Importe : 1151.85  Descripción : 50161813-CHOCO HERSHEY&amp;apos;S LECHE BAR
ClaveProdServ : 50161815  Cantidad : 10.00  valorUnitario : 77.59  Importe : 775.86  Descripción : 50161815-EXH CHICLE H.BUBBA TUTTI ROLLO
ClaveProdServ : 50161800  Cantidad : 10.00  valorUnitario : 77.59  Importe : 775.86  Descripción : 50161800-EXH CHICLE H.BUBBA UVA ROLLO
ClaveProdServ : 50161813  Cantidad : 2.00  valorUnitario : 1440.74  Importe : 2881.48  Descripción : 50161813-CHOCO KINDER SORP H.WHEELS
ClaveProdServ : 50161813  Cantidad : 4.00  valorUnitario : 1440.74  Importe : 5762.96  Descripción : 50161813-CHOCO KINDER SORP MINIONS
ClaveProdServ : 50161813  Cantidad : 1.00  valorUnitario : 1537.96  Importe : 1537.96  Descripción : 50161813-CHOCO M&amp;amp;M 6PACK
ClaveProdServ : 50161813  Cantidad : 1.00  valorUnitario : 1537.96  Importe : 1537.96  Descripción : 50161813-CHOCO M&amp;amp;M 6PK CACAHUATE
ClaveProdServ : 50161813  Cantidad : 1.00  valorUnitario : 65.74  Importe : 65.74  Descripción : 50161813-EXH CHOCO M&amp;amp;M 6PK
ClaveProdServ : 50161813  Cantidad : 20.00  valorUnitario : 60.19  Importe : 1203.70  Descripción : 50161813-EXH CHOCO MILKY WAY SNACK
</t>
  </si>
  <si>
    <t>9F0D9A68-2A58-46F9-84DF-8DDBFA68C160</t>
  </si>
  <si>
    <t xml:space="preserve">ClaveProdServ : 47131811  Cantidad : 150.00  valorUnitario : 184.48  Importe : 27672.45  Descripción : 47131811-SUAV ENSUEÑO MAX F.PRIM+150MLL
ClaveProdServ : 47131811  Cantidad : 150.00  valorUnitario : 184.48  Importe : 27672.45  Descripción : 47131811-SUAV ENSUEÑO MAX R.VIOLETAS PE
ClaveProdServ : 47131811  Cantidad : 100.00  valorUnitario : 184.48  Importe : 18448.30  Descripción : 47131811-SUAV ENSUEÑO NATURE ARG/MD PE
</t>
  </si>
  <si>
    <t>658361bf-3e54-4763-9c3c-f1e4f0c7e2b1</t>
  </si>
  <si>
    <t xml:space="preserve">ClaveProdServ : 50191500  Cantidad : 9.00  valorUnitario : 535.00  Importe : 4815.00  Descripción : 50191500-CREMA CAMPBELL&amp;apos;S CHAMPIÑONES
ClaveProdServ : 50191500  Cantidad : 5.00  valorUnitario : 535.00  Importe : 2675.00  Descripción : 50191500-CREMA CAMPBELL&amp;apos;S ELOTE
ClaveProdServ : 50161500  Cantidad : 5.00  valorUnitario : 432.41  Importe : 2162.04  Descripción : 50161500-CHOCO COCOA TAB
ClaveProdServ : 50221303  Cantidad : 5.00  valorUnitario : 524.00  Importe : 2620.00  Descripción : 50221303-FECULA CREMENA CHOCO
ClaveProdServ : 50467007  Cantidad : 5.00  valorUnitario : 595.00  Importe : 2975.00  Descripción : 50467007-ATUN DOLORES C/ARROZ
ClaveProdServ : 50181900  Cantidad : 30.00  valorUnitario : 157.00  Importe : 4710.00  Descripción : 50181900-GALL GAMESA CRACKETS SABRO+2PQ
ClaveProdServ : 50181900  Cantidad : 1.00  valorUnitario : 0.01  Importe : 0.01  Descripción : 50181900-GALL GAMESA CRACKETS SABRO+2PQ
ClaveProdServ : 50181900  Cantidad : 15.00  valorUnitario : 146.30  Importe : 2194.44  Descripción : 50181900-GALL GAMESA EMPERADOR CHOCO
ClaveProdServ : 50181900  Cantidad : 40.00  valorUnitario : 303.70  Importe : 12148.16  Descripción : 50181900-GALL GAMESA EMPERADOR PIRUETAS
ClaveProdServ : 50181900  Cantidad : 3.00  valorUnitario : 0.01  Importe : 0.03  Descripción : 50181900-GALL GAMESA CRACKETS SABRO+2PQ
ClaveProdServ : 50193001  Cantidad : 10.00  valorUnitario : 97.00  Importe : 970.00  Descripción : 50193001-COLADO GER JR MANGO BLS
ClaveProdServ : 50131700  Cantidad : 15.00  valorUnitario : 178.00  Importe : 2670.00  Descripción : 50131700-MALTEADA HERSHEY&amp;apos;S C&amp;amp;C
ClaveProdServ : 50131700  Cantidad : 10.00  valorUnitario : 574.07  Importe : 5740.74  Descripción : 50131700-CREMA DE CACAHUATE JIF CREMOSA
ClaveProdServ : 50467007  Cantidad : 10.00  valorUnitario : 225.00  Importe : 2250.00  Descripción : 50467007-ATUN KARINA EN AGUA
ClaveProdServ : 50171800  Cantidad : 5.00  valorUnitario : 574.00  Importe : 2870.00  Descripción : 50171800-SALSA KIKKOMAN DE SOYA
ClaveProdServ : 50465525  Cantidad : 20.00  valorUnitario : 284.00  Importe : 5680.00  Descripción : 50465525-CHILES COSTEÑA RAJAS
ClaveProdServ : 50474000  Cantidad : 10.00  valorUnitario : 145.00  Importe : 1450.00  Descripción : 50474000-CHICHARO COSTEÑA
ClaveProdServ : 50465525  Cantidad : 20.00  valorUnitario : 358.00  Importe : 7160.00  Descripción : 50465525-CHILES COSTEÑA JALAPEÑOS
ClaveProdServ : 50465525  Cantidad : 15.00  valorUnitario : 395.00  Importe : 5925.00  Descripción : 50465525-CHILES COSTEÑA NACHOS
ClaveProdServ : 50465525  Cantidad : 10.00  valorUnitario : 232.00  Importe : 2320.00  Descripción : 50465525-CHILES COSTEÑA NACHOS
ClaveProdServ : 50465525  Cantidad : 10.00  valorUnitario : 394.00  Importe : 3940.00  Descripción : 50465525-CHILES COSTEÑA NACHOS
ClaveProdServ : 50465525  Cantidad : 5.00  valorUnitario : 438.00  Importe : 2190.00  Descripción : 50465525-CHILES COSTEÑA JALAPEÑO PICADO
ClaveProdServ : 50465525  Cantidad : 20.00  valorUnitario : 255.00  Importe : 5100.00  Descripción : 50465525-CHILES COSTEÑA JALAPEÑO PICADO
ClaveProdServ : 50465525  Cantidad : 10.00  valorUnitario : 471.00  Importe : 4710.00  Descripción : 50465525-CHILES COSTEÑA JALAPEÑO PICADO
ClaveProdServ : 50465525  Cantidad : 10.00  valorUnitario : 309.00  Importe : 3090.00  Descripción : 50465525-CHILES COSTEÑA JALAPEÑO PICADO
ClaveProdServ : 50465534  Cantidad : 5.00  valorUnitario : 236.00  Importe : 1180.00  Descripción : 50465534-CHILES COSTEÑA SERRANOS
ClaveProdServ : 50465534  Cantidad : 5.00  valorUnitario : 405.00  Importe : 2025.00  Descripción : 50465534-CHILES COSTEÑA SERRANOS
ClaveProdServ : 50461800  Cantidad : 3.00  valorUnitario : 191.00  Importe : 573.00  Descripción : 50461800-FRIJOL COSTEÑA CHARROS
ClaveProdServ : 50461800  Cantidad : 10.00  valorUnitario : 132.00  Importe : 1320.00  Descripción : 50461800-FRIJOL COSTEÑA NEGROS ENTEROS
ClaveProdServ : 50171707  Cantidad : 5.00  valorUnitario : 190.00  Importe : 950.00  Descripción : 50171707-VINAGRE BLANCO COSTEÑA
</t>
  </si>
  <si>
    <t>41215a11-f20d-4bc1-a84f-d012e9ae9451</t>
  </si>
  <si>
    <t xml:space="preserve">ClaveProdServ : 50221101  Cantidad : 10.00  valorUnitario : 210.00  Importe : 2100.00  Descripción : 50221101-ARROZ COSECHADOR GRUESO S/E
ClaveProdServ : 50191500  Cantidad : 1.00  valorUnitario : 0.01  Importe : 0.01  Descripción : 50191500-INST MARUCHAN YAKISOBA RES S/C
ClaveProdServ : 50221303  Cantidad : 3.00  valorUnitario : 557.00  Importe : 1671.00  Descripción : 50221303-H GALL B.CROCK CHIP MIX
ClaveProdServ : 50171830  Cantidad : 10.00  valorUnitario : 352.00  Importe : 3520.00  Descripción : 50171830-MAYONESA HELLMANN&amp;apos;S 8
ClaveProdServ : 50467007  Cantidad : 5.00  valorUnitario : 785.00  Importe : 3925.00  Descripción : 50467007-ATUN HERDEZ HOJUELAS EN ACEITE
ClaveProdServ : 50464800  Cantidad : 20.00  valorUnitario : 306.00  Importe : 6120.00  Descripción : 50464800-CHAMPIÑON HERDEZ REBANADO
ClaveProdServ : 50193104  Cantidad : 3.00  valorUnitario : 112.00  Importe : 336.00  Descripción : 50193104-PURE TOMATE HERDEZ TETRA
ClaveProdServ : 50171832  Cantidad : 6.00  valorUnitario : 105.00  Importe : 630.00  Descripción : 50171832-SALSA HERDEZ GUACAMOLE VIDRIO
ClaveProdServ : 50171832  Cantidad : 15.00  valorUnitario : 248.00  Importe : 3720.00  Descripción : 50171832-SALSA HERDEZ VERDE VIDRIO
ClaveProdServ : 50221202  Cantidad : 15.00  valorUnitario : 225.00  Importe : 3375.00  Descripción : 50221202-BAR KELLOGG&amp;apos;S RICE KRISPIES
ClaveProdServ : 50221200  Cantidad : 15.00  valorUnitario : 170.37  Importe : 2555.55  Descripción : 50221200-CER KELLOGG&amp;apos;S MEZCLADITO
ClaveProdServ : 50221200  Cantidad : 5.00  valorUnitario : 673.15  Importe : 3365.74  Descripción : 50221200-CER KELLOGG&amp;apos;S PAN CHURROS
ClaveProdServ : 50221200  Cantidad : 100.00  valorUnitario : 170.37  Importe : 17037.00  Descripción : 50221200-CER KELLOGG&amp;apos;S FROOT LOOPS BLS
ClaveProdServ : 50191500  Cantidad : 5.00  valorUnitario : 290.00  Importe : 1450.00  Descripción : 50191500-SOPA KNORR ARROZ MEXICANA
ClaveProdServ : 50193104  Cantidad : 12.00  valorUnitario : 301.00  Importe : 3612.00  Descripción : 50193104-SAZON KNORR MI ARROZ BCO
ClaveProdServ : 50193104  Cantidad : 5.00  valorUnitario : 575.00  Importe : 2875.00  Descripción : 50193104-CONS KNORR TOMATE SOB
ClaveProdServ : 50193104  Cantidad : 3.00  valorUnitario : 713.00  Importe : 2139.00  Descripción : 50193104-CONS KNORR TOMATISIMO
ClaveProdServ : 50171830  Cantidad : 5.00  valorUnitario : 304.00  Importe : 1520.00  Descripción : 50171830-MAYONESA MC ENSALADA 16
ClaveProdServ : 50171550  Cantidad : 10.00  valorUnitario : 289.00  Importe : 2890.00  Descripción : 50171550-ESP. MC CANELA MOL
ClaveProdServ : 50171830  Cantidad : 25.00  valorUnitario : 359.00  Importe : 8975.00  Descripción : 50171830-MAYONESA MC LIMON LIGHT
ClaveProdServ : 50171830  Cantidad : 10.00  valorUnitario : 432.00  Importe : 4320.00  Descripción : 50171830-MAYONESA MC LIMON LIGHT
ClaveProdServ : 50192400  Cantidad : 10.00  valorUnitario : 164.00  Importe : 1640.00  Descripción : 50192400-MERME MC ZARZAMORA NAL
ClaveProdServ : 50201709  Cantidad : 10.00  valorUnitario : 229.00  Importe : 2290.00  Descripción : 50201709-NESCAFE CAFE DE OLLA SOB
ClaveProdServ : 50201709  Cantidad : 60.00  valorUnitario : 210.00  Importe : 12600.00  Descripción : 50201709-NESCAFE CAPPUCCINO ORIG PE
ClaveProdServ : 50202301  Cantidad : 100.00  valorUnitario : 27.00  Importe : 2700.00  Descripción : 50202301-AGUA PUREZA VITAL
ClaveProdServ : 50221200  Cantidad : 10.00  valorUnitario : 461.11  Importe : 4611.11  Descripción : 50221200-CER NESTLE CARLOS V
ClaveProdServ : 50221200  Cantidad : 5.00  valorUnitario : 637.04  Importe : 3185.19  Descripción : 50221200-CER NESTLE CHEERIOS AVENA
ClaveProdServ : 50221200  Cantidad : 10.00  valorUnitario : 638.89  Importe : 6388.89  Descripción : 50221200-CER NESTLE COOKIE CRISP
ClaveProdServ : 50221200  Cantidad : 2.00  valorUnitario : 690.74  Importe : 1381.48  Descripción : 50221200-CER NESTLE FITNESS FRUTAS
ClaveProdServ : 50221200  Cantidad : 10.00  valorUnitario : 391.67  Importe : 3916.67  Descripción : 50221200-CER NESTLE NESQUIK
</t>
  </si>
  <si>
    <t>14e6fd6f-7148-4657-a091-60f4762111e6</t>
  </si>
  <si>
    <t xml:space="preserve">ClaveProdServ : 50192901  Cantidad : 25.00  valorUnitario : 135.00  Importe : 3375.00  Descripción : 50192901-SOPA YEMINA CODO LISO 2
</t>
  </si>
  <si>
    <t>695f8555-263c-49d0-ad03-cb0c9eb0d718</t>
  </si>
  <si>
    <t xml:space="preserve">ClaveProdServ : 50171832  Cantidad : 10.00  valorUnitario : 274.00  Importe : 2740.00  Descripción : 50171832-SALSA LA EXTRA HABANERA VERDE
ClaveProdServ : 50151513  Cantidad : 30.00  valorUnitario : 405.00  Importe : 12150.00  Descripción : 50151513-ACEITE LA GLORIA DE MAIZ
ClaveProdServ : 50221202  Cantidad : 1.00  valorUnitario : 512.04  Importe : 512.04  Descripción : 50221202-BAR NATURE VALLEY GRANOLA/AVEN
ClaveProdServ : 50171800  Cantidad : 5.00  valorUnitario : 565.00  Importe : 2825.00  Descripción : 50171800-SALSA PREGO P/ESPAG CARNE
ClaveProdServ : 50171800  Cantidad : 5.00  valorUnitario : 545.00  Importe : 2725.00  Descripción : 50171800-SALSA PREGO TRADICIONAL
ClaveProdServ : 50221200  Cantidad : 10.00  valorUnitario : 497.22  Importe : 4972.22  Descripción : 50221200-CER QUAKER MULTI BRAN RAISIN
ClaveProdServ : 50171832  Cantidad : 10.00  valorUnitario : 321.00  Importe : 3210.00  Descripción : 50171832-SALSA TAJIN POLVO B.SODIO
ClaveProdServ : 50467007  Cantidad : 5.00  valorUnitario : 740.00  Importe : 3700.00  Descripción : 50467007-ATUN TUNY EN CHIPOTLE
ClaveProdServ : 50467007  Cantidad : 5.00  valorUnitario : 361.00  Importe : 1805.00  Descripción : 50467007-ATUN TUNY EN ACEITE SOBRE
ClaveProdServ : 50192901  Cantidad : 50.00  valorUnitario : 80.00  Importe : 4000.00  Descripción : 50192901-SOPA VESTA FIDEO CABELLIN
ClaveProdServ : 50192901  Cantidad : 10.00  valorUnitario : 80.00  Importe : 800.00  Descripción : 50192901-SOPA VESTA FIDEO MED
ClaveProdServ : 50192901  Cantidad : 20.00  valorUnitario : 80.00  Importe : 1600.00  Descripción : 50192901-SOPA VESTA CARACOLITO
ClaveProdServ : 50161814  Cantidad : 3.00  valorUnitario : 387.00  Importe : 1161.00  Descripción : 50161814-AZUCAR ZULKA BAJA E/CALORIAS
</t>
  </si>
  <si>
    <t>d88d67f2-aab8-495b-83f4-fc777d830d5e</t>
  </si>
  <si>
    <t xml:space="preserve">ClaveProdServ : 53131608  Cantidad : 5.00  valorUnitario : 276.72  Importe : 1383.62  Descripción : 53131608-J LIQ CORPORAL DIAL EXFOLIANTE
ClaveProdServ : 53131615  Cantidad : 10.00  valorUnitario : 304.31  Importe : 3043.10  Descripción : 53131615-T KOTEX UNIKA U.DELG C/A+2BLS
ClaveProdServ : 53131615  Cantidad : 10.00  valorUnitario : 579.31  Importe : 5793.10  Descripción : 53131615-PANTY P.KOTEX NAT MNZ LARGO
ClaveProdServ : 53131615  Cantidad : 3.00  valorUnitario : 550.00  Importe : 1650.00  Descripción : 53131615-PANTY P.KOTEX NAT MNZ S/A
ClaveProdServ : 39112604  Cantidad : 3.00  valorUnitario : 185.35  Importe : 556.04  Descripción : 39112604-VELAD LA GLORIA ECO CARM SEM
ClaveProdServ : 39112604  Cantidad : 5.00  valorUnitario : 199.14  Importe : 995.69  Descripción : 39112604-VELAD LA GLORIA VASO-NON
ClaveProdServ : 39112604  Cantidad : 5.00  valorUnitario : 304.31  Importe : 1521.55  Descripción : 39112604-VELAD LA GLORIA REP 13 EXT
ClaveProdServ : 39112604  Cantidad : 5.00  valorUnitario : 213.79  Importe : 1068.97  Descripción : 39112604-VELAD LA GLORIA REP 21 S.JUDAS
ClaveProdServ : 39112604  Cantidad : 5.00  valorUnitario : 213.79  Importe : 1068.97  Descripción : 39112604-VELAD LA GLORIA REP 21 V.GPE
ClaveProdServ : 39112604  Cantidad : 5.00  valorUnitario : 322.41  Importe : 1612.07  Descripción : 39112604-VELAD LE VOTIVO S/E
ClaveProdServ : 14111704  Cantidad : 3.00  valorUnitario : 237.07  Importe : 711.21  Descripción : 14111704-HIG LYS 195HD
ClaveProdServ : 14111705  Cantidad : 10.00  valorUnitario : 372.41  Importe : 3724.14  Descripción : 14111705-SERVITOALLA REGIO ADVANCED 70HD
ClaveProdServ : 48102109  Cantidad : 2.00  valorUnitario : 514.66  Importe : 1029.31  Descripción : 48102109-ENCERADO REYNOLDS
ClaveProdServ : 53131615  Cantidad : 5.00  valorUnitario : 307.76  Importe : 1538.80  Descripción : 53131615-PANTY P.SABA M.ESTILOS M.FORMA
ClaveProdServ : 50202311  Cantidad : 2.00  valorUnitario : 294.83  Importe : 589.66  Descripción : 50202311-BEB SABIFRUT JAMAICA
ClaveProdServ : 50202311  Cantidad : 1.00  valorUnitario : 294.83  Importe : 294.83  Descripción : 50202311-BEB SABIFRUT NARANJA
ClaveProdServ : 14111704  Cantidad : 50.00  valorUnitario : 402.59  Importe : 20129.30  Descripción : 14111704-HIG SUAVEL MEGA JUMBO 400HD
ClaveProdServ : 53102306  Cantidad : 5.00  valorUnitario : 733.62  Importe : 3668.11  Descripción : 53102306-CALZON TENA PANTS DISC GD PIEL
ClaveProdServ : 14111704  Cantidad : 100.00  valorUnitario : 255.17  Importe : 25517.20  Descripción : 14111704-HIG VOGUE GIG MANZ 600HD
</t>
  </si>
  <si>
    <t>9587f0a7-9690-44c3-bfd7-8c69d2cde8ac</t>
  </si>
  <si>
    <t xml:space="preserve">ClaveProdServ : 47131811  Cantidad : 20.00  valorUnitario : 118.10  Importe : 2362.08  Descripción : 47131811-DET LIQ 123 FRESCA ANTIBACT
ClaveProdServ : 47131807  Cantidad : 150.00  valorUnitario : 118.97  Importe : 17846.10  Descripción : 47131807-B CLORALEX
ClaveProdServ : 47131811  Cantidad : 10.00  valorUnitario : 328.45  Importe : 3284.48  Descripción : 47131811-SUAV ENSUEÑO MAX F.RIMAVERAL
ClaveProdServ : 47131811  Cantidad : 50.00  valorUnitario : 184.48  Importe : 9224.15  Descripción : 47131811-SUAV ENSUEÑO NATUREZA PEP/BAM
ClaveProdServ : 47131811  Cantidad : 80.00  valorUnitario : 184.48  Importe : 14758.64  Descripción : 47131811-SUAV ENSUEÑO MAX S.NATURAL
ClaveProdServ : 47131829  Cantidad : 2.00  valorUnitario : 400.86  Importe : 801.72  Descripción : 47131829-PAST HARPIC POWER ULTRA
ClaveProdServ : 47131811  Cantidad : 15.00  valorUnitario : 577.59  Importe : 8663.79  Descripción : 47131811-DET LIQ MAS OSCURA
ClaveProdServ : 10191500  Cantidad : 10.00  valorUnitario : 618.97  Importe : 6189.74  Descripción : 10191500-REPELENTE OFF AER TROPICAL
ClaveProdServ : 53131608  Cantidad : 3.00  valorUnitario : 657.76  Importe : 1973.28  Descripción : 53131608-J TOC PALMOLIVE MENTA&amp;amp;EUC
ClaveProdServ : 53131608  Cantidad : 2.00  valorUnitario : 657.76  Importe : 1315.52  Descripción : 53131608-J TOC PALMOLIVE EXF CACAO&amp;amp;JAZ
ClaveProdServ : 47131811  Cantidad : 16.00  valorUnitario : 228.45  Importe : 3655.17  Descripción : 47131811-DET LIQ PERSIL REG
ClaveProdServ : 47131811  Cantidad : 5.00  valorUnitario : 233.62  Importe : 1168.11  Descripción : 47131811-DET VIVA CAMPEON
ClaveProdServ : 47131811  Cantidad : 2.00  valorUnitario : 425.00  Importe : 850.00  Descripción : 47131811-DET LIQ VIVA REG
ClaveProdServ : 47131811  Cantidad : 5.00  valorUnitario : 150.00  Importe : 750.00  Descripción : 47131811-DET LIQ VIVA REG PODER GEL
ClaveProdServ : 53131608  Cantidad : 2.00  valorUnitario : 810.34  Importe : 1620.67  Descripción : 53131608-J TOC ZEST FRESCURA MARINA MEN
ClaveProdServ : 53131608  Cantidad : 3.00  valorUnitario : 810.34  Importe : 2431.01  Descripción : 53131608-J TOC ZEST SABILA PEPINO
ClaveProdServ : 47131800  Cantidad : 5.00  valorUnitario : 517.24  Importe : 2586.21  Descripción : 47131800-GEL ANTIBACTERIAL ZEST
</t>
  </si>
  <si>
    <t>dd78fd48-2b14-47c8-a8b1-11ae0b86d620</t>
  </si>
  <si>
    <t xml:space="preserve">ClaveProdServ : 47131829  Cantidad : 5.00  valorUnitario : 400.00  Importe : 2000.00  Descripción : 47131829-LIMP CLORALEX BAÑOS ANT/SARRO
ClaveProdServ : 47131811  Cantidad : 5.00  valorUnitario : 198.28  Importe : 991.38  Descripción : 47131811-DET CLORALEX FRESCURA NATURAL
ClaveProdServ : 47131800  Cantidad : 3.00  valorUnitario : 892.24  Importe : 2676.72  Descripción : 47131800-T HUM CLORALEX DESINFECT 14X18
ClaveProdServ : 47131807  Cantidad : 100.00  valorUnitario : 131.03  Importe : 13102.60  Descripción : 47131807-B CLOROX KING
ClaveProdServ : 47131807  Cantidad : 5.00  valorUnitario : 221.55  Importe : 1107.76  Descripción : 47131807-B CLOROX POWER GEL REG
ClaveProdServ : 53131608  Cantidad : 6.00  valorUnitario : 1021.55  Importe : 6129.31  Descripción : 53131608-J TOC DOVE CREAM OIL
ClaveProdServ : 53131608  Cantidad : 4.00  valorUnitario : 1021.55  Importe : 4086.21  Descripción : 53131608-J TOC DOVE KARITE/VAINILLA
ClaveProdServ : 53131608  Cantidad : 4.00  valorUnitario : 1021.55  Importe : 4086.21  Descripción : 53131608-J TOC DOVE MICELAR ANTI-STRESS
ClaveProdServ : 47131810  Cantidad : 8.00  valorUnitario : 125.00  Importe : 1000.00  Descripción : 47131810-DET LIQ EFICAZ PINOL FRUT ROJO
ClaveProdServ : 47131801  Cantidad : 10.00  valorUnitario : 220.69  Importe : 2206.90  Descripción : 47131801-LIMP FABULOSO P.FRUTAS
ClaveProdServ : 47131811  Cantidad : 20.00  valorUnitario : 300.00  Importe : 6000.00  Descripción : 47131811-JABON LIRIO AMARILLO C/ENV
ClaveProdServ : 47131811  Cantidad : 50.00  valorUnitario : 300.00  Importe : 15000.00  Descripción : 47131811-JABON LIRIO AMARILLO S/ENV
ClaveProdServ : 53131608  Cantidad : 10.00  valorUnitario : 374.14  Importe : 3741.38  Descripción : 53131608-J TOC LIRIO AGUACATE&amp;amp;OLIVO 4PK
ClaveProdServ : 47131801  Cantidad : 6.00  valorUnitario : 120.69  Importe : 724.14  Descripción : 47131801-LIMP MAXI HOGAR LIMON
ClaveProdServ : 47131801  Cantidad : 5.00  valorUnitario : 158.62  Importe : 793.11  Descripción : 47131801-LIMP MAXI HOGAR MAR FRESCO
ClaveProdServ : 47131801  Cantidad : 20.00  valorUnitario : 241.38  Importe : 4827.58  Descripción : 47131801-LIMP PINOL AROMAS FRUTAL
ClaveProdServ : 47131801  Cantidad : 20.00  valorUnitario : 241.38  Importe : 4827.58  Descripción : 47131801-LIMP PINOL AROMAS LAVANDA
ClaveProdServ : 47131801  Cantidad : 20.00  valorUnitario : 187.93  Importe : 3758.62  Descripción : 47131801-LIMP PINOL AROMAS FRES PRIMAVERA
ClaveProdServ : 47131801  Cantidad : 5.00  valorUnitario : 399.14  Importe : 1995.69  Descripción : 47131801-LIMP PINOL PODER 2EN1 AT
ClaveProdServ : 47131801  Cantidad : 5.00  valorUnitario : 204.31  Importe : 1021.55  Descripción : 47131801-LIMP PINOL AROMAS FLORAL
ClaveProdServ : 47131816  Cantidad : 3.00  valorUnitario : 325.86  Importe : 977.59  Descripción : 47131816-RENUZIT MANZANA CANELA
ClaveProdServ : 47131810  Cantidad : 20.00  valorUnitario : 341.38  Importe : 6827.58  Descripción : 47131810-DET LIQ SALVO POWER CLEAN
ClaveProdServ : 47131810  Cantidad : 10.00  valorUnitario : 365.52  Importe : 3655.17  Descripción : 47131810-DET LIQ SALVO U.LIMON
ClaveProdServ : 47131811  Cantidad : 5.00  valorUnitario : 287.07  Importe : 1435.35  Descripción : 47131811-SUAV SUAVITEL COMP NAT ESSENTI
ClaveProdServ : 47131811  Cantidad : 2.00  valorUnitario : 560.35  Importe : 1120.69  Descripción : 47131811-SUAV SUAVITEL ANTIBACTERIAL SPRAY
ClaveProdServ : 47131801  Cantidad : 10.00  valorUnitario : 325.00  Importe : 3250.00  Descripción : 47131801-LIMP AJAX BICAR LIMON
</t>
  </si>
  <si>
    <t>1caa88e6-1543-4a67-b51a-1ee8fdf91ec4</t>
  </si>
  <si>
    <t xml:space="preserve">ClaveProdServ : 10121802  Cantidad : 9.00  valorUnitario : 75.86  Importe : 682.76  Descripción : 10121802-PEDIG ADULTO POLLO
</t>
  </si>
  <si>
    <t>9e0cc1a3-ba91-45ab-b0f4-99ae8e9cc970</t>
  </si>
  <si>
    <t xml:space="preserve">ClaveProdServ : 50202311  Cantidad : 6.00  valorUnitario : 257.76  Importe : 1546.55  Descripción : 50202311-BEB TANG FRESA
ClaveProdServ : 50202311  Cantidad : 2.00  valorUnitario : 257.76  Importe : 515.52  Descripción : 50202311-BEB TANG HORCHATA
</t>
  </si>
  <si>
    <t>e179de0d-8442-4de5-9df0-1ec94bdc0deb</t>
  </si>
  <si>
    <t xml:space="preserve">ClaveProdServ : 53131602  Cantidad : 5.00  valorUnitario : 313.79  Importe : 1568.97  Descripción : 53131602-CREMA P/PEIN SEDAL MICELAR YUYA
ClaveProdServ : 53131606  Cantidad : 3.00  valorUnitario : 388.79  Importe : 1166.38  Descripción : 53131606-DEO SPEED S COOL GREEN H AP AER
ClaveProdServ : 53131606  Cantidad : 5.00  valorUnitario : 238.79  Importe : 1193.97  Descripción : 53131606-DEO SPEED S 24/7 EXTREM ULTRA AER
ClaveProdServ : 53131606  Cantidad : 5.00  valorUnitario : 511.21  Importe : 2556.04  Descripción : 53131606-DEO SPEED S ADN GEL
ClaveProdServ : 53131602  Cantidad : 4.00  valorUnitario : 435.35  Importe : 1741.38  Descripción : 53131602-SPRAY TRESEMME EXTRA FIRME
ClaveProdServ : 53131602  Cantidad : 4.00  valorUnitario : 435.35  Importe : 1741.38  Descripción : 53131602-SPRAY TRESEMME FIJ EXT
ClaveProdServ : 53131628  Cantidad : 2.00  valorUnitario : 450.00  Importe : 900.00  Descripción : 53131628-SH FOLICURE ORIGINAL
</t>
  </si>
  <si>
    <t>832ebefb-0fde-4943-a13f-c1a75371844f</t>
  </si>
  <si>
    <t xml:space="preserve">ClaveProdServ : 12171500  Cantidad : 5.00  valorUnitario : 454.31  Importe : 2271.55  Descripción : 12171500-T NUTRISSE 6660 MANZANA
ClaveProdServ : 12171500  Cantidad : 6.00  valorUnitario : 454.31  Importe : 2725.86  Descripción : 12171500-T NUTRISSE 677 CHOCO SILVIA
ClaveProdServ : 12171500  Cantidad : 2.00  valorUnitario : 454.31  Importe : 908.62  Descripción : 12171500-T NUTRISSE 70 ALMENDRA
ClaveProdServ : 12171500  Cantidad : 2.00  valorUnitario : 454.31  Importe : 908.62  Descripción : 12171500-T NUTRISSE 81 RUBIO CLCEN/COB
ClaveProdServ : 12171500  Cantidad : 1.00  valorUnitario : 115.52  Importe : 115.52  Descripción : 12171500-EXH T NUTRISSE 110 NEGRO MAGNET
ClaveProdServ : 12171500  Cantidad : 1.00  valorUnitario : 115.52  Importe : 115.52  Descripción : 12171500-EXH T NUTRISSE 280 NEG ZAFIRO
ClaveProdServ : 12171500  Cantidad : 1.00  valorUnitario : 115.52  Importe : 115.52  Descripción : 12171500-EXH T NUTRISSE 303 AMBAR
ClaveProdServ : 12171500  Cantidad : 1.00  valorUnitario : 115.52  Importe : 115.52  Descripción : 12171500-EXH T NUTRISSE 316 LAVANDA
ClaveProdServ : 12171500  Cantidad : 1.00  valorUnitario : 115.52  Importe : 115.52  Descripción : 12171500-EXH T NUTRISSE 41 CAFE DEL
ClaveProdServ : 12171500  Cantidad : 1.00  valorUnitario : 115.52  Importe : 115.52  Descripción : 12171500-EXH T NUTRISSE 416 LAVANDA INT
ClaveProdServ : 12171500  Cantidad : 1.00  valorUnitario : 115.52  Importe : 115.52  Descripción : 12171500-EXH T NUTRISSE 50 CASTAÑA
ClaveProdServ : 12171500  Cantidad : 1.00  valorUnitario : 115.52  Importe : 115.52  Descripción : 12171500-EXH T NUTRISSE 53 NUEZ
ClaveProdServ : 12171500  Cantidad : 1.00  valorUnitario : 115.52  Importe : 115.52  Descripción : 12171500-EXH T NUTRISSE 55 AVELLANA
ClaveProdServ : 12171500  Cantidad : 1.00  valorUnitario : 115.52  Importe : 115.52  Descripción : 12171500-EXH T NUTRISSE 60 CAPUCCINO
ClaveProdServ : 12171500  Cantidad : 1.00  valorUnitario : 115.52  Importe : 115.52  Descripción : 12171500-EXH T NUTRISSE 6660 MANZANA
ClaveProdServ : 12171500  Cantidad : 1.00  valorUnitario : 115.52  Importe : 115.52  Descripción : 12171500-EXH T NUTRISSE 677 CHOCO SILVIA
ClaveProdServ : 12171500  Cantidad : 1.00  valorUnitario : 115.52  Importe : 115.52  Descripción : 12171500-EXH T NUTRISSE 70 ALMENDRA
ClaveProdServ : 12171500  Cantidad : 1.00  valorUnitario : 115.52  Importe : 115.52  Descripción : 12171500-EXH T NUTRISSE 81 RUBIO CLCEN/COB
ClaveProdServ : 53131606  Cantidad : 10.00  valorUnitario : 317.24  Importe : 3172.41  Descripción : 53131606-DEO OLD SPICE MAR PROF H BAR
ClaveProdServ : 53131628  Cantidad : 5.00  valorUnitario : 263.79  Importe : 1318.97  Descripción : 53131628-SH PERT FUERZA KERATINA
ClaveProdServ : 53131613  Cantidad : 5.00  valorUnitario : 580.17  Importe : 2900.86  Descripción : 53131613-AGUA MICELAR POND&amp;apos;S ORIGINAL
ClaveProdServ : 53131606  Cantidad : 2.00  valorUnitario : 284.48  Importe : 568.97  Descripción : 53131606-J LIQ BAÑO REXONA ORCHID FRESH
ClaveProdServ : 53131606  Cantidad : 12.00  valorUnitario : 347.41  Importe : 4168.97  Descripción : 53131606-DEO REXONA V8 H BAR AP
ClaveProdServ : 53131606  Cantidad : 2.00  valorUnitario : 522.41  Importe : 1044.83  Descripción : 53131606-DEO REXONA ARTIC H BAR
ClaveProdServ : 53131606  Cantidad : 10.00  valorUnitario : 278.45  Importe : 2784.48  Descripción : 53131606-DEO SAVILE AGUA D/ROS M AER AP
ClaveProdServ : 53131606  Cantidad : 5.00  valorUnitario : 232.76  Importe : 1163.80  Descripción : 53131606-DEO SAVILE BICARBONATO BAR AP
ClaveProdServ : 53131602  Cantidad : 3.00  valorUnitario : 312.07  Importe : 936.21  Descripción : 53131602-LOC DESENRED SAVILE KIDS LAV
ClaveProdServ : 53131628  Cantidad : 8.00  valorUnitario : 321.55  Importe : 2572.42  Descripción : 53131628-SH SAVILE KIDS MANZANILLA
ClaveProdServ : 53131628  Cantidad : 4.00  valorUnitario : 231.03  Importe : 924.10  Descripción : 53131628-SH SAVILE AGUACATE 2EN1 HIDRAT
</t>
  </si>
  <si>
    <t>6f2c1876-caae-465d-b46c-f0e0282acc08</t>
  </si>
  <si>
    <t xml:space="preserve">ClaveProdServ : 53131613  Cantidad : 5.00  valorUnitario : 1231.90  Importe : 6159.49  Descripción : 53131613-CREMA LUBRIDERM NORMAL
ClaveProdServ : 53131606  Cantidad : 10.00  valorUnitario : 439.66  Importe : 4396.64  Descripción : 53131606-DEO AXE APOLLO BD H AER
ClaveProdServ : 53131606  Cantidad : 6.00  valorUnitario : 278.45  Importe : 1670.69  Descripción : 53131606-DEO EGO FORCE BD AER
ClaveProdServ : 53131606  Cantidad : 2.00  valorUnitario : 153.45  Importe : 306.90  Descripción : 53131606-DEO EGO ULTRA FRESH ROL AP
ClaveProdServ : 53131611  Cantidad : 3.00  valorUnitario : 796.55  Importe : 2389.66  Descripción : 53131611-ESPUMA GILLETTE FOAMY P.SENSI
ClaveProdServ : 53131628  Cantidad : 5.00  valorUnitario : 719.83  Importe : 3599.14  Descripción : 53131628-SH H&amp;amp;S COCO
ClaveProdServ : 53131628  Cantidad : 4.00  valorUnitario : 284.48  Importe : 1137.93  Descripción : 53131628-SH H.ESSEN 2EN1 HIDRADISIACO
ClaveProdServ : 53131628  Cantidad : 6.00  valorUnitario : 272.41  Importe : 1634.48  Descripción : 53131628-SH H.ESSEN PROLONGALO
ClaveProdServ : 53131613  Cantidad : 5.00  valorUnitario : 407.76  Importe : 2038.80  Descripción : 53131613-CREMA HIND&amp;apos;S HID EXT AVENA
ClaveProdServ : 53131628  Cantidad : 4.00  valorUnitario : 406.03  Importe : 1624.10  Descripción : 53131628-SH HUGGIES RELAJANTE
ClaveProdServ : 53131628  Cantidad : 1.00  valorUnitario : 574.14  Importe : 574.14  Descripción : 53131628-SH HUGGIES KIDS FRESA FROZE(A)
ClaveProdServ : 53131628  Cantidad : 1.00  valorUnitario : 575.00  Importe : 575.00  Descripción : 53131628-SH HUGGIES RELAJANTE
ClaveProdServ : 53131613  Cantidad : 3.00  valorUnitario : 518.97  Importe : 1556.92  Descripción : 53131613-CREMA JOHNSON A/DORMIR
ClaveProdServ : 42141502  Cantidad : 10.00  valorUnitario : 1060.34  Importe : 10603.36  Descripción : 42141502-COTONETES JOHNSON
ClaveProdServ : 53131501  Cantidad : 10.00  valorUnitario : 428.45  Importe : 4284.48  Descripción : 53131501-ENJUAGUE B LISTERINE COOLMINT
ClaveProdServ : 53131501  Cantidad : 4.00  valorUnitario : 476.72  Importe : 1906.90  Descripción : 53131501-ENJUAGUE B LIST CUIDADO T ZERO
ClaveProdServ : 53131501  Cantidad : 2.00  valorUnitario : 862.07  Importe : 1724.14  Descripción : 53131501-ENJUAGUE B LISTERINE CUIDADO T
ClaveProdServ : 12171500  Cantidad : 2.00  valorUnitario : 237.07  Importe : 474.14  Descripción : 12171500-T NUTRISSE RET RAIZ 4.0 T.CAST
ClaveProdServ : 12171500  Cantidad : 5.00  valorUnitario : 454.31  Importe : 2271.55  Descripción : 12171500-T NUTRISSE 110 NEGRO MAGNETICO
ClaveProdServ : 12171500  Cantidad : 10.00  valorUnitario : 454.31  Importe : 4543.10  Descripción : 12171500-T NUTRISSE 280 NEG ZAFIRO
ClaveProdServ : 12171500  Cantidad : 4.00  valorUnitario : 454.31  Importe : 1817.24  Descripción : 12171500-T NUTRISSE 303 AMBAR
ClaveProdServ : 12171500  Cantidad : 5.00  valorUnitario : 454.31  Importe : 2271.55  Descripción : 12171500-T NUTRISSE 316 LAVANDA
ClaveProdServ : 12171500  Cantidad : 8.00  valorUnitario : 454.31  Importe : 3634.48  Descripción : 12171500-T NUTRISSE 41 CAFE DEL
ClaveProdServ : 12171500  Cantidad : 5.00  valorUnitario : 454.31  Importe : 2271.55  Descripción : 12171500-T NUTRISSE 416 LAVANDA INTENSA
ClaveProdServ : 12171500  Cantidad : 10.00  valorUnitario : 454.31  Importe : 4543.10  Descripción : 12171500-T NUTRISSE 50 CASTAÑA
ClaveProdServ : 12171500  Cantidad : 8.00  valorUnitario : 454.31  Importe : 3634.48  Descripción : 12171500-T NUTRISSE 53 NUEZ
ClaveProdServ : 12171500  Cantidad : 6.00  valorUnitario : 454.31  Importe : 2725.86  Descripción : 12171500-T NUTRISSE 55 AVELLANA
ClaveProdServ : 12171500  Cantidad : 6.00  valorUnitario : 454.31  Importe : 2725.86  Descripción : 12171500-T NUTRISSE 60 CAPUCCINO
</t>
  </si>
  <si>
    <t>e4b6cbdb-ccc1-4e78-9e69-12ab2673ccac</t>
  </si>
  <si>
    <t xml:space="preserve">ClaveProdServ : 47131801  Cantidad : 54.00  valorUnitario : 241.38  Importe : 13034.47  Descripción : 47131801-LIMP PINOL+200ML
</t>
  </si>
  <si>
    <t>6352C99D-E921-4693-A72C-AFB4CEBA8226</t>
  </si>
  <si>
    <t xml:space="preserve">ClaveProdServ : 53131503  Cantidad : 2.00  valorUnitario : 134.48  Importe : 268.97  Descripción : 53131503-EXH CEPI ORAL-B COMPLETE 40 M
ClaveProdServ : 53131502  Cantidad : 2.00  valorUnitario : 219.83  Importe : 439.66  Descripción : 53131502-CREST COMPLETE B 4EN1
ClaveProdServ : 53131608  Cantidad : 1.00  valorUnitario : 1593.97  Importe : 1593.97  Descripción : 53131608-J TOC NEUTROGENA ORIG
ClaveProdServ : 53131613  Cantidad : 8.00  valorUnitario : 327.59  Importe : 2620.69  Descripción : 53131613-CREMA TEATRICAL C.MADRE U.ACLA
ClaveProdServ : 53131603  Cantidad : 1.00  valorUnitario : 2275.00  Importe : 2275.00  Descripción : 53131603-RASTRI MACH3 SENSITIVE
ClaveProdServ : 53131503  Cantidad : 6.00  valorUnitario : 436.21  Importe : 2617.24  Descripción : 53131503-CEPI COLGATE 360 MED 2X1
ClaveProdServ : 53131613  Cantidad : 5.00  valorUnitario : 1456.90  Importe : 7284.49  Descripción : 53131613-CREMA POND&amp;apos;S CLARANT B3 P.GRAS
ClaveProdServ : 53131502  Cantidad : 72.00  valorUnitario : 62.93  Importe : 4531.03  Descripción : 53131502-EXH COLGATE SENSITI PRO ALIVIO
ClaveProdServ : 26111700  Cantidad : 2.00  valorUnitario : 473.28  Importe : 946.55  Descripción : 26111700-EXH PILA DURACELL D
ClaveProdServ : 53131602  Cantidad : 1.00  valorUnitario : 257.76  Importe : 257.76  Descripción : 53131602-TRATAM PANTENE AMP H/EXTRM
ClaveProdServ : 53131502  Cantidad : 2.00  valorUnitario : 647.41  Importe : 1294.83  Descripción : 53131502-CREST 3D WHITE BRILLANT FRESH
ClaveProdServ : 53131502  Cantidad : 2.00  valorUnitario : 189.66  Importe : 379.33  Descripción : 53131502-CREST PRO KIDS C/FLUOR
ClaveProdServ : 53131502  Cantidad : 2.00  valorUnitario : 615.52  Importe : 1231.03  Descripción : 53131502-CREST ANTI CARIES
ClaveProdServ : 53131506  Cantidad : 2.00  valorUnitario : 1060.35  Importe : 2120.69  Descripción : 53131506-HILO DENTAL COLGATE TOTAL
ClaveProdServ : 53131613  Cantidad : 1.00  valorUnitario : 802.59  Importe : 802.59  Descripción : 53131613-CREMA POND&amp;apos;S BIOHIDRA
ClaveProdServ : 53131503  Cantidad : 3.00  valorUnitario : 565.52  Importe : 1696.55  Descripción : 53131503-EXH CEPI ORAL-B ANTIB 40 S 2X1
ClaveProdServ : 52151504  Cantidad : 4.00  valorUnitario : 356.04  Importe : 1424.14  Descripción : 52151504-MAMILA EVENFLO ADV FM
ClaveProdServ : 53131503  Cantidad : 2.00  valorUnitario : 536.21  Importe : 1072.41  Descripción : 53131503-CEPI ORAL-B MICKEY 3A S
ClaveProdServ : 53131505  Cantidad : 2.00  valorUnitario : 311.21  Importe : 622.41  Descripción : 53131505-BIBE EVENFLO C.ANCHO PETS 9OZ
</t>
  </si>
  <si>
    <t>8fb98fc2-4a3a-405c-807f-d47386754ba5</t>
  </si>
  <si>
    <t xml:space="preserve">ClaveProdServ : 50171832  Cantidad : 300.00  valorUnitario : 232.00  Importe : 69600.00  Descripción : 50171832-CATSUP EMBASA TETRA PE
</t>
  </si>
  <si>
    <t>c73568ab-8792-42eb-a613-fcb857782eae</t>
  </si>
  <si>
    <t xml:space="preserve">ClaveProdServ : 47131811  Cantidad : 1.00  valorUnitario : 0.01  Importe : 0.01  Descripción : 47131811-DET LQ BOLD 3 FL P/MIS AMOR S/C
</t>
  </si>
  <si>
    <t>af8ac8ae-2a38-4469-8e0b-f79e2dd9dad2</t>
  </si>
  <si>
    <t xml:space="preserve">ClaveProdServ : 50201711  Cantidad : 5.00  valorUnitario : 671.00  Importe : 3355.00  Descripción : 50201711-TE MC MANZANILLA
ClaveProdServ : 50467007  Cantidad : 10.00  valorUnitario : 240.00  Importe : 2400.00  Descripción : 50467007-ATUN NAIR EN AGUA+VITAM
ClaveProdServ : 50202304  Cantidad : 20.00  valorUnitario : 250.00  Importe : 5000.00  Descripción : 50202304-JUGO OCEAN SPRAY ARANDAN LIGTH
ClaveProdServ : 50221101  Cantidad : 30.00  valorUnitario : 210.00  Importe : 6300.00  Descripción : 50221101-ARROZ COSECHADOR GRUESO S/E
ClaveProdServ : 50191500  Cantidad : 3.00  valorUnitario : 0.01  Importe : 0.03  Descripción : 50191500-INST MARUCHAN YAKISOBA RES S/C
ClaveProdServ : 50221303  Cantidad : 5.00  valorUnitario : 189.00  Importe : 945.00  Descripción : 50221303-H HOT CAKES PRONTO
ClaveProdServ : 50467007  Cantidad : 6.00  valorUnitario : 740.00  Importe : 4440.00  Descripción : 50467007-ATUN TUNY EN CHIPOTLE
ClaveProdServ : 50467007  Cantidad : 5.00  valorUnitario : 361.00  Importe : 1805.00  Descripción : 50467007-ATUN TUNY EN AGUA SOBRE LIGHT
ClaveProdServ : 50192901  Cantidad : 15.00  valorUnitario : 80.00  Importe : 1200.00  Descripción : 50192901-SOPA VESTA CODITO
ClaveProdServ : 50192901  Cantidad : 20.00  valorUnitario : 80.00  Importe : 1600.00  Descripción : 50192901-SOPA VESTA FIDEO MED
ClaveProdServ : 50192901  Cantidad : 20.00  valorUnitario : 80.00  Importe : 1600.00  Descripción : 50192901-SOPA VESTA PLUMA
ClaveProdServ : 50192901  Cantidad : 60.00  valorUnitario : 80.00  Importe : 4800.00  Descripción : 50192901-SOPA VESTA SPAGUETTI
ClaveProdServ : 50192901  Cantidad : 9.00  valorUnitario : 135.00  Importe : 1215.00  Descripción : 50192901-SOPA YEMINA CODO LISO 1
ClaveProdServ : 50192901  Cantidad : 15.00  valorUnitario : 135.00  Importe : 2025.00  Descripción : 50192901-SOPA YEMINA ESTRELLA 2
ClaveProdServ : 50192901  Cantidad : 50.00  valorUnitario : 135.00  Importe : 6750.00  Descripción : 50192901-SOPA YEMINA SPAGUETTI
ClaveProdServ : 50192901  Cantidad : 15.00  valorUnitario : 135.00  Importe : 2025.00  Descripción : 50192901-SOPA YEMINA TALLARIN
</t>
  </si>
  <si>
    <t>beb1d87c-055e-4d4a-bba6-a67d16242dcc</t>
  </si>
  <si>
    <t xml:space="preserve">ClaveProdServ : 50151513  Cantidad : 5.00  valorUnitario : 685.00  Importe : 3425.00  Descripción : 50151513-ACEITE OLIVA EXT.VIRGEN CARBON
ClaveProdServ : 50161500  Cantidad : 20.00  valorUnitario : 591.67  Importe : 11833.34  Descripción : 50161500-CHOCO MILK SOB
ClaveProdServ : 50161500  Cantidad : 6.00  valorUnitario : 878.70  Importe : 5272.22  Descripción : 50161500-CHOCO MILK LATA
ClaveProdServ : 50161500  Cantidad : 3.00  valorUnitario : 889.81  Importe : 2669.42  Descripción : 50161500-CAL-C-TOSE LATA
ClaveProdServ : 50467007  Cantidad : 5.00  valorUnitario : 440.00  Importe : 2200.00  Descripción : 50467007-ATUN DOLORES C/ENSALADA MAY
ClaveProdServ : 50467007  Cantidad : 2.00  valorUnitario : 616.00  Importe : 1232.00  Descripción : 50467007-ATUN DOLORES C/VERD MAY
ClaveProdServ : 50467007  Cantidad : 2.00  valorUnitario : 660.00  Importe : 1320.00  Descripción : 50467007-ATUN DOLORES C/VERD MAY SOB
ClaveProdServ : 50171830  Cantidad : 20.00  valorUnitario : 231.00  Importe : 4620.00  Descripción : 50171830-MAYONESA HELLMANN&amp;apos;S LIGERA
ClaveProdServ : 50464800  Cantidad : 1.00  valorUnitario : 627.00  Importe : 627.00  Descripción : 50464800-CHAMPIÑON HERDEZ ENTERO
ClaveProdServ : 50464800  Cantidad : 5.00  valorUnitario : 691.00  Importe : 3455.00  Descripción : 50464800-CHAMPIÑON HERDEZ ESCABECHE
ClaveProdServ : 50464800  Cantidad : 10.00  valorUnitario : 573.00  Importe : 5730.00  Descripción : 50464800-CHAMPIÑON HERDEZ REBANADO
ClaveProdServ : 50464800  Cantidad : 10.00  valorUnitario : 295.00  Importe : 2950.00  Descripción : 50464800-CHAMPIÑON HERDEZ TROZOS
ClaveProdServ : 50466800  Cantidad : 5.00  valorUnitario : 289.00  Importe : 1445.00  Descripción : 50466800-GARBANZO HERDEZ NAT
ClaveProdServ : 50171831  Cantidad : 5.00  valorUnitario : 105.00  Importe : 525.00  Descripción : 50171831-SALSA HERDEZ GUACAMOLE PIC VID
ClaveProdServ : 50171832  Cantidad : 3.00  valorUnitario : 248.00  Importe : 744.00  Descripción : 50171832-SALSA HERDEZ TAQ ROJA VIDRIO
ClaveProdServ : 50161500  Cantidad : 2.00  valorUnitario : 471.30  Importe : 942.59  Descripción : 50161500-COCOA HERSHEY&amp;apos;S
ClaveProdServ : 50192404  Cantidad : 9.00  valorUnitario : 355.00  Importe : 3195.00  Descripción : 50192404-GEL JELL-O DURAZNO BAJA CALORI
ClaveProdServ : 50171800  Cantidad : 5.00  valorUnitario : 338.00  Importe : 1690.00  Descripción : 50171800-SALSA KIKKOMAN DE SOYA
ClaveProdServ : 50193104  Cantidad : 20.00  valorUnitario : 301.00  Importe : 6020.00  Descripción : 50193104-SAZON KNORR MI ARROZ ROJO
ClaveProdServ : 50193104  Cantidad : 5.00  valorUnitario : 1249.00  Importe : 6245.00  Descripción : 50193104-CONS KNORR TOMATE SUPER 8 +4 PZ
ClaveProdServ : 50171800  Cantidad : 10.00  valorUnitario : 457.00  Importe : 4570.00  Descripción : 50171800-ACHIOTE COLORADO
ClaveProdServ : 50171551  Cantidad : 3.00  valorUnitario : 263.00  Importe : 789.00  Descripción : 50171551-SAL LA FINA REFIN BLS FLUOR
ClaveProdServ : 50221200  Cantidad : 5.00  valorUnitario : 326.85  Importe : 1634.26  Descripción : 50221200-CER MAIZENA HOJ MAIZ AMARANTO
ClaveProdServ : 50171830  Cantidad : 8.00  valorUnitario : 675.00  Importe : 5400.00  Descripción : 50171830-MAYONESA MC LIMON PET
ClaveProdServ : 50171830  Cantidad : 5.00  valorUnitario : 262.00  Importe : 1310.00  Descripción : 50171830-MAYONESA MC LIMON 4 PET
ClaveProdServ : 50171830  Cantidad : 20.00  valorUnitario : 589.00  Importe : 11780.00  Descripción : 50171830-MAYONESA MC LIMON LIGHT
ClaveProdServ : 50201711  Cantidad : 6.00  valorUnitario : 671.00  Importe : 4026.00  Descripción : 50201711-TE MC HIERBABUENA
ClaveProdServ : 50201711  Cantidad : 2.00  valorUnitario : 524.00  Importe : 1048.00  Descripción : 50201711-TE MC JAMAICA
ClaveProdServ : 50201711  Cantidad : 5.00  valorUnitario : 586.00  Importe : 2930.00  Descripción : 50201711-TE MC JENGIBRE LIMON
ClaveProdServ : 50201711  Cantidad : 6.00  valorUnitario : 520.00  Importe : 3120.00  Descripción : 50201711-TE MC MANZANILLA
</t>
  </si>
  <si>
    <t>bddab8bf-0804-432d-b8a6-805c96c38964</t>
  </si>
  <si>
    <t xml:space="preserve">ClaveProdServ : 50151513  Cantidad : 5.00  valorUnitario : 898.00  Importe : 4490.00  Descripción : 50151513-ACEITE MAXIMA OLIVA EXT VIRG
ClaveProdServ : 50467007  Cantidad : 3.00  valorUnitario : 264.00  Importe : 792.00  Descripción : 50467007-ATUN MAXIMA PREMIUM E/ACEITE
ClaveProdServ : 50467007  Cantidad : 3.00  valorUnitario : 264.00  Importe : 792.00  Descripción : 50467007-ATUN MAXIMA PREMIUM E/AGUA
ClaveProdServ : 50365300  Cantidad : 10.00  valorUnitario : 431.00  Importe : 4310.00  Descripción : 50365300-F DURAZNO E/MITAD MAXIMA ABRE FACIL
ClaveProdServ : 50201709  Cantidad : 40.00  valorUnitario : 291.00  Importe : 11640.00  Descripción : 50201709-NESCAFE DECAF
ClaveProdServ : 50201709  Cantidad : 30.00  valorUnitario : 315.00  Importe : 9450.00  Descripción : 50201709-NESCAFE DOLCA
ClaveProdServ : 50221200  Cantidad : 10.00  valorUnitario : 461.11  Importe : 4611.11  Descripción : 50221200-CER NESTLE CARLOS V
ClaveProdServ : 50221200  Cantidad : 10.00  valorUnitario : 604.63  Importe : 6046.30  Descripción : 50221200-CER NESTLE CHEERIOS MIEL
ClaveProdServ : 50131700  Cantidad : 5.00  valorUnitario : 595.00  Importe : 2975.00  Descripción : 50131700-LECHERA UNTABLE
ClaveProdServ : 50221200  Cantidad : 5.00  valorUnitario : 450.00  Importe : 2250.00  Descripción : 50221200-CER NESTLE TRIX
</t>
  </si>
  <si>
    <t>9d81f3c4-2905-4832-8a3c-be956c130fe9</t>
  </si>
  <si>
    <t xml:space="preserve">ClaveProdServ : 50221100  Cantidad : 10.00  valorUnitario : 170.37  Importe : 1703.70  Descripción : 50221100-CER KELLOGG’S RICE KRISPIS BLS
ClaveProdServ : 50221200  Cantidad : 10.00  valorUnitario : 1337.96  Importe : 13379.63  Descripción : 50221200-CER KELLOGG&amp;apos;S CHOCO KRISPIS
ClaveProdServ : 50221200  Cantidad : 30.00  valorUnitario : 170.37  Importe : 5111.10  Descripción : 50221200-CER KELLOGG&amp;apos;S CORN POPS BLS
ClaveProdServ : 50181900  Cantidad : 5.00  valorUnitario : 123.15  Importe : 615.74  Descripción : 50181900-GALL KELLOGG´S CHOCO KRISPIS
ClaveProdServ : 50181900  Cantidad : 5.00  valorUnitario : 123.15  Importe : 615.74  Descripción : 50181900-GALL KELLOGG´S FROOT LOOPS
ClaveProdServ : 50221200  Cantidad : 10.00  valorUnitario : 415.74  Importe : 4157.41  Descripción : 50221200-BAR KELLOGG&amp;apos;S SPECIAL K ALM/ARA
ClaveProdServ : 50221202  Cantidad : 5.00  valorUnitario : 415.74  Importe : 2078.71  Descripción : 50221202-BAR KELLOGG&amp;apos;S SPECIAL K CHOCO
</t>
  </si>
  <si>
    <t>be02197b-ef94-430c-aa72-92cb66beae2e</t>
  </si>
  <si>
    <t xml:space="preserve">ClaveProdServ : 47131811  Cantidad : 20.00  valorUnitario : 334.48  Importe : 6689.66  Descripción : 47131811-DET 123 ALOE VERA MULTIUSOS
ClaveProdServ : 47131811  Cantidad : 25.00  valorUnitario : 156.90  Importe : 3922.43  Descripción : 47131811-DET LIQ 123 C/SUAVIZ JAZMIN
ClaveProdServ : 47131811  Cantidad : 60.00  valorUnitario : 118.10  Importe : 7086.24  Descripción : 47131811-DET LIQ 123 C/SUAVIZ JAZMIN
ClaveProdServ : 47131801  Cantidad : 10.00  valorUnitario : 245.69  Importe : 2456.90  Descripción : 47131801-LIMP BREF AZUL
ClaveProdServ : 47131801  Cantidad : 10.00  valorUnitario : 245.69  Importe : 2456.90  Descripción : 47131801-LIMP BREF VERDE
ClaveProdServ : 47131816  Cantidad : 5.00  valorUnitario : 650.86  Importe : 3254.31  Descripción : 47131816-PAST WC BREF CUBOS PINO DUO
ClaveProdServ : 47131829  Cantidad : 5.00  valorUnitario : 650.86  Importe : 3254.31  Descripción : 47131829-PAST WC BREF CUBOS REG DUO
ClaveProdServ : 47131811  Cantidad : 30.00  valorUnitario : 193.97  Importe : 5819.22  Descripción : 47131811-DET LIQ MAS BEBE
ClaveProdServ : 47131811  Cantidad : 10.00  valorUnitario : 237.93  Importe : 2379.31  Descripción : 47131811-DET LIQ MAS COLOR ECONOPACK
ClaveProdServ : 47131811  Cantidad : 50.00  valorUnitario : 193.97  Importe : 9698.70  Descripción : 47131811-DET LIQ MAS COLOR ECONOPACK
ClaveProdServ : 47131811  Cantidad : 5.00  valorUnitario : 193.97  Importe : 969.87  Descripción : 47131811-DET LIQ MAS CARE&amp;amp;REFRESH
ClaveProdServ : 47131811  Cantidad : 15.00  valorUnitario : 494.83  Importe : 7422.42  Descripción : 47131811-DET LIQ MAS COLOR
ClaveProdServ : 47131811  Cantidad : 10.00  valorUnitario : 193.97  Importe : 1939.74  Descripción : 47131811-DET LIQ MAS DELICADA ECONOPACK
ClaveProdServ : 47131811  Cantidad : 13.00  valorUnitario : 564.66  Importe : 7340.63  Descripción : 47131811-DET PERSIL B.FRESCURA
ClaveProdServ : 47131811  Cantidad : 10.00  valorUnitario : 228.45  Importe : 2284.48  Descripción : 47131811-DET LIQ PERSIL COLOR
ClaveProdServ : 47131816  Cantidad : 5.00  valorUnitario : 325.86  Importe : 1629.31  Descripción : 47131816-RENUZIT FRESH LAVANDA
ClaveProdServ : 47131811  Cantidad : 10.00  valorUnitario : 425.00  Importe : 4250.00  Descripción : 47131811-DET LIQ VIVA REG
ClaveProdServ : 47131811  Cantidad : 30.00  valorUnitario : 118.10  Importe : 3543.12  Descripción : 47131811-DET LIQ 123 COLOR
ClaveProdServ : 47131811  Cantidad : 20.00  valorUnitario : 118.10  Importe : 2362.08  Descripción : 47131811-DET LIQ 123 FRESCA BLANC POUCH
</t>
  </si>
  <si>
    <t>59c18228-7f6a-4834-82fa-2ed6b40e689f</t>
  </si>
  <si>
    <t xml:space="preserve">ClaveProdServ : 47131816  Cantidad : 10.00  valorUnitario : 483.62  Importe : 4836.21  Descripción : 47131816-AIR WICK ELECT MAGNO REP 2PACK
ClaveProdServ : 47131807  Cantidad : 10.00  valorUnitario : 76.72  Importe : 767.24  Descripción : 47131807-B CLORALEX RENDIDOR GEL
ClaveProdServ : 47131811  Cantidad : 15.00  valorUnitario : 184.48  Importe : 2767.25  Descripción : 47131811-SUAV ENSUEÑO NATUREZA DZ/MNZ
ClaveProdServ : 47131811  Cantidad : 20.00  valorUnitario : 184.48  Importe : 3689.66  Descripción : 47131811-SUAV ENSUEÑO NATUREZA LICHI/ARG
ClaveProdServ : 47131801  Cantidad : 5.00  valorUnitario : 262.07  Importe : 1310.35  Descripción : 47131801-LIMP FABULOSO MAR FRESCO
ClaveProdServ : 47131829  Cantidad : 5.00  valorUnitario : 379.31  Importe : 1896.55  Descripción : 47131829-PAST FLASH BRISA MARINA C/GANCHO
ClaveProdServ : 47131829  Cantidad : 4.00  valorUnitario : 849.14  Importe : 3396.55  Descripción : 47131829-LIMP DESTAPACAÑOS DESTOP
ClaveProdServ : 47131829  Cantidad : 6.00  valorUnitario : 381.03  Importe : 2286.16  Descripción : 47131829-PAST HARPIC FRES ACT LAV
ClaveProdServ : 47131801  Cantidad : 10.00  valorUnitario : 241.38  Importe : 2413.79  Descripción : 47131801-LIMP PINOL AROMAS MARINO
ClaveProdServ : 53131608  Cantidad : 2.00  valorUnitario : 491.38  Importe : 982.76  Descripción : 53131608-J TOC SAVILE AGUA D/ROSAS
ClaveProdServ : 47131811  Cantidad : 10.00  valorUnitario : 470.69  Importe : 4706.90  Descripción : 47131811-B VANISH ROSA
ClaveProdServ : 47131811  Cantidad : 30.00  valorUnitario : 332.76  Importe : 9982.77  Descripción : 47131811-B VANISH MIX GEL ROS+BCO 900ML
ClaveProdServ : 47131811  Cantidad : 5.00  valorUnitario : 706.90  Importe : 3534.49  Descripción : 47131811-B VANISH PODER ROSA POLVO
ClaveProdServ : 47131811  Cantidad : 5.00  valorUnitario : 487.07  Importe : 2435.35  Descripción : 47131811-B VANISH BLANCO
</t>
  </si>
  <si>
    <t>94f6b85d-58a2-43d4-85c4-364091579d65</t>
  </si>
  <si>
    <t xml:space="preserve">ClaveProdServ : 14111704  Cantidad : 100.00  valorUnitario : 264.66  Importe : 26465.52  Descripción : 14111704-HIG ADORABLE 550HD
ClaveProdServ : 53131608  Cantidad : 5.00  valorUnitario : 276.72  Importe : 1383.62  Descripción : 53131608-J LIQ CORPORAL DIAL EXFOLIANTE
ClaveProdServ : 53131615  Cantidad : 15.00  valorUnitario : 113.79  Importe : 1706.90  Descripción : 53131615-T FIORE U.DELG C/A
ClaveProdServ : 14111704  Cantidad : 10.00  valorUnitario : 216.38  Importe : 2163.79  Descripción : 14111704-HIG FLAMINGO 195HD
ClaveProdServ : 39112604  Cantidad : 20.00  valorUnitario : 186.21  Importe : 3724.14  Descripción : 39112604-VELAD LA GLORIA LIM COM ECO
ClaveProdServ : 39112604  Cantidad : 10.00  valorUnitario : 166.38  Importe : 1663.79  Descripción : 39112604-VELAD LA GLORIA V.LUPITA PRF
ClaveProdServ : 39112604  Cantidad : 8.00  valorUnitario : 199.14  Importe : 1593.10  Descripción : 39112604-VELAD LA GLORIA VASO-NON
ClaveProdServ : 39112604  Cantidad : 15.00  valorUnitario : 304.31  Importe : 4564.65  Descripción : 39112604-VELAD LA GLORIA REP 13 EXT
ClaveProdServ : 12171510  Cantidad : 3.00  valorUnitario : 387.93  Importe : 1163.79  Descripción : 12171510-COLORANTE P/ALIMENTO MC SURTID
ClaveProdServ : 14111704  Cantidad : 50.00  valorUnitario : 170.69  Importe : 8534.50  Descripción : 14111704-HIG REGIO AIRES 300HD+1PBN8´S
ClaveProdServ : 48102108  Cantidad : 3.00  valorUnitario : 609.48  Importe : 1828.45  Descripción : 48102108-ALUMINIO REYNOLDS 30.4 CM
ClaveProdServ : 53131615  Cantidad : 5.00  valorUnitario : 339.66  Importe : 1698.32  Descripción : 53131615-PANTY P.SABA SPORT U.DELG LARGO
ClaveProdServ : 50202311  Cantidad : 2.00  valorUnitario : 294.83  Importe : 589.66  Descripción : 50202311-BEB SABIFRUT LIMON
ClaveProdServ : 50202200  Cantidad : 1.00  valorUnitario : 2704.53  Importe : 2704.53  Descripción : 50202200-TEQ SAN MATIAS G.RESERVA AÑEJO
ClaveProdServ : 14111704  Cantidad : 20.00  valorUnitario : 147.41  Importe : 2948.28  Descripción : 14111704-HIG SUAVEL 200HD
ClaveProdServ : 14111704  Cantidad : 20.00  valorUnitario : 131.03  Importe : 2620.52  Descripción : 14111704-HIG SUAVEL 200HD
ClaveProdServ : 15101605  Cantidad : 15.00  valorUnitario : 167.24  Importe : 2508.62  Descripción : 15101605-CARBON TECA DE ENCINO
ClaveProdServ : 12131706  Cantidad : 3.00  valorUnitario : 967.24  Importe : 2901.72  Descripción : 12131706-CERILLO FLAMA
ClaveProdServ : 14111705  Cantidad : 10.00  valorUnitario : 372.41  Importe : 3724.14  Descripción : 14111705-SERVITOALLA REGIO ADVANCED 70HD
</t>
  </si>
  <si>
    <t>6f98dce8-8c06-4dce-bed2-d79c67f0ee8d</t>
  </si>
  <si>
    <t xml:space="preserve">ClaveProdServ : 47131811  Cantidad : 10.00  valorUnitario : 0.01  Importe : 0.10  Descripción : 47131811-DET UTIL MULTIUSOS S/C
</t>
  </si>
  <si>
    <t>101fe1dd-a06d-4bdd-84e3-a83fdcd05283</t>
  </si>
  <si>
    <t xml:space="preserve">ClaveProdServ : 53131604  Cantidad : 9.00  valorUnitario : 0.01  Importe : 0.08  Descripción : 53131604-CREMA P/PEIN PERT ARGAN/A.AGUAC S/C
</t>
  </si>
  <si>
    <t>fd262014-ac49-40ef-a1d8-ed0d83f966e8</t>
  </si>
  <si>
    <t xml:space="preserve">ClaveProdServ : 50202311  Cantidad : 10.00  valorUnitario : 280.17  Importe : 2801.72  Descripción : 50202311-BEB ZUKO LIMON
</t>
  </si>
  <si>
    <t>ccbb0c5c-e866-4e71-966c-ce5f1baa429d</t>
  </si>
  <si>
    <t xml:space="preserve">ClaveProdServ : 53131608  Cantidad : 3.00  valorUnitario : 450.00  Importe : 1350.00  Descripción : 53131608-J LIQ BAÑO AXE DARK TEMPTATION
ClaveProdServ : 53131608  Cantidad : 4.00  valorUnitario : 450.00  Importe : 1800.00  Descripción : 53131608-J LIQ BAÑO AXE GOLD
ClaveProdServ : 53131608  Cantidad : 3.00  valorUnitario : 277.59  Importe : 832.76  Descripción : 53131608-J LIQ BAÑO AXE BLACK
ClaveProdServ : 53131606  Cantidad : 6.00  valorUnitario : 354.31  Importe : 2125.86  Descripción : 53131606-DEO AXE DARK TEMP H BAR
ClaveProdServ : 53131613  Cantidad : 5.00  valorUnitario : 413.79  Importe : 2068.97  Descripción : 53131613-BODY WASH DOVE ACEITE DE ARGAN
ClaveProdServ : 53131613  Cantidad : 2.00  valorUnitario : 522.41  Importe : 1044.83  Descripción : 53131613-CREMA DOVE GO FRESH GRANADA
ClaveProdServ : 53131613  Cantidad : 8.00  valorUnitario : 518.97  Importe : 4151.79  Descripción : 53131613-CREMA JOHNSON BABY HUM
ClaveProdServ : 53131628  Cantidad : 4.00  valorUnitario : 443.97  Importe : 1775.90  Descripción : 53131628-SH JOHNSON BABY GOT DE BRILLO
ClaveProdServ : 53131647  Cantidad : 4.00  valorUnitario : 287.07  Importe : 1148.28  Descripción : 53131647-TALCO JOHNSON ORIG
ClaveProdServ : 42141502  Cantidad : 8.00  valorUnitario : 659.48  Importe : 5275.86  Descripción : 42141502-COTONETES JOHNSON
ClaveProdServ : 53131606  Cantidad : 3.00  valorUnitario : 284.48  Importe : 853.45  Descripción : 53131606-J LIQ BAÑO REXONA ORCHID FRESH
ClaveProdServ : 53131606  Cantidad : 6.00  valorUnitario : 347.41  Importe : 2084.48  Descripción : 53131606-DEO REXONA 24H XTRACOOL H BAR
ClaveProdServ : 53131606  Cantidad : 4.00  valorUnitario : 522.41  Importe : 2089.66  Descripción : 53131606-DEO REXONA ARTIC H BAR
ClaveProdServ : 53131602  Cantidad : 4.00  valorUnitario : 452.59  Importe : 1810.34  Descripción : 53131602-ACO SEDAL CERAMIDAS
ClaveProdServ : 53131606  Cantidad : 2.00  valorUnitario : 315.52  Importe : 631.03  Descripción : 53131606-DEO REXONA CLINIC CLAS M ROL
ClaveProdServ : 53131606  Cantidad : 2.00  valorUnitario : 153.45  Importe : 306.90  Descripción : 53131606-DEO SAVILE MANZANILLA M ROL AP
</t>
  </si>
  <si>
    <t>6501862a-209a-45f4-b19e-632ebae8dbe1</t>
  </si>
  <si>
    <t xml:space="preserve">ClaveProdServ : 53131602  Cantidad : 2.00  valorUnitario : 168.10  Importe : 336.21  Descripción : 53131602-CREMA P/PEIN CAPRICE KERAT RZ DEF
ClaveProdServ : 53131614  Cantidad : 3.00  valorUnitario : 375.86  Importe : 1127.59  Descripción : 53131614-TALCO DEODOREX
ClaveProdServ : 53131614  Cantidad : 3.00  valorUnitario : 222.41  Importe : 667.24  Descripción : 53131614-TALCO DEODOREX
ClaveProdServ : 53131628  Cantidad : 6.00  valorUnitario : 659.48  Importe : 3956.90  Descripción : 53131628-SH FOLICURE ORIGINAL
ClaveProdServ : 53131613  Cantidad : 2.00  valorUnitario : 527.59  Importe : 1055.17  Descripción : 53131613-AGUA MICELAR GARNIER BIFASICO
ClaveProdServ : 53131613  Cantidad : 15.00  valorUnitario : 455.17  Importe : 6827.58  Descripción : 53131613-AGUA MICELAR GARNIER DESMAQ
ClaveProdServ : 53131628  Cantidad : 1.00  valorUnitario : 407.76  Importe : 407.76  Descripción : 53131628-SH HUGGIES KIDS MANZ UNISEX
ClaveProdServ : 53131628  Cantidad : 3.00  valorUnitario : 574.14  Importe : 1722.41  Descripción : 53131628-SH HUGGIES KIDS MORA (A)
ClaveProdServ : 53131628  Cantidad : 2.00  valorUnitario : 574.14  Importe : 1148.28  Descripción : 53131628-SH HUGGIES KIDS FRESA FROZE(A)
ClaveProdServ : 53131628  Cantidad : 1.00  valorUnitario : 407.76  Importe : 407.76  Descripción : 53131628-SH HUGGIES KIDS 3EN1 (A) COCO
ClaveProdServ : 53131628  Cantidad : 2.00  valorUnitario : 407.76  Importe : 815.52  Descripción : 53131628-SH HUGGIES KIDS FRESA(A)
ClaveProdServ : 53131628  Cantidad : 4.00  valorUnitario : 407.76  Importe : 1631.04  Descripción : 53131628-SH HUGGIES KIDS FRUTOS ROJOS
ClaveProdServ : 53131628  Cantidad : 6.00  valorUnitario : 575.00  Importe : 3450.00  Descripción : 53131628-SH HUGGIES RELAJANTE
ClaveProdServ : 53131613  Cantidad : 1.00  valorUnitario : 818.10  Importe : 818.10  Descripción : 53131613-CREMA NIVEA BODY HUM PROF ALOE
ClaveProdServ : 53131606  Cantidad : 5.00  valorUnitario : 475.00  Importe : 2375.00  Descripción : 53131606-DEO NIVEA PROT&amp;amp;CUID M AER AP
ClaveProdServ : 53131606  Cantidad : 1.00  valorUnitario : 483.62  Importe : 483.62  Descripción : 53131606-DEO NIVEA FRESH EVOKE H AER
ClaveProdServ : 53131606  Cantidad : 5.00  valorUnitario : 475.00  Importe : 2375.00  Descripción : 53131606-DEO NIVEA INV CLEAR M AER
ClaveProdServ : 53131606  Cantidad : 2.00  valorUnitario : 483.62  Importe : 967.24  Descripción : 53131606-DEO NIVEA MEN DEEP AMAZONIA AER AP
ClaveProdServ : 53131606  Cantidad : 3.00  valorUnitario : 483.62  Importe : 1450.86  Descripción : 53131606-DEO NIVEA MEN DEEP DRY AER AP
ClaveProdServ : 53131606  Cantidad : 4.00  valorUnitario : 483.62  Importe : 1934.48  Descripción : 53131606-DEO NIVEA STREES PROT H AER
ClaveProdServ : 53131606  Cantidad : 1.00  valorUnitario : 475.00  Importe : 475.00  Descripción : 53131606-DEO NIVEA STRESS PROT M AER
ClaveProdServ : 12171500  Cantidad : 2.00  valorUnitario : 237.07  Importe : 474.14  Descripción : 12171500-T NUTRISSE RET RAIZ 2 NEGRO
ClaveProdServ : 12171500  Cantidad : 2.00  valorUnitario : 237.07  Importe : 474.14  Descripción : 12171500-T NUTRISSE RET RAIZ 10 NEG INT
ClaveProdServ : 12171500  Cantidad : 15.00  valorUnitario : 454.31  Importe : 6814.65  Descripción : 12171500-T NUTRISSE 10 EBANO NEG
ClaveProdServ : 12171500  Cantidad : 8.00  valorUnitario : 454.31  Importe : 3634.48  Descripción : 12171500-T NUTRISSE 121 AZAHAR
ClaveProdServ : 12171500  Cantidad : 5.00  valorUnitario : 454.31  Importe : 2271.55  Descripción : 12171500-T NUTRISSE 21 MORA
ClaveProdServ : 12171500  Cantidad : 5.00  valorUnitario : 454.31  Importe : 2271.55  Descripción : 12171500-T NUTRISSE 260 NEG RUBI
ClaveProdServ : 12171500  Cantidad : 10.00  valorUnitario : 454.31  Importe : 4543.10  Descripción : 12171500-T NUTRISSE 30 ESPRESSO
ClaveProdServ : 12171500  Cantidad : 5.00  valorUnitario : 454.31  Importe : 2271.55  Descripción : 12171500-T NUTRISSE 40 MOCA
ClaveProdServ : 12171500  Cantidad : 5.00  valorUnitario : 454.31  Importe : 2271.55  Descripción : 12171500-T NUTRISSE 4460 BORGOÑA
</t>
  </si>
  <si>
    <t>9cd6bba8-3916-4c40-ad99-ff2b94cd720b</t>
  </si>
  <si>
    <t xml:space="preserve">ClaveProdServ : 12171500  Cantidad : 15.00  valorUnitario : 454.31  Importe : 6814.65  Descripción : 12171500-T NUTRISSE 45 TAMARINDO
ClaveProdServ : 12171500  Cantidad : 8.00  valorUnitario : 454.31  Importe : 3634.48  Descripción : 12171500-T NUTRISSE 46 GRANADA
ClaveProdServ : 12171500  Cantidad : 3.00  valorUnitario : 454.31  Importe : 1362.93  Descripción : 12171500-T NUTRISSE 462 CIRUELA
ClaveProdServ : 12171500  Cantidad : 10.00  valorUnitario : 454.31  Importe : 4543.10  Descripción : 12171500-T NUTRISSE 55 AVELLANA
ClaveProdServ : 12171500  Cantidad : 6.00  valorUnitario : 454.31  Importe : 2725.86  Descripción : 12171500-T NUTRISSE 5562 FRESA
ClaveProdServ : 12171500  Cantidad : 4.00  valorUnitario : 454.31  Importe : 1817.24  Descripción : 12171500-T NUTRISSE 57 CARAMELO
ClaveProdServ : 12171500  Cantidad : 3.00  valorUnitario : 454.31  Importe : 1362.93  Descripción : 12171500-T NUTRISSE 67 CHOCOLATE
ClaveProdServ : 12171500  Cantidad : 2.00  valorUnitario : 454.31  Importe : 908.62  Descripción : 12171500-T NUTRISSE 73 MIEL
ClaveProdServ : 12171500  Cantidad : 5.00  valorUnitario : 454.31  Importe : 2271.55  Descripción : 12171500-T NUTRISSE 81 RUBIO CLCEN/COB
ClaveProdServ : 53131613  Cantidad : 3.00  valorUnitario : 840.52  Importe : 2521.55  Descripción : 53131613-CREMA PALM N.BALANC HID SOLIDA
ClaveProdServ : 53131602  Cantidad : 3.00  valorUnitario : 913.79  Importe : 2741.38  Descripción : 53131602-ACO PANTENE RESTAURACION
ClaveProdServ : 53131628  Cantidad : 6.00  valorUnitario : 913.79  Importe : 5482.76  Descripción : 53131628-SH PANTENE RESTAURACION
ClaveProdServ : 53131628  Cantidad : 18.00  valorUnitario : 234.48  Importe : 4220.69  Descripción : 53131628-SH PERT REP ACEITE OLIVA
ClaveProdServ : 53131628  Cantidad : 18.00  valorUnitario : 234.48  Importe : 4220.69  Descripción : 53131628-SH PERT H. PROFUNDA MIEL
ClaveProdServ : 53131628  Cantidad : 18.00  valorUnitario : 234.48  Importe : 4220.69  Descripción : 53131628-SH PERT FUERZA KERATINA
ClaveProdServ : 53131628  Cantidad : 6.00  valorUnitario : 0.01  Importe : 0.06  Descripción : 53131628-SH PERT REP ACEITE OLIVA
ClaveProdServ : 53131602  Cantidad : 6.00  valorUnitario : 0.01  Importe : 0.06  Descripción : 53131602-CREMA P/PEIN PERT A.OLIV/AGUAC S/C
ClaveProdServ : 42141502  Cantidad : 4.00  valorUnitario : 193.97  Importe : 775.90  Descripción : 42141502-HISOPOS DIP &amp;amp; DUB
ClaveProdServ : 42141502  Cantidad : 4.00  valorUnitario : 150.86  Importe : 603.45  Descripción : 42141502-HISOPOS DIP &amp;amp; DUB
ClaveProdServ : 53131640  Cantidad : 4.00  valorUnitario : 187.93  Importe : 751.72  Descripción : 53131640-QUITA ESMALTE SARA NY FRESCO
ClaveProdServ : 53131640  Cantidad : 4.00  valorUnitario : 187.93  Importe : 751.72  Descripción : 53131640-QUITA ESMALTE SARA NY LIMON
ClaveProdServ : 53131640  Cantidad : 4.00  valorUnitario : 187.93  Importe : 751.72  Descripción : 53131640-QUITA ESMALTE SARA NY ORIG
ClaveProdServ : 53131640  Cantidad : 3.00  valorUnitario : 239.66  Importe : 718.99  Descripción : 53131640-QUITA ESMALTE SARA NY ORIG
ClaveProdServ : 12171500  Cantidad : 1.00  valorUnitario : 237.07  Importe : 237.07  Descripción : 12171500-T NUTRISSE RET RAIZ 6.7CAST CH
</t>
  </si>
  <si>
    <t>2d1e1837-744c-4879-af41-e08ac328ba6d</t>
  </si>
  <si>
    <t xml:space="preserve">ClaveProdServ : 14111704  Cantidad : 50.00  valorUnitario : 264.66  Importe : 13232.75  Descripción : 14111704-HIG ADORABLE 550HD
</t>
  </si>
  <si>
    <t>51bdba03-9334-4cdb-a27b-bd2ec7de87a0</t>
  </si>
  <si>
    <t xml:space="preserve">ClaveProdServ : 53102305  Cantidad : 19.00  valorUnitario : 427.59  Importe : 8124.13  Descripción : 53102305-BB TIPS T3 SENSITIVE
ClaveProdServ : 50202200  Cantidad : 6.00  valorUnitario : 124.03  Importe : 744.17  Descripción : 50202200-BEB CARIBE COOLER MANGO PIÑA
ClaveProdServ : 50202200  Cantidad : 5.00  valorUnitario : 124.03  Importe : 620.15  Descripción : 50202200-BEB CARIBE COOLER MZNA VDE/KIW
ClaveProdServ : 50202200  Cantidad : 5.00  valorUnitario : 124.03  Importe : 620.15  Descripción : 50202200-BEB CARIBE COOLER TINTO
ClaveProdServ : 53102305  Cantidad : 30.00  valorUnitario : 477.59  Importe : 14327.58  Descripción : 53102305-CHICOLASTIC CLASSIC 6+4PZ
ClaveProdServ : 53131502  Cantidad : 8.00  valorUnitario : 1113.79  Importe : 8910.34  Descripción : 53131502-COLGATE TRIPLE ACCION
ClaveProdServ : 53131502  Cantidad : 4.00  valorUnitario : 1840.52  Importe : 7362.07  Descripción : 53131502-COLGATE TOTAL CONTROL A.SARRO
ClaveProdServ : 14111701  Cantidad : 6.00  valorUnitario : 989.66  Importe : 5937.98  Descripción : 14111701-PAÑUELO KLEENEX MANZ
ClaveProdServ : 14111701  Cantidad : 4.00  valorUnitario : 796.55  Importe : 3186.21  Descripción : 14111701-PAÑUELO KLEENEX MENTOL
ClaveProdServ : 14111701  Cantidad : 2.00  valorUnitario : 945.69  Importe : 1891.38  Descripción : 14111701-PAÑUELO KLEENEX MAX.FRESCURA
ClaveProdServ : 53131615  Cantidad : 10.00  valorUnitario : 552.59  Importe : 5525.86  Descripción : 53131615-PANTY P.KOTEX UNIKA DIARIO REG
ClaveProdServ : 14111705  Cantidad : 5.00  valorUnitario : 333.10  Importe : 1665.52  Descripción : 14111705-SERVILLETA MAXIMA CUADRADA
ClaveProdServ : 14111705  Cantidad : 10.00  valorUnitario : 171.55  Importe : 1715.52  Descripción : 14111705-SERVITOALLA MAXIMA 50HD
ClaveProdServ : 10121802  Cantidad : 80.00  valorUnitario : 75.86  Importe : 6068.96  Descripción : 10121802-PEDIG RAZAS PEQ RES
ClaveProdServ : 10121802  Cantidad : 100.00  valorUnitario : 75.86  Importe : 7586.20  Descripción : 10121802-PEDIG RAZAS PEQ POLLO
ClaveProdServ : 10121802  Cantidad : 20.00  valorUnitario : 75.86  Importe : 1517.24  Descripción : 10121802-PEDIG ADULTO CORDERO
ClaveProdServ : 10121802  Cantidad : 100.00  valorUnitario : 75.86  Importe : 7586.20  Descripción : 10121802-PEDIG RAZAS PEQ CORDERO
ClaveProdServ : 10121801  Cantidad : 5.00  valorUnitario : 750.00  Importe : 3750.00  Descripción : 10121801-PEDIG RAZAS PEQ
ClaveProdServ : 10121802  Cantidad : 2.00  valorUnitario : 517.24  Importe : 1034.48  Descripción : 10121802-PEDIG MOLIDA POLLO
ClaveProdServ : 10121802  Cantidad : 5.00  valorUnitario : 375.00  Importe : 1875.00  Descripción : 10121802-PEDIG ADULTO GUISADO RES
ClaveProdServ : 50202206  Cantidad : 1.00  valorUnitario : 3096.69  Importe : 3096.69  Descripción : 50202206-TEQ SIETE LEGUAS BLANCO
ClaveProdServ : 14111705  Cantidad : 10.00  valorUnitario : 345.52  Importe : 3455.17  Descripción : 14111705-SERVILLETA TENDER
ClaveProdServ : 14111705  Cantidad : 8.00  valorUnitario : 345.69  Importe : 2765.52  Descripción : 14111705-SERVILLETA TENDER
ClaveProdServ : 10121805  Cantidad : 37.00  valorUnitario : 59.48  Importe : 2200.87  Descripción : 10121805-WHISKAS SALMON SOB
ClaveProdServ : 10121805  Cantidad : 40.00  valorUnitario : 59.48  Importe : 2379.32  Descripción : 10121805-WHISKAS SOUFFLE RES
ClaveProdServ : 50202309  Cantidad : 2.00  valorUnitario : 327.59  Importe : 655.17  Descripción : 50202309-BEB B:OOST ACTIVE ENERGY
ClaveProdServ : 10121804  Cantidad : 2.00  valorUnitario : 280.17  Importe : 560.34  Descripción : 10121804-WHISKAS RECETA ORIG
</t>
  </si>
  <si>
    <t>53cc1ebe-fe76-4de7-850c-1408c63c5bf4</t>
  </si>
  <si>
    <t xml:space="preserve">ClaveProdServ : 47131811  Cantidad : 10.00  valorUnitario : 276.72  Importe : 2767.24  Descripción : 47131811-DET ARIEL C/DOWNY
ClaveProdServ : 47131810  Cantidad : 30.00  valorUnitario : 136.21  Importe : 4086.21  Descripción : 47131810-DET LIQ AXION LIMON+3PZ
ClaveProdServ : 47131811  Cantidad : 5.00  valorUnitario : 201.72  Importe : 1008.62  Descripción : 47131811-DET LIQ BOLD 3 CARIÑITOS MAMA
ClaveProdServ : 47131807  Cantidad : 10.00  valorUnitario : 193.97  Importe : 1939.74  Descripción : 47131807-B CLOROX MASCOTAS
ClaveProdServ : 47131807  Cantidad : 10.00  valorUnitario : 250.00  Importe : 2500.00  Descripción : 47131807-B CLOROX ANTIHON MENTA FRESCA
ClaveProdServ : 53131608  Cantidad : 4.00  valorUnitario : 618.10  Importe : 2472.42  Descripción : 53131608-J TOC DOVE BABY HIDRATACION
ClaveProdServ : 53131608  Cantidad : 3.00  valorUnitario : 1021.55  Importe : 3064.66  Descripción : 53131608-J TOC DOVE EXFOLIANTE
ClaveProdServ : 53131608  Cantidad : 3.00  valorUnitario : 1021.55  Importe : 3064.66  Descripción : 53131608-J TOC DOVE ANTIBACTERIAL
ClaveProdServ : 53131608  Cantidad : 2.00  valorUnitario : 1021.55  Importe : 2043.10  Descripción : 53131608-J TOC DOVE PINK
ClaveProdServ : 53131608  Cantidad : 4.00  valorUnitario : 466.38  Importe : 1865.52  Descripción : 53131608-J LIQ DOVE BABY HUMECTACION
ClaveProdServ : 47131811  Cantidad : 6.00  valorUnitario : 321.55  Importe : 1929.31  Descripción : 47131811-SUAV DOWNY L.E PUREZA SILVEST
ClaveProdServ : 53131608  Cantidad : 10.00  valorUnitario : 537.93  Importe : 5379.31  Descripción : 53131608-J TOC LIRIO COCO ANTIBACTERIAL
ClaveProdServ : 47131801  Cantidad : 5.00  valorUnitario : 159.48  Importe : 797.42  Descripción : 47131801-LIMP MAXI HOGAR ACEITE DE PINO
ClaveProdServ : 47131801  Cantidad : 9.00  valorUnitario : 215.09  Importe : 1935.77  Descripción : 47131801-LIMP MAXI HOGAR ACEITE DE PINO
ClaveProdServ : 47131801  Cantidad : 10.00  valorUnitario : 158.62  Importe : 1586.21  Descripción : 47131801-LIMP MAXI HOGAR LAVANDA
ClaveProdServ : 47131801  Cantidad : 18.00  valorUnitario : 159.48  Importe : 2870.69  Descripción : 47131801-LIMP MAXI HOGAR LAVANDA
ClaveProdServ : 53131608  Cantidad : 2.00  valorUnitario : 594.83  Importe : 1189.66  Descripción : 53131608-J TOC MENNEN BABY LAVANDA
ClaveProdServ : 53131608  Cantidad : 10.00  valorUnitario : 163.79  Importe : 1637.93  Descripción : 53131608-J LIQ PALMOLIVE MANZ&amp;amp;GARDENIA
ClaveProdServ : 53131608  Cantidad : 3.00  valorUnitario : 657.76  Importe : 1973.28  Descripción : 53131608-J TOC PALMOLIVE ALMENDRAS&amp;amp;OMEG
ClaveProdServ : 53131608  Cantidad : 5.00  valorUnitario : 657.76  Importe : 3288.80  Descripción : 53131608-J TOC PALMOLIVE YOG&amp;amp;FRUTAS
ClaveProdServ : 53131608  Cantidad : 2.00  valorUnitario : 711.21  Importe : 1422.41  Descripción : 53131608-J TOC PALMOLIVE NAT SEN PURIFI
ClaveProdServ : 47131801  Cantidad : 30.00  valorUnitario : 187.93  Importe : 5637.93  Descripción : 47131801-LIMP PINOL AROMAS THER RELAX
ClaveProdServ : 47131811  Cantidad : 6.00  valorUnitario : 206.04  Importe : 1236.21  Descripción : 47131811-J LIQ LAV PINOL ROPA OSCURA
ClaveProdServ : 47131801  Cantidad : 60.00  valorUnitario : 187.93  Importe : 11275.86  Descripción : 47131801-LIMP PINOL AROMAS FLORAL+20%
ClaveProdServ : 47131801  Cantidad : 40.00  valorUnitario : 154.31  Importe : 6172.40  Descripción : 47131801-LIMP POETT ALEGRA TU DIA
ClaveProdServ : 47131801  Cantidad : 30.00  valorUnitario : 154.31  Importe : 4629.30  Descripción : 47131801-LIMP POETT INSP TROPICAL
ClaveProdServ : 47131811  Cantidad : 30.00  valorUnitario : 222.41  Importe : 6672.42  Descripción : 47131811-SUAV SUAVITEL C.SUP F.PRIMA+2PZ
ClaveProdServ : 47131801  Cantidad : 30.00  valorUnitario : 187.93  Importe : 5637.93  Descripción : 47131801-LIMP PINOL AROMAS MARINO
</t>
  </si>
  <si>
    <t>99007891-d74f-4bde-90e8-9b3b4fef8af6</t>
  </si>
  <si>
    <t xml:space="preserve">ClaveProdServ : 53102305  Cantidad : 5.00  valorUnitario : 238.79  Importe : 1193.97  Descripción : 53102305-BEBIN SUPER GDE
ClaveProdServ : 50202200  Cantidad : 5.00  valorUnitario : 124.03  Importe : 620.15  Descripción : 50202200-BEB CARIBE COOLER TINTO
ClaveProdServ : 53102305  Cantidad : 10.00  valorUnitario : 325.86  Importe : 3258.62  Descripción : 53102305-CHICOLASTIC CLASSIC 3
ClaveProdServ : 53131502  Cantidad : 3.00  valorUnitario : 1840.52  Importe : 5521.55  Descripción : 53131502-COLGATE TOTAL CONTROL A.SARRO
ClaveProdServ : 53131502  Cantidad : 10.00  valorUnitario : 1006.03  Importe : 10060.26  Descripción : 53131502-COLGATE MAX FRESH 2PACK
ClaveProdServ : 53102305  Cantidad : 8.00  valorUnitario : 686.21  Importe : 5489.66  Descripción : 53102305-HUGGIES SUPREME 3 UNISEX
ClaveProdServ : 53102305  Cantidad : 12.00  valorUnitario : 800.86  Importe : 9610.34  Descripción : 53102305-HUGGIES SUPREME 4(O)
ClaveProdServ : 53102305  Cantidad : 25.00  valorUnitario : 402.59  Importe : 10064.65  Descripción : 53102305-HUGGIES U.CONF RN1
ClaveProdServ : 53131624  Cantidad : 1.00  valorUnitario : 0.01  Importe : 0.01  Descripción : 53131624-T HUM ESCUDO ANTIBAC 16X16 S/C
ClaveProdServ : 50202200  Cantidad : 1.00  valorUnitario : 1879.65  Importe : 1879.65  Descripción : 50202200-WHISKY J.WALKER E.ROJA
ClaveProdServ : 53102305  Cantidad : 10.00  valorUnitario : 337.93  Importe : 3379.31  Descripción : 53102305-KBB ABSORSEC CH
ClaveProdServ : 53102305  Cantidad : 10.00  valorUnitario : 279.31  Importe : 2793.10  Descripción : 53102305-KBB ABSORSEC JUM
ClaveProdServ : 53102305  Cantidad : 10.00  valorUnitario : 344.83  Importe : 3448.28  Descripción : 53102305-KBB SUAVELASTIC JUM
ClaveProdServ : 14111701  Cantidad : 5.00  valorUnitario : 1466.38  Importe : 7331.90  Descripción : 14111701-PAÑUELO KLEENEX
ClaveProdServ : 50202300  Cantidad : 1.00  valorUnitario : 517.24  Importe : 517.24  Descripción : 50202300-JARABE MADRILEÑA NAT
ClaveProdServ : 47131500  Cantidad : 2.00  valorUnitario : 379.31  Importe : 758.62  Descripción : 47131500-TOALLA M.FIBRA MAXI HOGAR30X30
ClaveProdServ : 14111704  Cantidad : 30.00  valorUnitario : 226.72  Importe : 6801.72  Descripción : 14111704-HIG MAXIMA PREMIUM MANZ 400HD
ClaveProdServ : 14111704  Cantidad : 30.00  valorUnitario : 226.72  Importe : 6801.72  Descripción : 14111704-HIG MAXIMA PREMIUM 400HD
ClaveProdServ : 14111704  Cantidad : 20.00  valorUnitario : 216.38  Importe : 4327.58  Descripción : 14111704-HIG TENDER 400HD
ClaveProdServ : 10121801  Cantidad : 2.00  valorUnitario : 689.66  Importe : 1379.33  Descripción : 10121801-PEDIG MEALTIME G/CARNE
ClaveProdServ : 10121801  Cantidad : 3.00  valorUnitario : 672.41  Importe : 2017.24  Descripción : 10121801-PEDIG MEALTIME G/CARNE
ClaveProdServ : 10121802  Cantidad : 100.00  valorUnitario : 75.86  Importe : 7586.20  Descripción : 10121802-PEDIG ADULTO RES
ClaveProdServ : 10121802  Cantidad : 100.00  valorUnitario : 75.86  Importe : 7586.20  Descripción : 10121802-PEDIG PUPPY POLLO
ClaveProdServ : 10121802  Cantidad : 10.00  valorUnitario : 190.52  Importe : 1905.17  Descripción : 10121802-PEDIG BISCUIT
ClaveProdServ : 50202200  Cantidad : 1.00  valorUnitario : 2704.53  Importe : 2704.53  Descripción : 50202200-TEQ SAN MATIAS G.RESERVA AÑEJO
ClaveProdServ : 10121805  Cantidad : 30.00  valorUnitario : 59.48  Importe : 1784.49  Descripción : 10121805-WHISKAS PAVO SOB
ClaveProdServ : 10121805  Cantidad : 50.00  valorUnitario : 59.48  Importe : 2974.15  Descripción : 10121805-WHISKAS CARNE RES SOB
ClaveProdServ : 10121805  Cantidad : 20.00  valorUnitario : 59.48  Importe : 1189.66  Descripción : 10121805-WHISKAS POLLO SOB
ClaveProdServ : 50202311  Cantidad : 3.00  valorUnitario : 280.17  Importe : 840.52  Descripción : 50202311-BEB ZUKO GUANABANA
ClaveProdServ : 50202309  Cantidad : 2.00  valorUnitario : 318.97  Importe : 637.93  Descripción : 50202309-BEB B:OOST ACTIVE ENERGY
</t>
  </si>
  <si>
    <t>e5117661-e424-4c2d-9b9f-a86d68bc1753</t>
  </si>
  <si>
    <t xml:space="preserve">ClaveProdServ : 50181900  Cantidad : 10.00  valorUnitario : 230.56  Importe : 2305.56  Descripción : 50181900-GALL GAMESA ANIMALITOS
ClaveProdServ : 50181900  Cantidad : 10.00  valorUnitario : 378.70  Importe : 3787.04  Descripción : 50181900-GALL GAMESA CHOKIS MULTIPACK
ClaveProdServ : 50181900  Cantidad : 20.00  valorUnitario : 394.44  Importe : 7888.88  Descripción : 50181900-GALL GAMESA C.NIEVE SURT
ClaveProdServ : 50181900  Cantidad : 10.00  valorUnitario : 170.37  Importe : 1703.70  Descripción : 50181900-GALL GAMESA MARAVILLAS CHAROLA
ClaveProdServ : 50181900  Cantidad : 100.00  valorUnitario : 166.67  Importe : 16666.70  Descripción : 50181900-GALL GAMESA MARIAS
ClaveProdServ : 50181903  Cantidad : 100.00  valorUnitario : 55.00  Importe : 5500.00  Descripción : 50181903-GALL GAMESA SALADITAS
ClaveProdServ : 50192404  Cantidad : 5.00  valorUnitario : 355.00  Importe : 1775.00  Descripción : 50192404-GEL JELL-O NARANJA
ClaveProdServ : 50192404  Cantidad : 10.00  valorUnitario : 355.00  Importe : 3550.00  Descripción : 50192404-GEL JELL-O PIÑA
ClaveProdServ : 50192404  Cantidad : 10.00  valorUnitario : 355.00  Importe : 3550.00  Descripción : 50192404-GEL JELL-O DURAZNO BAJA CALORI
ClaveProdServ : 50181900  Cantidad : 10.00  valorUnitario : 178.70  Importe : 1787.04  Descripción : 50181900-GALL GAMESA MARAVILLAS
ClaveProdServ : 50181900  Cantidad : 60.00  valorUnitario : 333.33  Importe : 19999.98  Descripción : 50181900-GALL GAMESA MARIAS
</t>
  </si>
  <si>
    <t>6c9b8430-ffdd-4637-9b1c-af098caec7b2</t>
  </si>
  <si>
    <t xml:space="preserve">ClaveProdServ : 50193104  Cantidad : 15.00  valorUnitario : 800.00  Importe : 12000.00  Descripción : 50193104-CONS KNORR TOMATISIMO
</t>
  </si>
  <si>
    <t>3d58d1d4-6554-4076-9784-5de87eda82f8</t>
  </si>
  <si>
    <t xml:space="preserve">ClaveProdServ : 50221200  Cantidad : 10.00  valorUnitario : 761.11  Importe : 7611.11  Descripción : 50221200-CER KELLOGG&amp;apos;S CHOCO KRISPIS
ClaveProdServ : 50221200  Cantidad : 5.00  valorUnitario : 1337.96  Importe : 6689.82  Descripción : 50221200-CER KELLOGG&amp;apos;S CHOCO KRISPIS
ClaveProdServ : 50221200  Cantidad : 15.00  valorUnitario : 689.81  Importe : 10347.09  Descripción : 50221200-CER KELLOGG&amp;apos;S ZUCARITAS
</t>
  </si>
  <si>
    <t>acf73f86-0d66-464a-a018-cbdd82983b39</t>
  </si>
  <si>
    <t xml:space="preserve">ClaveProdServ : 50193001  Cantidad : 15.00  valorUnitario : 95.00  Importe : 1425.00  Descripción : 50193001-COLADO GER CIRUELA PASA 1A
ClaveProdServ : 50193001  Cantidad : 10.00  valorUnitario : 95.00  Importe : 950.00  Descripción : 50193001-COLADO GER DURAZNO 1A
ClaveProdServ : 50193001  Cantidad : 15.00  valorUnitario : 95.00  Importe : 1425.00  Descripción : 50193001-COLADO GER MANGO 1A
ClaveProdServ : 50193001  Cantidad : 10.00  valorUnitario : 95.00  Importe : 950.00  Descripción : 50193001-COLADO GER PLATANO 1A
ClaveProdServ : 50193001  Cantidad : 10.00  valorUnitario : 195.00  Importe : 1950.00  Descripción : 50193001-COLADO GER DURAZNO 2A
ClaveProdServ : 50193001  Cantidad : 20.00  valorUnitario : 195.00  Importe : 3900.00  Descripción : 50193001-COLADO GER PURE MANZA 2A
ClaveProdServ : 50193001  Cantidad : 4.00  valorUnitario : 195.00  Importe : 780.00  Descripción : 50193001-COLADO GER PERA 2A
ClaveProdServ : 50193001  Cantidad : 5.00  valorUnitario : 195.00  Importe : 975.00  Descripción : 50193001-COLADO GER PLATANO 2A
ClaveProdServ : 50193001  Cantidad : 10.00  valorUnitario : 122.00  Importe : 1220.00  Descripción : 50193001-COLADO GER POSTRE GUAYABA 2A
ClaveProdServ : 50193001  Cantidad : 5.00  valorUnitario : 122.00  Importe : 610.00  Descripción : 50193001-COMIDA GER VERD POLLO PASTA 2A
ClaveProdServ : 50193001  Cantidad : 20.00  valorUnitario : 140.00  Importe : 2800.00  Descripción : 50193001-COLADO GER DURAZNO 3A
ClaveProdServ : 50193001  Cantidad : 20.00  valorUnitario : 140.00  Importe : 2800.00  Descripción : 50193001-COLADO GER F.TROPICALES 3A
ClaveProdServ : 50193001  Cantidad : 6.00  valorUnitario : 146.00  Importe : 876.00  Descripción : 50193001-COLADO GER MANGO 3A
ClaveProdServ : 50193001  Cantidad : 25.00  valorUnitario : 140.00  Importe : 3500.00  Descripción : 50193001-COLADO GER PERA 3A
ClaveProdServ : 53102516  Cantidad : 175.00  valorUnitario : 0.01  Importe : 1.75  Descripción : 53102516-GORRA GERBER
ClaveProdServ : 47131811  Cantidad : 175.00  valorUnitario : 0.01  Importe : 1.75  Descripción : 47131811-MANDIL GERBER
ClaveProdServ : 01010101  Cantidad : 175.00  valorUnitario : 0.01  Importe : 1.75  Descripción : 01010101-POSTER GERBER S/C
ClaveProdServ : 01010101  Cantidad : 175.00  valorUnitario : 0.01  Importe : 1.75  Descripción : 01010101-EXH CENEFA ANAQUEL NESTLE
ClaveProdServ : 50221200  Cantidad : 20.00  valorUnitario : 200.00  Importe : 4000.00  Descripción : 50221200-CER GER ARROZ 1A
ClaveProdServ : 50221200  Cantidad : 5.00  valorUnitario : 163.00  Importe : 815.00  Descripción : 50221200-CER GER AVENA 1A
ClaveProdServ : 50221200  Cantidad : 7.00  valorUnitario : 128.00  Importe : 896.00  Descripción : 50221200-CER GER 2A 4CEREALES
ClaveProdServ : 50221200  Cantidad : 10.00  valorUnitario : 200.00  Importe : 2000.00  Descripción : 50221200-CER GER TRIGO MIEL 3A
ClaveProdServ : 50193002  Cantidad : 10.00  valorUnitario : 292.00  Importe : 2920.00  Descripción : 50193002-JUGO GER MANZA 2A
ClaveProdServ : 50193002  Cantidad : 10.00  valorUnitario : 329.00  Importe : 3290.00  Descripción : 50193002-JUGO GER MANZA 3A
</t>
  </si>
  <si>
    <t>3b574c85-88e8-4e5b-9030-12ab7628cac5</t>
  </si>
  <si>
    <t xml:space="preserve">ClaveProdServ : 50161800  Cantidad : 1.00  valorUnitario : 962.04  Importe : 962.04  Descripción : 50161800-PALETA VERO TARRITO+5PZ
ClaveProdServ : 50161813  Cantidad : 1.00  valorUnitario : 640.74  Importe : 640.74  Descripción : 50161813-CHOCO NUCITA PATITAS
ClaveProdServ : 50161813  Cantidad : 1.00  valorUnitario : 667.59  Importe : 667.59  Descripción : 50161813-CHOCO MONEDA
ClaveProdServ : 50161800  Cantidad : 1.00  valorUnitario : 44.44  Importe : 44.44  Descripción : 50161800-EXH DUL MONTES DAMY
ClaveProdServ : 50161800  Cantidad : 1.00  valorUnitario : 45.37  Importe : 45.37  Descripción : 50161800-EXH DUL MONTES RICOS BESOS
ClaveProdServ : 50161800  Cantidad : 1.00  valorUnitario : 45.37  Importe : 45.37  Descripción : 50161800-EXH DUL MONTES SUPER NATILLA
ClaveProdServ : 50161800  Cantidad : 1.00  valorUnitario : 43.52  Importe : 43.52  Descripción : 50161800-EXH DUL MONTES TOMY
ClaveProdServ : 50161800  Cantidad : 10.00  valorUnitario : 421.30  Importe : 4212.96  Descripción : 50161800-DUVALIN AVELLA-VAINI
ClaveProdServ : 50161800  Cantidad : 10.00  valorUnitario : 421.30  Importe : 4212.96  Descripción : 50161800-DUVALIN TRICOLOR
</t>
  </si>
  <si>
    <t>36bf120d-666a-4463-93b9-56d72da8f963</t>
  </si>
  <si>
    <t xml:space="preserve">ClaveProdServ : 51191906  Cantidad : 50.00  valorUnitario : 190.00  Importe : 9500.00  Descripción : 51191906-SUERO ELECTROLIT UVA
</t>
  </si>
  <si>
    <t>b4a07ac3-dffc-485d-aaed-da7475490f4c</t>
  </si>
  <si>
    <t xml:space="preserve">ClaveProdServ : 50201709  Cantidad : 50.00  valorUnitario : 137.96  Importe : 6898.15  Descripción : 50201709-NESCAFE CAPPUCCINO MOKA PE
ClaveProdServ : 50201709  Cantidad : 50.00  valorUnitario : 210.00  Importe : 10500.00  Descripción : 50201709-NESCAFE CAPPUCCINO ORIG PE
</t>
  </si>
  <si>
    <t>6e514fbf-a25a-4917-b17f-854fc9157363</t>
  </si>
  <si>
    <t xml:space="preserve">ClaveProdServ : 53131503  Cantidad : 1.00  valorUnitario : 134.48  Importe : 134.48  Descripción : 53131503-EXH CEPI ORAL-B COMPLETE 40 M
ClaveProdServ : 53131503  Cantidad : 4.00  valorUnitario : 206.90  Importe : 827.59  Descripción : 53131503-CEPI COLGATE T.ACC MED 2X1
ClaveProdServ : 53131502  Cantidad : 2.00  valorUnitario : 219.83  Importe : 439.66  Descripción : 53131502-CREST COMPLETE B 4EN1
ClaveProdServ : 51102710  Cantidad : 6.00  valorUnitario : 157.76  Importe : 946.55  Descripción : 51102710-ACETONA JALOMA
ClaveProdServ : 26111700  Cantidad : 3.00  valorUnitario : 473.28  Importe : 1419.83  Descripción : 26111700-EXH PILA DURACELL D
ClaveProdServ : 53131602  Cantidad : 1.00  valorUnitario : 275.86  Importe : 275.86  Descripción : 53131602-TRATAM PANTENE AMP H/EXTRM
ClaveProdServ : 53131602  Cantidad : 2.00  valorUnitario : 344.83  Importe : 689.66  Descripción : 53131602-SILICA JALOMA EXT ORQUIDEA
ClaveProdServ : 53131501  Cantidad : 1.00  valorUnitario : 549.14  Importe : 549.14  Descripción : 53131501-ENJUAGUE B COLGA PLAX ICE INFI
ClaveProdServ : 53131502  Cantidad : 2.00  valorUnitario : 647.41  Importe : 1294.83  Descripción : 53131502-CREST 3D WHITE BRILLANT FRESH
ClaveProdServ : 53131502  Cantidad : 1.00  valorUnitario : 189.66  Importe : 189.66  Descripción : 53131502-CREST PRO KIDS C/FLUOR
ClaveProdServ : 53131502  Cantidad : 2.00  valorUnitario : 615.52  Importe : 1231.03  Descripción : 53131502-CREST ANTI CARIES
ClaveProdServ : 53131503  Cantidad : 1.00  valorUnitario : 800.00  Importe : 800.00  Descripción : 53131503-CEPI ORAL-B INDIC 40 M 2X1
ClaveProdServ : 53131506  Cantidad : 1.00  valorUnitario : 1060.34  Importe : 1060.34  Descripción : 53131506-HILO DENTAL COLGATE TOTAL
ClaveProdServ : 53131613  Cantidad : 2.00  valorUnitario : 802.59  Importe : 1605.17  Descripción : 53131613-CREMA POND&amp;apos;S BIOHIDRA
ClaveProdServ : 53131501  Cantidad : 2.00  valorUnitario : 469.83  Importe : 939.66  Descripción : 53131501-ENJUAGUE B COLGA LUMINOS WHITE
ClaveProdServ : 53131503  Cantidad : 3.00  valorUnitario : 565.52  Importe : 1696.55  Descripción : 53131503-EXH CEPI ORAL-B ANTIB 40 S 2X1
ClaveProdServ : 53131505  Cantidad : 3.00  valorUnitario : 282.76  Importe : 848.28  Descripción : 53131505-BIBE EVENFLO C.ANCHO 5OZ
ClaveProdServ : 53131503  Cantidad : 1.00  valorUnitario : 536.21  Importe : 536.21  Descripción : 53131503-CEPI ORAL-B MICKEY 3A S
ClaveProdServ : 53131503  Cantidad : 4.00  valorUnitario : 436.21  Importe : 1744.83  Descripción : 53131503-CEPI COLGATE LUMI COMP MD2X1 N
ClaveProdServ : 53131505  Cantidad : 2.00  valorUnitario : 311.21  Importe : 622.41  Descripción : 53131505-BIBE EVENFLO C.ANCHO PETS 9OZ
ClaveProdServ : 53131628  Cantidad : 28.00  valorUnitario : 37.07  Importe : 1037.93  Descripción : 53131628-EXH SH PANTENE 2EN1 CLASICO
ClaveProdServ : 53131505  Cantidad : 1.00  valorUnitario : 277.59  Importe : 277.59  Descripción : 53131505-CHUPON EVENFLO POOH
</t>
  </si>
  <si>
    <t>84ed6b6e-6b4b-48a6-b2ce-b54422ebaa4a</t>
  </si>
  <si>
    <t xml:space="preserve">ClaveProdServ : 53102305  Cantidad : 25.00  valorUnitario : 460.35  Importe : 11508.63  Descripción : 53102305-BEBIN SUPER XGDE
ClaveProdServ : 53102305  Cantidad : 25.00  valorUnitario : 409.48  Importe : 10237.08  Descripción : 53102305-BEBIN SUPER GDE
ClaveProdServ : 53102305  Cantidad : 5.00  valorUnitario : 296.55  Importe : 1482.76  Descripción : 53102305-TINY MAXI MED+PQ TH TINY 80´S
</t>
  </si>
  <si>
    <t>90b27607-f58d-4e57-a126-1773b62ac3cf</t>
  </si>
  <si>
    <t xml:space="preserve">ClaveProdServ : 47131811  Cantidad : 20.00  valorUnitario : 231.04  Importe : 4620.70  Descripción : 47131811-JABON LEON S/ENV
ClaveProdServ : 47131811  Cantidad : 10.00  valorUnitario : 231.04  Importe : 2310.35  Descripción : 47131811-JABON LEON ALOE C/E
ClaveProdServ : 47131811  Cantidad : 70.00  valorUnitario : 231.04  Importe : 16172.45  Descripción : 47131811-JABON LEON ALTO PODER C/E
ClaveProdServ : 47131811  Cantidad : 25.00  valorUnitario : 231.04  Importe : 5775.88  Descripción : 47131811-JABON LEON BEBE C/E
ClaveProdServ : 47131811  Cantidad : 200.00  valorUnitario : 141.38  Importe : 28275.80  Descripción : 47131811-JABON TORRE CAFE C/E
</t>
  </si>
  <si>
    <t>b40613aa-ca9d-4771-9d8c-d0b9e656ea0f</t>
  </si>
  <si>
    <t xml:space="preserve">ClaveProdServ : 10191509  Cantidad : 10.00  valorUnitario : 434.48  Importe : 4344.83  Descripción : 10191509-INS BAYGON CASAYJARD AER
ClaveProdServ : 10191500  Cantidad : 5.00  valorUnitario : 209.01  Importe : 1045.06  Descripción : 10191500-INS BAYGON ESPIRAL VERDE
ClaveProdServ : 10191500  Cantidad : 10.00  valorUnitario : 327.75  Importe : 3277.49  Descripción : 10191500-PLAQUITAS BAYGON AP
ClaveProdServ : 10191509  Cantidad : 10.00  valorUnitario : 363.53  Importe : 3635.33  Descripción : 10191509-PLAQUITAS BAYGON REP
ClaveProdServ : 47131816  Cantidad : 5.00  valorUnitario : 243.10  Importe : 1215.52  Descripción : 47131816-GLADE AER CAMPOS LAVANDA
ClaveProdServ : 47131816  Cantidad : 5.00  valorUnitario : 429.31  Importe : 2146.55  Descripción : 47131816-GLADE AER CAMPOS LAVANDA
ClaveProdServ : 47131816  Cantidad : 5.00  valorUnitario : 429.31  Importe : 2146.55  Descripción : 47131816-GLADE AER LIMON
ClaveProdServ : 47131816  Cantidad : 5.00  valorUnitario : 429.31  Importe : 2146.55  Descripción : 47131816-GLADE AER MANZANA-CANELA
ClaveProdServ : 47131816  Cantidad : 5.00  valorUnitario : 429.31  Importe : 2146.55  Descripción : 47131816-GLADE AER PARAISO
ClaveProdServ : 47131816  Cantidad : 5.00  valorUnitario : 243.10  Importe : 1215.52  Descripción : 47131816-GLADE GEL HOGAR FRUTOS ROJOS
ClaveProdServ : 47131816  Cantidad : 5.00  valorUnitario : 243.10  Importe : 1215.52  Descripción : 47131816-GLADE GEL HOGAR CAMPO DE LAVAN
ClaveProdServ : 47131800  Cantidad : 10.00  valorUnitario : 293.10  Importe : 2931.04  Descripción : 47131800-LIMP MR MUSCULO VIDRIOS ATOMIZ
ClaveProdServ : 14111703  Cantidad : 2.00  valorUnitario : 0.01  Importe : 0.02  Descripción : 14111703-EXH TOALLA MAGITEL S/C
ClaveProdServ : 10191500  Cantidad : 3.00  valorUnitario : 618.97  Importe : 1856.92  Descripción : 10191500-REPELENTE OFF AER TROPICAL
ClaveProdServ : 10191500  Cantidad : 3.00  valorUnitario : 464.66  Importe : 1393.99  Descripción : 10191500-REPELENTE OFF SPRAY
ClaveProdServ : 10191500  Cantidad : 2.00  valorUnitario : 651.72  Importe : 1303.45  Descripción : 10191500-REPELENTE OFF CREMA KIDS
ClaveProdServ : 10191509  Cantidad : 10.00  valorUnitario : 419.83  Importe : 4198.28  Descripción : 10191509-INS RAID CASAYJARD AER
ClaveProdServ : 10191509  Cantidad : 30.00  valorUnitario : 518.97  Importe : 15568.98  Descripción : 10191509-INS RAID CASAYJARD AER
ClaveProdServ : 10191509  Cantidad : 30.00  valorUnitario : 527.59  Importe : 15827.58  Descripción : 10191509-INS RAID CASAYJARD NARANJA AER
ClaveProdServ : 10191500  Cantidad : 50.00  valorUnitario : 745.77  Importe : 37288.55  Descripción : 10191500-LAM RAID
ClaveProdServ : 10191500  Cantidad : 10.00  valorUnitario : 482.27  Importe : 4822.71  Descripción : 10191500-LAM RAID AP
ClaveProdServ : 10191500  Cantidad : 10.00  valorUnitario : 551.72  Importe : 5517.24  Descripción : 10191500-REPELENTE LIQ RAID 30 N REP
ClaveProdServ : 10191500  Cantidad : 5.00  valorUnitario : 658.62  Importe : 3293.11  Descripción : 10191500-REPELENTE LIQ RAID 30 NJA AP+REP
ClaveProdServ : 10191509  Cantidad : 25.00  valorUnitario : 562.93  Importe : 14073.28  Descripción : 10191509-INS RAID MATA BICHOS AER
ClaveProdServ : 10191509  Cantidad : 5.00  valorUnitario : 575.00  Importe : 2875.00  Descripción : 10191509-INS RAID MAX AER
ClaveProdServ : 10191509  Cantidad : 10.00  valorUnitario : 534.48  Importe : 5344.83  Descripción : 10191509-INS RAID ACCION TOTAL LAV AER
ClaveProdServ : 10191500  Cantidad : 20.00  valorUnitario : 262.69  Importe : 5253.74  Descripción : 10191500-RAIDOLITOS JOHNSON LAVANDA
ClaveProdServ : 10191500  Cantidad : 20.00  valorUnitario : 262.69  Importe : 5253.74  Descripción : 10191500-RAIDOLITOS JOHNSON VERDE
</t>
  </si>
  <si>
    <t>c376b809-2f1f-4886-956c-c6b495ba5e98</t>
  </si>
  <si>
    <t xml:space="preserve">ClaveProdServ : 47131811  Cantidad : 15.00  valorUnitario : 121.55  Importe : 1823.28  Descripción : 47131811-DET LIQ VIDE MAX COLOR POUCH
</t>
  </si>
  <si>
    <t>78c73f7d-8b7c-44e5-9416-5d67149a56dd</t>
  </si>
  <si>
    <t xml:space="preserve">ClaveProdServ : 50202311  Cantidad : 5.00  valorUnitario : 280.17  Importe : 1400.86  Descripción : 50202311-BEB ZUKO DURAZNO
ClaveProdServ : 50202311  Cantidad : 10.00  valorUnitario : 280.17  Importe : 2801.72  Descripción : 50202311-BEB ZUKO FRESA
ClaveProdServ : 50202311  Cantidad : 15.00  valorUnitario : 280.17  Importe : 4202.58  Descripción : 50202311-BEB ZUKO JAMAICA
ClaveProdServ : 50202311  Cantidad : 10.00  valorUnitario : 280.17  Importe : 2801.72  Descripción : 50202311-BEB ZUKO LIMON
ClaveProdServ : 50202311  Cantidad : 10.00  valorUnitario : 280.17  Importe : 2801.72  Descripción : 50202311-BEB ZUKO NARANJA
</t>
  </si>
  <si>
    <t>8c6b9ff7-940e-47ce-a1ca-e55ba992185a</t>
  </si>
  <si>
    <t xml:space="preserve">ClaveProdServ : 60121509  Cantidad : 40.00  valorUnitario : 0.01  Importe : 0.34  Descripción : 60121509-CRAYONES CRAYOLA COR E.JUM 526
ClaveProdServ : 41121813  Cantidad : 25.00  valorUnitario : 0.01  Importe : 0.22  Descripción : 41121813-CUBETA COLGATE S/C
</t>
  </si>
  <si>
    <t>e36aa847-37be-4fe3-bcfe-f190880066b5</t>
  </si>
  <si>
    <t xml:space="preserve">ClaveProdServ : 39112604  Cantidad : 15.00  valorUnitario : 526.72  Importe : 7900.86  Descripción : 39112604-VELAD PROF FARO 5 CONO CAJA
ClaveProdServ : 39112604  Cantidad : 5.00  valorUnitario : 322.41  Importe : 1612.07  Descripción : 39112604-VELAD PROF FARO 8 CONO
ClaveProdServ : 39112604  Cantidad : 8.00  valorUnitario : 462.07  Importe : 3696.55  Descripción : 39112604-VELAD PROF AZUL 4 CONO FARO
ClaveProdServ : 39112604  Cantidad : 10.00  valorUnitario : 293.10  Importe : 2931.04  Descripción : 39112604-VELAD PROF VOTIVO LISO C/FARO
ClaveProdServ : 39112604  Cantidad : 15.00  valorUnitario : 258.62  Importe : 3879.32  Descripción : 39112604-VELAD PROF ECO-FARO SEMANAL
ClaveProdServ : 39112604  Cantidad : 5.00  valorUnitario : 327.59  Importe : 1637.93  Descripción : 39112604-VELAD PROF ARIES ACQUA FARO
ClaveProdServ : 39112604  Cantidad : 5.00  valorUnitario : 198.28  Importe : 991.38  Descripción : 39112604-VELAD PROF COPA NIZA FAROLITO
ClaveProdServ : 39112604  Cantidad : 10.00  valorUnitario : 258.62  Importe : 2586.21  Descripción : 39112604-VELAD PROF ECO SEMANA
</t>
  </si>
  <si>
    <t>a07250a0-f9ac-4517-b0e9-75ebd15e3190</t>
  </si>
  <si>
    <t xml:space="preserve">ClaveProdServ : 10121802  Cantidad : 150.00  valorUnitario : 75.86  Importe : 11379.30  Descripción : 10121802-PEDIG ADULTO POLLO
ClaveProdServ : 10121802  Cantidad : 100.00  valorUnitario : 75.86  Importe : 7586.20  Descripción : 10121802-PEDIG RAZAS PEQ RES
ClaveProdServ : 10121802  Cantidad : 150.00  valorUnitario : 75.86  Importe : 11379.30  Descripción : 10121802-PEDIG RAZAS PEQ POLLO
ClaveProdServ : 10121802  Cantidad : 100.00  valorUnitario : 75.86  Importe : 7586.20  Descripción : 10121802-PEDIG PUPPY RES
ClaveProdServ : 10121802  Cantidad : 60.00  valorUnitario : 75.86  Importe : 4551.72  Descripción : 10121802-PEDIG RAZAS PEQ CORDERO
ClaveProdServ : 10121801  Cantidad : 5.00  valorUnitario : 689.66  Importe : 3448.32  Descripción : 10121801-PEDIG PUPPY
ClaveProdServ : 10121801  Cantidad : 5.00  valorUnitario : 711.21  Importe : 3556.04  Descripción : 10121801-PEDIG PUPPY
ClaveProdServ : 10121804  Cantidad : 9.00  valorUnitario : 775.86  Importe : 6982.76  Descripción : 10121804-WHISKAS RECETA ORIG
</t>
  </si>
  <si>
    <t>d42b6357-05ae-4ebe-8c35-675bc44b2a64</t>
  </si>
  <si>
    <t xml:space="preserve">ClaveProdServ : 10121802  Cantidad : 10.00  valorUnitario : 120.69  Importe : 1206.90  Descripción : 10121802-GANADOR RECETAS DELICIAS D.PAVO
ClaveProdServ : 10121802  Cantidad : 10.00  valorUnitario : 120.69  Importe : 1206.90  Descripción : 10121802-GANADOR RECETAS ESTOFADO D.PATO
ClaveProdServ : 10121802  Cantidad : 10.00  valorUnitario : 120.69  Importe : 1206.90  Descripción : 10121802-GANADOR RECETAS LOMO D.CERDO
ClaveProdServ : 10121802  Cantidad : 10.00  valorUnitario : 120.69  Importe : 1206.90  Descripción : 10121802-GANADOR RECETAS POLLO E/CACEROLA
ClaveProdServ : 10121805  Cantidad : 5.00  valorUnitario : 131.03  Importe : 655.13  Descripción : 10121805-MININO PLUS CARNITAS DE ATUN
ClaveProdServ : 10121805  Cantidad : 5.00  valorUnitario : 131.03  Importe : 655.13  Descripción : 10121805-MININO PLUS PAVO AHUMADO
ClaveProdServ : 10121805  Cantidad : 5.00  valorUnitario : 131.03  Importe : 655.13  Descripción : 10121805-MININO PLUS POLLO EN CALDO D.VERD
ClaveProdServ : 10121804  Cantidad : 10.00  valorUnitario : 363.79  Importe : 3637.93  Descripción : 10121804-GANADOR MININO
ClaveProdServ : 10121801  Cantidad : 5.00  valorUnitario : 965.52  Importe : 4827.59  Descripción : 10121801-CAT CHOW DEL REL AVES
ClaveProdServ : 10121804  Cantidad : 10.00  valorUnitario : 417.24  Importe : 4172.41  Descripción : 10121804-CAT CHOW KITTEN
ClaveProdServ : 10121801  Cantidad : 2.00  valorUnitario : 801.72  Importe : 1603.45  Descripción : 10121801-DOG CHOW ADULTO RZ MINI/PEQ
ClaveProdServ : 10121801  Cantidad : 3.00  valorUnitario : 1038.79  Importe : 3116.38  Descripción : 10121801-DOG CHOW HOGAREÑO
ClaveProdServ : 10121801  Cantidad : 3.00  valorUnitario : 1000.00  Importe : 3000.00  Descripción : 10121801-DOG CHOW HOGAREÑO
ClaveProdServ : 10121801  Cantidad : 5.00  valorUnitario : 1179.31  Importe : 5896.55  Descripción : 10121801-DOG CHOW CACHORRO RP
ClaveProdServ : 10121800  Cantidad : 5.00  valorUnitario : 396.55  Importe : 1982.76  Descripción : 10121800-CAT CHOW DEL RELL PES MARIS
</t>
  </si>
  <si>
    <t>f250ccbf-fe4a-4ba3-92de-35ae6fb6406c</t>
  </si>
  <si>
    <t xml:space="preserve">ClaveProdServ : 50171707  Cantidad : 20.00  valorUnitario : 139.00  Importe : 2780.00  Descripción : 50171707-VINAGRE BLANCO COSTEÑA
</t>
  </si>
  <si>
    <t>8e37e119-3f4d-4c61-8ef9-a205de2bdb8d</t>
  </si>
  <si>
    <t xml:space="preserve">ClaveProdServ : 50171830  Cantidad : 15.00  valorUnitario : 530.00  Importe : 7950.00  Descripción : 50171830-MAYONESA HELLMANN&amp;apos;S 32
ClaveProdServ : 50193104  Cantidad : 10.00  valorUnitario : 301.00  Importe : 3010.00  Descripción : 50193104-SAZON KNORR MI ARROZ BCO
ClaveProdServ : 50193104  Cantidad : 15.00  valorUnitario : 301.00  Importe : 4515.00  Descripción : 50193104-SAZON KNORR MI ARROZ ROJO
ClaveProdServ : 50193104  Cantidad : 15.00  valorUnitario : 1703.00  Importe : 25545.00  Descripción : 50193104-CONS KNORR SUIZA SUPER 12&amp;apos;
ClaveProdServ : 50193104  Cantidad : 30.00  valorUnitario : 580.00  Importe : 17400.00  Descripción : 50193104-CONS KNORR SUIZA SOB
ClaveProdServ : 50193104  Cantidad : 5.00  valorUnitario : 1170.00  Importe : 5850.00  Descripción : 50193104-CONS KNORR SUIZA SOB
ClaveProdServ : 50193104  Cantidad : 4.00  valorUnitario : 1170.00  Importe : 4680.00  Descripción : 50193104-CONS KNORR SUIZA SOB
ClaveProdServ : 50193104  Cantidad : 10.00  valorUnitario : 1363.00  Importe : 13630.00  Descripción : 50193104-CONS KNORR SUIZA SUPER 24&amp;apos;
ClaveProdServ : 50193104  Cantidad : 2.00  valorUnitario : 1522.00  Importe : 3044.00  Descripción : 50193104-CONS KNORR TOMATE SUPER 12&amp;apos;
ClaveProdServ : 50193104  Cantidad : 5.00  valorUnitario : 800.00  Importe : 4000.00  Descripción : 50193104-CONS KNORR TOMATISIMO
</t>
  </si>
  <si>
    <t>d6155f0c-b4d5-4f20-8d74-b6513389f386</t>
  </si>
  <si>
    <t xml:space="preserve">ClaveProdServ : 47131811  Cantidad : 20.00  valorUnitario : 494.83  Importe : 9896.56  Descripción : 47131811-DET LIQ MAS OSCURA
ClaveProdServ : 47131816  Cantidad : 10.00  valorUnitario : 483.62  Importe : 4836.21  Descripción : 47131816-AIR WICK ELECT MAGNO REP 2PACK
</t>
  </si>
  <si>
    <t>2fa10b6b-df2d-40a7-816d-4511423929f6</t>
  </si>
  <si>
    <t xml:space="preserve">ClaveProdServ : 53131606  Cantidad : 15.00  valorUnitario : 439.66  Importe : 6594.96  Descripción : 53131606-DEO AXE ANARCHY FLO BD M AER
ClaveProdServ : 53131606  Cantidad : 15.00  valorUnitario : 439.66  Importe : 6594.96  Descripción : 53131606-DEO AXE ANARCHY BD M AER
ClaveProdServ : 53131606  Cantidad : 15.00  valorUnitario : 439.66  Importe : 6594.96  Descripción : 53131606-DEO AXE ANARCHY FRE BD M AER
ClaveProdServ : 53131606  Cantidad : 5.00  valorUnitario : 439.66  Importe : 2198.32  Descripción : 53131606-DEO AXE APOLLO BD H AER
ClaveProdServ : 53131606  Cantidad : 10.00  valorUnitario : 439.66  Importe : 4396.64  Descripción : 53131606-DEO AXE BLACK BD H AER
ClaveProdServ : 53131606  Cantidad : 10.00  valorUnitario : 439.66  Importe : 4396.64  Descripción : 53131606-DEO AXE BLACK NIGHT BODY H AER
ClaveProdServ : 53131606  Cantidad : 10.00  valorUnitario : 439.66  Importe : 4396.64  Descripción : 53131606-DEO AXE COLLISION BD H AER
ClaveProdServ : 53131606  Cantidad : 15.00  valorUnitario : 439.66  Importe : 6594.96  Descripción : 53131606-DEO AXE CONVICTION BD H AER
ClaveProdServ : 53131606  Cantidad : 10.00  valorUnitario : 439.66  Importe : 4396.64  Descripción : 53131606-DEO AXE DARK TEMP BD H AER
ClaveProdServ : 53131606  Cantidad : 15.00  valorUnitario : 439.66  Importe : 6594.96  Descripción : 53131606-DEO AXE EXCITE BD H AER
ClaveProdServ : 53131606  Cantidad : 10.00  valorUnitario : 439.66  Importe : 4396.64  Descripción : 53131606-DEO AXE FUSION BD H AER
ClaveProdServ : 53131606  Cantidad : 5.00  valorUnitario : 439.66  Importe : 2198.32  Descripción : 53131606-DEO AXE GOLD TEMP BD H AER
ClaveProdServ : 53131606  Cantidad : 15.00  valorUnitario : 439.66  Importe : 6594.96  Descripción : 53131606-DEO AXE ICE BREAKER BD H AER
ClaveProdServ : 53131606  Cantidad : 5.00  valorUnitario : 439.66  Importe : 2198.32  Descripción : 53131606-DEO AXE ICE CHILL BD H AER
ClaveProdServ : 53131606  Cantidad : 5.00  valorUnitario : 439.66  Importe : 2198.32  Descripción : 53131606-DEO AXE INTENSE BD H AER
ClaveProdServ : 53131606  Cantidad : 15.00  valorUnitario : 439.66  Importe : 6594.96  Descripción : 53131606-DEO AXE KILO BD H AER
ClaveProdServ : 53131606  Cantidad : 5.00  valorUnitario : 439.66  Importe : 2198.32  Descripción : 53131606-DEO AXE LOL BD H AER
ClaveProdServ : 53131606  Cantidad : 10.00  valorUnitario : 439.66  Importe : 4396.64  Descripción : 53131606-DEO AXE YOUNG BD H AER
ClaveProdServ : 53131628  Cantidad : 20.00  valorUnitario : 325.00  Importe : 6500.00  Descripción : 53131628-SH SAVILE BIOTINA
ClaveProdServ : 53131628  Cantidad : 30.00  valorUnitario : 325.00  Importe : 9750.00  Descripción : 53131628-SH SAVILE COLAG
ClaveProdServ : 53131628  Cantidad : 30.00  valorUnitario : 325.00  Importe : 9750.00  Descripción : 53131628-SH SAVILE KERATINA LISO
ClaveProdServ : 53131628  Cantidad : 10.00  valorUnitario : 325.00  Importe : 3250.00  Descripción : 53131628-SH SAVILE LINAZA RIZOS RADIANT
ClaveProdServ : 53131628  Cantidad : 20.00  valorUnitario : 325.00  Importe : 6500.00  Descripción : 53131628-SH SAVILE MIEL 2EN1
ClaveProdServ : 53131602  Cantidad : 10.00  valorUnitario : 313.79  Importe : 3137.93  Descripción : 53131602-CREMA P/PEIN SEDAL HIDRA A/NUD
ClaveProdServ : 53131602  Cantidad : 5.00  valorUnitario : 313.79  Importe : 1568.97  Descripción : 53131602-CREMA P/PEIN SEDAL ANTI SPONGE
ClaveProdServ : 53131602  Cantidad : 5.00  valorUnitario : 313.79  Importe : 1568.97  Descripción : 53131602-CREMA P/PEIN SEDAL LISO PERFEC
ClaveProdServ : 53131602  Cantidad : 6.00  valorUnitario : 313.79  Importe : 1882.76  Descripción : 53131602-CREMA P/PEIN SEDAL RIZOS DEF
ClaveProdServ : 53131628  Cantidad : 10.00  valorUnitario : 452.59  Importe : 4525.86  Descripción : 53131628-SH SEDAL LISO PERF
</t>
  </si>
  <si>
    <t>0f21fc3f-e160-42fb-a5e6-6bc337fc9a3b</t>
  </si>
  <si>
    <t xml:space="preserve">ClaveProdServ : 50193104  Cantidad : 100.00  valorUnitario : 201.00  Importe : 20100.00  Descripción : 50193104-PURE TOMATE D.FUERTE COND TETR
ClaveProdServ : 50193104  Cantidad : 250.00  valorUnitario : 126.00  Importe : 31500.00  Descripción : 50193104-PURE TOMATE D.FUERTE COND TETR
ClaveProdServ : 14111704  Cantidad : 100.00  valorUnitario : 255.17  Importe : 25517.20  Descripción : 14111704-HIG VOGUE GIG MANZ 600HD
</t>
  </si>
  <si>
    <t>7e28996c-2a99-485b-9c1f-db5c2404e4ab</t>
  </si>
  <si>
    <t xml:space="preserve">ClaveProdServ : 50467007  Cantidad : 1.00  valorUnitario : 715.00  Importe : 715.00  Descripción : 50467007-ATUN HERDEZ HOJUELAS EN AGUA
ClaveProdServ : 50191500  Cantidad : 100.00  valorUnitario : 105.00  Importe : 10500.00  Descripción : 50191500-INST MARUCHAN CAMARON HABANERO
ClaveProdServ : 50161813  Cantidad : 10.00  valorUnitario : 1101.85  Importe : 11018.52  Descripción : 50161813-CHOCO LA ROSA SUIZO C/ALMEN
ClaveProdServ : 50192404  Cantidad : 10.00  valorUnitario : 203.00  Importe : 2030.00  Descripción : 50192404-GEL PRONTO FRAMBUESA
ClaveProdServ : 50192404  Cantidad : 40.00  valorUnitario : 203.00  Importe : 8120.00  Descripción : 50192404-GEL PRONTO NARANJA
ClaveProdServ : 50171707  Cantidad : 20.00  valorUnitario : 145.00  Importe : 2900.00  Descripción : 50171707-VINAGRE BLANCO COSTEÑA
ClaveProdServ : 50171707  Cantidad : 10.00  valorUnitario : 199.00  Importe : 1990.00  Descripción : 50171707-VINAGRE MANZA COSTEÑA
ClaveProdServ : 50181900  Cantidad : 5.00  valorUnitario : 394.44  Importe : 1972.22  Descripción : 50181900-GALL GAMESA C.NIEVE CHOCO
ClaveProdServ : 50181900  Cantidad : 20.00  valorUnitario : 394.44  Importe : 7888.88  Descripción : 50181900-GALL GAMESA C.NIEVE SURT
ClaveProdServ : 50181900  Cantidad : 7.00  valorUnitario : 394.44  Importe : 2761.11  Descripción : 50181900-GALL GAMESA C.NIEVE VAINI
ClaveProdServ : 50181900  Cantidad : 60.00  valorUnitario : 327.78  Importe : 19666.68  Descripción : 50181900-GALL GAMESA EMPERADOR PIRUETAS
ClaveProdServ : 50181900  Cantidad : 10.00  valorUnitario : 502.78  Importe : 5027.78  Descripción : 50181900-GALL GAMESA HAWAIANAS
</t>
  </si>
  <si>
    <t>9ffe392a-2a63-4e95-b5c9-87d41395798a</t>
  </si>
  <si>
    <t xml:space="preserve">ClaveProdServ : 50193001  Cantidad : 5.00  valorUnitario : 259.00  Importe : 1295.00  Descripción : 50193001-HEINZ PAPILLA PERA DOYPACK
ClaveProdServ : 50467007  Cantidad : 5.00  valorUnitario : 785.00  Importe : 3925.00  Descripción : 50467007-ATUN HERDEZ HOJUELAS EN AGUA
ClaveProdServ : 50192404  Cantidad : 5.00  valorUnitario : 355.00  Importe : 1775.00  Descripción : 50192404-GEL JELL-O UVA
ClaveProdServ : 50192404  Cantidad : 2.00  valorUnitario : 355.00  Importe : 710.00  Descripción : 50192404-GEL JELL-O MANGO
ClaveProdServ : 50192404  Cantidad : 10.00  valorUnitario : 355.00  Importe : 3550.00  Descripción : 50192404-GEL JELL-O FRESA BAJA CALORI
ClaveProdServ : 50467007  Cantidad : 10.00  valorUnitario : 225.00  Importe : 2250.00  Descripción : 50467007-ATUN KARINA EN ACEITE
ClaveProdServ : 50221200  Cantidad : 25.00  valorUnitario : 170.37  Importe : 4259.25  Descripción : 50221200-CER KELLOGG&amp;apos;S FROOT LOOPS BLS
ClaveProdServ : 50221200  Cantidad : 10.00  valorUnitario : 170.37  Importe : 1703.70  Descripción : 50221200-CER KELLOGG&amp;apos;S ZUCARITAS
ClaveProdServ : 50193104  Cantidad : 5.00  valorUnitario : 575.00  Importe : 2875.00  Descripción : 50193104-CONS KNORR TOMATE SOB
ClaveProdServ : 50193104  Cantidad : 5.00  valorUnitario : 713.00  Importe : 3565.00  Descripción : 50193104-CONS KNORR TOMATISIMO
ClaveProdServ : 50191500  Cantidad : 100.00  valorUnitario : 105.00  Importe : 10500.00  Descripción : 50191500-INST MARUCHAN RAMEN CAMARON
ClaveProdServ : 50191500  Cantidad : 50.00  valorUnitario : 105.00  Importe : 5250.00  Descripción : 50191500-INST MARUCHAN RAMEN POLLO
ClaveProdServ : 50191500  Cantidad : 50.00  valorUnitario : 105.00  Importe : 5250.00  Descripción : 50191500-INST MARUCHAN RAMEN POLLO PIC
ClaveProdServ : 50191500  Cantidad : 100.00  valorUnitario : 105.00  Importe : 10500.00  Descripción : 50191500-INST MARUCHAN CAMARON
ClaveProdServ : 50191500  Cantidad : 150.00  valorUnitario : 105.00  Importe : 15750.00  Descripción : 50191500-INST MARUCHAN CAMARON CHILE
ClaveProdServ : 50191500  Cantidad : 50.00  valorUnitario : 105.00  Importe : 5250.00  Descripción : 50191500-INST MARUCHAN POLLO
ClaveProdServ : 50365600  Cantidad : 10.00  valorUnitario : 430.00  Importe : 4300.00  Descripción : 50365600-F PIÑA E/REB MAXIMA ABRE FACIL
ClaveProdServ : 50171830  Cantidad : 10.00  valorUnitario : 231.00  Importe : 2310.00  Descripción : 50171830-MOSTAZA MC 16
ClaveProdServ : 50171550  Cantidad : 10.00  valorUnitario : 180.00  Importe : 1800.00  Descripción : 50171550-ESP. MC SAL CEBOLLA MOL
ClaveProdServ : 50201711  Cantidad : 5.00  valorUnitario : 768.00  Importe : 3840.00  Descripción : 50201711-TE MC CHAI
ClaveProdServ : 50201711  Cantidad : 10.00  valorUnitario : 586.00  Importe : 5860.00  Descripción : 50201711-TE MC JENGIBRE LIMON
ClaveProdServ : 50201711  Cantidad : 2.00  valorUnitario : 732.00  Importe : 1464.00  Descripción : 50201711-TE MC CANELA A LA MANZANA
ClaveProdServ : 50201711  Cantidad : 5.00  valorUnitario : 671.00  Importe : 3355.00  Descripción : 50201711-TE MC MANZANILLA
ClaveProdServ : 50221200  Cantidad : 5.00  valorUnitario : 379.63  Importe : 1898.15  Descripción : 50221200-CER QUAKER MULTI BRAN PASAS
ClaveProdServ : 50192100  Cantidad : 23.00  valorUnitario : 210.19  Importe : 4834.26  Descripción : 50192100-B SABRITAS FRITOS CHORIZ/CHIPO
ClaveProdServ : 50192100  Cantidad : 11.00  valorUnitario : 202.78  Importe : 2230.56  Descripción : 50192100-B SABRITAS FRITOS SAL LIMON
ClaveProdServ : 50467007  Cantidad : 5.00  valorUnitario : 740.00  Importe : 3700.00  Descripción : 50467007-ATUN TUNY EN CHIPOTLE
ClaveProdServ : 50467007  Cantidad : 3.00  valorUnitario : 361.00  Importe : 1083.00  Descripción : 50467007-ATUN TUNY EN ACEITE SOBRE
ClaveProdServ : 50467007  Cantidad : 5.00  valorUnitario : 361.00  Importe : 1805.00  Descripción : 50467007-ATUN TUNY EN AGUA SOBRE LIGHT
ClaveProdServ : 50161500  Cantidad : 10.00  valorUnitario : 657.41  Importe : 6574.07  Descripción : 50161500-CAL-C-TOSE SOB
</t>
  </si>
  <si>
    <t>534227c4-1354-4162-bac0-d63075de6d20</t>
  </si>
  <si>
    <t xml:space="preserve">ClaveProdServ : 50193104  Cantidad : 90.00  valorUnitario : 320.00  Importe : 28800.00  Descripción : 50193104-CONSOMATE+2CUBOS
ClaveProdServ : 50193001  Cantidad : 5.00  valorUnitario : 97.00  Importe : 485.00  Descripción : 50193001-COLADO GER JR MANGO BLS
ClaveProdServ : 50171800  Cantidad : 15.00  valorUnitario : 280.00  Importe : 4200.00  Descripción : 50171800-JUGOSO MAGGI PIMIENTO AL SARTEN
ClaveProdServ : 50201706  Cantidad : 20.00  valorUnitario : 1341.00  Importe : 26820.00  Descripción : 50201706-NESCAFE CLASICO FS
ClaveProdServ : 50161500  Cantidad : 20.00  valorUnitario : 663.89  Importe : 13277.78  Descripción : 50161500-CHOCO NESQUIK CHOCO DOY PACK
ClaveProdServ : 50221200  Cantidad : 5.00  valorUnitario : 690.00  Importe : 3450.00  Descripción : 50221200-CER NESTLE FITNESS FRUTAS
ClaveProdServ : 50161510  Cantidad : 38.00  valorUnitario : 249.00  Importe : 9462.00  Descripción : 50161510-ENDUL SPLENDA PACKE+140SOB
</t>
  </si>
  <si>
    <t>d8985970-f851-4100-9d8e-05aeebce76dd</t>
  </si>
  <si>
    <t xml:space="preserve">ClaveProdServ : 50193104  Cantidad : 20.00  valorUnitario : 769.00  Importe : 15380.00  Descripción : 50193104-SOPA BARILLA LASAGNE COLLEZIO
ClaveProdServ : 50466800  Cantidad : 50.00  valorUnitario : 186.00  Importe : 9300.00  Descripción : 50466800-GRANO DE ELOTE CLEMENTE
ClaveProdServ : 50466800  Cantidad : 20.00  valorUnitario : 338.00  Importe : 6760.00  Descripción : 50466800-GRANO DE ELOTE CLEMENTE
ClaveProdServ : 50192404  Cantidad : 10.00  valorUnitario : 209.00  Importe : 2090.00  Descripción : 50192404-GEL D&amp;apos;GARI UVA LIGHT AGUA
ClaveProdServ : 50193100  Cantidad : 5.00  valorUnitario : 750.00  Importe : 3750.00  Descripción : 50193100-PIPIAN DOÑA MARIA VASO
ClaveProdServ : 50467007  Cantidad : 2.00  valorUnitario : 660.00  Importe : 1320.00  Descripción : 50467007-ATUN DOLORES C/VERD MAY SOB
ClaveProdServ : 50171832  Cantidad : 10.00  valorUnitario : 374.00  Importe : 3740.00  Descripción : 50171832-SALSA DE CHILE DEL PATO POUCH
ClaveProdServ : 50181900  Cantidad : 10.00  valorUnitario : 230.56  Importe : 2305.56  Descripción : 50181900-GALL GAMESA ANIMALITOS
ClaveProdServ : 50181900  Cantidad : 5.00  valorUnitario : 577.78  Importe : 2888.89  Descripción : 50181900-GALL GAMESA ARCOIRIS
ClaveProdServ : 50181900  Cantidad : 10.00  valorUnitario : 141.67  Importe : 1416.67  Descripción : 50181900-GALL GAMESA BARRA COCO CHAROLA
ClaveProdServ : 50181900  Cantidad : 50.00  valorUnitario : 394.44  Importe : 19722.20  Descripción : 50181900-GALL GAMESA BARRA COCO
ClaveProdServ : 50181900  Cantidad : 30.00  valorUnitario : 87.04  Importe : 2611.11  Descripción : 50181900-GALL GAMESA BOMBITOS
ClaveProdServ : 50181900  Cantidad : 20.00  valorUnitario : 387.04  Importe : 7740.74  Descripción : 50181900-GALL GAMESA CHOCOLATINES
ClaveProdServ : 50181900  Cantidad : 12.00  valorUnitario : 528.70  Importe : 6344.45  Descripción : 50181900-GALL GAMESA CHOKIS
ClaveProdServ : 50181900  Cantidad : 3.00  valorUnitario : 142.59  Importe : 427.78  Descripción : 50181900-GALL GAMESA CHOKIS
ClaveProdServ : 50181900  Cantidad : 10.00  valorUnitario : 378.70  Importe : 3787.04  Descripción : 50181900-GALL GAMESA CHOKIS MULTIPACK
ClaveProdServ : 50181900  Cantidad : 10.00  valorUnitario : 162.96  Importe : 1629.63  Descripción : 50181900-GALL GAMESA EMPERADOR CHOCO
ClaveProdServ : 50181900  Cantidad : 30.00  valorUnitario : 327.78  Importe : 9833.34  Descripción : 50181900-GALL GAMESA EMPERADOR CHOCO
ClaveProdServ : 50181900  Cantidad : 50.00  valorUnitario : 327.78  Importe : 16388.90  Descripción : 50181900-GALL GAMESA EMPERADOR COMB
ClaveProdServ : 50181900  Cantidad : 10.00  valorUnitario : 162.96  Importe : 1629.63  Descripción : 50181900-GALL GAMESA EMPERADOR NUEZ
ClaveProdServ : 50181900  Cantidad : 10.00  valorUnitario : 141.67  Importe : 1416.67  Descripción : 50181900-GALL GAMESA EMPERADOR PIRUETAS
ClaveProdServ : 50181900  Cantidad : 10.00  valorUnitario : 150.93  Importe : 1509.26  Descripción : 50181900-GALL GAMESA EMPERADOR VAINI
ClaveProdServ : 50221303  Cantidad : 100.00  valorUnitario : 306.00  Importe : 30600.00  Descripción : 50221303-H HOT CAKES GAMESA NOR
ClaveProdServ : 50181900  Cantidad : 50.00  valorUnitario : 209.26  Importe : 10462.95  Descripción : 50181900-GALL GAMESA HABANERAS INTEGRAL
ClaveProdServ : 50181900  Cantidad : 50.00  valorUnitario : 273.15  Importe : 13657.40  Descripción : 50181900-GALL GAMESA MAMUT
ClaveProdServ : 50181900  Cantidad : 10.00  valorUnitario : 170.37  Importe : 1703.70  Descripción : 50181900-GALL GAMESA MARAVILLAS CHAROLA
ClaveProdServ : 50181900  Cantidad : 15.00  valorUnitario : 407.41  Importe : 6111.11  Descripción : 50181900-GALL GAMESA MARAVILLAS
ClaveProdServ : 50181900  Cantidad : 14.00  valorUnitario : 512.96  Importe : 7181.48  Descripción : 50181900-GALL GAMESA MARIAS
ClaveProdServ : 50181900  Cantidad : 60.00  valorUnitario : 166.67  Importe : 10000.02  Descripción : 50181900-GALL GAMESA MARIAS
ClaveProdServ : 50181900  Cantidad : 60.00  valorUnitario : 267.59  Importe : 16055.58  Descripción : 50181900-GALL GAMESA MARINAS BETUNADA
</t>
  </si>
  <si>
    <t>5502dc34-8c2f-4400-9f01-0ba0c4b67e5c</t>
  </si>
  <si>
    <t xml:space="preserve">ClaveProdServ : 51191906  Cantidad : 30.00  valorUnitario : 162.07  Importe : 4862.07  Descripción : 51191906-SUEROX 8IONES FRESA/KIWI
ClaveProdServ : 51191906  Cantidad : 30.00  valorUnitario : 162.07  Importe : 4862.07  Descripción : 51191906-SUEROX 8IONES LIMA LIMON
ClaveProdServ : 51191906  Cantidad : 25.00  valorUnitario : 162.07  Importe : 4051.73  Descripción : 51191906-SUEROX 8IONES NJA/MANDA
ClaveProdServ : 51191906  Cantidad : 30.00  valorUnitario : 162.07  Importe : 4862.07  Descripción : 51191906-SUEROX 8IONES MORA AZUL HIERB
ClaveProdServ : 51191906  Cantidad : 30.00  valorUnitario : 162.07  Importe : 4862.07  Descripción : 51191906-SUEROX 8IONES MANZANA
ClaveProdServ : 51191906  Cantidad : 20.00  valorUnitario : 162.07  Importe : 3241.38  Descripción : 51191906-SUEROX 8IONES UVA
ClaveProdServ : 51191906  Cantidad : 20.00  valorUnitario : 162.07  Importe : 3241.38  Descripción : 51191906-SUEROX 8IONES SABILA
ClaveProdServ : 51191906  Cantidad : 20.00  valorUnitario : 162.07  Importe : 3241.38  Descripción : 51191906-SUEROX 8IONES COCO
</t>
  </si>
  <si>
    <t>b613d1ec-ee67-4279-b4ca-fe21c5ca6dc1</t>
  </si>
  <si>
    <t xml:space="preserve">ClaveProdServ : 47131810  Cantidad : 300.00  valorUnitario : 371.55  Importe : 111465.60  Descripción : 47131810-DET LIQ SALVO LIMON PE
</t>
  </si>
  <si>
    <t>a8d36e59-d4dc-4a2a-9546-eca28b6f9b67</t>
  </si>
  <si>
    <t xml:space="preserve">ClaveProdServ : 47131811  Cantidad : 100.00  valorUnitario : 235.35  Importe : 23534.50  Descripción : 47131811-DET ACE REG
</t>
  </si>
  <si>
    <t>28ed0a60-aa57-4ea2-858c-c040c8e264d4</t>
  </si>
  <si>
    <t xml:space="preserve">ClaveProdServ : 47131801  Cantidad : 3.00  valorUnitario : 399.14  Importe : 1197.41  Descripción : 47131801-LIMP PINOL COCINA
ClaveProdServ : 47131801  Cantidad : 5.00  valorUnitario : 399.14  Importe : 1995.69  Descripción : 47131801-LIMP PINOL PODER 2EN1 AT
ClaveProdServ : 47131801  Cantidad : 5.00  valorUnitario : 204.31  Importe : 1021.55  Descripción : 47131801-LIMP PINOL AROMAS LAVANDA
ClaveProdServ : 47131801  Cantidad : 40.00  valorUnitario : 239.66  Importe : 9586.56  Descripción : 47131801-LIMP POETT FRESCURA DE LAVANDA
ClaveProdServ : 47131801  Cantidad : 20.00  valorUnitario : 134.48  Importe : 2689.66  Descripción : 47131801-LIMP POETT MUSICA EN PRIMAVERA
ClaveProdServ : 47131810  Cantidad : 5.00  valorUnitario : 365.52  Importe : 1827.59  Descripción : 47131810-DET LIQ SALVO U.LIMON
ClaveProdServ : 53131608  Cantidad : 2.00  valorUnitario : 496.55  Importe : 993.10  Descripción : 53131608-J TOC SAVILE BICARBONATO DE SODIO
ClaveProdServ : 53131608  Cantidad : 2.00  valorUnitario : 496.55  Importe : 993.10  Descripción : 53131608-J TOC SAVILE NEUTRO
ClaveProdServ : 47131811  Cantidad : 10.00  valorUnitario : 287.07  Importe : 2870.69  Descripción : 47131811-SUAV SUAVITEL COMP NAT ESSENTI
ClaveProdServ : 47131811  Cantidad : 20.00  valorUnitario : 471.55  Importe : 9431.04  Descripción : 47131811-B VANISH ROSA
ClaveProdServ : 47131811  Cantidad : 6.00  valorUnitario : 472.41  Importe : 2834.48  Descripción : 47131811-B VANISH BLANCO
ClaveProdServ : 53131608  Cantidad : 2.00  valorUnitario : 810.35  Importe : 1620.69  Descripción : 53131608-J TOC ZEST ALMENDRA AVENA
</t>
  </si>
  <si>
    <t>41418ade-642e-4199-ac5d-3812a3007b7e</t>
  </si>
  <si>
    <t xml:space="preserve">ClaveProdServ : 47131829  Cantidad : 5.00  valorUnitario : 400.00  Importe : 2000.00  Descripción : 47131829-LIMP CLORALEX BAÑOS ANT/SARRO
ClaveProdServ : 47131810  Cantidad : 5.00  valorUnitario : 292.24  Importe : 1461.21  Descripción : 47131810-DET LIQ CLORALEX LAVATR DESINF
ClaveProdServ : 47131800  Cantidad : 5.00  valorUnitario : 892.24  Importe : 4461.21  Descripción : 47131800-T HUM CLORALEX DESINFECT 14X18
ClaveProdServ : 47131807  Cantidad : 15.00  valorUnitario : 157.76  Importe : 2366.39  Descripción : 47131807-B CLOROX ROPA COLOR
ClaveProdServ : 47131807  Cantidad : 10.00  valorUnitario : 149.14  Importe : 1491.38  Descripción : 47131807-B CLOROX ANTI-SPLASH
ClaveProdServ : 47131807  Cantidad : 10.00  valorUnitario : 250.00  Importe : 2500.00  Descripción : 47131807-B CLOROX ANTIHON MENTA FRESCA
ClaveProdServ : 47131810  Cantidad : 8.00  valorUnitario : 125.00  Importe : 1000.00  Descripción : 47131810-DET LIQ EFICAZ PINOL FRESC FRUT
ClaveProdServ : 47131810  Cantidad : 10.00  valorUnitario : 239.66  Importe : 2396.64  Descripción : 47131810-DET LIQ EFICAZ PINOL FRESC FRUT
</t>
  </si>
  <si>
    <t>68b075b6-9bd6-40d9-870c-959c5d01cfce</t>
  </si>
  <si>
    <t xml:space="preserve">ClaveProdServ : 53131502  Cantidad : 16.00  valorUnitario : 1113.79  Importe : 17820.69  Descripción : 53131502-COLGATE TRIPLE ACCION
ClaveProdServ : 50202200  Cantidad : 5.00  valorUnitario : 124.03  Importe : 620.15  Descripción : 50202200-BEB CARIBE COOLER DURAZNO
ClaveProdServ : 50202200  Cantidad : 5.00  valorUnitario : 124.03  Importe : 620.15  Descripción : 50202200-BEB CARIBE COOLER MZNA VDE/KIW
ClaveProdServ : 50202200  Cantidad : 6.00  valorUnitario : 153.33  Importe : 919.99  Descripción : 50202200-BEB CARIBE COOLER ULTRA DZNO
ClaveProdServ : 50202200  Cantidad : 1.00  valorUnitario : 1960.78  Importe : 1960.78  Descripción : 50202200-TEQ G.CENTENARIO PLATA
ClaveProdServ : 14111701  Cantidad : 10.00  valorUnitario : 967.24  Importe : 9672.41  Descripción : 14111701-PAÑUELO KLEENEX NEUTRO
ClaveProdServ : 14111701  Cantidad : 20.00  valorUnitario : 456.03  Importe : 9120.52  Descripción : 14111701-PAÑUELO KLEENEX 3X2
ClaveProdServ : 14111705  Cantidad : 12.00  valorUnitario : 1245.69  Importe : 14948.28  Descripción : 14111705-SERVILLETA KLEENEX
ClaveProdServ : 14111705  Cantidad : 2.00  valorUnitario : 607.76  Importe : 1215.52  Descripción : 14111705-SERVILLETA KLEENEX ELEGANCE
ClaveProdServ : 14111705  Cantidad : 8.00  valorUnitario : 1167.24  Importe : 9337.94  Descripción : 14111705-SERVITOALLA KLEENEX DURAMX 56H
ClaveProdServ : 50202309  Cantidad : 8.00  valorUnitario : 496.59  Importe : 3972.69  Descripción : 50202309-BEB RED BULL 4 PACK
ClaveProdServ : 50202200  Cantidad : 2.00  valorUnitario : 2704.53  Importe : 5409.06  Descripción : 50202200-TEQ SAN MATIAS G.RESERVA AÑEJO
ClaveProdServ : 50202311  Cantidad : 8.00  valorUnitario : 280.17  Importe : 2241.38  Descripción : 50202311-BEB ZUKO DURAZNO
ClaveProdServ : 50202311  Cantidad : 6.00  valorUnitario : 280.17  Importe : 1681.03  Descripción : 50202311-BEB ZUKO GUANABANA
ClaveProdServ : 50202311  Cantidad : 10.00  valorUnitario : 280.17  Importe : 2801.72  Descripción : 50202311-BEB ZUKO MANDARINA
ClaveProdServ : 50202311  Cantidad : 10.00  valorUnitario : 280.17  Importe : 2801.72  Descripción : 50202311-BEB ZUKO PIÑA
</t>
  </si>
  <si>
    <t>388d13fa-5e51-419e-8d21-d6be89a6b4ad</t>
  </si>
  <si>
    <t xml:space="preserve">ClaveProdServ : 47131811  Cantidad : 20.00  valorUnitario : 334.48  Importe : 6689.66  Descripción : 47131811-DET 123 CON SUAV Y JAZMIN
ClaveProdServ : 47131801  Cantidad : 20.00  valorUnitario : 245.69  Importe : 4913.80  Descripción : 47131801-LIMP BREF AZUL
ClaveProdServ : 47131816  Cantidad : 3.00  valorUnitario : 650.86  Importe : 1952.59  Descripción : 47131816-PAST WC BREF CUBOS PINO DUO
ClaveProdServ : 47131807  Cantidad : 17.00  valorUnitario : 221.55  Importe : 3766.38  Descripción : 47131807-B CLOROX POWER GEL REG
ClaveProdServ : 47131807  Cantidad : 8.00  valorUnitario : 221.55  Importe : 1772.42  Descripción : 47131807-B CLOROX POWER GEL MAG FLORAL
ClaveProdServ : 53131608  Cantidad : 5.00  valorUnitario : 618.10  Importe : 3090.52  Descripción : 53131608-J TOC DOVE BABY HIDRATACION
ClaveProdServ : 53131608  Cantidad : 5.00  valorUnitario : 1021.55  Importe : 5107.76  Descripción : 53131608-J TOC DOVE KARITE/VAINILLA
ClaveProdServ : 53131608  Cantidad : 5.00  valorUnitario : 1021.55  Importe : 5107.76  Descripción : 53131608-J TOC DOVE MICELAR ANTI-STRESS
ClaveProdServ : 47131829  Cantidad : 5.00  valorUnitario : 381.03  Importe : 1905.13  Descripción : 47131829-PAST HARPIC FRES ACT AZUL
ClaveProdServ : 47131829  Cantidad : 2.00  valorUnitario : 400.86  Importe : 801.72  Descripción : 47131829-PAST HARPIC POWER ULTRA
ClaveProdServ : 47131811  Cantidad : 15.00  valorUnitario : 300.00  Importe : 4500.00  Descripción : 47131811-JABON LIRIO BLANCO C/ENV
ClaveProdServ : 53131608  Cantidad : 12.00  valorUnitario : 374.14  Importe : 4489.66  Descripción : 53131608-J TOC LIRIO AGUACATE&amp;amp;OLIVO 4PK
ClaveProdServ : 53131608  Cantidad : 6.00  valorUnitario : 374.14  Importe : 2244.83  Descripción : 53131608-J TOC LIRIO COCO ANTIBACTERIAL
ClaveProdServ : 53131608  Cantidad : 25.00  valorUnitario : 374.14  Importe : 9353.45  Descripción : 53131608-J TOC LIRIO AVENA Y MIEL 4PACK
ClaveProdServ : 47131811  Cantidad : 6.00  valorUnitario : 567.24  Importe : 3403.45  Descripción : 47131811-DET LIQ MAS FRESCURA INTENSA
ClaveProdServ : 47131811  Cantidad : 20.00  valorUnitario : 237.93  Importe : 4758.62  Descripción : 47131811-DET LIQ MAS OSCURA ECONOPACK
ClaveProdServ : 47131801  Cantidad : 20.00  valorUnitario : 159.48  Importe : 3189.66  Descripción : 47131801-LIMP MAXI HOGAR LIMON
ClaveProdServ : 47131801  Cantidad : 6.00  valorUnitario : 120.69  Importe : 724.14  Descripción : 47131801-LIMP MAXI HOGAR MAR FRESCO
ClaveProdServ : 47131801  Cantidad : 10.00  valorUnitario : 158.62  Importe : 1586.21  Descripción : 47131801-LIMP MAXI HOGAR MAR FRESCO
ClaveProdServ : 53131608  Cantidad : 5.00  valorUnitario : 657.76  Importe : 3288.80  Descripción : 53131608-J TOC PALMOLIVE MENTA&amp;amp;EUC
ClaveProdServ : 53131608  Cantidad : 3.00  valorUnitario : 657.76  Importe : 1973.28  Descripción : 53131608-J TOC PALMOLIVE EXF CACAO&amp;amp;JAZ
ClaveProdServ : 53131608  Cantidad : 2.00  valorUnitario : 657.76  Importe : 1315.52  Descripción : 53131608-J TOC PALMOLIVE JALEA REAL&amp;amp;YOG
ClaveProdServ : 53131608  Cantidad : 2.00  valorUnitario : 711.21  Importe : 1422.41  Descripción : 53131608-J TOC PALMOLIVE NAT SEN PURIFI
ClaveProdServ : 47131811  Cantidad : 8.00  valorUnitario : 228.45  Importe : 1827.58  Descripción : 47131811-DET LIQ PERSIL ALTA HIGIENE 360°
ClaveProdServ : 47131801  Cantidad : 25.00  valorUnitario : 241.38  Importe : 6034.48  Descripción : 47131801-LIMP PINOL AROMAS FLORAL
ClaveProdServ : 47131801  Cantidad : 100.00  valorUnitario : 366.38  Importe : 36637.90  Descripción : 47131801-LIMP PINOL
ClaveProdServ : 47131801  Cantidad : 5.00  valorUnitario : 237.93  Importe : 1189.66  Descripción : 47131801-LIMP PINOL COCINA ECOPACK
ClaveProdServ : 47131801  Cantidad : 150.00  valorUnitario : 243.97  Importe : 36594.90  Descripción : 47131801-LIMP PINOL
ClaveProdServ : 47131801  Cantidad : 10.00  valorUnitario : 198.28  Importe : 1982.76  Descripción : 47131801-LIMP PINOL ESENCIA CITRICA
ClaveProdServ : 47131811  Cantidad : 2.00  valorUnitario : 206.04  Importe : 412.07  Descripción : 47131811-J LIQ LAV PINOL ROPA DELICADA
</t>
  </si>
  <si>
    <t>ae9c84fc-ef14-459b-9818-ef902427ecb6</t>
  </si>
  <si>
    <t xml:space="preserve">ClaveProdServ : 47131811  Cantidad : 200.00  valorUnitario : 184.48  Importe : 36896.60  Descripción : 47131811-SUAV ENSUEÑO MAX F.PRIM+150MLL
ClaveProdServ : 47131811  Cantidad : 100.00  valorUnitario : 184.48  Importe : 18448.30  Descripción : 47131811-SUAV ENSUEÑO BEBE+150ML
ClaveProdServ : 47131811  Cantidad : 100.00  valorUnitario : 184.48  Importe : 18448.30  Descripción : 47131811-SUAV ENSUEÑO NATURE ARG/MD PE
</t>
  </si>
  <si>
    <t>072fab25-e46a-4102-aed4-8dcb8c660db7</t>
  </si>
  <si>
    <t xml:space="preserve">ClaveProdServ : 14111705  Cantidad : 15.00  valorUnitario : 160.35  Importe : 2405.18  Descripción : 14111705-SERVITOALLA VOGUE 60HD 3X2
ClaveProdServ : 10121805  Cantidad : 70.00  valorUnitario : 59.48  Importe : 4163.81  Descripción : 10121805-WHISKAS ATUN SOB
ClaveProdServ : 53102305  Cantidad : 15.00  valorUnitario : 325.86  Importe : 4887.93  Descripción : 53102305-CHICOLASTIC CLASSIC 3
</t>
  </si>
  <si>
    <t>88423178-f174-4681-a89f-5d22109f55e6</t>
  </si>
  <si>
    <t xml:space="preserve">ClaveProdServ : 53131624  Cantidad : 5.00  valorUnitario : 300.00  Importe : 1500.00  Descripción : 53131624-T HUM AFFECTIVE REP
ClaveProdServ : 39112604  Cantidad : 8.00  valorUnitario : 201.72  Importe : 1613.79  Descripción : 39112604-VELAD ARAMO LIMONERO ESMERALDA
ClaveProdServ : 14111704  Cantidad : 30.00  valorUnitario : 250.86  Importe : 7525.86  Descripción : 14111704-HIG FACIAL BIG QUALITY 400HD
ClaveProdServ : 53102305  Cantidad : 25.00  valorUnitario : 877.59  Importe : 21939.65  Descripción : 53102305-HUGGIES U.CONF 5(O)
ClaveProdServ : 53131624  Cantidad : 1.00  valorUnitario : 0.01  Importe : 0.01  Descripción : 53131624-T HUM ESCUDO ANTIBAC 16X16 S/C
ClaveProdServ : 53102305  Cantidad : 40.00  valorUnitario : 293.10  Importe : 11724.16  Descripción : 53102305-KBB ABSORSEC MED
ClaveProdServ : 53131624  Cantidad : 1.00  valorUnitario : 0.01  Importe : 0.01  Descripción : 53131624-T HUM ESCUDO ANTIBAC 16X16 S/C
ClaveProdServ : 53131615  Cantidad : 5.00  valorUnitario : 579.31  Importe : 2896.55  Descripción : 53131615-PANTY P.KOTEX NAT MNZ LARGO
ClaveProdServ : 53131615  Cantidad : 10.00  valorUnitario : 150.00  Importe : 1500.00  Descripción : 53131615-PANTY P.KOTEX NAT MNZ LARGO
ClaveProdServ : 39112604  Cantidad : 10.00  valorUnitario : 199.14  Importe : 1991.38  Descripción : 39112604-VELAD LA GLORIA VASO-NON
ClaveProdServ : 39112604  Cantidad : 5.00  valorUnitario : 213.79  Importe : 1068.97  Descripción : 39112604-VELAD LA GLORIA REP 21 S.JUDAS
ClaveProdServ : 47131500  Cantidad : 3.00  valorUnitario : 379.31  Importe : 1137.93  Descripción : 47131500-TOALLA M.FIBRA MAXI HOGAR30X30
ClaveProdServ : 12171510  Cantidad : 3.00  valorUnitario : 387.93  Importe : 1163.79  Descripción : 12171510-COLORANTE P/ALIMENTO MC SURTID
ClaveProdServ : 10121801  Cantidad : 10.00  valorUnitario : 689.66  Importe : 6896.64  Descripción : 10121801-PEDIG PUPPY
ClaveProdServ : 10121801  Cantidad : 5.00  valorUnitario : 711.21  Importe : 3556.04  Descripción : 10121801-PEDIG PUPPY
ClaveProdServ : 10121802  Cantidad : 3.00  valorUnitario : 517.24  Importe : 1551.72  Descripción : 10121802-PEDIG BALANCE NAT RES VEG
ClaveProdServ : 10121802  Cantidad : 3.00  valorUnitario : 517.24  Importe : 1551.72  Descripción : 10121802-PEDIG GUISADO RES
ClaveProdServ : 14111705  Cantidad : 6.00  valorUnitario : 466.38  Importe : 2798.27  Descripción : 14111705-SERVILLETA PETALO COL
ClaveProdServ : 14111705  Cantidad : 12.00  valorUnitario : 375.86  Importe : 4510.34  Descripción : 14111705-SERVITOALLA PETALO RENDI 120HD
ClaveProdServ : 14111705  Cantidad : 15.00  valorUnitario : 306.90  Importe : 4603.46  Descripción : 14111705-SERVITOALLA PETALO 60HD
ClaveProdServ : 10121805  Cantidad : 10.00  valorUnitario : 192.24  Importe : 1922.41  Descripción : 10121805-FELIX POLLO Y PAVO SALSA
ClaveProdServ : 10191509  Cantidad : 5.00  valorUnitario : 419.83  Importe : 2099.14  Descripción : 10191509-INS RAID CASAYJARD EUC AER
ClaveProdServ : 53131615  Cantidad : 10.00  valorUnitario : 307.76  Importe : 3077.59  Descripción : 53131615-PANTY P.SABA M.ESTILOS M.FORMA
ClaveProdServ : 53131615  Cantidad : 2.00  valorUnitario : 837.93  Importe : 1675.86  Descripción : 53131615-PARCHE TERMICO SABA
ClaveProdServ : 53131615  Cantidad : 10.00  valorUnitario : 445.69  Importe : 4456.90  Descripción : 53131615-T SABA U.INVISIBLE C/A
ClaveProdServ : 50202311  Cantidad : 4.00  valorUnitario : 294.83  Importe : 1179.31  Descripción : 50202311-BEB SABIFRUT JAMAICA
ClaveProdServ : 50202311  Cantidad : 2.00  valorUnitario : 294.83  Importe : 589.66  Descripción : 50202311-BEB SABIFRUT NARANJA
ClaveProdServ : 14111705  Cantidad : 5.00  valorUnitario : 381.04  Importe : 1905.18  Descripción : 14111705-SERVILLETA TENDER
ClaveProdServ : 14111704  Cantidad : 30.00  valorUnitario : 172.33  Importe : 5169.84  Descripción : 14111704-HIG TENDER 300HD
</t>
  </si>
  <si>
    <t>d09eadf0-f088-43db-b9da-442bbd42182d</t>
  </si>
  <si>
    <t xml:space="preserve">ClaveProdServ : 50202309  Cantidad : 3.00  valorUnitario : 496.59  Importe : 1489.76  Descripción : 50202309-BEB RED BULL 4 PACK
</t>
  </si>
  <si>
    <t>6ad3c12a-00da-41cb-85b6-9728c617b013</t>
  </si>
  <si>
    <t xml:space="preserve">ClaveProdServ : 50161815  Cantidad : 5.00  valorUnitario : 1325.86  Importe : 6629.31  Descripción : 50161815-CHICLE CANEL&amp;apos;S 4´S
ClaveProdServ : 50161815  Cantidad : 1.00  valorUnitario : 33.62  Importe : 33.62  Descripción : 50161815-EXH CHICLE CANEL&amp;apos;S
ClaveProdServ : 50161813  Cantidad : 5.00  valorUnitario : 587.96  Importe : 2939.82  Descripción : 50161813-CHOCO HERSHEY&amp;apos;S C&amp;amp;C BAR
ClaveProdServ : 50161813  Cantidad : 5.00  valorUnitario : 293.52  Importe : 1467.60  Descripción : 50161813-CHOCO HERSHEY&amp;apos;S ALM BAR
ClaveProdServ : 50161813  Cantidad : 2.00  valorUnitario : 312.96  Importe : 625.93  Descripción : 50161813-CHOCO HERSHEY&amp;apos;S C&amp;amp;C BAR
ClaveProdServ : 50161813  Cantidad : 5.00  valorUnitario : 312.96  Importe : 1564.82  Descripción : 50161813-CHOCO HERSHEY&amp;apos;S AMARGO BAR
ClaveProdServ : 50161813  Cantidad : 3.00  valorUnitario : 312.96  Importe : 938.89  Descripción : 50161813-CHOCO HERSHEY&amp;apos;S LECHE BAR
ClaveProdServ : 50161813  Cantidad : 2.00  valorUnitario : 615.74  Importe : 1231.48  Descripción : 50161813-CHOCO HERSHEY&amp;apos;S KISS ALM BLS
ClaveProdServ : 50161813  Cantidad : 4.00  valorUnitario : 368.52  Importe : 1474.08  Descripción : 50161813-CHOCO HERSHEY&amp;apos;S KISS ALM BLS
ClaveProdServ : 50161813  Cantidad : 4.00  valorUnitario : 368.52  Importe : 1474.08  Descripción : 50161813-CHOCO HERSHEY&amp;apos;S KISS LECHE BLS
ClaveProdServ : 50161815  Cantidad : 20.00  valorUnitario : 77.59  Importe : 1551.72  Descripción : 50161815-EXH CHICLE H.BUBBA TUTTI ROLLO
ClaveProdServ : 50161800  Cantidad : 20.00  valorUnitario : 77.59  Importe : 1551.72  Descripción : 50161800-EXH CHICLE H.BUBBA UVA ROLLO
ClaveProdServ : 50161813  Cantidad : 2.00  valorUnitario : 1698.15  Importe : 3396.30  Descripción : 50161813-CHOCO KINDER BUENO
ClaveProdServ : 50161813  Cantidad : 1.00  valorUnitario : 65.74  Importe : 65.74  Descripción : 50161813-EXH CHOCO M&amp;amp;M 6PK CACAHUATE
ClaveProdServ : 50161813  Cantidad : 1.00  valorUnitario : 1537.96  Importe : 1537.96  Descripción : 50161813-CHOCO M&amp;amp;M 6PK CACAHUATE
ClaveProdServ : 50161800  Cantidad : 5.00  valorUnitario : 533.33  Importe : 2666.67  Descripción : 50161800-DUL MONTES DAMY
ClaveProdServ : 50161800  Cantidad : 3.00  valorUnitario : 872.22  Importe : 2616.67  Descripción : 50161800-DUL MONTES RICOS BESOS
ClaveProdServ : 50161800  Cantidad : 4.00  valorUnitario : 872.22  Importe : 3488.89  Descripción : 50161800-DUL MONTES SUPER NATILLA
ClaveProdServ : 50161800  Cantidad : 1.00  valorUnitario : 843.52  Importe : 843.52  Descripción : 50161800-DUL MONTES TOMY
ClaveProdServ : 50161800  Cantidad : 100.00  valorUnitario : 64.82  Importe : 6481.50  Descripción : 50161800-EXH DUL NERDS UVA/FRESA
ClaveProdServ : 50161800  Cantidad : 3.00  valorUnitario : 388.89  Importe : 1166.67  Descripción : 50161800-NUCITA CHOCO FRESA
ClaveProdServ : 50161800  Cantidad : 3.00  valorUnitario : 388.89  Importe : 1166.67  Descripción : 50161800-NUCITA CHOCO VAINILLA
ClaveProdServ : 50161800  Cantidad : 3.00  valorUnitario : 388.89  Importe : 1166.67  Descripción : 50161800-NUCITA TRISABOR
ClaveProdServ : 50161800  Cantidad : 37.00  valorUnitario : 40.74  Importe : 1507.42  Descripción : 50161800-EXH DUL SKITTLES ORIG
ClaveProdServ : 50161813  Cantidad : 3.00  valorUnitario : 698.15  Importe : 2094.44  Descripción : 50161813-CHOCO SNICKERS 6PK ALM
ClaveProdServ : 50161813  Cantidad : 1.00  valorUnitario : 100.93  Importe : 100.93  Descripción : 50161813-EXH CHOCO SNICKERS MINIS VITRO
ClaveProdServ : 50161800  Cantidad : 25.00  valorUnitario : 70.37  Importe : 1759.25  Descripción : 50161800-EXH PASTI TIC TAC FRESA MIX
ClaveProdServ : 50161800  Cantidad : 10.00  valorUnitario : 70.37  Importe : 703.70  Descripción : 50161800-EXH PASTI TIC TAC MENTA
ClaveProdServ : 50161800  Cantidad : 30.00  valorUnitario : 70.37  Importe : 2111.10  Descripción : 50161800-EXH PASTI TIC TAC NARANJA
ClaveProdServ : 50161800  Cantidad : 1.00  valorUnitario : 962.04  Importe : 962.04  Descripción : 50161800-PALETA VERO MANITA D SUERTE
</t>
  </si>
  <si>
    <t>d1ea3ef8-61d3-46bc-a5b7-639cae192254</t>
  </si>
  <si>
    <t xml:space="preserve">ClaveProdServ : 47131811  Cantidad : 11.00  valorUnitario : 330.17  Importe : 3631.89  Descripción : 47131811-DET LIQ ACE UNO PARA TODO
ClaveProdServ : 47131811  Cantidad : 13.00  valorUnitario : 396.55  Importe : 5155.18  Descripción : 47131811-DET ACE NATURALS
ClaveProdServ : 53131615  Cantidad : 10.00  valorUnitario : 248.28  Importe : 2482.76  Descripción : 53131615-T ALWAYS NOCHE SE F.S.A C/A
ClaveProdServ : 47131811  Cantidad : 10.00  valorUnitario : 321.55  Importe : 3215.52  Descripción : 47131811-SUAV DOWNY L.E BRISA FRESCA
ClaveProdServ : 47131811  Cantidad : 10.00  valorUnitario : 321.55  Importe : 3215.52  Descripción : 47131811-SUAV DOWNY L.E PUREZA SILVEST
ClaveProdServ : 47131811  Cantidad : 52.00  valorUnitario : 128.45  Importe : 6679.30  Descripción : 47131811-SUAV DOWNY AMANECER
ClaveProdServ : 47131811  Cantidad : 20.00  valorUnitario : 168.10  Importe : 3362.08  Descripción : 47131811-SUAV DOWNY L.E BLACK ELEGANCE
ClaveProdServ : 47131811  Cantidad : 15.00  valorUnitario : 168.10  Importe : 2521.56  Descripción : 47131811-SUAV DOWNY L.E PERFUME C PASSION
ClaveProdServ : 47131811  Cantidad : 50.00  valorUnitario : 174.14  Importe : 8706.90  Descripción : 47131811-SUAV DOWNY L.E AZUL FLORAL+3
ClaveProdServ : 53131606  Cantidad : 10.00  valorUnitario : 528.45  Importe : 5284.48  Descripción : 53131606-DEO GILLETTE C.POWER H GEL AP
ClaveProdServ : 53131606  Cantidad : 10.00  valorUnitario : 528.45  Importe : 5284.48  Descripción : 53131606-DEO GILLETTE POW BEAD H GEL AP
ClaveProdServ : 53131628  Cantidad : 5.00  valorUnitario : 271.55  Importe : 1357.76  Descripción : 53131628-SH H&amp;amp;S ALIVIO INSTANTANEO
ClaveProdServ : 53131628  Cantidad : 5.00  valorUnitario : 557.76  Importe : 2788.80  Descripción : 53131628-SH H&amp;amp;S 2EN1 LIMP RENOV
ClaveProdServ : 53131628  Cantidad : 5.00  valorUnitario : 557.76  Importe : 2788.80  Descripción : 53131628-SH H&amp;amp;S FUERZA RAIZ
ClaveProdServ : 53131628  Cantidad : 10.00  valorUnitario : 465.52  Importe : 4655.17  Descripción : 53131628-SH H&amp;amp;S LIMP RENOVADORA+10SH180 N
ClaveProdServ : 53131628  Cantidad : 20.00  valorUnitario : 465.52  Importe : 9310.34  Descripción : 53131628-SH H&amp;amp;S 2EN1 SUAV/MAN+10 SH180 N
ClaveProdServ : 53131606  Cantidad : 9.00  valorUnitario : 415.52  Importe : 3739.65  Descripción : 53131606-DEO OLD SPICE CHAMPION H BAR
ClaveProdServ : 53131606  Cantidad : 8.00  valorUnitario : 422.41  Importe : 3379.31  Descripción : 53131606-DEO OLD SPICE P.SPORT H BAR
ClaveProdServ : 53131606  Cantidad : 10.00  valorUnitario : 422.41  Importe : 4224.14  Descripción : 53131606-DEO OLD SPICE SHOWTIME H BAR
</t>
  </si>
  <si>
    <t>7cc6cdff-2f08-4c79-83c2-227b09451d91</t>
  </si>
  <si>
    <t xml:space="preserve">ClaveProdServ : 53131606  Cantidad : 10.00  valorUnitario : 354.31  Importe : 3543.10  Descripción : 53131606-DEO AXE APOLLO H BAR
ClaveProdServ : 53131606  Cantidad : 10.00  valorUnitario : 354.31  Importe : 3543.10  Descripción : 53131606-DEO AXE COLLISION H BAR
ClaveProdServ : 53131606  Cantidad : 4.00  valorUnitario : 354.31  Importe : 1417.24  Descripción : 53131606-DEO AXE DARK TEMP H BAR
ClaveProdServ : 53131602  Cantidad : 2.00  valorUnitario : 168.10  Importe : 336.21  Descripción : 53131602-CREMA P/PEIN CAPRICE KERAT RZ DEF
ClaveProdServ : 53131614  Cantidad : 5.00  valorUnitario : 375.86  Importe : 1879.31  Descripción : 53131614-TALCO DEODOREX
ClaveProdServ : 53131614  Cantidad : 5.00  valorUnitario : 222.41  Importe : 1112.07  Descripción : 53131614-TALCO DEODOREX
ClaveProdServ : 53131613  Cantidad : 5.00  valorUnitario : 306.90  Importe : 1534.49  Descripción : 53131613-CREMA DOVE NUTRI INTENSIVA
ClaveProdServ : 53131606  Cantidad : 8.00  valorUnitario : 219.83  Importe : 1758.62  Descripción : 53131606-DEO DOVE GO FRESH GRAN M ROL
ClaveProdServ : 53131606  Cantidad : 6.00  valorUnitario : 278.45  Importe : 1670.69  Descripción : 53131606-DEO EGO ALFA AER
ClaveProdServ : 53131606  Cantidad : 8.00  valorUnitario : 278.45  Importe : 2227.59  Descripción : 53131606-DEO EGO FORCE BD AER
ClaveProdServ : 53131606  Cantidad : 6.00  valorUnitario : 278.45  Importe : 1670.69  Descripción : 53131606-DEO EGO ULTRA FRESH AER
ClaveProdServ : 53131606  Cantidad : 3.00  valorUnitario : 154.31  Importe : 462.93  Descripción : 53131606-DEO EGO FORCE ROL AP
ClaveProdServ : 53131602  Cantidad : 5.00  valorUnitario : 211.21  Importe : 1056.04  Descripción : 53131602-CREMA P/PEIN ELVIVE ARGIN R X3
ClaveProdServ : 53131628  Cantidad : 2.00  valorUnitario : 463.79  Importe : 927.59  Descripción : 53131628-SH FRUCTIS 2EN1 OIL REP COCO
ClaveProdServ : 53131608  Cantidad : 2.00  valorUnitario : 551.72  Importe : 1103.45  Descripción : 53131608-J TOC JOHNSON BABY ORIGINAL
ClaveProdServ : 53131628  Cantidad : 5.00  valorUnitario : 480.17  Importe : 2400.86  Descripción : 53131628-SH JOHNSON BABY ORIG GOLD NVO
ClaveProdServ : 53131501  Cantidad : 2.00  valorUnitario : 783.62  Importe : 1567.24  Descripción : 53131501-ENJUAGUE B LISTERINE TOTAL CAR
ClaveProdServ : 53131501  Cantidad : 4.00  valorUnitario : 672.41  Importe : 2689.66  Descripción : 53131501-ENJUAGUE B LISTERINE COOLMINT
ClaveProdServ : 53131501  Cantidad : 3.00  valorUnitario : 476.72  Importe : 1430.17  Descripción : 53131501-ENJUAGUE B LISTERINE CUIDADO T
ClaveProdServ : 53131501  Cantidad : 2.00  valorUnitario : 862.07  Importe : 1724.14  Descripción : 53131501-ENJUAGUE B LISTERINE CUIDADO T
ClaveProdServ : 53131501  Cantidad : 3.00  valorUnitario : 862.07  Importe : 2586.21  Descripción : 53131501-ENJUAGUE B LISTERINE A/CAR ZERO
ClaveProdServ : 12171500  Cantidad : 2.00  valorUnitario : 237.07  Importe : 474.14  Descripción : 12171500-T NUTRISSE RET RAIZ 2 NEGRO
ClaveProdServ : 12171500  Cantidad : 2.00  valorUnitario : 237.07  Importe : 474.14  Descripción : 12171500-T NUTRISSE RET RAIZ 10 NEG INT
ClaveProdServ : 12171500  Cantidad : 2.00  valorUnitario : 237.07  Importe : 474.14  Descripción : 12171500-T NUTRISSE RET RAIZ 6 RUB OSC
ClaveProdServ : 12171500  Cantidad : 4.00  valorUnitario : 454.31  Importe : 1817.24  Descripción : 12171500-T NUTRISSE 316 LAVANDA
ClaveProdServ : 12171500  Cantidad : 4.00  valorUnitario : 454.31  Importe : 1817.24  Descripción : 12171500-T NUTRISSE 60 CAPUCCINO
ClaveProdServ : 12171500  Cantidad : 2.00  valorUnitario : 454.31  Importe : 908.62  Descripción : 12171500-T NUTRISSE 6646 COBRIZO RUBIO
ClaveProdServ : 12171500  Cantidad : 2.00  valorUnitario : 454.31  Importe : 908.62  Descripción : 12171500-T NUTRISSE 73 MIEL
ClaveProdServ : 53131606  Cantidad : 5.00  valorUnitario : 317.24  Importe : 1586.21  Descripción : 53131606-DEO OLD SPICE MAR PROF H BAR
</t>
  </si>
  <si>
    <t>ba1684d4-32a3-4799-a68b-df7d6c912c10</t>
  </si>
  <si>
    <t xml:space="preserve">ClaveProdServ : 50171830  Cantidad : 70.00  valorUnitario : 379.00  Importe : 26530.00  Descripción : 50171830-MAYONESA MC LIMON 16 PE
</t>
  </si>
  <si>
    <t>029a44a6-ee6d-4249-9f5e-6a1dc9432239</t>
  </si>
  <si>
    <t xml:space="preserve">ClaveProdServ : 47131811  Cantidad : 200.00  valorUnitario : 243.97  Importe : 48794.80  Descripción : 47131811-DET ARIEL Q/GRASA
</t>
  </si>
  <si>
    <t>b467f66c-12fe-4642-87dc-40b6998eb8f2</t>
  </si>
  <si>
    <t xml:space="preserve">ClaveProdServ : 53131613  Cantidad : 5.00  valorUnitario : 532.76  Importe : 2663.80  Descripción : 53131613-CREMA PALM N.BALANC HID LIQ
ClaveProdServ : 53131602  Cantidad : 3.00  valorUnitario : 913.79  Importe : 2741.38  Descripción : 53131602-ACO PANTENE FUERZA RECONSTR
ClaveProdServ : 53131602  Cantidad : 3.00  valorUnitario : 913.79  Importe : 2741.38  Descripción : 53131602-ACO PANTENE RIZOS DEFINIDOS
ClaveProdServ : 53131606  Cantidad : 15.00  valorUnitario : 222.41  Importe : 3336.21  Descripción : 53131606-DEO REXONA ACTIVE M ROL
ClaveProdServ : 53131606  Cantidad : 5.00  valorUnitario : 235.35  Importe : 1176.73  Descripción : 53131606-DEO REXONA ANTIB ACL M ROL
ClaveProdServ : 53131606  Cantidad : 4.00  valorUnitario : 293.10  Importe : 1172.42  Descripción : 53131606-DEO REXONA FOREST H ROL
ClaveProdServ : 53131606  Cantidad : 3.00  valorUnitario : 293.10  Importe : 879.31  Descripción : 53131606-DEO REXONA EXT COOL H ROL AP
ClaveProdServ : 53131606  Cantidad : 10.00  valorUnitario : 222.41  Importe : 2224.14  Descripción : 53131606-DEO REXONA EXT FRESH M ROL AP
ClaveProdServ : 53131606  Cantidad : 30.00  valorUnitario : 355.17  Importe : 10655.17  Descripción : 53131606-DEO REXONA ACTIVE EMOT M BAR AP
ClaveProdServ : 53131606  Cantidad : 5.00  valorUnitario : 355.17  Importe : 1775.86  Descripción : 53131606-DEO REXONA ANTIB 10X M BAR
ClaveProdServ : 42141502  Cantidad : 6.00  valorUnitario : 193.97  Importe : 1163.84  Descripción : 42141502-HISOPOS DIP &amp;amp; DUB
ClaveProdServ : 42141502  Cantidad : 6.00  valorUnitario : 150.86  Importe : 905.17  Descripción : 42141502-HISOPOS DIP &amp;amp; DUB
ClaveProdServ : 53131640  Cantidad : 5.00  valorUnitario : 187.93  Importe : 939.66  Descripción : 53131640-QUITA ESMALTE SARA NY FRESCO
ClaveProdServ : 53131640  Cantidad : 5.00  valorUnitario : 187.93  Importe : 939.66  Descripción : 53131640-QUITA ESMALTE SARA NY LIMON
ClaveProdServ : 53131640  Cantidad : 5.00  valorUnitario : 187.93  Importe : 939.66  Descripción : 53131640-QUITA ESMALTE SARA NY ORIG
ClaveProdServ : 53131640  Cantidad : 5.00  valorUnitario : 239.66  Importe : 1198.32  Descripción : 53131640-QUITA ESMALTE SARA NY ORIG
ClaveProdServ : 53131606  Cantidad : 8.00  valorUnitario : 278.45  Importe : 2227.59  Descripción : 53131606-DEO SAVILE MANZANILLA M AER AP
ClaveProdServ : 53131606  Cantidad : 10.00  valorUnitario : 153.45  Importe : 1534.48  Descripción : 53131606-DEO SAVILE AGUA D/ROS M ROL AP
ClaveProdServ : 53131606  Cantidad : 5.00  valorUnitario : 153.45  Importe : 767.24  Descripción : 53131606-DEO SAVILE BICARBONATO ROL
ClaveProdServ : 53131628  Cantidad : 5.00  valorUnitario : 231.03  Importe : 1155.17  Descripción : 53131628-SH SAVILE MIEL C.CAIDA 2EN1
ClaveProdServ : 53131628  Cantidad : 6.00  valorUnitario : 231.03  Importe : 1386.21  Descripción : 53131628-SH SAVILE KERATINA LISO
ClaveProdServ : 53131602  Cantidad : 6.00  valorUnitario : 452.59  Importe : 2715.52  Descripción : 53131602-ACO SEDAL RECONSTRUCCION
ClaveProdServ : 53131628  Cantidad : 10.00  valorUnitario : 452.59  Importe : 4525.86  Descripción : 53131628-SH SEDAL CAIDA DEF
ClaveProdServ : 53131606  Cantidad : 2.00  valorUnitario : 388.79  Importe : 777.59  Descripción : 53131606-DEO SPEED S COOL GREEN H AP AER
ClaveProdServ : 53131606  Cantidad : 6.00  valorUnitario : 511.21  Importe : 3067.24  Descripción : 53131606-DEO SPEED S ADN GEL
ClaveProdServ : 53131628  Cantidad : 10.00  valorUnitario : 336.21  Importe : 3362.07  Descripción : 53131628-SH TRESEMME CONTROL CAIDA
ClaveProdServ : 53131628  Cantidad : 5.00  valorUnitario : 562.07  Importe : 2810.35  Descripción : 53131628-SH TRESEMME DETOX SAVILA&amp;amp;COCO
ClaveProdServ : 53131628  Cantidad : 18.00  valorUnitario : 234.48  Importe : 4220.69  Descripción : 53131628-SH PERT DETOX GRANADA
ClaveProdServ : 53131628  Cantidad : 2.00  valorUnitario : 0.01  Importe : 0.02  Descripción : 53131628-SH PERT REP ACEITE OLIVA
ClaveProdServ : 53131602  Cantidad : 2.00  valorUnitario : 0.01  Importe : 0.02  Descripción : 53131602-CREMA P/PEIN PERT A.OLIV/AGUAC S/C
</t>
  </si>
  <si>
    <t>8f0aecc7-421a-41c7-9fe8-7f852e989b70</t>
  </si>
  <si>
    <t xml:space="preserve">ClaveProdServ : 14111704  Cantidad : 208.00  valorUnitario : 287.07  Importe : 59710.35  Descripción : 14111704-HIG BIG QUALITY 600HD
</t>
  </si>
  <si>
    <t>0742e9cf-2394-4ad1-8b60-ea174721e5f0</t>
  </si>
  <si>
    <t xml:space="preserve">ClaveProdServ : 47131811  Cantidad : 20.00  valorUnitario : 334.48  Importe : 6689.66  Descripción : 47131811-DET 123 FRESCA BLANCURA
ClaveProdServ : 47131801  Cantidad : 3.00  valorUnitario : 902.59  Importe : 2707.76  Descripción : 47131801-LIMP BRASSO ANTIGRASA LIMON
ClaveProdServ : 47131810  Cantidad : 5.00  valorUnitario : 156.03  Importe : 780.13  Descripción : 47131810-DET LIQ EFICAZ PINOL LIMON
ClaveProdServ : 47131811  Cantidad : 15.00  valorUnitario : 267.24  Importe : 4008.62  Descripción : 47131811-SUAV ENSUEÑO NATUREZA ARG/MD
ClaveProdServ : 47131811  Cantidad : 100.00  valorUnitario : 184.48  Importe : 18448.30  Descripción : 47131811-SUAV ENSUEÑO MAX F.PRIM+150MLL
ClaveProdServ : 47131811  Cantidad : 100.00  valorUnitario : 137.07  Importe : 13706.90  Descripción : 47131811-SUAV ENSUEÑO MAX F.PRIMAVERAL
ClaveProdServ : 47131801  Cantidad : 20.00  valorUnitario : 237.07  Importe : 4741.38  Descripción : 47131801-LIMP FABULOSO NAT ESSENTIALS
ClaveProdServ : 47131811  Cantidad : 5.00  valorUnitario : 193.97  Importe : 969.83  Descripción : 47131811-DET LIQ MAS CARE&amp;amp;REFRESH
ClaveProdServ : 47131811  Cantidad : 6.00  valorUnitario : 228.45  Importe : 1370.69  Descripción : 47131811-DET LIQ PERSIL COLOR
ClaveProdServ : 47131811  Cantidad : 5.00  valorUnitario : 228.45  Importe : 1142.24  Descripción : 47131811-DET LIQ PERSIL ALTA HIGIENE 360°
ClaveProdServ : 47131801  Cantidad : 20.00  valorUnitario : 241.38  Importe : 4827.58  Descripción : 47131801-LIMP PINOL AROMAS FLORAL
ClaveProdServ : 47131801  Cantidad : 100.00  valorUnitario : 366.38  Importe : 36637.90  Descripción : 47131801-LIMP PINOL
ClaveProdServ : 47131801  Cantidad : 10.00  valorUnitario : 198.28  Importe : 1982.76  Descripción : 47131801-LIMP PINOL ESENCIA CITRICA
ClaveProdServ : 47131801  Cantidad : 60.00  valorUnitario : 198.28  Importe : 11896.56  Descripción : 47131801-LIMP PINOL ESENCIA FLORAL
ClaveProdServ : 47131811  Cantidad : 6.00  valorUnitario : 472.41  Importe : 2834.48  Descripción : 47131811-B VANISH BLANCO
ClaveProdServ : 47131807  Cantidad : 40.00  valorUnitario : 180.17  Importe : 7206.88  Descripción : 47131807-B CLORALEX MAX ULTRA GEL
ClaveProdServ : 47131807  Cantidad : 20.00  valorUnitario : 118.97  Importe : 2379.32  Descripción : 47131807-B CLORALEX
ClaveProdServ : 47131811  Cantidad : 50.00  valorUnitario : 184.48  Importe : 9224.15  Descripción : 47131811-SUAV ENSUEÑO BEBE+150ML
</t>
  </si>
  <si>
    <t>c0800902-467a-4682-8ca4-e4076bc4565c</t>
  </si>
  <si>
    <t xml:space="preserve">ClaveProdServ : 50202200  Cantidad : 6.00  valorUnitario : 834.13  Importe : 5004.77  Descripción : 50202200-ROMPOPE LA HOLANDESA
ClaveProdServ : 53131615  Cantidad : 6.00  valorUnitario : 511.21  Importe : 3067.24  Descripción : 53131615-T ALWAYS U.FINA F.M C/A
ClaveProdServ : 14111705  Cantidad : 8.00  valorUnitario : 350.00  Importe : 2800.00  Descripción : 14111705-SERVILLETA DELSEY MAX
ClaveProdServ : 53131608  Cantidad : 5.00  valorUnitario : 276.72  Importe : 1383.62  Descripción : 53131608-J LIQ CORPORAL DIAL EXFOLIANTE
ClaveProdServ : 53102306  Cantidad : 20.00  valorUnitario : 211.21  Importe : 4224.14  Descripción : 53102306-PAÑAL DIAPRO MED+2PZ+2T.DEP
ClaveProdServ : 53131615  Cantidad : 40.00  valorUnitario : 147.41  Importe : 5896.56  Descripción : 53131615-T FIORE NOC C/A MANZA
ClaveProdServ : 50202200  Cantidad : 1.00  valorUnitario : 1960.78  Importe : 1960.78  Descripción : 50202200-TEQ G.CENTENARIO PLATA
ClaveProdServ : 14111701  Cantidad : 5.00  valorUnitario : 967.24  Importe : 4836.21  Descripción : 14111701-PAÑUELO KLEENEX NEUTRO
ClaveProdServ : 14111701  Cantidad : 5.00  valorUnitario : 989.66  Importe : 4948.32  Descripción : 14111701-PAÑUELO KLEENEX MANZ
ClaveProdServ : 14111705  Cantidad : 8.00  valorUnitario : 1245.69  Importe : 9965.52  Descripción : 14111705-SERVILLETA KLEENEX
ClaveProdServ : 53131615  Cantidad : 5.00  valorUnitario : 304.31  Importe : 1521.55  Descripción : 53131615-T KOTEX UNIKA U.DELG C/A+2BLS
ClaveProdServ : 39112604  Cantidad : 10.00  valorUnitario : 166.38  Importe : 1663.79  Descripción : 39112604-VELAD LA GLORIA V.LUPITA PRF
ClaveProdServ : 50202300  Cantidad : 1.00  valorUnitario : 517.24  Importe : 517.24  Descripción : 50202300-JARABE MADRILEÑA NAT
ClaveProdServ : 14111705  Cantidad : 10.00  valorUnitario : 382.76  Importe : 3827.59  Descripción : 14111705-SERVILLETA MAXIMA CUADRADA
ClaveProdServ : 14111705  Cantidad : 5.00  valorUnitario : 171.55  Importe : 857.76  Descripción : 14111705-SERVITOALLA MAXIMA 50HD
ClaveProdServ : 12171510  Cantidad : 2.00  valorUnitario : 387.93  Importe : 775.86  Descripción : 12171510-COLORANTE P/ALIMENTO MC SURTID
ClaveProdServ : 10121802  Cantidad : 3.00  valorUnitario : 517.24  Importe : 1551.72  Descripción : 10121802-PEDIG MOLIDA POLLO
ClaveProdServ : 10121802  Cantidad : 5.00  valorUnitario : 375.00  Importe : 1875.00  Descripción : 10121802-PEDIG CARNE MOLIDA POLLO
ClaveProdServ : 50202311  Cantidad : 8.00  valorUnitario : 280.17  Importe : 2241.38  Descripción : 50202311-BEB ZUKO MANDARINA
ClaveProdServ : 50202311  Cantidad : 8.00  valorUnitario : 280.17  Importe : 2241.38  Descripción : 50202311-BEB ZUKO PIÑA
ClaveProdServ : 50202311  Cantidad : 15.00  valorUnitario : 280.17  Importe : 4202.58  Descripción : 50202311-BEB ZUKO UVA
ClaveProdServ : 53131615  Cantidad : 20.00  valorUnitario : 113.79  Importe : 2275.86  Descripción : 53131615-T FIORE U.DELG C/A
</t>
  </si>
  <si>
    <t>87148402-7fdd-425a-81a8-76dcc61bd02f</t>
  </si>
  <si>
    <t xml:space="preserve">ClaveProdServ : 53131606  Cantidad : 3.00  valorUnitario : 475.00  Importe : 1425.00  Descripción : 53131606-DEO NIVEA STRESS PROT M AER
ClaveProdServ : 12171500  Cantidad : 1.00  valorUnitario : 115.52  Importe : 115.52  Descripción : 12171500-EXH T NUTRISSE 121 AZAHAR
ClaveProdServ : 12171500  Cantidad : 1.00  valorUnitario : 115.52  Importe : 115.52  Descripción : 12171500-EXH T NUTRISSE 21 MORA
ClaveProdServ : 12171500  Cantidad : 1.00  valorUnitario : 115.52  Importe : 115.52  Descripción : 12171500-EXH T NUTRISSE 260 NEG RUBI
ClaveProdServ : 12171500  Cantidad : 1.00  valorUnitario : 115.52  Importe : 115.52  Descripción : 12171500-EXH T NUTRISSE 53 NUEZ
ClaveProdServ : 12171500  Cantidad : 1.00  valorUnitario : 115.52  Importe : 115.52  Descripción : 12171500-EXH T NUTRISSE 71 VAINILLA
ClaveProdServ : 12171500  Cantidad : 1.00  valorUnitario : 115.52  Importe : 115.52  Descripción : 12171500-EXH T NUTRISSE 713 VAINILLA SILVIA
ClaveProdServ : 12171500  Cantidad : 5.00  valorUnitario : 454.31  Importe : 2271.55  Descripción : 12171500-T NUTRISSE 121 AZAHAR
ClaveProdServ : 12171500  Cantidad : 5.00  valorUnitario : 454.31  Importe : 2271.55  Descripción : 12171500-T NUTRISSE 21 MORA
ClaveProdServ : 12171500  Cantidad : 5.00  valorUnitario : 454.31  Importe : 2271.55  Descripción : 12171500-T NUTRISSE 260 NEG RUBI
ClaveProdServ : 12171500  Cantidad : 5.00  valorUnitario : 454.31  Importe : 2271.55  Descripción : 12171500-T NUTRISSE 51 CAS CL U/COB
ClaveProdServ : 12171500  Cantidad : 5.00  valorUnitario : 454.31  Importe : 2271.55  Descripción : 12171500-T NUTRISSE 71 VAINILLA
ClaveProdServ : 12171500  Cantidad : 6.00  valorUnitario : 454.31  Importe : 2725.86  Descripción : 12171500-T NUTRISSE 713 VAINILLA SILVIA
</t>
  </si>
  <si>
    <t>f0b83335-8a45-4d7e-b6c7-82a8fbe87ef3</t>
  </si>
  <si>
    <t xml:space="preserve">ClaveProdServ : 53131606  Cantidad : 7.00  valorUnitario : 222.41  Importe : 1556.90  Descripción : 53131606-DEO REXONA TORONJ&amp;amp;VERB M ROL AP
ClaveProdServ : 53131606  Cantidad : 5.00  valorUnitario : 222.41  Importe : 1112.07  Descripción : 53131606-DEO REXONA EXT FRESH M ROL AP
ClaveProdServ : 53131606  Cantidad : 4.00  valorUnitario : 522.41  Importe : 2089.66  Descripción : 53131606-DEO REXONA CITRUS H BAR
ClaveProdServ : 53131606  Cantidad : 10.00  valorUnitario : 278.45  Importe : 2784.48  Descripción : 53131606-DEO SAVILE BICARBONATO AER AP
ClaveProdServ : 53131606  Cantidad : 8.00  valorUnitario : 232.76  Importe : 1862.07  Descripción : 53131606-DEO SAVILE AGUA D/ROS M BAR AP
ClaveProdServ : 53131602  Cantidad : 3.00  valorUnitario : 452.59  Importe : 1357.76  Descripción : 53131602-ACO SEDAL CERAMIDAS
ClaveProdServ : 53131606  Cantidad : 6.00  valorUnitario : 238.79  Importe : 1432.76  Descripción : 53131606-DEO SPEED S 24/7 EXTREM ULTRA AER
ClaveProdServ : 53131613  Cantidad : 4.00  valorUnitario : 237.93  Importe : 951.72  Descripción : 53131613-CREMA STIVES VIT &amp;quot;E&amp;quot;
ClaveProdServ : 53131628  Cantidad : 6.00  valorUnitario : 336.21  Importe : 2017.24  Descripción : 53131628-SH TRESEMME CONTROL CAIDA
ClaveProdServ : 53131602  Cantidad : 5.00  valorUnitario : 435.35  Importe : 2176.73  Descripción : 53131602-SPRAY TRESEMME CLIMATE CONTROL
ClaveProdServ : 53131606  Cantidad : 3.00  valorUnitario : 235.35  Importe : 706.04  Descripción : 53131606-DEO REXONA ANTIB ACL M ROL
ClaveProdServ : 53131628  Cantidad : 9.00  valorUnitario : 237.07  Importe : 2133.62  Descripción : 53131628-SH PERT ARGAN &amp;amp; ACEITE
ClaveProdServ : 53131628  Cantidad : 18.00  valorUnitario : 237.07  Importe : 4267.24  Descripción : 53131628-SH PERT BIOTINA/A.AGUAC
ClaveProdServ : 53131628  Cantidad : 18.00  valorUnitario : 237.07  Importe : 4267.24  Descripción : 53131628-SH PERT CAFEINA
ClaveProdServ : 53131628  Cantidad : 9.00  valorUnitario : 237.07  Importe : 2133.62  Descripción : 53131628-SH PERT H. PROFUNDA MIEL
ClaveProdServ : 53131628  Cantidad : 8.00  valorUnitario : 0.01  Importe : 0.08  Descripción : 53131628-SH PERT CAFEINA
ClaveProdServ : 53131602  Cantidad : 6.00  valorUnitario : 426.72  Importe : 2560.34  Descripción : 53131602-MOUSSE TRESEMME EXT FIRME
</t>
  </si>
  <si>
    <t>bed9794c-9ded-4eb7-8bab-8fccfe6fc3fc</t>
  </si>
  <si>
    <t xml:space="preserve">ClaveProdServ : 47131811  Cantidad : 120.00  valorUnitario : 193.97  Importe : 23275.92  Descripción : 47131811-DET UTIL
</t>
  </si>
  <si>
    <t>d464cccd-59ce-4d81-9f6d-ef51d4e157ff</t>
  </si>
  <si>
    <t xml:space="preserve">ClaveProdServ : 53131606  Cantidad : 5.00  valorUnitario : 439.66  Importe : 2198.32  Descripción : 53131606-DEO AXE LOL BD H AER
ClaveProdServ : 53131606  Cantidad : 5.00  valorUnitario : 219.83  Importe : 1099.14  Descripción : 53131606-DEO DOVE GO FRESH GRAN M ROL
ClaveProdServ : 53131606  Cantidad : 10.00  valorUnitario : 278.45  Importe : 2784.48  Descripción : 53131606-DEO EGO SPORT BD AER
ClaveProdServ : 53131606  Cantidad : 4.00  valorUnitario : 278.45  Importe : 1113.79  Descripción : 53131606-DEO EGO ULTRA FRESH AER
ClaveProdServ : 53131602  Cantidad : 6.00  valorUnitario : 211.21  Importe : 1267.24  Descripción : 53131602-CREMA P/PEIN ELVIVE REP TOT 5
ClaveProdServ : 53131628  Cantidad : 3.00  valorUnitario : 659.48  Importe : 1978.45  Descripción : 53131628-SH FOLICURE ORIGINAL
ClaveProdServ : 53131613  Cantidad : 12.00  valorUnitario : 455.17  Importe : 5462.06  Descripción : 53131613-AGUA MICELAR GARNIER DESMAQ
ClaveProdServ : 53131613  Cantidad : 6.00  valorUnitario : 438.79  Importe : 2632.76  Descripción : 53131613-CREMA HIND&amp;apos;S HID EXT AVENA
ClaveProdServ : 53131628  Cantidad : 1.00  valorUnitario : 407.76  Importe : 407.76  Descripción : 53131628-SH HUGGIES KIDS MANZ UNISEX
ClaveProdServ : 53131628  Cantidad : 2.00  valorUnitario : 574.14  Importe : 1148.28  Descripción : 53131628-SH HUGGIES KIDS MANZ MIEL (A)
ClaveProdServ : 53131628  Cantidad : 2.00  valorUnitario : 574.14  Importe : 1148.28  Descripción : 53131628-SH HUGGIES KIDS MORA (A)
ClaveProdServ : 53131613  Cantidad : 8.00  valorUnitario : 518.97  Importe : 4151.79  Descripción : 53131613-CREMA JOHNSON A/DORMIR
ClaveProdServ : 53131628  Cantidad : 6.00  valorUnitario : 443.97  Importe : 2663.84  Descripción : 53131628-SH JOHNSON BABY GOT DE BRILLO
ClaveProdServ : 53131628  Cantidad : 3.00  valorUnitario : 235.34  Importe : 706.01  Descripción : 53131628-SH JOHNSON BABY ORIG GOLD
ClaveProdServ : 53131647  Cantidad : 2.00  valorUnitario : 287.07  Importe : 574.14  Descripción : 53131647-TALCO JOHNSON ORIG
ClaveProdServ : 53131628  Cantidad : 5.00  valorUnitario : 443.97  Importe : 2219.87  Descripción : 53131628-SH JOHNSON BABY FUERZA Y VITAM
ClaveProdServ : 53131606  Cantidad : 2.00  valorUnitario : 362.93  Importe : 725.86  Descripción : 53131606-DEO LADY SS FLORAL MINI ROL
ClaveProdServ : 53131501  Cantidad : 5.00  valorUnitario : 672.41  Importe : 3362.07  Descripción : 53131501-ENJUAGUE B LISTERINE COOLMINT
ClaveProdServ : 53131501  Cantidad : 4.00  valorUnitario : 476.72  Importe : 1906.90  Descripción : 53131501-ENJUAGUE B LIST CUIDADO T ZERO
ClaveProdServ : 53131501  Cantidad : 4.00  valorUnitario : 862.07  Importe : 3448.28  Descripción : 53131501-ENJUAGUE B LIST CUIDADO T ZERO
ClaveProdServ : 53131501  Cantidad : 2.00  valorUnitario : 862.07  Importe : 1724.14  Descripción : 53131501-ENJUAGUE B LISTERINE A/CAR ZERO
ClaveProdServ : 53131501  Cantidad : 8.00  valorUnitario : 747.41  Importe : 5979.31  Descripción : 53131501-ENJUAGUE B LISTERINE ZERO
ClaveProdServ : 53131613  Cantidad : 10.00  valorUnitario : 1231.90  Importe : 12318.97  Descripción : 53131613-CREMA LUBRIDERM NORMAL
ClaveProdServ : 53131613  Cantidad : 3.00  valorUnitario : 1677.59  Importe : 5032.76  Descripción : 53131613-CREMA LUBRIDERM UV
ClaveProdServ : 53131613  Cantidad : 18.00  valorUnitario : 1231.90  Importe : 22174.15  Descripción : 53131613-CREMA LUBRIDERM REP INT
ClaveProdServ : 53131613  Cantidad : 1.00  valorUnitario : 818.10  Importe : 818.10  Descripción : 53131613-CREMA NIVEA BODY HUM PROF ALOE
ClaveProdServ : 53131606  Cantidad : 5.00  valorUnitario : 483.62  Importe : 2418.11  Descripción : 53131606-DEO NIVEA FRESH OCEAN H AER AP N
ClaveProdServ : 53131606  Cantidad : 5.00  valorUnitario : 483.62  Importe : 2418.11  Descripción : 53131606-DEO NIVEA PROT&amp;amp;CUID H AER AP
ClaveProdServ : 53131628  Cantidad : 18.00  valorUnitario : 237.07  Importe : 4267.24  Descripción : 53131628-SH PERT DETOX GRANADA
</t>
  </si>
  <si>
    <t>c0e20bfc-49f3-4240-a913-0b8df39965ef</t>
  </si>
  <si>
    <t xml:space="preserve">ClaveProdServ : 39112604  Cantidad : 5.00  valorUnitario : 270.69  Importe : 1353.45  Descripción : 39112604-VELAD ARAMO COLISEO SAN JUDAS
ClaveProdServ : 39112604  Cantidad : 5.00  valorUnitario : 201.72  Importe : 1008.62  Descripción : 39112604-VELAD ARAMO LIMONERO ESMERALDA
ClaveProdServ : 14111704  Cantidad : 10.00  valorUnitario : 216.38  Importe : 2163.79  Descripción : 14111704-HIG FLAMINGO 195HD
ClaveProdServ : 47131816  Cantidad : 20.00  valorUnitario : 219.83  Importe : 4396.56  Descripción : 47131816-GLADE GEL HOGAR LIMON
ClaveProdServ : 47131816  Cantidad : 10.00  valorUnitario : 0.01  Importe : 0.10  Descripción : 47131816-GLADE GEL HOGAR JAZMIN
ClaveProdServ : 53102305  Cantidad : 8.00  valorUnitario : 732.76  Importe : 5862.07  Descripción : 53102305-HUGGIES P.ALBERCA LITTLE CH
ClaveProdServ : 53102305  Cantidad : 3.00  valorUnitario : 589.66  Importe : 1768.99  Descripción : 53102305-HUGGIES ALL AROUND 4
ClaveProdServ : 14111704  Cantidad : 1.00  valorUnitario : 674.14  Importe : 674.14  Descripción : 14111704-HUGGIES ALL AROUND 5+6PZ
ClaveProdServ : 53102305  Cantidad : 10.00  valorUnitario : 524.14  Importe : 5241.38  Descripción : 53102305-CALZON PULL-UPS XGDE(O)
ClaveProdServ : 53102305  Cantidad : 10.00  valorUnitario : 866.38  Importe : 8663.79  Descripción : 53102305-HUGGIES U.CONF 4(O)
ClaveProdServ : 53102305  Cantidad : 30.00  valorUnitario : 301.72  Importe : 9051.72  Descripción : 53102305-KBB ABSORSEC MED
ClaveProdServ : 53131624  Cantidad : 1.00  valorUnitario : 0.01  Importe : 0.01  Descripción : 53131624-T HUM ESCUDO ANTIBAC 16X16 S/C
ClaveProdServ : 10121805  Cantidad : 7.00  valorUnitario : 192.24  Importe : 1345.69  Descripción : 10121805-FELIX PAVO SALSA
ClaveProdServ : 10121805  Cantidad : 10.00  valorUnitario : 192.24  Importe : 1922.41  Descripción : 10121805-FELIX POLLO Y PAVO SALSA
ClaveProdServ : 53131615  Cantidad : 2.00  valorUnitario : 968.10  Importe : 1936.21  Descripción : 53131615-SABA B.NOCHES PANTIES GDE/XGDE
ClaveProdServ : 53131615  Cantidad : 1.00  valorUnitario : 837.93  Importe : 837.93  Descripción : 53131615-PARCHE TERMICO SABA
ClaveProdServ : 14111704  Cantidad : 15.00  valorUnitario : 147.41  Importe : 2211.21  Descripción : 14111704-HIG SUAVEL 200HD
ClaveProdServ : 14111704  Cantidad : 10.00  valorUnitario : 131.04  Importe : 1310.35  Descripción : 14111704-HIG SUAVEL 200HD
ClaveProdServ : 53102306  Cantidad : 5.00  valorUnitario : 343.97  Importe : 1719.87  Descripción : 53102306-PAÑAL TENA CONFORT GDE
ClaveProdServ : 10121805  Cantidad : 30.00  valorUnitario : 59.48  Importe : 1784.49  Descripción : 10121805-WHISKAS SOUFFLE RES
</t>
  </si>
  <si>
    <t>981546e9-873d-4b26-831d-a2eed1f466b4</t>
  </si>
  <si>
    <t xml:space="preserve">ClaveProdServ : 47131811  Cantidad : 15.00  valorUnitario : 396.55  Importe : 5948.28  Descripción : 47131811-DET ACE NATURALS
ClaveProdServ : 47131801  Cantidad : 10.00  valorUnitario : 325.00  Importe : 3250.00  Descripción : 47131801-LIMP AJAX BICAR LIMON
ClaveProdServ : 47131807  Cantidad : 80.00  valorUnitario : 178.45  Importe : 14275.84  Descripción : 47131807-B CLORALEX
ClaveProdServ : 47131807  Cantidad : 8.00  valorUnitario : 117.24  Importe : 937.93  Descripción : 47131807-B CLOROX POWER GEL REG
ClaveProdServ : 47131807  Cantidad : 6.00  valorUnitario : 221.55  Importe : 1329.31  Descripción : 47131807-B CLOROX POWER GEL MAG FLORAL
ClaveProdServ : 53131608  Cantidad : 6.00  valorUnitario : 1021.55  Importe : 6129.31  Descripción : 53131608-J TOC DOVE EXFOLIANTE
ClaveProdServ : 53131608  Cantidad : 6.00  valorUnitario : 1021.55  Importe : 6129.31  Descripción : 53131608-J TOC DOVE HIDRA FRESCA
ClaveProdServ : 53131608  Cantidad : 6.00  valorUnitario : 1021.55  Importe : 6129.31  Descripción : 53131608-J TOC DOVE GRANADA REVIGORIZAN
ClaveProdServ : 47131801  Cantidad : 10.00  valorUnitario : 215.09  Importe : 2150.86  Descripción : 47131801-LIMP MAXI HOGAR ACEITE DE PINO
ClaveProdServ : 47131801  Cantidad : 10.00  valorUnitario : 158.62  Importe : 1586.21  Descripción : 47131801-LIMP MAXI HOGAR LAVANDA
ClaveProdServ : 47131801  Cantidad : 15.00  valorUnitario : 158.62  Importe : 2379.32  Descripción : 47131801-LIMP MAXI HOGAR LIMON
ClaveProdServ : 53131608  Cantidad : 1.00  valorUnitario : 594.83  Importe : 594.83  Descripción : 53131608-J TOC MENNEN BABY LAVANDA
ClaveProdServ : 53131626  Cantidad : 5.00  valorUnitario : 405.17  Importe : 2025.86  Descripción : 53131626-GEL ANTIBAC PALMOLIVE N.BALAN
ClaveProdServ : 53131608  Cantidad : 4.00  valorUnitario : 657.76  Importe : 2631.04  Descripción : 53131608-J TOC PALMOLIVE EXF CACAO&amp;amp;JAZ
ClaveProdServ : 53131608  Cantidad : 2.00  valorUnitario : 657.76  Importe : 1315.52  Descripción : 53131608-J TOC PALMOLIVE YOG&amp;amp;FRUTAS
ClaveProdServ : 53131608  Cantidad : 2.00  valorUnitario : 657.76  Importe : 1315.52  Descripción : 53131608-J TOC PALMOLIVE JALEA REAL&amp;amp;YOG
ClaveProdServ : 47131811  Cantidad : 6.00  valorUnitario : 206.04  Importe : 1236.21  Descripción : 47131811-J LIQ LAV PINOL
ClaveProdServ : 47131811  Cantidad : 5.00  valorUnitario : 204.31  Importe : 1021.55  Descripción : 47131811-DET LIQ PINOL ROPA COLOR
ClaveProdServ : 47131801  Cantidad : 35.00  valorUnitario : 187.93  Importe : 6577.59  Descripción : 47131801-LIMP PINOL AROMAS LAV+1DET PINOL
ClaveProdServ : 47131801  Cantidad : 20.00  valorUnitario : 154.31  Importe : 3086.20  Descripción : 47131801-LIMP POETT ALEGRA TU DIA
ClaveProdServ : 47131811  Cantidad : 15.00  valorUnitario : 412.93  Importe : 6193.97  Descripción : 47131811-SUAV SUAVITEL MM ABRAZO D/AMOR
ClaveProdServ : 53131608  Cantidad : 2.00  valorUnitario : 810.35  Importe : 1620.69  Descripción : 53131608-J TOC ZEST ALMENDRA AVENA
ClaveProdServ : 53131608  Cantidad : 1.00  valorUnitario : 810.35  Importe : 810.35  Descripción : 53131608-J TOC ZEST SABILA PEPINO
ClaveProdServ : 47131807  Cantidad : 50.00  valorUnitario : 213.79  Importe : 10689.65  Descripción : 47131807-B CLOROX ROPA COLOR DUOPACK
</t>
  </si>
  <si>
    <t>01187458</t>
  </si>
  <si>
    <t>1264f569-3367-4173-9d3e-a43ba4cc2229</t>
  </si>
  <si>
    <t xml:space="preserve">ClaveProdServ : 50161813  Cantidad : 6.00  valorUnitario : 293.52  Importe : 1761.11  Descripción : 50161813-CHOCO HERSHEY&amp;apos;S ALM BAR
ClaveProdServ : 50161813  Cantidad : 2.00  valorUnitario : 312.96  Importe : 625.93  Descripción : 50161813-CHOCO HERSHEY&amp;apos;S C&amp;amp;C BAR
ClaveProdServ : 50161813  Cantidad : 2.00  valorUnitario : 312.96  Importe : 625.93  Descripción : 50161813-CHOCO HERSHEY&amp;apos;S AMARGO BAR
ClaveProdServ : 50161500  Cantidad : 2.00  valorUnitario : 471.30  Importe : 942.59  Descripción : 50161500-COCOA HERSHEY&amp;apos;S
ClaveProdServ : 50161813  Cantidad : 2.00  valorUnitario : 615.74  Importe : 1231.48  Descripción : 50161813-CHOCO HERSHEY&amp;apos;S KISS ALM BLS
ClaveProdServ : 50161813  Cantidad : 5.00  valorUnitario : 368.52  Importe : 1842.60  Descripción : 50161813-CHOCO HERSHEY&amp;apos;S KISS ALM BLS
ClaveProdServ : 50192100  Cantidad : 3.00  valorUnitario : 510.19  Importe : 1530.58  Descripción : 50192100-B CACAHUATE LA ROSA JAPONES
ClaveProdServ : 50192100  Cantidad : 2.00  valorUnitario : 479.63  Importe : 959.26  Descripción : 50192100-B CACAHUATE LA ROSA JAPONES
ClaveProdServ : 50161800  Cantidad : 5.00  valorUnitario : 618.52  Importe : 3092.60  Descripción : 50161800-CARAM SUAVE LA ROSA ACIDITO
ClaveProdServ : 50161813  Cantidad : 2.00  valorUnitario : 1101.85  Importe : 2203.70  Descripción : 50161813-CHOCO LA ROSA SUIZO C/ALMEN
ClaveProdServ : 50161813  Cantidad : 5.00  valorUnitario : 935.19  Importe : 4675.97  Descripción : 50161813-CHOCO LA ROSA SUIZO
ClaveProdServ : 50161800  Cantidad : 2.00  valorUnitario : 768.52  Importe : 1537.04  Descripción : 50161800-MALVAV BIANCHI CHOCO
ClaveProdServ : 50161813  Cantidad : 2.00  valorUnitario : 510.19  Importe : 1020.39  Descripción : 50161813-CHOCO NUGS MINI
ClaveProdServ : 50161813  Cantidad : 3.00  valorUnitario : 684.26  Importe : 2052.78  Descripción : 50161813-CHOCO LA ROSA RANITA CROA
ClaveProdServ : 50161800  Cantidad : 2.00  valorUnitario : 624.07  Importe : 1248.15  Descripción : 50161800-PALETA LA ROSA JUM CERE
</t>
  </si>
  <si>
    <t>PAGO</t>
  </si>
  <si>
    <t>00133881</t>
  </si>
  <si>
    <t>00136147</t>
  </si>
  <si>
    <t>00136828</t>
  </si>
  <si>
    <t>00134938</t>
  </si>
  <si>
    <t>00134586</t>
  </si>
  <si>
    <t>00135633</t>
  </si>
  <si>
    <t>00135934</t>
  </si>
  <si>
    <t>00135665</t>
  </si>
  <si>
    <t>00136869</t>
  </si>
  <si>
    <t>00133022</t>
  </si>
  <si>
    <t>00135827</t>
  </si>
  <si>
    <t>00133403</t>
  </si>
  <si>
    <t>00133606</t>
  </si>
  <si>
    <t>00137460</t>
  </si>
  <si>
    <t>00136956</t>
  </si>
  <si>
    <t>00134833</t>
  </si>
  <si>
    <t>00133372</t>
  </si>
  <si>
    <t>00136968</t>
  </si>
  <si>
    <t>00136670</t>
  </si>
  <si>
    <t>00135642</t>
  </si>
  <si>
    <t>00137086</t>
  </si>
  <si>
    <t>00136086</t>
  </si>
  <si>
    <t>050D90D6-DF24-45D7-8AA1-755312D00655</t>
  </si>
  <si>
    <t>088FC2D2-879B-4726-84B3-60FDB7614A2C</t>
  </si>
  <si>
    <t>1DDC8DF8-3E14-428F-9953-033F475AA204</t>
  </si>
  <si>
    <t>1E1762C9-983A-4543-B75A-876B470F2F7D</t>
  </si>
  <si>
    <t>2A2A9AE4-76E1-4C7D-985A-E75431D4652D</t>
  </si>
  <si>
    <t>2C4E002E-26AD-4161-A24E-47714C96B0F5</t>
  </si>
  <si>
    <t>3D9A7D78-D42A-4617-992A-67AA67C64A38</t>
  </si>
  <si>
    <t>6409C526-1DCC-4134-8858-4E00964F0688</t>
  </si>
  <si>
    <t>665CAFBE-1DD3-4286-9835-B0BAD3D5C6BD</t>
  </si>
  <si>
    <t>7D4186A8-F193-4B07-8A28-DAB71A3D1089</t>
  </si>
  <si>
    <t>7F294059-C4BD-49C7-82D8-7AE27F782954</t>
  </si>
  <si>
    <t>94947141-95CE-4C28-944B-31936E6F63C4</t>
  </si>
  <si>
    <t>A0E562D8-4A6E-44FA-9EB7-5DB060C88F3A</t>
  </si>
  <si>
    <t>A666E6ED-3B11-491E-97CA-0ECF864F0050</t>
  </si>
  <si>
    <t>B42F1D62-3AB6-4BA4-807F-752941181563</t>
  </si>
  <si>
    <t>B59FB726-A9CE-4584-B60E-509F9D9A6FA2</t>
  </si>
  <si>
    <t>C113131F-18A3-4D85-A1AF-7179B283ED97</t>
  </si>
  <si>
    <t>E73C7F3C-9DC7-459C-8448-4A7EA68218E1</t>
  </si>
  <si>
    <t>F1105D48-9C75-4977-A0E5-B8D193971167</t>
  </si>
  <si>
    <t>FA788786-D6C6-4BCA-AE4E-7301F6E93EE3</t>
  </si>
  <si>
    <t>FD94161D-6726-4676-A22C-0138D4D2E52B</t>
  </si>
  <si>
    <t>FE401188-8405-4D76-9922-653CE228D75C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</si>
</sst>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</cellStyleXfs>
  <cellXfs count="28">
    <xf numFmtId="0" fontId="0" fillId="0" borderId="0" xfId="0"/>
    <xf numFmtId="44" fontId="0" fillId="2" borderId="0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44" fontId="2" fillId="3" borderId="0" xfId="1" applyFont="1" applyFill="1" applyBorder="1" applyAlignment="1">
      <alignment horizontal="center"/>
    </xf>
    <xf numFmtId="44" fontId="0" fillId="0" borderId="0" xfId="1" applyFont="1" applyFill="1" applyAlignment="1">
      <alignment horizontal="center"/>
    </xf>
    <xf numFmtId="0" fontId="0" fillId="0" borderId="0" xfId="0" applyFill="1"/>
    <xf numFmtId="44" fontId="2" fillId="4" borderId="0" xfId="1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44" fontId="2" fillId="3" borderId="0" xfId="1" applyFont="1" applyFill="1" applyBorder="1" applyAlignment="1">
      <alignment horizontal="center" wrapText="1"/>
    </xf>
    <xf numFmtId="44" fontId="2" fillId="0" borderId="0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43" fontId="1" fillId="0" borderId="0" xfId="3" applyFont="1" applyAlignment="1">
      <alignment horizontal="center" vertical="center"/>
    </xf>
    <xf numFmtId="43" fontId="1" fillId="0" borderId="0" xfId="3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3" fontId="3" fillId="0" borderId="0" xfId="3" applyFont="1" applyFill="1" applyAlignment="1">
      <alignment horizontal="center" vertical="center"/>
    </xf>
    <xf numFmtId="43" fontId="0" fillId="0" borderId="0" xfId="3" applyFont="1" applyFill="1" applyAlignment="1">
      <alignment horizontal="center" vertical="center"/>
    </xf>
    <xf numFmtId="9" fontId="2" fillId="3" borderId="0" xfId="1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Millares" xfId="3" builtinId="3"/>
    <cellStyle name="Millares 2" xfId="2"/>
    <cellStyle name="Moneda" xfId="1" builtinId="4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5"/>
  <sheetViews>
    <sheetView tabSelected="1" view="pageBreakPreview" zoomScale="90" zoomScaleNormal="90" zoomScaleSheetLayoutView="90" workbookViewId="0">
      <selection activeCell="A177" sqref="A177"/>
    </sheetView>
  </sheetViews>
  <sheetFormatPr baseColWidth="10" defaultRowHeight="15" x14ac:dyDescent="0.25"/>
  <cols>
    <col min="1" max="1" width="39.7109375" style="3" customWidth="1"/>
    <col min="2" max="2" width="18.42578125" style="3" customWidth="1"/>
    <col min="3" max="3" width="48.140625" style="3" customWidth="1"/>
    <col min="4" max="4" width="14.5703125" style="3" bestFit="1" customWidth="1"/>
    <col min="5" max="5" width="39.7109375" style="3" bestFit="1" customWidth="1"/>
    <col min="6" max="6" width="11.42578125" style="3"/>
    <col min="7" max="7" width="11.42578125" style="2"/>
    <col min="8" max="9" width="20.140625" style="2" customWidth="1"/>
    <col min="10" max="10" width="18.7109375" style="2" customWidth="1"/>
    <col min="11" max="11" width="17.85546875" style="2" customWidth="1"/>
    <col min="12" max="12" width="19.140625" style="2" customWidth="1"/>
    <col min="13" max="13" width="21.5703125" style="3" bestFit="1" customWidth="1"/>
    <col min="14" max="14" width="17.42578125" style="3" customWidth="1"/>
    <col min="15" max="15" width="19.42578125" style="3" customWidth="1"/>
    <col min="16" max="16" width="11.42578125" style="3"/>
  </cols>
  <sheetData>
    <row r="1" spans="1:17" x14ac:dyDescent="0.25">
      <c r="A1" s="9"/>
      <c r="B1" s="9"/>
      <c r="C1" s="9" t="s">
        <v>17</v>
      </c>
      <c r="D1" s="9"/>
      <c r="E1" s="9"/>
      <c r="F1" s="9"/>
      <c r="G1" s="1"/>
      <c r="M1" s="10"/>
      <c r="N1" s="10"/>
      <c r="O1" s="10"/>
      <c r="P1" s="10"/>
      <c r="Q1" s="11"/>
    </row>
    <row r="2" spans="1:17" x14ac:dyDescent="0.25">
      <c r="A2" s="9"/>
      <c r="B2" s="9"/>
      <c r="C2" s="9" t="s">
        <v>18</v>
      </c>
      <c r="D2" s="9"/>
      <c r="E2" s="9"/>
      <c r="F2" s="9"/>
      <c r="G2" s="1"/>
      <c r="M2" s="10"/>
      <c r="N2" s="10"/>
      <c r="O2" s="10"/>
      <c r="P2" s="10"/>
      <c r="Q2" s="11"/>
    </row>
    <row r="3" spans="1:17" x14ac:dyDescent="0.25">
      <c r="A3" s="9"/>
      <c r="B3" s="9"/>
      <c r="C3" s="9" t="s">
        <v>20</v>
      </c>
      <c r="D3" s="9"/>
      <c r="E3" s="9"/>
      <c r="F3" s="9"/>
      <c r="G3" s="1"/>
      <c r="M3" s="10"/>
      <c r="N3" s="10"/>
      <c r="O3" s="10"/>
      <c r="P3" s="10"/>
      <c r="Q3" s="11"/>
    </row>
    <row r="4" spans="1:17" x14ac:dyDescent="0.25">
      <c r="A4" s="9"/>
      <c r="B4" s="9"/>
      <c r="C4" s="9" t="s">
        <v>0</v>
      </c>
      <c r="D4" s="9"/>
      <c r="E4" s="9"/>
      <c r="F4" s="9"/>
      <c r="G4" s="1"/>
      <c r="M4" s="10"/>
      <c r="N4" s="10"/>
      <c r="O4" s="10"/>
      <c r="P4" s="10"/>
      <c r="Q4" s="11"/>
    </row>
    <row r="5" spans="1:17" x14ac:dyDescent="0.25">
      <c r="A5" s="10"/>
      <c r="B5" s="10"/>
      <c r="C5" s="10"/>
      <c r="D5" s="10"/>
      <c r="E5" s="10"/>
      <c r="F5" s="10"/>
      <c r="M5" s="10"/>
      <c r="N5" s="10"/>
      <c r="O5" s="10"/>
      <c r="P5" s="10"/>
      <c r="Q5" s="11"/>
    </row>
    <row r="6" spans="1:17" ht="30" x14ac:dyDescent="0.25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14" t="s">
        <v>7</v>
      </c>
      <c r="H6" s="5" t="s">
        <v>8</v>
      </c>
      <c r="I6" s="23">
        <v>0</v>
      </c>
      <c r="J6" s="5" t="s">
        <v>9</v>
      </c>
      <c r="K6" s="5" t="s">
        <v>10</v>
      </c>
      <c r="L6" s="5" t="s">
        <v>11</v>
      </c>
      <c r="M6" s="4" t="s">
        <v>12</v>
      </c>
      <c r="N6" s="4" t="s">
        <v>13</v>
      </c>
      <c r="O6" s="4" t="s">
        <v>14</v>
      </c>
      <c r="P6" s="4" t="s">
        <v>15</v>
      </c>
      <c r="Q6" s="11"/>
    </row>
    <row r="7" spans="1:17" x14ac:dyDescent="0.25">
      <c r="A7" s="3" t="s">
        <v>21</v>
      </c>
      <c r="B7" s="3" t="s">
        <v>22</v>
      </c>
      <c r="C7" t="s">
        <v>32</v>
      </c>
      <c r="D7" s="20">
        <v>302407</v>
      </c>
      <c r="E7" t="s">
        <v>33</v>
      </c>
      <c r="F7" s="12" t="s">
        <v>16</v>
      </c>
      <c r="G7" s="6">
        <v>1</v>
      </c>
      <c r="H7" s="18">
        <f t="shared" ref="H7:H54" si="0">J7/0.16</f>
        <v>0</v>
      </c>
      <c r="I7" s="18">
        <f t="shared" ref="I7:I54" si="1">L7-H7-J7</f>
        <v>6692.03</v>
      </c>
      <c r="J7" s="22">
        <v>0</v>
      </c>
      <c r="K7" s="15">
        <v>0</v>
      </c>
      <c r="L7" s="19">
        <v>6692.03</v>
      </c>
      <c r="M7" s="20" t="s">
        <v>23</v>
      </c>
      <c r="N7" s="17">
        <v>44408</v>
      </c>
      <c r="O7" s="21" t="s">
        <v>19</v>
      </c>
      <c r="P7" s="16"/>
      <c r="Q7" s="11"/>
    </row>
    <row r="8" spans="1:17" x14ac:dyDescent="0.25">
      <c r="A8" s="3" t="s">
        <v>21</v>
      </c>
      <c r="B8" s="3" t="s">
        <v>22</v>
      </c>
      <c r="C8" t="s">
        <v>34</v>
      </c>
      <c r="D8" s="20">
        <v>320990</v>
      </c>
      <c r="E8" t="s">
        <v>35</v>
      </c>
      <c r="F8" s="12" t="s">
        <v>16</v>
      </c>
      <c r="G8" s="6">
        <v>1</v>
      </c>
      <c r="H8" s="18">
        <f t="shared" si="0"/>
        <v>0</v>
      </c>
      <c r="I8" s="18">
        <f t="shared" si="1"/>
        <v>108460.02</v>
      </c>
      <c r="J8" s="22">
        <v>0</v>
      </c>
      <c r="K8" s="15">
        <v>0</v>
      </c>
      <c r="L8" s="19">
        <v>108460.02</v>
      </c>
      <c r="M8" s="20" t="s">
        <v>23</v>
      </c>
      <c r="N8" s="17">
        <v>44408</v>
      </c>
      <c r="O8" s="21" t="s">
        <v>19</v>
      </c>
      <c r="P8" s="16"/>
      <c r="Q8" s="11"/>
    </row>
    <row r="9" spans="1:17" x14ac:dyDescent="0.25">
      <c r="A9" s="3" t="s">
        <v>21</v>
      </c>
      <c r="B9" s="3" t="s">
        <v>22</v>
      </c>
      <c r="C9" t="s">
        <v>106</v>
      </c>
      <c r="D9" s="3">
        <v>321802</v>
      </c>
      <c r="E9" t="s">
        <v>107</v>
      </c>
      <c r="F9" s="12" t="s">
        <v>16</v>
      </c>
      <c r="G9" s="6">
        <v>1</v>
      </c>
      <c r="H9" s="18">
        <f t="shared" si="0"/>
        <v>0</v>
      </c>
      <c r="I9" s="18">
        <f t="shared" si="1"/>
        <v>6006</v>
      </c>
      <c r="J9" s="22">
        <v>0</v>
      </c>
      <c r="K9" s="15">
        <v>0</v>
      </c>
      <c r="L9" s="19">
        <v>6006</v>
      </c>
      <c r="M9" s="20" t="s">
        <v>23</v>
      </c>
      <c r="N9" s="17">
        <v>44408</v>
      </c>
      <c r="O9" s="21" t="s">
        <v>19</v>
      </c>
      <c r="P9" s="16"/>
      <c r="Q9" s="11"/>
    </row>
    <row r="10" spans="1:17" x14ac:dyDescent="0.25">
      <c r="A10" s="3" t="s">
        <v>21</v>
      </c>
      <c r="B10" s="3" t="s">
        <v>22</v>
      </c>
      <c r="C10" t="s">
        <v>36</v>
      </c>
      <c r="D10" s="20">
        <v>321731</v>
      </c>
      <c r="E10" t="s">
        <v>37</v>
      </c>
      <c r="F10" s="12" t="s">
        <v>16</v>
      </c>
      <c r="G10" s="6">
        <v>1</v>
      </c>
      <c r="H10" s="18">
        <f t="shared" si="0"/>
        <v>0</v>
      </c>
      <c r="I10" s="18">
        <f t="shared" si="1"/>
        <v>4941.8</v>
      </c>
      <c r="J10" s="22">
        <v>0</v>
      </c>
      <c r="K10" s="15">
        <v>0</v>
      </c>
      <c r="L10" s="19">
        <v>4941.8</v>
      </c>
      <c r="M10" s="20" t="s">
        <v>23</v>
      </c>
      <c r="N10" s="17">
        <v>44408</v>
      </c>
      <c r="O10" s="21" t="s">
        <v>19</v>
      </c>
      <c r="P10" s="16"/>
      <c r="Q10" s="11"/>
    </row>
    <row r="11" spans="1:17" x14ac:dyDescent="0.25">
      <c r="A11" s="3" t="s">
        <v>21</v>
      </c>
      <c r="B11" s="3" t="s">
        <v>22</v>
      </c>
      <c r="C11" t="s">
        <v>38</v>
      </c>
      <c r="D11" s="20">
        <v>344996</v>
      </c>
      <c r="E11" t="s">
        <v>39</v>
      </c>
      <c r="F11" s="12" t="s">
        <v>16</v>
      </c>
      <c r="G11" s="6">
        <v>1</v>
      </c>
      <c r="H11" s="18">
        <f t="shared" si="0"/>
        <v>23987.5</v>
      </c>
      <c r="I11" s="18">
        <f t="shared" si="1"/>
        <v>0</v>
      </c>
      <c r="J11" s="22">
        <v>3838</v>
      </c>
      <c r="K11" s="15">
        <v>0</v>
      </c>
      <c r="L11" s="19">
        <f>H11+J11-K11</f>
        <v>27825.5</v>
      </c>
      <c r="M11" s="20" t="s">
        <v>23</v>
      </c>
      <c r="N11" s="17">
        <v>44408</v>
      </c>
      <c r="O11" s="21" t="s">
        <v>19</v>
      </c>
      <c r="P11" s="16"/>
      <c r="Q11" s="11"/>
    </row>
    <row r="12" spans="1:17" ht="16.5" customHeight="1" x14ac:dyDescent="0.25">
      <c r="A12" s="3" t="s">
        <v>21</v>
      </c>
      <c r="B12" s="3" t="s">
        <v>22</v>
      </c>
      <c r="C12" t="s">
        <v>98</v>
      </c>
      <c r="D12" s="24">
        <v>346003</v>
      </c>
      <c r="E12" t="s">
        <v>99</v>
      </c>
      <c r="F12" s="12" t="s">
        <v>16</v>
      </c>
      <c r="G12" s="6">
        <v>1</v>
      </c>
      <c r="H12" s="18">
        <f t="shared" si="0"/>
        <v>47975</v>
      </c>
      <c r="I12" s="18">
        <f t="shared" si="1"/>
        <v>0</v>
      </c>
      <c r="J12" s="22">
        <v>7676</v>
      </c>
      <c r="K12" s="15">
        <v>0</v>
      </c>
      <c r="L12" s="19">
        <f>H12+J12-K12</f>
        <v>55651</v>
      </c>
      <c r="M12" s="20" t="s">
        <v>23</v>
      </c>
      <c r="N12" s="17">
        <v>44408</v>
      </c>
      <c r="O12" s="21" t="s">
        <v>19</v>
      </c>
      <c r="P12" s="16"/>
      <c r="Q12" s="11"/>
    </row>
    <row r="13" spans="1:17" ht="16.5" customHeight="1" x14ac:dyDescent="0.25">
      <c r="A13" s="3" t="s">
        <v>21</v>
      </c>
      <c r="B13" s="3" t="s">
        <v>22</v>
      </c>
      <c r="C13" s="11" t="s">
        <v>24</v>
      </c>
      <c r="D13" s="20">
        <v>347101</v>
      </c>
      <c r="E13" s="11" t="s">
        <v>25</v>
      </c>
      <c r="F13" s="12" t="s">
        <v>16</v>
      </c>
      <c r="G13" s="6">
        <v>1</v>
      </c>
      <c r="H13" s="18">
        <f t="shared" si="0"/>
        <v>0</v>
      </c>
      <c r="I13" s="18">
        <f t="shared" si="1"/>
        <v>4000</v>
      </c>
      <c r="J13" s="22">
        <v>0</v>
      </c>
      <c r="K13" s="15">
        <v>0</v>
      </c>
      <c r="L13" s="19">
        <v>4000</v>
      </c>
      <c r="M13" s="20" t="s">
        <v>23</v>
      </c>
      <c r="N13" s="17">
        <v>44408</v>
      </c>
      <c r="O13" s="21" t="s">
        <v>19</v>
      </c>
      <c r="P13" s="16"/>
      <c r="Q13" s="11"/>
    </row>
    <row r="14" spans="1:17" ht="16.5" customHeight="1" x14ac:dyDescent="0.25">
      <c r="A14" s="3" t="s">
        <v>21</v>
      </c>
      <c r="B14" s="3" t="s">
        <v>22</v>
      </c>
      <c r="C14" s="11" t="s">
        <v>26</v>
      </c>
      <c r="D14" s="20">
        <v>348039</v>
      </c>
      <c r="E14" s="11" t="s">
        <v>27</v>
      </c>
      <c r="F14" s="12" t="s">
        <v>16</v>
      </c>
      <c r="G14" s="6">
        <v>1</v>
      </c>
      <c r="H14" s="18">
        <f t="shared" si="0"/>
        <v>0</v>
      </c>
      <c r="I14" s="18">
        <f t="shared" si="1"/>
        <v>39874.5</v>
      </c>
      <c r="J14" s="22">
        <v>0</v>
      </c>
      <c r="K14" s="15">
        <v>0</v>
      </c>
      <c r="L14" s="19">
        <v>39874.5</v>
      </c>
      <c r="M14" s="20" t="s">
        <v>23</v>
      </c>
      <c r="N14" s="17">
        <v>44408</v>
      </c>
      <c r="O14" s="21" t="s">
        <v>19</v>
      </c>
      <c r="P14" s="16"/>
      <c r="Q14" s="11"/>
    </row>
    <row r="15" spans="1:17" ht="16.5" customHeight="1" x14ac:dyDescent="0.25">
      <c r="A15" s="3" t="s">
        <v>21</v>
      </c>
      <c r="B15" s="3" t="s">
        <v>22</v>
      </c>
      <c r="C15" t="s">
        <v>40</v>
      </c>
      <c r="D15" s="20">
        <v>355059</v>
      </c>
      <c r="E15" t="s">
        <v>41</v>
      </c>
      <c r="F15" s="12" t="s">
        <v>16</v>
      </c>
      <c r="G15" s="6">
        <v>1</v>
      </c>
      <c r="H15" s="18">
        <f t="shared" si="0"/>
        <v>0</v>
      </c>
      <c r="I15" s="18">
        <f t="shared" si="1"/>
        <v>458200</v>
      </c>
      <c r="J15" s="22">
        <v>0</v>
      </c>
      <c r="K15" s="15">
        <v>0</v>
      </c>
      <c r="L15" s="19">
        <v>458200</v>
      </c>
      <c r="M15" s="20" t="s">
        <v>23</v>
      </c>
      <c r="N15" s="17">
        <v>44408</v>
      </c>
      <c r="O15" s="21" t="s">
        <v>19</v>
      </c>
      <c r="P15" s="16"/>
      <c r="Q15" s="11"/>
    </row>
    <row r="16" spans="1:17" ht="16.5" customHeight="1" x14ac:dyDescent="0.25">
      <c r="A16" s="3" t="s">
        <v>21</v>
      </c>
      <c r="B16" s="3" t="s">
        <v>22</v>
      </c>
      <c r="C16" t="s">
        <v>42</v>
      </c>
      <c r="D16" s="20">
        <v>355060</v>
      </c>
      <c r="E16" t="s">
        <v>43</v>
      </c>
      <c r="F16" s="12" t="s">
        <v>16</v>
      </c>
      <c r="G16" s="6">
        <v>1</v>
      </c>
      <c r="H16" s="18">
        <f t="shared" si="0"/>
        <v>0</v>
      </c>
      <c r="I16" s="18">
        <f t="shared" si="1"/>
        <v>4142</v>
      </c>
      <c r="J16" s="22">
        <v>0</v>
      </c>
      <c r="K16" s="15">
        <v>0</v>
      </c>
      <c r="L16" s="19">
        <v>4142</v>
      </c>
      <c r="M16" s="20" t="s">
        <v>23</v>
      </c>
      <c r="N16" s="17">
        <v>44408</v>
      </c>
      <c r="O16" s="21" t="s">
        <v>19</v>
      </c>
      <c r="P16" s="16"/>
      <c r="Q16" s="11"/>
    </row>
    <row r="17" spans="1:17" ht="16.5" customHeight="1" x14ac:dyDescent="0.25">
      <c r="A17" s="3" t="s">
        <v>21</v>
      </c>
      <c r="B17" s="3" t="s">
        <v>22</v>
      </c>
      <c r="C17" t="s">
        <v>44</v>
      </c>
      <c r="D17" s="20">
        <v>355061</v>
      </c>
      <c r="E17" t="s">
        <v>45</v>
      </c>
      <c r="F17" s="12" t="s">
        <v>16</v>
      </c>
      <c r="G17" s="6">
        <v>1</v>
      </c>
      <c r="H17" s="18">
        <f t="shared" si="0"/>
        <v>0</v>
      </c>
      <c r="I17" s="18">
        <f t="shared" si="1"/>
        <v>20550</v>
      </c>
      <c r="J17" s="22">
        <v>0</v>
      </c>
      <c r="K17" s="15">
        <v>0</v>
      </c>
      <c r="L17" s="19">
        <v>20550</v>
      </c>
      <c r="M17" s="20" t="s">
        <v>23</v>
      </c>
      <c r="N17" s="17">
        <v>44408</v>
      </c>
      <c r="O17" s="21" t="s">
        <v>19</v>
      </c>
      <c r="P17" s="16"/>
      <c r="Q17" s="11"/>
    </row>
    <row r="18" spans="1:17" ht="16.5" customHeight="1" x14ac:dyDescent="0.25">
      <c r="A18" s="3" t="s">
        <v>21</v>
      </c>
      <c r="B18" s="3" t="s">
        <v>22</v>
      </c>
      <c r="C18" t="s">
        <v>46</v>
      </c>
      <c r="D18" s="20">
        <v>355062</v>
      </c>
      <c r="E18" t="s">
        <v>45</v>
      </c>
      <c r="F18" s="12" t="s">
        <v>16</v>
      </c>
      <c r="G18" s="6">
        <v>1</v>
      </c>
      <c r="H18" s="18">
        <f t="shared" si="0"/>
        <v>0</v>
      </c>
      <c r="I18" s="18">
        <f t="shared" si="1"/>
        <v>20550</v>
      </c>
      <c r="J18" s="22">
        <v>0</v>
      </c>
      <c r="K18" s="15">
        <v>0</v>
      </c>
      <c r="L18" s="19">
        <v>20550</v>
      </c>
      <c r="M18" s="20" t="s">
        <v>23</v>
      </c>
      <c r="N18" s="17">
        <v>44408</v>
      </c>
      <c r="O18" s="21" t="s">
        <v>19</v>
      </c>
      <c r="P18" s="16"/>
      <c r="Q18" s="11"/>
    </row>
    <row r="19" spans="1:17" ht="16.5" customHeight="1" x14ac:dyDescent="0.25">
      <c r="A19" s="3" t="s">
        <v>21</v>
      </c>
      <c r="B19" s="3" t="s">
        <v>22</v>
      </c>
      <c r="C19" t="s">
        <v>47</v>
      </c>
      <c r="D19" s="20">
        <v>355063</v>
      </c>
      <c r="E19" t="s">
        <v>45</v>
      </c>
      <c r="F19" s="12" t="s">
        <v>16</v>
      </c>
      <c r="G19" s="6">
        <v>1</v>
      </c>
      <c r="H19" s="18">
        <f t="shared" si="0"/>
        <v>0</v>
      </c>
      <c r="I19" s="18">
        <f t="shared" si="1"/>
        <v>20550</v>
      </c>
      <c r="J19" s="22">
        <v>0</v>
      </c>
      <c r="K19" s="15">
        <v>0</v>
      </c>
      <c r="L19" s="19">
        <v>20550</v>
      </c>
      <c r="M19" s="20" t="s">
        <v>23</v>
      </c>
      <c r="N19" s="17">
        <v>44408</v>
      </c>
      <c r="O19" s="21" t="s">
        <v>19</v>
      </c>
      <c r="P19" s="16"/>
      <c r="Q19" s="11"/>
    </row>
    <row r="20" spans="1:17" ht="16.5" customHeight="1" x14ac:dyDescent="0.25">
      <c r="A20" s="3" t="s">
        <v>21</v>
      </c>
      <c r="B20" s="3" t="s">
        <v>22</v>
      </c>
      <c r="C20" t="s">
        <v>48</v>
      </c>
      <c r="D20" s="20">
        <v>355064</v>
      </c>
      <c r="E20" t="s">
        <v>49</v>
      </c>
      <c r="F20" s="12" t="s">
        <v>16</v>
      </c>
      <c r="G20" s="6">
        <v>1</v>
      </c>
      <c r="H20" s="18">
        <f t="shared" si="0"/>
        <v>452344.8125</v>
      </c>
      <c r="I20" s="18">
        <f t="shared" si="1"/>
        <v>0</v>
      </c>
      <c r="J20" s="22">
        <v>72375.17</v>
      </c>
      <c r="K20" s="15">
        <v>0</v>
      </c>
      <c r="L20" s="19">
        <f t="shared" ref="L20:L24" si="2">H20+J20-K20</f>
        <v>524719.98250000004</v>
      </c>
      <c r="M20" s="20" t="s">
        <v>23</v>
      </c>
      <c r="N20" s="17">
        <v>44408</v>
      </c>
      <c r="O20" s="21" t="s">
        <v>19</v>
      </c>
      <c r="P20" s="16"/>
      <c r="Q20" s="11"/>
    </row>
    <row r="21" spans="1:17" ht="16.5" customHeight="1" x14ac:dyDescent="0.25">
      <c r="A21" s="3" t="s">
        <v>21</v>
      </c>
      <c r="B21" s="3" t="s">
        <v>22</v>
      </c>
      <c r="C21" t="s">
        <v>50</v>
      </c>
      <c r="D21" s="20">
        <v>355065</v>
      </c>
      <c r="E21" t="s">
        <v>51</v>
      </c>
      <c r="F21" s="12" t="s">
        <v>16</v>
      </c>
      <c r="G21" s="6">
        <v>1</v>
      </c>
      <c r="H21" s="18">
        <f t="shared" si="0"/>
        <v>0</v>
      </c>
      <c r="I21" s="18">
        <f t="shared" si="1"/>
        <v>474000</v>
      </c>
      <c r="J21" s="22">
        <v>0</v>
      </c>
      <c r="K21" s="15">
        <v>0</v>
      </c>
      <c r="L21" s="19">
        <v>474000</v>
      </c>
      <c r="M21" s="20" t="s">
        <v>23</v>
      </c>
      <c r="N21" s="17">
        <v>44408</v>
      </c>
      <c r="O21" s="21" t="s">
        <v>19</v>
      </c>
      <c r="P21" s="16"/>
      <c r="Q21" s="11"/>
    </row>
    <row r="22" spans="1:17" ht="16.5" customHeight="1" x14ac:dyDescent="0.25">
      <c r="A22" s="3" t="s">
        <v>21</v>
      </c>
      <c r="B22" s="3" t="s">
        <v>22</v>
      </c>
      <c r="C22" t="s">
        <v>108</v>
      </c>
      <c r="D22" s="20">
        <v>359262</v>
      </c>
      <c r="E22" t="s">
        <v>109</v>
      </c>
      <c r="F22" s="12" t="s">
        <v>16</v>
      </c>
      <c r="G22" s="6">
        <v>1</v>
      </c>
      <c r="H22" s="18">
        <f t="shared" si="0"/>
        <v>0</v>
      </c>
      <c r="I22" s="18">
        <f t="shared" si="1"/>
        <v>105230</v>
      </c>
      <c r="J22" s="22">
        <v>0</v>
      </c>
      <c r="K22" s="15">
        <v>0</v>
      </c>
      <c r="L22" s="19">
        <v>105230</v>
      </c>
      <c r="M22" s="20" t="s">
        <v>23</v>
      </c>
      <c r="N22" s="17">
        <v>44408</v>
      </c>
      <c r="O22" s="21" t="s">
        <v>19</v>
      </c>
      <c r="P22" s="16"/>
      <c r="Q22" s="11"/>
    </row>
    <row r="23" spans="1:17" ht="16.5" customHeight="1" x14ac:dyDescent="0.25">
      <c r="A23" s="3" t="s">
        <v>21</v>
      </c>
      <c r="B23" s="3" t="s">
        <v>22</v>
      </c>
      <c r="C23" t="s">
        <v>110</v>
      </c>
      <c r="D23" s="20">
        <v>358169</v>
      </c>
      <c r="E23" t="s">
        <v>111</v>
      </c>
      <c r="F23" s="12" t="s">
        <v>16</v>
      </c>
      <c r="G23" s="6">
        <v>1</v>
      </c>
      <c r="H23" s="18">
        <f t="shared" si="0"/>
        <v>0</v>
      </c>
      <c r="I23" s="18">
        <f t="shared" si="1"/>
        <v>57601.52</v>
      </c>
      <c r="J23" s="22">
        <v>0</v>
      </c>
      <c r="K23" s="15">
        <v>0</v>
      </c>
      <c r="L23" s="19">
        <v>57601.52</v>
      </c>
      <c r="M23" s="20" t="s">
        <v>23</v>
      </c>
      <c r="N23" s="17">
        <v>44408</v>
      </c>
      <c r="O23" s="21" t="s">
        <v>19</v>
      </c>
      <c r="P23" s="16"/>
      <c r="Q23" s="11"/>
    </row>
    <row r="24" spans="1:17" ht="16.5" customHeight="1" x14ac:dyDescent="0.25">
      <c r="A24" s="3" t="s">
        <v>21</v>
      </c>
      <c r="B24" s="3" t="s">
        <v>22</v>
      </c>
      <c r="C24" t="s">
        <v>52</v>
      </c>
      <c r="D24" s="20">
        <v>356870</v>
      </c>
      <c r="E24" t="s">
        <v>53</v>
      </c>
      <c r="F24" s="12" t="s">
        <v>16</v>
      </c>
      <c r="G24" s="6">
        <v>1</v>
      </c>
      <c r="H24" s="18">
        <f t="shared" si="0"/>
        <v>74482.75</v>
      </c>
      <c r="I24" s="18">
        <f t="shared" si="1"/>
        <v>0</v>
      </c>
      <c r="J24" s="22">
        <v>11917.24</v>
      </c>
      <c r="K24" s="15">
        <v>0</v>
      </c>
      <c r="L24" s="19">
        <f t="shared" si="2"/>
        <v>86399.99</v>
      </c>
      <c r="M24" s="20" t="s">
        <v>23</v>
      </c>
      <c r="N24" s="17">
        <v>44408</v>
      </c>
      <c r="O24" s="21" t="s">
        <v>19</v>
      </c>
      <c r="P24" s="16"/>
      <c r="Q24" s="11"/>
    </row>
    <row r="25" spans="1:17" ht="16.5" customHeight="1" x14ac:dyDescent="0.25">
      <c r="A25" s="3" t="s">
        <v>21</v>
      </c>
      <c r="B25" s="3" t="s">
        <v>22</v>
      </c>
      <c r="C25" t="s">
        <v>54</v>
      </c>
      <c r="D25" s="20">
        <v>356874</v>
      </c>
      <c r="E25" t="s">
        <v>55</v>
      </c>
      <c r="F25" s="12" t="s">
        <v>16</v>
      </c>
      <c r="G25" s="6">
        <v>1</v>
      </c>
      <c r="H25" s="18">
        <f t="shared" si="0"/>
        <v>88387.0625</v>
      </c>
      <c r="I25" s="18">
        <f t="shared" si="1"/>
        <v>142203.00750000001</v>
      </c>
      <c r="J25" s="22">
        <v>14141.93</v>
      </c>
      <c r="K25" s="15">
        <v>0</v>
      </c>
      <c r="L25" s="19">
        <v>244732</v>
      </c>
      <c r="M25" s="20" t="s">
        <v>23</v>
      </c>
      <c r="N25" s="17">
        <v>44408</v>
      </c>
      <c r="O25" s="21" t="s">
        <v>19</v>
      </c>
      <c r="P25" s="16"/>
      <c r="Q25" s="11"/>
    </row>
    <row r="26" spans="1:17" x14ac:dyDescent="0.25">
      <c r="A26" s="3" t="s">
        <v>21</v>
      </c>
      <c r="B26" s="3" t="s">
        <v>22</v>
      </c>
      <c r="C26" t="s">
        <v>56</v>
      </c>
      <c r="D26" s="20">
        <v>356875</v>
      </c>
      <c r="E26" t="s">
        <v>57</v>
      </c>
      <c r="F26" s="12" t="s">
        <v>16</v>
      </c>
      <c r="G26" s="6">
        <v>1</v>
      </c>
      <c r="H26" s="18">
        <f t="shared" si="0"/>
        <v>223445.625</v>
      </c>
      <c r="I26" s="18">
        <f t="shared" si="1"/>
        <v>361409.66499999998</v>
      </c>
      <c r="J26" s="22">
        <v>35751.300000000003</v>
      </c>
      <c r="K26" s="15">
        <v>0</v>
      </c>
      <c r="L26" s="19">
        <v>620606.59</v>
      </c>
      <c r="M26" s="20" t="s">
        <v>23</v>
      </c>
      <c r="N26" s="17">
        <v>44408</v>
      </c>
      <c r="O26" s="21" t="s">
        <v>19</v>
      </c>
      <c r="P26" s="16"/>
      <c r="Q26" s="11"/>
    </row>
    <row r="27" spans="1:17" x14ac:dyDescent="0.25">
      <c r="A27" s="3" t="s">
        <v>21</v>
      </c>
      <c r="B27" s="3" t="s">
        <v>22</v>
      </c>
      <c r="C27" t="s">
        <v>58</v>
      </c>
      <c r="D27" s="20">
        <v>356876</v>
      </c>
      <c r="E27" t="s">
        <v>59</v>
      </c>
      <c r="F27" s="12" t="s">
        <v>16</v>
      </c>
      <c r="G27" s="6">
        <v>1</v>
      </c>
      <c r="H27" s="18">
        <f t="shared" si="0"/>
        <v>91733.75</v>
      </c>
      <c r="I27" s="18">
        <f t="shared" si="1"/>
        <v>18030.099999999999</v>
      </c>
      <c r="J27" s="22">
        <v>14677.4</v>
      </c>
      <c r="K27" s="15">
        <v>0</v>
      </c>
      <c r="L27" s="19">
        <v>124441.25</v>
      </c>
      <c r="M27" s="20" t="s">
        <v>23</v>
      </c>
      <c r="N27" s="17">
        <v>44408</v>
      </c>
      <c r="O27" s="21" t="s">
        <v>19</v>
      </c>
      <c r="P27" s="16"/>
      <c r="Q27" s="11"/>
    </row>
    <row r="28" spans="1:17" x14ac:dyDescent="0.25">
      <c r="A28" s="3" t="s">
        <v>21</v>
      </c>
      <c r="B28" s="3" t="s">
        <v>22</v>
      </c>
      <c r="C28" t="s">
        <v>60</v>
      </c>
      <c r="D28" s="20">
        <v>356878</v>
      </c>
      <c r="E28" t="s">
        <v>61</v>
      </c>
      <c r="F28" s="12" t="s">
        <v>16</v>
      </c>
      <c r="G28" s="6">
        <v>1</v>
      </c>
      <c r="H28" s="18">
        <f t="shared" si="0"/>
        <v>0</v>
      </c>
      <c r="I28" s="18">
        <f t="shared" si="1"/>
        <v>12300.61</v>
      </c>
      <c r="J28" s="22">
        <v>0</v>
      </c>
      <c r="K28" s="15">
        <v>0</v>
      </c>
      <c r="L28" s="19">
        <v>12300.61</v>
      </c>
      <c r="M28" s="20" t="s">
        <v>23</v>
      </c>
      <c r="N28" s="17">
        <v>44408</v>
      </c>
      <c r="O28" s="21" t="s">
        <v>19</v>
      </c>
      <c r="P28" s="16"/>
      <c r="Q28" s="11"/>
    </row>
    <row r="29" spans="1:17" x14ac:dyDescent="0.25">
      <c r="A29" s="3" t="s">
        <v>21</v>
      </c>
      <c r="B29" s="3" t="s">
        <v>22</v>
      </c>
      <c r="C29" t="s">
        <v>62</v>
      </c>
      <c r="D29" s="20">
        <v>356879</v>
      </c>
      <c r="E29" t="s">
        <v>63</v>
      </c>
      <c r="F29" s="12" t="s">
        <v>16</v>
      </c>
      <c r="G29" s="6">
        <v>1</v>
      </c>
      <c r="H29" s="18">
        <f t="shared" si="0"/>
        <v>0</v>
      </c>
      <c r="I29" s="18">
        <f t="shared" si="1"/>
        <v>405000.02</v>
      </c>
      <c r="J29" s="22">
        <v>0</v>
      </c>
      <c r="K29" s="15">
        <v>0</v>
      </c>
      <c r="L29" s="19">
        <v>405000.02</v>
      </c>
      <c r="M29" s="20" t="s">
        <v>23</v>
      </c>
      <c r="N29" s="17">
        <v>44408</v>
      </c>
      <c r="O29" s="21" t="s">
        <v>19</v>
      </c>
      <c r="P29" s="16"/>
      <c r="Q29" s="11"/>
    </row>
    <row r="30" spans="1:17" x14ac:dyDescent="0.25">
      <c r="A30" s="3" t="s">
        <v>21</v>
      </c>
      <c r="B30" s="3" t="s">
        <v>22</v>
      </c>
      <c r="C30" t="s">
        <v>64</v>
      </c>
      <c r="D30" s="20">
        <v>357508</v>
      </c>
      <c r="E30" t="s">
        <v>65</v>
      </c>
      <c r="F30" s="12" t="s">
        <v>16</v>
      </c>
      <c r="G30" s="6">
        <v>1</v>
      </c>
      <c r="H30" s="18">
        <f t="shared" si="0"/>
        <v>0</v>
      </c>
      <c r="I30" s="18">
        <f t="shared" si="1"/>
        <v>176256</v>
      </c>
      <c r="J30" s="22">
        <v>0</v>
      </c>
      <c r="K30" s="15">
        <v>0</v>
      </c>
      <c r="L30" s="19">
        <v>176256</v>
      </c>
      <c r="M30" s="20" t="s">
        <v>23</v>
      </c>
      <c r="N30" s="17">
        <v>44408</v>
      </c>
      <c r="O30" s="21" t="s">
        <v>19</v>
      </c>
      <c r="P30" s="16"/>
      <c r="Q30" s="11"/>
    </row>
    <row r="31" spans="1:17" x14ac:dyDescent="0.25">
      <c r="A31" s="3" t="s">
        <v>21</v>
      </c>
      <c r="B31" s="3" t="s">
        <v>22</v>
      </c>
      <c r="C31" t="s">
        <v>66</v>
      </c>
      <c r="D31" s="20">
        <v>357525</v>
      </c>
      <c r="E31" t="s">
        <v>67</v>
      </c>
      <c r="F31" s="12" t="s">
        <v>16</v>
      </c>
      <c r="G31" s="6">
        <v>1</v>
      </c>
      <c r="H31" s="18">
        <f t="shared" si="0"/>
        <v>0</v>
      </c>
      <c r="I31" s="18">
        <f t="shared" si="1"/>
        <v>140250.01999999999</v>
      </c>
      <c r="J31" s="22">
        <v>0</v>
      </c>
      <c r="K31" s="15">
        <v>0</v>
      </c>
      <c r="L31" s="19">
        <v>140250.01999999999</v>
      </c>
      <c r="M31" s="20" t="s">
        <v>23</v>
      </c>
      <c r="N31" s="17">
        <v>44408</v>
      </c>
      <c r="O31" s="21" t="s">
        <v>19</v>
      </c>
      <c r="P31" s="16"/>
      <c r="Q31" s="11"/>
    </row>
    <row r="32" spans="1:17" x14ac:dyDescent="0.25">
      <c r="A32" s="3" t="s">
        <v>21</v>
      </c>
      <c r="B32" s="3" t="s">
        <v>22</v>
      </c>
      <c r="C32" t="s">
        <v>68</v>
      </c>
      <c r="D32" s="10">
        <v>357539</v>
      </c>
      <c r="E32" t="s">
        <v>69</v>
      </c>
      <c r="F32" s="12" t="s">
        <v>16</v>
      </c>
      <c r="G32" s="6">
        <v>1</v>
      </c>
      <c r="H32" s="18">
        <f t="shared" si="0"/>
        <v>5793.125</v>
      </c>
      <c r="I32" s="18">
        <f t="shared" si="1"/>
        <v>0</v>
      </c>
      <c r="J32" s="22">
        <v>926.9</v>
      </c>
      <c r="K32" s="15">
        <v>0</v>
      </c>
      <c r="L32" s="19">
        <f t="shared" ref="L32" si="3">H32+J32-K32</f>
        <v>6720.0249999999996</v>
      </c>
      <c r="M32" s="20" t="s">
        <v>23</v>
      </c>
      <c r="N32" s="17">
        <v>44408</v>
      </c>
      <c r="O32" s="21" t="s">
        <v>19</v>
      </c>
      <c r="P32" s="16"/>
      <c r="Q32" s="11"/>
    </row>
    <row r="33" spans="1:17" x14ac:dyDescent="0.25">
      <c r="A33" s="3" t="s">
        <v>21</v>
      </c>
      <c r="B33" s="3" t="s">
        <v>22</v>
      </c>
      <c r="C33" t="s">
        <v>70</v>
      </c>
      <c r="D33" s="3">
        <v>357541</v>
      </c>
      <c r="E33" t="s">
        <v>71</v>
      </c>
      <c r="F33" s="12" t="s">
        <v>16</v>
      </c>
      <c r="G33" s="6">
        <v>1</v>
      </c>
      <c r="H33" s="18">
        <f t="shared" si="0"/>
        <v>16284.9375</v>
      </c>
      <c r="I33" s="18">
        <f t="shared" si="1"/>
        <v>59848.79250000001</v>
      </c>
      <c r="J33" s="22">
        <v>2605.59</v>
      </c>
      <c r="K33" s="15">
        <v>0</v>
      </c>
      <c r="L33" s="19">
        <v>78739.320000000007</v>
      </c>
      <c r="M33" s="20" t="s">
        <v>23</v>
      </c>
      <c r="N33" s="17">
        <v>44408</v>
      </c>
      <c r="O33" s="21" t="s">
        <v>19</v>
      </c>
      <c r="P33" s="16"/>
      <c r="Q33" s="11"/>
    </row>
    <row r="34" spans="1:17" x14ac:dyDescent="0.25">
      <c r="A34" s="3" t="s">
        <v>21</v>
      </c>
      <c r="B34" s="3" t="s">
        <v>22</v>
      </c>
      <c r="C34" t="s">
        <v>112</v>
      </c>
      <c r="D34" s="3">
        <v>359256</v>
      </c>
      <c r="E34" t="s">
        <v>113</v>
      </c>
      <c r="F34" s="12" t="s">
        <v>16</v>
      </c>
      <c r="G34" s="6">
        <v>1</v>
      </c>
      <c r="H34" s="18">
        <f t="shared" si="0"/>
        <v>36883.5</v>
      </c>
      <c r="I34" s="18">
        <f t="shared" si="1"/>
        <v>50761.91</v>
      </c>
      <c r="J34" s="22">
        <v>5901.36</v>
      </c>
      <c r="K34" s="15">
        <v>0</v>
      </c>
      <c r="L34" s="19">
        <v>93546.77</v>
      </c>
      <c r="M34" s="20" t="s">
        <v>23</v>
      </c>
      <c r="N34" s="17">
        <v>44408</v>
      </c>
      <c r="O34" s="21" t="s">
        <v>19</v>
      </c>
      <c r="P34" s="16"/>
      <c r="Q34" s="11"/>
    </row>
    <row r="35" spans="1:17" x14ac:dyDescent="0.25">
      <c r="A35" s="3" t="s">
        <v>21</v>
      </c>
      <c r="B35" s="3" t="s">
        <v>22</v>
      </c>
      <c r="C35" t="s">
        <v>100</v>
      </c>
      <c r="D35" s="3">
        <v>358129</v>
      </c>
      <c r="E35" t="s">
        <v>101</v>
      </c>
      <c r="F35" s="12" t="s">
        <v>16</v>
      </c>
      <c r="G35" s="6">
        <v>1</v>
      </c>
      <c r="H35" s="18">
        <f t="shared" si="0"/>
        <v>0</v>
      </c>
      <c r="I35" s="18">
        <f t="shared" si="1"/>
        <v>126225</v>
      </c>
      <c r="J35" s="22">
        <v>0</v>
      </c>
      <c r="K35" s="15">
        <v>0</v>
      </c>
      <c r="L35" s="19">
        <v>126225</v>
      </c>
      <c r="M35" s="20" t="s">
        <v>23</v>
      </c>
      <c r="N35" s="17">
        <v>44408</v>
      </c>
      <c r="O35" s="21" t="s">
        <v>19</v>
      </c>
      <c r="P35" s="16"/>
      <c r="Q35" s="11"/>
    </row>
    <row r="36" spans="1:17" x14ac:dyDescent="0.25">
      <c r="A36" s="3" t="s">
        <v>21</v>
      </c>
      <c r="B36" s="3" t="s">
        <v>22</v>
      </c>
      <c r="C36" t="s">
        <v>114</v>
      </c>
      <c r="D36" s="3">
        <v>358212</v>
      </c>
      <c r="E36" t="s">
        <v>115</v>
      </c>
      <c r="F36" s="12" t="s">
        <v>16</v>
      </c>
      <c r="G36" s="6">
        <v>1</v>
      </c>
      <c r="H36" s="18">
        <f t="shared" si="0"/>
        <v>66.375</v>
      </c>
      <c r="I36" s="18">
        <f t="shared" si="1"/>
        <v>15042.004999999999</v>
      </c>
      <c r="J36" s="22">
        <v>10.62</v>
      </c>
      <c r="K36" s="15">
        <v>0</v>
      </c>
      <c r="L36" s="19">
        <v>15119</v>
      </c>
      <c r="M36" s="20" t="s">
        <v>23</v>
      </c>
      <c r="N36" s="17">
        <v>44408</v>
      </c>
      <c r="O36" s="21" t="s">
        <v>19</v>
      </c>
      <c r="P36" s="16"/>
      <c r="Q36" s="11"/>
    </row>
    <row r="37" spans="1:17" x14ac:dyDescent="0.25">
      <c r="A37" s="3" t="s">
        <v>21</v>
      </c>
      <c r="B37" s="3" t="s">
        <v>22</v>
      </c>
      <c r="C37" t="s">
        <v>102</v>
      </c>
      <c r="D37" s="3">
        <v>358206</v>
      </c>
      <c r="E37" t="s">
        <v>103</v>
      </c>
      <c r="F37" s="12" t="s">
        <v>16</v>
      </c>
      <c r="G37" s="6">
        <v>1</v>
      </c>
      <c r="H37" s="18">
        <f t="shared" si="0"/>
        <v>0</v>
      </c>
      <c r="I37" s="18">
        <f t="shared" si="1"/>
        <v>22393</v>
      </c>
      <c r="J37" s="22">
        <v>0</v>
      </c>
      <c r="K37" s="15">
        <v>0</v>
      </c>
      <c r="L37" s="19">
        <v>22393</v>
      </c>
      <c r="M37" s="20" t="s">
        <v>23</v>
      </c>
      <c r="N37" s="17">
        <v>44408</v>
      </c>
      <c r="O37" s="21" t="s">
        <v>19</v>
      </c>
      <c r="P37" s="16"/>
      <c r="Q37" s="11"/>
    </row>
    <row r="38" spans="1:17" x14ac:dyDescent="0.25">
      <c r="A38" s="3" t="s">
        <v>21</v>
      </c>
      <c r="B38" s="3" t="s">
        <v>22</v>
      </c>
      <c r="C38" s="11" t="s">
        <v>28</v>
      </c>
      <c r="D38" s="20">
        <v>430713</v>
      </c>
      <c r="E38" s="11" t="s">
        <v>29</v>
      </c>
      <c r="F38" s="12" t="s">
        <v>16</v>
      </c>
      <c r="G38" s="6">
        <v>1</v>
      </c>
      <c r="H38" s="18">
        <f t="shared" si="0"/>
        <v>0</v>
      </c>
      <c r="I38" s="18">
        <f t="shared" si="1"/>
        <v>28692.400000000001</v>
      </c>
      <c r="J38" s="22">
        <v>0</v>
      </c>
      <c r="K38" s="15">
        <v>0</v>
      </c>
      <c r="L38" s="19">
        <v>28692.400000000001</v>
      </c>
      <c r="M38" s="20" t="s">
        <v>23</v>
      </c>
      <c r="N38" s="17">
        <v>44408</v>
      </c>
      <c r="O38" s="21" t="s">
        <v>19</v>
      </c>
      <c r="P38" s="16"/>
      <c r="Q38" s="11"/>
    </row>
    <row r="39" spans="1:17" x14ac:dyDescent="0.25">
      <c r="A39" s="3" t="s">
        <v>21</v>
      </c>
      <c r="B39" s="3" t="s">
        <v>22</v>
      </c>
      <c r="C39" t="s">
        <v>72</v>
      </c>
      <c r="D39" s="20">
        <v>440266</v>
      </c>
      <c r="E39" t="s">
        <v>73</v>
      </c>
      <c r="F39" s="12" t="s">
        <v>16</v>
      </c>
      <c r="G39" s="6">
        <v>1</v>
      </c>
      <c r="H39" s="18">
        <f t="shared" si="0"/>
        <v>115573.875</v>
      </c>
      <c r="I39" s="18">
        <f t="shared" si="1"/>
        <v>283767.13500000001</v>
      </c>
      <c r="J39" s="22">
        <v>18491.82</v>
      </c>
      <c r="K39" s="15">
        <v>0</v>
      </c>
      <c r="L39" s="19">
        <v>417832.83</v>
      </c>
      <c r="M39" s="20" t="s">
        <v>23</v>
      </c>
      <c r="N39" s="17">
        <v>44408</v>
      </c>
      <c r="O39" s="21" t="s">
        <v>19</v>
      </c>
      <c r="P39" s="16"/>
      <c r="Q39" s="11"/>
    </row>
    <row r="40" spans="1:17" x14ac:dyDescent="0.25">
      <c r="A40" s="3" t="s">
        <v>21</v>
      </c>
      <c r="B40" s="3" t="s">
        <v>22</v>
      </c>
      <c r="C40" t="s">
        <v>74</v>
      </c>
      <c r="D40" s="20">
        <v>440267</v>
      </c>
      <c r="E40" t="s">
        <v>75</v>
      </c>
      <c r="F40" s="12" t="s">
        <v>16</v>
      </c>
      <c r="G40" s="6">
        <v>1</v>
      </c>
      <c r="H40" s="18">
        <f t="shared" si="0"/>
        <v>83164.625</v>
      </c>
      <c r="I40" s="18">
        <f t="shared" si="1"/>
        <v>218457.72500000001</v>
      </c>
      <c r="J40" s="22">
        <v>13306.34</v>
      </c>
      <c r="K40" s="15">
        <v>0</v>
      </c>
      <c r="L40" s="19">
        <v>314928.69</v>
      </c>
      <c r="M40" s="20" t="s">
        <v>23</v>
      </c>
      <c r="N40" s="17">
        <v>44408</v>
      </c>
      <c r="O40" s="21" t="s">
        <v>19</v>
      </c>
      <c r="P40" s="16"/>
      <c r="Q40" s="11"/>
    </row>
    <row r="41" spans="1:17" x14ac:dyDescent="0.25">
      <c r="A41" s="3" t="s">
        <v>21</v>
      </c>
      <c r="B41" s="3" t="s">
        <v>22</v>
      </c>
      <c r="C41" t="s">
        <v>76</v>
      </c>
      <c r="D41" s="20">
        <v>441205</v>
      </c>
      <c r="E41" t="s">
        <v>77</v>
      </c>
      <c r="F41" s="12" t="s">
        <v>16</v>
      </c>
      <c r="G41" s="6">
        <v>1</v>
      </c>
      <c r="H41" s="18">
        <f t="shared" si="0"/>
        <v>0</v>
      </c>
      <c r="I41" s="18">
        <f t="shared" si="1"/>
        <v>19950.009999999998</v>
      </c>
      <c r="J41" s="22">
        <v>0</v>
      </c>
      <c r="K41" s="15">
        <v>0</v>
      </c>
      <c r="L41" s="19">
        <v>19950.009999999998</v>
      </c>
      <c r="M41" s="20" t="s">
        <v>23</v>
      </c>
      <c r="N41" s="17">
        <v>44408</v>
      </c>
      <c r="O41" s="21" t="s">
        <v>19</v>
      </c>
      <c r="P41" s="16"/>
      <c r="Q41" s="11"/>
    </row>
    <row r="42" spans="1:17" x14ac:dyDescent="0.25">
      <c r="A42" s="3" t="s">
        <v>21</v>
      </c>
      <c r="B42" s="3" t="s">
        <v>22</v>
      </c>
      <c r="C42" t="s">
        <v>78</v>
      </c>
      <c r="D42" s="20">
        <v>441206</v>
      </c>
      <c r="E42" t="s">
        <v>79</v>
      </c>
      <c r="F42" s="12" t="s">
        <v>16</v>
      </c>
      <c r="G42" s="6">
        <v>1</v>
      </c>
      <c r="H42" s="18">
        <f t="shared" si="0"/>
        <v>278602.375</v>
      </c>
      <c r="I42" s="18">
        <f t="shared" si="1"/>
        <v>430618.15500000003</v>
      </c>
      <c r="J42" s="22">
        <v>44576.38</v>
      </c>
      <c r="K42" s="15">
        <v>0</v>
      </c>
      <c r="L42" s="19">
        <v>753796.91</v>
      </c>
      <c r="M42" s="20" t="s">
        <v>23</v>
      </c>
      <c r="N42" s="17">
        <v>44408</v>
      </c>
      <c r="O42" s="21" t="s">
        <v>19</v>
      </c>
      <c r="P42" s="16"/>
      <c r="Q42" s="11"/>
    </row>
    <row r="43" spans="1:17" x14ac:dyDescent="0.25">
      <c r="A43" s="3" t="s">
        <v>21</v>
      </c>
      <c r="B43" s="3" t="s">
        <v>22</v>
      </c>
      <c r="C43" t="s">
        <v>80</v>
      </c>
      <c r="D43" s="20">
        <v>441207</v>
      </c>
      <c r="E43" t="s">
        <v>81</v>
      </c>
      <c r="F43" s="12" t="s">
        <v>16</v>
      </c>
      <c r="G43" s="6">
        <v>1</v>
      </c>
      <c r="H43" s="18">
        <f t="shared" si="0"/>
        <v>110129.74999999999</v>
      </c>
      <c r="I43" s="18">
        <f t="shared" si="1"/>
        <v>255213.32</v>
      </c>
      <c r="J43" s="22">
        <v>17620.759999999998</v>
      </c>
      <c r="K43" s="15">
        <v>0</v>
      </c>
      <c r="L43" s="19">
        <v>382963.83</v>
      </c>
      <c r="M43" s="20" t="s">
        <v>23</v>
      </c>
      <c r="N43" s="17">
        <v>44408</v>
      </c>
      <c r="O43" s="21" t="s">
        <v>19</v>
      </c>
      <c r="P43" s="16"/>
      <c r="Q43" s="11"/>
    </row>
    <row r="44" spans="1:17" s="7" customFormat="1" x14ac:dyDescent="0.25">
      <c r="A44" s="3" t="s">
        <v>21</v>
      </c>
      <c r="B44" s="3" t="s">
        <v>22</v>
      </c>
      <c r="C44" t="s">
        <v>82</v>
      </c>
      <c r="D44" s="20">
        <v>441208</v>
      </c>
      <c r="E44" t="s">
        <v>83</v>
      </c>
      <c r="F44" s="12" t="s">
        <v>16</v>
      </c>
      <c r="G44" s="6">
        <v>1</v>
      </c>
      <c r="H44" s="18">
        <f t="shared" si="0"/>
        <v>70188.3125</v>
      </c>
      <c r="I44" s="18">
        <f t="shared" si="1"/>
        <v>97682.627500000002</v>
      </c>
      <c r="J44" s="22">
        <v>11230.13</v>
      </c>
      <c r="K44" s="15">
        <v>0</v>
      </c>
      <c r="L44" s="19">
        <v>179101.07</v>
      </c>
      <c r="M44" s="20" t="s">
        <v>23</v>
      </c>
      <c r="N44" s="17">
        <v>44408</v>
      </c>
      <c r="O44" s="21" t="s">
        <v>19</v>
      </c>
      <c r="P44" s="16"/>
      <c r="Q44" s="13"/>
    </row>
    <row r="45" spans="1:17" x14ac:dyDescent="0.25">
      <c r="A45" s="3" t="s">
        <v>21</v>
      </c>
      <c r="B45" s="3" t="s">
        <v>22</v>
      </c>
      <c r="C45" t="s">
        <v>84</v>
      </c>
      <c r="D45" s="20">
        <v>441209</v>
      </c>
      <c r="E45" t="s">
        <v>85</v>
      </c>
      <c r="F45" s="12" t="s">
        <v>16</v>
      </c>
      <c r="G45" s="6">
        <v>1</v>
      </c>
      <c r="H45" s="18">
        <f t="shared" si="0"/>
        <v>5303.3125</v>
      </c>
      <c r="I45" s="18">
        <f t="shared" si="1"/>
        <v>126517.41750000001</v>
      </c>
      <c r="J45" s="22">
        <v>848.53</v>
      </c>
      <c r="K45" s="15">
        <v>0</v>
      </c>
      <c r="L45" s="19">
        <v>132669.26</v>
      </c>
      <c r="M45" s="20" t="s">
        <v>23</v>
      </c>
      <c r="N45" s="17">
        <v>44408</v>
      </c>
      <c r="O45" s="21" t="s">
        <v>19</v>
      </c>
      <c r="P45" s="16"/>
      <c r="Q45" s="11"/>
    </row>
    <row r="46" spans="1:17" x14ac:dyDescent="0.25">
      <c r="A46" s="3" t="s">
        <v>21</v>
      </c>
      <c r="B46" s="3" t="s">
        <v>22</v>
      </c>
      <c r="C46" t="s">
        <v>86</v>
      </c>
      <c r="D46" s="20">
        <v>441210</v>
      </c>
      <c r="E46" t="s">
        <v>87</v>
      </c>
      <c r="F46" s="12" t="s">
        <v>16</v>
      </c>
      <c r="G46" s="6">
        <v>1</v>
      </c>
      <c r="H46" s="18">
        <f t="shared" si="0"/>
        <v>12358.1875</v>
      </c>
      <c r="I46" s="18">
        <f t="shared" si="1"/>
        <v>0</v>
      </c>
      <c r="J46" s="22">
        <v>1977.31</v>
      </c>
      <c r="K46" s="15">
        <v>0</v>
      </c>
      <c r="L46" s="19">
        <f t="shared" ref="L46:L47" si="4">H46+J46-K46</f>
        <v>14335.497499999999</v>
      </c>
      <c r="M46" s="20" t="s">
        <v>23</v>
      </c>
      <c r="N46" s="17">
        <v>44408</v>
      </c>
      <c r="O46" s="21" t="s">
        <v>19</v>
      </c>
      <c r="P46" s="16"/>
    </row>
    <row r="47" spans="1:17" x14ac:dyDescent="0.25">
      <c r="A47" s="3" t="s">
        <v>21</v>
      </c>
      <c r="B47" s="3" t="s">
        <v>22</v>
      </c>
      <c r="C47" t="s">
        <v>88</v>
      </c>
      <c r="D47" s="20">
        <v>442126</v>
      </c>
      <c r="E47" t="s">
        <v>89</v>
      </c>
      <c r="F47" s="12" t="s">
        <v>16</v>
      </c>
      <c r="G47" s="6">
        <v>1</v>
      </c>
      <c r="H47" s="18">
        <f t="shared" si="0"/>
        <v>4137.9375</v>
      </c>
      <c r="I47" s="18">
        <f t="shared" si="1"/>
        <v>0</v>
      </c>
      <c r="J47" s="22">
        <v>662.07</v>
      </c>
      <c r="K47" s="15">
        <v>0</v>
      </c>
      <c r="L47" s="19">
        <f t="shared" si="4"/>
        <v>4800.0074999999997</v>
      </c>
      <c r="M47" s="20" t="s">
        <v>23</v>
      </c>
      <c r="N47" s="17">
        <v>44408</v>
      </c>
      <c r="O47" s="21" t="s">
        <v>19</v>
      </c>
      <c r="P47" s="16"/>
    </row>
    <row r="48" spans="1:17" x14ac:dyDescent="0.25">
      <c r="A48" s="3" t="s">
        <v>21</v>
      </c>
      <c r="B48" s="3" t="s">
        <v>22</v>
      </c>
      <c r="C48" t="s">
        <v>90</v>
      </c>
      <c r="D48" s="20">
        <v>442128</v>
      </c>
      <c r="E48" t="s">
        <v>91</v>
      </c>
      <c r="F48" s="12" t="s">
        <v>16</v>
      </c>
      <c r="G48" s="6">
        <v>1</v>
      </c>
      <c r="H48" s="18">
        <f t="shared" si="0"/>
        <v>0</v>
      </c>
      <c r="I48" s="18">
        <f t="shared" si="1"/>
        <v>19305</v>
      </c>
      <c r="J48" s="22">
        <v>0</v>
      </c>
      <c r="K48" s="15">
        <v>0</v>
      </c>
      <c r="L48" s="19">
        <v>19305</v>
      </c>
      <c r="M48" s="20" t="s">
        <v>23</v>
      </c>
      <c r="N48" s="17">
        <v>44408</v>
      </c>
      <c r="O48" s="21" t="s">
        <v>19</v>
      </c>
      <c r="P48" s="16"/>
    </row>
    <row r="49" spans="1:17" x14ac:dyDescent="0.25">
      <c r="A49" s="3" t="s">
        <v>21</v>
      </c>
      <c r="B49" s="3" t="s">
        <v>22</v>
      </c>
      <c r="C49" t="s">
        <v>92</v>
      </c>
      <c r="D49" s="10">
        <v>442131</v>
      </c>
      <c r="E49" t="s">
        <v>93</v>
      </c>
      <c r="F49" s="12" t="s">
        <v>16</v>
      </c>
      <c r="G49" s="6">
        <v>1</v>
      </c>
      <c r="H49" s="18">
        <f t="shared" si="0"/>
        <v>0</v>
      </c>
      <c r="I49" s="18">
        <f t="shared" si="1"/>
        <v>14092.11</v>
      </c>
      <c r="J49" s="22">
        <v>0</v>
      </c>
      <c r="K49" s="15">
        <v>0</v>
      </c>
      <c r="L49" s="19">
        <v>14092.11</v>
      </c>
      <c r="M49" s="20" t="s">
        <v>23</v>
      </c>
      <c r="N49" s="17">
        <v>44408</v>
      </c>
      <c r="O49" s="21" t="s">
        <v>19</v>
      </c>
      <c r="P49" s="16"/>
    </row>
    <row r="50" spans="1:17" x14ac:dyDescent="0.25">
      <c r="A50" s="3" t="s">
        <v>21</v>
      </c>
      <c r="B50" s="3" t="s">
        <v>22</v>
      </c>
      <c r="C50" t="s">
        <v>104</v>
      </c>
      <c r="D50" s="3">
        <v>442769</v>
      </c>
      <c r="E50" t="s">
        <v>105</v>
      </c>
      <c r="F50" s="12" t="s">
        <v>16</v>
      </c>
      <c r="G50" s="6">
        <v>1</v>
      </c>
      <c r="H50" s="18">
        <f t="shared" si="0"/>
        <v>0</v>
      </c>
      <c r="I50" s="18">
        <f t="shared" si="1"/>
        <v>319500.02</v>
      </c>
      <c r="J50" s="22">
        <v>0</v>
      </c>
      <c r="K50" s="15">
        <v>0</v>
      </c>
      <c r="L50" s="19">
        <v>319500.02</v>
      </c>
      <c r="M50" s="20" t="s">
        <v>23</v>
      </c>
      <c r="N50" s="17">
        <v>44408</v>
      </c>
      <c r="O50" s="21" t="s">
        <v>19</v>
      </c>
      <c r="P50" s="16"/>
    </row>
    <row r="51" spans="1:17" x14ac:dyDescent="0.25">
      <c r="A51" s="3" t="s">
        <v>21</v>
      </c>
      <c r="B51" s="3" t="s">
        <v>22</v>
      </c>
      <c r="C51" t="s">
        <v>116</v>
      </c>
      <c r="D51" s="3">
        <v>442847</v>
      </c>
      <c r="E51" t="s">
        <v>117</v>
      </c>
      <c r="F51" s="12" t="s">
        <v>16</v>
      </c>
      <c r="G51" s="6">
        <v>1</v>
      </c>
      <c r="H51" s="18">
        <f t="shared" si="0"/>
        <v>0</v>
      </c>
      <c r="I51" s="18">
        <f t="shared" si="1"/>
        <v>117000.03</v>
      </c>
      <c r="J51" s="22">
        <v>0</v>
      </c>
      <c r="K51" s="15">
        <v>0</v>
      </c>
      <c r="L51" s="19">
        <v>117000.03</v>
      </c>
      <c r="M51" s="20" t="s">
        <v>23</v>
      </c>
      <c r="N51" s="17">
        <v>44408</v>
      </c>
      <c r="O51" s="21" t="s">
        <v>19</v>
      </c>
      <c r="P51" s="16"/>
    </row>
    <row r="52" spans="1:17" x14ac:dyDescent="0.25">
      <c r="A52" s="3" t="s">
        <v>21</v>
      </c>
      <c r="B52" s="3" t="s">
        <v>22</v>
      </c>
      <c r="C52" s="11" t="s">
        <v>30</v>
      </c>
      <c r="D52" s="20">
        <v>722954</v>
      </c>
      <c r="E52" s="11" t="s">
        <v>31</v>
      </c>
      <c r="F52" s="12" t="s">
        <v>16</v>
      </c>
      <c r="G52" s="6">
        <v>1</v>
      </c>
      <c r="H52" s="18">
        <f t="shared" si="0"/>
        <v>0</v>
      </c>
      <c r="I52" s="18">
        <f t="shared" si="1"/>
        <v>13124</v>
      </c>
      <c r="J52" s="22">
        <v>0</v>
      </c>
      <c r="K52" s="15">
        <v>0</v>
      </c>
      <c r="L52" s="19">
        <v>13124</v>
      </c>
      <c r="M52" s="20" t="s">
        <v>23</v>
      </c>
      <c r="N52" s="17">
        <v>44408</v>
      </c>
      <c r="O52" s="21" t="s">
        <v>19</v>
      </c>
      <c r="P52" s="16"/>
    </row>
    <row r="53" spans="1:17" x14ac:dyDescent="0.25">
      <c r="A53" s="3" t="s">
        <v>21</v>
      </c>
      <c r="B53" s="3" t="s">
        <v>22</v>
      </c>
      <c r="C53" t="s">
        <v>94</v>
      </c>
      <c r="D53" s="20">
        <v>829184</v>
      </c>
      <c r="E53" t="s">
        <v>95</v>
      </c>
      <c r="F53" s="12" t="s">
        <v>16</v>
      </c>
      <c r="G53" s="6">
        <v>1</v>
      </c>
      <c r="H53" s="18">
        <f t="shared" si="0"/>
        <v>77926.625</v>
      </c>
      <c r="I53" s="18">
        <f t="shared" si="1"/>
        <v>0</v>
      </c>
      <c r="J53" s="22">
        <v>12468.26</v>
      </c>
      <c r="K53" s="15">
        <v>0</v>
      </c>
      <c r="L53" s="19">
        <f t="shared" ref="L53" si="5">H53+J53-K53</f>
        <v>90394.884999999995</v>
      </c>
      <c r="M53" s="20" t="s">
        <v>23</v>
      </c>
      <c r="N53" s="17">
        <v>44408</v>
      </c>
      <c r="O53" s="21" t="s">
        <v>19</v>
      </c>
      <c r="P53" s="16"/>
    </row>
    <row r="54" spans="1:17" x14ac:dyDescent="0.25">
      <c r="A54" s="3" t="s">
        <v>21</v>
      </c>
      <c r="B54" s="3" t="s">
        <v>22</v>
      </c>
      <c r="C54" t="s">
        <v>96</v>
      </c>
      <c r="D54" s="12">
        <v>829190</v>
      </c>
      <c r="E54" t="s">
        <v>97</v>
      </c>
      <c r="F54" s="12" t="s">
        <v>16</v>
      </c>
      <c r="G54" s="6">
        <v>1</v>
      </c>
      <c r="H54" s="18">
        <f t="shared" si="0"/>
        <v>18276.1875</v>
      </c>
      <c r="I54" s="18">
        <f t="shared" si="1"/>
        <v>141860.35250000001</v>
      </c>
      <c r="J54" s="22">
        <v>2924.19</v>
      </c>
      <c r="K54" s="15">
        <v>0</v>
      </c>
      <c r="L54" s="19">
        <v>163060.73000000001</v>
      </c>
      <c r="M54" s="20" t="s">
        <v>23</v>
      </c>
      <c r="N54" s="17">
        <v>44408</v>
      </c>
      <c r="O54" s="21" t="s">
        <v>19</v>
      </c>
      <c r="P54" s="16"/>
    </row>
    <row r="55" spans="1:17" x14ac:dyDescent="0.25">
      <c r="H55" s="8">
        <f>SUM(H7:H54)</f>
        <v>1837045.625</v>
      </c>
      <c r="I55" s="8">
        <f>SUM(I7:I54)</f>
        <v>4946298.3025000002</v>
      </c>
      <c r="J55" s="8">
        <f>SUM(J7:J54)</f>
        <v>293927.30000000005</v>
      </c>
      <c r="K55" s="8">
        <f>SUM(K7:K54)</f>
        <v>0</v>
      </c>
      <c r="L55" s="8">
        <f>SUM(L7:L54)</f>
        <v>7077271.2275</v>
      </c>
    </row>
    <row r="58" spans="1:17" ht="30" x14ac:dyDescent="0.25">
      <c r="A58" s="4" t="s">
        <v>1</v>
      </c>
      <c r="B58" s="4" t="s">
        <v>2</v>
      </c>
      <c r="C58" s="4" t="s">
        <v>3</v>
      </c>
      <c r="D58" s="4" t="s">
        <v>4</v>
      </c>
      <c r="E58" s="4" t="s">
        <v>5</v>
      </c>
      <c r="F58" s="4" t="s">
        <v>6</v>
      </c>
      <c r="G58" s="14" t="s">
        <v>7</v>
      </c>
      <c r="H58" s="5" t="s">
        <v>8</v>
      </c>
      <c r="I58" s="23">
        <v>0</v>
      </c>
      <c r="J58" s="5" t="s">
        <v>9</v>
      </c>
      <c r="K58" s="5" t="s">
        <v>10</v>
      </c>
      <c r="L58" s="5" t="s">
        <v>11</v>
      </c>
      <c r="M58" s="4" t="s">
        <v>12</v>
      </c>
      <c r="N58" s="4" t="s">
        <v>13</v>
      </c>
      <c r="O58" s="4" t="s">
        <v>14</v>
      </c>
      <c r="P58" s="4" t="s">
        <v>15</v>
      </c>
      <c r="Q58" s="11"/>
    </row>
    <row r="59" spans="1:17" x14ac:dyDescent="0.25">
      <c r="A59" s="25" t="s">
        <v>118</v>
      </c>
      <c r="B59" s="25" t="s">
        <v>119</v>
      </c>
      <c r="C59" t="s">
        <v>231</v>
      </c>
      <c r="D59" s="26" t="s">
        <v>121</v>
      </c>
      <c r="E59" t="s">
        <v>232</v>
      </c>
      <c r="F59" s="12" t="s">
        <v>16</v>
      </c>
      <c r="G59" s="6">
        <v>1</v>
      </c>
      <c r="H59" s="18">
        <f t="shared" ref="H59:H107" si="6">J59/0.16</f>
        <v>0</v>
      </c>
      <c r="I59" s="18">
        <f t="shared" ref="I59:I107" si="7">L59-H59-J59</f>
        <v>33155</v>
      </c>
      <c r="J59" s="22">
        <v>0</v>
      </c>
      <c r="K59" s="15">
        <v>0</v>
      </c>
      <c r="L59" s="19">
        <v>33155</v>
      </c>
      <c r="M59" s="20">
        <v>160697</v>
      </c>
      <c r="N59" s="17">
        <v>44379</v>
      </c>
      <c r="O59" s="21" t="s">
        <v>19</v>
      </c>
      <c r="P59" s="16"/>
      <c r="Q59" s="11"/>
    </row>
    <row r="60" spans="1:17" x14ac:dyDescent="0.25">
      <c r="A60" s="25" t="s">
        <v>118</v>
      </c>
      <c r="B60" s="25" t="s">
        <v>119</v>
      </c>
      <c r="C60" t="s">
        <v>233</v>
      </c>
      <c r="D60" s="26" t="s">
        <v>122</v>
      </c>
      <c r="E60" t="s">
        <v>234</v>
      </c>
      <c r="F60" s="12" t="s">
        <v>16</v>
      </c>
      <c r="G60" s="6">
        <v>1</v>
      </c>
      <c r="H60" s="18">
        <f t="shared" si="6"/>
        <v>0</v>
      </c>
      <c r="I60" s="18">
        <f t="shared" si="7"/>
        <v>29449.040000000001</v>
      </c>
      <c r="J60" s="22">
        <v>0</v>
      </c>
      <c r="K60" s="15">
        <v>0</v>
      </c>
      <c r="L60" s="19">
        <f>39659.04-10210</f>
        <v>29449.040000000001</v>
      </c>
      <c r="M60" s="20">
        <v>160697</v>
      </c>
      <c r="N60" s="17">
        <v>44379</v>
      </c>
      <c r="O60" s="21" t="s">
        <v>19</v>
      </c>
      <c r="P60" s="16"/>
      <c r="Q60" s="11"/>
    </row>
    <row r="61" spans="1:17" x14ac:dyDescent="0.25">
      <c r="A61" s="25" t="s">
        <v>118</v>
      </c>
      <c r="B61" s="25" t="s">
        <v>119</v>
      </c>
      <c r="C61" t="s">
        <v>235</v>
      </c>
      <c r="D61" s="26" t="s">
        <v>123</v>
      </c>
      <c r="E61" t="s">
        <v>236</v>
      </c>
      <c r="F61" s="12" t="s">
        <v>16</v>
      </c>
      <c r="G61" s="6">
        <v>1</v>
      </c>
      <c r="H61" s="18">
        <f t="shared" si="6"/>
        <v>151881.75</v>
      </c>
      <c r="I61" s="18">
        <f t="shared" si="7"/>
        <v>0</v>
      </c>
      <c r="J61" s="22">
        <v>24301.08</v>
      </c>
      <c r="K61" s="15">
        <v>0</v>
      </c>
      <c r="L61" s="19">
        <f t="shared" ref="L61:L67" si="8">H61+J61-K61</f>
        <v>176182.83000000002</v>
      </c>
      <c r="M61" s="20">
        <v>160698</v>
      </c>
      <c r="N61" s="17">
        <v>44379</v>
      </c>
      <c r="O61" s="21" t="s">
        <v>19</v>
      </c>
      <c r="P61" s="16"/>
      <c r="Q61" s="11"/>
    </row>
    <row r="62" spans="1:17" x14ac:dyDescent="0.25">
      <c r="A62" s="25" t="s">
        <v>118</v>
      </c>
      <c r="B62" s="25" t="s">
        <v>119</v>
      </c>
      <c r="C62" t="s">
        <v>237</v>
      </c>
      <c r="D62" s="26" t="s">
        <v>124</v>
      </c>
      <c r="E62" t="s">
        <v>238</v>
      </c>
      <c r="F62" s="12" t="s">
        <v>16</v>
      </c>
      <c r="G62" s="6">
        <v>1</v>
      </c>
      <c r="H62" s="18">
        <f t="shared" si="6"/>
        <v>22629.3125</v>
      </c>
      <c r="I62" s="18">
        <f t="shared" si="7"/>
        <v>0</v>
      </c>
      <c r="J62" s="22">
        <v>3620.69</v>
      </c>
      <c r="K62" s="15">
        <v>0</v>
      </c>
      <c r="L62" s="19">
        <f t="shared" si="8"/>
        <v>26250.002499999999</v>
      </c>
      <c r="M62" s="20">
        <v>160698</v>
      </c>
      <c r="N62" s="17">
        <v>44379</v>
      </c>
      <c r="O62" s="21" t="s">
        <v>19</v>
      </c>
      <c r="P62" s="16"/>
      <c r="Q62" s="11"/>
    </row>
    <row r="63" spans="1:17" x14ac:dyDescent="0.25">
      <c r="A63" s="25" t="s">
        <v>118</v>
      </c>
      <c r="B63" s="25" t="s">
        <v>119</v>
      </c>
      <c r="C63" t="s">
        <v>239</v>
      </c>
      <c r="D63" s="26" t="s">
        <v>125</v>
      </c>
      <c r="E63" t="s">
        <v>240</v>
      </c>
      <c r="F63" s="12" t="s">
        <v>16</v>
      </c>
      <c r="G63" s="6">
        <v>1</v>
      </c>
      <c r="H63" s="18">
        <f t="shared" si="6"/>
        <v>15612.125</v>
      </c>
      <c r="I63" s="18">
        <f t="shared" si="7"/>
        <v>0</v>
      </c>
      <c r="J63" s="22">
        <v>2497.94</v>
      </c>
      <c r="K63" s="15">
        <v>0</v>
      </c>
      <c r="L63" s="19">
        <f t="shared" si="8"/>
        <v>18110.064999999999</v>
      </c>
      <c r="M63" s="20">
        <v>160698</v>
      </c>
      <c r="N63" s="17">
        <v>44379</v>
      </c>
      <c r="O63" s="21" t="s">
        <v>19</v>
      </c>
      <c r="P63" s="16"/>
      <c r="Q63" s="11"/>
    </row>
    <row r="64" spans="1:17" ht="16.5" customHeight="1" x14ac:dyDescent="0.25">
      <c r="A64" s="25" t="s">
        <v>118</v>
      </c>
      <c r="B64" s="25" t="s">
        <v>119</v>
      </c>
      <c r="C64" t="s">
        <v>241</v>
      </c>
      <c r="D64" s="26" t="s">
        <v>126</v>
      </c>
      <c r="E64" t="s">
        <v>242</v>
      </c>
      <c r="F64" s="12" t="s">
        <v>16</v>
      </c>
      <c r="G64" s="6">
        <v>1</v>
      </c>
      <c r="H64" s="18">
        <f t="shared" si="6"/>
        <v>97038.812499999985</v>
      </c>
      <c r="I64" s="18">
        <f t="shared" si="7"/>
        <v>0</v>
      </c>
      <c r="J64" s="22">
        <v>15526.21</v>
      </c>
      <c r="K64" s="15">
        <v>0</v>
      </c>
      <c r="L64" s="19">
        <f t="shared" si="8"/>
        <v>112565.02249999999</v>
      </c>
      <c r="M64" s="20">
        <v>160698</v>
      </c>
      <c r="N64" s="17">
        <v>44379</v>
      </c>
      <c r="O64" s="21" t="s">
        <v>19</v>
      </c>
      <c r="P64" s="16"/>
      <c r="Q64" s="11"/>
    </row>
    <row r="65" spans="1:17" ht="16.5" customHeight="1" x14ac:dyDescent="0.25">
      <c r="A65" s="25" t="s">
        <v>118</v>
      </c>
      <c r="B65" s="25" t="s">
        <v>119</v>
      </c>
      <c r="C65" t="s">
        <v>243</v>
      </c>
      <c r="D65" s="26" t="s">
        <v>127</v>
      </c>
      <c r="E65" t="s">
        <v>244</v>
      </c>
      <c r="F65" s="12" t="s">
        <v>16</v>
      </c>
      <c r="G65" s="6">
        <v>1</v>
      </c>
      <c r="H65" s="18">
        <f t="shared" si="6"/>
        <v>10000</v>
      </c>
      <c r="I65" s="18">
        <f t="shared" si="7"/>
        <v>0</v>
      </c>
      <c r="J65" s="22">
        <v>1600</v>
      </c>
      <c r="K65" s="15">
        <v>0</v>
      </c>
      <c r="L65" s="19">
        <f t="shared" si="8"/>
        <v>11600</v>
      </c>
      <c r="M65" s="20">
        <v>160698</v>
      </c>
      <c r="N65" s="17">
        <v>44379</v>
      </c>
      <c r="O65" s="21" t="s">
        <v>19</v>
      </c>
      <c r="P65" s="16"/>
      <c r="Q65" s="11"/>
    </row>
    <row r="66" spans="1:17" ht="16.5" customHeight="1" x14ac:dyDescent="0.25">
      <c r="A66" s="25" t="s">
        <v>118</v>
      </c>
      <c r="B66" s="25" t="s">
        <v>119</v>
      </c>
      <c r="C66" t="s">
        <v>245</v>
      </c>
      <c r="D66" s="26" t="s">
        <v>128</v>
      </c>
      <c r="E66" t="s">
        <v>246</v>
      </c>
      <c r="F66" s="12" t="s">
        <v>16</v>
      </c>
      <c r="G66" s="6">
        <v>1</v>
      </c>
      <c r="H66" s="18">
        <f t="shared" si="6"/>
        <v>48547.999999999978</v>
      </c>
      <c r="I66" s="18">
        <f t="shared" si="7"/>
        <v>0</v>
      </c>
      <c r="J66" s="22">
        <f>27090.67-19322.99</f>
        <v>7767.6799999999967</v>
      </c>
      <c r="K66" s="15">
        <v>0</v>
      </c>
      <c r="L66" s="19">
        <f t="shared" si="8"/>
        <v>56315.679999999978</v>
      </c>
      <c r="M66" s="20">
        <v>160698</v>
      </c>
      <c r="N66" s="17">
        <v>44379</v>
      </c>
      <c r="O66" s="21" t="s">
        <v>19</v>
      </c>
      <c r="P66" s="16"/>
      <c r="Q66" s="11"/>
    </row>
    <row r="67" spans="1:17" ht="16.5" customHeight="1" x14ac:dyDescent="0.25">
      <c r="A67" s="25" t="s">
        <v>118</v>
      </c>
      <c r="B67" s="25" t="s">
        <v>119</v>
      </c>
      <c r="C67" t="s">
        <v>247</v>
      </c>
      <c r="D67" s="26" t="s">
        <v>129</v>
      </c>
      <c r="E67" t="s">
        <v>248</v>
      </c>
      <c r="F67" s="12" t="s">
        <v>16</v>
      </c>
      <c r="G67" s="6">
        <v>1</v>
      </c>
      <c r="H67" s="18">
        <f t="shared" si="6"/>
        <v>85603.5</v>
      </c>
      <c r="I67" s="18">
        <f t="shared" si="7"/>
        <v>0</v>
      </c>
      <c r="J67" s="22">
        <v>13696.56</v>
      </c>
      <c r="K67" s="15">
        <v>0</v>
      </c>
      <c r="L67" s="19">
        <f t="shared" si="8"/>
        <v>99300.06</v>
      </c>
      <c r="M67" s="20">
        <v>160698</v>
      </c>
      <c r="N67" s="17">
        <v>44379</v>
      </c>
      <c r="O67" s="21" t="s">
        <v>19</v>
      </c>
      <c r="P67" s="16"/>
      <c r="Q67" s="11"/>
    </row>
    <row r="68" spans="1:17" ht="16.5" customHeight="1" x14ac:dyDescent="0.25">
      <c r="A68" s="25" t="s">
        <v>118</v>
      </c>
      <c r="B68" s="25" t="s">
        <v>119</v>
      </c>
      <c r="C68" t="s">
        <v>249</v>
      </c>
      <c r="D68" s="26" t="s">
        <v>130</v>
      </c>
      <c r="E68" t="s">
        <v>250</v>
      </c>
      <c r="F68" s="12" t="s">
        <v>16</v>
      </c>
      <c r="G68" s="6">
        <v>1</v>
      </c>
      <c r="H68" s="18">
        <f t="shared" si="6"/>
        <v>0</v>
      </c>
      <c r="I68" s="18">
        <f t="shared" si="7"/>
        <v>78291.98</v>
      </c>
      <c r="J68" s="22">
        <v>0</v>
      </c>
      <c r="K68" s="15">
        <v>0</v>
      </c>
      <c r="L68" s="19">
        <f>82911.01-4619.03</f>
        <v>78291.98</v>
      </c>
      <c r="M68" s="20">
        <v>160700</v>
      </c>
      <c r="N68" s="17">
        <v>44383</v>
      </c>
      <c r="O68" s="21" t="s">
        <v>19</v>
      </c>
      <c r="P68" s="16"/>
      <c r="Q68" s="11"/>
    </row>
    <row r="69" spans="1:17" ht="16.5" customHeight="1" x14ac:dyDescent="0.25">
      <c r="A69" s="25" t="s">
        <v>118</v>
      </c>
      <c r="B69" s="25" t="s">
        <v>119</v>
      </c>
      <c r="C69" t="s">
        <v>251</v>
      </c>
      <c r="D69" s="26" t="s">
        <v>131</v>
      </c>
      <c r="E69" t="s">
        <v>252</v>
      </c>
      <c r="F69" s="12" t="s">
        <v>16</v>
      </c>
      <c r="G69" s="6">
        <v>1</v>
      </c>
      <c r="H69" s="18">
        <f t="shared" si="6"/>
        <v>0</v>
      </c>
      <c r="I69" s="18">
        <f t="shared" si="7"/>
        <v>20872.009999999998</v>
      </c>
      <c r="J69" s="22">
        <v>0</v>
      </c>
      <c r="K69" s="15">
        <v>0</v>
      </c>
      <c r="L69" s="19">
        <v>20872.009999999998</v>
      </c>
      <c r="M69" s="20">
        <v>160700</v>
      </c>
      <c r="N69" s="17">
        <v>44383</v>
      </c>
      <c r="O69" s="21" t="s">
        <v>19</v>
      </c>
      <c r="P69" s="16"/>
      <c r="Q69" s="11"/>
    </row>
    <row r="70" spans="1:17" ht="16.5" customHeight="1" x14ac:dyDescent="0.25">
      <c r="A70" s="25" t="s">
        <v>118</v>
      </c>
      <c r="B70" s="25" t="s">
        <v>119</v>
      </c>
      <c r="C70" t="s">
        <v>253</v>
      </c>
      <c r="D70" s="26" t="s">
        <v>132</v>
      </c>
      <c r="E70" t="s">
        <v>254</v>
      </c>
      <c r="F70" s="12" t="s">
        <v>16</v>
      </c>
      <c r="G70" s="6">
        <v>1</v>
      </c>
      <c r="H70" s="18">
        <f t="shared" si="6"/>
        <v>0</v>
      </c>
      <c r="I70" s="18">
        <f t="shared" si="7"/>
        <v>69678.930000000008</v>
      </c>
      <c r="J70" s="22">
        <v>0</v>
      </c>
      <c r="K70" s="15">
        <v>0</v>
      </c>
      <c r="L70" s="19">
        <f>77375.94-7697.01</f>
        <v>69678.930000000008</v>
      </c>
      <c r="M70" s="20">
        <v>160701</v>
      </c>
      <c r="N70" s="17">
        <v>44383</v>
      </c>
      <c r="O70" s="21" t="s">
        <v>19</v>
      </c>
      <c r="P70" s="16"/>
      <c r="Q70" s="11"/>
    </row>
    <row r="71" spans="1:17" ht="16.5" customHeight="1" x14ac:dyDescent="0.25">
      <c r="A71" s="25" t="s">
        <v>118</v>
      </c>
      <c r="B71" s="25" t="s">
        <v>119</v>
      </c>
      <c r="C71" t="s">
        <v>255</v>
      </c>
      <c r="D71" s="26" t="s">
        <v>133</v>
      </c>
      <c r="E71" t="s">
        <v>256</v>
      </c>
      <c r="F71" s="12" t="s">
        <v>16</v>
      </c>
      <c r="G71" s="6">
        <v>1</v>
      </c>
      <c r="H71" s="18">
        <f t="shared" si="6"/>
        <v>0</v>
      </c>
      <c r="I71" s="18">
        <f t="shared" si="7"/>
        <v>2100.0100000000002</v>
      </c>
      <c r="J71" s="22">
        <v>0</v>
      </c>
      <c r="K71" s="15">
        <v>0</v>
      </c>
      <c r="L71" s="19">
        <v>2100.0100000000002</v>
      </c>
      <c r="M71" s="20">
        <v>160896</v>
      </c>
      <c r="N71" s="17">
        <v>44387</v>
      </c>
      <c r="O71" s="21" t="s">
        <v>19</v>
      </c>
      <c r="P71" s="16"/>
      <c r="Q71" s="11"/>
    </row>
    <row r="72" spans="1:17" ht="16.5" customHeight="1" x14ac:dyDescent="0.25">
      <c r="A72" s="25" t="s">
        <v>118</v>
      </c>
      <c r="B72" s="25" t="s">
        <v>119</v>
      </c>
      <c r="C72" t="s">
        <v>257</v>
      </c>
      <c r="D72" s="26" t="s">
        <v>134</v>
      </c>
      <c r="E72" t="s">
        <v>258</v>
      </c>
      <c r="F72" s="12" t="s">
        <v>16</v>
      </c>
      <c r="G72" s="6">
        <v>1</v>
      </c>
      <c r="H72" s="18">
        <f t="shared" si="6"/>
        <v>0</v>
      </c>
      <c r="I72" s="18">
        <f t="shared" si="7"/>
        <v>1305</v>
      </c>
      <c r="J72" s="22">
        <v>0</v>
      </c>
      <c r="K72" s="15">
        <v>0</v>
      </c>
      <c r="L72" s="19">
        <v>1305</v>
      </c>
      <c r="M72" s="20">
        <v>160896</v>
      </c>
      <c r="N72" s="17">
        <v>44387</v>
      </c>
      <c r="O72" s="21" t="s">
        <v>19</v>
      </c>
      <c r="P72" s="16"/>
      <c r="Q72" s="11"/>
    </row>
    <row r="73" spans="1:17" ht="16.5" customHeight="1" x14ac:dyDescent="0.25">
      <c r="A73" s="25" t="s">
        <v>118</v>
      </c>
      <c r="B73" s="25" t="s">
        <v>119</v>
      </c>
      <c r="C73" t="s">
        <v>259</v>
      </c>
      <c r="D73" s="26" t="s">
        <v>135</v>
      </c>
      <c r="E73" t="s">
        <v>260</v>
      </c>
      <c r="F73" s="12" t="s">
        <v>16</v>
      </c>
      <c r="G73" s="6">
        <v>1</v>
      </c>
      <c r="H73" s="18">
        <f t="shared" si="6"/>
        <v>0</v>
      </c>
      <c r="I73" s="18">
        <f t="shared" si="7"/>
        <v>49519.15</v>
      </c>
      <c r="J73" s="22">
        <v>0</v>
      </c>
      <c r="K73" s="15">
        <v>0</v>
      </c>
      <c r="L73" s="19">
        <f>51751.14-2231.99</f>
        <v>49519.15</v>
      </c>
      <c r="M73" s="20">
        <v>160896</v>
      </c>
      <c r="N73" s="17">
        <v>44387</v>
      </c>
      <c r="O73" s="21" t="s">
        <v>19</v>
      </c>
      <c r="P73" s="16"/>
      <c r="Q73" s="11"/>
    </row>
    <row r="74" spans="1:17" ht="16.5" customHeight="1" x14ac:dyDescent="0.25">
      <c r="A74" s="25" t="s">
        <v>118</v>
      </c>
      <c r="B74" s="25" t="s">
        <v>119</v>
      </c>
      <c r="C74" t="s">
        <v>261</v>
      </c>
      <c r="D74" s="26" t="s">
        <v>136</v>
      </c>
      <c r="E74" t="s">
        <v>262</v>
      </c>
      <c r="F74" s="12" t="s">
        <v>16</v>
      </c>
      <c r="G74" s="6">
        <v>1</v>
      </c>
      <c r="H74" s="18">
        <f t="shared" si="6"/>
        <v>60905.25</v>
      </c>
      <c r="I74" s="18">
        <f t="shared" si="7"/>
        <v>0</v>
      </c>
      <c r="J74" s="22">
        <v>9744.84</v>
      </c>
      <c r="K74" s="15">
        <v>0</v>
      </c>
      <c r="L74" s="19">
        <f>H74+J74-K74</f>
        <v>70650.09</v>
      </c>
      <c r="M74" s="20">
        <v>160897</v>
      </c>
      <c r="N74" s="17">
        <v>44387</v>
      </c>
      <c r="O74" s="21" t="s">
        <v>19</v>
      </c>
      <c r="P74" s="16"/>
      <c r="Q74" s="11"/>
    </row>
    <row r="75" spans="1:17" ht="16.5" customHeight="1" x14ac:dyDescent="0.25">
      <c r="A75" s="25" t="s">
        <v>118</v>
      </c>
      <c r="B75" s="25" t="s">
        <v>119</v>
      </c>
      <c r="C75" t="s">
        <v>263</v>
      </c>
      <c r="D75" s="26" t="s">
        <v>137</v>
      </c>
      <c r="E75" t="s">
        <v>264</v>
      </c>
      <c r="F75" s="12" t="s">
        <v>16</v>
      </c>
      <c r="G75" s="6">
        <v>1</v>
      </c>
      <c r="H75" s="18">
        <f t="shared" si="6"/>
        <v>26410.375</v>
      </c>
      <c r="I75" s="18">
        <f t="shared" si="7"/>
        <v>0</v>
      </c>
      <c r="J75" s="22">
        <v>4225.66</v>
      </c>
      <c r="K75" s="15">
        <v>0</v>
      </c>
      <c r="L75" s="19">
        <f>H75+J75-K75</f>
        <v>30636.035</v>
      </c>
      <c r="M75" s="20">
        <v>160897</v>
      </c>
      <c r="N75" s="17">
        <v>44387</v>
      </c>
      <c r="O75" s="21" t="s">
        <v>19</v>
      </c>
      <c r="P75" s="16"/>
      <c r="Q75" s="11"/>
    </row>
    <row r="76" spans="1:17" ht="16.5" customHeight="1" x14ac:dyDescent="0.25">
      <c r="A76" s="25" t="s">
        <v>118</v>
      </c>
      <c r="B76" s="25" t="s">
        <v>119</v>
      </c>
      <c r="C76" t="s">
        <v>265</v>
      </c>
      <c r="D76" s="26" t="s">
        <v>138</v>
      </c>
      <c r="E76" t="s">
        <v>266</v>
      </c>
      <c r="F76" s="12" t="s">
        <v>16</v>
      </c>
      <c r="G76" s="6">
        <v>1</v>
      </c>
      <c r="H76" s="18">
        <f t="shared" si="6"/>
        <v>1331.875</v>
      </c>
      <c r="I76" s="18">
        <f t="shared" si="7"/>
        <v>0</v>
      </c>
      <c r="J76" s="22">
        <v>213.1</v>
      </c>
      <c r="K76" s="15">
        <v>0</v>
      </c>
      <c r="L76" s="19">
        <f t="shared" ref="L76:L83" si="9">H76+J76-K76</f>
        <v>1544.9749999999999</v>
      </c>
      <c r="M76" s="20">
        <v>160897</v>
      </c>
      <c r="N76" s="17">
        <v>44387</v>
      </c>
      <c r="O76" s="21" t="s">
        <v>19</v>
      </c>
      <c r="P76" s="16"/>
      <c r="Q76" s="11"/>
    </row>
    <row r="77" spans="1:17" ht="16.5" customHeight="1" x14ac:dyDescent="0.25">
      <c r="A77" s="25" t="s">
        <v>118</v>
      </c>
      <c r="B77" s="25" t="s">
        <v>119</v>
      </c>
      <c r="C77" t="s">
        <v>267</v>
      </c>
      <c r="D77" s="26" t="s">
        <v>139</v>
      </c>
      <c r="E77" t="s">
        <v>268</v>
      </c>
      <c r="F77" s="12" t="s">
        <v>16</v>
      </c>
      <c r="G77" s="6">
        <v>1</v>
      </c>
      <c r="H77" s="18">
        <f t="shared" si="6"/>
        <v>2159.5625</v>
      </c>
      <c r="I77" s="18">
        <f t="shared" si="7"/>
        <v>0</v>
      </c>
      <c r="J77" s="22">
        <v>345.53</v>
      </c>
      <c r="K77" s="15">
        <v>0</v>
      </c>
      <c r="L77" s="19">
        <f t="shared" si="9"/>
        <v>2505.0924999999997</v>
      </c>
      <c r="M77" s="20">
        <v>160897</v>
      </c>
      <c r="N77" s="17">
        <v>44387</v>
      </c>
      <c r="O77" s="21" t="s">
        <v>19</v>
      </c>
      <c r="P77" s="16"/>
      <c r="Q77" s="11"/>
    </row>
    <row r="78" spans="1:17" x14ac:dyDescent="0.25">
      <c r="A78" s="25" t="s">
        <v>118</v>
      </c>
      <c r="B78" s="25" t="s">
        <v>119</v>
      </c>
      <c r="C78" t="s">
        <v>269</v>
      </c>
      <c r="D78" s="26" t="s">
        <v>140</v>
      </c>
      <c r="E78" t="s">
        <v>270</v>
      </c>
      <c r="F78" s="12" t="s">
        <v>16</v>
      </c>
      <c r="G78" s="6">
        <v>1</v>
      </c>
      <c r="H78" s="18">
        <f t="shared" si="6"/>
        <v>3750</v>
      </c>
      <c r="I78" s="18">
        <f t="shared" si="7"/>
        <v>0</v>
      </c>
      <c r="J78" s="22">
        <v>600</v>
      </c>
      <c r="K78" s="15">
        <v>0</v>
      </c>
      <c r="L78" s="19">
        <f t="shared" si="9"/>
        <v>4350</v>
      </c>
      <c r="M78" s="20">
        <v>160897</v>
      </c>
      <c r="N78" s="17">
        <v>44387</v>
      </c>
      <c r="O78" s="21" t="s">
        <v>19</v>
      </c>
      <c r="P78" s="16"/>
      <c r="Q78" s="11"/>
    </row>
    <row r="79" spans="1:17" x14ac:dyDescent="0.25">
      <c r="A79" s="25" t="s">
        <v>118</v>
      </c>
      <c r="B79" s="25" t="s">
        <v>119</v>
      </c>
      <c r="C79" t="s">
        <v>271</v>
      </c>
      <c r="D79" s="26" t="s">
        <v>141</v>
      </c>
      <c r="E79" t="s">
        <v>272</v>
      </c>
      <c r="F79" s="12" t="s">
        <v>16</v>
      </c>
      <c r="G79" s="6">
        <v>1</v>
      </c>
      <c r="H79" s="18">
        <f t="shared" si="6"/>
        <v>4331.875</v>
      </c>
      <c r="I79" s="18">
        <f t="shared" si="7"/>
        <v>0</v>
      </c>
      <c r="J79" s="22">
        <v>693.1</v>
      </c>
      <c r="K79" s="15">
        <v>0</v>
      </c>
      <c r="L79" s="19">
        <f t="shared" si="9"/>
        <v>5024.9750000000004</v>
      </c>
      <c r="M79" s="20">
        <v>160897</v>
      </c>
      <c r="N79" s="17">
        <v>44387</v>
      </c>
      <c r="O79" s="21" t="s">
        <v>19</v>
      </c>
      <c r="P79" s="16"/>
      <c r="Q79" s="11"/>
    </row>
    <row r="80" spans="1:17" x14ac:dyDescent="0.25">
      <c r="A80" s="25" t="s">
        <v>118</v>
      </c>
      <c r="B80" s="25" t="s">
        <v>119</v>
      </c>
      <c r="C80" t="s">
        <v>273</v>
      </c>
      <c r="D80" s="26" t="s">
        <v>142</v>
      </c>
      <c r="E80" t="s">
        <v>274</v>
      </c>
      <c r="F80" s="12" t="s">
        <v>16</v>
      </c>
      <c r="G80" s="6">
        <v>1</v>
      </c>
      <c r="H80" s="18">
        <f t="shared" si="6"/>
        <v>36323.5</v>
      </c>
      <c r="I80" s="18">
        <f t="shared" si="7"/>
        <v>0</v>
      </c>
      <c r="J80" s="22">
        <v>5811.76</v>
      </c>
      <c r="K80" s="15">
        <v>0</v>
      </c>
      <c r="L80" s="19">
        <f t="shared" si="9"/>
        <v>42135.26</v>
      </c>
      <c r="M80" s="20">
        <v>160897</v>
      </c>
      <c r="N80" s="17">
        <v>44387</v>
      </c>
      <c r="O80" s="21" t="s">
        <v>19</v>
      </c>
      <c r="P80" s="16"/>
      <c r="Q80" s="11"/>
    </row>
    <row r="81" spans="1:17" x14ac:dyDescent="0.25">
      <c r="A81" s="25" t="s">
        <v>118</v>
      </c>
      <c r="B81" s="25" t="s">
        <v>119</v>
      </c>
      <c r="C81" t="s">
        <v>275</v>
      </c>
      <c r="D81" s="26" t="s">
        <v>143</v>
      </c>
      <c r="E81" t="s">
        <v>276</v>
      </c>
      <c r="F81" s="12" t="s">
        <v>16</v>
      </c>
      <c r="G81" s="6">
        <v>1</v>
      </c>
      <c r="H81" s="18">
        <f t="shared" ref="H81" si="10">J81/0.16</f>
        <v>26913.5</v>
      </c>
      <c r="I81" s="18">
        <f t="shared" ref="I81" si="11">L81-H81-J81</f>
        <v>0</v>
      </c>
      <c r="J81" s="22">
        <v>4306.16</v>
      </c>
      <c r="K81" s="15">
        <v>0</v>
      </c>
      <c r="L81" s="19">
        <f t="shared" si="9"/>
        <v>31219.66</v>
      </c>
      <c r="M81" s="20">
        <v>160897</v>
      </c>
      <c r="N81" s="17">
        <v>44387</v>
      </c>
      <c r="O81" s="21" t="s">
        <v>19</v>
      </c>
      <c r="P81" s="16"/>
      <c r="Q81" s="11"/>
    </row>
    <row r="82" spans="1:17" x14ac:dyDescent="0.25">
      <c r="A82" s="25" t="s">
        <v>118</v>
      </c>
      <c r="B82" s="25" t="s">
        <v>119</v>
      </c>
      <c r="C82" t="s">
        <v>277</v>
      </c>
      <c r="D82" s="26" t="s">
        <v>144</v>
      </c>
      <c r="E82" t="s">
        <v>278</v>
      </c>
      <c r="F82" s="12" t="s">
        <v>16</v>
      </c>
      <c r="G82" s="6">
        <v>1</v>
      </c>
      <c r="H82" s="18">
        <f t="shared" si="6"/>
        <v>6855.1874999999991</v>
      </c>
      <c r="I82" s="18">
        <f t="shared" si="7"/>
        <v>38876.852500000001</v>
      </c>
      <c r="J82" s="22">
        <v>1096.83</v>
      </c>
      <c r="K82" s="15">
        <v>0</v>
      </c>
      <c r="L82" s="19">
        <f>56678.04-9849.17</f>
        <v>46828.87</v>
      </c>
      <c r="M82" s="20">
        <v>160897</v>
      </c>
      <c r="N82" s="17">
        <v>44387</v>
      </c>
      <c r="O82" s="21" t="s">
        <v>19</v>
      </c>
      <c r="P82" s="16"/>
      <c r="Q82" s="11"/>
    </row>
    <row r="83" spans="1:17" x14ac:dyDescent="0.25">
      <c r="A83" s="25" t="s">
        <v>118</v>
      </c>
      <c r="B83" s="25" t="s">
        <v>119</v>
      </c>
      <c r="C83" t="s">
        <v>279</v>
      </c>
      <c r="D83" s="26" t="s">
        <v>145</v>
      </c>
      <c r="E83" t="s">
        <v>280</v>
      </c>
      <c r="F83" s="12" t="s">
        <v>16</v>
      </c>
      <c r="G83" s="6">
        <v>1</v>
      </c>
      <c r="H83" s="18">
        <f t="shared" si="6"/>
        <v>47273.6875</v>
      </c>
      <c r="I83" s="18">
        <f t="shared" si="7"/>
        <v>0</v>
      </c>
      <c r="J83" s="22">
        <f>11806.91-4243.12</f>
        <v>7563.79</v>
      </c>
      <c r="K83" s="15">
        <v>0</v>
      </c>
      <c r="L83" s="19">
        <f t="shared" si="9"/>
        <v>54837.477500000001</v>
      </c>
      <c r="M83" s="20">
        <v>160897</v>
      </c>
      <c r="N83" s="17">
        <v>44387</v>
      </c>
      <c r="O83" s="21" t="s">
        <v>19</v>
      </c>
      <c r="P83" s="16"/>
      <c r="Q83" s="11"/>
    </row>
    <row r="84" spans="1:17" x14ac:dyDescent="0.25">
      <c r="A84" s="25" t="s">
        <v>118</v>
      </c>
      <c r="B84" s="25" t="s">
        <v>119</v>
      </c>
      <c r="C84" t="s">
        <v>281</v>
      </c>
      <c r="D84" s="26" t="s">
        <v>146</v>
      </c>
      <c r="E84" t="s">
        <v>282</v>
      </c>
      <c r="F84" s="12" t="s">
        <v>16</v>
      </c>
      <c r="G84" s="6">
        <v>1</v>
      </c>
      <c r="H84" s="18">
        <f t="shared" si="6"/>
        <v>0</v>
      </c>
      <c r="I84" s="18">
        <f t="shared" si="7"/>
        <v>98193.05</v>
      </c>
      <c r="J84" s="22">
        <v>0</v>
      </c>
      <c r="K84" s="15">
        <v>0</v>
      </c>
      <c r="L84" s="19">
        <v>98193.05</v>
      </c>
      <c r="M84" s="20">
        <v>160898</v>
      </c>
      <c r="N84" s="17">
        <v>44394</v>
      </c>
      <c r="O84" s="21" t="s">
        <v>19</v>
      </c>
      <c r="P84" s="16"/>
      <c r="Q84" s="11"/>
    </row>
    <row r="85" spans="1:17" x14ac:dyDescent="0.25">
      <c r="A85" s="25" t="s">
        <v>118</v>
      </c>
      <c r="B85" s="25" t="s">
        <v>119</v>
      </c>
      <c r="C85" t="s">
        <v>283</v>
      </c>
      <c r="D85" s="26" t="s">
        <v>147</v>
      </c>
      <c r="E85" t="s">
        <v>284</v>
      </c>
      <c r="F85" s="12" t="s">
        <v>16</v>
      </c>
      <c r="G85" s="6">
        <v>1</v>
      </c>
      <c r="H85" s="18">
        <f t="shared" si="6"/>
        <v>0</v>
      </c>
      <c r="I85" s="18">
        <f t="shared" si="7"/>
        <v>67781.98000000001</v>
      </c>
      <c r="J85" s="22">
        <v>0</v>
      </c>
      <c r="K85" s="15">
        <v>0</v>
      </c>
      <c r="L85" s="19">
        <f>118404.44-50622.46</f>
        <v>67781.98000000001</v>
      </c>
      <c r="M85" s="20">
        <v>160898</v>
      </c>
      <c r="N85" s="17">
        <v>44394</v>
      </c>
      <c r="O85" s="21" t="s">
        <v>19</v>
      </c>
      <c r="P85" s="16"/>
      <c r="Q85" s="11"/>
    </row>
    <row r="86" spans="1:17" x14ac:dyDescent="0.25">
      <c r="A86" s="25" t="s">
        <v>118</v>
      </c>
      <c r="B86" s="25" t="s">
        <v>119</v>
      </c>
      <c r="C86" t="s">
        <v>285</v>
      </c>
      <c r="D86" s="26" t="s">
        <v>148</v>
      </c>
      <c r="E86" t="s">
        <v>286</v>
      </c>
      <c r="F86" s="12" t="s">
        <v>16</v>
      </c>
      <c r="G86" s="6">
        <v>1</v>
      </c>
      <c r="H86" s="18">
        <f t="shared" si="6"/>
        <v>0</v>
      </c>
      <c r="I86" s="18">
        <f t="shared" si="7"/>
        <v>3375</v>
      </c>
      <c r="J86" s="22">
        <v>0</v>
      </c>
      <c r="K86" s="15">
        <v>0</v>
      </c>
      <c r="L86" s="19">
        <v>3375</v>
      </c>
      <c r="M86" s="20">
        <v>160898</v>
      </c>
      <c r="N86" s="17">
        <v>44394</v>
      </c>
      <c r="O86" s="21" t="s">
        <v>19</v>
      </c>
      <c r="P86" s="16"/>
      <c r="Q86" s="11"/>
    </row>
    <row r="87" spans="1:17" x14ac:dyDescent="0.25">
      <c r="A87" s="25" t="s">
        <v>118</v>
      </c>
      <c r="B87" s="25" t="s">
        <v>119</v>
      </c>
      <c r="C87" t="s">
        <v>287</v>
      </c>
      <c r="D87" s="26" t="s">
        <v>149</v>
      </c>
      <c r="E87" t="s">
        <v>288</v>
      </c>
      <c r="F87" s="12" t="s">
        <v>16</v>
      </c>
      <c r="G87" s="6">
        <v>1</v>
      </c>
      <c r="H87" s="18">
        <f t="shared" si="6"/>
        <v>0</v>
      </c>
      <c r="I87" s="18">
        <f t="shared" si="7"/>
        <v>42639</v>
      </c>
      <c r="J87" s="22">
        <v>0</v>
      </c>
      <c r="K87" s="15">
        <v>0</v>
      </c>
      <c r="L87" s="19">
        <v>42639</v>
      </c>
      <c r="M87" s="20">
        <v>160898</v>
      </c>
      <c r="N87" s="17">
        <v>44394</v>
      </c>
      <c r="O87" s="21" t="s">
        <v>19</v>
      </c>
      <c r="P87" s="16"/>
      <c r="Q87" s="11"/>
    </row>
    <row r="88" spans="1:17" x14ac:dyDescent="0.25">
      <c r="A88" s="25" t="s">
        <v>118</v>
      </c>
      <c r="B88" s="25" t="s">
        <v>119</v>
      </c>
      <c r="C88" t="s">
        <v>289</v>
      </c>
      <c r="D88" s="26" t="s">
        <v>150</v>
      </c>
      <c r="E88" t="s">
        <v>290</v>
      </c>
      <c r="F88" s="12" t="s">
        <v>16</v>
      </c>
      <c r="G88" s="6">
        <v>1</v>
      </c>
      <c r="H88" s="18">
        <f t="shared" si="6"/>
        <v>75895.6875</v>
      </c>
      <c r="I88" s="18">
        <f t="shared" si="7"/>
        <v>0</v>
      </c>
      <c r="J88" s="22">
        <v>12143.31</v>
      </c>
      <c r="K88" s="15">
        <v>0</v>
      </c>
      <c r="L88" s="19">
        <f t="shared" ref="L88:L97" si="12">H88+J88-K88</f>
        <v>88038.997499999998</v>
      </c>
      <c r="M88" s="20">
        <v>160899</v>
      </c>
      <c r="N88" s="17">
        <v>44394</v>
      </c>
      <c r="O88" s="21" t="s">
        <v>19</v>
      </c>
      <c r="P88" s="16"/>
      <c r="Q88" s="11"/>
    </row>
    <row r="89" spans="1:17" x14ac:dyDescent="0.25">
      <c r="A89" s="25" t="s">
        <v>118</v>
      </c>
      <c r="B89" s="25" t="s">
        <v>119</v>
      </c>
      <c r="C89" t="s">
        <v>291</v>
      </c>
      <c r="D89" s="26" t="s">
        <v>151</v>
      </c>
      <c r="E89" t="s">
        <v>292</v>
      </c>
      <c r="F89" s="12" t="s">
        <v>16</v>
      </c>
      <c r="G89" s="6">
        <v>1</v>
      </c>
      <c r="H89" s="18">
        <f t="shared" si="6"/>
        <v>79480.6875</v>
      </c>
      <c r="I89" s="18">
        <f t="shared" si="7"/>
        <v>0</v>
      </c>
      <c r="J89" s="22">
        <v>12716.91</v>
      </c>
      <c r="K89" s="15">
        <v>0</v>
      </c>
      <c r="L89" s="19">
        <f t="shared" si="12"/>
        <v>92197.597500000003</v>
      </c>
      <c r="M89" s="20">
        <v>160899</v>
      </c>
      <c r="N89" s="17">
        <v>44394</v>
      </c>
      <c r="O89" s="21" t="s">
        <v>19</v>
      </c>
      <c r="P89" s="16"/>
      <c r="Q89" s="11"/>
    </row>
    <row r="90" spans="1:17" x14ac:dyDescent="0.25">
      <c r="A90" s="25" t="s">
        <v>118</v>
      </c>
      <c r="B90" s="25" t="s">
        <v>119</v>
      </c>
      <c r="C90" t="s">
        <v>293</v>
      </c>
      <c r="D90" s="26" t="s">
        <v>152</v>
      </c>
      <c r="E90" t="s">
        <v>294</v>
      </c>
      <c r="F90" s="12" t="s">
        <v>16</v>
      </c>
      <c r="G90" s="6">
        <v>1</v>
      </c>
      <c r="H90" s="18">
        <f t="shared" si="6"/>
        <v>35428.437499999993</v>
      </c>
      <c r="I90" s="18">
        <f t="shared" si="7"/>
        <v>0</v>
      </c>
      <c r="J90" s="22">
        <f>15574.89-9906.34</f>
        <v>5668.5499999999993</v>
      </c>
      <c r="K90" s="15">
        <v>0</v>
      </c>
      <c r="L90" s="19">
        <f t="shared" si="12"/>
        <v>41096.987499999988</v>
      </c>
      <c r="M90" s="20">
        <v>160899</v>
      </c>
      <c r="N90" s="17">
        <v>44394</v>
      </c>
      <c r="O90" s="21" t="s">
        <v>19</v>
      </c>
      <c r="P90" s="16"/>
      <c r="Q90" s="11"/>
    </row>
    <row r="91" spans="1:17" x14ac:dyDescent="0.25">
      <c r="A91" s="25" t="s">
        <v>118</v>
      </c>
      <c r="B91" s="25" t="s">
        <v>119</v>
      </c>
      <c r="C91" t="s">
        <v>295</v>
      </c>
      <c r="D91" s="26" t="s">
        <v>153</v>
      </c>
      <c r="E91" t="s">
        <v>296</v>
      </c>
      <c r="F91" s="12" t="s">
        <v>16</v>
      </c>
      <c r="G91" s="6">
        <v>1</v>
      </c>
      <c r="H91" s="18">
        <f t="shared" si="6"/>
        <v>682.75</v>
      </c>
      <c r="I91" s="18">
        <f t="shared" si="7"/>
        <v>0</v>
      </c>
      <c r="J91" s="22">
        <v>109.24</v>
      </c>
      <c r="K91" s="15">
        <v>0</v>
      </c>
      <c r="L91" s="19">
        <f t="shared" si="12"/>
        <v>791.99</v>
      </c>
      <c r="M91" s="20">
        <v>160899</v>
      </c>
      <c r="N91" s="17">
        <v>44394</v>
      </c>
      <c r="O91" s="21" t="s">
        <v>19</v>
      </c>
      <c r="P91" s="16"/>
      <c r="Q91" s="11"/>
    </row>
    <row r="92" spans="1:17" x14ac:dyDescent="0.25">
      <c r="A92" s="25" t="s">
        <v>118</v>
      </c>
      <c r="B92" s="25" t="s">
        <v>119</v>
      </c>
      <c r="C92" t="s">
        <v>297</v>
      </c>
      <c r="D92" s="26" t="s">
        <v>154</v>
      </c>
      <c r="E92" t="s">
        <v>298</v>
      </c>
      <c r="F92" s="12" t="s">
        <v>16</v>
      </c>
      <c r="G92" s="6">
        <v>1</v>
      </c>
      <c r="H92" s="18">
        <f t="shared" si="6"/>
        <v>2062.0625</v>
      </c>
      <c r="I92" s="18">
        <f t="shared" si="7"/>
        <v>0</v>
      </c>
      <c r="J92" s="22">
        <v>329.93</v>
      </c>
      <c r="K92" s="15">
        <v>0</v>
      </c>
      <c r="L92" s="19">
        <f t="shared" si="12"/>
        <v>2391.9924999999998</v>
      </c>
      <c r="M92" s="20">
        <v>160899</v>
      </c>
      <c r="N92" s="17">
        <v>44394</v>
      </c>
      <c r="O92" s="21" t="s">
        <v>19</v>
      </c>
      <c r="P92" s="16"/>
      <c r="Q92" s="11"/>
    </row>
    <row r="93" spans="1:17" x14ac:dyDescent="0.25">
      <c r="A93" s="25" t="s">
        <v>118</v>
      </c>
      <c r="B93" s="25" t="s">
        <v>119</v>
      </c>
      <c r="C93" t="s">
        <v>299</v>
      </c>
      <c r="D93" s="26" t="s">
        <v>155</v>
      </c>
      <c r="E93" t="s">
        <v>300</v>
      </c>
      <c r="F93" s="12" t="s">
        <v>16</v>
      </c>
      <c r="G93" s="6">
        <v>1</v>
      </c>
      <c r="H93" s="18">
        <f t="shared" si="6"/>
        <v>10868.0625</v>
      </c>
      <c r="I93" s="18">
        <f t="shared" si="7"/>
        <v>0</v>
      </c>
      <c r="J93" s="22">
        <v>1738.89</v>
      </c>
      <c r="K93" s="15">
        <v>0</v>
      </c>
      <c r="L93" s="19">
        <f t="shared" si="12"/>
        <v>12606.952499999999</v>
      </c>
      <c r="M93" s="20">
        <v>160899</v>
      </c>
      <c r="N93" s="17">
        <v>44394</v>
      </c>
      <c r="O93" s="21" t="s">
        <v>19</v>
      </c>
      <c r="P93" s="16"/>
      <c r="Q93" s="11"/>
    </row>
    <row r="94" spans="1:17" x14ac:dyDescent="0.25">
      <c r="A94" s="25" t="s">
        <v>118</v>
      </c>
      <c r="B94" s="25" t="s">
        <v>119</v>
      </c>
      <c r="C94" t="s">
        <v>301</v>
      </c>
      <c r="D94" s="26" t="s">
        <v>156</v>
      </c>
      <c r="E94" t="s">
        <v>302</v>
      </c>
      <c r="F94" s="12" t="s">
        <v>16</v>
      </c>
      <c r="G94" s="6">
        <v>1</v>
      </c>
      <c r="H94" s="18">
        <f t="shared" si="6"/>
        <v>29987.687499999996</v>
      </c>
      <c r="I94" s="18">
        <f t="shared" si="7"/>
        <v>0</v>
      </c>
      <c r="J94" s="22">
        <v>4798.03</v>
      </c>
      <c r="K94" s="15">
        <v>0</v>
      </c>
      <c r="L94" s="19">
        <f t="shared" si="12"/>
        <v>34785.717499999999</v>
      </c>
      <c r="M94" s="20">
        <v>160899</v>
      </c>
      <c r="N94" s="17">
        <v>44394</v>
      </c>
      <c r="O94" s="21" t="s">
        <v>19</v>
      </c>
      <c r="P94" s="16"/>
      <c r="Q94" s="11"/>
    </row>
    <row r="95" spans="1:17" x14ac:dyDescent="0.25">
      <c r="A95" s="25" t="s">
        <v>118</v>
      </c>
      <c r="B95" s="25" t="s">
        <v>119</v>
      </c>
      <c r="C95" t="s">
        <v>303</v>
      </c>
      <c r="D95" s="26" t="s">
        <v>157</v>
      </c>
      <c r="E95" t="s">
        <v>304</v>
      </c>
      <c r="F95" s="12" t="s">
        <v>16</v>
      </c>
      <c r="G95" s="6">
        <v>1</v>
      </c>
      <c r="H95" s="18">
        <f t="shared" si="6"/>
        <v>77095.875</v>
      </c>
      <c r="I95" s="18">
        <f t="shared" si="7"/>
        <v>0</v>
      </c>
      <c r="J95" s="22">
        <v>12335.34</v>
      </c>
      <c r="K95" s="15">
        <v>0</v>
      </c>
      <c r="L95" s="19">
        <f t="shared" si="12"/>
        <v>89431.214999999997</v>
      </c>
      <c r="M95" s="20">
        <v>160899</v>
      </c>
      <c r="N95" s="17">
        <v>44394</v>
      </c>
      <c r="O95" s="21" t="s">
        <v>19</v>
      </c>
      <c r="P95" s="16"/>
      <c r="Q95" s="11"/>
    </row>
    <row r="96" spans="1:17" x14ac:dyDescent="0.25">
      <c r="A96" s="25" t="s">
        <v>118</v>
      </c>
      <c r="B96" s="25" t="s">
        <v>119</v>
      </c>
      <c r="C96" t="s">
        <v>305</v>
      </c>
      <c r="D96" s="26" t="s">
        <v>158</v>
      </c>
      <c r="E96" t="s">
        <v>306</v>
      </c>
      <c r="F96" s="12" t="s">
        <v>16</v>
      </c>
      <c r="G96" s="6">
        <v>1</v>
      </c>
      <c r="H96" s="18">
        <f t="shared" si="6"/>
        <v>13034.437500000002</v>
      </c>
      <c r="I96" s="18">
        <f t="shared" si="7"/>
        <v>0</v>
      </c>
      <c r="J96" s="22">
        <v>2085.5100000000002</v>
      </c>
      <c r="K96" s="15">
        <v>0</v>
      </c>
      <c r="L96" s="19">
        <f t="shared" si="12"/>
        <v>15119.947500000002</v>
      </c>
      <c r="M96" s="20">
        <v>160899</v>
      </c>
      <c r="N96" s="17">
        <v>44394</v>
      </c>
      <c r="O96" s="21" t="s">
        <v>19</v>
      </c>
      <c r="P96" s="16"/>
      <c r="Q96" s="11"/>
    </row>
    <row r="97" spans="1:17" s="7" customFormat="1" x14ac:dyDescent="0.25">
      <c r="A97" s="25" t="s">
        <v>118</v>
      </c>
      <c r="B97" s="25" t="s">
        <v>119</v>
      </c>
      <c r="C97" t="s">
        <v>307</v>
      </c>
      <c r="D97" s="26" t="s">
        <v>159</v>
      </c>
      <c r="E97" t="s">
        <v>308</v>
      </c>
      <c r="F97" s="12" t="s">
        <v>16</v>
      </c>
      <c r="G97" s="6">
        <v>1</v>
      </c>
      <c r="H97" s="18">
        <f t="shared" si="6"/>
        <v>30275.25</v>
      </c>
      <c r="I97" s="18">
        <f t="shared" si="7"/>
        <v>0</v>
      </c>
      <c r="J97" s="22">
        <f>5356.7-512.66</f>
        <v>4844.04</v>
      </c>
      <c r="K97" s="15">
        <v>0</v>
      </c>
      <c r="L97" s="19">
        <f t="shared" si="12"/>
        <v>35119.29</v>
      </c>
      <c r="M97" s="20">
        <v>160900</v>
      </c>
      <c r="N97" s="17">
        <v>44394</v>
      </c>
      <c r="O97" s="21" t="s">
        <v>19</v>
      </c>
      <c r="P97" s="16"/>
      <c r="Q97" s="13"/>
    </row>
    <row r="98" spans="1:17" x14ac:dyDescent="0.25">
      <c r="A98" s="25" t="s">
        <v>118</v>
      </c>
      <c r="B98" s="25" t="s">
        <v>119</v>
      </c>
      <c r="C98" t="s">
        <v>309</v>
      </c>
      <c r="D98" s="26" t="s">
        <v>160</v>
      </c>
      <c r="E98" t="s">
        <v>310</v>
      </c>
      <c r="F98" s="12" t="s">
        <v>16</v>
      </c>
      <c r="G98" s="6">
        <v>1</v>
      </c>
      <c r="H98" s="18">
        <f t="shared" si="6"/>
        <v>0</v>
      </c>
      <c r="I98" s="18">
        <f t="shared" si="7"/>
        <v>59100</v>
      </c>
      <c r="J98" s="22">
        <v>0</v>
      </c>
      <c r="K98" s="15">
        <v>0</v>
      </c>
      <c r="L98" s="19">
        <f>69600-10500</f>
        <v>59100</v>
      </c>
      <c r="M98" s="20">
        <v>161157</v>
      </c>
      <c r="N98" s="17">
        <v>44394</v>
      </c>
      <c r="O98" s="21" t="s">
        <v>19</v>
      </c>
      <c r="P98" s="16"/>
      <c r="Q98" s="11"/>
    </row>
    <row r="99" spans="1:17" x14ac:dyDescent="0.25">
      <c r="A99" s="25" t="s">
        <v>118</v>
      </c>
      <c r="B99" s="25" t="s">
        <v>119</v>
      </c>
      <c r="C99" t="s">
        <v>311</v>
      </c>
      <c r="D99" s="26" t="s">
        <v>161</v>
      </c>
      <c r="E99" t="s">
        <v>312</v>
      </c>
      <c r="F99" s="12" t="s">
        <v>16</v>
      </c>
      <c r="G99" s="6">
        <v>1</v>
      </c>
      <c r="H99" s="18">
        <f t="shared" si="6"/>
        <v>0</v>
      </c>
      <c r="I99" s="18">
        <f t="shared" si="7"/>
        <v>0.01</v>
      </c>
      <c r="J99" s="22">
        <v>0</v>
      </c>
      <c r="K99" s="15">
        <v>0</v>
      </c>
      <c r="L99" s="19">
        <v>0.01</v>
      </c>
      <c r="M99" s="20">
        <v>161157</v>
      </c>
      <c r="N99" s="17">
        <v>44394</v>
      </c>
      <c r="O99" s="21" t="s">
        <v>19</v>
      </c>
      <c r="P99" s="16"/>
    </row>
    <row r="100" spans="1:17" x14ac:dyDescent="0.25">
      <c r="A100" s="25" t="s">
        <v>118</v>
      </c>
      <c r="B100" s="25" t="s">
        <v>119</v>
      </c>
      <c r="C100" t="s">
        <v>313</v>
      </c>
      <c r="D100" s="26" t="s">
        <v>162</v>
      </c>
      <c r="E100" t="s">
        <v>314</v>
      </c>
      <c r="F100" s="12" t="s">
        <v>16</v>
      </c>
      <c r="G100" s="6">
        <v>1</v>
      </c>
      <c r="H100" s="18">
        <f t="shared" si="6"/>
        <v>0</v>
      </c>
      <c r="I100" s="18">
        <f t="shared" si="7"/>
        <v>45460.03</v>
      </c>
      <c r="J100" s="22">
        <v>0</v>
      </c>
      <c r="K100" s="15">
        <v>0</v>
      </c>
      <c r="L100" s="19">
        <v>45460.03</v>
      </c>
      <c r="M100" s="20">
        <v>161158</v>
      </c>
      <c r="N100" s="17">
        <v>44398</v>
      </c>
      <c r="O100" s="21" t="s">
        <v>19</v>
      </c>
      <c r="P100" s="16"/>
    </row>
    <row r="101" spans="1:17" x14ac:dyDescent="0.25">
      <c r="A101" s="25" t="s">
        <v>118</v>
      </c>
      <c r="B101" s="25" t="s">
        <v>119</v>
      </c>
      <c r="C101" t="s">
        <v>315</v>
      </c>
      <c r="D101" s="26" t="s">
        <v>163</v>
      </c>
      <c r="E101" t="s">
        <v>316</v>
      </c>
      <c r="F101" s="12" t="s">
        <v>16</v>
      </c>
      <c r="G101" s="6">
        <v>1</v>
      </c>
      <c r="H101" s="18">
        <f t="shared" si="6"/>
        <v>0</v>
      </c>
      <c r="I101" s="18">
        <f t="shared" si="7"/>
        <v>76801.97</v>
      </c>
      <c r="J101" s="22">
        <v>0</v>
      </c>
      <c r="K101" s="15">
        <v>0</v>
      </c>
      <c r="L101" s="19">
        <f>104535.98-27734.01</f>
        <v>76801.97</v>
      </c>
      <c r="M101" s="20">
        <v>161158</v>
      </c>
      <c r="N101" s="17">
        <v>44398</v>
      </c>
      <c r="O101" s="21" t="s">
        <v>19</v>
      </c>
      <c r="P101" s="16"/>
    </row>
    <row r="102" spans="1:17" x14ac:dyDescent="0.25">
      <c r="A102" s="25" t="s">
        <v>118</v>
      </c>
      <c r="B102" s="25" t="s">
        <v>119</v>
      </c>
      <c r="C102" t="s">
        <v>317</v>
      </c>
      <c r="D102" s="26" t="s">
        <v>164</v>
      </c>
      <c r="E102" t="s">
        <v>318</v>
      </c>
      <c r="F102" s="12" t="s">
        <v>16</v>
      </c>
      <c r="G102" s="6">
        <v>1</v>
      </c>
      <c r="H102" s="18">
        <f t="shared" si="6"/>
        <v>0</v>
      </c>
      <c r="I102" s="18">
        <f t="shared" si="7"/>
        <v>48389</v>
      </c>
      <c r="J102" s="22">
        <v>0</v>
      </c>
      <c r="K102" s="15">
        <v>0</v>
      </c>
      <c r="L102" s="19">
        <v>48389</v>
      </c>
      <c r="M102" s="20">
        <v>161158</v>
      </c>
      <c r="N102" s="17">
        <v>44398</v>
      </c>
      <c r="O102" s="21" t="s">
        <v>19</v>
      </c>
      <c r="P102" s="16"/>
    </row>
    <row r="103" spans="1:17" x14ac:dyDescent="0.25">
      <c r="A103" s="25" t="s">
        <v>118</v>
      </c>
      <c r="B103" s="25" t="s">
        <v>119</v>
      </c>
      <c r="C103" t="s">
        <v>319</v>
      </c>
      <c r="D103" s="26" t="s">
        <v>165</v>
      </c>
      <c r="E103" t="s">
        <v>320</v>
      </c>
      <c r="F103" s="12" t="s">
        <v>16</v>
      </c>
      <c r="G103" s="6">
        <v>1</v>
      </c>
      <c r="H103" s="18">
        <f t="shared" si="6"/>
        <v>0</v>
      </c>
      <c r="I103" s="18">
        <f t="shared" si="7"/>
        <v>29875</v>
      </c>
      <c r="J103" s="22">
        <v>0</v>
      </c>
      <c r="K103" s="15">
        <v>0</v>
      </c>
      <c r="L103" s="19">
        <v>29875</v>
      </c>
      <c r="M103" s="20">
        <v>161158</v>
      </c>
      <c r="N103" s="17">
        <v>44398</v>
      </c>
      <c r="O103" s="21" t="s">
        <v>19</v>
      </c>
      <c r="P103" s="16"/>
    </row>
    <row r="104" spans="1:17" x14ac:dyDescent="0.25">
      <c r="A104" s="25" t="s">
        <v>118</v>
      </c>
      <c r="B104" s="25" t="s">
        <v>119</v>
      </c>
      <c r="C104" t="s">
        <v>321</v>
      </c>
      <c r="D104" s="26" t="s">
        <v>166</v>
      </c>
      <c r="E104" t="s">
        <v>322</v>
      </c>
      <c r="F104" s="12" t="s">
        <v>16</v>
      </c>
      <c r="G104" s="6">
        <v>1</v>
      </c>
      <c r="H104" s="18">
        <f t="shared" si="6"/>
        <v>78759.6875</v>
      </c>
      <c r="I104" s="18">
        <f t="shared" si="7"/>
        <v>0</v>
      </c>
      <c r="J104" s="22">
        <v>12601.55</v>
      </c>
      <c r="K104" s="15">
        <v>0</v>
      </c>
      <c r="L104" s="19">
        <f t="shared" ref="L104:L105" si="13">H104+J104-K104</f>
        <v>91361.237500000003</v>
      </c>
      <c r="M104" s="20">
        <v>161159</v>
      </c>
      <c r="N104" s="17">
        <v>44398</v>
      </c>
      <c r="O104" s="21" t="s">
        <v>19</v>
      </c>
      <c r="P104" s="16"/>
    </row>
    <row r="105" spans="1:17" x14ac:dyDescent="0.25">
      <c r="A105" s="25" t="s">
        <v>118</v>
      </c>
      <c r="B105" s="25" t="s">
        <v>119</v>
      </c>
      <c r="C105" t="s">
        <v>323</v>
      </c>
      <c r="D105" s="26" t="s">
        <v>167</v>
      </c>
      <c r="E105" t="s">
        <v>324</v>
      </c>
      <c r="F105" s="12" t="s">
        <v>16</v>
      </c>
      <c r="G105" s="6">
        <v>1</v>
      </c>
      <c r="H105" s="18">
        <f t="shared" si="6"/>
        <v>45006.124999999993</v>
      </c>
      <c r="I105" s="18">
        <f t="shared" si="7"/>
        <v>0</v>
      </c>
      <c r="J105" s="22">
        <v>7200.98</v>
      </c>
      <c r="K105" s="15">
        <v>0</v>
      </c>
      <c r="L105" s="19">
        <f t="shared" si="13"/>
        <v>52207.104999999996</v>
      </c>
      <c r="M105" s="20">
        <v>161159</v>
      </c>
      <c r="N105" s="17">
        <v>44398</v>
      </c>
      <c r="O105" s="21" t="s">
        <v>19</v>
      </c>
      <c r="P105" s="16"/>
    </row>
    <row r="106" spans="1:17" x14ac:dyDescent="0.25">
      <c r="A106" s="25" t="s">
        <v>118</v>
      </c>
      <c r="B106" s="25" t="s">
        <v>119</v>
      </c>
      <c r="C106" t="s">
        <v>325</v>
      </c>
      <c r="D106" s="26" t="s">
        <v>168</v>
      </c>
      <c r="E106" t="s">
        <v>326</v>
      </c>
      <c r="F106" s="12" t="s">
        <v>16</v>
      </c>
      <c r="G106" s="6">
        <v>1</v>
      </c>
      <c r="H106" s="18">
        <f t="shared" si="6"/>
        <v>75921.4375</v>
      </c>
      <c r="I106" s="18">
        <f t="shared" si="7"/>
        <v>0</v>
      </c>
      <c r="J106" s="22">
        <v>12147.43</v>
      </c>
      <c r="K106" s="15">
        <v>0</v>
      </c>
      <c r="L106" s="19">
        <f t="shared" ref="L106:L112" si="14">H106+J106-K106</f>
        <v>88068.867499999993</v>
      </c>
      <c r="M106" s="20">
        <v>161159</v>
      </c>
      <c r="N106" s="17">
        <v>44398</v>
      </c>
      <c r="O106" s="21" t="s">
        <v>19</v>
      </c>
      <c r="P106" s="16"/>
    </row>
    <row r="107" spans="1:17" x14ac:dyDescent="0.25">
      <c r="A107" s="25" t="s">
        <v>118</v>
      </c>
      <c r="B107" s="25" t="s">
        <v>119</v>
      </c>
      <c r="C107" t="s">
        <v>327</v>
      </c>
      <c r="D107" s="26" t="s">
        <v>169</v>
      </c>
      <c r="E107" t="s">
        <v>328</v>
      </c>
      <c r="F107" s="12" t="s">
        <v>16</v>
      </c>
      <c r="G107" s="6">
        <v>1</v>
      </c>
      <c r="H107" s="18">
        <f t="shared" si="6"/>
        <v>0.125</v>
      </c>
      <c r="I107" s="18">
        <f t="shared" si="7"/>
        <v>0</v>
      </c>
      <c r="J107" s="22">
        <v>0.02</v>
      </c>
      <c r="K107" s="15">
        <v>0</v>
      </c>
      <c r="L107" s="19">
        <f t="shared" si="14"/>
        <v>0.14499999999999999</v>
      </c>
      <c r="M107" s="20">
        <v>161159</v>
      </c>
      <c r="N107" s="17">
        <v>44398</v>
      </c>
      <c r="O107" s="21" t="s">
        <v>19</v>
      </c>
      <c r="P107" s="16"/>
    </row>
    <row r="108" spans="1:17" x14ac:dyDescent="0.25">
      <c r="A108" s="25" t="s">
        <v>118</v>
      </c>
      <c r="B108" s="25" t="s">
        <v>119</v>
      </c>
      <c r="C108" t="s">
        <v>329</v>
      </c>
      <c r="D108" s="26" t="s">
        <v>170</v>
      </c>
      <c r="E108" t="s">
        <v>330</v>
      </c>
      <c r="F108" s="12" t="s">
        <v>16</v>
      </c>
      <c r="G108" s="6">
        <v>1</v>
      </c>
      <c r="H108" s="18">
        <f t="shared" ref="H108:H156" si="15">J108/0.16</f>
        <v>6.25E-2</v>
      </c>
      <c r="I108" s="18">
        <f t="shared" ref="I108:I156" si="16">L108-H108-J108</f>
        <v>0</v>
      </c>
      <c r="J108" s="22">
        <v>0.01</v>
      </c>
      <c r="K108" s="15">
        <v>0</v>
      </c>
      <c r="L108" s="19">
        <f t="shared" si="14"/>
        <v>7.2499999999999995E-2</v>
      </c>
      <c r="M108" s="20">
        <v>161159</v>
      </c>
      <c r="N108" s="17">
        <v>44398</v>
      </c>
      <c r="O108" s="21" t="s">
        <v>19</v>
      </c>
      <c r="P108" s="16"/>
      <c r="Q108" s="11"/>
    </row>
    <row r="109" spans="1:17" x14ac:dyDescent="0.25">
      <c r="A109" s="25" t="s">
        <v>118</v>
      </c>
      <c r="B109" s="25" t="s">
        <v>119</v>
      </c>
      <c r="C109" t="s">
        <v>331</v>
      </c>
      <c r="D109" s="26" t="s">
        <v>171</v>
      </c>
      <c r="E109" t="s">
        <v>332</v>
      </c>
      <c r="F109" s="12" t="s">
        <v>16</v>
      </c>
      <c r="G109" s="6">
        <v>1</v>
      </c>
      <c r="H109" s="18">
        <f t="shared" si="15"/>
        <v>2801.7499999999995</v>
      </c>
      <c r="I109" s="18">
        <f t="shared" si="16"/>
        <v>0</v>
      </c>
      <c r="J109" s="22">
        <v>448.28</v>
      </c>
      <c r="K109" s="15">
        <v>0</v>
      </c>
      <c r="L109" s="19">
        <f t="shared" si="14"/>
        <v>3250.0299999999997</v>
      </c>
      <c r="M109" s="20">
        <v>161159</v>
      </c>
      <c r="N109" s="17">
        <v>44398</v>
      </c>
      <c r="O109" s="21" t="s">
        <v>19</v>
      </c>
      <c r="P109" s="16"/>
      <c r="Q109" s="11"/>
    </row>
    <row r="110" spans="1:17" x14ac:dyDescent="0.25">
      <c r="A110" s="25" t="s">
        <v>118</v>
      </c>
      <c r="B110" s="25" t="s">
        <v>119</v>
      </c>
      <c r="C110" t="s">
        <v>333</v>
      </c>
      <c r="D110" s="26" t="s">
        <v>172</v>
      </c>
      <c r="E110" t="s">
        <v>334</v>
      </c>
      <c r="F110" s="12" t="s">
        <v>16</v>
      </c>
      <c r="G110" s="6">
        <v>1</v>
      </c>
      <c r="H110" s="18">
        <f t="shared" si="15"/>
        <v>29350.125000000004</v>
      </c>
      <c r="I110" s="18">
        <f t="shared" si="16"/>
        <v>0</v>
      </c>
      <c r="J110" s="22">
        <v>4696.0200000000004</v>
      </c>
      <c r="K110" s="15">
        <v>0</v>
      </c>
      <c r="L110" s="19">
        <f t="shared" si="14"/>
        <v>34046.145000000004</v>
      </c>
      <c r="M110" s="20">
        <v>161159</v>
      </c>
      <c r="N110" s="17">
        <v>44398</v>
      </c>
      <c r="O110" s="21" t="s">
        <v>19</v>
      </c>
      <c r="P110" s="16"/>
      <c r="Q110" s="11"/>
    </row>
    <row r="111" spans="1:17" x14ac:dyDescent="0.25">
      <c r="A111" s="25" t="s">
        <v>118</v>
      </c>
      <c r="B111" s="25" t="s">
        <v>119</v>
      </c>
      <c r="C111" t="s">
        <v>335</v>
      </c>
      <c r="D111" s="26" t="s">
        <v>173</v>
      </c>
      <c r="E111" t="s">
        <v>336</v>
      </c>
      <c r="F111" s="12" t="s">
        <v>16</v>
      </c>
      <c r="G111" s="6">
        <v>1</v>
      </c>
      <c r="H111" s="18">
        <f t="shared" si="15"/>
        <v>59459.5</v>
      </c>
      <c r="I111" s="18">
        <f t="shared" si="16"/>
        <v>0</v>
      </c>
      <c r="J111" s="22">
        <v>9513.52</v>
      </c>
      <c r="K111" s="15">
        <v>0</v>
      </c>
      <c r="L111" s="19">
        <f t="shared" si="14"/>
        <v>68973.02</v>
      </c>
      <c r="M111" s="20">
        <v>161159</v>
      </c>
      <c r="N111" s="17">
        <v>44398</v>
      </c>
      <c r="O111" s="21" t="s">
        <v>19</v>
      </c>
      <c r="P111" s="16"/>
      <c r="Q111" s="11"/>
    </row>
    <row r="112" spans="1:17" x14ac:dyDescent="0.25">
      <c r="A112" s="25" t="s">
        <v>118</v>
      </c>
      <c r="B112" s="25" t="s">
        <v>119</v>
      </c>
      <c r="C112" t="s">
        <v>337</v>
      </c>
      <c r="D112" s="26" t="s">
        <v>174</v>
      </c>
      <c r="E112" t="s">
        <v>338</v>
      </c>
      <c r="F112" s="12" t="s">
        <v>16</v>
      </c>
      <c r="G112" s="6">
        <v>1</v>
      </c>
      <c r="H112" s="18">
        <f t="shared" si="15"/>
        <v>53439.937499999993</v>
      </c>
      <c r="I112" s="18">
        <f t="shared" si="16"/>
        <v>0</v>
      </c>
      <c r="J112" s="22">
        <v>8550.39</v>
      </c>
      <c r="K112" s="15">
        <v>0</v>
      </c>
      <c r="L112" s="19">
        <f t="shared" si="14"/>
        <v>61990.327499999992</v>
      </c>
      <c r="M112" s="20">
        <v>161159</v>
      </c>
      <c r="N112" s="17">
        <v>44398</v>
      </c>
      <c r="O112" s="21" t="s">
        <v>19</v>
      </c>
      <c r="P112" s="16"/>
      <c r="Q112" s="11"/>
    </row>
    <row r="113" spans="1:17" ht="16.5" customHeight="1" x14ac:dyDescent="0.25">
      <c r="A113" s="25" t="s">
        <v>118</v>
      </c>
      <c r="B113" s="25" t="s">
        <v>119</v>
      </c>
      <c r="C113" t="s">
        <v>339</v>
      </c>
      <c r="D113" s="26" t="s">
        <v>175</v>
      </c>
      <c r="E113" t="s">
        <v>340</v>
      </c>
      <c r="F113" s="12" t="s">
        <v>16</v>
      </c>
      <c r="G113" s="6">
        <v>1</v>
      </c>
      <c r="H113" s="18">
        <f t="shared" si="15"/>
        <v>13232.749999999998</v>
      </c>
      <c r="I113" s="18">
        <f t="shared" si="16"/>
        <v>0</v>
      </c>
      <c r="J113" s="22">
        <v>2117.2399999999998</v>
      </c>
      <c r="K113" s="15">
        <v>0</v>
      </c>
      <c r="L113" s="19">
        <f>H113+J113-K113</f>
        <v>15349.989999999998</v>
      </c>
      <c r="M113" s="20">
        <v>161159</v>
      </c>
      <c r="N113" s="17">
        <v>44398</v>
      </c>
      <c r="O113" s="21" t="s">
        <v>19</v>
      </c>
      <c r="P113" s="16"/>
      <c r="Q113" s="11"/>
    </row>
    <row r="114" spans="1:17" ht="16.5" customHeight="1" x14ac:dyDescent="0.25">
      <c r="A114" s="25" t="s">
        <v>118</v>
      </c>
      <c r="B114" s="25" t="s">
        <v>119</v>
      </c>
      <c r="C114" t="s">
        <v>341</v>
      </c>
      <c r="D114" s="26" t="s">
        <v>176</v>
      </c>
      <c r="E114" t="s">
        <v>342</v>
      </c>
      <c r="F114" s="12" t="s">
        <v>16</v>
      </c>
      <c r="G114" s="6">
        <v>1</v>
      </c>
      <c r="H114" s="18">
        <f t="shared" si="15"/>
        <v>37763.875000000007</v>
      </c>
      <c r="I114" s="18">
        <f t="shared" si="16"/>
        <v>0</v>
      </c>
      <c r="J114" s="22">
        <f>17172.7-11130.48</f>
        <v>6042.2200000000012</v>
      </c>
      <c r="K114" s="15">
        <v>0</v>
      </c>
      <c r="L114" s="19">
        <f>H114+J114-K114</f>
        <v>43806.095000000008</v>
      </c>
      <c r="M114" s="20">
        <v>161159</v>
      </c>
      <c r="N114" s="17">
        <v>44398</v>
      </c>
      <c r="O114" s="21" t="s">
        <v>19</v>
      </c>
      <c r="P114" s="16"/>
      <c r="Q114" s="11"/>
    </row>
    <row r="115" spans="1:17" ht="16.5" customHeight="1" x14ac:dyDescent="0.25">
      <c r="A115" s="25" t="s">
        <v>118</v>
      </c>
      <c r="B115" s="25" t="s">
        <v>119</v>
      </c>
      <c r="C115" t="s">
        <v>343</v>
      </c>
      <c r="D115" s="26" t="s">
        <v>177</v>
      </c>
      <c r="E115" t="s">
        <v>344</v>
      </c>
      <c r="F115" s="12" t="s">
        <v>16</v>
      </c>
      <c r="G115" s="6">
        <v>1</v>
      </c>
      <c r="H115" s="18">
        <f t="shared" si="15"/>
        <v>90085.125</v>
      </c>
      <c r="I115" s="18">
        <f t="shared" si="16"/>
        <v>0</v>
      </c>
      <c r="J115" s="22">
        <v>14413.62</v>
      </c>
      <c r="K115" s="15">
        <v>0</v>
      </c>
      <c r="L115" s="19">
        <f>H115+J115-K115</f>
        <v>104498.745</v>
      </c>
      <c r="M115" s="20">
        <v>161159</v>
      </c>
      <c r="N115" s="17">
        <v>44398</v>
      </c>
      <c r="O115" s="21" t="s">
        <v>19</v>
      </c>
      <c r="P115" s="16"/>
      <c r="Q115" s="11"/>
    </row>
    <row r="116" spans="1:17" ht="16.5" customHeight="1" x14ac:dyDescent="0.25">
      <c r="A116" s="25" t="s">
        <v>118</v>
      </c>
      <c r="B116" s="25" t="s">
        <v>119</v>
      </c>
      <c r="C116" t="s">
        <v>345</v>
      </c>
      <c r="D116" s="26" t="s">
        <v>178</v>
      </c>
      <c r="E116" t="s">
        <v>346</v>
      </c>
      <c r="F116" s="12" t="s">
        <v>16</v>
      </c>
      <c r="G116" s="6">
        <v>1</v>
      </c>
      <c r="H116" s="18">
        <f t="shared" si="15"/>
        <v>101274.375</v>
      </c>
      <c r="I116" s="18">
        <f t="shared" si="16"/>
        <v>0</v>
      </c>
      <c r="J116" s="22">
        <f>18729.24-2525.34</f>
        <v>16203.900000000001</v>
      </c>
      <c r="K116" s="15">
        <v>0</v>
      </c>
      <c r="L116" s="19">
        <f>H116+J116-K116</f>
        <v>117478.27499999999</v>
      </c>
      <c r="M116" s="20">
        <v>161467</v>
      </c>
      <c r="N116" s="17">
        <v>44392</v>
      </c>
      <c r="O116" s="21" t="s">
        <v>19</v>
      </c>
      <c r="P116" s="16"/>
      <c r="Q116" s="11"/>
    </row>
    <row r="117" spans="1:17" ht="16.5" customHeight="1" x14ac:dyDescent="0.25">
      <c r="A117" s="25" t="s">
        <v>118</v>
      </c>
      <c r="B117" s="25" t="s">
        <v>119</v>
      </c>
      <c r="C117" t="s">
        <v>347</v>
      </c>
      <c r="D117" s="26" t="s">
        <v>179</v>
      </c>
      <c r="E117" t="s">
        <v>348</v>
      </c>
      <c r="F117" s="12" t="s">
        <v>16</v>
      </c>
      <c r="G117" s="6">
        <v>1</v>
      </c>
      <c r="H117" s="18">
        <f t="shared" si="15"/>
        <v>0</v>
      </c>
      <c r="I117" s="18">
        <f t="shared" si="16"/>
        <v>67347.039999999994</v>
      </c>
      <c r="J117" s="22">
        <v>0</v>
      </c>
      <c r="K117" s="15">
        <v>0</v>
      </c>
      <c r="L117" s="19">
        <f>72845.01-5497.97</f>
        <v>67347.039999999994</v>
      </c>
      <c r="M117" s="20">
        <v>161467</v>
      </c>
      <c r="N117" s="17">
        <v>44392</v>
      </c>
      <c r="O117" s="21" t="s">
        <v>19</v>
      </c>
      <c r="P117" s="16"/>
      <c r="Q117" s="11"/>
    </row>
    <row r="118" spans="1:17" ht="16.5" customHeight="1" x14ac:dyDescent="0.25">
      <c r="A118" s="25" t="s">
        <v>118</v>
      </c>
      <c r="B118" s="25" t="s">
        <v>119</v>
      </c>
      <c r="C118" t="s">
        <v>349</v>
      </c>
      <c r="D118" s="26" t="s">
        <v>180</v>
      </c>
      <c r="E118" t="s">
        <v>350</v>
      </c>
      <c r="F118" s="12" t="s">
        <v>16</v>
      </c>
      <c r="G118" s="6">
        <v>1</v>
      </c>
      <c r="H118" s="18">
        <f t="shared" si="15"/>
        <v>0</v>
      </c>
      <c r="I118" s="18">
        <f t="shared" si="16"/>
        <v>9000</v>
      </c>
      <c r="J118" s="22">
        <v>0</v>
      </c>
      <c r="K118" s="15">
        <v>0</v>
      </c>
      <c r="L118" s="19">
        <f>12000-3000</f>
        <v>9000</v>
      </c>
      <c r="M118" s="20">
        <v>161468</v>
      </c>
      <c r="N118" s="17">
        <v>44398</v>
      </c>
      <c r="O118" s="21" t="s">
        <v>19</v>
      </c>
      <c r="P118" s="16"/>
      <c r="Q118" s="11"/>
    </row>
    <row r="119" spans="1:17" ht="16.5" customHeight="1" x14ac:dyDescent="0.25">
      <c r="A119" s="25" t="s">
        <v>118</v>
      </c>
      <c r="B119" s="25" t="s">
        <v>119</v>
      </c>
      <c r="C119" t="s">
        <v>351</v>
      </c>
      <c r="D119" s="26" t="s">
        <v>181</v>
      </c>
      <c r="E119" t="s">
        <v>352</v>
      </c>
      <c r="F119" s="12" t="s">
        <v>16</v>
      </c>
      <c r="G119" s="6">
        <v>1</v>
      </c>
      <c r="H119" s="18">
        <f t="shared" si="15"/>
        <v>0</v>
      </c>
      <c r="I119" s="18">
        <f t="shared" si="16"/>
        <v>26619.87</v>
      </c>
      <c r="J119" s="22">
        <v>0</v>
      </c>
      <c r="K119" s="15">
        <v>0</v>
      </c>
      <c r="L119" s="19">
        <v>26619.87</v>
      </c>
      <c r="M119" s="20">
        <v>161469</v>
      </c>
      <c r="N119" s="17">
        <v>44401</v>
      </c>
      <c r="O119" s="21" t="s">
        <v>19</v>
      </c>
      <c r="P119" s="16"/>
      <c r="Q119" s="11"/>
    </row>
    <row r="120" spans="1:17" ht="16.5" customHeight="1" x14ac:dyDescent="0.25">
      <c r="A120" s="25" t="s">
        <v>118</v>
      </c>
      <c r="B120" s="25" t="s">
        <v>119</v>
      </c>
      <c r="C120" t="s">
        <v>353</v>
      </c>
      <c r="D120" s="26" t="s">
        <v>182</v>
      </c>
      <c r="E120" t="s">
        <v>354</v>
      </c>
      <c r="F120" s="12" t="s">
        <v>16</v>
      </c>
      <c r="G120" s="6">
        <v>1</v>
      </c>
      <c r="H120" s="18">
        <f t="shared" si="15"/>
        <v>7.0000000000000009</v>
      </c>
      <c r="I120" s="18">
        <f t="shared" si="16"/>
        <v>27459.120000000006</v>
      </c>
      <c r="J120" s="22">
        <v>1.1200000000000001</v>
      </c>
      <c r="K120" s="15">
        <v>0</v>
      </c>
      <c r="L120" s="19">
        <f>38090.12-10622.88</f>
        <v>27467.240000000005</v>
      </c>
      <c r="M120" s="20">
        <v>161469</v>
      </c>
      <c r="N120" s="17">
        <v>44401</v>
      </c>
      <c r="O120" s="21" t="s">
        <v>19</v>
      </c>
      <c r="P120" s="16"/>
      <c r="Q120" s="11"/>
    </row>
    <row r="121" spans="1:17" ht="16.5" customHeight="1" x14ac:dyDescent="0.25">
      <c r="A121" s="25" t="s">
        <v>118</v>
      </c>
      <c r="B121" s="25" t="s">
        <v>119</v>
      </c>
      <c r="C121" t="s">
        <v>355</v>
      </c>
      <c r="D121" s="26" t="s">
        <v>183</v>
      </c>
      <c r="E121" t="s">
        <v>356</v>
      </c>
      <c r="F121" s="12" t="s">
        <v>16</v>
      </c>
      <c r="G121" s="6">
        <v>1</v>
      </c>
      <c r="H121" s="18">
        <f t="shared" si="15"/>
        <v>0</v>
      </c>
      <c r="I121" s="18">
        <f t="shared" si="16"/>
        <v>11745</v>
      </c>
      <c r="J121" s="22">
        <v>0</v>
      </c>
      <c r="K121" s="15">
        <v>0</v>
      </c>
      <c r="L121" s="19">
        <v>11745</v>
      </c>
      <c r="M121" s="20">
        <v>161469</v>
      </c>
      <c r="N121" s="17">
        <v>44401</v>
      </c>
      <c r="O121" s="21" t="s">
        <v>19</v>
      </c>
      <c r="P121" s="16"/>
      <c r="Q121" s="11"/>
    </row>
    <row r="122" spans="1:17" ht="16.5" customHeight="1" x14ac:dyDescent="0.25">
      <c r="A122" s="25" t="s">
        <v>118</v>
      </c>
      <c r="B122" s="25" t="s">
        <v>119</v>
      </c>
      <c r="C122" t="s">
        <v>357</v>
      </c>
      <c r="D122" s="26" t="s">
        <v>184</v>
      </c>
      <c r="E122" t="s">
        <v>358</v>
      </c>
      <c r="F122" s="12" t="s">
        <v>16</v>
      </c>
      <c r="G122" s="6">
        <v>1</v>
      </c>
      <c r="H122" s="18">
        <f t="shared" si="15"/>
        <v>0</v>
      </c>
      <c r="I122" s="18">
        <f t="shared" si="16"/>
        <v>9500</v>
      </c>
      <c r="J122" s="22">
        <v>0</v>
      </c>
      <c r="K122" s="15">
        <v>0</v>
      </c>
      <c r="L122" s="19">
        <v>9500</v>
      </c>
      <c r="M122" s="20">
        <v>161469</v>
      </c>
      <c r="N122" s="17">
        <v>44401</v>
      </c>
      <c r="O122" s="21" t="s">
        <v>19</v>
      </c>
      <c r="P122" s="16"/>
      <c r="Q122" s="11"/>
    </row>
    <row r="123" spans="1:17" ht="16.5" customHeight="1" x14ac:dyDescent="0.25">
      <c r="A123" s="25" t="s">
        <v>118</v>
      </c>
      <c r="B123" s="25" t="s">
        <v>119</v>
      </c>
      <c r="C123" t="s">
        <v>359</v>
      </c>
      <c r="D123" s="26" t="s">
        <v>185</v>
      </c>
      <c r="E123" t="s">
        <v>360</v>
      </c>
      <c r="F123" s="12" t="s">
        <v>16</v>
      </c>
      <c r="G123" s="6">
        <v>1</v>
      </c>
      <c r="H123" s="18">
        <f t="shared" si="15"/>
        <v>0</v>
      </c>
      <c r="I123" s="18">
        <f t="shared" si="16"/>
        <v>17950</v>
      </c>
      <c r="J123" s="22">
        <v>0</v>
      </c>
      <c r="K123" s="15">
        <v>0</v>
      </c>
      <c r="L123" s="19">
        <v>17950</v>
      </c>
      <c r="M123" s="20">
        <v>161469</v>
      </c>
      <c r="N123" s="17">
        <v>44401</v>
      </c>
      <c r="O123" s="21" t="s">
        <v>19</v>
      </c>
      <c r="P123" s="16"/>
      <c r="Q123" s="11"/>
    </row>
    <row r="124" spans="1:17" ht="16.5" customHeight="1" x14ac:dyDescent="0.25">
      <c r="A124" s="25" t="s">
        <v>118</v>
      </c>
      <c r="B124" s="25" t="s">
        <v>119</v>
      </c>
      <c r="C124" t="s">
        <v>361</v>
      </c>
      <c r="D124" s="26" t="s">
        <v>186</v>
      </c>
      <c r="E124" t="s">
        <v>362</v>
      </c>
      <c r="F124" s="12" t="s">
        <v>16</v>
      </c>
      <c r="G124" s="6">
        <v>1</v>
      </c>
      <c r="H124" s="18">
        <f t="shared" si="15"/>
        <v>19167.3125</v>
      </c>
      <c r="I124" s="18">
        <f t="shared" si="16"/>
        <v>0</v>
      </c>
      <c r="J124" s="22">
        <v>3066.77</v>
      </c>
      <c r="K124" s="15">
        <v>0</v>
      </c>
      <c r="L124" s="19">
        <f>H124+J124-K124</f>
        <v>22234.0825</v>
      </c>
      <c r="M124" s="20">
        <v>161470</v>
      </c>
      <c r="N124" s="17">
        <v>44401</v>
      </c>
      <c r="O124" s="21" t="s">
        <v>19</v>
      </c>
      <c r="P124" s="16"/>
      <c r="Q124" s="11"/>
    </row>
    <row r="125" spans="1:17" ht="16.5" customHeight="1" x14ac:dyDescent="0.25">
      <c r="A125" s="25" t="s">
        <v>118</v>
      </c>
      <c r="B125" s="25" t="s">
        <v>119</v>
      </c>
      <c r="C125" t="s">
        <v>363</v>
      </c>
      <c r="D125" s="26" t="s">
        <v>187</v>
      </c>
      <c r="E125" t="s">
        <v>364</v>
      </c>
      <c r="F125" s="12" t="s">
        <v>16</v>
      </c>
      <c r="G125" s="6">
        <v>1</v>
      </c>
      <c r="H125" s="18">
        <f t="shared" si="15"/>
        <v>23228.4375</v>
      </c>
      <c r="I125" s="18">
        <f t="shared" si="16"/>
        <v>0</v>
      </c>
      <c r="J125" s="22">
        <v>3716.55</v>
      </c>
      <c r="K125" s="15">
        <v>0</v>
      </c>
      <c r="L125" s="19">
        <f t="shared" ref="L125:L132" si="17">H125+J125-K125</f>
        <v>26944.987499999999</v>
      </c>
      <c r="M125" s="20">
        <v>161470</v>
      </c>
      <c r="N125" s="17">
        <v>44401</v>
      </c>
      <c r="O125" s="21" t="s">
        <v>19</v>
      </c>
      <c r="P125" s="16"/>
      <c r="Q125" s="11"/>
    </row>
    <row r="126" spans="1:17" ht="16.5" customHeight="1" x14ac:dyDescent="0.25">
      <c r="A126" s="25" t="s">
        <v>118</v>
      </c>
      <c r="B126" s="25" t="s">
        <v>119</v>
      </c>
      <c r="C126" t="s">
        <v>365</v>
      </c>
      <c r="D126" s="26" t="s">
        <v>188</v>
      </c>
      <c r="E126" t="s">
        <v>366</v>
      </c>
      <c r="F126" s="12" t="s">
        <v>16</v>
      </c>
      <c r="G126" s="6">
        <v>1</v>
      </c>
      <c r="H126" s="18">
        <f t="shared" si="15"/>
        <v>57155.1875</v>
      </c>
      <c r="I126" s="18">
        <f t="shared" si="16"/>
        <v>0</v>
      </c>
      <c r="J126" s="22">
        <v>9144.83</v>
      </c>
      <c r="K126" s="15">
        <v>0</v>
      </c>
      <c r="L126" s="19">
        <f t="shared" si="17"/>
        <v>66300.017500000002</v>
      </c>
      <c r="M126" s="20">
        <v>161470</v>
      </c>
      <c r="N126" s="17">
        <v>44401</v>
      </c>
      <c r="O126" s="21" t="s">
        <v>19</v>
      </c>
      <c r="P126" s="16"/>
      <c r="Q126" s="11"/>
    </row>
    <row r="127" spans="1:17" x14ac:dyDescent="0.25">
      <c r="A127" s="25" t="s">
        <v>118</v>
      </c>
      <c r="B127" s="25" t="s">
        <v>119</v>
      </c>
      <c r="C127" t="s">
        <v>367</v>
      </c>
      <c r="D127" s="26" t="s">
        <v>189</v>
      </c>
      <c r="E127" t="s">
        <v>368</v>
      </c>
      <c r="F127" s="12" t="s">
        <v>16</v>
      </c>
      <c r="G127" s="6">
        <v>1</v>
      </c>
      <c r="H127" s="18">
        <f t="shared" si="15"/>
        <v>115260.81250000001</v>
      </c>
      <c r="I127" s="18">
        <f t="shared" si="16"/>
        <v>0</v>
      </c>
      <c r="J127" s="22">
        <f>24795.58-6353.85</f>
        <v>18441.730000000003</v>
      </c>
      <c r="K127" s="15">
        <v>0</v>
      </c>
      <c r="L127" s="19">
        <f t="shared" si="17"/>
        <v>133702.54250000001</v>
      </c>
      <c r="M127" s="20">
        <v>161470</v>
      </c>
      <c r="N127" s="17">
        <v>44401</v>
      </c>
      <c r="O127" s="21" t="s">
        <v>19</v>
      </c>
      <c r="P127" s="16"/>
      <c r="Q127" s="11"/>
    </row>
    <row r="128" spans="1:17" x14ac:dyDescent="0.25">
      <c r="A128" s="25" t="s">
        <v>118</v>
      </c>
      <c r="B128" s="25" t="s">
        <v>119</v>
      </c>
      <c r="C128" t="s">
        <v>369</v>
      </c>
      <c r="D128" s="26" t="s">
        <v>190</v>
      </c>
      <c r="E128" t="s">
        <v>370</v>
      </c>
      <c r="F128" s="12" t="s">
        <v>16</v>
      </c>
      <c r="G128" s="6">
        <v>1</v>
      </c>
      <c r="H128" s="18">
        <f t="shared" si="15"/>
        <v>1823.2500000000002</v>
      </c>
      <c r="I128" s="18">
        <f t="shared" si="16"/>
        <v>0</v>
      </c>
      <c r="J128" s="22">
        <v>291.72000000000003</v>
      </c>
      <c r="K128" s="15">
        <v>0</v>
      </c>
      <c r="L128" s="19">
        <f t="shared" si="17"/>
        <v>2114.9700000000003</v>
      </c>
      <c r="M128" s="20">
        <v>161470</v>
      </c>
      <c r="N128" s="17">
        <v>44401</v>
      </c>
      <c r="O128" s="21" t="s">
        <v>19</v>
      </c>
      <c r="P128" s="16"/>
      <c r="Q128" s="11"/>
    </row>
    <row r="129" spans="1:17" x14ac:dyDescent="0.25">
      <c r="A129" s="25" t="s">
        <v>118</v>
      </c>
      <c r="B129" s="25" t="s">
        <v>119</v>
      </c>
      <c r="C129" t="s">
        <v>371</v>
      </c>
      <c r="D129" s="26" t="s">
        <v>191</v>
      </c>
      <c r="E129" t="s">
        <v>372</v>
      </c>
      <c r="F129" s="12" t="s">
        <v>16</v>
      </c>
      <c r="G129" s="6">
        <v>1</v>
      </c>
      <c r="H129" s="18">
        <f t="shared" si="15"/>
        <v>14008.687499999998</v>
      </c>
      <c r="I129" s="18">
        <f t="shared" si="16"/>
        <v>0</v>
      </c>
      <c r="J129" s="22">
        <v>2241.39</v>
      </c>
      <c r="K129" s="15">
        <v>0</v>
      </c>
      <c r="L129" s="19">
        <f t="shared" si="17"/>
        <v>16250.077499999998</v>
      </c>
      <c r="M129" s="20">
        <v>161470</v>
      </c>
      <c r="N129" s="17">
        <v>44401</v>
      </c>
      <c r="O129" s="21" t="s">
        <v>19</v>
      </c>
      <c r="P129" s="16"/>
      <c r="Q129" s="11"/>
    </row>
    <row r="130" spans="1:17" x14ac:dyDescent="0.25">
      <c r="A130" s="25" t="s">
        <v>118</v>
      </c>
      <c r="B130" s="25" t="s">
        <v>119</v>
      </c>
      <c r="C130" t="s">
        <v>373</v>
      </c>
      <c r="D130" s="26" t="s">
        <v>192</v>
      </c>
      <c r="E130" t="s">
        <v>374</v>
      </c>
      <c r="F130" s="12" t="s">
        <v>16</v>
      </c>
      <c r="G130" s="6">
        <v>1</v>
      </c>
      <c r="H130" s="18">
        <f t="shared" si="15"/>
        <v>0.5625</v>
      </c>
      <c r="I130" s="18">
        <f t="shared" si="16"/>
        <v>0</v>
      </c>
      <c r="J130" s="22">
        <v>0.09</v>
      </c>
      <c r="K130" s="15">
        <v>0</v>
      </c>
      <c r="L130" s="19">
        <f t="shared" si="17"/>
        <v>0.65249999999999997</v>
      </c>
      <c r="M130" s="20">
        <v>161470</v>
      </c>
      <c r="N130" s="17">
        <v>44401</v>
      </c>
      <c r="O130" s="21" t="s">
        <v>19</v>
      </c>
      <c r="P130" s="16"/>
      <c r="Q130" s="11"/>
    </row>
    <row r="131" spans="1:17" x14ac:dyDescent="0.25">
      <c r="A131" s="25" t="s">
        <v>118</v>
      </c>
      <c r="B131" s="25" t="s">
        <v>119</v>
      </c>
      <c r="C131" t="s">
        <v>375</v>
      </c>
      <c r="D131" s="26" t="s">
        <v>193</v>
      </c>
      <c r="E131" t="s">
        <v>376</v>
      </c>
      <c r="F131" s="12" t="s">
        <v>16</v>
      </c>
      <c r="G131" s="6">
        <v>1</v>
      </c>
      <c r="H131" s="18">
        <f t="shared" si="15"/>
        <v>25235.375</v>
      </c>
      <c r="I131" s="18">
        <f t="shared" si="16"/>
        <v>0</v>
      </c>
      <c r="J131" s="22">
        <v>4037.66</v>
      </c>
      <c r="K131" s="15">
        <v>0</v>
      </c>
      <c r="L131" s="19">
        <f t="shared" si="17"/>
        <v>29273.035</v>
      </c>
      <c r="M131" s="20">
        <v>161470</v>
      </c>
      <c r="N131" s="17">
        <v>44401</v>
      </c>
      <c r="O131" s="21" t="s">
        <v>19</v>
      </c>
      <c r="P131" s="16"/>
      <c r="Q131" s="11"/>
    </row>
    <row r="132" spans="1:17" x14ac:dyDescent="0.25">
      <c r="A132" s="25" t="s">
        <v>118</v>
      </c>
      <c r="B132" s="25" t="s">
        <v>119</v>
      </c>
      <c r="C132" t="s">
        <v>377</v>
      </c>
      <c r="D132" s="26" t="s">
        <v>194</v>
      </c>
      <c r="E132" t="s">
        <v>378</v>
      </c>
      <c r="F132" s="12" t="s">
        <v>16</v>
      </c>
      <c r="G132" s="6">
        <v>1</v>
      </c>
      <c r="H132" s="18">
        <f t="shared" si="15"/>
        <v>56469.875</v>
      </c>
      <c r="I132" s="18">
        <f t="shared" si="16"/>
        <v>0</v>
      </c>
      <c r="J132" s="22">
        <v>9035.18</v>
      </c>
      <c r="K132" s="15">
        <v>0</v>
      </c>
      <c r="L132" s="19">
        <f t="shared" si="17"/>
        <v>65505.055</v>
      </c>
      <c r="M132" s="20">
        <v>161470</v>
      </c>
      <c r="N132" s="17">
        <v>44401</v>
      </c>
      <c r="O132" s="21" t="s">
        <v>19</v>
      </c>
      <c r="P132" s="16"/>
      <c r="Q132" s="11"/>
    </row>
    <row r="133" spans="1:17" x14ac:dyDescent="0.25">
      <c r="A133" s="25" t="s">
        <v>118</v>
      </c>
      <c r="B133" s="25" t="s">
        <v>119</v>
      </c>
      <c r="C133" t="s">
        <v>379</v>
      </c>
      <c r="D133" s="26" t="s">
        <v>195</v>
      </c>
      <c r="E133" t="s">
        <v>380</v>
      </c>
      <c r="F133" s="12" t="s">
        <v>16</v>
      </c>
      <c r="G133" s="6">
        <v>1</v>
      </c>
      <c r="H133" s="18">
        <f t="shared" si="15"/>
        <v>35029.9375</v>
      </c>
      <c r="I133" s="18">
        <f t="shared" si="16"/>
        <v>0</v>
      </c>
      <c r="J133" s="22">
        <v>5604.79</v>
      </c>
      <c r="K133" s="15">
        <v>0</v>
      </c>
      <c r="L133" s="19">
        <f t="shared" ref="L133" si="18">H133+J133-K133</f>
        <v>40634.727500000001</v>
      </c>
      <c r="M133" s="20">
        <v>161470</v>
      </c>
      <c r="N133" s="17">
        <v>44401</v>
      </c>
      <c r="O133" s="21" t="s">
        <v>19</v>
      </c>
      <c r="P133" s="16"/>
      <c r="Q133" s="11"/>
    </row>
    <row r="134" spans="1:17" x14ac:dyDescent="0.25">
      <c r="A134" s="25" t="s">
        <v>118</v>
      </c>
      <c r="B134" s="25" t="s">
        <v>119</v>
      </c>
      <c r="C134" t="s">
        <v>381</v>
      </c>
      <c r="D134" s="26" t="s">
        <v>196</v>
      </c>
      <c r="E134" t="s">
        <v>382</v>
      </c>
      <c r="F134" s="12" t="s">
        <v>16</v>
      </c>
      <c r="G134" s="6">
        <v>1</v>
      </c>
      <c r="H134" s="18">
        <f t="shared" si="15"/>
        <v>0</v>
      </c>
      <c r="I134" s="18">
        <f t="shared" si="16"/>
        <v>2780</v>
      </c>
      <c r="J134" s="22">
        <v>0</v>
      </c>
      <c r="K134" s="15">
        <v>0</v>
      </c>
      <c r="L134" s="19">
        <v>2780</v>
      </c>
      <c r="M134" s="20">
        <v>161471</v>
      </c>
      <c r="N134" s="17">
        <v>44404</v>
      </c>
      <c r="O134" s="21" t="s">
        <v>19</v>
      </c>
      <c r="P134" s="16"/>
      <c r="Q134" s="11"/>
    </row>
    <row r="135" spans="1:17" x14ac:dyDescent="0.25">
      <c r="A135" s="25" t="s">
        <v>118</v>
      </c>
      <c r="B135" s="25" t="s">
        <v>119</v>
      </c>
      <c r="C135" t="s">
        <v>383</v>
      </c>
      <c r="D135" s="26" t="s">
        <v>197</v>
      </c>
      <c r="E135" t="s">
        <v>384</v>
      </c>
      <c r="F135" s="12" t="s">
        <v>16</v>
      </c>
      <c r="G135" s="6">
        <v>1</v>
      </c>
      <c r="H135" s="18">
        <f t="shared" si="15"/>
        <v>0</v>
      </c>
      <c r="I135" s="18">
        <f t="shared" si="16"/>
        <v>64482</v>
      </c>
      <c r="J135" s="22">
        <v>0</v>
      </c>
      <c r="K135" s="15">
        <v>0</v>
      </c>
      <c r="L135" s="19">
        <f>89624-25142</f>
        <v>64482</v>
      </c>
      <c r="M135" s="20">
        <v>161471</v>
      </c>
      <c r="N135" s="17">
        <v>44404</v>
      </c>
      <c r="O135" s="21" t="s">
        <v>19</v>
      </c>
      <c r="P135" s="16"/>
      <c r="Q135" s="11"/>
    </row>
    <row r="136" spans="1:17" x14ac:dyDescent="0.25">
      <c r="A136" s="25" t="s">
        <v>118</v>
      </c>
      <c r="B136" s="25" t="s">
        <v>119</v>
      </c>
      <c r="C136" t="s">
        <v>385</v>
      </c>
      <c r="D136" s="26" t="s">
        <v>198</v>
      </c>
      <c r="E136" t="s">
        <v>386</v>
      </c>
      <c r="F136" s="12" t="s">
        <v>16</v>
      </c>
      <c r="G136" s="6">
        <v>1</v>
      </c>
      <c r="H136" s="18">
        <f t="shared" si="15"/>
        <v>14732.749999999998</v>
      </c>
      <c r="I136" s="18">
        <f t="shared" si="16"/>
        <v>0</v>
      </c>
      <c r="J136" s="22">
        <v>2357.2399999999998</v>
      </c>
      <c r="K136" s="15">
        <v>0</v>
      </c>
      <c r="L136" s="19">
        <f t="shared" ref="L136:L137" si="19">H136+J136-K136</f>
        <v>17089.989999999998</v>
      </c>
      <c r="M136" s="20">
        <v>161472</v>
      </c>
      <c r="N136" s="17">
        <v>44404</v>
      </c>
      <c r="O136" s="21" t="s">
        <v>19</v>
      </c>
      <c r="P136" s="16"/>
      <c r="Q136" s="11"/>
    </row>
    <row r="137" spans="1:17" x14ac:dyDescent="0.25">
      <c r="A137" s="25" t="s">
        <v>118</v>
      </c>
      <c r="B137" s="25" t="s">
        <v>119</v>
      </c>
      <c r="C137" t="s">
        <v>387</v>
      </c>
      <c r="D137" s="26" t="s">
        <v>199</v>
      </c>
      <c r="E137" t="s">
        <v>388</v>
      </c>
      <c r="F137" s="12" t="s">
        <v>16</v>
      </c>
      <c r="G137" s="6">
        <v>1</v>
      </c>
      <c r="H137" s="18">
        <f t="shared" si="15"/>
        <v>73128.4375</v>
      </c>
      <c r="I137" s="18">
        <f t="shared" si="16"/>
        <v>0</v>
      </c>
      <c r="J137" s="22">
        <f>21115.25-9414.7</f>
        <v>11700.55</v>
      </c>
      <c r="K137" s="15">
        <v>0</v>
      </c>
      <c r="L137" s="19">
        <f>H137+J137-K137</f>
        <v>84828.987500000003</v>
      </c>
      <c r="M137" s="20">
        <v>161472</v>
      </c>
      <c r="N137" s="17">
        <v>44404</v>
      </c>
      <c r="O137" s="21" t="s">
        <v>19</v>
      </c>
      <c r="P137" s="16"/>
      <c r="Q137" s="11"/>
    </row>
    <row r="138" spans="1:17" x14ac:dyDescent="0.25">
      <c r="A138" s="25" t="s">
        <v>118</v>
      </c>
      <c r="B138" s="25" t="s">
        <v>119</v>
      </c>
      <c r="C138" t="s">
        <v>389</v>
      </c>
      <c r="D138" s="26" t="s">
        <v>200</v>
      </c>
      <c r="E138" t="s">
        <v>390</v>
      </c>
      <c r="F138" s="12" t="s">
        <v>16</v>
      </c>
      <c r="G138" s="6">
        <v>1</v>
      </c>
      <c r="H138" s="18">
        <f t="shared" si="15"/>
        <v>25517.1875</v>
      </c>
      <c r="I138" s="18">
        <f t="shared" si="16"/>
        <v>47100.3125</v>
      </c>
      <c r="J138" s="22">
        <v>4082.75</v>
      </c>
      <c r="K138" s="15">
        <v>0</v>
      </c>
      <c r="L138" s="19">
        <f>81199.95-4499.7</f>
        <v>76700.25</v>
      </c>
      <c r="M138" s="20">
        <v>161472</v>
      </c>
      <c r="N138" s="17">
        <v>44404</v>
      </c>
      <c r="O138" s="21" t="s">
        <v>19</v>
      </c>
      <c r="P138" s="16"/>
      <c r="Q138" s="11"/>
    </row>
    <row r="139" spans="1:17" x14ac:dyDescent="0.25">
      <c r="A139" s="25" t="s">
        <v>118</v>
      </c>
      <c r="B139" s="25" t="s">
        <v>119</v>
      </c>
      <c r="C139" t="s">
        <v>391</v>
      </c>
      <c r="D139" s="26" t="s">
        <v>201</v>
      </c>
      <c r="E139" t="s">
        <v>392</v>
      </c>
      <c r="F139" s="12" t="s">
        <v>16</v>
      </c>
      <c r="G139" s="6">
        <v>1</v>
      </c>
      <c r="H139" s="18">
        <f t="shared" si="15"/>
        <v>0</v>
      </c>
      <c r="I139" s="18">
        <f t="shared" si="16"/>
        <v>78457</v>
      </c>
      <c r="J139" s="22">
        <v>0</v>
      </c>
      <c r="K139" s="15">
        <v>0</v>
      </c>
      <c r="L139" s="19">
        <v>78457</v>
      </c>
      <c r="M139" s="20">
        <v>161473</v>
      </c>
      <c r="N139" s="17">
        <v>44404</v>
      </c>
      <c r="O139" s="21" t="s">
        <v>19</v>
      </c>
      <c r="P139" s="16"/>
      <c r="Q139" s="11"/>
    </row>
    <row r="140" spans="1:17" x14ac:dyDescent="0.25">
      <c r="A140" s="25" t="s">
        <v>118</v>
      </c>
      <c r="B140" s="25" t="s">
        <v>119</v>
      </c>
      <c r="C140" t="s">
        <v>393</v>
      </c>
      <c r="D140" s="26" t="s">
        <v>202</v>
      </c>
      <c r="E140" t="s">
        <v>394</v>
      </c>
      <c r="F140" s="12" t="s">
        <v>16</v>
      </c>
      <c r="G140" s="6">
        <v>1</v>
      </c>
      <c r="H140" s="18">
        <f t="shared" si="15"/>
        <v>0</v>
      </c>
      <c r="I140" s="18">
        <f t="shared" si="16"/>
        <v>125181.99</v>
      </c>
      <c r="J140" s="22">
        <v>0</v>
      </c>
      <c r="K140" s="15">
        <v>0</v>
      </c>
      <c r="L140" s="19">
        <v>125181.99</v>
      </c>
      <c r="M140" s="20">
        <v>161473</v>
      </c>
      <c r="N140" s="17">
        <v>44404</v>
      </c>
      <c r="O140" s="21" t="s">
        <v>19</v>
      </c>
      <c r="P140" s="16"/>
      <c r="Q140" s="11"/>
    </row>
    <row r="141" spans="1:17" x14ac:dyDescent="0.25">
      <c r="A141" s="25" t="s">
        <v>118</v>
      </c>
      <c r="B141" s="25" t="s">
        <v>119</v>
      </c>
      <c r="C141" t="s">
        <v>395</v>
      </c>
      <c r="D141" s="26" t="s">
        <v>203</v>
      </c>
      <c r="E141" t="s">
        <v>396</v>
      </c>
      <c r="F141" s="12" t="s">
        <v>16</v>
      </c>
      <c r="G141" s="6">
        <v>1</v>
      </c>
      <c r="H141" s="18">
        <f t="shared" si="15"/>
        <v>0</v>
      </c>
      <c r="I141" s="18">
        <f t="shared" si="16"/>
        <v>87557</v>
      </c>
      <c r="J141" s="22">
        <v>0</v>
      </c>
      <c r="K141" s="15">
        <v>0</v>
      </c>
      <c r="L141" s="19">
        <v>87557</v>
      </c>
      <c r="M141" s="20">
        <v>161473</v>
      </c>
      <c r="N141" s="17">
        <v>44404</v>
      </c>
      <c r="O141" s="21" t="s">
        <v>19</v>
      </c>
      <c r="P141" s="16"/>
      <c r="Q141" s="11"/>
    </row>
    <row r="142" spans="1:17" x14ac:dyDescent="0.25">
      <c r="A142" s="25" t="s">
        <v>118</v>
      </c>
      <c r="B142" s="25" t="s">
        <v>119</v>
      </c>
      <c r="C142" t="s">
        <v>397</v>
      </c>
      <c r="D142" s="26" t="s">
        <v>204</v>
      </c>
      <c r="E142" t="s">
        <v>398</v>
      </c>
      <c r="F142" s="12" t="s">
        <v>16</v>
      </c>
      <c r="G142" s="6">
        <v>1</v>
      </c>
      <c r="H142" s="18">
        <f t="shared" si="15"/>
        <v>0</v>
      </c>
      <c r="I142" s="18">
        <f t="shared" si="16"/>
        <v>158698.17000000001</v>
      </c>
      <c r="J142" s="22">
        <v>0</v>
      </c>
      <c r="K142" s="15">
        <v>0</v>
      </c>
      <c r="L142" s="19">
        <f>229350.04-70651.87</f>
        <v>158698.17000000001</v>
      </c>
      <c r="M142" s="20">
        <v>161473</v>
      </c>
      <c r="N142" s="17">
        <v>44404</v>
      </c>
      <c r="O142" s="21" t="s">
        <v>19</v>
      </c>
      <c r="P142" s="16"/>
      <c r="Q142" s="11"/>
    </row>
    <row r="143" spans="1:17" x14ac:dyDescent="0.25">
      <c r="A143" s="25" t="s">
        <v>118</v>
      </c>
      <c r="B143" s="25" t="s">
        <v>119</v>
      </c>
      <c r="C143" t="s">
        <v>399</v>
      </c>
      <c r="D143" s="26" t="s">
        <v>205</v>
      </c>
      <c r="E143" t="s">
        <v>400</v>
      </c>
      <c r="F143" s="12" t="s">
        <v>16</v>
      </c>
      <c r="G143" s="6">
        <v>1</v>
      </c>
      <c r="H143" s="18">
        <f t="shared" si="15"/>
        <v>33224.125</v>
      </c>
      <c r="I143" s="18">
        <f t="shared" si="16"/>
        <v>0</v>
      </c>
      <c r="J143" s="22">
        <v>5315.86</v>
      </c>
      <c r="K143" s="15">
        <v>0</v>
      </c>
      <c r="L143" s="19">
        <f t="shared" ref="L143:L146" si="20">H143+J143-K143</f>
        <v>38539.985000000001</v>
      </c>
      <c r="M143" s="20">
        <v>161474</v>
      </c>
      <c r="N143" s="17">
        <v>44404</v>
      </c>
      <c r="O143" s="21" t="s">
        <v>19</v>
      </c>
      <c r="P143" s="16"/>
      <c r="Q143" s="11"/>
    </row>
    <row r="144" spans="1:17" x14ac:dyDescent="0.25">
      <c r="A144" s="25" t="s">
        <v>118</v>
      </c>
      <c r="B144" s="25" t="s">
        <v>119</v>
      </c>
      <c r="C144" t="s">
        <v>401</v>
      </c>
      <c r="D144" s="26" t="s">
        <v>206</v>
      </c>
      <c r="E144" t="s">
        <v>402</v>
      </c>
      <c r="F144" s="12" t="s">
        <v>16</v>
      </c>
      <c r="G144" s="6">
        <v>1</v>
      </c>
      <c r="H144" s="18">
        <f t="shared" si="15"/>
        <v>111465.625</v>
      </c>
      <c r="I144" s="18">
        <f t="shared" si="16"/>
        <v>0</v>
      </c>
      <c r="J144" s="22">
        <v>17834.5</v>
      </c>
      <c r="K144" s="15">
        <v>0</v>
      </c>
      <c r="L144" s="19">
        <f t="shared" si="20"/>
        <v>129300.125</v>
      </c>
      <c r="M144" s="20">
        <v>161474</v>
      </c>
      <c r="N144" s="17">
        <v>44404</v>
      </c>
      <c r="O144" s="21" t="s">
        <v>19</v>
      </c>
      <c r="P144" s="16"/>
      <c r="Q144" s="11"/>
    </row>
    <row r="145" spans="1:17" s="7" customFormat="1" x14ac:dyDescent="0.25">
      <c r="A145" s="25" t="s">
        <v>118</v>
      </c>
      <c r="B145" s="25" t="s">
        <v>119</v>
      </c>
      <c r="C145" t="s">
        <v>403</v>
      </c>
      <c r="D145" s="26" t="s">
        <v>207</v>
      </c>
      <c r="E145" t="s">
        <v>404</v>
      </c>
      <c r="F145" s="12" t="s">
        <v>16</v>
      </c>
      <c r="G145" s="6">
        <v>1</v>
      </c>
      <c r="H145" s="18">
        <f t="shared" si="15"/>
        <v>23534.5</v>
      </c>
      <c r="I145" s="18">
        <f t="shared" si="16"/>
        <v>0</v>
      </c>
      <c r="J145" s="22">
        <v>3765.52</v>
      </c>
      <c r="K145" s="15">
        <v>0</v>
      </c>
      <c r="L145" s="19">
        <f t="shared" si="20"/>
        <v>27300.02</v>
      </c>
      <c r="M145" s="20">
        <v>161474</v>
      </c>
      <c r="N145" s="17">
        <v>44404</v>
      </c>
      <c r="O145" s="21" t="s">
        <v>19</v>
      </c>
      <c r="P145" s="16"/>
      <c r="Q145" s="13"/>
    </row>
    <row r="146" spans="1:17" x14ac:dyDescent="0.25">
      <c r="A146" s="25" t="s">
        <v>118</v>
      </c>
      <c r="B146" s="25" t="s">
        <v>119</v>
      </c>
      <c r="C146" t="s">
        <v>405</v>
      </c>
      <c r="D146" s="26" t="s">
        <v>208</v>
      </c>
      <c r="E146" t="s">
        <v>406</v>
      </c>
      <c r="F146" s="12" t="s">
        <v>16</v>
      </c>
      <c r="G146" s="6">
        <v>1</v>
      </c>
      <c r="H146" s="18">
        <f t="shared" si="15"/>
        <v>37061.6875</v>
      </c>
      <c r="I146" s="18">
        <f t="shared" si="16"/>
        <v>0</v>
      </c>
      <c r="J146" s="22">
        <v>5929.87</v>
      </c>
      <c r="K146" s="15">
        <v>0</v>
      </c>
      <c r="L146" s="19">
        <f t="shared" si="20"/>
        <v>42991.557500000003</v>
      </c>
      <c r="M146" s="20">
        <v>161474</v>
      </c>
      <c r="N146" s="17">
        <v>44404</v>
      </c>
      <c r="O146" s="21" t="s">
        <v>19</v>
      </c>
      <c r="P146" s="16"/>
      <c r="Q146" s="11"/>
    </row>
    <row r="147" spans="1:17" x14ac:dyDescent="0.25">
      <c r="A147" s="25" t="s">
        <v>118</v>
      </c>
      <c r="B147" s="25" t="s">
        <v>119</v>
      </c>
      <c r="C147" t="s">
        <v>407</v>
      </c>
      <c r="D147" s="26" t="s">
        <v>209</v>
      </c>
      <c r="E147" t="s">
        <v>408</v>
      </c>
      <c r="F147" s="12" t="s">
        <v>16</v>
      </c>
      <c r="G147" s="6">
        <v>1</v>
      </c>
      <c r="H147" s="18">
        <f t="shared" si="15"/>
        <v>17676.75</v>
      </c>
      <c r="I147" s="18">
        <f t="shared" si="16"/>
        <v>0</v>
      </c>
      <c r="J147" s="22">
        <v>2828.28</v>
      </c>
      <c r="K147" s="15">
        <v>0</v>
      </c>
      <c r="L147" s="19">
        <f t="shared" ref="L147:L156" si="21">H147+J147-K147</f>
        <v>20505.03</v>
      </c>
      <c r="M147" s="20">
        <v>161474</v>
      </c>
      <c r="N147" s="17">
        <v>44404</v>
      </c>
      <c r="O147" s="21" t="s">
        <v>19</v>
      </c>
      <c r="P147" s="16"/>
    </row>
    <row r="148" spans="1:17" x14ac:dyDescent="0.25">
      <c r="A148" s="25" t="s">
        <v>118</v>
      </c>
      <c r="B148" s="25" t="s">
        <v>119</v>
      </c>
      <c r="C148" t="s">
        <v>409</v>
      </c>
      <c r="D148" s="26" t="s">
        <v>210</v>
      </c>
      <c r="E148" t="s">
        <v>410</v>
      </c>
      <c r="F148" s="12" t="s">
        <v>16</v>
      </c>
      <c r="G148" s="6">
        <v>1</v>
      </c>
      <c r="H148" s="18">
        <f t="shared" si="15"/>
        <v>90615.8125</v>
      </c>
      <c r="I148" s="18">
        <f t="shared" si="16"/>
        <v>0</v>
      </c>
      <c r="J148" s="22">
        <v>14498.53</v>
      </c>
      <c r="K148" s="15">
        <v>0</v>
      </c>
      <c r="L148" s="19">
        <f t="shared" si="21"/>
        <v>105114.3425</v>
      </c>
      <c r="M148" s="20">
        <v>161474</v>
      </c>
      <c r="N148" s="17">
        <v>44404</v>
      </c>
      <c r="O148" s="21" t="s">
        <v>19</v>
      </c>
      <c r="P148" s="16"/>
    </row>
    <row r="149" spans="1:17" x14ac:dyDescent="0.25">
      <c r="A149" s="25" t="s">
        <v>118</v>
      </c>
      <c r="B149" s="25" t="s">
        <v>119</v>
      </c>
      <c r="C149" t="s">
        <v>411</v>
      </c>
      <c r="D149" s="26" t="s">
        <v>211</v>
      </c>
      <c r="E149" t="s">
        <v>412</v>
      </c>
      <c r="F149" s="12" t="s">
        <v>16</v>
      </c>
      <c r="G149" s="6">
        <v>1</v>
      </c>
      <c r="H149" s="18">
        <f t="shared" si="15"/>
        <v>86050.999999999985</v>
      </c>
      <c r="I149" s="18">
        <f t="shared" si="16"/>
        <v>0</v>
      </c>
      <c r="J149" s="22">
        <f>25925.92-12157.76</f>
        <v>13768.159999999998</v>
      </c>
      <c r="K149" s="15">
        <v>0</v>
      </c>
      <c r="L149" s="19">
        <f t="shared" si="21"/>
        <v>99819.159999999989</v>
      </c>
      <c r="M149" s="20">
        <v>161474</v>
      </c>
      <c r="N149" s="17">
        <v>44404</v>
      </c>
      <c r="O149" s="21" t="s">
        <v>19</v>
      </c>
      <c r="P149" s="16"/>
    </row>
    <row r="150" spans="1:17" x14ac:dyDescent="0.25">
      <c r="A150" s="25" t="s">
        <v>118</v>
      </c>
      <c r="B150" s="25" t="s">
        <v>119</v>
      </c>
      <c r="C150" t="s">
        <v>413</v>
      </c>
      <c r="D150" s="26" t="s">
        <v>212</v>
      </c>
      <c r="E150" t="s">
        <v>414</v>
      </c>
      <c r="F150" s="12" t="s">
        <v>16</v>
      </c>
      <c r="G150" s="6">
        <v>1</v>
      </c>
      <c r="H150" s="18">
        <f t="shared" si="15"/>
        <v>73793.25</v>
      </c>
      <c r="I150" s="18">
        <f t="shared" si="16"/>
        <v>0</v>
      </c>
      <c r="J150" s="22">
        <v>11806.92</v>
      </c>
      <c r="K150" s="15">
        <v>0</v>
      </c>
      <c r="L150" s="19">
        <f t="shared" si="21"/>
        <v>85600.17</v>
      </c>
      <c r="M150" s="20">
        <v>161474</v>
      </c>
      <c r="N150" s="17">
        <v>44404</v>
      </c>
      <c r="O150" s="21" t="s">
        <v>19</v>
      </c>
      <c r="P150" s="16"/>
    </row>
    <row r="151" spans="1:17" x14ac:dyDescent="0.25">
      <c r="A151" s="25" t="s">
        <v>118</v>
      </c>
      <c r="B151" s="25" t="s">
        <v>119</v>
      </c>
      <c r="C151" t="s">
        <v>415</v>
      </c>
      <c r="D151" s="26" t="s">
        <v>213</v>
      </c>
      <c r="E151" t="s">
        <v>416</v>
      </c>
      <c r="F151" s="12" t="s">
        <v>16</v>
      </c>
      <c r="G151" s="6">
        <v>1</v>
      </c>
      <c r="H151" s="18">
        <f t="shared" si="15"/>
        <v>11456.9375</v>
      </c>
      <c r="I151" s="18">
        <f t="shared" si="16"/>
        <v>0</v>
      </c>
      <c r="J151" s="22">
        <v>1833.11</v>
      </c>
      <c r="K151" s="15">
        <v>0</v>
      </c>
      <c r="L151" s="19">
        <f t="shared" si="21"/>
        <v>13290.047500000001</v>
      </c>
      <c r="M151" s="20">
        <v>161474</v>
      </c>
      <c r="N151" s="17">
        <v>44404</v>
      </c>
      <c r="O151" s="21" t="s">
        <v>19</v>
      </c>
      <c r="P151" s="16"/>
    </row>
    <row r="152" spans="1:17" x14ac:dyDescent="0.25">
      <c r="A152" s="25" t="s">
        <v>118</v>
      </c>
      <c r="B152" s="25" t="s">
        <v>119</v>
      </c>
      <c r="C152" t="s">
        <v>417</v>
      </c>
      <c r="D152" s="26" t="s">
        <v>214</v>
      </c>
      <c r="E152" t="s">
        <v>418</v>
      </c>
      <c r="F152" s="12" t="s">
        <v>16</v>
      </c>
      <c r="G152" s="6">
        <v>1</v>
      </c>
      <c r="H152" s="18">
        <f t="shared" si="15"/>
        <v>101606.25</v>
      </c>
      <c r="I152" s="18">
        <f t="shared" si="16"/>
        <v>0</v>
      </c>
      <c r="J152" s="22">
        <v>16257</v>
      </c>
      <c r="K152" s="15">
        <v>0</v>
      </c>
      <c r="L152" s="19">
        <f t="shared" si="21"/>
        <v>117863.25</v>
      </c>
      <c r="M152" s="20">
        <v>161474</v>
      </c>
      <c r="N152" s="17">
        <v>44404</v>
      </c>
      <c r="O152" s="21" t="s">
        <v>19</v>
      </c>
      <c r="P152" s="16"/>
    </row>
    <row r="153" spans="1:17" x14ac:dyDescent="0.25">
      <c r="A153" s="25" t="s">
        <v>118</v>
      </c>
      <c r="B153" s="25" t="s">
        <v>119</v>
      </c>
      <c r="C153" t="s">
        <v>419</v>
      </c>
      <c r="D153" s="26" t="s">
        <v>215</v>
      </c>
      <c r="E153" t="s">
        <v>420</v>
      </c>
      <c r="F153" s="12" t="s">
        <v>16</v>
      </c>
      <c r="G153" s="6">
        <v>1</v>
      </c>
      <c r="H153" s="18">
        <f t="shared" si="15"/>
        <v>1862.1875</v>
      </c>
      <c r="I153" s="18">
        <f t="shared" si="16"/>
        <v>0</v>
      </c>
      <c r="J153" s="22">
        <v>297.95</v>
      </c>
      <c r="K153" s="15">
        <v>0</v>
      </c>
      <c r="L153" s="19">
        <f t="shared" si="21"/>
        <v>2160.1374999999998</v>
      </c>
      <c r="M153" s="20">
        <v>161501</v>
      </c>
      <c r="N153" s="17">
        <v>44406</v>
      </c>
      <c r="O153" s="21" t="s">
        <v>19</v>
      </c>
      <c r="P153" s="16"/>
    </row>
    <row r="154" spans="1:17" x14ac:dyDescent="0.25">
      <c r="A154" s="25" t="s">
        <v>118</v>
      </c>
      <c r="B154" s="25" t="s">
        <v>119</v>
      </c>
      <c r="C154" t="s">
        <v>452</v>
      </c>
      <c r="D154" s="26" t="s">
        <v>451</v>
      </c>
      <c r="E154" t="s">
        <v>453</v>
      </c>
      <c r="F154" s="12" t="s">
        <v>16</v>
      </c>
      <c r="G154" s="6">
        <v>1</v>
      </c>
      <c r="H154" s="18">
        <f t="shared" ref="H154" si="22">J154/0.16</f>
        <v>0</v>
      </c>
      <c r="I154" s="18">
        <f t="shared" ref="I154" si="23">L154-H154-J154</f>
        <v>26878.12</v>
      </c>
      <c r="J154" s="22">
        <v>0</v>
      </c>
      <c r="K154" s="15">
        <v>0</v>
      </c>
      <c r="L154" s="19">
        <f>27378.12-500</f>
        <v>26878.12</v>
      </c>
      <c r="M154" s="20">
        <v>161501</v>
      </c>
      <c r="N154" s="17">
        <v>44406</v>
      </c>
      <c r="O154" s="21" t="s">
        <v>19</v>
      </c>
      <c r="P154" s="16"/>
    </row>
    <row r="155" spans="1:17" x14ac:dyDescent="0.25">
      <c r="A155" s="25" t="s">
        <v>118</v>
      </c>
      <c r="B155" s="25" t="s">
        <v>119</v>
      </c>
      <c r="C155" t="s">
        <v>421</v>
      </c>
      <c r="D155" s="26" t="s">
        <v>216</v>
      </c>
      <c r="E155" t="s">
        <v>422</v>
      </c>
      <c r="F155" s="12" t="s">
        <v>16</v>
      </c>
      <c r="G155" s="6">
        <v>1</v>
      </c>
      <c r="H155" s="18">
        <f t="shared" si="15"/>
        <v>6283.625</v>
      </c>
      <c r="I155" s="18">
        <f t="shared" si="16"/>
        <v>46619.364999999998</v>
      </c>
      <c r="J155" s="22">
        <v>1005.38</v>
      </c>
      <c r="K155" s="15">
        <v>0</v>
      </c>
      <c r="L155" s="19">
        <f>60526.06-6617.69</f>
        <v>53908.369999999995</v>
      </c>
      <c r="M155" s="20">
        <v>161803</v>
      </c>
      <c r="N155" s="17">
        <v>44401</v>
      </c>
      <c r="O155" s="21" t="s">
        <v>19</v>
      </c>
      <c r="P155" s="16"/>
    </row>
    <row r="156" spans="1:17" x14ac:dyDescent="0.25">
      <c r="A156" s="25" t="s">
        <v>118</v>
      </c>
      <c r="B156" s="25" t="s">
        <v>119</v>
      </c>
      <c r="C156" t="s">
        <v>423</v>
      </c>
      <c r="D156" s="26" t="s">
        <v>217</v>
      </c>
      <c r="E156" t="s">
        <v>424</v>
      </c>
      <c r="F156" s="12" t="s">
        <v>16</v>
      </c>
      <c r="G156" s="6">
        <v>1</v>
      </c>
      <c r="H156" s="18">
        <f t="shared" si="15"/>
        <v>77661.125</v>
      </c>
      <c r="I156" s="18">
        <f t="shared" si="16"/>
        <v>0</v>
      </c>
      <c r="J156" s="22">
        <v>12425.78</v>
      </c>
      <c r="K156" s="15">
        <v>0</v>
      </c>
      <c r="L156" s="19">
        <f t="shared" si="21"/>
        <v>90086.904999999999</v>
      </c>
      <c r="M156" s="20">
        <v>161804</v>
      </c>
      <c r="N156" s="17">
        <v>44406</v>
      </c>
      <c r="O156" s="21" t="s">
        <v>19</v>
      </c>
      <c r="P156" s="16"/>
    </row>
    <row r="157" spans="1:17" x14ac:dyDescent="0.25">
      <c r="A157" s="25" t="s">
        <v>118</v>
      </c>
      <c r="B157" s="25" t="s">
        <v>119</v>
      </c>
      <c r="C157" t="s">
        <v>425</v>
      </c>
      <c r="D157" s="26" t="s">
        <v>218</v>
      </c>
      <c r="E157" t="s">
        <v>426</v>
      </c>
      <c r="F157" s="12" t="s">
        <v>16</v>
      </c>
      <c r="G157" s="6">
        <v>1</v>
      </c>
      <c r="H157" s="18">
        <f t="shared" ref="H157:H164" si="24">J157/0.16</f>
        <v>45101.75</v>
      </c>
      <c r="I157" s="18">
        <f>L157-H157-J157</f>
        <v>0</v>
      </c>
      <c r="J157" s="22">
        <v>7216.28</v>
      </c>
      <c r="K157" s="15">
        <v>0</v>
      </c>
      <c r="L157" s="19">
        <v>52318.03</v>
      </c>
      <c r="M157" s="20">
        <v>161805</v>
      </c>
      <c r="N157" s="17">
        <v>44404</v>
      </c>
      <c r="O157" s="21" t="s">
        <v>19</v>
      </c>
      <c r="P157" s="16"/>
    </row>
    <row r="158" spans="1:17" x14ac:dyDescent="0.25">
      <c r="A158" s="25" t="s">
        <v>118</v>
      </c>
      <c r="B158" s="25" t="s">
        <v>119</v>
      </c>
      <c r="C158" t="s">
        <v>427</v>
      </c>
      <c r="D158" s="26" t="s">
        <v>219</v>
      </c>
      <c r="E158" t="s">
        <v>428</v>
      </c>
      <c r="F158" s="12" t="s">
        <v>16</v>
      </c>
      <c r="G158" s="6">
        <v>1</v>
      </c>
      <c r="H158" s="18">
        <f t="shared" si="24"/>
        <v>0</v>
      </c>
      <c r="I158" s="18">
        <f>L158-H158-J158</f>
        <v>23800.010000000002</v>
      </c>
      <c r="J158" s="22">
        <v>0</v>
      </c>
      <c r="K158" s="15">
        <v>0</v>
      </c>
      <c r="L158" s="19">
        <f>26530-2729.99</f>
        <v>23800.010000000002</v>
      </c>
      <c r="M158" s="20">
        <v>161805</v>
      </c>
      <c r="N158" s="17">
        <v>44404</v>
      </c>
      <c r="O158" s="21" t="s">
        <v>19</v>
      </c>
      <c r="P158" s="16"/>
    </row>
    <row r="159" spans="1:17" x14ac:dyDescent="0.25">
      <c r="A159" s="25" t="s">
        <v>118</v>
      </c>
      <c r="B159" s="25" t="s">
        <v>119</v>
      </c>
      <c r="C159" t="s">
        <v>429</v>
      </c>
      <c r="D159" s="26" t="s">
        <v>220</v>
      </c>
      <c r="E159" t="s">
        <v>430</v>
      </c>
      <c r="F159" s="12" t="s">
        <v>16</v>
      </c>
      <c r="G159" s="6">
        <v>1</v>
      </c>
      <c r="H159" s="18">
        <f t="shared" si="24"/>
        <v>48794.8125</v>
      </c>
      <c r="I159" s="18">
        <f t="shared" ref="I159:I164" si="25">L159-H159-J159</f>
        <v>-1.2499999998908606E-2</v>
      </c>
      <c r="J159" s="22">
        <v>7807.17</v>
      </c>
      <c r="K159" s="15">
        <v>0</v>
      </c>
      <c r="L159" s="19">
        <v>56601.97</v>
      </c>
      <c r="M159" s="20">
        <v>161805</v>
      </c>
      <c r="N159" s="17">
        <v>44404</v>
      </c>
      <c r="O159" s="21" t="s">
        <v>19</v>
      </c>
      <c r="P159" s="16"/>
    </row>
    <row r="160" spans="1:17" x14ac:dyDescent="0.25">
      <c r="A160" s="25" t="s">
        <v>118</v>
      </c>
      <c r="B160" s="25" t="s">
        <v>119</v>
      </c>
      <c r="C160" t="s">
        <v>431</v>
      </c>
      <c r="D160" s="26" t="s">
        <v>221</v>
      </c>
      <c r="E160" t="s">
        <v>432</v>
      </c>
      <c r="F160" s="12" t="s">
        <v>16</v>
      </c>
      <c r="G160" s="6">
        <v>1</v>
      </c>
      <c r="H160" s="18">
        <f t="shared" si="24"/>
        <v>37260.5</v>
      </c>
      <c r="I160" s="18">
        <f t="shared" si="25"/>
        <v>0</v>
      </c>
      <c r="J160" s="22">
        <f>10240.43-4278.75</f>
        <v>5961.68</v>
      </c>
      <c r="K160" s="15">
        <v>0</v>
      </c>
      <c r="L160" s="19">
        <f t="shared" ref="L160:L162" si="26">H160+J160-K160</f>
        <v>43222.18</v>
      </c>
      <c r="M160" s="20">
        <v>161805</v>
      </c>
      <c r="N160" s="17">
        <v>44404</v>
      </c>
      <c r="O160" s="21" t="s">
        <v>19</v>
      </c>
      <c r="P160" s="16"/>
    </row>
    <row r="161" spans="1:16" x14ac:dyDescent="0.25">
      <c r="A161" s="25" t="s">
        <v>118</v>
      </c>
      <c r="B161" s="25" t="s">
        <v>119</v>
      </c>
      <c r="C161" t="s">
        <v>433</v>
      </c>
      <c r="D161" s="26" t="s">
        <v>222</v>
      </c>
      <c r="E161" t="s">
        <v>434</v>
      </c>
      <c r="F161" s="12" t="s">
        <v>16</v>
      </c>
      <c r="G161" s="6">
        <v>1</v>
      </c>
      <c r="H161" s="18">
        <f t="shared" si="24"/>
        <v>59710.375</v>
      </c>
      <c r="I161" s="18">
        <f t="shared" si="25"/>
        <v>-2.500000000509317E-2</v>
      </c>
      <c r="J161" s="22">
        <v>9553.66</v>
      </c>
      <c r="K161" s="15">
        <v>0</v>
      </c>
      <c r="L161" s="19">
        <v>69264.009999999995</v>
      </c>
      <c r="M161" s="20" t="s">
        <v>120</v>
      </c>
      <c r="N161" s="17">
        <v>44385</v>
      </c>
      <c r="O161" s="21" t="s">
        <v>19</v>
      </c>
      <c r="P161" s="16"/>
    </row>
    <row r="162" spans="1:16" x14ac:dyDescent="0.25">
      <c r="A162" s="25" t="s">
        <v>118</v>
      </c>
      <c r="B162" s="25" t="s">
        <v>119</v>
      </c>
      <c r="C162" t="s">
        <v>435</v>
      </c>
      <c r="D162" s="26" t="s">
        <v>223</v>
      </c>
      <c r="E162" t="s">
        <v>436</v>
      </c>
      <c r="F162" s="12" t="s">
        <v>16</v>
      </c>
      <c r="G162" s="6">
        <v>1</v>
      </c>
      <c r="H162" s="18">
        <f t="shared" si="24"/>
        <v>66339.4375</v>
      </c>
      <c r="I162" s="18">
        <f t="shared" si="25"/>
        <v>0</v>
      </c>
      <c r="J162" s="22">
        <f>21048.81-10434.5</f>
        <v>10614.310000000001</v>
      </c>
      <c r="K162" s="15">
        <v>0</v>
      </c>
      <c r="L162" s="19">
        <f t="shared" si="26"/>
        <v>76953.747499999998</v>
      </c>
      <c r="M162" s="20" t="s">
        <v>120</v>
      </c>
      <c r="N162" s="17">
        <v>44385</v>
      </c>
      <c r="O162" s="21" t="s">
        <v>19</v>
      </c>
      <c r="P162" s="16"/>
    </row>
    <row r="163" spans="1:16" x14ac:dyDescent="0.25">
      <c r="A163" s="25" t="s">
        <v>118</v>
      </c>
      <c r="B163" s="25" t="s">
        <v>119</v>
      </c>
      <c r="C163" t="s">
        <v>437</v>
      </c>
      <c r="D163" s="26" t="s">
        <v>224</v>
      </c>
      <c r="E163" t="s">
        <v>438</v>
      </c>
      <c r="F163" s="12" t="s">
        <v>16</v>
      </c>
      <c r="G163" s="6">
        <v>1</v>
      </c>
      <c r="H163" s="18">
        <f t="shared" si="24"/>
        <v>70004.375</v>
      </c>
      <c r="I163" s="18">
        <f t="shared" si="25"/>
        <v>-1.5000000003055902E-2</v>
      </c>
      <c r="J163" s="22">
        <v>11200.7</v>
      </c>
      <c r="K163" s="15">
        <v>0</v>
      </c>
      <c r="L163" s="19">
        <v>81205.06</v>
      </c>
      <c r="M163" s="20" t="s">
        <v>120</v>
      </c>
      <c r="N163" s="17">
        <v>44385</v>
      </c>
      <c r="O163" s="21" t="s">
        <v>19</v>
      </c>
      <c r="P163" s="16"/>
    </row>
    <row r="164" spans="1:16" x14ac:dyDescent="0.25">
      <c r="A164" s="25" t="s">
        <v>118</v>
      </c>
      <c r="B164" s="25" t="s">
        <v>119</v>
      </c>
      <c r="C164" t="s">
        <v>439</v>
      </c>
      <c r="D164" s="26" t="s">
        <v>225</v>
      </c>
      <c r="E164" t="s">
        <v>440</v>
      </c>
      <c r="F164" s="12" t="s">
        <v>16</v>
      </c>
      <c r="G164" s="6">
        <v>1</v>
      </c>
      <c r="H164" s="18">
        <f t="shared" si="24"/>
        <v>16201.6875</v>
      </c>
      <c r="I164" s="18">
        <f t="shared" si="25"/>
        <v>4.250000000001819E-2</v>
      </c>
      <c r="J164" s="22">
        <v>2592.27</v>
      </c>
      <c r="K164" s="15">
        <v>0</v>
      </c>
      <c r="L164" s="19">
        <v>18794</v>
      </c>
      <c r="M164" s="20" t="s">
        <v>120</v>
      </c>
      <c r="N164" s="17">
        <v>44385</v>
      </c>
      <c r="O164" s="21" t="s">
        <v>19</v>
      </c>
      <c r="P164" s="16"/>
    </row>
    <row r="165" spans="1:16" x14ac:dyDescent="0.25">
      <c r="A165" s="25" t="s">
        <v>118</v>
      </c>
      <c r="B165" s="25" t="s">
        <v>119</v>
      </c>
      <c r="C165" t="s">
        <v>441</v>
      </c>
      <c r="D165" s="26" t="s">
        <v>226</v>
      </c>
      <c r="E165" t="s">
        <v>442</v>
      </c>
      <c r="F165" s="12" t="s">
        <v>16</v>
      </c>
      <c r="G165" s="6">
        <v>1</v>
      </c>
      <c r="H165" s="18">
        <f t="shared" ref="H165:H169" si="27">J165/0.16</f>
        <v>33409.6875</v>
      </c>
      <c r="I165" s="18">
        <f t="shared" ref="I165:I169" si="28">L165-H165-J165</f>
        <v>-0.11749999999756255</v>
      </c>
      <c r="J165" s="22">
        <v>5345.55</v>
      </c>
      <c r="K165" s="15">
        <v>0</v>
      </c>
      <c r="L165" s="19">
        <v>38755.120000000003</v>
      </c>
      <c r="M165" s="20" t="s">
        <v>120</v>
      </c>
      <c r="N165" s="17">
        <v>44385</v>
      </c>
      <c r="O165" s="21" t="s">
        <v>19</v>
      </c>
    </row>
    <row r="166" spans="1:16" x14ac:dyDescent="0.25">
      <c r="A166" s="25" t="s">
        <v>118</v>
      </c>
      <c r="B166" s="25" t="s">
        <v>119</v>
      </c>
      <c r="C166" t="s">
        <v>443</v>
      </c>
      <c r="D166" s="26" t="s">
        <v>227</v>
      </c>
      <c r="E166" t="s">
        <v>444</v>
      </c>
      <c r="F166" s="12" t="s">
        <v>16</v>
      </c>
      <c r="G166" s="6">
        <v>1</v>
      </c>
      <c r="H166" s="18">
        <f t="shared" si="27"/>
        <v>23275.9375</v>
      </c>
      <c r="I166" s="18">
        <f t="shared" si="28"/>
        <v>-1.7500000000381988E-2</v>
      </c>
      <c r="J166" s="22">
        <v>3724.15</v>
      </c>
      <c r="K166" s="15">
        <v>0</v>
      </c>
      <c r="L166" s="19">
        <v>27000.07</v>
      </c>
      <c r="M166" s="20" t="s">
        <v>120</v>
      </c>
      <c r="N166" s="17">
        <v>44385</v>
      </c>
      <c r="O166" s="21" t="s">
        <v>19</v>
      </c>
    </row>
    <row r="167" spans="1:16" x14ac:dyDescent="0.25">
      <c r="A167" s="25" t="s">
        <v>118</v>
      </c>
      <c r="B167" s="25" t="s">
        <v>119</v>
      </c>
      <c r="C167" t="s">
        <v>445</v>
      </c>
      <c r="D167" s="26" t="s">
        <v>228</v>
      </c>
      <c r="E167" t="s">
        <v>446</v>
      </c>
      <c r="F167" s="12" t="s">
        <v>16</v>
      </c>
      <c r="G167" s="6">
        <v>1</v>
      </c>
      <c r="H167" s="18">
        <f t="shared" si="27"/>
        <v>98150.1875</v>
      </c>
      <c r="I167" s="18">
        <f t="shared" si="28"/>
        <v>2.2500000004583853E-2</v>
      </c>
      <c r="J167" s="22">
        <v>15704.03</v>
      </c>
      <c r="K167" s="15">
        <v>0</v>
      </c>
      <c r="L167" s="19">
        <v>113854.24</v>
      </c>
      <c r="M167" s="20" t="s">
        <v>120</v>
      </c>
      <c r="N167" s="17">
        <v>44385</v>
      </c>
      <c r="O167" s="21" t="s">
        <v>19</v>
      </c>
    </row>
    <row r="168" spans="1:16" x14ac:dyDescent="0.25">
      <c r="A168" s="25" t="s">
        <v>118</v>
      </c>
      <c r="B168" s="25" t="s">
        <v>119</v>
      </c>
      <c r="C168" t="s">
        <v>447</v>
      </c>
      <c r="D168" s="26" t="s">
        <v>229</v>
      </c>
      <c r="E168" t="s">
        <v>448</v>
      </c>
      <c r="F168" s="12" t="s">
        <v>16</v>
      </c>
      <c r="G168" s="6">
        <v>1</v>
      </c>
      <c r="H168" s="18">
        <f t="shared" si="27"/>
        <v>53252.874999999993</v>
      </c>
      <c r="I168" s="18">
        <f t="shared" si="28"/>
        <v>-9.4999999993888196E-2</v>
      </c>
      <c r="J168" s="22">
        <v>8520.4599999999991</v>
      </c>
      <c r="K168" s="15">
        <v>0</v>
      </c>
      <c r="L168" s="19">
        <v>61773.24</v>
      </c>
      <c r="M168" s="20" t="s">
        <v>120</v>
      </c>
      <c r="N168" s="17">
        <v>44385</v>
      </c>
      <c r="O168" s="21" t="s">
        <v>19</v>
      </c>
    </row>
    <row r="169" spans="1:16" x14ac:dyDescent="0.25">
      <c r="A169" s="25" t="s">
        <v>118</v>
      </c>
      <c r="B169" s="25" t="s">
        <v>119</v>
      </c>
      <c r="C169" t="s">
        <v>449</v>
      </c>
      <c r="D169" s="26" t="s">
        <v>230</v>
      </c>
      <c r="E169" t="s">
        <v>450</v>
      </c>
      <c r="F169" s="12" t="s">
        <v>16</v>
      </c>
      <c r="G169" s="6">
        <v>1</v>
      </c>
      <c r="H169" s="18">
        <f t="shared" si="27"/>
        <v>89364.5</v>
      </c>
      <c r="I169" s="18">
        <f t="shared" si="28"/>
        <v>0.1599999999962165</v>
      </c>
      <c r="J169" s="22">
        <v>14298.32</v>
      </c>
      <c r="K169" s="15">
        <v>0</v>
      </c>
      <c r="L169" s="19">
        <v>103662.98</v>
      </c>
      <c r="M169" s="20" t="s">
        <v>120</v>
      </c>
      <c r="N169" s="17">
        <v>44385</v>
      </c>
      <c r="O169" s="21" t="s">
        <v>19</v>
      </c>
    </row>
    <row r="170" spans="1:16" x14ac:dyDescent="0.25">
      <c r="H170" s="8">
        <f>SUM(H59:H169)</f>
        <v>3363397.9375</v>
      </c>
      <c r="I170" s="8">
        <f t="shared" ref="I170:L170" si="29">SUM(I59:I169)</f>
        <v>1626037.9525000001</v>
      </c>
      <c r="J170" s="8">
        <f t="shared" si="29"/>
        <v>538143.66999999993</v>
      </c>
      <c r="K170" s="8">
        <f t="shared" si="29"/>
        <v>0</v>
      </c>
      <c r="L170" s="8">
        <f t="shared" si="29"/>
        <v>5527579.5600000024</v>
      </c>
    </row>
    <row r="173" spans="1:16" x14ac:dyDescent="0.25">
      <c r="A173" s="4" t="s">
        <v>1</v>
      </c>
      <c r="B173" s="4" t="s">
        <v>2</v>
      </c>
      <c r="C173" s="4" t="s">
        <v>3</v>
      </c>
      <c r="D173" s="4" t="s">
        <v>4</v>
      </c>
      <c r="E173" s="4" t="s">
        <v>5</v>
      </c>
      <c r="F173" s="11"/>
      <c r="G173"/>
      <c r="H173"/>
      <c r="I173"/>
      <c r="J173"/>
      <c r="K173"/>
      <c r="L173"/>
      <c r="M173"/>
      <c r="N173"/>
      <c r="O173"/>
      <c r="P173"/>
    </row>
    <row r="174" spans="1:16" x14ac:dyDescent="0.25">
      <c r="A174" s="25" t="s">
        <v>118</v>
      </c>
      <c r="B174" s="25" t="s">
        <v>119</v>
      </c>
      <c r="C174" t="s">
        <v>477</v>
      </c>
      <c r="D174" s="3" t="s">
        <v>455</v>
      </c>
      <c r="E174" s="27" t="s">
        <v>454</v>
      </c>
      <c r="F174" s="11"/>
      <c r="G174"/>
      <c r="H174"/>
      <c r="I174"/>
      <c r="J174"/>
      <c r="K174"/>
      <c r="L174"/>
      <c r="M174"/>
      <c r="N174"/>
      <c r="O174"/>
      <c r="P174"/>
    </row>
    <row r="175" spans="1:16" x14ac:dyDescent="0.25">
      <c r="A175" s="25" t="s">
        <v>118</v>
      </c>
      <c r="B175" s="25" t="s">
        <v>119</v>
      </c>
      <c r="C175" t="s">
        <v>478</v>
      </c>
      <c r="D175" s="3" t="s">
        <v>456</v>
      </c>
      <c r="E175" s="27" t="s">
        <v>454</v>
      </c>
      <c r="F175" s="11"/>
      <c r="G175"/>
      <c r="H175"/>
      <c r="I175"/>
      <c r="J175"/>
      <c r="K175"/>
      <c r="L175"/>
      <c r="M175"/>
      <c r="N175"/>
      <c r="O175"/>
      <c r="P175"/>
    </row>
    <row r="176" spans="1:16" x14ac:dyDescent="0.25">
      <c r="A176" s="25" t="s">
        <v>118</v>
      </c>
      <c r="B176" s="25" t="s">
        <v>119</v>
      </c>
      <c r="C176" t="s">
        <v>479</v>
      </c>
      <c r="D176" s="3" t="s">
        <v>457</v>
      </c>
      <c r="E176" s="27" t="s">
        <v>454</v>
      </c>
      <c r="F176" s="11"/>
      <c r="G176"/>
      <c r="H176"/>
      <c r="I176"/>
      <c r="J176"/>
      <c r="K176"/>
      <c r="L176"/>
      <c r="M176"/>
      <c r="N176"/>
      <c r="O176"/>
      <c r="P176"/>
    </row>
    <row r="177" spans="1:16" x14ac:dyDescent="0.25">
      <c r="A177" s="25" t="s">
        <v>118</v>
      </c>
      <c r="B177" s="25" t="s">
        <v>119</v>
      </c>
      <c r="C177" t="s">
        <v>480</v>
      </c>
      <c r="D177" s="3" t="s">
        <v>458</v>
      </c>
      <c r="E177" s="27" t="s">
        <v>454</v>
      </c>
      <c r="F177" s="11"/>
      <c r="G177"/>
      <c r="H177"/>
      <c r="I177"/>
      <c r="J177"/>
      <c r="K177"/>
      <c r="L177"/>
      <c r="M177"/>
      <c r="N177"/>
      <c r="O177"/>
      <c r="P177"/>
    </row>
    <row r="178" spans="1:16" x14ac:dyDescent="0.25">
      <c r="A178" s="25" t="s">
        <v>118</v>
      </c>
      <c r="B178" s="25" t="s">
        <v>119</v>
      </c>
      <c r="C178" t="s">
        <v>481</v>
      </c>
      <c r="D178" s="3" t="s">
        <v>459</v>
      </c>
      <c r="E178" s="27" t="s">
        <v>454</v>
      </c>
      <c r="F178" s="11"/>
      <c r="G178"/>
      <c r="H178"/>
      <c r="I178"/>
      <c r="J178"/>
      <c r="K178"/>
      <c r="L178"/>
      <c r="M178"/>
      <c r="N178"/>
      <c r="O178"/>
      <c r="P178"/>
    </row>
    <row r="179" spans="1:16" ht="16.5" customHeight="1" x14ac:dyDescent="0.25">
      <c r="A179" s="25" t="s">
        <v>118</v>
      </c>
      <c r="B179" s="25" t="s">
        <v>119</v>
      </c>
      <c r="C179" t="s">
        <v>482</v>
      </c>
      <c r="D179" s="3" t="s">
        <v>460</v>
      </c>
      <c r="E179" s="27" t="s">
        <v>454</v>
      </c>
      <c r="F179" s="11"/>
      <c r="G179"/>
      <c r="H179"/>
      <c r="I179"/>
      <c r="J179"/>
      <c r="K179"/>
      <c r="L179"/>
      <c r="M179"/>
      <c r="N179"/>
      <c r="O179"/>
      <c r="P179"/>
    </row>
    <row r="180" spans="1:16" ht="16.5" customHeight="1" x14ac:dyDescent="0.25">
      <c r="A180" s="25" t="s">
        <v>118</v>
      </c>
      <c r="B180" s="25" t="s">
        <v>119</v>
      </c>
      <c r="C180" t="s">
        <v>483</v>
      </c>
      <c r="D180" s="3" t="s">
        <v>461</v>
      </c>
      <c r="E180" s="27" t="s">
        <v>454</v>
      </c>
      <c r="F180" s="11"/>
      <c r="G180"/>
      <c r="H180"/>
      <c r="I180"/>
      <c r="J180"/>
      <c r="K180"/>
      <c r="L180"/>
      <c r="M180"/>
      <c r="N180"/>
      <c r="O180"/>
      <c r="P180"/>
    </row>
    <row r="181" spans="1:16" ht="16.5" customHeight="1" x14ac:dyDescent="0.25">
      <c r="A181" s="25" t="s">
        <v>118</v>
      </c>
      <c r="B181" s="25" t="s">
        <v>119</v>
      </c>
      <c r="C181" t="s">
        <v>484</v>
      </c>
      <c r="D181" s="3" t="s">
        <v>462</v>
      </c>
      <c r="E181" s="27" t="s">
        <v>454</v>
      </c>
      <c r="F181" s="11"/>
      <c r="G181"/>
      <c r="H181"/>
      <c r="I181"/>
      <c r="J181"/>
      <c r="K181"/>
      <c r="L181"/>
      <c r="M181"/>
      <c r="N181"/>
      <c r="O181"/>
      <c r="P181"/>
    </row>
    <row r="182" spans="1:16" ht="16.5" customHeight="1" x14ac:dyDescent="0.25">
      <c r="A182" s="25" t="s">
        <v>118</v>
      </c>
      <c r="B182" s="25" t="s">
        <v>119</v>
      </c>
      <c r="C182" t="s">
        <v>485</v>
      </c>
      <c r="D182" s="3" t="s">
        <v>463</v>
      </c>
      <c r="E182" s="27" t="s">
        <v>454</v>
      </c>
      <c r="F182" s="11"/>
      <c r="G182"/>
      <c r="H182"/>
      <c r="I182"/>
      <c r="J182"/>
      <c r="K182"/>
      <c r="L182"/>
      <c r="M182"/>
      <c r="N182"/>
      <c r="O182"/>
      <c r="P182"/>
    </row>
    <row r="183" spans="1:16" ht="16.5" customHeight="1" x14ac:dyDescent="0.25">
      <c r="A183" s="25" t="s">
        <v>118</v>
      </c>
      <c r="B183" s="25" t="s">
        <v>119</v>
      </c>
      <c r="C183" t="s">
        <v>486</v>
      </c>
      <c r="D183" s="3" t="s">
        <v>464</v>
      </c>
      <c r="E183" s="27" t="s">
        <v>454</v>
      </c>
      <c r="F183" s="11"/>
      <c r="G183"/>
      <c r="H183"/>
      <c r="I183"/>
      <c r="J183"/>
      <c r="K183"/>
      <c r="L183"/>
      <c r="M183"/>
      <c r="N183"/>
      <c r="O183"/>
      <c r="P183"/>
    </row>
    <row r="184" spans="1:16" ht="16.5" customHeight="1" x14ac:dyDescent="0.25">
      <c r="A184" s="25" t="s">
        <v>118</v>
      </c>
      <c r="B184" s="25" t="s">
        <v>119</v>
      </c>
      <c r="C184" t="s">
        <v>487</v>
      </c>
      <c r="D184" s="3" t="s">
        <v>465</v>
      </c>
      <c r="E184" s="27" t="s">
        <v>454</v>
      </c>
      <c r="F184" s="11"/>
      <c r="G184"/>
      <c r="H184"/>
      <c r="I184"/>
      <c r="J184"/>
      <c r="K184"/>
      <c r="L184"/>
      <c r="M184"/>
      <c r="N184"/>
      <c r="O184"/>
      <c r="P184"/>
    </row>
    <row r="185" spans="1:16" ht="16.5" customHeight="1" x14ac:dyDescent="0.25">
      <c r="A185" s="25" t="s">
        <v>118</v>
      </c>
      <c r="B185" s="25" t="s">
        <v>119</v>
      </c>
      <c r="C185" t="s">
        <v>488</v>
      </c>
      <c r="D185" s="3" t="s">
        <v>466</v>
      </c>
      <c r="E185" s="27" t="s">
        <v>454</v>
      </c>
      <c r="F185" s="11"/>
      <c r="G185"/>
      <c r="H185"/>
      <c r="I185"/>
      <c r="J185"/>
      <c r="K185"/>
      <c r="L185"/>
      <c r="M185"/>
      <c r="N185"/>
      <c r="O185"/>
      <c r="P185"/>
    </row>
    <row r="186" spans="1:16" ht="16.5" customHeight="1" x14ac:dyDescent="0.25">
      <c r="A186" s="25" t="s">
        <v>118</v>
      </c>
      <c r="B186" s="25" t="s">
        <v>119</v>
      </c>
      <c r="C186" t="s">
        <v>489</v>
      </c>
      <c r="D186" s="3" t="s">
        <v>467</v>
      </c>
      <c r="E186" s="27" t="s">
        <v>454</v>
      </c>
      <c r="F186" s="11"/>
      <c r="G186"/>
      <c r="H186"/>
      <c r="I186"/>
      <c r="J186"/>
      <c r="K186"/>
      <c r="L186"/>
      <c r="M186"/>
      <c r="N186"/>
      <c r="O186"/>
      <c r="P186"/>
    </row>
    <row r="187" spans="1:16" ht="16.5" customHeight="1" x14ac:dyDescent="0.25">
      <c r="A187" s="25" t="s">
        <v>118</v>
      </c>
      <c r="B187" s="25" t="s">
        <v>119</v>
      </c>
      <c r="C187" t="s">
        <v>490</v>
      </c>
      <c r="D187" s="3" t="s">
        <v>468</v>
      </c>
      <c r="E187" s="27" t="s">
        <v>454</v>
      </c>
      <c r="F187" s="11"/>
      <c r="G187"/>
      <c r="H187"/>
      <c r="I187"/>
      <c r="J187"/>
      <c r="K187"/>
      <c r="L187"/>
      <c r="M187"/>
      <c r="N187"/>
      <c r="O187"/>
      <c r="P187"/>
    </row>
    <row r="188" spans="1:16" ht="16.5" customHeight="1" x14ac:dyDescent="0.25">
      <c r="A188" s="25" t="s">
        <v>118</v>
      </c>
      <c r="B188" s="25" t="s">
        <v>119</v>
      </c>
      <c r="C188" t="s">
        <v>491</v>
      </c>
      <c r="D188" s="3" t="s">
        <v>469</v>
      </c>
      <c r="E188" s="27" t="s">
        <v>454</v>
      </c>
      <c r="F188" s="11"/>
      <c r="G188"/>
      <c r="H188"/>
      <c r="I188"/>
      <c r="J188"/>
      <c r="K188"/>
      <c r="L188"/>
      <c r="M188"/>
      <c r="N188"/>
      <c r="O188"/>
      <c r="P188"/>
    </row>
    <row r="189" spans="1:16" ht="16.5" customHeight="1" x14ac:dyDescent="0.25">
      <c r="A189" s="25" t="s">
        <v>118</v>
      </c>
      <c r="B189" s="25" t="s">
        <v>119</v>
      </c>
      <c r="C189" t="s">
        <v>492</v>
      </c>
      <c r="D189" s="3" t="s">
        <v>470</v>
      </c>
      <c r="E189" s="27" t="s">
        <v>454</v>
      </c>
      <c r="F189" s="11"/>
      <c r="G189"/>
      <c r="H189"/>
      <c r="I189"/>
      <c r="J189"/>
      <c r="K189"/>
      <c r="L189"/>
      <c r="M189"/>
      <c r="N189"/>
      <c r="O189"/>
      <c r="P189"/>
    </row>
    <row r="190" spans="1:16" ht="16.5" customHeight="1" x14ac:dyDescent="0.25">
      <c r="A190" s="25" t="s">
        <v>118</v>
      </c>
      <c r="B190" s="25" t="s">
        <v>119</v>
      </c>
      <c r="C190" t="s">
        <v>493</v>
      </c>
      <c r="D190" s="3" t="s">
        <v>471</v>
      </c>
      <c r="E190" s="27" t="s">
        <v>454</v>
      </c>
      <c r="F190" s="11"/>
      <c r="G190"/>
      <c r="H190"/>
      <c r="I190"/>
      <c r="J190"/>
      <c r="K190"/>
      <c r="L190"/>
      <c r="M190"/>
      <c r="N190"/>
      <c r="O190"/>
      <c r="P190"/>
    </row>
    <row r="191" spans="1:16" ht="16.5" customHeight="1" x14ac:dyDescent="0.25">
      <c r="A191" s="25" t="s">
        <v>118</v>
      </c>
      <c r="B191" s="25" t="s">
        <v>119</v>
      </c>
      <c r="C191" t="s">
        <v>494</v>
      </c>
      <c r="D191" s="3" t="s">
        <v>472</v>
      </c>
      <c r="E191" s="27" t="s">
        <v>454</v>
      </c>
      <c r="F191" s="11"/>
      <c r="G191"/>
      <c r="H191"/>
      <c r="I191"/>
      <c r="J191"/>
      <c r="K191"/>
      <c r="L191"/>
      <c r="M191"/>
      <c r="N191"/>
      <c r="O191"/>
      <c r="P191"/>
    </row>
    <row r="192" spans="1:16" ht="16.5" customHeight="1" x14ac:dyDescent="0.25">
      <c r="A192" s="25" t="s">
        <v>118</v>
      </c>
      <c r="B192" s="25" t="s">
        <v>119</v>
      </c>
      <c r="C192" t="s">
        <v>495</v>
      </c>
      <c r="D192" s="3" t="s">
        <v>473</v>
      </c>
      <c r="E192" s="27" t="s">
        <v>454</v>
      </c>
      <c r="F192" s="11"/>
      <c r="G192"/>
      <c r="H192"/>
      <c r="I192"/>
      <c r="J192"/>
      <c r="K192"/>
      <c r="L192"/>
      <c r="M192"/>
      <c r="N192"/>
      <c r="O192"/>
      <c r="P192"/>
    </row>
    <row r="193" spans="1:16" x14ac:dyDescent="0.25">
      <c r="A193" s="25" t="s">
        <v>118</v>
      </c>
      <c r="B193" s="25" t="s">
        <v>119</v>
      </c>
      <c r="C193" t="s">
        <v>496</v>
      </c>
      <c r="D193" s="3" t="s">
        <v>474</v>
      </c>
      <c r="E193" s="27" t="s">
        <v>454</v>
      </c>
      <c r="F193" s="11"/>
      <c r="G193"/>
      <c r="H193"/>
      <c r="I193"/>
      <c r="J193"/>
      <c r="K193"/>
      <c r="L193"/>
      <c r="M193"/>
      <c r="N193"/>
      <c r="O193"/>
      <c r="P193"/>
    </row>
    <row r="194" spans="1:16" x14ac:dyDescent="0.25">
      <c r="A194" s="25" t="s">
        <v>118</v>
      </c>
      <c r="B194" s="25" t="s">
        <v>119</v>
      </c>
      <c r="C194" t="s">
        <v>497</v>
      </c>
      <c r="D194" s="3" t="s">
        <v>475</v>
      </c>
      <c r="E194" s="27" t="s">
        <v>454</v>
      </c>
      <c r="F194" s="11"/>
      <c r="G194"/>
      <c r="H194"/>
      <c r="I194"/>
      <c r="J194"/>
      <c r="K194"/>
      <c r="L194"/>
      <c r="M194"/>
      <c r="N194"/>
      <c r="O194"/>
      <c r="P194"/>
    </row>
    <row r="195" spans="1:16" x14ac:dyDescent="0.25">
      <c r="A195" s="25" t="s">
        <v>118</v>
      </c>
      <c r="B195" s="25" t="s">
        <v>119</v>
      </c>
      <c r="C195" t="s">
        <v>498</v>
      </c>
      <c r="D195" s="3" t="s">
        <v>476</v>
      </c>
      <c r="E195" s="27" t="s">
        <v>454</v>
      </c>
      <c r="F195" s="11"/>
      <c r="G195"/>
      <c r="H195"/>
      <c r="I195"/>
      <c r="J195"/>
      <c r="K195"/>
      <c r="L195"/>
      <c r="M195"/>
      <c r="N195"/>
      <c r="O195"/>
      <c r="P195"/>
    </row>
  </sheetData>
  <sortState ref="A7:P55">
    <sortCondition ref="D54"/>
  </sortState>
  <phoneticPr fontId="4" type="noConversion"/>
  <pageMargins left="0.25" right="0.25" top="0.75" bottom="0.75" header="0.3" footer="0.3"/>
  <pageSetup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user</cp:lastModifiedBy>
  <cp:lastPrinted>2019-11-15T16:46:18Z</cp:lastPrinted>
  <dcterms:created xsi:type="dcterms:W3CDTF">2019-06-13T15:11:05Z</dcterms:created>
  <dcterms:modified xsi:type="dcterms:W3CDTF">2022-07-02T16:25:02Z</dcterms:modified>
</cp:coreProperties>
</file>