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51" windowHeight="10954" tabRatio="500" activeTab="1"/>
  </bookViews>
  <sheets>
    <sheet name="Kennzahlen" sheetId="4" r:id="rId1"/>
    <sheet name="Diagramme" sheetId="5" r:id="rId2"/>
    <sheet name="Budgetierte Kosten" sheetId="1" r:id="rId3"/>
    <sheet name="Tatsächliche Kosten" sheetId="2" r:id="rId4"/>
    <sheet name="Fertigstellungsgrad der Akt." sheetId="3" r:id="rId5"/>
  </sheets>
  <calcPr calcId="171027"/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G70" i="4" s="1"/>
  <c r="H18" i="4"/>
  <c r="I18" i="4"/>
  <c r="C19" i="4"/>
  <c r="C71" i="4" s="1"/>
  <c r="D19" i="4"/>
  <c r="D71" i="4" s="1"/>
  <c r="E19" i="4"/>
  <c r="E71" i="4" s="1"/>
  <c r="F19" i="4"/>
  <c r="F71" i="4" s="1"/>
  <c r="G19" i="4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I72" i="4" s="1"/>
  <c r="C21" i="4"/>
  <c r="D21" i="4"/>
  <c r="E21" i="4"/>
  <c r="F21" i="4"/>
  <c r="F73" i="4" s="1"/>
  <c r="G21" i="4"/>
  <c r="H21" i="4"/>
  <c r="I21" i="4"/>
  <c r="C22" i="4"/>
  <c r="D22" i="4"/>
  <c r="E22" i="4"/>
  <c r="F22" i="4"/>
  <c r="G22" i="4"/>
  <c r="G74" i="4" s="1"/>
  <c r="H22" i="4"/>
  <c r="I22" i="4"/>
  <c r="D17" i="4"/>
  <c r="E17" i="4"/>
  <c r="E69" i="4" s="1"/>
  <c r="F17" i="4"/>
  <c r="G17" i="4"/>
  <c r="H17" i="4"/>
  <c r="I17" i="4"/>
  <c r="C17" i="4"/>
  <c r="C82" i="4"/>
  <c r="I58" i="4"/>
  <c r="G56" i="4"/>
  <c r="H49" i="4"/>
  <c r="I30" i="4"/>
  <c r="B23" i="4"/>
  <c r="B36" i="4"/>
  <c r="B49" i="4" s="1"/>
  <c r="B62" i="4" s="1"/>
  <c r="B75" i="4" s="1"/>
  <c r="B88" i="4" s="1"/>
  <c r="D10" i="4"/>
  <c r="D36" i="4" s="1"/>
  <c r="E10" i="4"/>
  <c r="E36" i="4" s="1"/>
  <c r="F10" i="4"/>
  <c r="F36" i="4" s="1"/>
  <c r="F62" i="4" s="1"/>
  <c r="G10" i="4"/>
  <c r="G36" i="4" s="1"/>
  <c r="G62" i="4" s="1"/>
  <c r="H10" i="4"/>
  <c r="H36" i="4" s="1"/>
  <c r="I10" i="4"/>
  <c r="I36" i="4" s="1"/>
  <c r="C10" i="4"/>
  <c r="C36" i="4" s="1"/>
  <c r="C62" i="4" s="1"/>
  <c r="D4" i="4"/>
  <c r="D30" i="4" s="1"/>
  <c r="D56" i="4" s="1"/>
  <c r="E4" i="4"/>
  <c r="E30" i="4" s="1"/>
  <c r="F4" i="4"/>
  <c r="F30" i="4" s="1"/>
  <c r="G4" i="4"/>
  <c r="G30" i="4" s="1"/>
  <c r="H4" i="4"/>
  <c r="H30" i="4" s="1"/>
  <c r="H56" i="4" s="1"/>
  <c r="I4" i="4"/>
  <c r="D5" i="4"/>
  <c r="D31" i="4" s="1"/>
  <c r="E5" i="4"/>
  <c r="E31" i="4" s="1"/>
  <c r="E57" i="4" s="1"/>
  <c r="F5" i="4"/>
  <c r="F31" i="4" s="1"/>
  <c r="F57" i="4" s="1"/>
  <c r="G5" i="4"/>
  <c r="G31" i="4" s="1"/>
  <c r="H5" i="4"/>
  <c r="H31" i="4" s="1"/>
  <c r="H57" i="4" s="1"/>
  <c r="I5" i="4"/>
  <c r="I31" i="4" s="1"/>
  <c r="I57" i="4" s="1"/>
  <c r="D6" i="4"/>
  <c r="D32" i="4" s="1"/>
  <c r="D45" i="4" s="1"/>
  <c r="E6" i="4"/>
  <c r="E32" i="4" s="1"/>
  <c r="E45" i="4" s="1"/>
  <c r="F6" i="4"/>
  <c r="F32" i="4" s="1"/>
  <c r="F58" i="4" s="1"/>
  <c r="G6" i="4"/>
  <c r="G32" i="4" s="1"/>
  <c r="G58" i="4" s="1"/>
  <c r="H6" i="4"/>
  <c r="H32" i="4" s="1"/>
  <c r="I6" i="4"/>
  <c r="I32" i="4" s="1"/>
  <c r="D7" i="4"/>
  <c r="D33" i="4" s="1"/>
  <c r="D59" i="4" s="1"/>
  <c r="E7" i="4"/>
  <c r="E33" i="4" s="1"/>
  <c r="E46" i="4" s="1"/>
  <c r="F7" i="4"/>
  <c r="F33" i="4" s="1"/>
  <c r="G7" i="4"/>
  <c r="G33" i="4" s="1"/>
  <c r="G59" i="4" s="1"/>
  <c r="H7" i="4"/>
  <c r="H33" i="4" s="1"/>
  <c r="H59" i="4" s="1"/>
  <c r="I7" i="4"/>
  <c r="I33" i="4" s="1"/>
  <c r="D8" i="4"/>
  <c r="D34" i="4" s="1"/>
  <c r="D60" i="4" s="1"/>
  <c r="E8" i="4"/>
  <c r="E34" i="4" s="1"/>
  <c r="E47" i="4" s="1"/>
  <c r="F8" i="4"/>
  <c r="F34" i="4" s="1"/>
  <c r="G8" i="4"/>
  <c r="G34" i="4" s="1"/>
  <c r="G60" i="4" s="1"/>
  <c r="H8" i="4"/>
  <c r="H34" i="4" s="1"/>
  <c r="H60" i="4" s="1"/>
  <c r="I8" i="4"/>
  <c r="I34" i="4" s="1"/>
  <c r="I47" i="4" s="1"/>
  <c r="D9" i="4"/>
  <c r="D35" i="4" s="1"/>
  <c r="E9" i="4"/>
  <c r="E35" i="4" s="1"/>
  <c r="E61" i="4" s="1"/>
  <c r="F9" i="4"/>
  <c r="F35" i="4" s="1"/>
  <c r="F61" i="4" s="1"/>
  <c r="G9" i="4"/>
  <c r="G35" i="4" s="1"/>
  <c r="H9" i="4"/>
  <c r="H35" i="4" s="1"/>
  <c r="I9" i="4"/>
  <c r="I35" i="4" s="1"/>
  <c r="I61" i="4" s="1"/>
  <c r="C5" i="4"/>
  <c r="C31" i="4" s="1"/>
  <c r="C6" i="4"/>
  <c r="C32" i="4" s="1"/>
  <c r="C58" i="4" s="1"/>
  <c r="C7" i="4"/>
  <c r="C33" i="4" s="1"/>
  <c r="C59" i="4" s="1"/>
  <c r="C8" i="4"/>
  <c r="C34" i="4" s="1"/>
  <c r="C60" i="4" s="1"/>
  <c r="C9" i="4"/>
  <c r="C35" i="4" s="1"/>
  <c r="C48" i="4" s="1"/>
  <c r="C4" i="4"/>
  <c r="C30" i="4" s="1"/>
  <c r="B5" i="4"/>
  <c r="B18" i="4" s="1"/>
  <c r="B6" i="4"/>
  <c r="B19" i="4" s="1"/>
  <c r="B7" i="4"/>
  <c r="B20" i="4" s="1"/>
  <c r="B8" i="4"/>
  <c r="B21" i="4" s="1"/>
  <c r="B9" i="4"/>
  <c r="B22" i="4" s="1"/>
  <c r="B4" i="4"/>
  <c r="B30" i="4" s="1"/>
  <c r="B43" i="4" s="1"/>
  <c r="B56" i="4" s="1"/>
  <c r="B69" i="4" s="1"/>
  <c r="B82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F46" i="4" l="1"/>
  <c r="D44" i="4"/>
  <c r="I43" i="4"/>
  <c r="C87" i="4"/>
  <c r="H71" i="4"/>
  <c r="E58" i="4"/>
  <c r="H88" i="4"/>
  <c r="I85" i="4"/>
  <c r="G83" i="4"/>
  <c r="H69" i="4"/>
  <c r="D69" i="4"/>
  <c r="F48" i="4"/>
  <c r="F74" i="4"/>
  <c r="I73" i="4"/>
  <c r="E73" i="4"/>
  <c r="G45" i="4"/>
  <c r="G71" i="4"/>
  <c r="F44" i="4"/>
  <c r="F70" i="4"/>
  <c r="C49" i="4"/>
  <c r="C75" i="4"/>
  <c r="F49" i="4"/>
  <c r="F75" i="4"/>
  <c r="D47" i="4"/>
  <c r="D84" i="4"/>
  <c r="G75" i="4"/>
  <c r="D88" i="4"/>
  <c r="E85" i="4"/>
  <c r="C83" i="4"/>
  <c r="G69" i="4"/>
  <c r="I74" i="4"/>
  <c r="E74" i="4"/>
  <c r="H73" i="4"/>
  <c r="D73" i="4"/>
  <c r="I70" i="4"/>
  <c r="I75" i="4"/>
  <c r="E75" i="4"/>
  <c r="I69" i="4"/>
  <c r="C74" i="4"/>
  <c r="I82" i="4"/>
  <c r="H47" i="4"/>
  <c r="F59" i="4"/>
  <c r="G87" i="4"/>
  <c r="H84" i="4"/>
  <c r="C69" i="4"/>
  <c r="F69" i="4"/>
  <c r="H74" i="4"/>
  <c r="D74" i="4"/>
  <c r="G73" i="4"/>
  <c r="C73" i="4"/>
  <c r="I71" i="4"/>
  <c r="H70" i="4"/>
  <c r="H75" i="4"/>
  <c r="D75" i="4"/>
  <c r="H48" i="4"/>
  <c r="I62" i="4"/>
  <c r="H61" i="4"/>
  <c r="D61" i="4"/>
  <c r="F86" i="4"/>
  <c r="H46" i="4"/>
  <c r="D46" i="4"/>
  <c r="H43" i="4"/>
  <c r="G48" i="4"/>
  <c r="G47" i="4"/>
  <c r="I46" i="4"/>
  <c r="I45" i="4"/>
  <c r="H44" i="4"/>
  <c r="C47" i="4"/>
  <c r="D49" i="4"/>
  <c r="C56" i="4"/>
  <c r="F56" i="4"/>
  <c r="H62" i="4"/>
  <c r="D62" i="4"/>
  <c r="G61" i="4"/>
  <c r="C61" i="4"/>
  <c r="F60" i="4"/>
  <c r="I59" i="4"/>
  <c r="E59" i="4"/>
  <c r="H58" i="4"/>
  <c r="D58" i="4"/>
  <c r="G57" i="4"/>
  <c r="C57" i="4"/>
  <c r="E82" i="4"/>
  <c r="G88" i="4"/>
  <c r="C88" i="4"/>
  <c r="F87" i="4"/>
  <c r="I86" i="4"/>
  <c r="E86" i="4"/>
  <c r="H85" i="4"/>
  <c r="D85" i="4"/>
  <c r="G84" i="4"/>
  <c r="C84" i="4"/>
  <c r="F83" i="4"/>
  <c r="D43" i="4"/>
  <c r="G43" i="4"/>
  <c r="I48" i="4"/>
  <c r="E48" i="4"/>
  <c r="C46" i="4"/>
  <c r="F45" i="4"/>
  <c r="I44" i="4"/>
  <c r="E44" i="4"/>
  <c r="I49" i="4"/>
  <c r="E49" i="4"/>
  <c r="E62" i="4"/>
  <c r="D57" i="4"/>
  <c r="F82" i="4"/>
  <c r="F43" i="4"/>
  <c r="D48" i="4"/>
  <c r="F47" i="4"/>
  <c r="G46" i="4"/>
  <c r="H45" i="4"/>
  <c r="G44" i="4"/>
  <c r="C45" i="4"/>
  <c r="I56" i="4"/>
  <c r="E56" i="4"/>
  <c r="I60" i="4"/>
  <c r="E60" i="4"/>
  <c r="H82" i="4"/>
  <c r="D82" i="4"/>
  <c r="F88" i="4"/>
  <c r="I87" i="4"/>
  <c r="E87" i="4"/>
  <c r="H86" i="4"/>
  <c r="D86" i="4"/>
  <c r="G85" i="4"/>
  <c r="C85" i="4"/>
  <c r="F84" i="4"/>
  <c r="I83" i="4"/>
  <c r="E83" i="4"/>
  <c r="C43" i="4"/>
  <c r="E43" i="4"/>
  <c r="C44" i="4"/>
  <c r="G82" i="4"/>
  <c r="I88" i="4"/>
  <c r="E88" i="4"/>
  <c r="H87" i="4"/>
  <c r="D87" i="4"/>
  <c r="G86" i="4"/>
  <c r="C86" i="4"/>
  <c r="F85" i="4"/>
  <c r="I84" i="4"/>
  <c r="E84" i="4"/>
  <c r="H83" i="4"/>
  <c r="D83" i="4"/>
  <c r="G49" i="4"/>
  <c r="B35" i="4"/>
  <c r="B48" i="4" s="1"/>
  <c r="B61" i="4" s="1"/>
  <c r="B74" i="4" s="1"/>
  <c r="B87" i="4" s="1"/>
  <c r="B31" i="4"/>
  <c r="B44" i="4" s="1"/>
  <c r="B57" i="4" s="1"/>
  <c r="B70" i="4" s="1"/>
  <c r="B83" i="4" s="1"/>
  <c r="B32" i="4"/>
  <c r="B45" i="4" s="1"/>
  <c r="B58" i="4" s="1"/>
  <c r="B71" i="4" s="1"/>
  <c r="B84" i="4" s="1"/>
  <c r="B17" i="4"/>
  <c r="B34" i="4"/>
  <c r="B47" i="4" s="1"/>
  <c r="B60" i="4" s="1"/>
  <c r="B73" i="4" s="1"/>
  <c r="B86" i="4" s="1"/>
  <c r="B33" i="4"/>
  <c r="B46" i="4" s="1"/>
  <c r="B59" i="4" s="1"/>
  <c r="B72" i="4" s="1"/>
  <c r="B85" i="4" s="1"/>
</calcChain>
</file>

<file path=xl/sharedStrings.xml><?xml version="1.0" encoding="utf-8"?>
<sst xmlns="http://schemas.openxmlformats.org/spreadsheetml/2006/main" count="118" uniqueCount="44">
  <si>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</si>
  <si>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</si>
  <si>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</si>
  <si>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</si>
  <si>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</si>
  <si>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</si>
  <si>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</si>
  <si>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</si>
  <si>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</si>
  <si>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</si>
  <si>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</si>
  <si>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</si>
  <si>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</si>
  <si>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</si>
  <si>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</si>
  <si>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</si>
  <si>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</si>
  <si>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</si>
  <si>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</si>
  <si>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</si>
  <si>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</si>
  <si>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</si>
  <si>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</si>
  <si>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</si>
  <si>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</si>
  <si>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</si>
  <si>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</si>
  <si>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</si>
  <si>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</si>
  <si>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</si>
  <si>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</si>
  <si>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</si>
  <si>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</si>
  <si>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</si>
  <si>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</si>
  <si>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</si>
  <si>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</si>
  <si>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</si>
  <si>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</si>
  <si>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</si>
  <si>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</si>
  <si>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EV / AV</t>
  </si>
  <si>
    <t>AC (Actual Cost)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</si>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</sst>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8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0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3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30">
      <calculatedColumnFormula>SUM('Budgetierte Kosten'!$B2:'Budgetierte Kosten'!B2)*'Budgetierte Kosten'!$B$14*'Fertigstellungsgrad der Akt.'!B2</calculatedColumnFormula>
    </tableColumn>
    <tableColumn id="3" name="2" dataDxfId="29">
      <calculatedColumnFormula>SUM('Budgetierte Kosten'!$B2:'Budgetierte Kosten'!C2)*'Budgetierte Kosten'!$B$14*'Fertigstellungsgrad der Akt.'!C2</calculatedColumnFormula>
    </tableColumn>
    <tableColumn id="4" name="3" dataDxfId="28">
      <calculatedColumnFormula>SUM('Budgetierte Kosten'!$B2:'Budgetierte Kosten'!D2)*'Budgetierte Kosten'!$B$14*'Fertigstellungsgrad der Akt.'!D2</calculatedColumnFormula>
    </tableColumn>
    <tableColumn id="5" name="4" dataDxfId="27">
      <calculatedColumnFormula>SUM('Budgetierte Kosten'!$B2:'Budgetierte Kosten'!E2)*'Budgetierte Kosten'!$B$14*'Fertigstellungsgrad der Akt.'!E2</calculatedColumnFormula>
    </tableColumn>
    <tableColumn id="6" name="5" dataDxfId="26">
      <calculatedColumnFormula>SUM('Budgetierte Kosten'!$B2:'Budgetierte Kosten'!F2)*'Budgetierte Kosten'!$B$14*'Fertigstellungsgrad der Akt.'!F2</calculatedColumnFormula>
    </tableColumn>
    <tableColumn id="7" name="6" dataDxfId="25">
      <calculatedColumnFormula>SUM('Budgetierte Kosten'!$B2:'Budgetierte Kosten'!G2)*'Budgetierte Kosten'!$B$14*'Fertigstellungsgrad der Akt.'!G2</calculatedColumnFormula>
    </tableColumn>
    <tableColumn id="8" name="7" dataDxfId="24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23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22">
      <calculatedColumnFormula>'Tatsächliche Kosten'!B2*'Tatsächliche Kosten'!$B$15</calculatedColumnFormula>
    </tableColumn>
    <tableColumn id="3" name="2" dataDxfId="21"/>
    <tableColumn id="4" name="3" dataDxfId="20"/>
    <tableColumn id="5" name="4" dataDxfId="19"/>
    <tableColumn id="6" name="5" dataDxfId="18"/>
    <tableColumn id="7" name="6" dataDxfId="17"/>
    <tableColumn id="8" name="7" dataDxfId="16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15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14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7">
      <calculatedColumnFormula>IF(C17=0,"-",C30/C17)</calculatedColumnFormula>
    </tableColumn>
    <tableColumn id="3" name="2" dataDxfId="13">
      <calculatedColumnFormula>IF(D17=0,"-",D30/D17)</calculatedColumnFormula>
    </tableColumn>
    <tableColumn id="4" name="3" dataDxfId="12">
      <calculatedColumnFormula>IF(E17=0,"-",E30/E17)</calculatedColumnFormula>
    </tableColumn>
    <tableColumn id="5" name="4" dataDxfId="11">
      <calculatedColumnFormula>IF(F17=0,"-",F30/F17)</calculatedColumnFormula>
    </tableColumn>
    <tableColumn id="6" name="5" dataDxfId="10">
      <calculatedColumnFormula>IF(G17=0,"-",G30/G17)</calculatedColumnFormula>
    </tableColumn>
    <tableColumn id="7" name="6" dataDxfId="9">
      <calculatedColumnFormula>IF(H17=0,"-",H30/H17)</calculatedColumnFormula>
    </tableColumn>
    <tableColumn id="8" name="7" dataDxfId="8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6">
      <calculatedColumnFormula>IF(C4=0,"-",C30/C4)</calculatedColumnFormula>
    </tableColumn>
    <tableColumn id="3" name="2" dataDxfId="5">
      <calculatedColumnFormula>IF(D4=0,"-",D30/D4)</calculatedColumnFormula>
    </tableColumn>
    <tableColumn id="4" name="3" dataDxfId="4">
      <calculatedColumnFormula>IF(E4=0,"-",E30/E4)</calculatedColumnFormula>
    </tableColumn>
    <tableColumn id="5" name="4" dataDxfId="3">
      <calculatedColumnFormula>IF(F4=0,"-",F30/F4)</calculatedColumnFormula>
    </tableColumn>
    <tableColumn id="6" name="5" dataDxfId="2">
      <calculatedColumnFormula>IF(G4=0,"-",G30/G4)</calculatedColumnFormula>
    </tableColumn>
    <tableColumn id="7" name="6" dataDxfId="1">
      <calculatedColumnFormula>IF(H4=0,"-",H30/H4)</calculatedColumnFormula>
    </tableColumn>
    <tableColumn id="8" name="7" dataDxfId="0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50" workbookViewId="0">
      <selection activeCell="S72" sqref="S72"/>
    </sheetView>
  </sheetViews>
  <sheetFormatPr baseColWidth="10" defaultRowHeight="12.45" x14ac:dyDescent="0.3"/>
  <cols>
    <col min="1" max="1" width="7.4609375" customWidth="1"/>
    <col min="2" max="2" width="21.84375" customWidth="1"/>
  </cols>
  <sheetData>
    <row r="1" spans="1:12" ht="22.3" x14ac:dyDescent="0.5">
      <c r="A1" s="27" t="s">
        <v>27</v>
      </c>
    </row>
    <row r="3" spans="1:12" x14ac:dyDescent="0.3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3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3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3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3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3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3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3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2.3" x14ac:dyDescent="0.5">
      <c r="A14" s="27" t="s">
        <v>42</v>
      </c>
    </row>
    <row r="16" spans="1:12" x14ac:dyDescent="0.3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3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3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3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3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3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3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3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2.3" x14ac:dyDescent="0.5">
      <c r="A27" s="27" t="s">
        <v>17</v>
      </c>
    </row>
    <row r="29" spans="1:12" x14ac:dyDescent="0.3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3">
      <c r="B30" t="str">
        <f t="shared" ref="B30:B36" si="1">B4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3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3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3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3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3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3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2.3" x14ac:dyDescent="0.5">
      <c r="A40" s="27" t="s">
        <v>33</v>
      </c>
    </row>
    <row r="42" spans="1:12" x14ac:dyDescent="0.3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3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3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3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3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3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3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3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2.3" x14ac:dyDescent="0.5">
      <c r="A53" s="27" t="s">
        <v>34</v>
      </c>
    </row>
    <row r="55" spans="1:12" x14ac:dyDescent="0.3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3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3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3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3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3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3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3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2.3" x14ac:dyDescent="0.5">
      <c r="A66" s="27" t="s">
        <v>35</v>
      </c>
      <c r="N66" s="27" t="s">
        <v>43</v>
      </c>
    </row>
    <row r="68" spans="1:20" x14ac:dyDescent="0.3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3">
      <c r="B69" t="str">
        <f>B56</f>
        <v>Anforderungsanalyse</v>
      </c>
      <c r="C69" s="29">
        <f t="shared" ref="C69:I69" si="18">IF(C17=0,"-",C30/C17)</f>
        <v>0.3952941176470588</v>
      </c>
      <c r="D69" s="29">
        <f t="shared" si="18"/>
        <v>5.647058823529412E-2</v>
      </c>
      <c r="E69" s="29">
        <f t="shared" si="18"/>
        <v>0.11000763941940413</v>
      </c>
      <c r="F69" s="29">
        <f t="shared" si="18"/>
        <v>0.31964483906770258</v>
      </c>
      <c r="G69" s="29">
        <f t="shared" si="18"/>
        <v>0.53274139844617097</v>
      </c>
      <c r="H69" s="29">
        <f t="shared" si="18"/>
        <v>0.85238623751387343</v>
      </c>
      <c r="I69" s="29">
        <f t="shared" si="18"/>
        <v>0.95893451720310763</v>
      </c>
      <c r="K69" t="s">
        <v>18</v>
      </c>
      <c r="L69" t="s">
        <v>41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3">
      <c r="B70" t="str">
        <f t="shared" ref="B70:B74" si="19">B57</f>
        <v>Design und Architektur</v>
      </c>
      <c r="C70" s="29" t="str">
        <f t="shared" ref="C70:I70" si="20">IF(C18=0,"-",C31/C18)</f>
        <v>-</v>
      </c>
      <c r="D70" s="29" t="str">
        <f t="shared" si="20"/>
        <v>-</v>
      </c>
      <c r="E70" s="29" t="str">
        <f t="shared" si="20"/>
        <v>-</v>
      </c>
      <c r="F70" s="29">
        <f t="shared" si="20"/>
        <v>6.1176470588235297E-2</v>
      </c>
      <c r="G70" s="29">
        <f t="shared" si="20"/>
        <v>8.067226890756303E-2</v>
      </c>
      <c r="H70" s="29">
        <f t="shared" si="20"/>
        <v>0.19228336495888679</v>
      </c>
      <c r="I70" s="29">
        <f t="shared" si="20"/>
        <v>0.78583666476299252</v>
      </c>
    </row>
    <row r="71" spans="1:20" x14ac:dyDescent="0.3">
      <c r="B71" t="str">
        <f t="shared" si="19"/>
        <v>Implementierung</v>
      </c>
      <c r="C71" s="29" t="str">
        <f t="shared" ref="C71:I71" si="21">IF(C19=0,"-",C32/C19)</f>
        <v>-</v>
      </c>
      <c r="D71" s="29" t="str">
        <f t="shared" si="21"/>
        <v>-</v>
      </c>
      <c r="E71" s="29" t="str">
        <f t="shared" si="21"/>
        <v>-</v>
      </c>
      <c r="F71" s="29" t="str">
        <f t="shared" si="21"/>
        <v>-</v>
      </c>
      <c r="G71" s="29" t="str">
        <f t="shared" si="21"/>
        <v>-</v>
      </c>
      <c r="H71" s="29">
        <f t="shared" si="21"/>
        <v>0.5270588235294118</v>
      </c>
      <c r="I71" s="29">
        <f t="shared" si="21"/>
        <v>0.94117647058823528</v>
      </c>
    </row>
    <row r="72" spans="1:20" x14ac:dyDescent="0.3">
      <c r="B72" t="str">
        <f t="shared" si="19"/>
        <v>Integration und Test</v>
      </c>
      <c r="C72" s="29" t="str">
        <f t="shared" ref="C72:I72" si="22">IF(C20=0,"-",C33/C20)</f>
        <v>-</v>
      </c>
      <c r="D72" s="29" t="str">
        <f t="shared" si="22"/>
        <v>-</v>
      </c>
      <c r="E72" s="29" t="str">
        <f t="shared" si="22"/>
        <v>-</v>
      </c>
      <c r="F72" s="29" t="str">
        <f t="shared" si="22"/>
        <v>-</v>
      </c>
      <c r="G72" s="29" t="str">
        <f t="shared" si="22"/>
        <v>-</v>
      </c>
      <c r="H72" s="29" t="str">
        <f t="shared" si="22"/>
        <v>-</v>
      </c>
      <c r="I72" s="29">
        <f t="shared" si="22"/>
        <v>0.13445378151260504</v>
      </c>
    </row>
    <row r="73" spans="1:20" x14ac:dyDescent="0.3">
      <c r="B73" t="str">
        <f t="shared" si="19"/>
        <v>Projektmanagement</v>
      </c>
      <c r="C73" s="29">
        <f t="shared" ref="C73:I73" si="23">IF(C21=0,"-",C34/C21)</f>
        <v>6.9019607843137251E-2</v>
      </c>
      <c r="D73" s="29">
        <f t="shared" si="23"/>
        <v>2.3529411764705882E-2</v>
      </c>
      <c r="E73" s="29">
        <f t="shared" si="23"/>
        <v>7.7647058823529416E-2</v>
      </c>
      <c r="F73" s="29">
        <f t="shared" si="23"/>
        <v>0.11503267973856209</v>
      </c>
      <c r="G73" s="29">
        <f t="shared" si="23"/>
        <v>0.19411764705882353</v>
      </c>
      <c r="H73" s="29">
        <f t="shared" si="23"/>
        <v>0.28235294117647058</v>
      </c>
      <c r="I73" s="29">
        <f t="shared" si="23"/>
        <v>0.37745098039215685</v>
      </c>
    </row>
    <row r="74" spans="1:20" x14ac:dyDescent="0.3">
      <c r="B74" t="str">
        <f t="shared" si="19"/>
        <v>Puffer für unerwartetes</v>
      </c>
      <c r="C74" s="29">
        <f t="shared" ref="C74:I74" si="24">IF(C22=0,"-",C35/C22)</f>
        <v>4.7058823529411764E-2</v>
      </c>
      <c r="D74" s="29">
        <f t="shared" si="24"/>
        <v>4.8019207683073226E-3</v>
      </c>
      <c r="E74" s="29">
        <f t="shared" si="24"/>
        <v>7.9312623925974889E-3</v>
      </c>
      <c r="F74" s="29">
        <f t="shared" si="24"/>
        <v>1.8776587941909929E-2</v>
      </c>
      <c r="G74" s="29">
        <f t="shared" si="24"/>
        <v>3.4772529701535784E-2</v>
      </c>
      <c r="H74" s="29">
        <f t="shared" si="24"/>
        <v>6.1829111206526406E-2</v>
      </c>
      <c r="I74" s="29">
        <f t="shared" si="24"/>
        <v>8.7104072398190055E-2</v>
      </c>
    </row>
    <row r="75" spans="1:20" x14ac:dyDescent="0.3">
      <c r="B75" t="str">
        <f>B62</f>
        <v>Materialkosten</v>
      </c>
      <c r="C75" s="29">
        <f t="shared" ref="C75:H75" si="25">IF(C23=0,"-",C36/C23)</f>
        <v>0.02</v>
      </c>
      <c r="D75" s="29">
        <f t="shared" si="25"/>
        <v>4.5714285714285714E-2</v>
      </c>
      <c r="E75" s="29">
        <f t="shared" si="25"/>
        <v>8.5714285714285715E-2</v>
      </c>
      <c r="F75" s="29">
        <f t="shared" si="25"/>
        <v>0.125</v>
      </c>
      <c r="G75" s="29">
        <f t="shared" si="25"/>
        <v>0.17567567567567569</v>
      </c>
      <c r="H75" s="29">
        <f t="shared" si="25"/>
        <v>0.128</v>
      </c>
      <c r="I75" s="29">
        <f>IF(I23=0,"-",I36/I23)</f>
        <v>0.18148148148148152</v>
      </c>
    </row>
    <row r="79" spans="1:20" ht="22.3" x14ac:dyDescent="0.5">
      <c r="A79" s="27" t="s">
        <v>36</v>
      </c>
    </row>
    <row r="81" spans="2:13" x14ac:dyDescent="0.3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2:13" x14ac:dyDescent="0.3">
      <c r="B82" t="str">
        <f>B69</f>
        <v>Anforderungsanalyse</v>
      </c>
      <c r="C82" s="29">
        <f t="shared" ref="C82:I82" si="26">IF(C4=0,"-",C30/C4)</f>
        <v>0.35</v>
      </c>
      <c r="D82" s="29">
        <f t="shared" si="26"/>
        <v>0.05</v>
      </c>
      <c r="E82" s="29">
        <f t="shared" si="26"/>
        <v>0.1</v>
      </c>
      <c r="F82" s="29">
        <f t="shared" si="26"/>
        <v>0.3</v>
      </c>
      <c r="G82" s="29">
        <f t="shared" si="26"/>
        <v>0.5</v>
      </c>
      <c r="H82" s="29">
        <f t="shared" si="26"/>
        <v>0.8</v>
      </c>
      <c r="I82" s="29">
        <f t="shared" si="26"/>
        <v>0.9</v>
      </c>
      <c r="K82" t="s">
        <v>18</v>
      </c>
      <c r="L82" t="s">
        <v>40</v>
      </c>
      <c r="M82" t="s">
        <v>37</v>
      </c>
    </row>
    <row r="83" spans="2:13" x14ac:dyDescent="0.3">
      <c r="B83" t="str">
        <f t="shared" ref="B83:B87" si="27">B70</f>
        <v>Design und Architektur</v>
      </c>
      <c r="C83" s="29" t="str">
        <f t="shared" ref="C83:I83" si="28">IF(C5=0,"-",C31/C5)</f>
        <v>-</v>
      </c>
      <c r="D83" s="29" t="str">
        <f t="shared" si="28"/>
        <v>-</v>
      </c>
      <c r="E83" s="29">
        <f t="shared" si="28"/>
        <v>0</v>
      </c>
      <c r="F83" s="29">
        <f t="shared" si="28"/>
        <v>0.05</v>
      </c>
      <c r="G83" s="29">
        <f t="shared" si="28"/>
        <v>0.05</v>
      </c>
      <c r="H83" s="29">
        <f t="shared" si="28"/>
        <v>0.1</v>
      </c>
      <c r="I83" s="29">
        <f t="shared" si="28"/>
        <v>0.4</v>
      </c>
    </row>
    <row r="84" spans="2:13" x14ac:dyDescent="0.3">
      <c r="B84" t="str">
        <f t="shared" si="27"/>
        <v>Implementierung</v>
      </c>
      <c r="C84" s="29" t="str">
        <f t="shared" ref="C84:I84" si="29">IF(C6=0,"-",C32/C6)</f>
        <v>-</v>
      </c>
      <c r="D84" s="29" t="str">
        <f t="shared" si="29"/>
        <v>-</v>
      </c>
      <c r="E84" s="29" t="str">
        <f t="shared" si="29"/>
        <v>-</v>
      </c>
      <c r="F84" s="29">
        <f t="shared" si="29"/>
        <v>0</v>
      </c>
      <c r="G84" s="29">
        <f t="shared" si="29"/>
        <v>0</v>
      </c>
      <c r="H84" s="29">
        <f t="shared" si="29"/>
        <v>0.1</v>
      </c>
      <c r="I84" s="29">
        <f t="shared" si="29"/>
        <v>0.25</v>
      </c>
    </row>
    <row r="85" spans="2:13" x14ac:dyDescent="0.3">
      <c r="B85" t="str">
        <f t="shared" si="27"/>
        <v>Integration und Test</v>
      </c>
      <c r="C85" s="29" t="str">
        <f t="shared" ref="C85:I85" si="30">IF(C7=0,"-",C33/C7)</f>
        <v>-</v>
      </c>
      <c r="D85" s="29" t="str">
        <f t="shared" si="30"/>
        <v>-</v>
      </c>
      <c r="E85" s="29" t="str">
        <f t="shared" si="30"/>
        <v>-</v>
      </c>
      <c r="F85" s="29" t="str">
        <f t="shared" si="30"/>
        <v>-</v>
      </c>
      <c r="G85" s="29" t="str">
        <f t="shared" si="30"/>
        <v>-</v>
      </c>
      <c r="H85" s="29" t="str">
        <f t="shared" si="30"/>
        <v>-</v>
      </c>
      <c r="I85" s="29">
        <f t="shared" si="30"/>
        <v>0.25</v>
      </c>
    </row>
    <row r="86" spans="2:13" x14ac:dyDescent="0.3">
      <c r="B86" t="str">
        <f t="shared" si="27"/>
        <v>Projektmanagement</v>
      </c>
      <c r="C86" s="29">
        <f t="shared" ref="C86:I86" si="31">IF(C8=0,"-",C34/C8)</f>
        <v>0.08</v>
      </c>
      <c r="D86" s="29">
        <f t="shared" si="31"/>
        <v>0.05</v>
      </c>
      <c r="E86" s="29">
        <f t="shared" si="31"/>
        <v>0.15</v>
      </c>
      <c r="F86" s="29">
        <f t="shared" si="31"/>
        <v>0.2</v>
      </c>
      <c r="G86" s="29">
        <f t="shared" si="31"/>
        <v>0.3</v>
      </c>
      <c r="H86" s="29">
        <f t="shared" si="31"/>
        <v>0.4</v>
      </c>
      <c r="I86" s="29">
        <f t="shared" si="31"/>
        <v>0.5</v>
      </c>
    </row>
    <row r="87" spans="2:13" x14ac:dyDescent="0.3">
      <c r="B87" t="str">
        <f t="shared" si="27"/>
        <v>Puffer für unerwartetes</v>
      </c>
      <c r="C87" s="29">
        <f t="shared" ref="C87:I87" si="32">IF(C9=0,"-",C35/C9)</f>
        <v>0.08</v>
      </c>
      <c r="D87" s="29">
        <f t="shared" si="32"/>
        <v>0.05</v>
      </c>
      <c r="E87" s="29">
        <f t="shared" si="32"/>
        <v>0.1</v>
      </c>
      <c r="F87" s="29">
        <f t="shared" si="32"/>
        <v>0.2</v>
      </c>
      <c r="G87" s="29">
        <f t="shared" si="32"/>
        <v>0.3</v>
      </c>
      <c r="H87" s="29">
        <f t="shared" si="32"/>
        <v>0.45</v>
      </c>
      <c r="I87" s="29">
        <f t="shared" si="32"/>
        <v>0.55000000000000004</v>
      </c>
    </row>
    <row r="88" spans="2:13" x14ac:dyDescent="0.3">
      <c r="B88" t="str">
        <f>B75</f>
        <v>Materialkosten</v>
      </c>
      <c r="C88" s="29">
        <f t="shared" ref="C88:I88" si="33">IF(C10=0,"-",C36/C10)</f>
        <v>0.02</v>
      </c>
      <c r="D88" s="29">
        <f t="shared" si="33"/>
        <v>0.04</v>
      </c>
      <c r="E88" s="29">
        <f t="shared" si="33"/>
        <v>0.06</v>
      </c>
      <c r="F88" s="29">
        <f t="shared" si="33"/>
        <v>0.08</v>
      </c>
      <c r="G88" s="29">
        <f t="shared" si="33"/>
        <v>0.1</v>
      </c>
      <c r="H88" s="29">
        <f t="shared" si="33"/>
        <v>0.12</v>
      </c>
      <c r="I88" s="29">
        <f t="shared" si="33"/>
        <v>0.14000000000000001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69" zoomScaleNormal="85" workbookViewId="0">
      <selection activeCell="I11" sqref="I11"/>
    </sheetView>
  </sheetViews>
  <sheetFormatPr baseColWidth="10" defaultRowHeight="12.45" x14ac:dyDescent="0.3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25" zoomScaleNormal="125" workbookViewId="0">
      <selection activeCell="C15" sqref="C15"/>
    </sheetView>
  </sheetViews>
  <sheetFormatPr baseColWidth="10" defaultRowHeight="13" customHeight="1" x14ac:dyDescent="0.3"/>
  <cols>
    <col min="1" max="1" width="34.3828125" customWidth="1"/>
    <col min="2" max="2" width="11.15234375" customWidth="1"/>
    <col min="3" max="3" width="10.15234375" customWidth="1"/>
    <col min="4" max="4" width="10.3046875" customWidth="1"/>
    <col min="5" max="13" width="9.3828125" customWidth="1"/>
    <col min="14" max="14" width="11" customWidth="1"/>
    <col min="15" max="15" width="15.3828125" customWidth="1"/>
    <col min="16" max="16" width="14.84375" customWidth="1"/>
  </cols>
  <sheetData>
    <row r="1" spans="1:17" ht="13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3" customHeight="1" x14ac:dyDescent="0.35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3" customHeight="1" x14ac:dyDescent="0.35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3" customHeight="1" x14ac:dyDescent="0.35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3" customHeight="1" x14ac:dyDescent="0.35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3" customHeight="1" x14ac:dyDescent="0.35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3" customHeight="1" x14ac:dyDescent="0.35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3" customHeight="1" x14ac:dyDescent="0.3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3" customHeight="1" x14ac:dyDescent="0.3">
      <c r="A9" s="9"/>
      <c r="P9" s="10"/>
    </row>
    <row r="10" spans="1:17" ht="13" customHeight="1" x14ac:dyDescent="0.3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3" customHeight="1" x14ac:dyDescent="0.3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3" customHeight="1" x14ac:dyDescent="0.3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3" customHeight="1" x14ac:dyDescent="0.35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3" customHeight="1" x14ac:dyDescent="0.35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3" customHeight="1" x14ac:dyDescent="0.3"/>
  <cols>
    <col min="1" max="1" width="35.3828125" customWidth="1"/>
    <col min="2" max="8" width="9.3828125" customWidth="1"/>
    <col min="9" max="9" width="13.69140625" style="20" customWidth="1"/>
    <col min="10" max="10" width="12.3046875" style="20" customWidth="1"/>
    <col min="11" max="12" width="11.3828125" style="20" customWidth="1"/>
    <col min="13" max="13" width="12.3046875" style="20" customWidth="1"/>
    <col min="14" max="15" width="11.3828125" style="20" customWidth="1"/>
    <col min="16" max="16" width="12.3046875" style="21" customWidth="1"/>
  </cols>
  <sheetData>
    <row r="1" spans="1:16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3" customHeight="1" x14ac:dyDescent="0.35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3" customHeight="1" x14ac:dyDescent="0.35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3" customHeight="1" x14ac:dyDescent="0.35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3" customHeight="1" x14ac:dyDescent="0.35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3" customHeight="1" x14ac:dyDescent="0.35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3" customHeight="1" x14ac:dyDescent="0.35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3" customHeight="1" x14ac:dyDescent="0.3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3" customHeight="1" x14ac:dyDescent="0.3">
      <c r="A9" s="2"/>
      <c r="B9" s="2"/>
      <c r="C9" s="2"/>
      <c r="D9" s="2"/>
      <c r="E9" s="2"/>
      <c r="F9" s="2"/>
      <c r="G9" s="2"/>
      <c r="H9" s="2"/>
    </row>
    <row r="10" spans="1:16" ht="13" customHeight="1" x14ac:dyDescent="0.3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3" customHeight="1" x14ac:dyDescent="0.3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3" customHeight="1" x14ac:dyDescent="0.3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3" customHeight="1" x14ac:dyDescent="0.3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3" customHeight="1" x14ac:dyDescent="0.3"/>
  <cols>
    <col min="1" max="1" width="35.3828125" customWidth="1"/>
    <col min="2" max="3" width="10.15234375" customWidth="1"/>
    <col min="4" max="8" width="11.3828125" customWidth="1"/>
    <col min="9" max="11" width="4" customWidth="1"/>
    <col min="12" max="13" width="5" customWidth="1"/>
  </cols>
  <sheetData>
    <row r="1" spans="1:13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3" customHeight="1" x14ac:dyDescent="0.35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3" customHeight="1" x14ac:dyDescent="0.35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3" customHeight="1" x14ac:dyDescent="0.35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3" customHeight="1" x14ac:dyDescent="0.35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3" customHeight="1" x14ac:dyDescent="0.35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3" customHeight="1" x14ac:dyDescent="0.35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3" customHeight="1" x14ac:dyDescent="0.3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3" customHeight="1" x14ac:dyDescent="0.3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Kennzahlen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2017-03-20T22:25:37Z</dcterms:modified>
</cp:coreProperties>
</file>