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RVA/entrega-2-2021/WebXR-Furniture-Assembly/documentation/user-experience-questionnaires/results/"/>
    </mc:Choice>
  </mc:AlternateContent>
  <xr:revisionPtr revIDLastSave="0" documentId="13_ncr:1_{32C81E74-4502-494E-9E48-DB3A84530285}" xr6:coauthVersionLast="47" xr6:coauthVersionMax="47" xr10:uidLastSave="{00000000-0000-0000-0000-000000000000}"/>
  <bookViews>
    <workbookView xWindow="0" yWindow="0" windowWidth="25600" windowHeight="16000" xr2:uid="{09BE7136-0DDB-C649-AF3B-98935C3C9DE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M8" i="1"/>
  <c r="M7" i="1"/>
  <c r="M6" i="1"/>
  <c r="M5" i="1"/>
  <c r="M4" i="1"/>
  <c r="M3" i="1"/>
  <c r="K8" i="1"/>
  <c r="L8" i="1"/>
  <c r="L7" i="1"/>
  <c r="L6" i="1"/>
  <c r="L5" i="1"/>
  <c r="L4" i="1"/>
  <c r="K7" i="1"/>
  <c r="K6" i="1"/>
  <c r="K5" i="1"/>
  <c r="K4" i="1"/>
  <c r="L3" i="1"/>
  <c r="K3" i="1"/>
  <c r="K2" i="1"/>
  <c r="E3" i="1"/>
  <c r="E4" i="1"/>
  <c r="E5" i="1"/>
  <c r="E6" i="1"/>
  <c r="E7" i="1"/>
  <c r="E8" i="1"/>
  <c r="E9" i="1"/>
  <c r="E10" i="1"/>
  <c r="E11" i="1"/>
  <c r="E12" i="1"/>
  <c r="P4" i="1" s="1"/>
  <c r="E13" i="1"/>
  <c r="E14" i="1"/>
  <c r="E15" i="1"/>
  <c r="E16" i="1"/>
  <c r="P5" i="1" s="1"/>
  <c r="E17" i="1"/>
  <c r="E18" i="1"/>
  <c r="E19" i="1"/>
  <c r="E20" i="1"/>
  <c r="E21" i="1"/>
  <c r="E22" i="1"/>
  <c r="E23" i="1"/>
  <c r="E24" i="1"/>
  <c r="E25" i="1"/>
  <c r="E26" i="1"/>
  <c r="E27" i="1"/>
  <c r="E2" i="1"/>
  <c r="Q2" i="1" s="1"/>
  <c r="P8" i="1" l="1"/>
  <c r="Q7" i="1"/>
  <c r="Q5" i="1"/>
  <c r="Q4" i="1"/>
  <c r="Q3" i="1"/>
  <c r="P7" i="1"/>
  <c r="P3" i="1"/>
  <c r="Q6" i="1"/>
  <c r="P6" i="1"/>
  <c r="P2" i="1"/>
  <c r="Q8" i="1"/>
</calcChain>
</file>

<file path=xl/sharedStrings.xml><?xml version="1.0" encoding="utf-8"?>
<sst xmlns="http://schemas.openxmlformats.org/spreadsheetml/2006/main" count="125" uniqueCount="76">
  <si>
    <t>annoying</t>
  </si>
  <si>
    <t>enjoyable</t>
  </si>
  <si>
    <t>not understandable</t>
  </si>
  <si>
    <t>understandable</t>
  </si>
  <si>
    <t>confusing</t>
  </si>
  <si>
    <t>clear</t>
  </si>
  <si>
    <t>inefficient</t>
  </si>
  <si>
    <t>effient</t>
  </si>
  <si>
    <t>complicated</t>
  </si>
  <si>
    <t>easy</t>
  </si>
  <si>
    <t>supportive</t>
  </si>
  <si>
    <t>obstructive</t>
  </si>
  <si>
    <t>boring</t>
  </si>
  <si>
    <t>not interesting</t>
  </si>
  <si>
    <t>interesting</t>
  </si>
  <si>
    <t>inventive</t>
  </si>
  <si>
    <t>leading edge</t>
  </si>
  <si>
    <t>usual</t>
  </si>
  <si>
    <t>Question</t>
  </si>
  <si>
    <t>exciting</t>
  </si>
  <si>
    <t>Stimulation</t>
  </si>
  <si>
    <t>Dependability</t>
  </si>
  <si>
    <t>Perspicuity</t>
  </si>
  <si>
    <t>Efficiency</t>
  </si>
  <si>
    <t>Novelty</t>
  </si>
  <si>
    <t>Total</t>
  </si>
  <si>
    <t>bad</t>
  </si>
  <si>
    <t>unlikable</t>
  </si>
  <si>
    <t>unpleasant</t>
  </si>
  <si>
    <t>unattractive</t>
  </si>
  <si>
    <t>unfriendly</t>
  </si>
  <si>
    <t>slow</t>
  </si>
  <si>
    <t>Attractiveness</t>
  </si>
  <si>
    <t>Pragmatic</t>
  </si>
  <si>
    <t>impratical</t>
  </si>
  <si>
    <t>clusttered</t>
  </si>
  <si>
    <t>dificult to learn</t>
  </si>
  <si>
    <t>unpredictable</t>
  </si>
  <si>
    <t>not secure</t>
  </si>
  <si>
    <t>does not meet expectations</t>
  </si>
  <si>
    <t>Hedonic</t>
  </si>
  <si>
    <t>inferior</t>
  </si>
  <si>
    <t>demotivating</t>
  </si>
  <si>
    <t>dull</t>
  </si>
  <si>
    <t>conventional</t>
  </si>
  <si>
    <t>conservative</t>
  </si>
  <si>
    <t>good</t>
  </si>
  <si>
    <t>pleasing</t>
  </si>
  <si>
    <t>pleasent</t>
  </si>
  <si>
    <t>attractive</t>
  </si>
  <si>
    <t>friendly</t>
  </si>
  <si>
    <t>fast</t>
  </si>
  <si>
    <t>practical</t>
  </si>
  <si>
    <t>organized</t>
  </si>
  <si>
    <t>easy to learn</t>
  </si>
  <si>
    <t>predictable</t>
  </si>
  <si>
    <t>secure</t>
  </si>
  <si>
    <t>meets expectations</t>
  </si>
  <si>
    <t>valuable</t>
  </si>
  <si>
    <t>motivating</t>
  </si>
  <si>
    <t>creative</t>
  </si>
  <si>
    <t>innovative</t>
  </si>
  <si>
    <t>Emonional</t>
  </si>
  <si>
    <t>Factor</t>
  </si>
  <si>
    <t>Aspect</t>
  </si>
  <si>
    <t>fully agree with negative term (1)</t>
  </si>
  <si>
    <t>fully agree with positive term (7)</t>
  </si>
  <si>
    <t>answer(1-7)</t>
  </si>
  <si>
    <t>answer (0-1)</t>
  </si>
  <si>
    <t>total (1-7)</t>
  </si>
  <si>
    <t>max total (0-1)</t>
  </si>
  <si>
    <t>total (0-1)</t>
  </si>
  <si>
    <t>max total (1-7)</t>
  </si>
  <si>
    <t>min total (1-7)</t>
  </si>
  <si>
    <t>min total (0-1)</t>
  </si>
  <si>
    <t>total (0-1)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</si>
</sst>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2E4F-3854-9D42-B3E7-9C4387E43AB7}">
  <dimension ref="A1:Q46"/>
  <sheetViews>
    <sheetView tabSelected="1" topLeftCell="C1" zoomScale="80" zoomScaleNormal="80" workbookViewId="0">
      <selection activeCell="J13" sqref="J13"/>
    </sheetView>
  </sheetViews>
  <sheetFormatPr baseColWidth="10" defaultRowHeight="16" x14ac:dyDescent="0.2"/>
  <cols>
    <col min="1" max="1" width="10.1640625" style="1" customWidth="1"/>
    <col min="2" max="2" width="31.5" style="1" customWidth="1"/>
    <col min="3" max="3" width="18.33203125" style="1" customWidth="1"/>
    <col min="4" max="4" width="32.6640625" style="1" customWidth="1"/>
    <col min="5" max="5" width="20.6640625" style="1" customWidth="1"/>
    <col min="6" max="6" width="15.1640625" style="1" customWidth="1"/>
    <col min="7" max="7" width="14.6640625" style="1" customWidth="1"/>
    <col min="8" max="9" width="10.83203125" style="4"/>
    <col min="10" max="10" width="22.1640625" style="6" customWidth="1"/>
    <col min="11" max="11" width="12.6640625" style="6" customWidth="1"/>
    <col min="12" max="13" width="14.33203125" style="6" customWidth="1"/>
    <col min="14" max="14" width="13.6640625" style="6" customWidth="1"/>
    <col min="15" max="15" width="14.33203125" style="6" customWidth="1"/>
    <col min="16" max="16" width="10.83203125" style="4"/>
    <col min="17" max="17" width="13.6640625" style="4" customWidth="1"/>
    <col min="18" max="16384" width="10.83203125" style="4"/>
  </cols>
  <sheetData>
    <row r="1" spans="1:17" x14ac:dyDescent="0.2">
      <c r="A1" s="2" t="s">
        <v>18</v>
      </c>
      <c r="B1" s="2" t="s">
        <v>65</v>
      </c>
      <c r="C1" s="2" t="s">
        <v>67</v>
      </c>
      <c r="D1" s="2" t="s">
        <v>66</v>
      </c>
      <c r="E1" s="2" t="s">
        <v>68</v>
      </c>
      <c r="F1" s="2" t="s">
        <v>64</v>
      </c>
      <c r="G1" s="2" t="s">
        <v>63</v>
      </c>
      <c r="J1" s="2"/>
      <c r="K1" s="2" t="s">
        <v>73</v>
      </c>
      <c r="L1" s="2" t="s">
        <v>72</v>
      </c>
      <c r="M1" s="2" t="s">
        <v>69</v>
      </c>
      <c r="N1" s="2" t="s">
        <v>74</v>
      </c>
      <c r="O1" s="2" t="s">
        <v>70</v>
      </c>
      <c r="P1" s="2" t="s">
        <v>71</v>
      </c>
      <c r="Q1" s="2" t="s">
        <v>75</v>
      </c>
    </row>
    <row r="2" spans="1:17" x14ac:dyDescent="0.2">
      <c r="A2" s="1">
        <v>1</v>
      </c>
      <c r="B2" s="1" t="s">
        <v>0</v>
      </c>
      <c r="C2" s="3">
        <v>4</v>
      </c>
      <c r="D2" s="1" t="s">
        <v>1</v>
      </c>
      <c r="E2" s="3">
        <f>((C2-1)/(7-1))</f>
        <v>0.5</v>
      </c>
      <c r="F2" s="1" t="s">
        <v>32</v>
      </c>
      <c r="G2" s="1" t="s">
        <v>62</v>
      </c>
      <c r="J2" s="6" t="s">
        <v>32</v>
      </c>
      <c r="K2" s="6">
        <f>1*6</f>
        <v>6</v>
      </c>
      <c r="L2" s="6">
        <f>6*7</f>
        <v>42</v>
      </c>
      <c r="M2" s="3">
        <f>SUM(C2:C7)</f>
        <v>28</v>
      </c>
      <c r="N2" s="3">
        <v>0</v>
      </c>
      <c r="O2" s="3">
        <v>6</v>
      </c>
      <c r="P2" s="3">
        <f>SUM(E2:E7)</f>
        <v>3.6666666666666665</v>
      </c>
      <c r="Q2" s="3">
        <f>(SUM(E2:E7))/O2</f>
        <v>0.61111111111111105</v>
      </c>
    </row>
    <row r="3" spans="1:17" x14ac:dyDescent="0.2">
      <c r="A3" s="1">
        <v>2</v>
      </c>
      <c r="B3" s="1" t="s">
        <v>26</v>
      </c>
      <c r="C3" s="3">
        <v>4</v>
      </c>
      <c r="D3" s="1" t="s">
        <v>46</v>
      </c>
      <c r="E3" s="3">
        <f t="shared" ref="E3:E27" si="0">((C3-1)/(7-1))</f>
        <v>0.5</v>
      </c>
      <c r="F3" s="1" t="s">
        <v>32</v>
      </c>
      <c r="G3" s="1" t="s">
        <v>62</v>
      </c>
      <c r="J3" s="6" t="s">
        <v>23</v>
      </c>
      <c r="K3" s="6">
        <f>4*1</f>
        <v>4</v>
      </c>
      <c r="L3" s="6">
        <f>4*7</f>
        <v>28</v>
      </c>
      <c r="M3" s="3">
        <f>(SUM(C8:C11))</f>
        <v>25</v>
      </c>
      <c r="N3" s="3">
        <v>0</v>
      </c>
      <c r="O3" s="3">
        <v>4</v>
      </c>
      <c r="P3" s="3">
        <f>(SUM(E8:E11))</f>
        <v>3.5000000000000004</v>
      </c>
      <c r="Q3" s="3">
        <f>(SUM(E8:E11))/4</f>
        <v>0.87500000000000011</v>
      </c>
    </row>
    <row r="4" spans="1:17" x14ac:dyDescent="0.2">
      <c r="A4" s="1">
        <v>3</v>
      </c>
      <c r="B4" s="1" t="s">
        <v>27</v>
      </c>
      <c r="C4" s="3">
        <v>5</v>
      </c>
      <c r="D4" s="1" t="s">
        <v>47</v>
      </c>
      <c r="E4" s="3">
        <f t="shared" si="0"/>
        <v>0.66666666666666663</v>
      </c>
      <c r="F4" s="1" t="s">
        <v>32</v>
      </c>
      <c r="G4" s="1" t="s">
        <v>62</v>
      </c>
      <c r="J4" s="6" t="s">
        <v>22</v>
      </c>
      <c r="K4" s="6">
        <f>4*1</f>
        <v>4</v>
      </c>
      <c r="L4" s="6">
        <f>4*7</f>
        <v>28</v>
      </c>
      <c r="M4" s="3">
        <f>(SUM(C12:C15))</f>
        <v>27</v>
      </c>
      <c r="N4" s="3">
        <v>0</v>
      </c>
      <c r="O4" s="3">
        <v>4</v>
      </c>
      <c r="P4" s="3">
        <f>(SUM(E12:E15))</f>
        <v>3.8333333333333335</v>
      </c>
      <c r="Q4" s="3">
        <f>(SUM(E12:E15))/4</f>
        <v>0.95833333333333337</v>
      </c>
    </row>
    <row r="5" spans="1:17" x14ac:dyDescent="0.2">
      <c r="A5" s="1">
        <v>4</v>
      </c>
      <c r="B5" s="1" t="s">
        <v>28</v>
      </c>
      <c r="C5" s="3">
        <v>5</v>
      </c>
      <c r="D5" s="1" t="s">
        <v>48</v>
      </c>
      <c r="E5" s="3">
        <f t="shared" si="0"/>
        <v>0.66666666666666663</v>
      </c>
      <c r="F5" s="1" t="s">
        <v>32</v>
      </c>
      <c r="G5" s="1" t="s">
        <v>62</v>
      </c>
      <c r="J5" s="6" t="s">
        <v>21</v>
      </c>
      <c r="K5" s="6">
        <f>4*1</f>
        <v>4</v>
      </c>
      <c r="L5" s="6">
        <f>4*7</f>
        <v>28</v>
      </c>
      <c r="M5" s="3">
        <f>(SUM(C16:C19))</f>
        <v>13</v>
      </c>
      <c r="N5" s="3">
        <v>0</v>
      </c>
      <c r="O5" s="3">
        <v>4</v>
      </c>
      <c r="P5" s="3">
        <f>(SUM(E16:E19))</f>
        <v>1.5</v>
      </c>
      <c r="Q5" s="3">
        <f>(SUM(E16:E19))/4</f>
        <v>0.375</v>
      </c>
    </row>
    <row r="6" spans="1:17" x14ac:dyDescent="0.2">
      <c r="A6" s="1">
        <v>5</v>
      </c>
      <c r="B6" s="1" t="s">
        <v>29</v>
      </c>
      <c r="C6" s="3">
        <v>3</v>
      </c>
      <c r="D6" s="1" t="s">
        <v>49</v>
      </c>
      <c r="E6" s="3">
        <f t="shared" si="0"/>
        <v>0.33333333333333331</v>
      </c>
      <c r="F6" s="1" t="s">
        <v>32</v>
      </c>
      <c r="G6" s="1" t="s">
        <v>62</v>
      </c>
      <c r="J6" s="6" t="s">
        <v>20</v>
      </c>
      <c r="K6" s="6">
        <f>4*1</f>
        <v>4</v>
      </c>
      <c r="L6" s="6">
        <f>4*7</f>
        <v>28</v>
      </c>
      <c r="M6" s="3">
        <f>(SUM(C20:C23))</f>
        <v>12</v>
      </c>
      <c r="N6" s="3">
        <v>0</v>
      </c>
      <c r="O6" s="3">
        <v>4</v>
      </c>
      <c r="P6" s="3">
        <f>(SUM(E20:E23))</f>
        <v>1.3333333333333333</v>
      </c>
      <c r="Q6" s="3">
        <f>(SUM(E20:E23))/4</f>
        <v>0.33333333333333331</v>
      </c>
    </row>
    <row r="7" spans="1:17" x14ac:dyDescent="0.2">
      <c r="A7" s="1">
        <v>6</v>
      </c>
      <c r="B7" s="1" t="s">
        <v>30</v>
      </c>
      <c r="C7" s="3">
        <v>7</v>
      </c>
      <c r="D7" s="1" t="s">
        <v>50</v>
      </c>
      <c r="E7" s="3">
        <f t="shared" si="0"/>
        <v>1</v>
      </c>
      <c r="F7" s="1" t="s">
        <v>32</v>
      </c>
      <c r="G7" s="1" t="s">
        <v>62</v>
      </c>
      <c r="J7" s="6" t="s">
        <v>24</v>
      </c>
      <c r="K7" s="6">
        <f>4*1</f>
        <v>4</v>
      </c>
      <c r="L7" s="6">
        <f>4*7</f>
        <v>28</v>
      </c>
      <c r="M7" s="3">
        <f>(SUM(C24:C27))</f>
        <v>7</v>
      </c>
      <c r="N7" s="3">
        <v>0</v>
      </c>
      <c r="O7" s="3">
        <v>4</v>
      </c>
      <c r="P7" s="3">
        <f>(SUM(E24:E27))</f>
        <v>0.5</v>
      </c>
      <c r="Q7" s="3">
        <f>(SUM(E24:E27))/4</f>
        <v>0.125</v>
      </c>
    </row>
    <row r="8" spans="1:17" x14ac:dyDescent="0.2">
      <c r="A8" s="1">
        <v>7</v>
      </c>
      <c r="B8" s="1" t="s">
        <v>31</v>
      </c>
      <c r="C8" s="3">
        <v>6</v>
      </c>
      <c r="D8" s="1" t="s">
        <v>51</v>
      </c>
      <c r="E8" s="3">
        <f t="shared" si="0"/>
        <v>0.83333333333333337</v>
      </c>
      <c r="F8" s="5" t="s">
        <v>23</v>
      </c>
      <c r="G8" s="5" t="s">
        <v>33</v>
      </c>
      <c r="J8" s="6" t="s">
        <v>25</v>
      </c>
      <c r="K8" s="6">
        <f>26*1</f>
        <v>26</v>
      </c>
      <c r="L8" s="6">
        <f>26*7</f>
        <v>182</v>
      </c>
      <c r="M8" s="3">
        <f>(SUM(C2:C27))</f>
        <v>112</v>
      </c>
      <c r="N8" s="3">
        <v>0</v>
      </c>
      <c r="O8" s="3">
        <v>26</v>
      </c>
      <c r="P8" s="3">
        <f>(SUM(E2:E27))</f>
        <v>14.333333333333332</v>
      </c>
      <c r="Q8" s="3">
        <f>(SUM(E2:E27))/26</f>
        <v>0.55128205128205121</v>
      </c>
    </row>
    <row r="9" spans="1:17" x14ac:dyDescent="0.2">
      <c r="A9" s="1">
        <v>8</v>
      </c>
      <c r="B9" s="1" t="s">
        <v>6</v>
      </c>
      <c r="C9" s="3">
        <v>6</v>
      </c>
      <c r="D9" s="1" t="s">
        <v>7</v>
      </c>
      <c r="E9" s="3">
        <f t="shared" si="0"/>
        <v>0.83333333333333337</v>
      </c>
      <c r="F9" s="5" t="s">
        <v>23</v>
      </c>
      <c r="G9" s="5" t="s">
        <v>33</v>
      </c>
    </row>
    <row r="10" spans="1:17" x14ac:dyDescent="0.2">
      <c r="A10" s="1">
        <v>9</v>
      </c>
      <c r="B10" s="1" t="s">
        <v>34</v>
      </c>
      <c r="C10" s="3">
        <v>7</v>
      </c>
      <c r="D10" s="1" t="s">
        <v>52</v>
      </c>
      <c r="E10" s="3">
        <f t="shared" si="0"/>
        <v>1</v>
      </c>
      <c r="F10" s="5" t="s">
        <v>23</v>
      </c>
      <c r="G10" s="5" t="s">
        <v>33</v>
      </c>
    </row>
    <row r="11" spans="1:17" x14ac:dyDescent="0.2">
      <c r="A11" s="1">
        <v>10</v>
      </c>
      <c r="B11" s="1" t="s">
        <v>35</v>
      </c>
      <c r="C11" s="3">
        <v>6</v>
      </c>
      <c r="D11" s="1" t="s">
        <v>53</v>
      </c>
      <c r="E11" s="3">
        <f t="shared" si="0"/>
        <v>0.83333333333333337</v>
      </c>
      <c r="F11" s="5" t="s">
        <v>23</v>
      </c>
      <c r="G11" s="5" t="s">
        <v>33</v>
      </c>
    </row>
    <row r="12" spans="1:17" x14ac:dyDescent="0.2">
      <c r="A12" s="1">
        <v>11</v>
      </c>
      <c r="B12" s="1" t="s">
        <v>2</v>
      </c>
      <c r="C12" s="3">
        <v>6</v>
      </c>
      <c r="D12" s="1" t="s">
        <v>3</v>
      </c>
      <c r="E12" s="3">
        <f t="shared" si="0"/>
        <v>0.83333333333333337</v>
      </c>
      <c r="F12" s="5" t="s">
        <v>22</v>
      </c>
      <c r="G12" s="5" t="s">
        <v>33</v>
      </c>
    </row>
    <row r="13" spans="1:17" x14ac:dyDescent="0.2">
      <c r="A13" s="1">
        <v>12</v>
      </c>
      <c r="B13" s="1" t="s">
        <v>36</v>
      </c>
      <c r="C13" s="3">
        <v>7</v>
      </c>
      <c r="D13" s="1" t="s">
        <v>54</v>
      </c>
      <c r="E13" s="3">
        <f t="shared" si="0"/>
        <v>1</v>
      </c>
      <c r="F13" s="5" t="s">
        <v>22</v>
      </c>
      <c r="G13" s="5" t="s">
        <v>33</v>
      </c>
    </row>
    <row r="14" spans="1:17" x14ac:dyDescent="0.2">
      <c r="A14" s="1">
        <v>13</v>
      </c>
      <c r="B14" s="1" t="s">
        <v>8</v>
      </c>
      <c r="C14" s="3">
        <v>7</v>
      </c>
      <c r="D14" s="1" t="s">
        <v>9</v>
      </c>
      <c r="E14" s="3">
        <f t="shared" si="0"/>
        <v>1</v>
      </c>
      <c r="F14" s="5" t="s">
        <v>22</v>
      </c>
      <c r="G14" s="5" t="s">
        <v>33</v>
      </c>
    </row>
    <row r="15" spans="1:17" x14ac:dyDescent="0.2">
      <c r="A15" s="1">
        <v>14</v>
      </c>
      <c r="B15" s="1" t="s">
        <v>4</v>
      </c>
      <c r="C15" s="3">
        <v>7</v>
      </c>
      <c r="D15" s="1" t="s">
        <v>5</v>
      </c>
      <c r="E15" s="3">
        <f t="shared" si="0"/>
        <v>1</v>
      </c>
      <c r="F15" s="5" t="s">
        <v>22</v>
      </c>
      <c r="G15" s="5" t="s">
        <v>33</v>
      </c>
    </row>
    <row r="16" spans="1:17" x14ac:dyDescent="0.2">
      <c r="A16" s="1">
        <v>15</v>
      </c>
      <c r="B16" s="1" t="s">
        <v>37</v>
      </c>
      <c r="C16" s="3">
        <v>2</v>
      </c>
      <c r="D16" s="1" t="s">
        <v>55</v>
      </c>
      <c r="E16" s="3">
        <f t="shared" si="0"/>
        <v>0.16666666666666666</v>
      </c>
      <c r="F16" s="5" t="s">
        <v>21</v>
      </c>
      <c r="G16" s="5" t="s">
        <v>33</v>
      </c>
    </row>
    <row r="17" spans="1:7" x14ac:dyDescent="0.2">
      <c r="A17" s="1">
        <v>16</v>
      </c>
      <c r="B17" s="1" t="s">
        <v>11</v>
      </c>
      <c r="C17" s="3">
        <v>5</v>
      </c>
      <c r="D17" s="1" t="s">
        <v>10</v>
      </c>
      <c r="E17" s="3">
        <f t="shared" si="0"/>
        <v>0.66666666666666663</v>
      </c>
      <c r="F17" s="5" t="s">
        <v>21</v>
      </c>
      <c r="G17" s="5" t="s">
        <v>33</v>
      </c>
    </row>
    <row r="18" spans="1:7" x14ac:dyDescent="0.2">
      <c r="A18" s="1">
        <v>17</v>
      </c>
      <c r="B18" s="1" t="s">
        <v>38</v>
      </c>
      <c r="C18" s="3">
        <v>4</v>
      </c>
      <c r="D18" s="1" t="s">
        <v>56</v>
      </c>
      <c r="E18" s="3">
        <f t="shared" si="0"/>
        <v>0.5</v>
      </c>
      <c r="F18" s="5" t="s">
        <v>21</v>
      </c>
      <c r="G18" s="5" t="s">
        <v>33</v>
      </c>
    </row>
    <row r="19" spans="1:7" x14ac:dyDescent="0.2">
      <c r="A19" s="1">
        <v>18</v>
      </c>
      <c r="B19" s="1" t="s">
        <v>39</v>
      </c>
      <c r="C19" s="3">
        <v>2</v>
      </c>
      <c r="D19" s="1" t="s">
        <v>57</v>
      </c>
      <c r="E19" s="3">
        <f t="shared" si="0"/>
        <v>0.16666666666666666</v>
      </c>
      <c r="F19" s="5" t="s">
        <v>21</v>
      </c>
      <c r="G19" s="5" t="s">
        <v>33</v>
      </c>
    </row>
    <row r="20" spans="1:7" x14ac:dyDescent="0.2">
      <c r="A20" s="1">
        <v>19</v>
      </c>
      <c r="B20" s="1" t="s">
        <v>41</v>
      </c>
      <c r="C20" s="3">
        <v>3</v>
      </c>
      <c r="D20" s="1" t="s">
        <v>58</v>
      </c>
      <c r="E20" s="3">
        <f t="shared" si="0"/>
        <v>0.33333333333333331</v>
      </c>
      <c r="F20" s="5" t="s">
        <v>20</v>
      </c>
      <c r="G20" s="5" t="s">
        <v>40</v>
      </c>
    </row>
    <row r="21" spans="1:7" x14ac:dyDescent="0.2">
      <c r="A21" s="1">
        <v>20</v>
      </c>
      <c r="B21" s="1" t="s">
        <v>12</v>
      </c>
      <c r="C21" s="3">
        <v>3</v>
      </c>
      <c r="D21" s="1" t="s">
        <v>19</v>
      </c>
      <c r="E21" s="3">
        <f t="shared" si="0"/>
        <v>0.33333333333333331</v>
      </c>
      <c r="F21" s="5" t="s">
        <v>20</v>
      </c>
      <c r="G21" s="5" t="s">
        <v>40</v>
      </c>
    </row>
    <row r="22" spans="1:7" x14ac:dyDescent="0.2">
      <c r="A22" s="1">
        <v>21</v>
      </c>
      <c r="B22" s="1" t="s">
        <v>13</v>
      </c>
      <c r="C22" s="3">
        <v>2</v>
      </c>
      <c r="D22" s="1" t="s">
        <v>14</v>
      </c>
      <c r="E22" s="3">
        <f t="shared" si="0"/>
        <v>0.16666666666666666</v>
      </c>
      <c r="F22" s="5" t="s">
        <v>20</v>
      </c>
      <c r="G22" s="5" t="s">
        <v>40</v>
      </c>
    </row>
    <row r="23" spans="1:7" x14ac:dyDescent="0.2">
      <c r="A23" s="1">
        <v>22</v>
      </c>
      <c r="B23" s="1" t="s">
        <v>42</v>
      </c>
      <c r="C23" s="3">
        <v>4</v>
      </c>
      <c r="D23" s="1" t="s">
        <v>59</v>
      </c>
      <c r="E23" s="3">
        <f t="shared" si="0"/>
        <v>0.5</v>
      </c>
      <c r="F23" s="5" t="s">
        <v>20</v>
      </c>
      <c r="G23" s="5" t="s">
        <v>40</v>
      </c>
    </row>
    <row r="24" spans="1:7" x14ac:dyDescent="0.2">
      <c r="A24" s="1">
        <v>23</v>
      </c>
      <c r="B24" s="1" t="s">
        <v>43</v>
      </c>
      <c r="C24" s="3">
        <v>2</v>
      </c>
      <c r="D24" s="1" t="s">
        <v>60</v>
      </c>
      <c r="E24" s="3">
        <f t="shared" si="0"/>
        <v>0.16666666666666666</v>
      </c>
      <c r="F24" s="5" t="s">
        <v>24</v>
      </c>
      <c r="G24" s="5" t="s">
        <v>40</v>
      </c>
    </row>
    <row r="25" spans="1:7" x14ac:dyDescent="0.2">
      <c r="A25" s="1">
        <v>24</v>
      </c>
      <c r="B25" s="1" t="s">
        <v>44</v>
      </c>
      <c r="C25" s="3">
        <v>3</v>
      </c>
      <c r="D25" s="1" t="s">
        <v>15</v>
      </c>
      <c r="E25" s="3">
        <f t="shared" si="0"/>
        <v>0.33333333333333331</v>
      </c>
      <c r="F25" s="5" t="s">
        <v>24</v>
      </c>
      <c r="G25" s="5" t="s">
        <v>40</v>
      </c>
    </row>
    <row r="26" spans="1:7" x14ac:dyDescent="0.2">
      <c r="A26" s="1">
        <v>25</v>
      </c>
      <c r="B26" s="1" t="s">
        <v>17</v>
      </c>
      <c r="C26" s="3">
        <v>1</v>
      </c>
      <c r="D26" s="1" t="s">
        <v>16</v>
      </c>
      <c r="E26" s="3">
        <f t="shared" si="0"/>
        <v>0</v>
      </c>
      <c r="F26" s="5" t="s">
        <v>24</v>
      </c>
      <c r="G26" s="5" t="s">
        <v>40</v>
      </c>
    </row>
    <row r="27" spans="1:7" x14ac:dyDescent="0.2">
      <c r="A27" s="1">
        <v>26</v>
      </c>
      <c r="B27" s="1" t="s">
        <v>45</v>
      </c>
      <c r="C27" s="3">
        <v>1</v>
      </c>
      <c r="D27" s="1" t="s">
        <v>61</v>
      </c>
      <c r="E27" s="3">
        <f t="shared" si="0"/>
        <v>0</v>
      </c>
      <c r="F27" s="5" t="s">
        <v>24</v>
      </c>
      <c r="G27" s="5" t="s">
        <v>40</v>
      </c>
    </row>
    <row r="28" spans="1:7" x14ac:dyDescent="0.2">
      <c r="G28" s="2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Castro</dc:creator>
  <cp:lastModifiedBy>Daniel Castro</cp:lastModifiedBy>
  <dcterms:created xsi:type="dcterms:W3CDTF">2022-01-17T15:17:38Z</dcterms:created>
  <dcterms:modified xsi:type="dcterms:W3CDTF">2022-01-18T21:11:26Z</dcterms:modified>
</cp:coreProperties>
</file>