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Excel pliki\"/>
    </mc:Choice>
  </mc:AlternateContent>
  <xr:revisionPtr revIDLastSave="0" documentId="8_{13782BAE-B556-4DE8-8052-9E50B58339E5}" xr6:coauthVersionLast="47" xr6:coauthVersionMax="47" xr10:uidLastSave="{00000000-0000-0000-0000-000000000000}"/>
  <bookViews>
    <workbookView xWindow="-103" yWindow="-103" windowWidth="24892" windowHeight="13372" xr2:uid="{CDDBD371-A006-4291-BF91-E5A65F1EBB27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F16" i="1"/>
  <c r="F4" i="1"/>
  <c r="F5" i="1"/>
  <c r="F6" i="1"/>
  <c r="F7" i="1"/>
  <c r="F8" i="1"/>
  <c r="F9" i="1"/>
  <c r="F10" i="1"/>
  <c r="F11" i="1"/>
  <c r="F12" i="1"/>
  <c r="F13" i="1"/>
  <c r="F14" i="1"/>
  <c r="F3" i="1"/>
  <c r="F2" i="1"/>
  <c r="F32" i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20" i="1"/>
  <c r="E20" i="1" s="1"/>
  <c r="E21" i="1" l="1"/>
  <c r="E22" i="1"/>
  <c r="E23" i="1"/>
  <c r="E24" i="1"/>
  <c r="E25" i="1"/>
  <c r="E26" i="1"/>
  <c r="E27" i="1"/>
  <c r="E28" i="1"/>
  <c r="E29" i="1"/>
  <c r="E30" i="1"/>
  <c r="E31" i="1"/>
  <c r="E32" i="1"/>
  <c r="C20" i="1"/>
  <c r="D21" i="1" l="1"/>
  <c r="D22" i="1"/>
  <c r="D23" i="1"/>
  <c r="D24" i="1"/>
  <c r="D25" i="1"/>
  <c r="D26" i="1"/>
  <c r="D27" i="1"/>
  <c r="D28" i="1"/>
  <c r="D29" i="1"/>
  <c r="D30" i="1"/>
  <c r="D31" i="1"/>
  <c r="D32" i="1"/>
  <c r="D20" i="1"/>
</calcChain>
</file>

<file path=xl/sharedStrings.xml><?xml version="1.0" encoding="utf-8"?>
<sst xmlns="http://schemas.openxmlformats.org/spreadsheetml/2006/main" count="22" uniqueCount="17">
  <si>
    <t>Liczba drgań</t>
  </si>
  <si>
    <t>czas drgań t, s</t>
  </si>
  <si>
    <t>okres drgań T, s</t>
  </si>
  <si>
    <t>niepewność wzorcowania delta T, s</t>
  </si>
  <si>
    <t>niepewność standardowa u(T), s</t>
  </si>
  <si>
    <t>niepewność względna u(T)/T, %</t>
  </si>
  <si>
    <t>niepewność rozszerzona U(T), s</t>
  </si>
  <si>
    <t>25 </t>
  </si>
  <si>
    <t>wagi statystyczne</t>
  </si>
  <si>
    <t>waga statyczna * okres drgań(licznik)</t>
  </si>
  <si>
    <t>średnia ważona okresu drgań</t>
  </si>
  <si>
    <t>odchylenie standardowe średniej ważonej</t>
  </si>
  <si>
    <t>okres drgań</t>
  </si>
  <si>
    <t>niepewność standardowa</t>
  </si>
  <si>
    <t>niepewnosc standardowa</t>
  </si>
  <si>
    <t>niepewnosc wzgledna</t>
  </si>
  <si>
    <t>rozszerzona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</si>
</sst>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0"/>
      <color rgb="FF000000"/>
      <name val="Arial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</a:t>
            </a:r>
            <a:r>
              <a:rPr lang="pl-PL" baseline="0"/>
              <a:t> ważona okresu drgań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5483814523184598E-2"/>
          <c:y val="6.4814814814814811E-2"/>
          <c:w val="0.8839606299212597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okres drgań T, 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Arkusz1!$E$20:$E$32</c:f>
                <c:numCache>
                  <c:formatCode>General</c:formatCode>
                  <c:ptCount val="13"/>
                  <c:pt idx="0">
                    <c:v>6.9282031999999993E-2</c:v>
                  </c:pt>
                  <c:pt idx="1">
                    <c:v>3.0983866634263137E-2</c:v>
                  </c:pt>
                  <c:pt idx="2">
                    <c:v>1.8516402086347125E-2</c:v>
                  </c:pt>
                  <c:pt idx="3">
                    <c:v>1.2649110640170507E-2</c:v>
                  </c:pt>
                  <c:pt idx="4">
                    <c:v>8.5280284994614149E-3</c:v>
                  </c:pt>
                  <c:pt idx="5">
                    <c:v>6.4605827056480672E-3</c:v>
                  </c:pt>
                  <c:pt idx="6">
                    <c:v>5.1783821546293688E-3</c:v>
                  </c:pt>
                  <c:pt idx="7">
                    <c:v>4.2966892760285232E-3</c:v>
                  </c:pt>
                  <c:pt idx="8">
                    <c:v>3.651483702501328E-3</c:v>
                  </c:pt>
                  <c:pt idx="9">
                    <c:v>3.1589888036395908E-3</c:v>
                  </c:pt>
                  <c:pt idx="10">
                    <c:v>2.7712813563519931E-3</c:v>
                  </c:pt>
                  <c:pt idx="11">
                    <c:v>2.4587273583316746E-3</c:v>
                  </c:pt>
                  <c:pt idx="12">
                    <c:v>2.2019275912573844E-3</c:v>
                  </c:pt>
                </c:numCache>
              </c:numRef>
            </c:plus>
            <c:minus>
              <c:numRef>
                <c:f>Arkusz1!$E$20:$E$32</c:f>
                <c:numCache>
                  <c:formatCode>General</c:formatCode>
                  <c:ptCount val="13"/>
                  <c:pt idx="0">
                    <c:v>6.9282031999999993E-2</c:v>
                  </c:pt>
                  <c:pt idx="1">
                    <c:v>3.0983866634263137E-2</c:v>
                  </c:pt>
                  <c:pt idx="2">
                    <c:v>1.8516402086347125E-2</c:v>
                  </c:pt>
                  <c:pt idx="3">
                    <c:v>1.2649110640170507E-2</c:v>
                  </c:pt>
                  <c:pt idx="4">
                    <c:v>8.5280284994614149E-3</c:v>
                  </c:pt>
                  <c:pt idx="5">
                    <c:v>6.4605827056480672E-3</c:v>
                  </c:pt>
                  <c:pt idx="6">
                    <c:v>5.1783821546293688E-3</c:v>
                  </c:pt>
                  <c:pt idx="7">
                    <c:v>4.2966892760285232E-3</c:v>
                  </c:pt>
                  <c:pt idx="8">
                    <c:v>3.651483702501328E-3</c:v>
                  </c:pt>
                  <c:pt idx="9">
                    <c:v>3.1589888036395908E-3</c:v>
                  </c:pt>
                  <c:pt idx="10">
                    <c:v>2.7712813563519931E-3</c:v>
                  </c:pt>
                  <c:pt idx="11">
                    <c:v>2.4587273583316746E-3</c:v>
                  </c:pt>
                  <c:pt idx="12">
                    <c:v>2.2019275912573844E-3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Arkusz1!$A$2:$A$14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</c:numCache>
            </c:numRef>
          </c:cat>
          <c:val>
            <c:numRef>
              <c:f>Arkusz1!$C$2:$C$14</c:f>
              <c:numCache>
                <c:formatCode>General</c:formatCode>
                <c:ptCount val="13"/>
                <c:pt idx="0">
                  <c:v>1.1000000000000001</c:v>
                </c:pt>
                <c:pt idx="1">
                  <c:v>1.147</c:v>
                </c:pt>
                <c:pt idx="2">
                  <c:v>1.1146666670000001</c:v>
                </c:pt>
                <c:pt idx="3">
                  <c:v>1.1279999999999999</c:v>
                </c:pt>
                <c:pt idx="4">
                  <c:v>1.1393333329999999</c:v>
                </c:pt>
                <c:pt idx="5">
                  <c:v>1.1414285710000001</c:v>
                </c:pt>
                <c:pt idx="6">
                  <c:v>1.1439999999999999</c:v>
                </c:pt>
                <c:pt idx="7">
                  <c:v>1.1439999999999999</c:v>
                </c:pt>
                <c:pt idx="8">
                  <c:v>1.1417999999999999</c:v>
                </c:pt>
                <c:pt idx="9">
                  <c:v>1.141818182</c:v>
                </c:pt>
                <c:pt idx="10">
                  <c:v>1.1345000000000001</c:v>
                </c:pt>
                <c:pt idx="11">
                  <c:v>1.135846154</c:v>
                </c:pt>
                <c:pt idx="12">
                  <c:v>1.137857143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9-4838-B2DF-47146BAD2961}"/>
            </c:ext>
          </c:extLst>
        </c:ser>
        <c:ser>
          <c:idx val="1"/>
          <c:order val="1"/>
          <c:tx>
            <c:strRef>
              <c:f>Arkusz1!$D$20</c:f>
              <c:strCache>
                <c:ptCount val="1"/>
                <c:pt idx="0">
                  <c:v>1,1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Arkusz1!$A$2:$A$14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A19-4838-B2DF-47146BAD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552223"/>
        <c:axId val="380046175"/>
      </c:lineChart>
      <c:catAx>
        <c:axId val="1477552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drgań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0046175"/>
        <c:crosses val="autoZero"/>
        <c:auto val="1"/>
        <c:lblAlgn val="ctr"/>
        <c:lblOffset val="100"/>
        <c:noMultiLvlLbl val="0"/>
      </c:catAx>
      <c:valAx>
        <c:axId val="38004617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Okres</a:t>
                </a:r>
                <a:r>
                  <a:rPr lang="pl-PL" baseline="0"/>
                  <a:t> drgań 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7552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okresu i średniej</a:t>
            </a:r>
            <a:r>
              <a:rPr lang="pl-PL" baseline="0"/>
              <a:t> ważonej okresu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alpha val="99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Arkusz1!$G$21:$H$21</c:f>
                <c:numCache>
                  <c:formatCode>General</c:formatCode>
                  <c:ptCount val="2"/>
                  <c:pt idx="0">
                    <c:v>4.948717E-3</c:v>
                  </c:pt>
                  <c:pt idx="1">
                    <c:v>2.1746411858627004E-3</c:v>
                  </c:pt>
                </c:numCache>
              </c:numRef>
            </c:plus>
            <c:minus>
              <c:numRef>
                <c:f>Arkusz1!$G$21:$H$21</c:f>
                <c:numCache>
                  <c:formatCode>General</c:formatCode>
                  <c:ptCount val="2"/>
                  <c:pt idx="0">
                    <c:v>4.948717E-3</c:v>
                  </c:pt>
                  <c:pt idx="1">
                    <c:v>2.1746411858627004E-3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Arkusz1!$G$19:$H$19</c:f>
              <c:strCache>
                <c:ptCount val="2"/>
                <c:pt idx="0">
                  <c:v>okres drgań</c:v>
                </c:pt>
                <c:pt idx="1">
                  <c:v>średnia ważona okresu drgań</c:v>
                </c:pt>
              </c:strCache>
            </c:strRef>
          </c:cat>
          <c:val>
            <c:numRef>
              <c:f>Arkusz1!$G$20:$H$20</c:f>
              <c:numCache>
                <c:formatCode>General</c:formatCode>
                <c:ptCount val="2"/>
                <c:pt idx="0">
                  <c:v>1.137857143</c:v>
                </c:pt>
                <c:pt idx="1">
                  <c:v>1.1394285715720536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B7-4C77-8E70-4EBBA4D64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399631"/>
        <c:axId val="530238271"/>
      </c:lineChart>
      <c:catAx>
        <c:axId val="207539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0238271"/>
        <c:crosses val="autoZero"/>
        <c:auto val="1"/>
        <c:lblAlgn val="ctr"/>
        <c:lblOffset val="100"/>
        <c:noMultiLvlLbl val="0"/>
      </c:catAx>
      <c:valAx>
        <c:axId val="530238271"/>
        <c:scaling>
          <c:orientation val="minMax"/>
          <c:min val="1.13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Okres</a:t>
                </a:r>
                <a:r>
                  <a:rPr lang="pl-PL" baseline="0"/>
                  <a:t> drgań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539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565096</xdr:colOff>
      <xdr:row>33</xdr:row>
      <xdr:rowOff>40821</xdr:rowOff>
    </xdr:from>
    <xdr:to>
      <xdr:col>6</xdr:col>
      <xdr:colOff>1196467</xdr:colOff>
      <xdr:row>56</xdr:row>
      <xdr:rowOff>147597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6BC3B5E-488F-D330-C334-5958576BF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143996</xdr:colOff>
      <xdr:row>33</xdr:row>
      <xdr:rowOff>89648</xdr:rowOff>
    </xdr:from>
    <xdr:to>
      <xdr:col>12</xdr:col>
      <xdr:colOff>745431</xdr:colOff>
      <xdr:row>48</xdr:row>
      <xdr:rowOff>15528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D2828753-BD59-A413-D54A-B3DBFB808050}"/>
            </a:ext>
            <a:ext uri="{147F2762-F138-4A5C-976F-8EAC2B608ADB}">
              <a16:predDERef xmlns:a16="http://schemas.microsoft.com/office/drawing/2014/main" pred="{B367B715-4323-8ADF-8ACE-12A65EB49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7DB70-8BFD-4C0C-BC53-600DA8C426A2}">
  <dimension ref="A1:M32"/>
  <sheetViews>
    <sheetView tabSelected="1" topLeftCell="D1" zoomScale="85" zoomScaleNormal="85" workbookViewId="0">
      <selection activeCell="H12" sqref="H12"/>
    </sheetView>
  </sheetViews>
  <sheetFormatPr defaultRowHeight="14.6" x14ac:dyDescent="0.4"/>
  <cols>
    <col min="1" max="1" width="10.69140625" bestFit="1" customWidth="1"/>
    <col min="2" max="2" width="15.3046875" bestFit="1" customWidth="1"/>
    <col min="3" max="3" width="24.84375" bestFit="1" customWidth="1"/>
    <col min="4" max="4" width="28.3046875" bestFit="1" customWidth="1"/>
    <col min="5" max="5" width="35.69140625" bestFit="1" customWidth="1"/>
    <col min="6" max="6" width="25.53515625" bestFit="1" customWidth="1"/>
    <col min="7" max="7" width="26.3046875" bestFit="1" customWidth="1"/>
    <col min="8" max="8" width="24.84375" bestFit="1" customWidth="1"/>
    <col min="11" max="11" width="23.69140625" bestFit="1" customWidth="1"/>
    <col min="12" max="12" width="12.15234375" bestFit="1" customWidth="1"/>
    <col min="13" max="13" width="27" bestFit="1" customWidth="1"/>
  </cols>
  <sheetData>
    <row r="1" spans="1: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">
      <c r="A2" s="1">
        <v>5</v>
      </c>
      <c r="B2" s="1">
        <v>5.5</v>
      </c>
      <c r="C2" s="1">
        <v>1.1000000000000001</v>
      </c>
      <c r="D2" s="1">
        <v>0.12</v>
      </c>
      <c r="E2" s="1">
        <v>6.9282031999999993E-2</v>
      </c>
      <c r="F2" s="1">
        <f>E2/C2</f>
        <v>6.2983665454545437E-2</v>
      </c>
      <c r="G2" s="1">
        <v>0.13856406499999999</v>
      </c>
    </row>
    <row r="3" spans="1:7" x14ac:dyDescent="0.4">
      <c r="A3" s="1">
        <v>10</v>
      </c>
      <c r="B3" s="1">
        <v>11.47</v>
      </c>
      <c r="C3" s="1">
        <v>1.147</v>
      </c>
      <c r="D3" s="1">
        <v>0.06</v>
      </c>
      <c r="E3" s="1">
        <v>3.4641015999999997E-2</v>
      </c>
      <c r="F3" s="1">
        <f>E3/C3</f>
        <v>3.0201408892763727E-2</v>
      </c>
      <c r="G3" s="1">
        <v>6.9282031999999993E-2</v>
      </c>
    </row>
    <row r="4" spans="1:7" x14ac:dyDescent="0.4">
      <c r="A4" s="1">
        <v>15</v>
      </c>
      <c r="B4" s="1">
        <v>16.72</v>
      </c>
      <c r="C4" s="1">
        <v>1.1146666670000001</v>
      </c>
      <c r="D4" s="1">
        <v>0.04</v>
      </c>
      <c r="E4" s="1">
        <v>2.3094011000000001E-2</v>
      </c>
      <c r="F4" s="1">
        <f t="shared" ref="F4:F14" si="0">E4/C4</f>
        <v>2.0718311297632085E-2</v>
      </c>
      <c r="G4" s="1">
        <v>4.6188022000000002E-2</v>
      </c>
    </row>
    <row r="5" spans="1:7" x14ac:dyDescent="0.4">
      <c r="A5" s="1">
        <v>20</v>
      </c>
      <c r="B5" s="1">
        <v>22.56</v>
      </c>
      <c r="C5" s="1">
        <v>1.1279999999999999</v>
      </c>
      <c r="D5" s="1">
        <v>0.03</v>
      </c>
      <c r="E5" s="1">
        <v>1.7320507999999998E-2</v>
      </c>
      <c r="F5" s="1">
        <f t="shared" si="0"/>
        <v>1.5355060283687943E-2</v>
      </c>
      <c r="G5" s="1">
        <v>3.4641015999999997E-2</v>
      </c>
    </row>
    <row r="6" spans="1:7" x14ac:dyDescent="0.4">
      <c r="A6" s="1">
        <v>30</v>
      </c>
      <c r="B6" s="1">
        <v>34.18</v>
      </c>
      <c r="C6" s="1">
        <v>1.1393333329999999</v>
      </c>
      <c r="D6" s="1">
        <v>0.02</v>
      </c>
      <c r="E6" s="1">
        <v>1.1547005000000001E-2</v>
      </c>
      <c r="F6" s="1">
        <f t="shared" si="0"/>
        <v>1.0134878586932383E-2</v>
      </c>
      <c r="G6" s="1">
        <v>2.3094011000000001E-2</v>
      </c>
    </row>
    <row r="7" spans="1:7" x14ac:dyDescent="0.4">
      <c r="A7" s="1">
        <v>35</v>
      </c>
      <c r="B7" s="1">
        <v>39.950000000000003</v>
      </c>
      <c r="C7" s="1">
        <v>1.1414285710000001</v>
      </c>
      <c r="D7" s="1">
        <v>1.7142857000000001E-2</v>
      </c>
      <c r="E7" s="1">
        <v>9.8974330000000006E-3</v>
      </c>
      <c r="F7" s="1">
        <f t="shared" si="0"/>
        <v>8.671092744181888E-3</v>
      </c>
      <c r="G7" s="1">
        <v>1.9794866000000001E-2</v>
      </c>
    </row>
    <row r="8" spans="1:7" x14ac:dyDescent="0.4">
      <c r="A8" s="1">
        <v>40</v>
      </c>
      <c r="B8" s="1">
        <v>45.76</v>
      </c>
      <c r="C8" s="1">
        <v>1.1439999999999999</v>
      </c>
      <c r="D8" s="1">
        <v>1.4999999999999999E-2</v>
      </c>
      <c r="E8" s="1">
        <v>8.6602539999999992E-3</v>
      </c>
      <c r="F8" s="1">
        <f t="shared" si="0"/>
        <v>7.570152097902098E-3</v>
      </c>
      <c r="G8" s="1">
        <v>1.7320507999999998E-2</v>
      </c>
    </row>
    <row r="9" spans="1:7" x14ac:dyDescent="0.4">
      <c r="A9" s="1">
        <v>45</v>
      </c>
      <c r="B9" s="1">
        <v>51.48</v>
      </c>
      <c r="C9" s="1">
        <v>1.1439999999999999</v>
      </c>
      <c r="D9" s="1">
        <v>1.3333332999999999E-2</v>
      </c>
      <c r="E9" s="1">
        <v>7.6980039999999996E-3</v>
      </c>
      <c r="F9" s="1">
        <f t="shared" si="0"/>
        <v>6.7290244755244758E-3</v>
      </c>
      <c r="G9" s="1">
        <v>1.5396007E-2</v>
      </c>
    </row>
    <row r="10" spans="1:7" x14ac:dyDescent="0.4">
      <c r="A10" s="1">
        <v>50</v>
      </c>
      <c r="B10" s="1">
        <v>57.09</v>
      </c>
      <c r="C10" s="1">
        <v>1.1417999999999999</v>
      </c>
      <c r="D10" s="1">
        <v>1.2E-2</v>
      </c>
      <c r="E10" s="1">
        <v>6.928203E-3</v>
      </c>
      <c r="F10" s="1">
        <f t="shared" si="0"/>
        <v>6.0677903310562276E-3</v>
      </c>
      <c r="G10" s="1">
        <v>1.3856406E-2</v>
      </c>
    </row>
    <row r="11" spans="1:7" x14ac:dyDescent="0.4">
      <c r="A11" s="1">
        <v>55</v>
      </c>
      <c r="B11" s="1">
        <v>62.8</v>
      </c>
      <c r="C11" s="1">
        <v>1.141818182</v>
      </c>
      <c r="D11" s="1">
        <v>1.0909090999999999E-2</v>
      </c>
      <c r="E11" s="1">
        <v>6.298367E-3</v>
      </c>
      <c r="F11" s="1">
        <f t="shared" si="0"/>
        <v>5.5160857475292863E-3</v>
      </c>
      <c r="G11" s="1">
        <v>1.2596733000000001E-2</v>
      </c>
    </row>
    <row r="12" spans="1:7" x14ac:dyDescent="0.4">
      <c r="A12" s="1">
        <v>60</v>
      </c>
      <c r="B12" s="1">
        <v>68.069999999999993</v>
      </c>
      <c r="C12" s="1">
        <v>1.1345000000000001</v>
      </c>
      <c r="D12" s="1">
        <v>0.01</v>
      </c>
      <c r="E12" s="1">
        <v>5.7735030000000001E-3</v>
      </c>
      <c r="F12" s="1">
        <f t="shared" si="0"/>
        <v>5.0890286469810484E-3</v>
      </c>
      <c r="G12" s="1">
        <v>1.1547005000000001E-2</v>
      </c>
    </row>
    <row r="13" spans="1:7" x14ac:dyDescent="0.4">
      <c r="A13" s="1">
        <v>65</v>
      </c>
      <c r="B13" s="1">
        <v>73.83</v>
      </c>
      <c r="C13" s="1">
        <v>1.135846154</v>
      </c>
      <c r="D13" s="1">
        <v>9.2307689999999998E-3</v>
      </c>
      <c r="E13" s="1">
        <v>5.3293869999999997E-3</v>
      </c>
      <c r="F13" s="1">
        <f t="shared" si="0"/>
        <v>4.6919972227154275E-3</v>
      </c>
      <c r="G13" s="1">
        <v>1.0658773999999999E-2</v>
      </c>
    </row>
    <row r="14" spans="1:7" x14ac:dyDescent="0.4">
      <c r="A14" s="1">
        <v>70</v>
      </c>
      <c r="B14" s="1">
        <v>79.650000000000006</v>
      </c>
      <c r="C14" s="1">
        <v>1.137857143</v>
      </c>
      <c r="D14" s="1">
        <v>8.5714290000000002E-3</v>
      </c>
      <c r="E14" s="1">
        <v>4.948717E-3</v>
      </c>
      <c r="F14" s="1">
        <f t="shared" si="0"/>
        <v>4.3491549272631318E-3</v>
      </c>
      <c r="G14" s="1">
        <v>9.8974330000000006E-3</v>
      </c>
    </row>
    <row r="15" spans="1:7" x14ac:dyDescent="0.4">
      <c r="A15" s="1"/>
      <c r="B15" s="1"/>
      <c r="C15" s="1"/>
      <c r="D15" s="1"/>
      <c r="E15" s="1"/>
      <c r="F15" s="1"/>
      <c r="G15" s="1"/>
    </row>
    <row r="16" spans="1:7" x14ac:dyDescent="0.4">
      <c r="A16" s="2" t="s">
        <v>7</v>
      </c>
      <c r="B16" s="3">
        <v>29.24</v>
      </c>
      <c r="C16" s="3">
        <v>1.17</v>
      </c>
      <c r="D16" s="3">
        <v>2.4E-2</v>
      </c>
      <c r="E16" s="4">
        <v>1.4E-2</v>
      </c>
      <c r="F16">
        <f>E16/C16</f>
        <v>1.1965811965811967E-2</v>
      </c>
    </row>
    <row r="19" spans="1:13" x14ac:dyDescent="0.4">
      <c r="A19" s="1" t="s">
        <v>0</v>
      </c>
      <c r="B19" t="s">
        <v>8</v>
      </c>
      <c r="C19" t="s">
        <v>9</v>
      </c>
      <c r="D19" t="s">
        <v>10</v>
      </c>
      <c r="E19" t="s">
        <v>11</v>
      </c>
      <c r="G19" t="s">
        <v>12</v>
      </c>
      <c r="H19" t="s">
        <v>10</v>
      </c>
      <c r="L19" t="s">
        <v>12</v>
      </c>
      <c r="M19" t="s">
        <v>10</v>
      </c>
    </row>
    <row r="20" spans="1:13" x14ac:dyDescent="0.4">
      <c r="A20" s="1">
        <v>5</v>
      </c>
      <c r="B20">
        <f t="shared" ref="B20:B32" si="1">1/($E2*$E2)</f>
        <v>208.33333515412227</v>
      </c>
      <c r="C20">
        <f t="shared" ref="C20:C32" si="2">($B20*$C2)</f>
        <v>229.16666866953452</v>
      </c>
      <c r="D20">
        <f>SUM($C$20:$C20)/SUM($B$20:$B20)</f>
        <v>1.1000000000000001</v>
      </c>
      <c r="E20">
        <f>1/SQRT(SUM($B$20:$B20))</f>
        <v>6.9282031999999993E-2</v>
      </c>
      <c r="G20" s="1">
        <v>1.137857143</v>
      </c>
      <c r="H20">
        <v>1.1394285715720536</v>
      </c>
      <c r="L20" s="1">
        <v>1.1378999999999999</v>
      </c>
      <c r="M20">
        <v>1.1394</v>
      </c>
    </row>
    <row r="21" spans="1:13" x14ac:dyDescent="0.4">
      <c r="A21" s="1">
        <v>10</v>
      </c>
      <c r="B21">
        <f t="shared" si="1"/>
        <v>833.33334061648907</v>
      </c>
      <c r="C21">
        <f t="shared" si="2"/>
        <v>955.83334168711292</v>
      </c>
      <c r="D21">
        <f>SUM($C$20:$C21)/SUM($B$20:$B21)</f>
        <v>1.1375999999999999</v>
      </c>
      <c r="E21">
        <f>1/SQRT(SUM($B$20:$B21))</f>
        <v>3.0983866634263137E-2</v>
      </c>
      <c r="F21" t="s">
        <v>13</v>
      </c>
      <c r="G21" s="1">
        <v>4.948717E-3</v>
      </c>
      <c r="H21">
        <v>2.1746411858627004E-3</v>
      </c>
      <c r="K21" t="s">
        <v>13</v>
      </c>
      <c r="L21" s="1">
        <v>4.8999999999999998E-3</v>
      </c>
      <c r="M21">
        <v>2.2000000000000001E-3</v>
      </c>
    </row>
    <row r="22" spans="1:13" x14ac:dyDescent="0.4">
      <c r="A22" s="1">
        <v>15</v>
      </c>
      <c r="B22">
        <f t="shared" si="1"/>
        <v>1874.9999622605126</v>
      </c>
      <c r="C22">
        <f t="shared" si="2"/>
        <v>2089.9999585580513</v>
      </c>
      <c r="D22">
        <f>SUM($C$20:$C22)/SUM($B$20:$B22)</f>
        <v>1.1228571432234249</v>
      </c>
      <c r="E22">
        <f>1/SQRT(SUM($B$20:$B22))</f>
        <v>1.8516402086347125E-2</v>
      </c>
    </row>
    <row r="23" spans="1:13" x14ac:dyDescent="0.4">
      <c r="A23" s="1">
        <v>20</v>
      </c>
      <c r="B23">
        <f t="shared" si="1"/>
        <v>3333.3333624659563</v>
      </c>
      <c r="C23">
        <f t="shared" si="2"/>
        <v>3760.0000328615984</v>
      </c>
      <c r="D23">
        <f>SUM($C$20:$C23)/SUM($B$20:$B23)</f>
        <v>1.1256000001946853</v>
      </c>
      <c r="E23">
        <f>1/SQRT(SUM($B$20:$B23))</f>
        <v>1.2649110640170507E-2</v>
      </c>
    </row>
    <row r="24" spans="1:13" x14ac:dyDescent="0.4">
      <c r="A24" s="1">
        <v>30</v>
      </c>
      <c r="B24">
        <f t="shared" si="1"/>
        <v>7500.0004985611249</v>
      </c>
      <c r="C24">
        <f t="shared" si="2"/>
        <v>8545.0005655273071</v>
      </c>
      <c r="D24">
        <f>SUM($C$20:$C24)/SUM($B$20:$B24)</f>
        <v>1.1330909092236574</v>
      </c>
      <c r="E24">
        <f>1/SQRT(SUM($B$20:$B24))</f>
        <v>8.5280284994614149E-3</v>
      </c>
    </row>
    <row r="25" spans="1:13" x14ac:dyDescent="0.4">
      <c r="A25" s="1">
        <v>35</v>
      </c>
      <c r="B25">
        <f t="shared" si="1"/>
        <v>10208.333717241199</v>
      </c>
      <c r="C25">
        <f t="shared" si="2"/>
        <v>11652.083767161741</v>
      </c>
      <c r="D25">
        <f>SUM($C$20:$C25)/SUM($B$20:$B25)</f>
        <v>1.1366434781571222</v>
      </c>
      <c r="E25">
        <f>1/SQRT(SUM($B$20:$B25))</f>
        <v>6.4605827056480672E-3</v>
      </c>
    </row>
    <row r="26" spans="1:13" x14ac:dyDescent="0.4">
      <c r="A26" s="1">
        <v>40</v>
      </c>
      <c r="B26">
        <f t="shared" si="1"/>
        <v>13333.333449863825</v>
      </c>
      <c r="C26">
        <f t="shared" si="2"/>
        <v>15253.333466644215</v>
      </c>
      <c r="D26">
        <f>SUM($C$20:$C26)/SUM($B$20:$B26)</f>
        <v>1.1392737429025976</v>
      </c>
      <c r="E26">
        <f>1/SQRT(SUM($B$20:$B26))</f>
        <v>5.1783821546293688E-3</v>
      </c>
    </row>
    <row r="27" spans="1:13" x14ac:dyDescent="0.4">
      <c r="A27" s="1">
        <v>45</v>
      </c>
      <c r="B27">
        <f t="shared" si="1"/>
        <v>16874.998198926889</v>
      </c>
      <c r="C27">
        <f t="shared" si="2"/>
        <v>19304.99793957236</v>
      </c>
      <c r="D27">
        <f>SUM($C$20:$C27)/SUM($B$20:$B27)</f>
        <v>1.1407461536321961</v>
      </c>
      <c r="E27">
        <f>1/SQRT(SUM($B$20:$B27))</f>
        <v>4.2966892760285232E-3</v>
      </c>
    </row>
    <row r="28" spans="1:13" x14ac:dyDescent="0.4">
      <c r="A28" s="1">
        <v>50</v>
      </c>
      <c r="B28">
        <f t="shared" si="1"/>
        <v>20833.334718225353</v>
      </c>
      <c r="C28">
        <f t="shared" si="2"/>
        <v>23787.501581269706</v>
      </c>
      <c r="D28">
        <f>SUM($C$20:$C28)/SUM($B$20:$B28)</f>
        <v>1.1410388887515466</v>
      </c>
      <c r="E28">
        <f>1/SQRT(SUM($B$20:$B28))</f>
        <v>3.651483702501328E-3</v>
      </c>
    </row>
    <row r="29" spans="1:13" x14ac:dyDescent="0.4">
      <c r="A29" s="1">
        <v>55</v>
      </c>
      <c r="B29">
        <f t="shared" si="1"/>
        <v>25208.329915139628</v>
      </c>
      <c r="C29">
        <f t="shared" si="2"/>
        <v>28783.329434960942</v>
      </c>
      <c r="D29">
        <f>SUM($C$20:$C29)/SUM($B$20:$B29)</f>
        <v>1.1412349271568365</v>
      </c>
      <c r="E29">
        <f>1/SQRT(SUM($B$20:$B29))</f>
        <v>3.1589888036395908E-3</v>
      </c>
    </row>
    <row r="30" spans="1:13" x14ac:dyDescent="0.4">
      <c r="A30" s="1">
        <v>60</v>
      </c>
      <c r="B30">
        <f t="shared" si="1"/>
        <v>29999.996798092241</v>
      </c>
      <c r="C30">
        <f t="shared" si="2"/>
        <v>34034.996367435648</v>
      </c>
      <c r="D30">
        <f>SUM($C$20:$C30)/SUM($B$20:$B30)</f>
        <v>1.1396832000335755</v>
      </c>
      <c r="E30">
        <f>1/SQRT(SUM($B$20:$B30))</f>
        <v>2.7712813563519931E-3</v>
      </c>
    </row>
    <row r="31" spans="1:13" x14ac:dyDescent="0.4">
      <c r="A31" s="1">
        <v>65</v>
      </c>
      <c r="B31">
        <f t="shared" si="1"/>
        <v>35208.334657423737</v>
      </c>
      <c r="C31">
        <f t="shared" si="2"/>
        <v>39991.251509379661</v>
      </c>
      <c r="D31">
        <f>SUM($C$20:$C31)/SUM($B$20:$B31)</f>
        <v>1.1388664987457471</v>
      </c>
      <c r="E31">
        <f>1/SQRT(SUM($B$20:$B31))</f>
        <v>2.4587273583316746E-3</v>
      </c>
      <c r="F31" t="s">
        <v>14</v>
      </c>
      <c r="G31" t="s">
        <v>15</v>
      </c>
      <c r="H31" t="s">
        <v>16</v>
      </c>
    </row>
    <row r="32" spans="1:13" x14ac:dyDescent="0.4">
      <c r="A32" s="1">
        <v>70</v>
      </c>
      <c r="B32">
        <f t="shared" si="1"/>
        <v>40833.32661766799</v>
      </c>
      <c r="C32">
        <f t="shared" si="2"/>
        <v>46462.492364365549</v>
      </c>
      <c r="D32">
        <f>SUM($C$20:$C32)/SUM($B$20:$B32)</f>
        <v>1.1386666667209071</v>
      </c>
      <c r="E32">
        <f>1/SQRT(SUM($B$20:$B32))</f>
        <v>2.2019275912573844E-3</v>
      </c>
      <c r="F32">
        <f>D32/SQRT(3)</f>
        <v>0.65740950654856967</v>
      </c>
      <c r="G32">
        <f>F32/D32</f>
        <v>0.57735026918962584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4b072c9-fc95-4c70-a3bc-7e235a8a43f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CA2E773CD4A39428021C8F02FE71D3D" ma:contentTypeVersion="8" ma:contentTypeDescription="Utwórz nowy dokument." ma:contentTypeScope="" ma:versionID="d0e34a74f8f8bf19e354d07e8bd0f857">
  <xsd:schema xmlns:xsd="http://www.w3.org/2001/XMLSchema" xmlns:xs="http://www.w3.org/2001/XMLSchema" xmlns:p="http://schemas.microsoft.com/office/2006/metadata/properties" xmlns:ns3="34b072c9-fc95-4c70-a3bc-7e235a8a43f5" xmlns:ns4="5c42f3dc-dc4d-43d3-a98b-60297c96373a" targetNamespace="http://schemas.microsoft.com/office/2006/metadata/properties" ma:root="true" ma:fieldsID="72cbd32b805aebdd98c32564cfb6d416" ns3:_="" ns4:_="">
    <xsd:import namespace="34b072c9-fc95-4c70-a3bc-7e235a8a43f5"/>
    <xsd:import namespace="5c42f3dc-dc4d-43d3-a98b-60297c9637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b072c9-fc95-4c70-a3bc-7e235a8a43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2f3dc-dc4d-43d3-a98b-60297c96373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C056C9-355A-4D25-9939-286501B2F29A}">
  <ds:schemaRefs>
    <ds:schemaRef ds:uri="34b072c9-fc95-4c70-a3bc-7e235a8a43f5"/>
    <ds:schemaRef ds:uri="5c42f3dc-dc4d-43d3-a98b-60297c96373a"/>
    <ds:schemaRef ds:uri="http://purl.org/dc/dcmitype/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6752B98-116B-46A0-9F77-3161D59C80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E1AD9F-34C1-41A3-9F74-28990010D5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b072c9-fc95-4c70-a3bc-7e235a8a43f5"/>
    <ds:schemaRef ds:uri="5c42f3dc-dc4d-43d3-a98b-60297c9637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Ceranka</dc:creator>
  <cp:keywords/>
  <dc:description/>
  <cp:lastModifiedBy>Daniel Ceranka</cp:lastModifiedBy>
  <cp:revision/>
  <dcterms:created xsi:type="dcterms:W3CDTF">2024-02-26T15:10:34Z</dcterms:created>
  <dcterms:modified xsi:type="dcterms:W3CDTF">2024-04-22T16:25:09Z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0x0101000CA2E773CD4A39428021C8F02FE71D3D</vt:lpwstr>
  </property>
</Properties>
</file>