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ummer Placement\"/>
    </mc:Choice>
  </mc:AlternateContent>
  <bookViews>
    <workbookView xWindow="0" yWindow="0" windowWidth="21570" windowHeight="7965"/>
  </bookViews>
  <sheets>
    <sheet name="ANN Formatado" sheetId="2" r:id="rId1"/>
    <sheet name="Sheet1" sheetId="8" r:id="rId2"/>
  </sheets>
  <calcPr calcId="171027"/>
</workbook>
</file>

<file path=xl/calcChain.xml><?xml version="1.0" encoding="utf-8"?>
<calcChain xmlns="http://schemas.openxmlformats.org/spreadsheetml/2006/main">
  <c r="AC8" i="2" l="1"/>
  <c r="AD8" i="2" s="1"/>
  <c r="AC7" i="2"/>
  <c r="AD7" i="2" s="1"/>
  <c r="AC6" i="2"/>
  <c r="AH8" i="2" l="1"/>
  <c r="AP8" i="2"/>
  <c r="AI8" i="2"/>
  <c r="AG8" i="2"/>
  <c r="AM8" i="2"/>
  <c r="AJ8" i="2"/>
  <c r="AL8" i="2"/>
  <c r="AN8" i="2"/>
  <c r="AK8" i="2"/>
  <c r="AO8" i="2"/>
  <c r="AH7" i="2"/>
  <c r="AP7" i="2"/>
  <c r="AG7" i="2"/>
  <c r="AN7" i="2"/>
  <c r="AO7" i="2"/>
  <c r="AI7" i="2"/>
  <c r="AL7" i="2"/>
  <c r="AJ7" i="2"/>
  <c r="AK7" i="2"/>
  <c r="AM7" i="2"/>
  <c r="AD6" i="2"/>
  <c r="AH6" i="2" l="1"/>
  <c r="AC22" i="2" s="1"/>
  <c r="AP6" i="2"/>
  <c r="AC30" i="2" s="1"/>
  <c r="AI6" i="2"/>
  <c r="AC23" i="2" s="1"/>
  <c r="AK6" i="2"/>
  <c r="AC25" i="2" s="1"/>
  <c r="AM6" i="2"/>
  <c r="AC27" i="2" s="1"/>
  <c r="AO6" i="2"/>
  <c r="AC29" i="2" s="1"/>
  <c r="AJ6" i="2"/>
  <c r="AC24" i="2" s="1"/>
  <c r="AD24" i="2" s="1"/>
  <c r="AG24" i="2" s="1"/>
  <c r="AL6" i="2"/>
  <c r="AC26" i="2" s="1"/>
  <c r="AN6" i="2"/>
  <c r="AC28" i="2" s="1"/>
  <c r="AG6" i="2"/>
  <c r="AC21" i="2" l="1"/>
  <c r="AD21" i="2" s="1"/>
  <c r="AG21" i="2" s="1"/>
  <c r="AE30" i="2"/>
  <c r="AE21" i="2" l="1"/>
  <c r="AD22" i="2"/>
  <c r="AG22" i="2" s="1"/>
  <c r="AE22" i="2"/>
  <c r="AD25" i="2"/>
  <c r="AG25" i="2" s="1"/>
  <c r="AE25" i="2"/>
  <c r="AD28" i="2"/>
  <c r="AG28" i="2" s="1"/>
  <c r="AE28" i="2"/>
  <c r="AD29" i="2"/>
  <c r="AG29" i="2" s="1"/>
  <c r="AE29" i="2"/>
  <c r="AE24" i="2"/>
  <c r="AD23" i="2"/>
  <c r="AG23" i="2" s="1"/>
  <c r="AE23" i="2"/>
  <c r="AD27" i="2"/>
  <c r="AG27" i="2" s="1"/>
  <c r="AE27" i="2"/>
  <c r="AD26" i="2"/>
  <c r="AG26" i="2" s="1"/>
  <c r="AE26" i="2"/>
  <c r="AD30" i="2"/>
  <c r="AG30" i="2" s="1"/>
  <c r="AL21" i="2" l="1"/>
  <c r="AM21" i="2" s="1"/>
  <c r="D22" i="2" s="1"/>
  <c r="AN21" i="2" l="1"/>
</calcChain>
</file>

<file path=xl/sharedStrings.xml><?xml version="1.0" encoding="utf-8"?>
<sst xmlns="http://schemas.openxmlformats.org/spreadsheetml/2006/main" count="37" uniqueCount="27">
  <si>
    <t>node</t>
  </si>
  <si>
    <t xml:space="preserve">bias   </t>
  </si>
  <si>
    <t>min</t>
  </si>
  <si>
    <t>max</t>
  </si>
  <si>
    <t>Node</t>
  </si>
  <si>
    <t>Net Input</t>
  </si>
  <si>
    <t>Activation</t>
  </si>
  <si>
    <t>nodes</t>
  </si>
  <si>
    <t>weight factors between  the input layer and the hidden layer</t>
  </si>
  <si>
    <t>MIN-MAX of Input and Output</t>
  </si>
  <si>
    <t>weight factors between  the hidden layer and the output layer</t>
  </si>
  <si>
    <t>1) activation of input layer</t>
  </si>
  <si>
    <t>2) input for hidden layer net inpu calculation: product of weight factors and activation of input layer</t>
  </si>
  <si>
    <t>3) activation of the hidden layer based on the product of weight factors and activation of input layer</t>
  </si>
  <si>
    <t>4) input for output net input calculation: product of weight factors and activation of hidden layer</t>
  </si>
  <si>
    <t>Calculation of output based on input and on the parameters of the ANN</t>
  </si>
  <si>
    <t>5) activation of output node</t>
  </si>
  <si>
    <t>angle</t>
  </si>
  <si>
    <t>PARAMETERS OF THE ANN for one hidden layer with 10 nodes, 8 input nodes and 1 output node</t>
  </si>
  <si>
    <t>Calculated using the ANN</t>
  </si>
  <si>
    <t>INPUT</t>
  </si>
  <si>
    <t>OUTPUT</t>
  </si>
  <si>
    <t>(MWh/a)</t>
  </si>
  <si>
    <t>y</t>
  </si>
  <si>
    <t>age</t>
  </si>
  <si>
    <t>weight</t>
  </si>
  <si>
    <t>daily calorie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</si>
</sst>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3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sz val="10"/>
      <color rgb="FF404040"/>
      <name val="Consolas"/>
      <family val="3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10" xfId="0" applyBorder="1"/>
    <xf numFmtId="0" fontId="16" fillId="34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9" fillId="0" borderId="0" xfId="0" applyFont="1" applyBorder="1"/>
    <xf numFmtId="0" fontId="0" fillId="0" borderId="15" xfId="0" applyBorder="1"/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0" fillId="0" borderId="12" xfId="0" applyFont="1" applyBorder="1"/>
    <xf numFmtId="0" fontId="0" fillId="0" borderId="13" xfId="0" applyFill="1" applyBorder="1"/>
    <xf numFmtId="0" fontId="0" fillId="0" borderId="15" xfId="0" applyFill="1" applyBorder="1"/>
    <xf numFmtId="0" fontId="21" fillId="0" borderId="15" xfId="0" applyFont="1" applyFill="1" applyBorder="1"/>
    <xf numFmtId="0" fontId="0" fillId="0" borderId="18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0" borderId="0" xfId="0" applyFont="1" applyBorder="1"/>
    <xf numFmtId="0" fontId="0" fillId="0" borderId="11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6" xfId="0" applyFill="1" applyBorder="1"/>
    <xf numFmtId="0" fontId="22" fillId="0" borderId="0" xfId="0" applyFont="1"/>
    <xf numFmtId="0" fontId="23" fillId="0" borderId="0" xfId="0" applyFont="1" applyBorder="1"/>
    <xf numFmtId="0" fontId="22" fillId="0" borderId="0" xfId="0" applyFont="1" applyFill="1"/>
    <xf numFmtId="0" fontId="13" fillId="36" borderId="10" xfId="0" applyFont="1" applyFill="1" applyBorder="1" applyAlignment="1">
      <alignment horizontal="center"/>
    </xf>
    <xf numFmtId="0" fontId="22" fillId="0" borderId="0" xfId="0" applyFont="1" applyBorder="1"/>
    <xf numFmtId="0" fontId="24" fillId="0" borderId="0" xfId="0" applyFont="1" applyBorder="1"/>
    <xf numFmtId="165" fontId="0" fillId="0" borderId="0" xfId="0" applyNumberFormat="1"/>
    <xf numFmtId="1" fontId="0" fillId="0" borderId="0" xfId="0" applyNumberFormat="1"/>
    <xf numFmtId="0" fontId="25" fillId="0" borderId="0" xfId="0" applyFont="1" applyFill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6" fillId="33" borderId="0" xfId="0" applyFont="1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0" fillId="0" borderId="0" xfId="0" applyFont="1" applyBorder="1"/>
    <xf numFmtId="0" fontId="27" fillId="0" borderId="0" xfId="0" applyFont="1" applyBorder="1" applyAlignment="1">
      <alignment horizontal="center"/>
    </xf>
    <xf numFmtId="0" fontId="0" fillId="0" borderId="17" xfId="0" applyFill="1" applyBorder="1" applyAlignment="1">
      <alignment horizontal="center"/>
    </xf>
    <xf numFmtId="11" fontId="0" fillId="0" borderId="0" xfId="0" applyNumberFormat="1"/>
    <xf numFmtId="166" fontId="28" fillId="0" borderId="0" xfId="0" applyNumberFormat="1" applyFont="1" applyAlignment="1">
      <alignment horizontal="left" vertical="center" indent="2"/>
    </xf>
    <xf numFmtId="164" fontId="29" fillId="0" borderId="10" xfId="0" applyNumberFormat="1" applyFont="1" applyBorder="1" applyAlignment="1">
      <alignment horizontal="center"/>
    </xf>
    <xf numFmtId="164" fontId="28" fillId="0" borderId="0" xfId="0" applyNumberFormat="1" applyFont="1" applyAlignment="1">
      <alignment horizontal="left" vertical="center" indent="2"/>
    </xf>
    <xf numFmtId="0" fontId="16" fillId="0" borderId="0" xfId="0" applyFont="1" applyBorder="1" applyAlignment="1">
      <alignment horizontal="left" wrapText="1"/>
    </xf>
    <xf numFmtId="0" fontId="16" fillId="0" borderId="19" xfId="0" applyFont="1" applyBorder="1" applyAlignment="1">
      <alignment horizontal="left" wrapText="1"/>
    </xf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Q47"/>
  <sheetViews>
    <sheetView tabSelected="1" zoomScale="85" zoomScaleNormal="85" workbookViewId="0">
      <selection activeCell="F16" sqref="F16"/>
    </sheetView>
  </sheetViews>
  <sheetFormatPr defaultRowHeight="12.75" x14ac:dyDescent="0.2"/>
  <cols>
    <col min="2" max="2" width="17.5703125" customWidth="1"/>
    <col min="3" max="3" width="3.5703125" customWidth="1"/>
    <col min="5" max="5" width="4" customWidth="1"/>
    <col min="7" max="7" width="2.42578125" customWidth="1"/>
    <col min="8" max="8" width="19" customWidth="1"/>
    <col min="20" max="20" width="3.28515625" customWidth="1"/>
    <col min="24" max="24" width="5" customWidth="1"/>
    <col min="25" max="25" width="10" customWidth="1"/>
    <col min="26" max="26" width="5.7109375" customWidth="1"/>
    <col min="27" max="27" width="4.42578125" customWidth="1"/>
    <col min="28" max="28" width="12.42578125" customWidth="1"/>
    <col min="29" max="29" width="10.7109375" customWidth="1"/>
    <col min="30" max="30" width="11.85546875" customWidth="1"/>
    <col min="31" max="31" width="14.28515625" customWidth="1"/>
    <col min="33" max="33" width="11.42578125" customWidth="1"/>
    <col min="34" max="34" width="10.7109375" customWidth="1"/>
    <col min="40" max="40" width="11.28515625" customWidth="1"/>
    <col min="43" max="43" width="3.140625" customWidth="1"/>
  </cols>
  <sheetData>
    <row r="2" spans="1:43" s="29" customFormat="1" ht="20.25" thickBot="1" x14ac:dyDescent="0.35">
      <c r="A2"/>
      <c r="B2"/>
      <c r="C2" s="30"/>
      <c r="D2" s="30"/>
      <c r="E2" s="31"/>
      <c r="H2" s="8" t="s">
        <v>18</v>
      </c>
      <c r="Y2" s="33"/>
      <c r="AA2" s="8" t="s">
        <v>15</v>
      </c>
    </row>
    <row r="3" spans="1:43" ht="20.25" customHeight="1" thickBot="1" x14ac:dyDescent="0.35">
      <c r="G3" s="3"/>
      <c r="H3" s="1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7"/>
      <c r="AA3" s="3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</row>
    <row r="4" spans="1:43" ht="15" x14ac:dyDescent="0.25">
      <c r="A4" s="17"/>
      <c r="B4" s="20"/>
      <c r="C4" s="21"/>
      <c r="D4" s="21"/>
      <c r="E4" s="16"/>
      <c r="G4" s="6"/>
      <c r="H4" s="7"/>
      <c r="I4" s="24" t="s">
        <v>8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24" t="s">
        <v>9</v>
      </c>
      <c r="V4" s="24"/>
      <c r="W4" s="34"/>
      <c r="X4" s="9"/>
      <c r="Y4" s="7"/>
      <c r="AA4" s="6"/>
      <c r="AB4" s="24" t="s">
        <v>11</v>
      </c>
      <c r="AC4" s="11"/>
      <c r="AD4" s="11"/>
      <c r="AE4" s="11"/>
      <c r="AF4" s="24" t="s">
        <v>12</v>
      </c>
      <c r="AH4" s="7"/>
      <c r="AI4" s="7"/>
      <c r="AJ4" s="7"/>
      <c r="AK4" s="7"/>
      <c r="AL4" s="7"/>
      <c r="AM4" s="7"/>
      <c r="AN4" s="7"/>
      <c r="AO4" s="7"/>
      <c r="AP4" s="7"/>
      <c r="AQ4" s="9"/>
    </row>
    <row r="5" spans="1:43" ht="18" x14ac:dyDescent="0.25">
      <c r="A5" s="18"/>
      <c r="B5" s="39"/>
      <c r="D5" s="42" t="s">
        <v>20</v>
      </c>
      <c r="E5" s="17"/>
      <c r="G5" s="6"/>
      <c r="H5" s="7"/>
      <c r="I5" s="1" t="s">
        <v>7</v>
      </c>
      <c r="J5" s="2">
        <v>1</v>
      </c>
      <c r="K5" s="2">
        <v>2</v>
      </c>
      <c r="L5" s="2">
        <v>3</v>
      </c>
      <c r="M5" s="2">
        <v>4</v>
      </c>
      <c r="N5" s="2">
        <v>5</v>
      </c>
      <c r="O5" s="2">
        <v>6</v>
      </c>
      <c r="P5" s="2">
        <v>7</v>
      </c>
      <c r="Q5" s="2">
        <v>8</v>
      </c>
      <c r="R5" s="2">
        <v>9</v>
      </c>
      <c r="S5" s="2">
        <v>10</v>
      </c>
      <c r="T5" s="7"/>
      <c r="U5" s="1" t="s">
        <v>7</v>
      </c>
      <c r="V5" s="2" t="s">
        <v>2</v>
      </c>
      <c r="W5" s="2" t="s">
        <v>3</v>
      </c>
      <c r="X5" s="9"/>
      <c r="Y5" s="7"/>
      <c r="AA5" s="6"/>
      <c r="AB5" s="32" t="s">
        <v>4</v>
      </c>
      <c r="AC5" s="32" t="s">
        <v>5</v>
      </c>
      <c r="AD5" s="32" t="s">
        <v>6</v>
      </c>
      <c r="AE5" s="11"/>
      <c r="AF5" s="32" t="s">
        <v>4</v>
      </c>
      <c r="AG5" s="32">
        <v>1</v>
      </c>
      <c r="AH5" s="32">
        <v>2</v>
      </c>
      <c r="AI5" s="32">
        <v>3</v>
      </c>
      <c r="AJ5" s="32">
        <v>4</v>
      </c>
      <c r="AK5" s="32">
        <v>5</v>
      </c>
      <c r="AL5" s="32">
        <v>6</v>
      </c>
      <c r="AM5" s="32">
        <v>7</v>
      </c>
      <c r="AN5" s="32">
        <v>8</v>
      </c>
      <c r="AO5" s="32">
        <v>9</v>
      </c>
      <c r="AP5" s="32">
        <v>10</v>
      </c>
      <c r="AQ5" s="9"/>
    </row>
    <row r="6" spans="1:43" ht="18" x14ac:dyDescent="0.25">
      <c r="A6" s="17"/>
      <c r="B6" s="38" t="s">
        <v>24</v>
      </c>
      <c r="C6" s="38"/>
      <c r="D6" s="37">
        <v>40</v>
      </c>
      <c r="E6" s="18"/>
      <c r="G6" s="6"/>
      <c r="H6" s="46" t="s">
        <v>17</v>
      </c>
      <c r="I6" s="2">
        <v>0</v>
      </c>
      <c r="J6">
        <v>-1.5529999999999999</v>
      </c>
      <c r="K6">
        <v>-1.1004</v>
      </c>
      <c r="L6">
        <v>1.1456</v>
      </c>
      <c r="M6">
        <v>-2.4845000000000002</v>
      </c>
      <c r="N6">
        <v>2.0897999999999999</v>
      </c>
      <c r="O6">
        <v>1.65</v>
      </c>
      <c r="P6">
        <v>2.5533000000000001</v>
      </c>
      <c r="Q6">
        <v>-1.4087000000000001</v>
      </c>
      <c r="R6">
        <v>1.2396</v>
      </c>
      <c r="S6">
        <v>-2.1202999999999999</v>
      </c>
      <c r="T6" s="7"/>
      <c r="U6" s="2">
        <v>0</v>
      </c>
      <c r="V6" s="1">
        <v>18</v>
      </c>
      <c r="W6" s="1">
        <v>50</v>
      </c>
      <c r="X6" s="9"/>
      <c r="Y6" s="7"/>
      <c r="AA6" s="6"/>
      <c r="AB6" s="32">
        <v>0</v>
      </c>
      <c r="AC6" s="22">
        <f>(D6-V6)/(W6-V6)</f>
        <v>0.6875</v>
      </c>
      <c r="AD6" s="22">
        <f>AC6</f>
        <v>0.6875</v>
      </c>
      <c r="AE6" s="11"/>
      <c r="AF6" s="32">
        <v>0</v>
      </c>
      <c r="AG6" s="1">
        <f>$AD6*J6</f>
        <v>-1.0676874999999999</v>
      </c>
      <c r="AH6" s="1">
        <f t="shared" ref="AH6:AP8" si="0">$AD6*K6</f>
        <v>-0.756525</v>
      </c>
      <c r="AI6" s="1">
        <f t="shared" si="0"/>
        <v>0.78759999999999997</v>
      </c>
      <c r="AJ6" s="1">
        <f t="shared" si="0"/>
        <v>-1.7080937500000002</v>
      </c>
      <c r="AK6" s="1">
        <f t="shared" si="0"/>
        <v>1.4367375</v>
      </c>
      <c r="AL6" s="1">
        <f t="shared" si="0"/>
        <v>1.1343749999999999</v>
      </c>
      <c r="AM6" s="1">
        <f t="shared" si="0"/>
        <v>1.7553937500000001</v>
      </c>
      <c r="AN6" s="1">
        <f t="shared" si="0"/>
        <v>-0.96848125000000007</v>
      </c>
      <c r="AO6" s="1">
        <f t="shared" si="0"/>
        <v>0.85222500000000001</v>
      </c>
      <c r="AP6" s="1">
        <f t="shared" si="0"/>
        <v>-1.45770625</v>
      </c>
      <c r="AQ6" s="9"/>
    </row>
    <row r="7" spans="1:43" ht="15" x14ac:dyDescent="0.25">
      <c r="A7" s="17"/>
      <c r="B7" s="40" t="s">
        <v>25</v>
      </c>
      <c r="C7" s="38"/>
      <c r="D7" s="37">
        <v>80</v>
      </c>
      <c r="E7" s="17"/>
      <c r="G7" s="6"/>
      <c r="H7" s="46"/>
      <c r="I7" s="2"/>
      <c r="J7" s="1">
        <v>2.5344000000000002</v>
      </c>
      <c r="K7" s="1">
        <v>1.8781000000000001</v>
      </c>
      <c r="L7" s="1">
        <v>2.6514000000000002</v>
      </c>
      <c r="M7" s="1">
        <v>-2.0089999999999999</v>
      </c>
      <c r="N7" s="1">
        <v>0.64359999999999995</v>
      </c>
      <c r="O7" s="1">
        <v>-2.3871000000000002</v>
      </c>
      <c r="P7" s="1">
        <v>-0.51375999999999999</v>
      </c>
      <c r="Q7" s="1">
        <v>-0.53159000000000001</v>
      </c>
      <c r="R7" s="1">
        <v>-2.0842999999999998</v>
      </c>
      <c r="S7" s="1">
        <v>-1.0482</v>
      </c>
      <c r="T7" s="7"/>
      <c r="U7" s="2"/>
      <c r="V7" s="1">
        <v>55</v>
      </c>
      <c r="W7" s="1">
        <v>90</v>
      </c>
      <c r="X7" s="9"/>
      <c r="Y7" s="7"/>
      <c r="AA7" s="6"/>
      <c r="AB7" s="32"/>
      <c r="AC7" s="22">
        <f>(D7-V7)/(W7-V7)</f>
        <v>0.7142857142857143</v>
      </c>
      <c r="AD7" s="22">
        <f>AC7</f>
        <v>0.7142857142857143</v>
      </c>
      <c r="AE7" s="11"/>
      <c r="AF7" s="32"/>
      <c r="AG7" s="1">
        <f t="shared" ref="AG7:AG8" si="1">$AD7*J7</f>
        <v>1.8102857142857145</v>
      </c>
      <c r="AH7" s="1">
        <f t="shared" si="0"/>
        <v>1.3415000000000001</v>
      </c>
      <c r="AI7" s="1">
        <f t="shared" si="0"/>
        <v>1.8938571428571431</v>
      </c>
      <c r="AJ7" s="1">
        <f t="shared" si="0"/>
        <v>-1.4350000000000001</v>
      </c>
      <c r="AK7" s="1">
        <f t="shared" si="0"/>
        <v>0.45971428571428569</v>
      </c>
      <c r="AL7" s="1">
        <f t="shared" si="0"/>
        <v>-1.7050714285714288</v>
      </c>
      <c r="AM7" s="1">
        <f t="shared" si="0"/>
        <v>-0.36697142857142856</v>
      </c>
      <c r="AN7" s="1">
        <f t="shared" si="0"/>
        <v>-0.37970714285714285</v>
      </c>
      <c r="AO7" s="1">
        <f t="shared" si="0"/>
        <v>-1.4887857142857142</v>
      </c>
      <c r="AP7" s="1">
        <f t="shared" si="0"/>
        <v>-0.74871428571428578</v>
      </c>
      <c r="AQ7" s="9"/>
    </row>
    <row r="8" spans="1:43" ht="15" x14ac:dyDescent="0.25">
      <c r="A8" s="17"/>
      <c r="B8" s="40" t="s">
        <v>26</v>
      </c>
      <c r="C8" s="38"/>
      <c r="D8" s="37">
        <v>2600</v>
      </c>
      <c r="E8" s="17"/>
      <c r="G8" s="6"/>
      <c r="H8" s="46"/>
      <c r="I8" s="2"/>
      <c r="J8" s="1">
        <v>-0.48613000000000001</v>
      </c>
      <c r="K8" s="1">
        <v>-2.1193</v>
      </c>
      <c r="L8" s="1">
        <v>1.0385</v>
      </c>
      <c r="M8" s="1">
        <v>-0.25896000000000002</v>
      </c>
      <c r="N8" s="1">
        <v>1.2323999999999999</v>
      </c>
      <c r="O8" s="1">
        <v>5.8111000000000003E-2</v>
      </c>
      <c r="P8" s="1">
        <v>1.5004999999999999</v>
      </c>
      <c r="Q8" s="1">
        <v>-2.7745000000000002</v>
      </c>
      <c r="R8" s="1">
        <v>-1.7085999999999999</v>
      </c>
      <c r="S8" s="1">
        <v>-0.50038000000000005</v>
      </c>
      <c r="T8" s="7"/>
      <c r="U8" s="2"/>
      <c r="V8" s="1">
        <v>1650</v>
      </c>
      <c r="W8" s="1">
        <v>2700</v>
      </c>
      <c r="X8" s="9"/>
      <c r="Y8" s="7"/>
      <c r="AA8" s="6"/>
      <c r="AB8" s="32"/>
      <c r="AC8" s="22">
        <f>(D8-V8)/(W8-V8)</f>
        <v>0.90476190476190477</v>
      </c>
      <c r="AD8" s="22">
        <f>AC8</f>
        <v>0.90476190476190477</v>
      </c>
      <c r="AE8" s="11"/>
      <c r="AF8" s="32"/>
      <c r="AG8" s="1">
        <f t="shared" si="1"/>
        <v>-0.43983190476190476</v>
      </c>
      <c r="AH8" s="1">
        <f t="shared" si="0"/>
        <v>-1.9174619047619048</v>
      </c>
      <c r="AI8" s="1">
        <f t="shared" si="0"/>
        <v>0.93959523809523804</v>
      </c>
      <c r="AJ8" s="1">
        <f t="shared" si="0"/>
        <v>-0.23429714285714287</v>
      </c>
      <c r="AK8" s="1">
        <f t="shared" si="0"/>
        <v>1.1150285714285715</v>
      </c>
      <c r="AL8" s="1">
        <f t="shared" si="0"/>
        <v>5.2576619047619053E-2</v>
      </c>
      <c r="AM8" s="1">
        <f t="shared" si="0"/>
        <v>1.3575952380952381</v>
      </c>
      <c r="AN8" s="1">
        <f t="shared" si="0"/>
        <v>-2.5102619047619048</v>
      </c>
      <c r="AO8" s="1">
        <f t="shared" si="0"/>
        <v>-1.5458761904761904</v>
      </c>
      <c r="AP8" s="1">
        <f t="shared" si="0"/>
        <v>-0.45272476190476196</v>
      </c>
      <c r="AQ8" s="9"/>
    </row>
    <row r="9" spans="1:43" ht="15" x14ac:dyDescent="0.25">
      <c r="A9" s="17"/>
      <c r="B9" s="40"/>
      <c r="C9" s="38"/>
      <c r="D9" s="37"/>
      <c r="E9" s="17"/>
      <c r="G9" s="6"/>
      <c r="H9" s="46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7"/>
      <c r="U9" s="2"/>
      <c r="V9" s="1"/>
      <c r="W9" s="1"/>
      <c r="X9" s="9"/>
      <c r="Y9" s="7"/>
      <c r="AA9" s="6"/>
      <c r="AB9" s="32"/>
      <c r="AC9" s="22"/>
      <c r="AD9" s="22"/>
      <c r="AE9" s="11"/>
      <c r="AF9" s="32"/>
      <c r="AG9" s="1"/>
      <c r="AH9" s="1"/>
      <c r="AI9" s="1"/>
      <c r="AJ9" s="1"/>
      <c r="AK9" s="1"/>
      <c r="AL9" s="1"/>
      <c r="AM9" s="1"/>
      <c r="AN9" s="1"/>
      <c r="AO9" s="1"/>
      <c r="AP9" s="1"/>
      <c r="AQ9" s="9"/>
    </row>
    <row r="10" spans="1:43" ht="15" x14ac:dyDescent="0.25">
      <c r="A10" s="17"/>
      <c r="B10" s="40"/>
      <c r="C10" s="38"/>
      <c r="D10" s="37"/>
      <c r="E10" s="17"/>
      <c r="G10" s="6"/>
      <c r="H10" s="46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7"/>
      <c r="U10" s="2"/>
      <c r="V10" s="1"/>
      <c r="W10" s="1"/>
      <c r="X10" s="9"/>
      <c r="Y10" s="7"/>
      <c r="AA10" s="6"/>
      <c r="AB10" s="32"/>
      <c r="AC10" s="22"/>
      <c r="AD10" s="22"/>
      <c r="AE10" s="11"/>
      <c r="AF10" s="3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9"/>
    </row>
    <row r="11" spans="1:43" ht="15" x14ac:dyDescent="0.25">
      <c r="A11" s="17"/>
      <c r="B11" s="40"/>
      <c r="C11" s="38"/>
      <c r="D11" s="37"/>
      <c r="E11" s="17"/>
      <c r="G11" s="6"/>
      <c r="H11" s="46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7"/>
      <c r="U11" s="2"/>
      <c r="V11" s="1"/>
      <c r="W11" s="1"/>
      <c r="X11" s="9"/>
      <c r="Y11" s="7"/>
      <c r="AA11" s="6"/>
      <c r="AB11" s="32"/>
      <c r="AC11" s="22"/>
      <c r="AD11" s="22"/>
      <c r="AE11" s="11"/>
      <c r="AF11" s="3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9"/>
    </row>
    <row r="12" spans="1:43" ht="15" x14ac:dyDescent="0.25">
      <c r="A12" s="17"/>
      <c r="B12" s="40"/>
      <c r="C12" s="38"/>
      <c r="D12" s="37"/>
      <c r="E12" s="17"/>
      <c r="G12" s="6"/>
      <c r="H12" s="46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7"/>
      <c r="U12" s="2"/>
      <c r="V12" s="1"/>
      <c r="W12" s="1"/>
      <c r="X12" s="9"/>
      <c r="Y12" s="7"/>
      <c r="AA12" s="6"/>
      <c r="AB12" s="32"/>
      <c r="AC12" s="22"/>
      <c r="AD12" s="22"/>
      <c r="AE12" s="11"/>
      <c r="AF12" s="32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9"/>
    </row>
    <row r="13" spans="1:43" ht="15" x14ac:dyDescent="0.25">
      <c r="A13" s="17"/>
      <c r="B13" s="40"/>
      <c r="C13" s="38"/>
      <c r="D13" s="37"/>
      <c r="E13" s="17"/>
      <c r="G13" s="6"/>
      <c r="H13" s="46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7"/>
      <c r="U13" s="2"/>
      <c r="V13" s="1"/>
      <c r="W13" s="1"/>
      <c r="X13" s="9"/>
      <c r="Y13" s="7"/>
      <c r="AA13" s="6"/>
      <c r="AB13" s="32"/>
      <c r="AC13" s="22"/>
      <c r="AD13" s="22"/>
      <c r="AE13" s="11"/>
      <c r="AF13" s="3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9"/>
    </row>
    <row r="14" spans="1:43" ht="15.75" thickBot="1" x14ac:dyDescent="0.3">
      <c r="B14" s="12"/>
      <c r="C14" s="13"/>
      <c r="D14" s="13"/>
      <c r="E14" s="19"/>
      <c r="G14" s="6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" t="s">
        <v>23</v>
      </c>
      <c r="V14" s="1">
        <v>1</v>
      </c>
      <c r="W14" s="1">
        <v>10</v>
      </c>
      <c r="X14" s="9"/>
      <c r="Y14" s="7"/>
      <c r="AA14" s="6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9"/>
    </row>
    <row r="15" spans="1:43" x14ac:dyDescent="0.2">
      <c r="G15" s="6"/>
      <c r="X15" s="9"/>
      <c r="Y15" s="7"/>
      <c r="AA15" s="6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9"/>
    </row>
    <row r="16" spans="1:43" ht="15.75" x14ac:dyDescent="0.25">
      <c r="G16" s="6"/>
      <c r="H16" s="10"/>
      <c r="I16" s="24" t="s">
        <v>10</v>
      </c>
      <c r="J16" s="8"/>
      <c r="K16" s="7"/>
      <c r="L16" s="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9"/>
      <c r="Y16" s="7"/>
      <c r="AA16" s="6"/>
      <c r="AB16" s="7"/>
      <c r="AD16" s="7"/>
      <c r="AE16" s="7"/>
      <c r="AF16" s="52" t="s">
        <v>14</v>
      </c>
      <c r="AG16" s="52"/>
      <c r="AH16" s="52"/>
      <c r="AI16" s="7"/>
      <c r="AJ16" s="7"/>
      <c r="AK16" s="7"/>
      <c r="AL16" s="7"/>
      <c r="AN16" s="7"/>
      <c r="AO16" s="7"/>
      <c r="AP16" s="7"/>
      <c r="AQ16" s="9"/>
    </row>
    <row r="17" spans="3:43" ht="15" x14ac:dyDescent="0.25">
      <c r="G17" s="6"/>
      <c r="H17" s="10"/>
      <c r="I17" s="1" t="s">
        <v>7</v>
      </c>
      <c r="J17" s="2">
        <v>11</v>
      </c>
      <c r="K17" s="7"/>
      <c r="L17" s="7"/>
      <c r="M17" s="7"/>
      <c r="N17" s="7"/>
      <c r="O17" s="7"/>
      <c r="P17" s="7"/>
      <c r="Q17" s="2" t="s">
        <v>0</v>
      </c>
      <c r="R17" s="2" t="s">
        <v>1</v>
      </c>
      <c r="S17" s="10"/>
      <c r="T17" s="10"/>
      <c r="V17" s="10"/>
      <c r="W17" s="10"/>
      <c r="X17" s="9"/>
      <c r="Y17" s="7"/>
      <c r="AA17" s="6"/>
      <c r="AB17" s="52" t="s">
        <v>13</v>
      </c>
      <c r="AC17" s="52"/>
      <c r="AD17" s="52"/>
      <c r="AE17" s="7"/>
      <c r="AF17" s="52"/>
      <c r="AG17" s="52"/>
      <c r="AH17" s="52"/>
      <c r="AI17" s="7"/>
      <c r="AJ17" s="7"/>
      <c r="AK17" s="7"/>
      <c r="AL17" s="7"/>
      <c r="AN17" s="7"/>
      <c r="AO17" s="7"/>
      <c r="AP17" s="7"/>
      <c r="AQ17" s="9"/>
    </row>
    <row r="18" spans="3:43" ht="15" x14ac:dyDescent="0.25">
      <c r="G18" s="6"/>
      <c r="H18" s="10"/>
      <c r="I18" s="2">
        <v>1</v>
      </c>
      <c r="J18">
        <v>-0.18484999999999999</v>
      </c>
      <c r="K18" s="7"/>
      <c r="L18" s="7"/>
      <c r="M18" s="7"/>
      <c r="N18" s="7"/>
      <c r="O18" s="7"/>
      <c r="P18" s="7"/>
      <c r="Q18" s="2">
        <v>1</v>
      </c>
      <c r="R18">
        <v>3.0224000000000002</v>
      </c>
      <c r="S18" s="10"/>
      <c r="T18" s="10"/>
      <c r="V18" s="10"/>
      <c r="W18" s="10"/>
      <c r="X18" s="9"/>
      <c r="Y18" s="7"/>
      <c r="AA18" s="6"/>
      <c r="AB18" s="52"/>
      <c r="AC18" s="52"/>
      <c r="AD18" s="52"/>
      <c r="AE18" s="7"/>
      <c r="AF18" s="52"/>
      <c r="AG18" s="52"/>
      <c r="AH18" s="52"/>
      <c r="AI18" s="7"/>
      <c r="AJ18" s="7"/>
      <c r="AK18" s="7"/>
      <c r="AL18" s="7"/>
      <c r="AN18" s="7"/>
      <c r="AO18" s="7"/>
      <c r="AP18" s="7"/>
      <c r="AQ18" s="9"/>
    </row>
    <row r="19" spans="3:43" ht="15.75" thickBot="1" x14ac:dyDescent="0.3">
      <c r="E19" s="41" t="s">
        <v>19</v>
      </c>
      <c r="G19" s="6"/>
      <c r="H19" s="10"/>
      <c r="I19" s="2">
        <v>2</v>
      </c>
      <c r="J19">
        <v>0.17363000000000001</v>
      </c>
      <c r="K19" s="7"/>
      <c r="L19" s="7"/>
      <c r="M19" s="7"/>
      <c r="N19" s="7"/>
      <c r="O19" s="7"/>
      <c r="P19" s="7"/>
      <c r="Q19" s="2">
        <v>2</v>
      </c>
      <c r="R19">
        <v>2.2825000000000002</v>
      </c>
      <c r="S19" s="10"/>
      <c r="T19" s="10"/>
      <c r="U19" s="10"/>
      <c r="V19" s="10"/>
      <c r="W19" s="10"/>
      <c r="X19" s="9"/>
      <c r="Y19" s="7"/>
      <c r="AA19" s="6"/>
      <c r="AB19" s="53"/>
      <c r="AC19" s="53"/>
      <c r="AD19" s="53"/>
      <c r="AE19" s="7"/>
      <c r="AF19" s="52"/>
      <c r="AG19" s="52"/>
      <c r="AH19" s="52"/>
      <c r="AI19" s="7"/>
      <c r="AJ19" s="7"/>
      <c r="AK19" s="24" t="s">
        <v>16</v>
      </c>
      <c r="AL19" s="7"/>
      <c r="AN19" s="7"/>
      <c r="AO19" s="7"/>
      <c r="AP19" s="7"/>
      <c r="AQ19" s="9"/>
    </row>
    <row r="20" spans="3:43" ht="15" x14ac:dyDescent="0.25">
      <c r="C20" s="25"/>
      <c r="D20" s="26"/>
      <c r="E20" s="16"/>
      <c r="G20" s="6"/>
      <c r="H20" s="10"/>
      <c r="I20" s="2">
        <v>3</v>
      </c>
      <c r="J20">
        <v>-5.9505000000000002E-2</v>
      </c>
      <c r="K20" s="7"/>
      <c r="L20" s="7"/>
      <c r="M20" s="7"/>
      <c r="N20" s="7"/>
      <c r="O20" s="7"/>
      <c r="P20" s="7"/>
      <c r="Q20" s="2">
        <v>3</v>
      </c>
      <c r="R20">
        <v>-2.0245000000000002</v>
      </c>
      <c r="S20" s="10"/>
      <c r="T20" s="10"/>
      <c r="U20" s="10"/>
      <c r="V20" s="10"/>
      <c r="W20" s="10"/>
      <c r="X20" s="9"/>
      <c r="Y20" s="7"/>
      <c r="AA20" s="6"/>
      <c r="AB20" s="32" t="s">
        <v>4</v>
      </c>
      <c r="AC20" s="32" t="s">
        <v>5</v>
      </c>
      <c r="AD20" s="32" t="s">
        <v>6</v>
      </c>
      <c r="AE20" s="7"/>
      <c r="AF20" s="32" t="s">
        <v>4</v>
      </c>
      <c r="AG20" s="32">
        <v>11</v>
      </c>
      <c r="AH20" s="7"/>
      <c r="AI20" s="7"/>
      <c r="AJ20" s="7"/>
      <c r="AK20" s="32" t="s">
        <v>4</v>
      </c>
      <c r="AL20" s="32" t="s">
        <v>5</v>
      </c>
      <c r="AM20" s="32" t="s">
        <v>6</v>
      </c>
      <c r="AN20" s="7"/>
      <c r="AO20" s="7"/>
      <c r="AP20" s="7"/>
      <c r="AQ20" s="9"/>
    </row>
    <row r="21" spans="3:43" ht="18" x14ac:dyDescent="0.25">
      <c r="C21" s="27"/>
      <c r="D21" s="43" t="s">
        <v>21</v>
      </c>
      <c r="E21" s="18"/>
      <c r="G21" s="6"/>
      <c r="H21" s="10"/>
      <c r="I21" s="2">
        <v>4</v>
      </c>
      <c r="J21" s="48">
        <v>-0.71557000000000004</v>
      </c>
      <c r="K21" s="7"/>
      <c r="L21" s="7"/>
      <c r="M21" s="7"/>
      <c r="N21" s="7"/>
      <c r="O21" s="7"/>
      <c r="P21" s="7"/>
      <c r="Q21" s="2">
        <v>4</v>
      </c>
      <c r="R21">
        <v>1.27</v>
      </c>
      <c r="S21" s="10"/>
      <c r="T21" s="10"/>
      <c r="X21" s="9"/>
      <c r="Y21" s="7"/>
      <c r="AA21" s="6"/>
      <c r="AB21" s="32">
        <v>1</v>
      </c>
      <c r="AC21" s="1">
        <f>SUM(AG6:AG8)+R18</f>
        <v>3.32516630952381</v>
      </c>
      <c r="AD21" s="50">
        <f>2/(1+EXP(-2*AC21))-1</f>
        <v>0.99741615891425917</v>
      </c>
      <c r="AE21" s="49">
        <f>TANH(AC21)</f>
        <v>0.99741615891425961</v>
      </c>
      <c r="AF21" s="32">
        <v>1</v>
      </c>
      <c r="AG21" s="1">
        <f>AD21*J18</f>
        <v>-0.18437237697530079</v>
      </c>
      <c r="AH21" s="7"/>
      <c r="AI21" s="7"/>
      <c r="AJ21" s="7"/>
      <c r="AK21" s="32">
        <v>18</v>
      </c>
      <c r="AL21" s="1">
        <f>SUM(AG21:AG30)+R28</f>
        <v>0.69223852674799136</v>
      </c>
      <c r="AM21" s="23">
        <f>2/(1+EXP(-2*AL21))-1</f>
        <v>0.59941814449735409</v>
      </c>
      <c r="AN21" s="51">
        <f>TANH(AL21)</f>
        <v>0.59941814449735376</v>
      </c>
      <c r="AO21" s="7"/>
      <c r="AP21" s="7"/>
      <c r="AQ21" s="9"/>
    </row>
    <row r="22" spans="3:43" ht="16.5" x14ac:dyDescent="0.25">
      <c r="C22" s="27"/>
      <c r="D22" s="44">
        <f>V14+(W14-V14)*AM21</f>
        <v>6.3947633004761872</v>
      </c>
      <c r="E22" s="17"/>
      <c r="G22" s="6"/>
      <c r="H22" s="10"/>
      <c r="I22" s="2">
        <v>5</v>
      </c>
      <c r="J22">
        <v>-0.63366</v>
      </c>
      <c r="K22" s="7"/>
      <c r="L22" s="7"/>
      <c r="M22" s="7"/>
      <c r="N22" s="7"/>
      <c r="O22" s="7"/>
      <c r="P22" s="7"/>
      <c r="Q22" s="2">
        <v>5</v>
      </c>
      <c r="R22">
        <v>-0.83353999999999995</v>
      </c>
      <c r="S22" s="10"/>
      <c r="T22" s="10"/>
      <c r="U22" s="7"/>
      <c r="V22" s="7"/>
      <c r="W22" s="7"/>
      <c r="X22" s="9"/>
      <c r="Y22" s="7"/>
      <c r="AA22" s="6"/>
      <c r="AB22" s="32">
        <v>2</v>
      </c>
      <c r="AC22" s="1">
        <f>SUM(AH6:AH8)+R19</f>
        <v>0.95001309523809541</v>
      </c>
      <c r="AD22" s="50">
        <f t="shared" ref="AD22:AD30" si="2">2/(1+EXP(-2*AC22))-1</f>
        <v>0.73978897970634216</v>
      </c>
      <c r="AE22" s="49">
        <f t="shared" ref="AE22:AE30" si="3">TANH(AC22)</f>
        <v>0.73978897970634239</v>
      </c>
      <c r="AF22" s="32">
        <v>2</v>
      </c>
      <c r="AG22" s="1">
        <f t="shared" ref="AG22:AG30" si="4">AD22*J19</f>
        <v>0.12844956054641218</v>
      </c>
      <c r="AQ22" s="9"/>
    </row>
    <row r="23" spans="3:43" ht="12.4" customHeight="1" thickBot="1" x14ac:dyDescent="0.3">
      <c r="C23" s="28"/>
      <c r="D23" s="47" t="s">
        <v>22</v>
      </c>
      <c r="E23" s="19"/>
      <c r="G23" s="6"/>
      <c r="H23" s="10"/>
      <c r="I23" s="2">
        <v>6</v>
      </c>
      <c r="J23">
        <v>9.3257000000000007E-2</v>
      </c>
      <c r="K23" s="7"/>
      <c r="L23" s="7"/>
      <c r="M23" s="7"/>
      <c r="N23" s="7"/>
      <c r="O23" s="7"/>
      <c r="P23" s="7"/>
      <c r="Q23" s="2">
        <v>6</v>
      </c>
      <c r="R23">
        <v>0.67362999999999995</v>
      </c>
      <c r="S23" s="10"/>
      <c r="T23" s="10"/>
      <c r="U23" s="7"/>
      <c r="V23" s="7"/>
      <c r="W23" s="7"/>
      <c r="X23" s="9"/>
      <c r="Y23" s="7"/>
      <c r="AA23" s="6"/>
      <c r="AB23" s="32">
        <v>3</v>
      </c>
      <c r="AC23" s="1">
        <f>SUM(AI6:AI8)+R20</f>
        <v>1.5965523809523807</v>
      </c>
      <c r="AD23" s="50">
        <f t="shared" si="2"/>
        <v>0.92114794217770735</v>
      </c>
      <c r="AE23" s="49">
        <f t="shared" si="3"/>
        <v>0.92114794217770724</v>
      </c>
      <c r="AF23" s="32">
        <v>3</v>
      </c>
      <c r="AG23" s="1">
        <f t="shared" si="4"/>
        <v>-5.481290829928448E-2</v>
      </c>
      <c r="AQ23" s="9"/>
    </row>
    <row r="24" spans="3:43" ht="15" x14ac:dyDescent="0.25">
      <c r="G24" s="6"/>
      <c r="H24" s="10"/>
      <c r="I24" s="2">
        <v>7</v>
      </c>
      <c r="J24">
        <v>0.27637</v>
      </c>
      <c r="K24" s="7"/>
      <c r="L24" s="7"/>
      <c r="M24" s="7"/>
      <c r="N24" s="7"/>
      <c r="O24" s="7"/>
      <c r="P24" s="7"/>
      <c r="Q24" s="2">
        <v>7</v>
      </c>
      <c r="R24">
        <v>1.2597</v>
      </c>
      <c r="S24" s="10"/>
      <c r="T24" s="10"/>
      <c r="U24" s="7"/>
      <c r="V24" s="7"/>
      <c r="W24" s="7"/>
      <c r="X24" s="9"/>
      <c r="Y24" s="7"/>
      <c r="AA24" s="6"/>
      <c r="AB24" s="32">
        <v>4</v>
      </c>
      <c r="AC24" s="1">
        <f>SUM(AJ6:AJ8)+R21</f>
        <v>-2.107390892857143</v>
      </c>
      <c r="AD24" s="50">
        <f>2/(1+EXP(-2*AC24))-1</f>
        <v>-0.97087918463585932</v>
      </c>
      <c r="AE24" s="49">
        <f t="shared" si="3"/>
        <v>-0.9708791846358592</v>
      </c>
      <c r="AF24" s="32">
        <v>4</v>
      </c>
      <c r="AG24" s="54">
        <f>AD24*J21</f>
        <v>0.69473201814988184</v>
      </c>
      <c r="AQ24" s="9"/>
    </row>
    <row r="25" spans="3:43" ht="15" x14ac:dyDescent="0.25">
      <c r="G25" s="6"/>
      <c r="H25" s="10"/>
      <c r="I25" s="2">
        <v>8</v>
      </c>
      <c r="J25">
        <v>-0.10919</v>
      </c>
      <c r="K25" s="7"/>
      <c r="M25" s="7"/>
      <c r="N25" s="7"/>
      <c r="O25" s="7"/>
      <c r="P25" s="7"/>
      <c r="Q25" s="2">
        <v>8</v>
      </c>
      <c r="R25">
        <v>-0.93415999999999999</v>
      </c>
      <c r="S25" s="10"/>
      <c r="T25" s="10"/>
      <c r="U25" s="7"/>
      <c r="V25" s="7"/>
      <c r="W25" s="7"/>
      <c r="X25" s="9"/>
      <c r="Y25" s="7"/>
      <c r="AA25" s="6"/>
      <c r="AB25" s="32">
        <v>5</v>
      </c>
      <c r="AC25" s="1">
        <f>SUM(AK6:AK8)+R22</f>
        <v>2.1779403571428571</v>
      </c>
      <c r="AD25" s="50">
        <f>2/(1+EXP(-2*AC25))-1</f>
        <v>0.97466283645496588</v>
      </c>
      <c r="AE25" s="49">
        <f t="shared" si="3"/>
        <v>0.97466283645496588</v>
      </c>
      <c r="AF25" s="32">
        <v>5</v>
      </c>
      <c r="AG25" s="1">
        <f t="shared" si="4"/>
        <v>-0.61760485294805367</v>
      </c>
      <c r="AQ25" s="9"/>
    </row>
    <row r="26" spans="3:43" ht="13.5" customHeight="1" x14ac:dyDescent="0.2">
      <c r="G26" s="6"/>
      <c r="H26" s="7"/>
      <c r="I26" s="2">
        <v>9</v>
      </c>
      <c r="J26">
        <v>-0.56191999999999998</v>
      </c>
      <c r="K26" s="7"/>
      <c r="P26" s="7"/>
      <c r="Q26" s="2">
        <v>9</v>
      </c>
      <c r="R26">
        <v>1.8953</v>
      </c>
      <c r="S26" s="7"/>
      <c r="T26" s="7"/>
      <c r="U26" s="7"/>
      <c r="V26" s="7"/>
      <c r="W26" s="7"/>
      <c r="X26" s="9"/>
      <c r="Y26" s="7"/>
      <c r="AA26" s="6"/>
      <c r="AB26" s="32">
        <v>6</v>
      </c>
      <c r="AC26" s="1">
        <f>SUM(AL6:AL8)+R23</f>
        <v>0.15551019047619008</v>
      </c>
      <c r="AD26" s="50">
        <f t="shared" si="2"/>
        <v>0.15426860997658709</v>
      </c>
      <c r="AE26" s="49">
        <f t="shared" si="3"/>
        <v>0.15426860997658703</v>
      </c>
      <c r="AF26" s="32">
        <v>6</v>
      </c>
      <c r="AG26" s="1">
        <f t="shared" si="4"/>
        <v>1.4386627760586584E-2</v>
      </c>
      <c r="AH26" s="7"/>
      <c r="AI26" s="7"/>
      <c r="AJ26" s="7"/>
      <c r="AL26" s="7"/>
      <c r="AQ26" s="9"/>
    </row>
    <row r="27" spans="3:43" x14ac:dyDescent="0.2">
      <c r="G27" s="6"/>
      <c r="H27" s="7"/>
      <c r="I27" s="2">
        <v>10</v>
      </c>
      <c r="J27">
        <v>3.5126999999999999E-2</v>
      </c>
      <c r="K27" s="7"/>
      <c r="P27" s="7"/>
      <c r="Q27" s="2">
        <v>10</v>
      </c>
      <c r="R27">
        <v>-3.278</v>
      </c>
      <c r="S27" s="7"/>
      <c r="T27" s="7"/>
      <c r="U27" s="7"/>
      <c r="V27" s="7"/>
      <c r="W27" s="7"/>
      <c r="X27" s="9"/>
      <c r="Y27" s="7"/>
      <c r="AA27" s="6"/>
      <c r="AB27" s="32">
        <v>7</v>
      </c>
      <c r="AC27" s="1">
        <f>SUM(AM6:AM8)+R24</f>
        <v>4.0057175595238093</v>
      </c>
      <c r="AD27" s="50">
        <f t="shared" si="2"/>
        <v>0.99933692306376654</v>
      </c>
      <c r="AE27" s="49">
        <f t="shared" si="3"/>
        <v>0.99933692306376687</v>
      </c>
      <c r="AF27" s="32">
        <v>7</v>
      </c>
      <c r="AG27" s="1">
        <f t="shared" si="4"/>
        <v>0.27618674542713317</v>
      </c>
      <c r="AH27" s="7"/>
      <c r="AI27" s="7"/>
      <c r="AJ27" s="7"/>
      <c r="AQ27" s="9"/>
    </row>
    <row r="28" spans="3:43" x14ac:dyDescent="0.2">
      <c r="G28" s="6"/>
      <c r="H28" s="7"/>
      <c r="P28" s="7"/>
      <c r="Q28" s="2">
        <v>18</v>
      </c>
      <c r="R28" s="1">
        <v>0.20416999999999999</v>
      </c>
      <c r="S28" s="7"/>
      <c r="T28" s="7"/>
      <c r="U28" s="7"/>
      <c r="V28" s="7"/>
      <c r="W28" s="7"/>
      <c r="X28" s="9"/>
      <c r="Y28" s="7"/>
      <c r="AA28" s="6"/>
      <c r="AB28" s="32">
        <v>8</v>
      </c>
      <c r="AC28" s="1">
        <f>SUM(AN6:AN8)+R25</f>
        <v>-4.7926102976190483</v>
      </c>
      <c r="AD28" s="50">
        <f t="shared" si="2"/>
        <v>-0.99986253512794709</v>
      </c>
      <c r="AE28" s="49">
        <f t="shared" si="3"/>
        <v>-0.99986253512794709</v>
      </c>
      <c r="AF28" s="32">
        <v>8</v>
      </c>
      <c r="AG28" s="1">
        <f t="shared" si="4"/>
        <v>0.10917499021062053</v>
      </c>
      <c r="AH28" s="7"/>
      <c r="AI28" s="7"/>
      <c r="AJ28" s="7"/>
      <c r="AQ28" s="9"/>
    </row>
    <row r="29" spans="3:43" x14ac:dyDescent="0.2">
      <c r="G29" s="6"/>
      <c r="H29" s="7"/>
      <c r="S29" s="7"/>
      <c r="T29" s="7"/>
      <c r="U29" s="7"/>
      <c r="V29" s="7"/>
      <c r="W29" s="7"/>
      <c r="X29" s="9"/>
      <c r="Y29" s="7"/>
      <c r="AA29" s="6"/>
      <c r="AB29" s="32">
        <v>9</v>
      </c>
      <c r="AC29" s="1">
        <f>SUM(AO6:AO8)+R26</f>
        <v>-0.28713690476190457</v>
      </c>
      <c r="AD29" s="50">
        <f t="shared" si="2"/>
        <v>-0.27949749680121028</v>
      </c>
      <c r="AE29" s="49">
        <f t="shared" si="3"/>
        <v>-0.27949749680121033</v>
      </c>
      <c r="AF29" s="32">
        <v>9</v>
      </c>
      <c r="AG29" s="1">
        <f t="shared" si="4"/>
        <v>0.15705523340253608</v>
      </c>
      <c r="AH29" s="7"/>
      <c r="AI29" s="7"/>
      <c r="AJ29" s="7"/>
      <c r="AK29" s="7"/>
      <c r="AL29" s="7"/>
      <c r="AQ29" s="9"/>
    </row>
    <row r="30" spans="3:43" x14ac:dyDescent="0.2">
      <c r="G30" s="6"/>
      <c r="H30" s="7"/>
      <c r="S30" s="7"/>
      <c r="T30" s="7"/>
      <c r="U30" s="7"/>
      <c r="V30" s="7"/>
      <c r="W30" s="7"/>
      <c r="X30" s="9"/>
      <c r="Y30" s="7"/>
      <c r="AA30" s="6"/>
      <c r="AB30" s="32">
        <v>10</v>
      </c>
      <c r="AC30" s="1">
        <f>SUM(AP6:AP8)+R27</f>
        <v>-5.9371452976190477</v>
      </c>
      <c r="AD30" s="50">
        <f t="shared" si="2"/>
        <v>-0.99998606560594849</v>
      </c>
      <c r="AE30" s="49">
        <f t="shared" si="3"/>
        <v>-0.99998606560594849</v>
      </c>
      <c r="AF30" s="32">
        <v>10</v>
      </c>
      <c r="AG30" s="1">
        <f t="shared" si="4"/>
        <v>-3.5126510526540151E-2</v>
      </c>
      <c r="AH30" s="7"/>
      <c r="AI30" s="7"/>
      <c r="AJ30" s="7"/>
      <c r="AK30" s="7"/>
      <c r="AL30" s="7"/>
      <c r="AQ30" s="9"/>
    </row>
    <row r="31" spans="3:43" ht="13.5" thickBot="1" x14ac:dyDescent="0.25"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4"/>
      <c r="Y31" s="7"/>
      <c r="AA31" s="12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</row>
    <row r="33" spans="3:23" ht="15" x14ac:dyDescent="0.25">
      <c r="H33" s="37"/>
      <c r="I33" s="35"/>
      <c r="J33" s="35"/>
    </row>
    <row r="35" spans="3:23" ht="15" x14ac:dyDescent="0.25">
      <c r="C35" s="34"/>
      <c r="D35" s="34"/>
      <c r="E35" s="34"/>
    </row>
    <row r="36" spans="3:23" ht="15" x14ac:dyDescent="0.25">
      <c r="C36" s="34"/>
      <c r="D36" s="34"/>
      <c r="E36" s="34"/>
      <c r="H36" s="37"/>
      <c r="I36" s="35"/>
      <c r="J36" s="35"/>
    </row>
    <row r="42" spans="3:23" ht="15" x14ac:dyDescent="0.25">
      <c r="H42" s="37"/>
      <c r="I42" s="35"/>
      <c r="J42" s="35"/>
    </row>
    <row r="43" spans="3:23" x14ac:dyDescent="0.2">
      <c r="I43" s="35"/>
      <c r="J43" s="35"/>
    </row>
    <row r="46" spans="3:23" ht="15" x14ac:dyDescent="0.25"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3:23" ht="15" x14ac:dyDescent="0.25"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V47" s="36"/>
    </row>
  </sheetData>
  <mergeCells count="2">
    <mergeCell ref="AF16:AH19"/>
    <mergeCell ref="AB17:AD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13" sqref="E13:E22"/>
    </sheetView>
  </sheetViews>
  <sheetFormatPr defaultRowHeight="12.75" x14ac:dyDescent="0.2"/>
  <sheetData>
    <row r="1" spans="1:14" x14ac:dyDescent="0.2">
      <c r="A1">
        <v>13.7859</v>
      </c>
    </row>
    <row r="2" spans="1:14" x14ac:dyDescent="0.2">
      <c r="A2">
        <v>1.9538</v>
      </c>
    </row>
    <row r="3" spans="1:14" x14ac:dyDescent="0.2">
      <c r="A3">
        <v>-2.2551000000000001</v>
      </c>
      <c r="C3">
        <v>13.7859</v>
      </c>
      <c r="D3">
        <v>1.9538</v>
      </c>
      <c r="E3">
        <v>-2.2551000000000001</v>
      </c>
      <c r="F3">
        <v>44.467500000000001</v>
      </c>
      <c r="G3">
        <v>2.7643</v>
      </c>
      <c r="H3">
        <v>-3.4979</v>
      </c>
      <c r="I3">
        <v>-4.5894000000000004</v>
      </c>
      <c r="J3">
        <v>6.3227000000000002</v>
      </c>
      <c r="K3">
        <v>9.5001999999999995</v>
      </c>
      <c r="L3">
        <v>15.2842</v>
      </c>
      <c r="N3">
        <v>5.0587999999999996E-3</v>
      </c>
    </row>
    <row r="4" spans="1:14" x14ac:dyDescent="0.2">
      <c r="A4">
        <v>44.467500000000001</v>
      </c>
      <c r="N4">
        <v>0.86355999999999999</v>
      </c>
    </row>
    <row r="5" spans="1:14" x14ac:dyDescent="0.2">
      <c r="A5">
        <v>2.7643</v>
      </c>
      <c r="N5">
        <v>-0.32180999999999998</v>
      </c>
    </row>
    <row r="6" spans="1:14" x14ac:dyDescent="0.2">
      <c r="A6">
        <v>-3.4979</v>
      </c>
      <c r="N6" s="48">
        <v>9.1116E-5</v>
      </c>
    </row>
    <row r="7" spans="1:14" x14ac:dyDescent="0.2">
      <c r="A7">
        <v>-4.5894000000000004</v>
      </c>
      <c r="N7">
        <v>0.16586000000000001</v>
      </c>
    </row>
    <row r="8" spans="1:14" x14ac:dyDescent="0.2">
      <c r="A8">
        <v>6.3227000000000002</v>
      </c>
      <c r="N8">
        <v>-8.9805999999999997E-2</v>
      </c>
    </row>
    <row r="9" spans="1:14" x14ac:dyDescent="0.2">
      <c r="A9">
        <v>9.5001999999999995</v>
      </c>
      <c r="N9">
        <v>-4.7666E-2</v>
      </c>
    </row>
    <row r="10" spans="1:14" x14ac:dyDescent="0.2">
      <c r="A10">
        <v>15.2842</v>
      </c>
      <c r="C10">
        <v>5.0587999999999996E-3</v>
      </c>
      <c r="D10">
        <v>0.86355999999999999</v>
      </c>
      <c r="E10">
        <v>-0.32180999999999998</v>
      </c>
      <c r="F10" s="48">
        <v>9.1116E-5</v>
      </c>
      <c r="G10">
        <v>0.16586000000000001</v>
      </c>
      <c r="H10">
        <v>-8.9805999999999997E-2</v>
      </c>
      <c r="I10">
        <v>-4.7666E-2</v>
      </c>
      <c r="J10">
        <v>2.3283000000000002E-2</v>
      </c>
      <c r="K10">
        <v>9.2917999999999994E-3</v>
      </c>
      <c r="L10">
        <v>2.9984E-3</v>
      </c>
      <c r="N10">
        <v>2.3283000000000002E-2</v>
      </c>
    </row>
    <row r="11" spans="1:14" x14ac:dyDescent="0.2">
      <c r="N11">
        <v>9.2917999999999994E-3</v>
      </c>
    </row>
    <row r="12" spans="1:14" x14ac:dyDescent="0.2">
      <c r="N12">
        <v>2.9984E-3</v>
      </c>
    </row>
    <row r="13" spans="1:14" x14ac:dyDescent="0.2">
      <c r="E13">
        <v>13.821</v>
      </c>
    </row>
    <row r="14" spans="1:14" x14ac:dyDescent="0.2">
      <c r="E14">
        <v>-2.0968</v>
      </c>
    </row>
    <row r="15" spans="1:14" x14ac:dyDescent="0.2">
      <c r="E15">
        <v>1.1264000000000001</v>
      </c>
    </row>
    <row r="16" spans="1:14" x14ac:dyDescent="0.2">
      <c r="E16">
        <v>-14.7531</v>
      </c>
    </row>
    <row r="17" spans="5:5" x14ac:dyDescent="0.2">
      <c r="E17">
        <v>-0.32740000000000002</v>
      </c>
    </row>
    <row r="18" spans="5:5" x14ac:dyDescent="0.2">
      <c r="E18">
        <v>-0.61933000000000005</v>
      </c>
    </row>
    <row r="19" spans="5:5" x14ac:dyDescent="0.2">
      <c r="E19">
        <v>-1.8979999999999999</v>
      </c>
    </row>
    <row r="20" spans="5:5" x14ac:dyDescent="0.2">
      <c r="E20">
        <v>3.8142</v>
      </c>
    </row>
    <row r="21" spans="5:5" x14ac:dyDescent="0.2">
      <c r="E21">
        <v>7.1241000000000003</v>
      </c>
    </row>
    <row r="22" spans="5:5" x14ac:dyDescent="0.2">
      <c r="E22">
        <v>13.1759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 Formatado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Athul</cp:lastModifiedBy>
  <dcterms:created xsi:type="dcterms:W3CDTF">2013-06-04T17:11:09Z</dcterms:created>
  <dcterms:modified xsi:type="dcterms:W3CDTF">2016-07-17T13:06:26Z</dcterms:modified>
</cp:coreProperties>
</file>