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"/>
    </mc:Choice>
  </mc:AlternateContent>
  <bookViews>
    <workbookView xWindow="0" yWindow="0" windowWidth="20490" windowHeight="9075" activeTab="1"/>
  </bookViews>
  <sheets>
    <sheet name="Sheet5" sheetId="5" r:id="rId1"/>
    <sheet name="梦想世界数据1" sheetId="3" r:id="rId2"/>
    <sheet name="梦想世界数据2" sheetId="4" r:id="rId3"/>
    <sheet name="梦想世界绘图" sheetId="1" r:id="rId4"/>
    <sheet name="分布占比表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14" i="4"/>
  <c r="C13" i="4"/>
  <c r="C12" i="4"/>
  <c r="C11" i="4"/>
  <c r="C10" i="4"/>
  <c r="C9" i="4"/>
  <c r="C8" i="4"/>
  <c r="C7" i="4"/>
  <c r="C6" i="4"/>
  <c r="C5" i="4"/>
  <c r="C4" i="4"/>
  <c r="C3" i="4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H60" i="7"/>
  <c r="G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F60" i="7"/>
  <c r="E60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H41" i="7"/>
  <c r="G41" i="7"/>
  <c r="F41" i="7"/>
  <c r="E41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H22" i="7"/>
  <c r="G22" i="7"/>
  <c r="F22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H17" i="7"/>
  <c r="G17" i="7"/>
  <c r="F17" i="7"/>
  <c r="E17" i="7"/>
  <c r="H16" i="7"/>
  <c r="G16" i="7"/>
  <c r="F16" i="7"/>
  <c r="E16" i="7"/>
  <c r="H15" i="7"/>
  <c r="G15" i="7"/>
  <c r="F15" i="7"/>
  <c r="E15" i="7"/>
  <c r="H14" i="7"/>
  <c r="G14" i="7"/>
  <c r="F14" i="7"/>
  <c r="E14" i="7"/>
  <c r="H13" i="7"/>
  <c r="G13" i="7"/>
  <c r="F13" i="7"/>
  <c r="E13" i="7"/>
  <c r="H12" i="7"/>
  <c r="G12" i="7"/>
  <c r="F12" i="7"/>
  <c r="E12" i="7"/>
  <c r="H11" i="7"/>
  <c r="G11" i="7"/>
  <c r="F11" i="7"/>
  <c r="E11" i="7"/>
  <c r="H10" i="7"/>
  <c r="G10" i="7"/>
  <c r="F10" i="7"/>
  <c r="E10" i="7"/>
  <c r="H9" i="7"/>
  <c r="G9" i="7"/>
  <c r="F9" i="7"/>
  <c r="E9" i="7"/>
  <c r="H8" i="7"/>
  <c r="G8" i="7"/>
  <c r="F8" i="7"/>
  <c r="E8" i="7"/>
  <c r="H7" i="7"/>
  <c r="G7" i="7"/>
  <c r="F7" i="7"/>
  <c r="E7" i="7"/>
  <c r="H6" i="7"/>
  <c r="G6" i="7"/>
  <c r="F6" i="7"/>
  <c r="E6" i="7"/>
  <c r="G4" i="7"/>
  <c r="G5" i="7"/>
  <c r="H4" i="7"/>
  <c r="H5" i="7"/>
  <c r="H3" i="7"/>
  <c r="F3" i="7"/>
  <c r="G3" i="7"/>
  <c r="E4" i="7"/>
  <c r="E5" i="7"/>
  <c r="F4" i="7"/>
  <c r="F5" i="7"/>
  <c r="E3" i="7"/>
</calcChain>
</file>

<file path=xl/sharedStrings.xml><?xml version="1.0" encoding="utf-8"?>
<sst xmlns="http://schemas.openxmlformats.org/spreadsheetml/2006/main" count="334" uniqueCount="220">
  <si>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</si>
  <si>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</si>
  <si>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</si>
  <si>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</si>
  <si>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</si>
  <si>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</si>
  <si>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7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、</t>
    </r>
    <r>
      <rPr>
        <sz val="10.5"/>
        <color rgb="FFE84C22"/>
        <rFont val="Calibri"/>
        <family val="2"/>
      </rPr>
      <t>ARPPU</t>
    </r>
    <r>
      <rPr>
        <sz val="10.5"/>
        <color rgb="FF000000"/>
        <rFont val="SimSun"/>
        <charset val="134"/>
      </rPr>
      <t>、付费转化率</t>
    </r>
    <phoneticPr fontId="3" type="noConversion"/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</si>
  <si>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</si>
  <si>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</si>
  <si>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</si>
  <si>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</si>
  <si>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</si>
  <si>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</si>
  <si>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</si>
  <si>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</si>
  <si>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</si>
  <si>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</si>
  <si>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</si>
  <si>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</si>
  <si>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</si>
  <si>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</si>
  <si>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</si>
  <si>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</si>
  <si>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t>梦想世界端游</t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</si>
  <si>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</si>
  <si>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</si>
  <si>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</si>
  <si>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</si>
  <si>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</si>
  <si>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</si>
  <si>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</si>
  <si>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</si>
  <si>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</si>
  <si>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</si>
  <si>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</si>
  <si>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</si>
  <si>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</si>
  <si>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</si>
  <si>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</si>
  <si>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</si>
  <si>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</si>
  <si>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</si>
  <si>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</si>
  <si>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</si>
  <si>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</si>
  <si>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</si>
  <si>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</si>
  <si>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</si>
  <si>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</si>
  <si>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</si>
  <si>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</si>
  <si>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</si>
  <si>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</si>
  <si>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</si>
  <si>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</si>
  <si>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</si>
  <si>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</si>
  <si>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</si>
  <si>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</si>
  <si>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</si>
  <si>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</si>
  <si>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</si>
  <si>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</si>
  <si>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</si>
  <si>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</si>
  <si>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</si>
  <si>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</si>
  <si>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</si>
  <si>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</si>
  <si>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</si>
  <si>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</si>
  <si>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</si>
  <si>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</si>
  <si>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</si>
  <si>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</si>
  <si>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</si>
  <si>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</si>
  <si>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</si>
  <si>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</si>
  <si>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</si>
  <si>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</si>
  <si>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</si>
  <si>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</si>
  <si>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</si>
  <si>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</si>
  <si>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</si>
  <si>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</si>
  <si>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</si>
  <si>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</si>
  <si>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</si>
  <si>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</si>
  <si>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</si>
  <si>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</si>
  <si>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</si>
  <si>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</si>
  <si>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</si>
  <si>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</si>
  <si>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</si>
  <si>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</si>
  <si>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</si>
  <si>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</si>
  <si>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</si>
  <si>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</si>
  <si>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</si>
  <si>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</si>
  <si>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</si>
  <si>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</si>
  <si>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</si>
  <si>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</si>
  <si>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t>判断月留存率、新增注册账户数变动趋势是否匹配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</si>
  <si>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</si>
  <si>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</si>
  <si>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</si>
  <si>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</si>
  <si>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</si>
  <si>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</si>
  <si>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</si>
  <si>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</si>
  <si>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</si>
  <si>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</si>
  <si>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</si>
  <si>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</si>
  <si>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采用“盒须图”对当月充值金额变化进行集中度分析，判断是否存在月充值金额大幅变化的情况</t>
  </si>
  <si>
    <r>
      <t>当月充值金额变化率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当月充值金额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上月充值金额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上月充值金额</t>
    </r>
  </si>
  <si>
    <t>采用“盒须图”对当月充值消耗比变化进行集中度分析，判断是否存在月充值消耗比大幅变化的情况</t>
  </si>
  <si>
    <r>
      <t>当月充值消耗比变化率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当月充值消耗比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上月充值消耗比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上月充值消耗比</t>
    </r>
  </si>
  <si>
    <t>采用“盒须图”对当月付费转化率变化进行集中度分析，判断是否存在付费转化率大幅变化的情况</t>
  </si>
  <si>
    <r>
      <t>当月付费转化率变化率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当月付费转化率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上月付费转化率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上月付费转化率</t>
    </r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</si>
  <si>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</t>
    </r>
  </si>
  <si>
    <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</si>
  <si>
    <t>月付费转化率、月付费账户数、月活跃账户数分析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</si>
  <si>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</si>
  <si>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</si>
  <si>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</si>
  <si>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</si>
  <si>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</si>
  <si>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</si>
  <si>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</si>
  <si>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</si>
  <si>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</si>
  <si>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</si>
  <si>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t>14）充值方式分布</t>
    <phoneticPr fontId="3" type="noConversion"/>
  </si>
  <si>
    <t>金额分布</t>
    <phoneticPr fontId="3" type="noConversion"/>
  </si>
  <si>
    <t>人数分布</t>
    <phoneticPr fontId="3" type="noConversion"/>
  </si>
  <si>
    <t>15）充值地域分布</t>
  </si>
  <si>
    <t>省份</t>
  </si>
  <si>
    <t>总金额（元）</t>
  </si>
  <si>
    <t>金额占比</t>
  </si>
  <si>
    <t>金额阶梯比</t>
  </si>
  <si>
    <t>广东</t>
  </si>
  <si>
    <t>浙江</t>
  </si>
  <si>
    <t>山东</t>
  </si>
  <si>
    <t>河南</t>
  </si>
  <si>
    <t>江苏</t>
  </si>
  <si>
    <t>福建</t>
  </si>
  <si>
    <t>北京</t>
  </si>
  <si>
    <t>上海</t>
  </si>
  <si>
    <t>辽宁</t>
  </si>
  <si>
    <t>海外</t>
  </si>
  <si>
    <t>河北</t>
  </si>
  <si>
    <t>湖北</t>
  </si>
  <si>
    <t>广西</t>
  </si>
  <si>
    <t>湖南</t>
  </si>
  <si>
    <t>江西</t>
  </si>
  <si>
    <t>天津</t>
  </si>
  <si>
    <t>安徽</t>
  </si>
  <si>
    <t>四川</t>
  </si>
  <si>
    <t>云南</t>
  </si>
  <si>
    <t>陕西</t>
  </si>
  <si>
    <t>黑龙江</t>
  </si>
  <si>
    <t>重庆</t>
  </si>
  <si>
    <t>内蒙古</t>
  </si>
  <si>
    <t>山西</t>
  </si>
  <si>
    <t>贵州</t>
  </si>
  <si>
    <t>海南</t>
  </si>
  <si>
    <t>吉林</t>
  </si>
  <si>
    <t>新疆</t>
  </si>
  <si>
    <t>中国其他</t>
  </si>
  <si>
    <t>香港</t>
  </si>
  <si>
    <t>西藏</t>
  </si>
  <si>
    <t>甘肃</t>
  </si>
  <si>
    <t>宁夏</t>
  </si>
  <si>
    <t>青海</t>
  </si>
  <si>
    <t>澳门</t>
  </si>
  <si>
    <t>台湾</t>
  </si>
  <si>
    <r>
      <t>16</t>
    </r>
    <r>
      <rPr>
        <sz val="12"/>
        <color theme="1"/>
        <rFont val="仿宋"/>
        <family val="3"/>
        <charset val="134"/>
      </rPr>
      <t>）系统内充值金额变化率分析</t>
    </r>
  </si>
  <si>
    <t>17）充值消耗比变化率分析</t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</si>
  <si>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</si>
  <si>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</si>
  <si>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付费转化率变化率分析</t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</si>
  <si>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</si>
  <si>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系统内充值金额变化率分析</t>
    <phoneticPr fontId="3" type="noConversion"/>
  </si>
  <si>
    <t>财务确认收入金额</t>
    <phoneticPr fontId="3" type="noConversion"/>
  </si>
  <si>
    <t>ARPU</t>
    <phoneticPr fontId="3" type="noConversion"/>
  </si>
  <si>
    <t>金额区间（元）</t>
  </si>
  <si>
    <t>总人数</t>
  </si>
  <si>
    <t>人数占比</t>
  </si>
  <si>
    <t>人数阶梯比</t>
  </si>
  <si>
    <t>100-500</t>
  </si>
  <si>
    <t>500-1000</t>
  </si>
  <si>
    <t>5000-10000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</si>
  <si>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</si>
  <si>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</si>
  <si>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</si>
  <si>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</si>
  <si>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</si>
  <si>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</si>
  <si>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</si>
  <si>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</si>
  <si>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</si>
  <si>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0-100</t>
  </si>
  <si>
    <t>1000-5000</t>
  </si>
  <si>
    <t>&gt;100000</t>
    <phoneticPr fontId="14" type="noConversion"/>
  </si>
  <si>
    <t>梦想世界端游</t>
    <phoneticPr fontId="3" type="noConversion"/>
  </si>
  <si>
    <t>神武系列端游</t>
    <phoneticPr fontId="3" type="noConversion"/>
  </si>
  <si>
    <t>神武系列手游Ios</t>
    <phoneticPr fontId="3" type="noConversion"/>
  </si>
  <si>
    <t>神武系列手游安卓</t>
    <phoneticPr fontId="3" type="noConversion"/>
  </si>
  <si>
    <t>ARPU变化率</t>
    <phoneticPr fontId="3" type="noConversion"/>
  </si>
  <si>
    <t>ARPPU变化率</t>
    <phoneticPr fontId="3" type="noConversion"/>
  </si>
  <si>
    <t>按照0716需求数据更新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</si>
</sst>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);[Red]\(0.00\)"/>
    <numFmt numFmtId="177" formatCode="0_);[Red]\(0\)"/>
  </numFmts>
  <fonts count="18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sz val="10.5"/>
      <color rgb="FFE84C22"/>
      <name val="Calibri"/>
      <family val="2"/>
    </font>
    <font>
      <b/>
      <sz val="12"/>
      <name val="宋体"/>
      <family val="3"/>
      <charset val="134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9"/>
      <color rgb="FF000000"/>
      <name val="仿宋"/>
      <family val="3"/>
      <charset val="134"/>
    </font>
    <font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6" xfId="0" applyFont="1" applyBorder="1" applyAlignment="1">
      <alignment horizontal="right" vertical="center"/>
    </xf>
    <xf numFmtId="10" fontId="12" fillId="0" borderId="6" xfId="0" applyNumberFormat="1" applyFont="1" applyBorder="1" applyAlignment="1">
      <alignment horizontal="right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right" vertical="center"/>
    </xf>
    <xf numFmtId="43" fontId="13" fillId="0" borderId="1" xfId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6" fillId="0" borderId="1" xfId="0" applyFont="1" applyFill="1" applyBorder="1">
      <alignment vertical="center"/>
    </xf>
    <xf numFmtId="176" fontId="16" fillId="0" borderId="1" xfId="0" applyNumberFormat="1" applyFont="1" applyFill="1" applyBorder="1">
      <alignment vertical="center"/>
    </xf>
    <xf numFmtId="10" fontId="16" fillId="0" borderId="1" xfId="0" applyNumberFormat="1" applyFont="1" applyFill="1" applyBorder="1">
      <alignment vertical="center"/>
    </xf>
    <xf numFmtId="0" fontId="16" fillId="0" borderId="0" xfId="0" applyFont="1" applyFill="1">
      <alignment vertical="center"/>
    </xf>
    <xf numFmtId="176" fontId="16" fillId="0" borderId="0" xfId="0" applyNumberFormat="1" applyFont="1" applyFill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justify" vertical="center" wrapText="1"/>
    </xf>
    <xf numFmtId="0" fontId="9" fillId="4" borderId="4" xfId="0" applyFont="1" applyFill="1" applyBorder="1" applyAlignment="1">
      <alignment horizontal="justify" vertical="center" wrapText="1"/>
    </xf>
    <xf numFmtId="0" fontId="1" fillId="4" borderId="8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justify" vertical="center" wrapText="1"/>
    </xf>
    <xf numFmtId="43" fontId="0" fillId="0" borderId="1" xfId="1" applyFont="1" applyBorder="1">
      <alignment vertical="center"/>
    </xf>
    <xf numFmtId="176" fontId="0" fillId="0" borderId="0" xfId="0" applyNumberFormat="1">
      <alignment vertical="center"/>
    </xf>
    <xf numFmtId="43" fontId="0" fillId="0" borderId="1" xfId="1" applyFont="1" applyFill="1" applyBorder="1">
      <alignment vertical="center"/>
    </xf>
    <xf numFmtId="43" fontId="5" fillId="0" borderId="1" xfId="1" applyFont="1" applyBorder="1" applyAlignment="1">
      <alignment vertical="center" wrapText="1"/>
    </xf>
    <xf numFmtId="43" fontId="0" fillId="0" borderId="0" xfId="1" applyFont="1">
      <alignment vertical="center"/>
    </xf>
    <xf numFmtId="0" fontId="17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10361252736"/>
          <c:y val="0.13425946756655421"/>
          <c:w val="0.76686745574427717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梦想世界数据1!$O$1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梦想世界数据1!$O$2:$O$43</c:f>
              <c:numCache>
                <c:formatCode>General</c:formatCode>
                <c:ptCount val="42"/>
                <c:pt idx="0">
                  <c:v>6446</c:v>
                </c:pt>
                <c:pt idx="1">
                  <c:v>7989</c:v>
                </c:pt>
                <c:pt idx="2">
                  <c:v>8169</c:v>
                </c:pt>
                <c:pt idx="3">
                  <c:v>4480</c:v>
                </c:pt>
                <c:pt idx="4">
                  <c:v>4086</c:v>
                </c:pt>
                <c:pt idx="5">
                  <c:v>4860</c:v>
                </c:pt>
                <c:pt idx="6">
                  <c:v>4701</c:v>
                </c:pt>
                <c:pt idx="7">
                  <c:v>4370</c:v>
                </c:pt>
                <c:pt idx="8">
                  <c:v>3822</c:v>
                </c:pt>
                <c:pt idx="9">
                  <c:v>3599</c:v>
                </c:pt>
                <c:pt idx="10">
                  <c:v>3272</c:v>
                </c:pt>
                <c:pt idx="11">
                  <c:v>3407</c:v>
                </c:pt>
                <c:pt idx="12">
                  <c:v>3382</c:v>
                </c:pt>
                <c:pt idx="13">
                  <c:v>2864</c:v>
                </c:pt>
                <c:pt idx="14">
                  <c:v>3010</c:v>
                </c:pt>
                <c:pt idx="15">
                  <c:v>2869</c:v>
                </c:pt>
                <c:pt idx="16">
                  <c:v>2666</c:v>
                </c:pt>
                <c:pt idx="17">
                  <c:v>2907</c:v>
                </c:pt>
                <c:pt idx="18">
                  <c:v>3174</c:v>
                </c:pt>
                <c:pt idx="19">
                  <c:v>3115</c:v>
                </c:pt>
                <c:pt idx="20">
                  <c:v>3190</c:v>
                </c:pt>
                <c:pt idx="21">
                  <c:v>2775</c:v>
                </c:pt>
                <c:pt idx="22">
                  <c:v>3065</c:v>
                </c:pt>
                <c:pt idx="23">
                  <c:v>3062</c:v>
                </c:pt>
                <c:pt idx="24">
                  <c:v>2787</c:v>
                </c:pt>
                <c:pt idx="25">
                  <c:v>2594</c:v>
                </c:pt>
                <c:pt idx="26">
                  <c:v>2650</c:v>
                </c:pt>
                <c:pt idx="27">
                  <c:v>2661</c:v>
                </c:pt>
                <c:pt idx="28">
                  <c:v>3110</c:v>
                </c:pt>
                <c:pt idx="29">
                  <c:v>3076</c:v>
                </c:pt>
                <c:pt idx="30">
                  <c:v>3872</c:v>
                </c:pt>
                <c:pt idx="31">
                  <c:v>3266</c:v>
                </c:pt>
                <c:pt idx="32">
                  <c:v>2760</c:v>
                </c:pt>
                <c:pt idx="33">
                  <c:v>2757</c:v>
                </c:pt>
                <c:pt idx="34">
                  <c:v>2537</c:v>
                </c:pt>
                <c:pt idx="35">
                  <c:v>2470</c:v>
                </c:pt>
                <c:pt idx="36">
                  <c:v>1662</c:v>
                </c:pt>
                <c:pt idx="37">
                  <c:v>1536</c:v>
                </c:pt>
                <c:pt idx="38">
                  <c:v>1707</c:v>
                </c:pt>
                <c:pt idx="39">
                  <c:v>1673</c:v>
                </c:pt>
                <c:pt idx="40">
                  <c:v>1664</c:v>
                </c:pt>
                <c:pt idx="41">
                  <c:v>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48368"/>
        <c:axId val="308347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83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348368"/>
        <c:crosses val="autoZero"/>
        <c:crossBetween val="between"/>
        <c:majorUnit val="2000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34780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梦想世界数据1!$H$1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梦想世界数据1!$H$2:$H$43</c:f>
              <c:numCache>
                <c:formatCode>0.00_);[Red]\(0.00\)</c:formatCode>
                <c:ptCount val="42"/>
                <c:pt idx="0">
                  <c:v>59.855145689829094</c:v>
                </c:pt>
                <c:pt idx="1">
                  <c:v>60.734296720244501</c:v>
                </c:pt>
                <c:pt idx="2">
                  <c:v>63.46158594477432</c:v>
                </c:pt>
                <c:pt idx="3">
                  <c:v>77.857681509920695</c:v>
                </c:pt>
                <c:pt idx="4">
                  <c:v>73.086340816687283</c:v>
                </c:pt>
                <c:pt idx="5">
                  <c:v>73.800349895941721</c:v>
                </c:pt>
                <c:pt idx="6">
                  <c:v>70.707061778043979</c:v>
                </c:pt>
                <c:pt idx="7">
                  <c:v>69.625925529656527</c:v>
                </c:pt>
                <c:pt idx="8">
                  <c:v>76.805838729556768</c:v>
                </c:pt>
                <c:pt idx="9">
                  <c:v>73.091414981812449</c:v>
                </c:pt>
                <c:pt idx="10">
                  <c:v>77.053219954894388</c:v>
                </c:pt>
                <c:pt idx="11">
                  <c:v>77.18796569588639</c:v>
                </c:pt>
                <c:pt idx="12">
                  <c:v>77.367604514780751</c:v>
                </c:pt>
                <c:pt idx="13">
                  <c:v>82.36037356180185</c:v>
                </c:pt>
                <c:pt idx="14">
                  <c:v>76.215814152208722</c:v>
                </c:pt>
                <c:pt idx="15">
                  <c:v>76.996914815662933</c:v>
                </c:pt>
                <c:pt idx="16">
                  <c:v>79.496911648978028</c:v>
                </c:pt>
                <c:pt idx="17">
                  <c:v>79.762371285144795</c:v>
                </c:pt>
                <c:pt idx="18">
                  <c:v>73.251241803356578</c:v>
                </c:pt>
                <c:pt idx="19">
                  <c:v>79.876706504829954</c:v>
                </c:pt>
                <c:pt idx="20">
                  <c:v>81.830650224024623</c:v>
                </c:pt>
                <c:pt idx="21">
                  <c:v>90.11679233627541</c:v>
                </c:pt>
                <c:pt idx="22">
                  <c:v>81.432910488575587</c:v>
                </c:pt>
                <c:pt idx="23">
                  <c:v>79.982637262681195</c:v>
                </c:pt>
                <c:pt idx="24">
                  <c:v>83.820146325994386</c:v>
                </c:pt>
                <c:pt idx="25">
                  <c:v>79.939843547897283</c:v>
                </c:pt>
                <c:pt idx="26">
                  <c:v>84.203570189875521</c:v>
                </c:pt>
                <c:pt idx="27">
                  <c:v>92.480259095979179</c:v>
                </c:pt>
                <c:pt idx="28">
                  <c:v>86.606644863995129</c:v>
                </c:pt>
                <c:pt idx="29">
                  <c:v>75.355820120047184</c:v>
                </c:pt>
                <c:pt idx="30">
                  <c:v>81.178706898043217</c:v>
                </c:pt>
                <c:pt idx="31">
                  <c:v>85.291486020047913</c:v>
                </c:pt>
                <c:pt idx="32">
                  <c:v>88.915133486533065</c:v>
                </c:pt>
                <c:pt idx="33">
                  <c:v>98.7855623733128</c:v>
                </c:pt>
                <c:pt idx="34">
                  <c:v>92.83743020834325</c:v>
                </c:pt>
                <c:pt idx="35">
                  <c:v>95.549744062978789</c:v>
                </c:pt>
                <c:pt idx="36">
                  <c:v>96.605904002861124</c:v>
                </c:pt>
                <c:pt idx="37">
                  <c:v>103.81072669043611</c:v>
                </c:pt>
                <c:pt idx="38">
                  <c:v>99.116793919398944</c:v>
                </c:pt>
                <c:pt idx="39">
                  <c:v>103.36505106445394</c:v>
                </c:pt>
                <c:pt idx="40">
                  <c:v>95.247953803890212</c:v>
                </c:pt>
                <c:pt idx="41">
                  <c:v>99.020658481578494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54848"/>
        <c:axId val="309054288"/>
      </c:barChart>
      <c:valAx>
        <c:axId val="3090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054848"/>
        <c:crosses val="autoZero"/>
        <c:crossBetween val="between"/>
      </c:valAx>
      <c:catAx>
        <c:axId val="3090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05428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梦想世界数据1!$K$1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</c:ser>
        <c:ser>
          <c:idx val="2"/>
          <c:order val="0"/>
          <c:tx>
            <c:strRef>
              <c:f>梦想世界数据1!$I$1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461200"/>
        <c:axId val="309460640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梦想世界数据1!$L$1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梦想世界数据1!$L$2:$L$43</c15:sqref>
                        </c15:formulaRef>
                      </c:ext>
                    </c:extLst>
                    <c:numCache>
                      <c:formatCode>0.00%</c:formatCode>
                      <c:ptCount val="42"/>
                      <c:pt idx="0">
                        <c:v>0.3221</c:v>
                      </c:pt>
                      <c:pt idx="1">
                        <c:v>0.24199999999999999</c:v>
                      </c:pt>
                      <c:pt idx="2">
                        <c:v>0.3861</c:v>
                      </c:pt>
                      <c:pt idx="3">
                        <c:v>0.28360000000000002</c:v>
                      </c:pt>
                      <c:pt idx="4">
                        <c:v>0.34810000000000002</c:v>
                      </c:pt>
                      <c:pt idx="5">
                        <c:v>0.37060000000000004</c:v>
                      </c:pt>
                      <c:pt idx="6">
                        <c:v>0.37070000000000003</c:v>
                      </c:pt>
                      <c:pt idx="7">
                        <c:v>0.32650000000000001</c:v>
                      </c:pt>
                      <c:pt idx="8">
                        <c:v>0.31950000000000001</c:v>
                      </c:pt>
                      <c:pt idx="9">
                        <c:v>0.30430000000000001</c:v>
                      </c:pt>
                      <c:pt idx="10">
                        <c:v>0.3226</c:v>
                      </c:pt>
                      <c:pt idx="11">
                        <c:v>0.32270000000000004</c:v>
                      </c:pt>
                      <c:pt idx="12">
                        <c:v>0.33079999999999998</c:v>
                      </c:pt>
                      <c:pt idx="13">
                        <c:v>0.309</c:v>
                      </c:pt>
                      <c:pt idx="14">
                        <c:v>0.21030000000000001</c:v>
                      </c:pt>
                      <c:pt idx="15">
                        <c:v>0.25079999999999997</c:v>
                      </c:pt>
                      <c:pt idx="16">
                        <c:v>0.24489999999999998</c:v>
                      </c:pt>
                      <c:pt idx="17">
                        <c:v>0.20899999999999999</c:v>
                      </c:pt>
                      <c:pt idx="18">
                        <c:v>0.21510000000000001</c:v>
                      </c:pt>
                      <c:pt idx="19">
                        <c:v>0.28270000000000001</c:v>
                      </c:pt>
                      <c:pt idx="20">
                        <c:v>0.3226</c:v>
                      </c:pt>
                      <c:pt idx="21">
                        <c:v>0.2762</c:v>
                      </c:pt>
                      <c:pt idx="22">
                        <c:v>0.35920000000000002</c:v>
                      </c:pt>
                      <c:pt idx="23">
                        <c:v>0.21760000000000002</c:v>
                      </c:pt>
                      <c:pt idx="24">
                        <c:v>0.28689999999999999</c:v>
                      </c:pt>
                      <c:pt idx="25">
                        <c:v>0.22899999999999998</c:v>
                      </c:pt>
                      <c:pt idx="26">
                        <c:v>0.16539999999999999</c:v>
                      </c:pt>
                      <c:pt idx="27">
                        <c:v>0.2316</c:v>
                      </c:pt>
                      <c:pt idx="28">
                        <c:v>0.21429999999999999</c:v>
                      </c:pt>
                      <c:pt idx="29">
                        <c:v>0.23039999999999999</c:v>
                      </c:pt>
                      <c:pt idx="30">
                        <c:v>0.18590000000000001</c:v>
                      </c:pt>
                      <c:pt idx="31">
                        <c:v>0.20180000000000001</c:v>
                      </c:pt>
                      <c:pt idx="32">
                        <c:v>0.2412</c:v>
                      </c:pt>
                      <c:pt idx="33">
                        <c:v>0.16210000000000002</c:v>
                      </c:pt>
                      <c:pt idx="34">
                        <c:v>0.17249999999999999</c:v>
                      </c:pt>
                      <c:pt idx="35">
                        <c:v>0.153</c:v>
                      </c:pt>
                      <c:pt idx="36">
                        <c:v>0.14710000000000001</c:v>
                      </c:pt>
                      <c:pt idx="37">
                        <c:v>0.1457</c:v>
                      </c:pt>
                      <c:pt idx="38">
                        <c:v>0.11560000000000001</c:v>
                      </c:pt>
                      <c:pt idx="39">
                        <c:v>0.18659999999999999</c:v>
                      </c:pt>
                      <c:pt idx="40">
                        <c:v>0.16690000000000002</c:v>
                      </c:pt>
                      <c:pt idx="4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4736</c:v>
                      </c:pt>
                      <c:pt idx="1">
                        <c:v>3721</c:v>
                      </c:pt>
                      <c:pt idx="2">
                        <c:v>3879</c:v>
                      </c:pt>
                      <c:pt idx="3">
                        <c:v>2986</c:v>
                      </c:pt>
                      <c:pt idx="4">
                        <c:v>4108</c:v>
                      </c:pt>
                      <c:pt idx="5">
                        <c:v>4000</c:v>
                      </c:pt>
                      <c:pt idx="6">
                        <c:v>4785</c:v>
                      </c:pt>
                      <c:pt idx="7">
                        <c:v>4455</c:v>
                      </c:pt>
                      <c:pt idx="8">
                        <c:v>3789</c:v>
                      </c:pt>
                      <c:pt idx="9">
                        <c:v>3981</c:v>
                      </c:pt>
                      <c:pt idx="10">
                        <c:v>3060</c:v>
                      </c:pt>
                      <c:pt idx="11">
                        <c:v>3486</c:v>
                      </c:pt>
                      <c:pt idx="12">
                        <c:v>4162</c:v>
                      </c:pt>
                      <c:pt idx="13">
                        <c:v>3009</c:v>
                      </c:pt>
                      <c:pt idx="14">
                        <c:v>3171</c:v>
                      </c:pt>
                      <c:pt idx="15">
                        <c:v>3141</c:v>
                      </c:pt>
                      <c:pt idx="16">
                        <c:v>3215</c:v>
                      </c:pt>
                      <c:pt idx="17">
                        <c:v>3426</c:v>
                      </c:pt>
                      <c:pt idx="18">
                        <c:v>3833</c:v>
                      </c:pt>
                      <c:pt idx="19">
                        <c:v>3717</c:v>
                      </c:pt>
                      <c:pt idx="20">
                        <c:v>3940</c:v>
                      </c:pt>
                      <c:pt idx="21">
                        <c:v>3894</c:v>
                      </c:pt>
                      <c:pt idx="22">
                        <c:v>3264</c:v>
                      </c:pt>
                      <c:pt idx="23">
                        <c:v>3100</c:v>
                      </c:pt>
                      <c:pt idx="24">
                        <c:v>3411</c:v>
                      </c:pt>
                      <c:pt idx="25">
                        <c:v>2626</c:v>
                      </c:pt>
                      <c:pt idx="26">
                        <c:v>3057</c:v>
                      </c:pt>
                      <c:pt idx="27">
                        <c:v>2899</c:v>
                      </c:pt>
                      <c:pt idx="28">
                        <c:v>3707</c:v>
                      </c:pt>
                      <c:pt idx="29">
                        <c:v>5263</c:v>
                      </c:pt>
                      <c:pt idx="30">
                        <c:v>5016</c:v>
                      </c:pt>
                      <c:pt idx="31">
                        <c:v>5651</c:v>
                      </c:pt>
                      <c:pt idx="32">
                        <c:v>5437</c:v>
                      </c:pt>
                      <c:pt idx="33">
                        <c:v>4273</c:v>
                      </c:pt>
                      <c:pt idx="34">
                        <c:v>3765</c:v>
                      </c:pt>
                      <c:pt idx="35">
                        <c:v>3845</c:v>
                      </c:pt>
                      <c:pt idx="36">
                        <c:v>3962</c:v>
                      </c:pt>
                      <c:pt idx="37">
                        <c:v>3213</c:v>
                      </c:pt>
                      <c:pt idx="38">
                        <c:v>3596</c:v>
                      </c:pt>
                      <c:pt idx="39">
                        <c:v>3316</c:v>
                      </c:pt>
                      <c:pt idx="40">
                        <c:v>3518</c:v>
                      </c:pt>
                      <c:pt idx="41">
                        <c:v>4311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39241</c:v>
                      </c:pt>
                      <c:pt idx="1">
                        <c:v>33099</c:v>
                      </c:pt>
                      <c:pt idx="2">
                        <c:v>50270</c:v>
                      </c:pt>
                      <c:pt idx="3">
                        <c:v>30077</c:v>
                      </c:pt>
                      <c:pt idx="4">
                        <c:v>24415</c:v>
                      </c:pt>
                      <c:pt idx="5">
                        <c:v>30639</c:v>
                      </c:pt>
                      <c:pt idx="6">
                        <c:v>33128</c:v>
                      </c:pt>
                      <c:pt idx="7">
                        <c:v>28657</c:v>
                      </c:pt>
                      <c:pt idx="8">
                        <c:v>24847</c:v>
                      </c:pt>
                      <c:pt idx="9">
                        <c:v>29450</c:v>
                      </c:pt>
                      <c:pt idx="10">
                        <c:v>23254</c:v>
                      </c:pt>
                      <c:pt idx="11">
                        <c:v>23517</c:v>
                      </c:pt>
                      <c:pt idx="12">
                        <c:v>24278</c:v>
                      </c:pt>
                      <c:pt idx="13">
                        <c:v>18473</c:v>
                      </c:pt>
                      <c:pt idx="14">
                        <c:v>33537</c:v>
                      </c:pt>
                      <c:pt idx="15">
                        <c:v>25965</c:v>
                      </c:pt>
                      <c:pt idx="16">
                        <c:v>25212</c:v>
                      </c:pt>
                      <c:pt idx="17">
                        <c:v>31901</c:v>
                      </c:pt>
                      <c:pt idx="18">
                        <c:v>34279</c:v>
                      </c:pt>
                      <c:pt idx="19">
                        <c:v>24574</c:v>
                      </c:pt>
                      <c:pt idx="20">
                        <c:v>30045</c:v>
                      </c:pt>
                      <c:pt idx="21">
                        <c:v>38574</c:v>
                      </c:pt>
                      <c:pt idx="22">
                        <c:v>31636</c:v>
                      </c:pt>
                      <c:pt idx="23">
                        <c:v>25650</c:v>
                      </c:pt>
                      <c:pt idx="24">
                        <c:v>18164</c:v>
                      </c:pt>
                      <c:pt idx="25">
                        <c:v>18735</c:v>
                      </c:pt>
                      <c:pt idx="26">
                        <c:v>26039</c:v>
                      </c:pt>
                      <c:pt idx="27">
                        <c:v>16925</c:v>
                      </c:pt>
                      <c:pt idx="28">
                        <c:v>19205</c:v>
                      </c:pt>
                      <c:pt idx="29">
                        <c:v>19805</c:v>
                      </c:pt>
                      <c:pt idx="30">
                        <c:v>24137</c:v>
                      </c:pt>
                      <c:pt idx="31">
                        <c:v>21101</c:v>
                      </c:pt>
                      <c:pt idx="32">
                        <c:v>18602</c:v>
                      </c:pt>
                      <c:pt idx="33">
                        <c:v>24731</c:v>
                      </c:pt>
                      <c:pt idx="34">
                        <c:v>19443</c:v>
                      </c:pt>
                      <c:pt idx="35">
                        <c:v>22544</c:v>
                      </c:pt>
                      <c:pt idx="36">
                        <c:v>23684</c:v>
                      </c:pt>
                      <c:pt idx="37">
                        <c:v>21074</c:v>
                      </c:pt>
                      <c:pt idx="38">
                        <c:v>29576</c:v>
                      </c:pt>
                      <c:pt idx="39">
                        <c:v>22320</c:v>
                      </c:pt>
                      <c:pt idx="40">
                        <c:v>17231</c:v>
                      </c:pt>
                      <c:pt idx="41">
                        <c:v>31709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梦想世界数据1!$J$1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梦想世界数据1!$J$2:$J$43</c:f>
              <c:numCache>
                <c:formatCode>0.00%</c:formatCode>
                <c:ptCount val="42"/>
                <c:pt idx="0">
                  <c:v>0.11317645140107897</c:v>
                </c:pt>
                <c:pt idx="1">
                  <c:v>0.11457407174487243</c:v>
                </c:pt>
                <c:pt idx="2">
                  <c:v>0.10309669962862235</c:v>
                </c:pt>
                <c:pt idx="3">
                  <c:v>9.6983034818615296E-2</c:v>
                </c:pt>
                <c:pt idx="4">
                  <c:v>0.1144014091070064</c:v>
                </c:pt>
                <c:pt idx="5">
                  <c:v>0.1165991866528568</c:v>
                </c:pt>
                <c:pt idx="6">
                  <c:v>0.1183395860662929</c:v>
                </c:pt>
                <c:pt idx="7">
                  <c:v>0.11896238365368729</c:v>
                </c:pt>
                <c:pt idx="8">
                  <c:v>0.11741306241988239</c:v>
                </c:pt>
                <c:pt idx="9">
                  <c:v>0.11647028089810398</c:v>
                </c:pt>
                <c:pt idx="10">
                  <c:v>0.10988956495435319</c:v>
                </c:pt>
                <c:pt idx="11">
                  <c:v>0.11296358300671616</c:v>
                </c:pt>
                <c:pt idx="12">
                  <c:v>0.12255239548821799</c:v>
                </c:pt>
                <c:pt idx="13">
                  <c:v>0.11718615874711481</c:v>
                </c:pt>
                <c:pt idx="14">
                  <c:v>0.10693456494622931</c:v>
                </c:pt>
                <c:pt idx="15">
                  <c:v>0.10798787155780892</c:v>
                </c:pt>
                <c:pt idx="16">
                  <c:v>0.11175618281309906</c:v>
                </c:pt>
                <c:pt idx="17">
                  <c:v>0.11175259492589992</c:v>
                </c:pt>
                <c:pt idx="18">
                  <c:v>0.11383424993884263</c:v>
                </c:pt>
                <c:pt idx="19">
                  <c:v>0.11747002227593725</c:v>
                </c:pt>
                <c:pt idx="20">
                  <c:v>0.12301403671139904</c:v>
                </c:pt>
                <c:pt idx="21">
                  <c:v>0.11501968396799768</c:v>
                </c:pt>
                <c:pt idx="22">
                  <c:v>0.11294630689561189</c:v>
                </c:pt>
                <c:pt idx="23">
                  <c:v>0.11941206641658202</c:v>
                </c:pt>
                <c:pt idx="24">
                  <c:v>0.13441490643321821</c:v>
                </c:pt>
                <c:pt idx="25">
                  <c:v>0.12466953590048269</c:v>
                </c:pt>
                <c:pt idx="26">
                  <c:v>0.12540052939537474</c:v>
                </c:pt>
                <c:pt idx="27">
                  <c:v>0.13692547927680471</c:v>
                </c:pt>
                <c:pt idx="28">
                  <c:v>0.15432354670049192</c:v>
                </c:pt>
                <c:pt idx="29">
                  <c:v>0.17590633543325807</c:v>
                </c:pt>
                <c:pt idx="30">
                  <c:v>0.15889706008204157</c:v>
                </c:pt>
                <c:pt idx="31">
                  <c:v>0.18210020347379907</c:v>
                </c:pt>
                <c:pt idx="32">
                  <c:v>0.18048737891933361</c:v>
                </c:pt>
                <c:pt idx="33">
                  <c:v>0.17440635975724816</c:v>
                </c:pt>
                <c:pt idx="34">
                  <c:v>0.16788876732064342</c:v>
                </c:pt>
                <c:pt idx="35">
                  <c:v>0.16374717984981649</c:v>
                </c:pt>
                <c:pt idx="36">
                  <c:v>0.1709316115430228</c:v>
                </c:pt>
                <c:pt idx="37">
                  <c:v>0.16077170418006431</c:v>
                </c:pt>
                <c:pt idx="38">
                  <c:v>0.15759265864651903</c:v>
                </c:pt>
                <c:pt idx="39">
                  <c:v>0.16373768605738118</c:v>
                </c:pt>
                <c:pt idx="40">
                  <c:v>0.16628130877946873</c:v>
                </c:pt>
                <c:pt idx="41">
                  <c:v>0.16228277959724541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62320"/>
        <c:axId val="309461760"/>
      </c:lineChart>
      <c:valAx>
        <c:axId val="309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6120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94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606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946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62320"/>
        <c:crosses val="max"/>
        <c:crossBetween val="between"/>
      </c:valAx>
      <c:catAx>
        <c:axId val="30946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6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梦想世界数据2!$C$2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梦想世界数据2!$A$3:$A$14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梦想世界数据2!$C$3:$C$14</c:f>
              <c:numCache>
                <c:formatCode>_(* #,##0.00_);_(* \(#,##0.00\);_(* "-"??_);_(@_)</c:formatCode>
                <c:ptCount val="12"/>
                <c:pt idx="0">
                  <c:v>9157971.9383749999</c:v>
                </c:pt>
                <c:pt idx="1">
                  <c:v>8493644.47535</c:v>
                </c:pt>
                <c:pt idx="2">
                  <c:v>8292292.9889000002</c:v>
                </c:pt>
                <c:pt idx="3">
                  <c:v>8255722.466</c:v>
                </c:pt>
                <c:pt idx="4">
                  <c:v>8369206.2712500002</c:v>
                </c:pt>
                <c:pt idx="5">
                  <c:v>8496298.0775000006</c:v>
                </c:pt>
                <c:pt idx="6">
                  <c:v>8451855.2133333329</c:v>
                </c:pt>
                <c:pt idx="7">
                  <c:v>9199163.2845666669</c:v>
                </c:pt>
                <c:pt idx="8">
                  <c:v>9416816.5365999993</c:v>
                </c:pt>
                <c:pt idx="9">
                  <c:v>9872134.8566666674</c:v>
                </c:pt>
                <c:pt idx="10">
                  <c:v>8303295.631066666</c:v>
                </c:pt>
                <c:pt idx="11">
                  <c:v>8408074.736266667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466240"/>
        <c:axId val="3094656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梦想世界数据2!$B$2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梦想世界数据2!$A$3:$A$14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梦想世界数据2!$B$3:$B$14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36631887.7535</c:v>
                      </c:pt>
                      <c:pt idx="1">
                        <c:v>33974577.9014</c:v>
                      </c:pt>
                      <c:pt idx="2">
                        <c:v>33169171.955600001</c:v>
                      </c:pt>
                      <c:pt idx="3">
                        <c:v>33022889.864</c:v>
                      </c:pt>
                      <c:pt idx="4">
                        <c:v>33476825.085000001</c:v>
                      </c:pt>
                      <c:pt idx="5">
                        <c:v>33985192.310000002</c:v>
                      </c:pt>
                      <c:pt idx="6">
                        <c:v>25355565.640000001</c:v>
                      </c:pt>
                      <c:pt idx="7">
                        <c:v>27597489.853700001</c:v>
                      </c:pt>
                      <c:pt idx="8">
                        <c:v>28250449.6098</c:v>
                      </c:pt>
                      <c:pt idx="9">
                        <c:v>29616404.57</c:v>
                      </c:pt>
                      <c:pt idx="10">
                        <c:v>24909886.893199999</c:v>
                      </c:pt>
                      <c:pt idx="11">
                        <c:v>25224224.208799999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9465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662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94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梦想世界数据2!$G$2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梦想世界数据2!$E$3:$E$33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梦想世界数据2!$G$3:$G$33</c:f>
              <c:numCache>
                <c:formatCode>_(* #,##0.00_);_(* \(#,##0.00\);_(* "-"??_);_(@_)</c:formatCode>
                <c:ptCount val="31"/>
                <c:pt idx="0">
                  <c:v>380862.6807142857</c:v>
                </c:pt>
                <c:pt idx="1">
                  <c:v>297538.85690476192</c:v>
                </c:pt>
                <c:pt idx="2">
                  <c:v>273615.64023809525</c:v>
                </c:pt>
                <c:pt idx="3">
                  <c:v>296139.2019047619</c:v>
                </c:pt>
                <c:pt idx="4">
                  <c:v>284434.77976190473</c:v>
                </c:pt>
                <c:pt idx="5">
                  <c:v>273153.6073809524</c:v>
                </c:pt>
                <c:pt idx="6">
                  <c:v>276351.73690476187</c:v>
                </c:pt>
                <c:pt idx="7">
                  <c:v>278127.72619047621</c:v>
                </c:pt>
                <c:pt idx="8">
                  <c:v>287343.43904761906</c:v>
                </c:pt>
                <c:pt idx="9">
                  <c:v>272608.37886666664</c:v>
                </c:pt>
                <c:pt idx="10">
                  <c:v>293732.87723095238</c:v>
                </c:pt>
                <c:pt idx="11">
                  <c:v>275160.67773333332</c:v>
                </c:pt>
                <c:pt idx="12">
                  <c:v>266068.91166666662</c:v>
                </c:pt>
                <c:pt idx="13">
                  <c:v>278088.66333333333</c:v>
                </c:pt>
                <c:pt idx="14">
                  <c:v>316082.08476190479</c:v>
                </c:pt>
                <c:pt idx="15">
                  <c:v>277496.69952380954</c:v>
                </c:pt>
                <c:pt idx="16">
                  <c:v>270203.86190476187</c:v>
                </c:pt>
                <c:pt idx="17">
                  <c:v>287116.83785714285</c:v>
                </c:pt>
                <c:pt idx="18">
                  <c:v>258387.20428571428</c:v>
                </c:pt>
                <c:pt idx="19">
                  <c:v>274858.670647619</c:v>
                </c:pt>
                <c:pt idx="20">
                  <c:v>264189.77608571429</c:v>
                </c:pt>
                <c:pt idx="21">
                  <c:v>267264.02309523814</c:v>
                </c:pt>
                <c:pt idx="22">
                  <c:v>267361.33428571426</c:v>
                </c:pt>
                <c:pt idx="23">
                  <c:v>273013.32426190481</c:v>
                </c:pt>
                <c:pt idx="24">
                  <c:v>290286.255</c:v>
                </c:pt>
                <c:pt idx="25">
                  <c:v>283129.76425714284</c:v>
                </c:pt>
                <c:pt idx="26">
                  <c:v>306108.33023809519</c:v>
                </c:pt>
                <c:pt idx="27">
                  <c:v>300094.62047619047</c:v>
                </c:pt>
                <c:pt idx="28">
                  <c:v>301458.42974358972</c:v>
                </c:pt>
                <c:pt idx="29">
                  <c:v>302878.88088157895</c:v>
                </c:pt>
                <c:pt idx="30">
                  <c:v>302410.45416666666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85824"/>
        <c:axId val="30988526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梦想世界数据2!$F$2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梦想世界数据2!$E$3:$E$33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梦想世界数据2!$F$3:$F$33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15996232.59</c:v>
                      </c:pt>
                      <c:pt idx="1">
                        <c:v>12496631.99</c:v>
                      </c:pt>
                      <c:pt idx="2">
                        <c:v>11491856.890000001</c:v>
                      </c:pt>
                      <c:pt idx="3">
                        <c:v>12437846.48</c:v>
                      </c:pt>
                      <c:pt idx="4">
                        <c:v>11946260.75</c:v>
                      </c:pt>
                      <c:pt idx="5">
                        <c:v>11472451.51</c:v>
                      </c:pt>
                      <c:pt idx="6">
                        <c:v>11606772.949999999</c:v>
                      </c:pt>
                      <c:pt idx="7">
                        <c:v>11681364.5</c:v>
                      </c:pt>
                      <c:pt idx="8">
                        <c:v>12068424.439999999</c:v>
                      </c:pt>
                      <c:pt idx="9">
                        <c:v>11449551.9124</c:v>
                      </c:pt>
                      <c:pt idx="10">
                        <c:v>12336780.843699999</c:v>
                      </c:pt>
                      <c:pt idx="11">
                        <c:v>11556748.4648</c:v>
                      </c:pt>
                      <c:pt idx="12">
                        <c:v>11174894.289999999</c:v>
                      </c:pt>
                      <c:pt idx="13">
                        <c:v>11679723.859999999</c:v>
                      </c:pt>
                      <c:pt idx="14">
                        <c:v>13275447.560000001</c:v>
                      </c:pt>
                      <c:pt idx="15">
                        <c:v>11654861.380000001</c:v>
                      </c:pt>
                      <c:pt idx="16">
                        <c:v>11348562.199999999</c:v>
                      </c:pt>
                      <c:pt idx="17">
                        <c:v>12058907.189999999</c:v>
                      </c:pt>
                      <c:pt idx="18">
                        <c:v>10852262.58</c:v>
                      </c:pt>
                      <c:pt idx="19">
                        <c:v>11544064.167199999</c:v>
                      </c:pt>
                      <c:pt idx="20">
                        <c:v>11095970.5956</c:v>
                      </c:pt>
                      <c:pt idx="21">
                        <c:v>11225088.970000001</c:v>
                      </c:pt>
                      <c:pt idx="22">
                        <c:v>11229176.039999999</c:v>
                      </c:pt>
                      <c:pt idx="23">
                        <c:v>11466559.619000001</c:v>
                      </c:pt>
                      <c:pt idx="24">
                        <c:v>12192022.710000001</c:v>
                      </c:pt>
                      <c:pt idx="25">
                        <c:v>11891450.0988</c:v>
                      </c:pt>
                      <c:pt idx="26">
                        <c:v>12856549.869999999</c:v>
                      </c:pt>
                      <c:pt idx="27">
                        <c:v>12603974.060000001</c:v>
                      </c:pt>
                      <c:pt idx="28">
                        <c:v>11756878.76</c:v>
                      </c:pt>
                      <c:pt idx="29">
                        <c:v>11509397.4735</c:v>
                      </c:pt>
                      <c:pt idx="30">
                        <c:v>7257850.9000000004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9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8582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98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8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梦想世界数据2!$J$2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梦想世界数据2!$I$3:$I$26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梦想世界数据2!$J$3:$J$26</c:f>
              <c:numCache>
                <c:formatCode>_(* #,##0.00_);_(* \(#,##0.00\);_(* "-"??_);_(@_)</c:formatCode>
                <c:ptCount val="24"/>
                <c:pt idx="0">
                  <c:v>21324641.34</c:v>
                </c:pt>
                <c:pt idx="1">
                  <c:v>11408241.994999999</c:v>
                </c:pt>
                <c:pt idx="2">
                  <c:v>7474164.5999999996</c:v>
                </c:pt>
                <c:pt idx="3">
                  <c:v>5045832.0599999996</c:v>
                </c:pt>
                <c:pt idx="4">
                  <c:v>3443351.74</c:v>
                </c:pt>
                <c:pt idx="5">
                  <c:v>2806634.91</c:v>
                </c:pt>
                <c:pt idx="6">
                  <c:v>3006440.31</c:v>
                </c:pt>
                <c:pt idx="7">
                  <c:v>4106935.22</c:v>
                </c:pt>
                <c:pt idx="8">
                  <c:v>6691576.9500000002</c:v>
                </c:pt>
                <c:pt idx="9">
                  <c:v>11120503.243100001</c:v>
                </c:pt>
                <c:pt idx="10">
                  <c:v>14221073.029999999</c:v>
                </c:pt>
                <c:pt idx="11">
                  <c:v>15592864.02</c:v>
                </c:pt>
                <c:pt idx="12">
                  <c:v>19047929.4837</c:v>
                </c:pt>
                <c:pt idx="13">
                  <c:v>17641730.41</c:v>
                </c:pt>
                <c:pt idx="14">
                  <c:v>16966057.960000001</c:v>
                </c:pt>
                <c:pt idx="15">
                  <c:v>16354517.059</c:v>
                </c:pt>
                <c:pt idx="16">
                  <c:v>15565796.130000001</c:v>
                </c:pt>
                <c:pt idx="17">
                  <c:v>20221898.632399999</c:v>
                </c:pt>
                <c:pt idx="18">
                  <c:v>21417900.719999999</c:v>
                </c:pt>
                <c:pt idx="19">
                  <c:v>24134473.219799999</c:v>
                </c:pt>
                <c:pt idx="20">
                  <c:v>19247993.460000001</c:v>
                </c:pt>
                <c:pt idx="21">
                  <c:v>31079813.32</c:v>
                </c:pt>
                <c:pt idx="22">
                  <c:v>32611943.112</c:v>
                </c:pt>
                <c:pt idx="23">
                  <c:v>24682252.719999999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89184"/>
        <c:axId val="309888624"/>
        <c:extLst/>
      </c:barChart>
      <c:valAx>
        <c:axId val="3098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8918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98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8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梦想世界数据1!$I$1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53856"/>
        <c:axId val="310053296"/>
      </c:barChart>
      <c:lineChart>
        <c:grouping val="standard"/>
        <c:varyColors val="0"/>
        <c:ser>
          <c:idx val="0"/>
          <c:order val="2"/>
          <c:tx>
            <c:strRef>
              <c:f>梦想世界数据1!$K$1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52736"/>
        <c:axId val="310052176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梦想世界数据1!$J$1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梦想世界数据1!$J$2:$J$37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0.11317645140107897</c:v>
                      </c:pt>
                      <c:pt idx="1">
                        <c:v>0.11457407174487243</c:v>
                      </c:pt>
                      <c:pt idx="2">
                        <c:v>0.10309669962862235</c:v>
                      </c:pt>
                      <c:pt idx="3">
                        <c:v>9.6983034818615296E-2</c:v>
                      </c:pt>
                      <c:pt idx="4">
                        <c:v>0.1144014091070064</c:v>
                      </c:pt>
                      <c:pt idx="5">
                        <c:v>0.1165991866528568</c:v>
                      </c:pt>
                      <c:pt idx="6">
                        <c:v>0.1183395860662929</c:v>
                      </c:pt>
                      <c:pt idx="7">
                        <c:v>0.11896238365368729</c:v>
                      </c:pt>
                      <c:pt idx="8">
                        <c:v>0.11741306241988239</c:v>
                      </c:pt>
                      <c:pt idx="9">
                        <c:v>0.11647028089810398</c:v>
                      </c:pt>
                      <c:pt idx="10">
                        <c:v>0.10988956495435319</c:v>
                      </c:pt>
                      <c:pt idx="11">
                        <c:v>0.11296358300671616</c:v>
                      </c:pt>
                      <c:pt idx="12">
                        <c:v>0.12255239548821799</c:v>
                      </c:pt>
                      <c:pt idx="13">
                        <c:v>0.11718615874711481</c:v>
                      </c:pt>
                      <c:pt idx="14">
                        <c:v>0.10693456494622931</c:v>
                      </c:pt>
                      <c:pt idx="15">
                        <c:v>0.10798787155780892</c:v>
                      </c:pt>
                      <c:pt idx="16">
                        <c:v>0.11175618281309906</c:v>
                      </c:pt>
                      <c:pt idx="17">
                        <c:v>0.11175259492589992</c:v>
                      </c:pt>
                      <c:pt idx="18">
                        <c:v>0.11383424993884263</c:v>
                      </c:pt>
                      <c:pt idx="19">
                        <c:v>0.11747002227593725</c:v>
                      </c:pt>
                      <c:pt idx="20">
                        <c:v>0.12301403671139904</c:v>
                      </c:pt>
                      <c:pt idx="21">
                        <c:v>0.11501968396799768</c:v>
                      </c:pt>
                      <c:pt idx="22">
                        <c:v>0.11294630689561189</c:v>
                      </c:pt>
                      <c:pt idx="23">
                        <c:v>0.11941206641658202</c:v>
                      </c:pt>
                      <c:pt idx="24">
                        <c:v>0.13441490643321821</c:v>
                      </c:pt>
                      <c:pt idx="25">
                        <c:v>0.12466953590048269</c:v>
                      </c:pt>
                      <c:pt idx="26">
                        <c:v>0.12540052939537474</c:v>
                      </c:pt>
                      <c:pt idx="27">
                        <c:v>0.13692547927680471</c:v>
                      </c:pt>
                      <c:pt idx="28">
                        <c:v>0.15432354670049192</c:v>
                      </c:pt>
                      <c:pt idx="29">
                        <c:v>0.17590633543325807</c:v>
                      </c:pt>
                      <c:pt idx="30">
                        <c:v>0.15889706008204157</c:v>
                      </c:pt>
                      <c:pt idx="31">
                        <c:v>0.18210020347379907</c:v>
                      </c:pt>
                      <c:pt idx="32">
                        <c:v>0.18048737891933361</c:v>
                      </c:pt>
                      <c:pt idx="33">
                        <c:v>0.17440635975724816</c:v>
                      </c:pt>
                      <c:pt idx="34">
                        <c:v>0.16788876732064342</c:v>
                      </c:pt>
                      <c:pt idx="35">
                        <c:v>0.16374717984981649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10052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273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100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21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1005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38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100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梦想世界数据1!$M$1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梦想世界数据1!$M$2:$M$43</c:f>
              <c:numCache>
                <c:formatCode>General</c:formatCode>
                <c:ptCount val="42"/>
                <c:pt idx="0">
                  <c:v>4736</c:v>
                </c:pt>
                <c:pt idx="1">
                  <c:v>3721</c:v>
                </c:pt>
                <c:pt idx="2">
                  <c:v>3879</c:v>
                </c:pt>
                <c:pt idx="3">
                  <c:v>2986</c:v>
                </c:pt>
                <c:pt idx="4">
                  <c:v>4108</c:v>
                </c:pt>
                <c:pt idx="5">
                  <c:v>4000</c:v>
                </c:pt>
                <c:pt idx="6">
                  <c:v>4785</c:v>
                </c:pt>
                <c:pt idx="7">
                  <c:v>4455</c:v>
                </c:pt>
                <c:pt idx="8">
                  <c:v>3789</c:v>
                </c:pt>
                <c:pt idx="9">
                  <c:v>3981</c:v>
                </c:pt>
                <c:pt idx="10">
                  <c:v>3060</c:v>
                </c:pt>
                <c:pt idx="11">
                  <c:v>3486</c:v>
                </c:pt>
                <c:pt idx="12">
                  <c:v>4162</c:v>
                </c:pt>
                <c:pt idx="13">
                  <c:v>3009</c:v>
                </c:pt>
                <c:pt idx="14">
                  <c:v>3171</c:v>
                </c:pt>
                <c:pt idx="15">
                  <c:v>3141</c:v>
                </c:pt>
                <c:pt idx="16">
                  <c:v>3215</c:v>
                </c:pt>
                <c:pt idx="17">
                  <c:v>3426</c:v>
                </c:pt>
                <c:pt idx="18">
                  <c:v>3833</c:v>
                </c:pt>
                <c:pt idx="19">
                  <c:v>3717</c:v>
                </c:pt>
                <c:pt idx="20">
                  <c:v>3940</c:v>
                </c:pt>
                <c:pt idx="21">
                  <c:v>3894</c:v>
                </c:pt>
                <c:pt idx="22">
                  <c:v>3264</c:v>
                </c:pt>
                <c:pt idx="23">
                  <c:v>3100</c:v>
                </c:pt>
                <c:pt idx="24">
                  <c:v>3411</c:v>
                </c:pt>
                <c:pt idx="25">
                  <c:v>2626</c:v>
                </c:pt>
                <c:pt idx="26">
                  <c:v>3057</c:v>
                </c:pt>
                <c:pt idx="27">
                  <c:v>2899</c:v>
                </c:pt>
                <c:pt idx="28">
                  <c:v>3707</c:v>
                </c:pt>
                <c:pt idx="29">
                  <c:v>5263</c:v>
                </c:pt>
                <c:pt idx="30">
                  <c:v>5016</c:v>
                </c:pt>
                <c:pt idx="31">
                  <c:v>5651</c:v>
                </c:pt>
                <c:pt idx="32">
                  <c:v>5437</c:v>
                </c:pt>
                <c:pt idx="33">
                  <c:v>4273</c:v>
                </c:pt>
                <c:pt idx="34">
                  <c:v>3765</c:v>
                </c:pt>
                <c:pt idx="35">
                  <c:v>3845</c:v>
                </c:pt>
                <c:pt idx="36">
                  <c:v>3962</c:v>
                </c:pt>
                <c:pt idx="37">
                  <c:v>3213</c:v>
                </c:pt>
                <c:pt idx="38">
                  <c:v>3596</c:v>
                </c:pt>
                <c:pt idx="39">
                  <c:v>3316</c:v>
                </c:pt>
                <c:pt idx="40">
                  <c:v>3518</c:v>
                </c:pt>
                <c:pt idx="41">
                  <c:v>4311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58896"/>
        <c:axId val="310058336"/>
      </c:barChart>
      <c:lineChart>
        <c:grouping val="standard"/>
        <c:varyColors val="0"/>
        <c:ser>
          <c:idx val="5"/>
          <c:order val="1"/>
          <c:tx>
            <c:strRef>
              <c:f>梦想世界数据1!$N$1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57776"/>
        <c:axId val="310057216"/>
      </c:lineChart>
      <c:valAx>
        <c:axId val="310057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777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100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72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1005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5889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1005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005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2"/>
          <c:tx>
            <c:strRef>
              <c:f>梦想世界数据1!$D$1</c:f>
              <c:strCache>
                <c:ptCount val="1"/>
                <c:pt idx="0">
                  <c:v>财务确认收入金额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梦想世界数据1!$D$2:$D$43</c:f>
              <c:numCache>
                <c:formatCode>0.00_);[Red]\(0.00\)</c:formatCode>
                <c:ptCount val="42"/>
                <c:pt idx="0">
                  <c:v>7589452.4400000004</c:v>
                </c:pt>
                <c:pt idx="1">
                  <c:v>7522826.46</c:v>
                </c:pt>
                <c:pt idx="2">
                  <c:v>7456809.6100000003</c:v>
                </c:pt>
                <c:pt idx="3">
                  <c:v>6974168.1699999999</c:v>
                </c:pt>
                <c:pt idx="4">
                  <c:v>7106202.3399999999</c:v>
                </c:pt>
                <c:pt idx="5">
                  <c:v>7077580.0099999998</c:v>
                </c:pt>
                <c:pt idx="6">
                  <c:v>7470056.9100000001</c:v>
                </c:pt>
                <c:pt idx="7">
                  <c:v>6667497.0999999996</c:v>
                </c:pt>
                <c:pt idx="8">
                  <c:v>7491695.3799999999</c:v>
                </c:pt>
                <c:pt idx="9">
                  <c:v>7728173.7599999998</c:v>
                </c:pt>
                <c:pt idx="10">
                  <c:v>7156357.4500000002</c:v>
                </c:pt>
                <c:pt idx="11">
                  <c:v>7137212.3600000003</c:v>
                </c:pt>
                <c:pt idx="12">
                  <c:v>6814958.7699999996</c:v>
                </c:pt>
                <c:pt idx="13">
                  <c:v>6766481.7800000003</c:v>
                </c:pt>
                <c:pt idx="14">
                  <c:v>7346555.3799999999</c:v>
                </c:pt>
                <c:pt idx="15">
                  <c:v>6719112.1200000001</c:v>
                </c:pt>
                <c:pt idx="16">
                  <c:v>6524428.5499999998</c:v>
                </c:pt>
                <c:pt idx="17">
                  <c:v>6193704.3899999997</c:v>
                </c:pt>
                <c:pt idx="18">
                  <c:v>7129370.1100000003</c:v>
                </c:pt>
                <c:pt idx="19">
                  <c:v>7456060.5</c:v>
                </c:pt>
                <c:pt idx="20">
                  <c:v>7646416.6299999999</c:v>
                </c:pt>
                <c:pt idx="21">
                  <c:v>8750390.1199999992</c:v>
                </c:pt>
                <c:pt idx="22">
                  <c:v>8529159.9600000009</c:v>
                </c:pt>
                <c:pt idx="23">
                  <c:v>7845570.46</c:v>
                </c:pt>
                <c:pt idx="24">
                  <c:v>8632418.5800000001</c:v>
                </c:pt>
                <c:pt idx="25">
                  <c:v>6996826.0499999998</c:v>
                </c:pt>
                <c:pt idx="26">
                  <c:v>6637823.9800000004</c:v>
                </c:pt>
                <c:pt idx="27">
                  <c:v>7650935.5099999998</c:v>
                </c:pt>
                <c:pt idx="28">
                  <c:v>7914466.0300000003</c:v>
                </c:pt>
                <c:pt idx="29">
                  <c:v>7645652.96</c:v>
                </c:pt>
                <c:pt idx="30">
                  <c:v>8963370.8499999996</c:v>
                </c:pt>
                <c:pt idx="31">
                  <c:v>9398603.8900000006</c:v>
                </c:pt>
                <c:pt idx="32">
                  <c:v>9169390.1799999997</c:v>
                </c:pt>
                <c:pt idx="33">
                  <c:v>11345836.1</c:v>
                </c:pt>
                <c:pt idx="34">
                  <c:v>9252069.8900000006</c:v>
                </c:pt>
                <c:pt idx="35">
                  <c:v>8610794.4000000004</c:v>
                </c:pt>
                <c:pt idx="36">
                  <c:v>10196136</c:v>
                </c:pt>
                <c:pt idx="37">
                  <c:v>9031836</c:v>
                </c:pt>
                <c:pt idx="38">
                  <c:v>9442352</c:v>
                </c:pt>
                <c:pt idx="39">
                  <c:v>8875406</c:v>
                </c:pt>
                <c:pt idx="40">
                  <c:v>8749597</c:v>
                </c:pt>
                <c:pt idx="41">
                  <c:v>9037216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梦想世界数据1!$G$1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16224"/>
        <c:axId val="30711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138788</c:v>
                      </c:pt>
                      <c:pt idx="1">
                        <c:v>141352</c:v>
                      </c:pt>
                      <c:pt idx="2">
                        <c:v>131026</c:v>
                      </c:pt>
                      <c:pt idx="3">
                        <c:v>99237</c:v>
                      </c:pt>
                      <c:pt idx="4">
                        <c:v>107483</c:v>
                      </c:pt>
                      <c:pt idx="5">
                        <c:v>107632</c:v>
                      </c:pt>
                      <c:pt idx="6">
                        <c:v>116870</c:v>
                      </c:pt>
                      <c:pt idx="7">
                        <c:v>117765</c:v>
                      </c:pt>
                      <c:pt idx="8">
                        <c:v>105475</c:v>
                      </c:pt>
                      <c:pt idx="9">
                        <c:v>101443</c:v>
                      </c:pt>
                      <c:pt idx="10">
                        <c:v>92228</c:v>
                      </c:pt>
                      <c:pt idx="11">
                        <c:v>96898</c:v>
                      </c:pt>
                      <c:pt idx="12">
                        <c:v>108621</c:v>
                      </c:pt>
                      <c:pt idx="13">
                        <c:v>101429</c:v>
                      </c:pt>
                      <c:pt idx="14">
                        <c:v>92452</c:v>
                      </c:pt>
                      <c:pt idx="15">
                        <c:v>87340</c:v>
                      </c:pt>
                      <c:pt idx="16">
                        <c:v>94034</c:v>
                      </c:pt>
                      <c:pt idx="17">
                        <c:v>94822</c:v>
                      </c:pt>
                      <c:pt idx="18">
                        <c:v>105226</c:v>
                      </c:pt>
                      <c:pt idx="19">
                        <c:v>107351</c:v>
                      </c:pt>
                      <c:pt idx="20">
                        <c:v>117621</c:v>
                      </c:pt>
                      <c:pt idx="21">
                        <c:v>106841</c:v>
                      </c:pt>
                      <c:pt idx="22">
                        <c:v>98736</c:v>
                      </c:pt>
                      <c:pt idx="23">
                        <c:v>103342</c:v>
                      </c:pt>
                      <c:pt idx="24">
                        <c:v>110370</c:v>
                      </c:pt>
                      <c:pt idx="25">
                        <c:v>88909</c:v>
                      </c:pt>
                      <c:pt idx="26">
                        <c:v>90533</c:v>
                      </c:pt>
                      <c:pt idx="27">
                        <c:v>94135</c:v>
                      </c:pt>
                      <c:pt idx="28">
                        <c:v>105033</c:v>
                      </c:pt>
                      <c:pt idx="29">
                        <c:v>115288</c:v>
                      </c:pt>
                      <c:pt idx="30">
                        <c:v>115598</c:v>
                      </c:pt>
                      <c:pt idx="31">
                        <c:v>126896</c:v>
                      </c:pt>
                      <c:pt idx="32">
                        <c:v>118364</c:v>
                      </c:pt>
                      <c:pt idx="33">
                        <c:v>127282</c:v>
                      </c:pt>
                      <c:pt idx="34">
                        <c:v>105163</c:v>
                      </c:pt>
                      <c:pt idx="35">
                        <c:v>99208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梦想世界数据1!$E$2:$E$37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35.653268726475218</c:v>
                      </c:pt>
                      <c:pt idx="1">
                        <c:v>37.233924672654808</c:v>
                      </c:pt>
                      <c:pt idx="2">
                        <c:v>33.602273364665372</c:v>
                      </c:pt>
                      <c:pt idx="3">
                        <c:v>34.144085784866121</c:v>
                      </c:pt>
                      <c:pt idx="4">
                        <c:v>36.604812445247994</c:v>
                      </c:pt>
                      <c:pt idx="5">
                        <c:v>35.615454761488415</c:v>
                      </c:pt>
                      <c:pt idx="6">
                        <c:v>34.523167044058788</c:v>
                      </c:pt>
                      <c:pt idx="7">
                        <c:v>34.737596942903984</c:v>
                      </c:pt>
                      <c:pt idx="8">
                        <c:v>36.956036659078777</c:v>
                      </c:pt>
                      <c:pt idx="9">
                        <c:v>33.981898640194693</c:v>
                      </c:pt>
                      <c:pt idx="10">
                        <c:v>35.240355504644022</c:v>
                      </c:pt>
                      <c:pt idx="11">
                        <c:v>36.827445197250505</c:v>
                      </c:pt>
                      <c:pt idx="12">
                        <c:v>39.104654031567584</c:v>
                      </c:pt>
                      <c:pt idx="13">
                        <c:v>39.838097447685179</c:v>
                      </c:pt>
                      <c:pt idx="14">
                        <c:v>33.935034265872346</c:v>
                      </c:pt>
                      <c:pt idx="15">
                        <c:v>33.427331444477581</c:v>
                      </c:pt>
                      <c:pt idx="16">
                        <c:v>37.220921185626295</c:v>
                      </c:pt>
                      <c:pt idx="17">
                        <c:v>35.879369485189471</c:v>
                      </c:pt>
                      <c:pt idx="18">
                        <c:v>34.918299055005392</c:v>
                      </c:pt>
                      <c:pt idx="19">
                        <c:v>40.6409987203185</c:v>
                      </c:pt>
                      <c:pt idx="20">
                        <c:v>46.395394252275182</c:v>
                      </c:pt>
                      <c:pt idx="21">
                        <c:v>43.668330627165695</c:v>
                      </c:pt>
                      <c:pt idx="22">
                        <c:v>39.844197576748677</c:v>
                      </c:pt>
                      <c:pt idx="23">
                        <c:v>41.563493508191449</c:v>
                      </c:pt>
                      <c:pt idx="24">
                        <c:v>49.534064466040213</c:v>
                      </c:pt>
                      <c:pt idx="25">
                        <c:v>40.408277663753843</c:v>
                      </c:pt>
                      <c:pt idx="26">
                        <c:v>44.250962547599144</c:v>
                      </c:pt>
                      <c:pt idx="27">
                        <c:v>54.594781040894524</c:v>
                      </c:pt>
                      <c:pt idx="28">
                        <c:v>56.285343130278754</c:v>
                      </c:pt>
                      <c:pt idx="29">
                        <c:v>51.632127600142631</c:v>
                      </c:pt>
                      <c:pt idx="30">
                        <c:v>53.538662574097003</c:v>
                      </c:pt>
                      <c:pt idx="31">
                        <c:v>63.832670283978651</c:v>
                      </c:pt>
                      <c:pt idx="32">
                        <c:v>65.643034922377382</c:v>
                      </c:pt>
                      <c:pt idx="33">
                        <c:v>76.536366818234384</c:v>
                      </c:pt>
                      <c:pt idx="34">
                        <c:v>66.347239726539414</c:v>
                      </c:pt>
                      <c:pt idx="35">
                        <c:v>63.84011185641647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梦想世界数据1!$F$2:$F$37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315.023737580584</c:v>
                      </c:pt>
                      <c:pt idx="1">
                        <c:v>324.97688268917744</c:v>
                      </c:pt>
                      <c:pt idx="2">
                        <c:v>325.92967074317966</c:v>
                      </c:pt>
                      <c:pt idx="3">
                        <c:v>352.06245967374468</c:v>
                      </c:pt>
                      <c:pt idx="4">
                        <c:v>319.96819559284756</c:v>
                      </c:pt>
                      <c:pt idx="5">
                        <c:v>305.452</c:v>
                      </c:pt>
                      <c:pt idx="6">
                        <c:v>291.72965861752454</c:v>
                      </c:pt>
                      <c:pt idx="7">
                        <c:v>292.00488319088322</c:v>
                      </c:pt>
                      <c:pt idx="8">
                        <c:v>314.75234439350379</c:v>
                      </c:pt>
                      <c:pt idx="9">
                        <c:v>291.76454609845354</c:v>
                      </c:pt>
                      <c:pt idx="10">
                        <c:v>320.68882536101086</c:v>
                      </c:pt>
                      <c:pt idx="11">
                        <c:v>326.01165983785199</c:v>
                      </c:pt>
                      <c:pt idx="12">
                        <c:v>319.08518699927862</c:v>
                      </c:pt>
                      <c:pt idx="13">
                        <c:v>339.95565580108251</c:v>
                      </c:pt>
                      <c:pt idx="14">
                        <c:v>317.34392226625835</c:v>
                      </c:pt>
                      <c:pt idx="15">
                        <c:v>309.54709044879172</c:v>
                      </c:pt>
                      <c:pt idx="16">
                        <c:v>333.05469325016708</c:v>
                      </c:pt>
                      <c:pt idx="17">
                        <c:v>321.06072802139494</c:v>
                      </c:pt>
                      <c:pt idx="18">
                        <c:v>306.7468628621458</c:v>
                      </c:pt>
                      <c:pt idx="19">
                        <c:v>345.9691071212427</c:v>
                      </c:pt>
                      <c:pt idx="20">
                        <c:v>377.15528644200629</c:v>
                      </c:pt>
                      <c:pt idx="21">
                        <c:v>379.65962973186123</c:v>
                      </c:pt>
                      <c:pt idx="22">
                        <c:v>352.77114118989118</c:v>
                      </c:pt>
                      <c:pt idx="23">
                        <c:v>348.06778540447215</c:v>
                      </c:pt>
                      <c:pt idx="24">
                        <c:v>368.51615479604845</c:v>
                      </c:pt>
                      <c:pt idx="25">
                        <c:v>324.12310972272894</c:v>
                      </c:pt>
                      <c:pt idx="26">
                        <c:v>352.8769994908115</c:v>
                      </c:pt>
                      <c:pt idx="27">
                        <c:v>398.71893331501326</c:v>
                      </c:pt>
                      <c:pt idx="28">
                        <c:v>364.72297542199595</c:v>
                      </c:pt>
                      <c:pt idx="29">
                        <c:v>293.52056861950126</c:v>
                      </c:pt>
                      <c:pt idx="30">
                        <c:v>336.93928979210801</c:v>
                      </c:pt>
                      <c:pt idx="31">
                        <c:v>350.53596353154552</c:v>
                      </c:pt>
                      <c:pt idx="32">
                        <c:v>363.69875453571552</c:v>
                      </c:pt>
                      <c:pt idx="33">
                        <c:v>438.8393113918749</c:v>
                      </c:pt>
                      <c:pt idx="34">
                        <c:v>395.1856981582676</c:v>
                      </c:pt>
                      <c:pt idx="35">
                        <c:v>389.86999296701487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71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16784"/>
        <c:crosses val="autoZero"/>
        <c:auto val="1"/>
        <c:lblAlgn val="ctr"/>
        <c:lblOffset val="100"/>
        <c:noMultiLvlLbl val="0"/>
      </c:catAx>
      <c:valAx>
        <c:axId val="3071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162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梦想世界数据1!$P$1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梦想世界数据1!$P$2:$P$43</c:f>
              <c:numCache>
                <c:formatCode>General</c:formatCode>
                <c:ptCount val="42"/>
                <c:pt idx="0">
                  <c:v>97288</c:v>
                </c:pt>
                <c:pt idx="1">
                  <c:v>69965</c:v>
                </c:pt>
                <c:pt idx="2">
                  <c:v>76170</c:v>
                </c:pt>
                <c:pt idx="3">
                  <c:v>78253</c:v>
                </c:pt>
                <c:pt idx="4">
                  <c:v>60088</c:v>
                </c:pt>
                <c:pt idx="5">
                  <c:v>64003</c:v>
                </c:pt>
                <c:pt idx="6">
                  <c:v>77779</c:v>
                </c:pt>
                <c:pt idx="7">
                  <c:v>67886</c:v>
                </c:pt>
                <c:pt idx="8">
                  <c:v>61387</c:v>
                </c:pt>
                <c:pt idx="9">
                  <c:v>66862</c:v>
                </c:pt>
                <c:pt idx="10">
                  <c:v>63596</c:v>
                </c:pt>
                <c:pt idx="11">
                  <c:v>72186</c:v>
                </c:pt>
                <c:pt idx="12">
                  <c:v>55369</c:v>
                </c:pt>
                <c:pt idx="13">
                  <c:v>52599</c:v>
                </c:pt>
                <c:pt idx="14">
                  <c:v>152969</c:v>
                </c:pt>
                <c:pt idx="15">
                  <c:v>118982</c:v>
                </c:pt>
                <c:pt idx="16">
                  <c:v>304585</c:v>
                </c:pt>
                <c:pt idx="17">
                  <c:v>355965</c:v>
                </c:pt>
                <c:pt idx="18">
                  <c:v>333516</c:v>
                </c:pt>
                <c:pt idx="19">
                  <c:v>214268</c:v>
                </c:pt>
                <c:pt idx="20">
                  <c:v>210297</c:v>
                </c:pt>
                <c:pt idx="21">
                  <c:v>186629</c:v>
                </c:pt>
                <c:pt idx="22">
                  <c:v>75757</c:v>
                </c:pt>
                <c:pt idx="23">
                  <c:v>123204</c:v>
                </c:pt>
                <c:pt idx="24">
                  <c:v>73972</c:v>
                </c:pt>
                <c:pt idx="25">
                  <c:v>48153</c:v>
                </c:pt>
                <c:pt idx="26">
                  <c:v>111946</c:v>
                </c:pt>
                <c:pt idx="27">
                  <c:v>95417</c:v>
                </c:pt>
                <c:pt idx="28">
                  <c:v>214776</c:v>
                </c:pt>
                <c:pt idx="29">
                  <c:v>106324</c:v>
                </c:pt>
                <c:pt idx="30">
                  <c:v>121847</c:v>
                </c:pt>
                <c:pt idx="31">
                  <c:v>112791</c:v>
                </c:pt>
                <c:pt idx="32">
                  <c:v>74390</c:v>
                </c:pt>
                <c:pt idx="33">
                  <c:v>181879</c:v>
                </c:pt>
                <c:pt idx="34">
                  <c:v>115798</c:v>
                </c:pt>
                <c:pt idx="35">
                  <c:v>116187</c:v>
                </c:pt>
                <c:pt idx="36">
                  <c:v>175097</c:v>
                </c:pt>
                <c:pt idx="37">
                  <c:v>157662</c:v>
                </c:pt>
                <c:pt idx="38">
                  <c:v>243687</c:v>
                </c:pt>
                <c:pt idx="39">
                  <c:v>144373</c:v>
                </c:pt>
                <c:pt idx="40">
                  <c:v>88975</c:v>
                </c:pt>
                <c:pt idx="41">
                  <c:v>203300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54416"/>
        <c:axId val="30795385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梦想世界数据1!$Q$1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梦想世界数据1!$Q$2:$Q$43</c:f>
              <c:numCache>
                <c:formatCode>General</c:formatCode>
                <c:ptCount val="42"/>
                <c:pt idx="0">
                  <c:v>7317663</c:v>
                </c:pt>
                <c:pt idx="1">
                  <c:v>4218349</c:v>
                </c:pt>
                <c:pt idx="2">
                  <c:v>6607406</c:v>
                </c:pt>
                <c:pt idx="3">
                  <c:v>5326827</c:v>
                </c:pt>
                <c:pt idx="4">
                  <c:v>4198178</c:v>
                </c:pt>
                <c:pt idx="5">
                  <c:v>4524540</c:v>
                </c:pt>
                <c:pt idx="6">
                  <c:v>5624019</c:v>
                </c:pt>
                <c:pt idx="7">
                  <c:v>5268441</c:v>
                </c:pt>
                <c:pt idx="8">
                  <c:v>6386420</c:v>
                </c:pt>
                <c:pt idx="9">
                  <c:v>8098949</c:v>
                </c:pt>
                <c:pt idx="10">
                  <c:v>6582284</c:v>
                </c:pt>
                <c:pt idx="11">
                  <c:v>7100031</c:v>
                </c:pt>
                <c:pt idx="12">
                  <c:v>6375375</c:v>
                </c:pt>
                <c:pt idx="13">
                  <c:v>3968448</c:v>
                </c:pt>
                <c:pt idx="14">
                  <c:v>14887002</c:v>
                </c:pt>
                <c:pt idx="15">
                  <c:v>8941536</c:v>
                </c:pt>
                <c:pt idx="16">
                  <c:v>11447952</c:v>
                </c:pt>
                <c:pt idx="17">
                  <c:v>10009074</c:v>
                </c:pt>
                <c:pt idx="18">
                  <c:v>291483531</c:v>
                </c:pt>
                <c:pt idx="19">
                  <c:v>42715182</c:v>
                </c:pt>
                <c:pt idx="20">
                  <c:v>16313670</c:v>
                </c:pt>
                <c:pt idx="21">
                  <c:v>19405825</c:v>
                </c:pt>
                <c:pt idx="22">
                  <c:v>6774554</c:v>
                </c:pt>
                <c:pt idx="23">
                  <c:v>7941577</c:v>
                </c:pt>
                <c:pt idx="24">
                  <c:v>4397567</c:v>
                </c:pt>
                <c:pt idx="25">
                  <c:v>6000726</c:v>
                </c:pt>
                <c:pt idx="26">
                  <c:v>21008021</c:v>
                </c:pt>
                <c:pt idx="27">
                  <c:v>14303894</c:v>
                </c:pt>
                <c:pt idx="28">
                  <c:v>38279445</c:v>
                </c:pt>
                <c:pt idx="29">
                  <c:v>26634968</c:v>
                </c:pt>
                <c:pt idx="30">
                  <c:v>47809414</c:v>
                </c:pt>
                <c:pt idx="31">
                  <c:v>38866958</c:v>
                </c:pt>
                <c:pt idx="32">
                  <c:v>25768625</c:v>
                </c:pt>
                <c:pt idx="33">
                  <c:v>54660957</c:v>
                </c:pt>
                <c:pt idx="34">
                  <c:v>40522843</c:v>
                </c:pt>
                <c:pt idx="35">
                  <c:v>62806095</c:v>
                </c:pt>
                <c:pt idx="36">
                  <c:v>85677169</c:v>
                </c:pt>
                <c:pt idx="37">
                  <c:v>62708649</c:v>
                </c:pt>
                <c:pt idx="38">
                  <c:v>100055701</c:v>
                </c:pt>
                <c:pt idx="39">
                  <c:v>44817658</c:v>
                </c:pt>
                <c:pt idx="40">
                  <c:v>30790288</c:v>
                </c:pt>
                <c:pt idx="41">
                  <c:v>80151358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53296"/>
        <c:axId val="307952736"/>
      </c:lineChart>
      <c:valAx>
        <c:axId val="307952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953296"/>
        <c:crosses val="max"/>
        <c:crossBetween val="between"/>
        <c:dispUnits>
          <c:builtInUnit val="ten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9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9527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795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95441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95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95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梦想世界数据1!$M$1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梦想世界数据1!$M$2:$M$43</c:f>
              <c:numCache>
                <c:formatCode>General</c:formatCode>
                <c:ptCount val="42"/>
                <c:pt idx="0">
                  <c:v>4736</c:v>
                </c:pt>
                <c:pt idx="1">
                  <c:v>3721</c:v>
                </c:pt>
                <c:pt idx="2">
                  <c:v>3879</c:v>
                </c:pt>
                <c:pt idx="3">
                  <c:v>2986</c:v>
                </c:pt>
                <c:pt idx="4">
                  <c:v>4108</c:v>
                </c:pt>
                <c:pt idx="5">
                  <c:v>4000</c:v>
                </c:pt>
                <c:pt idx="6">
                  <c:v>4785</c:v>
                </c:pt>
                <c:pt idx="7">
                  <c:v>4455</c:v>
                </c:pt>
                <c:pt idx="8">
                  <c:v>3789</c:v>
                </c:pt>
                <c:pt idx="9">
                  <c:v>3981</c:v>
                </c:pt>
                <c:pt idx="10">
                  <c:v>3060</c:v>
                </c:pt>
                <c:pt idx="11">
                  <c:v>3486</c:v>
                </c:pt>
                <c:pt idx="12">
                  <c:v>4162</c:v>
                </c:pt>
                <c:pt idx="13">
                  <c:v>3009</c:v>
                </c:pt>
                <c:pt idx="14">
                  <c:v>3171</c:v>
                </c:pt>
                <c:pt idx="15">
                  <c:v>3141</c:v>
                </c:pt>
                <c:pt idx="16">
                  <c:v>3215</c:v>
                </c:pt>
                <c:pt idx="17">
                  <c:v>3426</c:v>
                </c:pt>
                <c:pt idx="18">
                  <c:v>3833</c:v>
                </c:pt>
                <c:pt idx="19">
                  <c:v>3717</c:v>
                </c:pt>
                <c:pt idx="20">
                  <c:v>3940</c:v>
                </c:pt>
                <c:pt idx="21">
                  <c:v>3894</c:v>
                </c:pt>
                <c:pt idx="22">
                  <c:v>3264</c:v>
                </c:pt>
                <c:pt idx="23">
                  <c:v>3100</c:v>
                </c:pt>
                <c:pt idx="24">
                  <c:v>3411</c:v>
                </c:pt>
                <c:pt idx="25">
                  <c:v>2626</c:v>
                </c:pt>
                <c:pt idx="26">
                  <c:v>3057</c:v>
                </c:pt>
                <c:pt idx="27">
                  <c:v>2899</c:v>
                </c:pt>
                <c:pt idx="28">
                  <c:v>3707</c:v>
                </c:pt>
                <c:pt idx="29">
                  <c:v>5263</c:v>
                </c:pt>
                <c:pt idx="30">
                  <c:v>5016</c:v>
                </c:pt>
                <c:pt idx="31">
                  <c:v>5651</c:v>
                </c:pt>
                <c:pt idx="32">
                  <c:v>5437</c:v>
                </c:pt>
                <c:pt idx="33">
                  <c:v>4273</c:v>
                </c:pt>
                <c:pt idx="34">
                  <c:v>3765</c:v>
                </c:pt>
                <c:pt idx="35">
                  <c:v>3845</c:v>
                </c:pt>
                <c:pt idx="36">
                  <c:v>3962</c:v>
                </c:pt>
                <c:pt idx="37">
                  <c:v>3213</c:v>
                </c:pt>
                <c:pt idx="38">
                  <c:v>3596</c:v>
                </c:pt>
                <c:pt idx="39">
                  <c:v>3316</c:v>
                </c:pt>
                <c:pt idx="40">
                  <c:v>3518</c:v>
                </c:pt>
                <c:pt idx="41">
                  <c:v>4311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33408"/>
        <c:axId val="30883284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梦想世界数据1!$N$1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43504"/>
        <c:axId val="308442944"/>
      </c:lineChart>
      <c:valAx>
        <c:axId val="308442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4350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4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42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883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3340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83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83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0"/>
          <c:tx>
            <c:strRef>
              <c:f>梦想世界数据1!$E$1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梦想世界数据1!$E$2:$E$43</c:f>
              <c:numCache>
                <c:formatCode>0.00_);[Red]\(0.00\)</c:formatCode>
                <c:ptCount val="42"/>
                <c:pt idx="0">
                  <c:v>35.653268726475218</c:v>
                </c:pt>
                <c:pt idx="1">
                  <c:v>37.233924672654808</c:v>
                </c:pt>
                <c:pt idx="2">
                  <c:v>33.602273364665372</c:v>
                </c:pt>
                <c:pt idx="3">
                  <c:v>34.144085784866121</c:v>
                </c:pt>
                <c:pt idx="4">
                  <c:v>36.604812445247994</c:v>
                </c:pt>
                <c:pt idx="5">
                  <c:v>35.615454761488415</c:v>
                </c:pt>
                <c:pt idx="6">
                  <c:v>34.523167044058788</c:v>
                </c:pt>
                <c:pt idx="7">
                  <c:v>34.737596942903984</c:v>
                </c:pt>
                <c:pt idx="8">
                  <c:v>36.956036659078777</c:v>
                </c:pt>
                <c:pt idx="9">
                  <c:v>33.981898640194693</c:v>
                </c:pt>
                <c:pt idx="10">
                  <c:v>35.240355504644022</c:v>
                </c:pt>
                <c:pt idx="11">
                  <c:v>36.827445197250505</c:v>
                </c:pt>
                <c:pt idx="12">
                  <c:v>39.104654031567584</c:v>
                </c:pt>
                <c:pt idx="13">
                  <c:v>39.838097447685179</c:v>
                </c:pt>
                <c:pt idx="14">
                  <c:v>33.935034265872346</c:v>
                </c:pt>
                <c:pt idx="15">
                  <c:v>33.427331444477581</c:v>
                </c:pt>
                <c:pt idx="16">
                  <c:v>37.220921185626295</c:v>
                </c:pt>
                <c:pt idx="17">
                  <c:v>35.879369485189471</c:v>
                </c:pt>
                <c:pt idx="18">
                  <c:v>34.918299055005392</c:v>
                </c:pt>
                <c:pt idx="19">
                  <c:v>40.6409987203185</c:v>
                </c:pt>
                <c:pt idx="20">
                  <c:v>46.395394252275182</c:v>
                </c:pt>
                <c:pt idx="21">
                  <c:v>43.668330627165695</c:v>
                </c:pt>
                <c:pt idx="22">
                  <c:v>39.844197576748677</c:v>
                </c:pt>
                <c:pt idx="23">
                  <c:v>41.563493508191449</c:v>
                </c:pt>
                <c:pt idx="24">
                  <c:v>49.534064466040213</c:v>
                </c:pt>
                <c:pt idx="25">
                  <c:v>40.408277663753843</c:v>
                </c:pt>
                <c:pt idx="26">
                  <c:v>44.250962547599144</c:v>
                </c:pt>
                <c:pt idx="27">
                  <c:v>54.594781040894524</c:v>
                </c:pt>
                <c:pt idx="28">
                  <c:v>56.285343130278754</c:v>
                </c:pt>
                <c:pt idx="29">
                  <c:v>51.632127600142631</c:v>
                </c:pt>
                <c:pt idx="30">
                  <c:v>53.538662574097003</c:v>
                </c:pt>
                <c:pt idx="31">
                  <c:v>63.832670283978651</c:v>
                </c:pt>
                <c:pt idx="32">
                  <c:v>65.643034922377382</c:v>
                </c:pt>
                <c:pt idx="33">
                  <c:v>76.536366818234384</c:v>
                </c:pt>
                <c:pt idx="34">
                  <c:v>66.347239726539414</c:v>
                </c:pt>
                <c:pt idx="35">
                  <c:v>63.84011185641647</c:v>
                </c:pt>
                <c:pt idx="36">
                  <c:v>70.297375632494393</c:v>
                </c:pt>
                <c:pt idx="37">
                  <c:v>68.36110434255734</c:v>
                </c:pt>
                <c:pt idx="38">
                  <c:v>66.049793609390704</c:v>
                </c:pt>
                <c:pt idx="39">
                  <c:v>70.94260008628747</c:v>
                </c:pt>
                <c:pt idx="40">
                  <c:v>67.277670269948786</c:v>
                </c:pt>
                <c:pt idx="41">
                  <c:v>67.224616298310295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770912"/>
        <c:axId val="308836208"/>
        <c:extLst/>
      </c:lineChart>
      <c:valAx>
        <c:axId val="308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70912"/>
        <c:crosses val="autoZero"/>
        <c:crossBetween val="between"/>
      </c:valAx>
      <c:catAx>
        <c:axId val="3087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3620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23680"/>
        <c:axId val="308523120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梦想世界数据1!$I$1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梦想世界数据1!$I$2:$I$37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26370</c:v>
                      </c:pt>
                      <c:pt idx="1">
                        <c:v>26417</c:v>
                      </c:pt>
                      <c:pt idx="2">
                        <c:v>25512</c:v>
                      </c:pt>
                      <c:pt idx="3">
                        <c:v>21946</c:v>
                      </c:pt>
                      <c:pt idx="4">
                        <c:v>24551</c:v>
                      </c:pt>
                      <c:pt idx="5">
                        <c:v>26005</c:v>
                      </c:pt>
                      <c:pt idx="6">
                        <c:v>28326</c:v>
                      </c:pt>
                      <c:pt idx="7">
                        <c:v>28080</c:v>
                      </c:pt>
                      <c:pt idx="8">
                        <c:v>25738</c:v>
                      </c:pt>
                      <c:pt idx="9">
                        <c:v>25413</c:v>
                      </c:pt>
                      <c:pt idx="10">
                        <c:v>22160</c:v>
                      </c:pt>
                      <c:pt idx="11">
                        <c:v>22942</c:v>
                      </c:pt>
                      <c:pt idx="12">
                        <c:v>26337</c:v>
                      </c:pt>
                      <c:pt idx="13">
                        <c:v>24573</c:v>
                      </c:pt>
                      <c:pt idx="14">
                        <c:v>22204</c:v>
                      </c:pt>
                      <c:pt idx="15">
                        <c:v>21725</c:v>
                      </c:pt>
                      <c:pt idx="16">
                        <c:v>22445</c:v>
                      </c:pt>
                      <c:pt idx="17">
                        <c:v>23557</c:v>
                      </c:pt>
                      <c:pt idx="18">
                        <c:v>25128</c:v>
                      </c:pt>
                      <c:pt idx="19">
                        <c:v>24785</c:v>
                      </c:pt>
                      <c:pt idx="20">
                        <c:v>25520</c:v>
                      </c:pt>
                      <c:pt idx="21">
                        <c:v>25360</c:v>
                      </c:pt>
                      <c:pt idx="22">
                        <c:v>22792</c:v>
                      </c:pt>
                      <c:pt idx="23">
                        <c:v>23747</c:v>
                      </c:pt>
                      <c:pt idx="24">
                        <c:v>25104</c:v>
                      </c:pt>
                      <c:pt idx="25">
                        <c:v>21928</c:v>
                      </c:pt>
                      <c:pt idx="26">
                        <c:v>21603</c:v>
                      </c:pt>
                      <c:pt idx="27">
                        <c:v>21834</c:v>
                      </c:pt>
                      <c:pt idx="28">
                        <c:v>24941</c:v>
                      </c:pt>
                      <c:pt idx="29">
                        <c:v>29598</c:v>
                      </c:pt>
                      <c:pt idx="30">
                        <c:v>27851</c:v>
                      </c:pt>
                      <c:pt idx="31">
                        <c:v>30876</c:v>
                      </c:pt>
                      <c:pt idx="32">
                        <c:v>28937</c:v>
                      </c:pt>
                      <c:pt idx="33">
                        <c:v>28652</c:v>
                      </c:pt>
                      <c:pt idx="34">
                        <c:v>24705</c:v>
                      </c:pt>
                      <c:pt idx="35">
                        <c:v>24314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梦想世界数据1!$K$1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梦想世界数据1!$K$2:$K$43</c:f>
              <c:numCache>
                <c:formatCode>General</c:formatCode>
                <c:ptCount val="42"/>
                <c:pt idx="0">
                  <c:v>232999</c:v>
                </c:pt>
                <c:pt idx="1">
                  <c:v>230567</c:v>
                </c:pt>
                <c:pt idx="2">
                  <c:v>247457</c:v>
                </c:pt>
                <c:pt idx="3">
                  <c:v>226287</c:v>
                </c:pt>
                <c:pt idx="4">
                  <c:v>214604</c:v>
                </c:pt>
                <c:pt idx="5">
                  <c:v>223029</c:v>
                </c:pt>
                <c:pt idx="6">
                  <c:v>239362</c:v>
                </c:pt>
                <c:pt idx="7">
                  <c:v>236041</c:v>
                </c:pt>
                <c:pt idx="8">
                  <c:v>219209</c:v>
                </c:pt>
                <c:pt idx="9">
                  <c:v>218193</c:v>
                </c:pt>
                <c:pt idx="10">
                  <c:v>201657</c:v>
                </c:pt>
                <c:pt idx="11">
                  <c:v>203092</c:v>
                </c:pt>
                <c:pt idx="12">
                  <c:v>214904</c:v>
                </c:pt>
                <c:pt idx="13">
                  <c:v>209692</c:v>
                </c:pt>
                <c:pt idx="14">
                  <c:v>207641</c:v>
                </c:pt>
                <c:pt idx="15">
                  <c:v>201180</c:v>
                </c:pt>
                <c:pt idx="16">
                  <c:v>200839</c:v>
                </c:pt>
                <c:pt idx="17">
                  <c:v>210796</c:v>
                </c:pt>
                <c:pt idx="18">
                  <c:v>220742</c:v>
                </c:pt>
                <c:pt idx="19">
                  <c:v>210990</c:v>
                </c:pt>
                <c:pt idx="20">
                  <c:v>207456</c:v>
                </c:pt>
                <c:pt idx="21">
                  <c:v>220484</c:v>
                </c:pt>
                <c:pt idx="22">
                  <c:v>201795</c:v>
                </c:pt>
                <c:pt idx="23">
                  <c:v>198866</c:v>
                </c:pt>
                <c:pt idx="24">
                  <c:v>186765</c:v>
                </c:pt>
                <c:pt idx="25">
                  <c:v>175889</c:v>
                </c:pt>
                <c:pt idx="26">
                  <c:v>172272</c:v>
                </c:pt>
                <c:pt idx="27">
                  <c:v>159459</c:v>
                </c:pt>
                <c:pt idx="28">
                  <c:v>161615</c:v>
                </c:pt>
                <c:pt idx="29">
                  <c:v>168260</c:v>
                </c:pt>
                <c:pt idx="30">
                  <c:v>175277</c:v>
                </c:pt>
                <c:pt idx="31">
                  <c:v>169555</c:v>
                </c:pt>
                <c:pt idx="32">
                  <c:v>160327</c:v>
                </c:pt>
                <c:pt idx="33">
                  <c:v>164283</c:v>
                </c:pt>
                <c:pt idx="34">
                  <c:v>147151</c:v>
                </c:pt>
                <c:pt idx="35">
                  <c:v>148485</c:v>
                </c:pt>
                <c:pt idx="36">
                  <c:v>151780</c:v>
                </c:pt>
                <c:pt idx="37">
                  <c:v>145237</c:v>
                </c:pt>
                <c:pt idx="38">
                  <c:v>154195</c:v>
                </c:pt>
                <c:pt idx="39">
                  <c:v>139070</c:v>
                </c:pt>
                <c:pt idx="40">
                  <c:v>134507</c:v>
                </c:pt>
                <c:pt idx="41">
                  <c:v>145647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24800"/>
        <c:axId val="30852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梦想世界数据1!$J$1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梦想世界数据1!$J$2:$J$37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0.11317645140107897</c:v>
                      </c:pt>
                      <c:pt idx="1">
                        <c:v>0.11457407174487243</c:v>
                      </c:pt>
                      <c:pt idx="2">
                        <c:v>0.10309669962862235</c:v>
                      </c:pt>
                      <c:pt idx="3">
                        <c:v>9.6983034818615296E-2</c:v>
                      </c:pt>
                      <c:pt idx="4">
                        <c:v>0.1144014091070064</c:v>
                      </c:pt>
                      <c:pt idx="5">
                        <c:v>0.1165991866528568</c:v>
                      </c:pt>
                      <c:pt idx="6">
                        <c:v>0.1183395860662929</c:v>
                      </c:pt>
                      <c:pt idx="7">
                        <c:v>0.11896238365368729</c:v>
                      </c:pt>
                      <c:pt idx="8">
                        <c:v>0.11741306241988239</c:v>
                      </c:pt>
                      <c:pt idx="9">
                        <c:v>0.11647028089810398</c:v>
                      </c:pt>
                      <c:pt idx="10">
                        <c:v>0.10988956495435319</c:v>
                      </c:pt>
                      <c:pt idx="11">
                        <c:v>0.11296358300671616</c:v>
                      </c:pt>
                      <c:pt idx="12">
                        <c:v>0.12255239548821799</c:v>
                      </c:pt>
                      <c:pt idx="13">
                        <c:v>0.11718615874711481</c:v>
                      </c:pt>
                      <c:pt idx="14">
                        <c:v>0.10693456494622931</c:v>
                      </c:pt>
                      <c:pt idx="15">
                        <c:v>0.10798787155780892</c:v>
                      </c:pt>
                      <c:pt idx="16">
                        <c:v>0.11175618281309906</c:v>
                      </c:pt>
                      <c:pt idx="17">
                        <c:v>0.11175259492589992</c:v>
                      </c:pt>
                      <c:pt idx="18">
                        <c:v>0.11383424993884263</c:v>
                      </c:pt>
                      <c:pt idx="19">
                        <c:v>0.11747002227593725</c:v>
                      </c:pt>
                      <c:pt idx="20">
                        <c:v>0.12301403671139904</c:v>
                      </c:pt>
                      <c:pt idx="21">
                        <c:v>0.11501968396799768</c:v>
                      </c:pt>
                      <c:pt idx="22">
                        <c:v>0.11294630689561189</c:v>
                      </c:pt>
                      <c:pt idx="23">
                        <c:v>0.11941206641658202</c:v>
                      </c:pt>
                      <c:pt idx="24">
                        <c:v>0.13441490643321821</c:v>
                      </c:pt>
                      <c:pt idx="25">
                        <c:v>0.12466953590048269</c:v>
                      </c:pt>
                      <c:pt idx="26">
                        <c:v>0.12540052939537474</c:v>
                      </c:pt>
                      <c:pt idx="27">
                        <c:v>0.13692547927680471</c:v>
                      </c:pt>
                      <c:pt idx="28">
                        <c:v>0.15432354670049192</c:v>
                      </c:pt>
                      <c:pt idx="29">
                        <c:v>0.17590633543325807</c:v>
                      </c:pt>
                      <c:pt idx="30">
                        <c:v>0.15889706008204157</c:v>
                      </c:pt>
                      <c:pt idx="31">
                        <c:v>0.18210020347379907</c:v>
                      </c:pt>
                      <c:pt idx="32">
                        <c:v>0.18048737891933361</c:v>
                      </c:pt>
                      <c:pt idx="33">
                        <c:v>0.17440635975724816</c:v>
                      </c:pt>
                      <c:pt idx="34">
                        <c:v>0.16788876732064342</c:v>
                      </c:pt>
                      <c:pt idx="35">
                        <c:v>0.16374717984981649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梦想世界数据1!$G$1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523680"/>
        <c:axId val="308523120"/>
      </c:lineChart>
      <c:valAx>
        <c:axId val="308523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23680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5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231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852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2480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52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52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梦想世界数据1!$F$1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梦想世界数据1!$F$2:$F$43</c:f>
              <c:numCache>
                <c:formatCode>0.00_);[Red]\(0.00\)</c:formatCode>
                <c:ptCount val="42"/>
                <c:pt idx="0">
                  <c:v>315.023737580584</c:v>
                </c:pt>
                <c:pt idx="1">
                  <c:v>324.97688268917744</c:v>
                </c:pt>
                <c:pt idx="2">
                  <c:v>325.92967074317966</c:v>
                </c:pt>
                <c:pt idx="3">
                  <c:v>352.06245967374468</c:v>
                </c:pt>
                <c:pt idx="4">
                  <c:v>319.96819559284756</c:v>
                </c:pt>
                <c:pt idx="5">
                  <c:v>305.452</c:v>
                </c:pt>
                <c:pt idx="6">
                  <c:v>291.72965861752454</c:v>
                </c:pt>
                <c:pt idx="7">
                  <c:v>292.00488319088322</c:v>
                </c:pt>
                <c:pt idx="8">
                  <c:v>314.75234439350379</c:v>
                </c:pt>
                <c:pt idx="9">
                  <c:v>291.76454609845354</c:v>
                </c:pt>
                <c:pt idx="10">
                  <c:v>320.68882536101086</c:v>
                </c:pt>
                <c:pt idx="11">
                  <c:v>326.01165983785199</c:v>
                </c:pt>
                <c:pt idx="12">
                  <c:v>319.08518699927862</c:v>
                </c:pt>
                <c:pt idx="13">
                  <c:v>339.95565580108251</c:v>
                </c:pt>
                <c:pt idx="14">
                  <c:v>317.34392226625835</c:v>
                </c:pt>
                <c:pt idx="15">
                  <c:v>309.54709044879172</c:v>
                </c:pt>
                <c:pt idx="16">
                  <c:v>333.05469325016708</c:v>
                </c:pt>
                <c:pt idx="17">
                  <c:v>321.06072802139494</c:v>
                </c:pt>
                <c:pt idx="18">
                  <c:v>306.7468628621458</c:v>
                </c:pt>
                <c:pt idx="19">
                  <c:v>345.9691071212427</c:v>
                </c:pt>
                <c:pt idx="20">
                  <c:v>377.15528644200629</c:v>
                </c:pt>
                <c:pt idx="21">
                  <c:v>379.65962973186123</c:v>
                </c:pt>
                <c:pt idx="22">
                  <c:v>352.77114118989118</c:v>
                </c:pt>
                <c:pt idx="23">
                  <c:v>348.06778540447215</c:v>
                </c:pt>
                <c:pt idx="24">
                  <c:v>368.51615479604845</c:v>
                </c:pt>
                <c:pt idx="25">
                  <c:v>324.12310972272894</c:v>
                </c:pt>
                <c:pt idx="26">
                  <c:v>352.8769994908115</c:v>
                </c:pt>
                <c:pt idx="27">
                  <c:v>398.71893331501326</c:v>
                </c:pt>
                <c:pt idx="28">
                  <c:v>364.72297542199595</c:v>
                </c:pt>
                <c:pt idx="29">
                  <c:v>293.52056861950126</c:v>
                </c:pt>
                <c:pt idx="30">
                  <c:v>336.93928979210801</c:v>
                </c:pt>
                <c:pt idx="31">
                  <c:v>350.53596353154552</c:v>
                </c:pt>
                <c:pt idx="32">
                  <c:v>363.69875453571552</c:v>
                </c:pt>
                <c:pt idx="33">
                  <c:v>438.8393113918749</c:v>
                </c:pt>
                <c:pt idx="34">
                  <c:v>395.1856981582676</c:v>
                </c:pt>
                <c:pt idx="35">
                  <c:v>389.86999296701487</c:v>
                </c:pt>
                <c:pt idx="36">
                  <c:v>411.26024026749923</c:v>
                </c:pt>
                <c:pt idx="37">
                  <c:v>425.20606901070664</c:v>
                </c:pt>
                <c:pt idx="38">
                  <c:v>419.11719858436214</c:v>
                </c:pt>
                <c:pt idx="39">
                  <c:v>433.26983417504721</c:v>
                </c:pt>
                <c:pt idx="40">
                  <c:v>404.60151994098186</c:v>
                </c:pt>
                <c:pt idx="41">
                  <c:v>414.24368294127601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98608"/>
        <c:axId val="308498048"/>
        <c:extLst/>
      </c:lineChart>
      <c:valAx>
        <c:axId val="3084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98608"/>
        <c:crosses val="autoZero"/>
        <c:crossBetween val="between"/>
      </c:valAx>
      <c:catAx>
        <c:axId val="3084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9804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梦想世界数据1!$I$1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梦想世界数据1!$I$2:$I$43</c:f>
              <c:numCache>
                <c:formatCode>General</c:formatCode>
                <c:ptCount val="42"/>
                <c:pt idx="0">
                  <c:v>26370</c:v>
                </c:pt>
                <c:pt idx="1">
                  <c:v>26417</c:v>
                </c:pt>
                <c:pt idx="2">
                  <c:v>25512</c:v>
                </c:pt>
                <c:pt idx="3">
                  <c:v>21946</c:v>
                </c:pt>
                <c:pt idx="4">
                  <c:v>24551</c:v>
                </c:pt>
                <c:pt idx="5">
                  <c:v>26005</c:v>
                </c:pt>
                <c:pt idx="6">
                  <c:v>28326</c:v>
                </c:pt>
                <c:pt idx="7">
                  <c:v>28080</c:v>
                </c:pt>
                <c:pt idx="8">
                  <c:v>25738</c:v>
                </c:pt>
                <c:pt idx="9">
                  <c:v>25413</c:v>
                </c:pt>
                <c:pt idx="10">
                  <c:v>22160</c:v>
                </c:pt>
                <c:pt idx="11">
                  <c:v>22942</c:v>
                </c:pt>
                <c:pt idx="12">
                  <c:v>26337</c:v>
                </c:pt>
                <c:pt idx="13">
                  <c:v>24573</c:v>
                </c:pt>
                <c:pt idx="14">
                  <c:v>22204</c:v>
                </c:pt>
                <c:pt idx="15">
                  <c:v>21725</c:v>
                </c:pt>
                <c:pt idx="16">
                  <c:v>22445</c:v>
                </c:pt>
                <c:pt idx="17">
                  <c:v>23557</c:v>
                </c:pt>
                <c:pt idx="18">
                  <c:v>25128</c:v>
                </c:pt>
                <c:pt idx="19">
                  <c:v>24785</c:v>
                </c:pt>
                <c:pt idx="20">
                  <c:v>25520</c:v>
                </c:pt>
                <c:pt idx="21">
                  <c:v>25360</c:v>
                </c:pt>
                <c:pt idx="22">
                  <c:v>22792</c:v>
                </c:pt>
                <c:pt idx="23">
                  <c:v>23747</c:v>
                </c:pt>
                <c:pt idx="24">
                  <c:v>25104</c:v>
                </c:pt>
                <c:pt idx="25">
                  <c:v>21928</c:v>
                </c:pt>
                <c:pt idx="26">
                  <c:v>21603</c:v>
                </c:pt>
                <c:pt idx="27">
                  <c:v>21834</c:v>
                </c:pt>
                <c:pt idx="28">
                  <c:v>24941</c:v>
                </c:pt>
                <c:pt idx="29">
                  <c:v>29598</c:v>
                </c:pt>
                <c:pt idx="30">
                  <c:v>27851</c:v>
                </c:pt>
                <c:pt idx="31">
                  <c:v>30876</c:v>
                </c:pt>
                <c:pt idx="32">
                  <c:v>28937</c:v>
                </c:pt>
                <c:pt idx="33">
                  <c:v>28652</c:v>
                </c:pt>
                <c:pt idx="34">
                  <c:v>24705</c:v>
                </c:pt>
                <c:pt idx="35">
                  <c:v>24314</c:v>
                </c:pt>
                <c:pt idx="36">
                  <c:v>25944</c:v>
                </c:pt>
                <c:pt idx="37">
                  <c:v>23350</c:v>
                </c:pt>
                <c:pt idx="38">
                  <c:v>24300</c:v>
                </c:pt>
                <c:pt idx="39">
                  <c:v>22771</c:v>
                </c:pt>
                <c:pt idx="40">
                  <c:v>22366</c:v>
                </c:pt>
                <c:pt idx="41">
                  <c:v>23636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23520"/>
        <c:axId val="308722960"/>
        <c:extLst/>
      </c:barChart>
      <c:lineChart>
        <c:grouping val="standard"/>
        <c:varyColors val="0"/>
        <c:ser>
          <c:idx val="2"/>
          <c:order val="0"/>
          <c:tx>
            <c:strRef>
              <c:f>梦想世界数据1!$G$1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梦想世界数据1!$G$2:$G$43</c:f>
              <c:numCache>
                <c:formatCode>General</c:formatCode>
                <c:ptCount val="42"/>
                <c:pt idx="0">
                  <c:v>8307175.96</c:v>
                </c:pt>
                <c:pt idx="1">
                  <c:v>8584914.3100000005</c:v>
                </c:pt>
                <c:pt idx="2">
                  <c:v>8315117.7599999998</c:v>
                </c:pt>
                <c:pt idx="3">
                  <c:v>7726362.7400000002</c:v>
                </c:pt>
                <c:pt idx="4">
                  <c:v>7855539.1699999999</c:v>
                </c:pt>
                <c:pt idx="5">
                  <c:v>7943279.2599999998</c:v>
                </c:pt>
                <c:pt idx="6">
                  <c:v>8263534.3099999996</c:v>
                </c:pt>
                <c:pt idx="7">
                  <c:v>8199497.1200000001</c:v>
                </c:pt>
                <c:pt idx="8">
                  <c:v>8101095.8399999999</c:v>
                </c:pt>
                <c:pt idx="9">
                  <c:v>7414612.4100000001</c:v>
                </c:pt>
                <c:pt idx="10">
                  <c:v>7106464.3700000001</c:v>
                </c:pt>
                <c:pt idx="11">
                  <c:v>7479359.5</c:v>
                </c:pt>
                <c:pt idx="12">
                  <c:v>8403746.5700000003</c:v>
                </c:pt>
                <c:pt idx="13">
                  <c:v>8353730.3300000001</c:v>
                </c:pt>
                <c:pt idx="14">
                  <c:v>7046304.4500000002</c:v>
                </c:pt>
                <c:pt idx="15">
                  <c:v>6724910.54</c:v>
                </c:pt>
                <c:pt idx="16">
                  <c:v>7475412.5899999999</c:v>
                </c:pt>
                <c:pt idx="17">
                  <c:v>7563227.5700000003</c:v>
                </c:pt>
                <c:pt idx="18">
                  <c:v>7707935.1699999999</c:v>
                </c:pt>
                <c:pt idx="19">
                  <c:v>8574844.3200000003</c:v>
                </c:pt>
                <c:pt idx="20">
                  <c:v>9625002.9100000001</c:v>
                </c:pt>
                <c:pt idx="21">
                  <c:v>9628168.2100000009</c:v>
                </c:pt>
                <c:pt idx="22">
                  <c:v>8040359.8499999996</c:v>
                </c:pt>
                <c:pt idx="23">
                  <c:v>8265565.7000000002</c:v>
                </c:pt>
                <c:pt idx="24">
                  <c:v>9251229.5500000007</c:v>
                </c:pt>
                <c:pt idx="25">
                  <c:v>7107371.5499999998</c:v>
                </c:pt>
                <c:pt idx="26">
                  <c:v>7623201.8200000003</c:v>
                </c:pt>
                <c:pt idx="27">
                  <c:v>8705629.1899999995</c:v>
                </c:pt>
                <c:pt idx="28">
                  <c:v>9096555.7300000004</c:v>
                </c:pt>
                <c:pt idx="29">
                  <c:v>8687621.7899999991</c:v>
                </c:pt>
                <c:pt idx="30">
                  <c:v>9384096.1600000001</c:v>
                </c:pt>
                <c:pt idx="31">
                  <c:v>10823148.41</c:v>
                </c:pt>
                <c:pt idx="32">
                  <c:v>10524350.859999999</c:v>
                </c:pt>
                <c:pt idx="33">
                  <c:v>12573623.949999999</c:v>
                </c:pt>
                <c:pt idx="34">
                  <c:v>9763062.6730000004</c:v>
                </c:pt>
                <c:pt idx="35">
                  <c:v>9479299.0089999996</c:v>
                </c:pt>
                <c:pt idx="36">
                  <c:v>10669735.6735</c:v>
                </c:pt>
                <c:pt idx="37">
                  <c:v>9928561.7114000004</c:v>
                </c:pt>
                <c:pt idx="38">
                  <c:v>10184547.9256</c:v>
                </c:pt>
                <c:pt idx="39">
                  <c:v>9865987.3939999994</c:v>
                </c:pt>
                <c:pt idx="40">
                  <c:v>9049317.5950000007</c:v>
                </c:pt>
                <c:pt idx="41">
                  <c:v>9791063.6899999995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22400"/>
        <c:axId val="308721840"/>
      </c:lineChart>
      <c:valAx>
        <c:axId val="30872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2400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18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872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35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7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2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梦想世界数据1!$L$1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梦想世界数据1!$L$2:$L$43</c:f>
              <c:numCache>
                <c:formatCode>0.00%</c:formatCode>
                <c:ptCount val="42"/>
                <c:pt idx="0">
                  <c:v>0.3221</c:v>
                </c:pt>
                <c:pt idx="1">
                  <c:v>0.24199999999999999</c:v>
                </c:pt>
                <c:pt idx="2">
                  <c:v>0.3861</c:v>
                </c:pt>
                <c:pt idx="3">
                  <c:v>0.28360000000000002</c:v>
                </c:pt>
                <c:pt idx="4">
                  <c:v>0.34810000000000002</c:v>
                </c:pt>
                <c:pt idx="5">
                  <c:v>0.37060000000000004</c:v>
                </c:pt>
                <c:pt idx="6">
                  <c:v>0.37070000000000003</c:v>
                </c:pt>
                <c:pt idx="7">
                  <c:v>0.32650000000000001</c:v>
                </c:pt>
                <c:pt idx="8">
                  <c:v>0.31950000000000001</c:v>
                </c:pt>
                <c:pt idx="9">
                  <c:v>0.30430000000000001</c:v>
                </c:pt>
                <c:pt idx="10">
                  <c:v>0.3226</c:v>
                </c:pt>
                <c:pt idx="11">
                  <c:v>0.32270000000000004</c:v>
                </c:pt>
                <c:pt idx="12">
                  <c:v>0.33079999999999998</c:v>
                </c:pt>
                <c:pt idx="13">
                  <c:v>0.309</c:v>
                </c:pt>
                <c:pt idx="14">
                  <c:v>0.21030000000000001</c:v>
                </c:pt>
                <c:pt idx="15">
                  <c:v>0.25079999999999997</c:v>
                </c:pt>
                <c:pt idx="16">
                  <c:v>0.24489999999999998</c:v>
                </c:pt>
                <c:pt idx="17">
                  <c:v>0.20899999999999999</c:v>
                </c:pt>
                <c:pt idx="18">
                  <c:v>0.21510000000000001</c:v>
                </c:pt>
                <c:pt idx="19">
                  <c:v>0.28270000000000001</c:v>
                </c:pt>
                <c:pt idx="20">
                  <c:v>0.3226</c:v>
                </c:pt>
                <c:pt idx="21">
                  <c:v>0.2762</c:v>
                </c:pt>
                <c:pt idx="22">
                  <c:v>0.35920000000000002</c:v>
                </c:pt>
                <c:pt idx="23">
                  <c:v>0.21760000000000002</c:v>
                </c:pt>
                <c:pt idx="24">
                  <c:v>0.28689999999999999</c:v>
                </c:pt>
                <c:pt idx="25">
                  <c:v>0.22899999999999998</c:v>
                </c:pt>
                <c:pt idx="26">
                  <c:v>0.16539999999999999</c:v>
                </c:pt>
                <c:pt idx="27">
                  <c:v>0.2316</c:v>
                </c:pt>
                <c:pt idx="28">
                  <c:v>0.21429999999999999</c:v>
                </c:pt>
                <c:pt idx="29">
                  <c:v>0.23039999999999999</c:v>
                </c:pt>
                <c:pt idx="30">
                  <c:v>0.18590000000000001</c:v>
                </c:pt>
                <c:pt idx="31">
                  <c:v>0.20180000000000001</c:v>
                </c:pt>
                <c:pt idx="32">
                  <c:v>0.2412</c:v>
                </c:pt>
                <c:pt idx="33">
                  <c:v>0.16210000000000002</c:v>
                </c:pt>
                <c:pt idx="34">
                  <c:v>0.17249999999999999</c:v>
                </c:pt>
                <c:pt idx="35">
                  <c:v>0.153</c:v>
                </c:pt>
                <c:pt idx="36">
                  <c:v>0.14710000000000001</c:v>
                </c:pt>
                <c:pt idx="37">
                  <c:v>0.1457</c:v>
                </c:pt>
                <c:pt idx="38">
                  <c:v>0.11560000000000001</c:v>
                </c:pt>
                <c:pt idx="39">
                  <c:v>0.18659999999999999</c:v>
                </c:pt>
                <c:pt idx="40">
                  <c:v>0.16690000000000002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29120"/>
        <c:axId val="308728560"/>
      </c:barChart>
      <c:lineChart>
        <c:grouping val="standard"/>
        <c:varyColors val="0"/>
        <c:ser>
          <c:idx val="0"/>
          <c:order val="2"/>
          <c:tx>
            <c:strRef>
              <c:f>梦想世界数据1!$N$1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梦想世界数据1!$N$2:$N$43</c:f>
              <c:numCache>
                <c:formatCode>General</c:formatCode>
                <c:ptCount val="42"/>
                <c:pt idx="0">
                  <c:v>39241</c:v>
                </c:pt>
                <c:pt idx="1">
                  <c:v>33099</c:v>
                </c:pt>
                <c:pt idx="2">
                  <c:v>50270</c:v>
                </c:pt>
                <c:pt idx="3">
                  <c:v>30077</c:v>
                </c:pt>
                <c:pt idx="4">
                  <c:v>24415</c:v>
                </c:pt>
                <c:pt idx="5">
                  <c:v>30639</c:v>
                </c:pt>
                <c:pt idx="6">
                  <c:v>33128</c:v>
                </c:pt>
                <c:pt idx="7">
                  <c:v>28657</c:v>
                </c:pt>
                <c:pt idx="8">
                  <c:v>24847</c:v>
                </c:pt>
                <c:pt idx="9">
                  <c:v>29450</c:v>
                </c:pt>
                <c:pt idx="10">
                  <c:v>23254</c:v>
                </c:pt>
                <c:pt idx="11">
                  <c:v>23517</c:v>
                </c:pt>
                <c:pt idx="12">
                  <c:v>24278</c:v>
                </c:pt>
                <c:pt idx="13">
                  <c:v>18473</c:v>
                </c:pt>
                <c:pt idx="14">
                  <c:v>33537</c:v>
                </c:pt>
                <c:pt idx="15">
                  <c:v>25965</c:v>
                </c:pt>
                <c:pt idx="16">
                  <c:v>25212</c:v>
                </c:pt>
                <c:pt idx="17">
                  <c:v>31901</c:v>
                </c:pt>
                <c:pt idx="18">
                  <c:v>34279</c:v>
                </c:pt>
                <c:pt idx="19">
                  <c:v>24574</c:v>
                </c:pt>
                <c:pt idx="20">
                  <c:v>30045</c:v>
                </c:pt>
                <c:pt idx="21">
                  <c:v>38574</c:v>
                </c:pt>
                <c:pt idx="22">
                  <c:v>31636</c:v>
                </c:pt>
                <c:pt idx="23">
                  <c:v>25650</c:v>
                </c:pt>
                <c:pt idx="24">
                  <c:v>18164</c:v>
                </c:pt>
                <c:pt idx="25">
                  <c:v>18735</c:v>
                </c:pt>
                <c:pt idx="26">
                  <c:v>26039</c:v>
                </c:pt>
                <c:pt idx="27">
                  <c:v>16925</c:v>
                </c:pt>
                <c:pt idx="28">
                  <c:v>19205</c:v>
                </c:pt>
                <c:pt idx="29">
                  <c:v>19805</c:v>
                </c:pt>
                <c:pt idx="30">
                  <c:v>24137</c:v>
                </c:pt>
                <c:pt idx="31">
                  <c:v>21101</c:v>
                </c:pt>
                <c:pt idx="32">
                  <c:v>18602</c:v>
                </c:pt>
                <c:pt idx="33">
                  <c:v>24731</c:v>
                </c:pt>
                <c:pt idx="34">
                  <c:v>19443</c:v>
                </c:pt>
                <c:pt idx="35">
                  <c:v>22544</c:v>
                </c:pt>
                <c:pt idx="36">
                  <c:v>23684</c:v>
                </c:pt>
                <c:pt idx="37">
                  <c:v>21074</c:v>
                </c:pt>
                <c:pt idx="38">
                  <c:v>29576</c:v>
                </c:pt>
                <c:pt idx="39">
                  <c:v>22320</c:v>
                </c:pt>
                <c:pt idx="40">
                  <c:v>17231</c:v>
                </c:pt>
                <c:pt idx="41">
                  <c:v>31709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28000"/>
        <c:axId val="30872744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梦想世界数据1!$M$1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4736</c:v>
                      </c:pt>
                      <c:pt idx="1">
                        <c:v>3721</c:v>
                      </c:pt>
                      <c:pt idx="2">
                        <c:v>3879</c:v>
                      </c:pt>
                      <c:pt idx="3">
                        <c:v>2986</c:v>
                      </c:pt>
                      <c:pt idx="4">
                        <c:v>4108</c:v>
                      </c:pt>
                      <c:pt idx="5">
                        <c:v>4000</c:v>
                      </c:pt>
                      <c:pt idx="6">
                        <c:v>4785</c:v>
                      </c:pt>
                      <c:pt idx="7">
                        <c:v>4455</c:v>
                      </c:pt>
                      <c:pt idx="8">
                        <c:v>3789</c:v>
                      </c:pt>
                      <c:pt idx="9">
                        <c:v>3981</c:v>
                      </c:pt>
                      <c:pt idx="10">
                        <c:v>3060</c:v>
                      </c:pt>
                      <c:pt idx="11">
                        <c:v>3486</c:v>
                      </c:pt>
                      <c:pt idx="12">
                        <c:v>4162</c:v>
                      </c:pt>
                      <c:pt idx="13">
                        <c:v>3009</c:v>
                      </c:pt>
                      <c:pt idx="14">
                        <c:v>3171</c:v>
                      </c:pt>
                      <c:pt idx="15">
                        <c:v>3141</c:v>
                      </c:pt>
                      <c:pt idx="16">
                        <c:v>3215</c:v>
                      </c:pt>
                      <c:pt idx="17">
                        <c:v>3426</c:v>
                      </c:pt>
                      <c:pt idx="18">
                        <c:v>3833</c:v>
                      </c:pt>
                      <c:pt idx="19">
                        <c:v>3717</c:v>
                      </c:pt>
                      <c:pt idx="20">
                        <c:v>3940</c:v>
                      </c:pt>
                      <c:pt idx="21">
                        <c:v>3894</c:v>
                      </c:pt>
                      <c:pt idx="22">
                        <c:v>3264</c:v>
                      </c:pt>
                      <c:pt idx="23">
                        <c:v>3100</c:v>
                      </c:pt>
                      <c:pt idx="24">
                        <c:v>3411</c:v>
                      </c:pt>
                      <c:pt idx="25">
                        <c:v>2626</c:v>
                      </c:pt>
                      <c:pt idx="26">
                        <c:v>3057</c:v>
                      </c:pt>
                      <c:pt idx="27">
                        <c:v>2899</c:v>
                      </c:pt>
                      <c:pt idx="28">
                        <c:v>3707</c:v>
                      </c:pt>
                      <c:pt idx="29">
                        <c:v>5263</c:v>
                      </c:pt>
                      <c:pt idx="30">
                        <c:v>5016</c:v>
                      </c:pt>
                      <c:pt idx="31">
                        <c:v>5651</c:v>
                      </c:pt>
                      <c:pt idx="32">
                        <c:v>5437</c:v>
                      </c:pt>
                      <c:pt idx="33">
                        <c:v>4273</c:v>
                      </c:pt>
                      <c:pt idx="34">
                        <c:v>3765</c:v>
                      </c:pt>
                      <c:pt idx="35">
                        <c:v>3845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8727440"/>
        <c:scaling>
          <c:orientation val="minMax"/>
          <c:max val="55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800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87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74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87285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729120"/>
        <c:crosses val="autoZero"/>
        <c:crossBetween val="between"/>
      </c:valAx>
      <c:catAx>
        <c:axId val="308729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72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23840"/>
        <c:axId val="3091232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梦想世界数据1!$C$1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梦想世界数据1!$C$2:$C$37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138788</c:v>
                      </c:pt>
                      <c:pt idx="1">
                        <c:v>141352</c:v>
                      </c:pt>
                      <c:pt idx="2">
                        <c:v>131026</c:v>
                      </c:pt>
                      <c:pt idx="3">
                        <c:v>99237</c:v>
                      </c:pt>
                      <c:pt idx="4">
                        <c:v>107483</c:v>
                      </c:pt>
                      <c:pt idx="5">
                        <c:v>107632</c:v>
                      </c:pt>
                      <c:pt idx="6">
                        <c:v>116870</c:v>
                      </c:pt>
                      <c:pt idx="7">
                        <c:v>117765</c:v>
                      </c:pt>
                      <c:pt idx="8">
                        <c:v>105475</c:v>
                      </c:pt>
                      <c:pt idx="9">
                        <c:v>101443</c:v>
                      </c:pt>
                      <c:pt idx="10">
                        <c:v>92228</c:v>
                      </c:pt>
                      <c:pt idx="11">
                        <c:v>96898</c:v>
                      </c:pt>
                      <c:pt idx="12">
                        <c:v>108621</c:v>
                      </c:pt>
                      <c:pt idx="13">
                        <c:v>101429</c:v>
                      </c:pt>
                      <c:pt idx="14">
                        <c:v>92452</c:v>
                      </c:pt>
                      <c:pt idx="15">
                        <c:v>87340</c:v>
                      </c:pt>
                      <c:pt idx="16">
                        <c:v>94034</c:v>
                      </c:pt>
                      <c:pt idx="17">
                        <c:v>94822</c:v>
                      </c:pt>
                      <c:pt idx="18">
                        <c:v>105226</c:v>
                      </c:pt>
                      <c:pt idx="19">
                        <c:v>107351</c:v>
                      </c:pt>
                      <c:pt idx="20">
                        <c:v>117621</c:v>
                      </c:pt>
                      <c:pt idx="21">
                        <c:v>106841</c:v>
                      </c:pt>
                      <c:pt idx="22">
                        <c:v>98736</c:v>
                      </c:pt>
                      <c:pt idx="23">
                        <c:v>103342</c:v>
                      </c:pt>
                      <c:pt idx="24">
                        <c:v>110370</c:v>
                      </c:pt>
                      <c:pt idx="25">
                        <c:v>88909</c:v>
                      </c:pt>
                      <c:pt idx="26">
                        <c:v>90533</c:v>
                      </c:pt>
                      <c:pt idx="27">
                        <c:v>94135</c:v>
                      </c:pt>
                      <c:pt idx="28">
                        <c:v>105033</c:v>
                      </c:pt>
                      <c:pt idx="29">
                        <c:v>115288</c:v>
                      </c:pt>
                      <c:pt idx="30">
                        <c:v>115598</c:v>
                      </c:pt>
                      <c:pt idx="31">
                        <c:v>126896</c:v>
                      </c:pt>
                      <c:pt idx="32">
                        <c:v>118364</c:v>
                      </c:pt>
                      <c:pt idx="33">
                        <c:v>127282</c:v>
                      </c:pt>
                      <c:pt idx="34">
                        <c:v>105163</c:v>
                      </c:pt>
                      <c:pt idx="35">
                        <c:v>99208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梦想世界数据1!$E$1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梦想世界数据1!$E$2:$E$43</c:f>
              <c:numCache>
                <c:formatCode>0.00_);[Red]\(0.00\)</c:formatCode>
                <c:ptCount val="42"/>
                <c:pt idx="0">
                  <c:v>35.653268726475218</c:v>
                </c:pt>
                <c:pt idx="1">
                  <c:v>37.233924672654808</c:v>
                </c:pt>
                <c:pt idx="2">
                  <c:v>33.602273364665372</c:v>
                </c:pt>
                <c:pt idx="3">
                  <c:v>34.144085784866121</c:v>
                </c:pt>
                <c:pt idx="4">
                  <c:v>36.604812445247994</c:v>
                </c:pt>
                <c:pt idx="5">
                  <c:v>35.615454761488415</c:v>
                </c:pt>
                <c:pt idx="6">
                  <c:v>34.523167044058788</c:v>
                </c:pt>
                <c:pt idx="7">
                  <c:v>34.737596942903984</c:v>
                </c:pt>
                <c:pt idx="8">
                  <c:v>36.956036659078777</c:v>
                </c:pt>
                <c:pt idx="9">
                  <c:v>33.981898640194693</c:v>
                </c:pt>
                <c:pt idx="10">
                  <c:v>35.240355504644022</c:v>
                </c:pt>
                <c:pt idx="11">
                  <c:v>36.827445197250505</c:v>
                </c:pt>
                <c:pt idx="12">
                  <c:v>39.104654031567584</c:v>
                </c:pt>
                <c:pt idx="13">
                  <c:v>39.838097447685179</c:v>
                </c:pt>
                <c:pt idx="14">
                  <c:v>33.935034265872346</c:v>
                </c:pt>
                <c:pt idx="15">
                  <c:v>33.427331444477581</c:v>
                </c:pt>
                <c:pt idx="16">
                  <c:v>37.220921185626295</c:v>
                </c:pt>
                <c:pt idx="17">
                  <c:v>35.879369485189471</c:v>
                </c:pt>
                <c:pt idx="18">
                  <c:v>34.918299055005392</c:v>
                </c:pt>
                <c:pt idx="19">
                  <c:v>40.6409987203185</c:v>
                </c:pt>
                <c:pt idx="20">
                  <c:v>46.395394252275182</c:v>
                </c:pt>
                <c:pt idx="21">
                  <c:v>43.668330627165695</c:v>
                </c:pt>
                <c:pt idx="22">
                  <c:v>39.844197576748677</c:v>
                </c:pt>
                <c:pt idx="23">
                  <c:v>41.563493508191449</c:v>
                </c:pt>
                <c:pt idx="24">
                  <c:v>49.534064466040213</c:v>
                </c:pt>
                <c:pt idx="25">
                  <c:v>40.408277663753843</c:v>
                </c:pt>
                <c:pt idx="26">
                  <c:v>44.250962547599144</c:v>
                </c:pt>
                <c:pt idx="27">
                  <c:v>54.594781040894524</c:v>
                </c:pt>
                <c:pt idx="28">
                  <c:v>56.285343130278754</c:v>
                </c:pt>
                <c:pt idx="29">
                  <c:v>51.632127600142631</c:v>
                </c:pt>
                <c:pt idx="30">
                  <c:v>53.538662574097003</c:v>
                </c:pt>
                <c:pt idx="31">
                  <c:v>63.832670283978651</c:v>
                </c:pt>
                <c:pt idx="32">
                  <c:v>65.643034922377382</c:v>
                </c:pt>
                <c:pt idx="33">
                  <c:v>76.536366818234384</c:v>
                </c:pt>
                <c:pt idx="34">
                  <c:v>66.347239726539414</c:v>
                </c:pt>
                <c:pt idx="35">
                  <c:v>63.84011185641647</c:v>
                </c:pt>
                <c:pt idx="36">
                  <c:v>70.297375632494393</c:v>
                </c:pt>
                <c:pt idx="37">
                  <c:v>68.36110434255734</c:v>
                </c:pt>
                <c:pt idx="38">
                  <c:v>66.049793609390704</c:v>
                </c:pt>
                <c:pt idx="39">
                  <c:v>70.94260008628747</c:v>
                </c:pt>
                <c:pt idx="40">
                  <c:v>67.277670269948786</c:v>
                </c:pt>
                <c:pt idx="41">
                  <c:v>67.224616298310295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梦想世界数据1!$F$1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梦想世界数据1!$F$2:$F$43</c:f>
              <c:numCache>
                <c:formatCode>0.00_);[Red]\(0.00\)</c:formatCode>
                <c:ptCount val="42"/>
                <c:pt idx="0">
                  <c:v>315.023737580584</c:v>
                </c:pt>
                <c:pt idx="1">
                  <c:v>324.97688268917744</c:v>
                </c:pt>
                <c:pt idx="2">
                  <c:v>325.92967074317966</c:v>
                </c:pt>
                <c:pt idx="3">
                  <c:v>352.06245967374468</c:v>
                </c:pt>
                <c:pt idx="4">
                  <c:v>319.96819559284756</c:v>
                </c:pt>
                <c:pt idx="5">
                  <c:v>305.452</c:v>
                </c:pt>
                <c:pt idx="6">
                  <c:v>291.72965861752454</c:v>
                </c:pt>
                <c:pt idx="7">
                  <c:v>292.00488319088322</c:v>
                </c:pt>
                <c:pt idx="8">
                  <c:v>314.75234439350379</c:v>
                </c:pt>
                <c:pt idx="9">
                  <c:v>291.76454609845354</c:v>
                </c:pt>
                <c:pt idx="10">
                  <c:v>320.68882536101086</c:v>
                </c:pt>
                <c:pt idx="11">
                  <c:v>326.01165983785199</c:v>
                </c:pt>
                <c:pt idx="12">
                  <c:v>319.08518699927862</c:v>
                </c:pt>
                <c:pt idx="13">
                  <c:v>339.95565580108251</c:v>
                </c:pt>
                <c:pt idx="14">
                  <c:v>317.34392226625835</c:v>
                </c:pt>
                <c:pt idx="15">
                  <c:v>309.54709044879172</c:v>
                </c:pt>
                <c:pt idx="16">
                  <c:v>333.05469325016708</c:v>
                </c:pt>
                <c:pt idx="17">
                  <c:v>321.06072802139494</c:v>
                </c:pt>
                <c:pt idx="18">
                  <c:v>306.7468628621458</c:v>
                </c:pt>
                <c:pt idx="19">
                  <c:v>345.9691071212427</c:v>
                </c:pt>
                <c:pt idx="20">
                  <c:v>377.15528644200629</c:v>
                </c:pt>
                <c:pt idx="21">
                  <c:v>379.65962973186123</c:v>
                </c:pt>
                <c:pt idx="22">
                  <c:v>352.77114118989118</c:v>
                </c:pt>
                <c:pt idx="23">
                  <c:v>348.06778540447215</c:v>
                </c:pt>
                <c:pt idx="24">
                  <c:v>368.51615479604845</c:v>
                </c:pt>
                <c:pt idx="25">
                  <c:v>324.12310972272894</c:v>
                </c:pt>
                <c:pt idx="26">
                  <c:v>352.8769994908115</c:v>
                </c:pt>
                <c:pt idx="27">
                  <c:v>398.71893331501326</c:v>
                </c:pt>
                <c:pt idx="28">
                  <c:v>364.72297542199595</c:v>
                </c:pt>
                <c:pt idx="29">
                  <c:v>293.52056861950126</c:v>
                </c:pt>
                <c:pt idx="30">
                  <c:v>336.93928979210801</c:v>
                </c:pt>
                <c:pt idx="31">
                  <c:v>350.53596353154552</c:v>
                </c:pt>
                <c:pt idx="32">
                  <c:v>363.69875453571552</c:v>
                </c:pt>
                <c:pt idx="33">
                  <c:v>438.8393113918749</c:v>
                </c:pt>
                <c:pt idx="34">
                  <c:v>395.1856981582676</c:v>
                </c:pt>
                <c:pt idx="35">
                  <c:v>389.86999296701487</c:v>
                </c:pt>
                <c:pt idx="36">
                  <c:v>411.26024026749923</c:v>
                </c:pt>
                <c:pt idx="37">
                  <c:v>425.20606901070664</c:v>
                </c:pt>
                <c:pt idx="38">
                  <c:v>419.11719858436214</c:v>
                </c:pt>
                <c:pt idx="39">
                  <c:v>433.26983417504721</c:v>
                </c:pt>
                <c:pt idx="40">
                  <c:v>404.60151994098186</c:v>
                </c:pt>
                <c:pt idx="41">
                  <c:v>414.24368294127601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23840"/>
        <c:axId val="309123280"/>
      </c:lineChart>
      <c:lineChart>
        <c:grouping val="standard"/>
        <c:varyColors val="0"/>
        <c:ser>
          <c:idx val="1"/>
          <c:order val="3"/>
          <c:tx>
            <c:strRef>
              <c:f>梦想世界数据1!$J$1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梦想世界数据1!$B$2:$B$43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梦想世界数据1!$J$2:$J$43</c:f>
              <c:numCache>
                <c:formatCode>0.00%</c:formatCode>
                <c:ptCount val="42"/>
                <c:pt idx="0">
                  <c:v>0.11317645140107897</c:v>
                </c:pt>
                <c:pt idx="1">
                  <c:v>0.11457407174487243</c:v>
                </c:pt>
                <c:pt idx="2">
                  <c:v>0.10309669962862235</c:v>
                </c:pt>
                <c:pt idx="3">
                  <c:v>9.6983034818615296E-2</c:v>
                </c:pt>
                <c:pt idx="4">
                  <c:v>0.1144014091070064</c:v>
                </c:pt>
                <c:pt idx="5">
                  <c:v>0.1165991866528568</c:v>
                </c:pt>
                <c:pt idx="6">
                  <c:v>0.1183395860662929</c:v>
                </c:pt>
                <c:pt idx="7">
                  <c:v>0.11896238365368729</c:v>
                </c:pt>
                <c:pt idx="8">
                  <c:v>0.11741306241988239</c:v>
                </c:pt>
                <c:pt idx="9">
                  <c:v>0.11647028089810398</c:v>
                </c:pt>
                <c:pt idx="10">
                  <c:v>0.10988956495435319</c:v>
                </c:pt>
                <c:pt idx="11">
                  <c:v>0.11296358300671616</c:v>
                </c:pt>
                <c:pt idx="12">
                  <c:v>0.12255239548821799</c:v>
                </c:pt>
                <c:pt idx="13">
                  <c:v>0.11718615874711481</c:v>
                </c:pt>
                <c:pt idx="14">
                  <c:v>0.10693456494622931</c:v>
                </c:pt>
                <c:pt idx="15">
                  <c:v>0.10798787155780892</c:v>
                </c:pt>
                <c:pt idx="16">
                  <c:v>0.11175618281309906</c:v>
                </c:pt>
                <c:pt idx="17">
                  <c:v>0.11175259492589992</c:v>
                </c:pt>
                <c:pt idx="18">
                  <c:v>0.11383424993884263</c:v>
                </c:pt>
                <c:pt idx="19">
                  <c:v>0.11747002227593725</c:v>
                </c:pt>
                <c:pt idx="20">
                  <c:v>0.12301403671139904</c:v>
                </c:pt>
                <c:pt idx="21">
                  <c:v>0.11501968396799768</c:v>
                </c:pt>
                <c:pt idx="22">
                  <c:v>0.11294630689561189</c:v>
                </c:pt>
                <c:pt idx="23">
                  <c:v>0.11941206641658202</c:v>
                </c:pt>
                <c:pt idx="24">
                  <c:v>0.13441490643321821</c:v>
                </c:pt>
                <c:pt idx="25">
                  <c:v>0.12466953590048269</c:v>
                </c:pt>
                <c:pt idx="26">
                  <c:v>0.12540052939537474</c:v>
                </c:pt>
                <c:pt idx="27">
                  <c:v>0.13692547927680471</c:v>
                </c:pt>
                <c:pt idx="28">
                  <c:v>0.15432354670049192</c:v>
                </c:pt>
                <c:pt idx="29">
                  <c:v>0.17590633543325807</c:v>
                </c:pt>
                <c:pt idx="30">
                  <c:v>0.15889706008204157</c:v>
                </c:pt>
                <c:pt idx="31">
                  <c:v>0.18210020347379907</c:v>
                </c:pt>
                <c:pt idx="32">
                  <c:v>0.18048737891933361</c:v>
                </c:pt>
                <c:pt idx="33">
                  <c:v>0.17440635975724816</c:v>
                </c:pt>
                <c:pt idx="34">
                  <c:v>0.16788876732064342</c:v>
                </c:pt>
                <c:pt idx="35">
                  <c:v>0.16374717984981649</c:v>
                </c:pt>
                <c:pt idx="36">
                  <c:v>0.1709316115430228</c:v>
                </c:pt>
                <c:pt idx="37">
                  <c:v>0.16077170418006431</c:v>
                </c:pt>
                <c:pt idx="38">
                  <c:v>0.15759265864651903</c:v>
                </c:pt>
                <c:pt idx="39">
                  <c:v>0.16373768605738118</c:v>
                </c:pt>
                <c:pt idx="40">
                  <c:v>0.16628130877946873</c:v>
                </c:pt>
                <c:pt idx="41">
                  <c:v>0.16228277959724541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24960"/>
        <c:axId val="309124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梦想世界数据1!$B$1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梦想世界数据1!$B$2:$B$37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8307175.96</c:v>
                      </c:pt>
                      <c:pt idx="1">
                        <c:v>8584914.3100000005</c:v>
                      </c:pt>
                      <c:pt idx="2">
                        <c:v>8315117.7599999998</c:v>
                      </c:pt>
                      <c:pt idx="3">
                        <c:v>7726362.7400000002</c:v>
                      </c:pt>
                      <c:pt idx="4">
                        <c:v>7855539.1699999999</c:v>
                      </c:pt>
                      <c:pt idx="5">
                        <c:v>7943279.2599999998</c:v>
                      </c:pt>
                      <c:pt idx="6">
                        <c:v>8263534.3099999996</c:v>
                      </c:pt>
                      <c:pt idx="7">
                        <c:v>8199497.1200000001</c:v>
                      </c:pt>
                      <c:pt idx="8">
                        <c:v>8101095.8399999999</c:v>
                      </c:pt>
                      <c:pt idx="9">
                        <c:v>7414612.4100000001</c:v>
                      </c:pt>
                      <c:pt idx="10">
                        <c:v>7106464.3700000001</c:v>
                      </c:pt>
                      <c:pt idx="11">
                        <c:v>7479359.5</c:v>
                      </c:pt>
                      <c:pt idx="12">
                        <c:v>8403746.5700000003</c:v>
                      </c:pt>
                      <c:pt idx="13">
                        <c:v>8353730.3300000001</c:v>
                      </c:pt>
                      <c:pt idx="14">
                        <c:v>7046304.4500000002</c:v>
                      </c:pt>
                      <c:pt idx="15">
                        <c:v>6724910.54</c:v>
                      </c:pt>
                      <c:pt idx="16">
                        <c:v>7475412.5899999999</c:v>
                      </c:pt>
                      <c:pt idx="17">
                        <c:v>7563227.5700000003</c:v>
                      </c:pt>
                      <c:pt idx="18">
                        <c:v>7707935.1699999999</c:v>
                      </c:pt>
                      <c:pt idx="19">
                        <c:v>8574844.3200000003</c:v>
                      </c:pt>
                      <c:pt idx="20">
                        <c:v>9625002.9100000001</c:v>
                      </c:pt>
                      <c:pt idx="21">
                        <c:v>9628168.2100000009</c:v>
                      </c:pt>
                      <c:pt idx="22">
                        <c:v>8040359.8499999996</c:v>
                      </c:pt>
                      <c:pt idx="23">
                        <c:v>8265565.7000000002</c:v>
                      </c:pt>
                      <c:pt idx="24">
                        <c:v>9251229.5500000007</c:v>
                      </c:pt>
                      <c:pt idx="25">
                        <c:v>7107371.5499999998</c:v>
                      </c:pt>
                      <c:pt idx="26">
                        <c:v>7623201.8200000003</c:v>
                      </c:pt>
                      <c:pt idx="27">
                        <c:v>8705629.1899999995</c:v>
                      </c:pt>
                      <c:pt idx="28">
                        <c:v>9096555.7300000004</c:v>
                      </c:pt>
                      <c:pt idx="29">
                        <c:v>8687621.7899999991</c:v>
                      </c:pt>
                      <c:pt idx="30">
                        <c:v>9384096.1600000001</c:v>
                      </c:pt>
                      <c:pt idx="31">
                        <c:v>10823148.41</c:v>
                      </c:pt>
                      <c:pt idx="32">
                        <c:v>10524350.859999999</c:v>
                      </c:pt>
                      <c:pt idx="33">
                        <c:v>12573623.949999999</c:v>
                      </c:pt>
                      <c:pt idx="34">
                        <c:v>9763062.6730000004</c:v>
                      </c:pt>
                      <c:pt idx="35">
                        <c:v>9479299.0089999996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梦想世界数据1!$I$2:$I$37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26370</c:v>
                      </c:pt>
                      <c:pt idx="1">
                        <c:v>26417</c:v>
                      </c:pt>
                      <c:pt idx="2">
                        <c:v>25512</c:v>
                      </c:pt>
                      <c:pt idx="3">
                        <c:v>21946</c:v>
                      </c:pt>
                      <c:pt idx="4">
                        <c:v>24551</c:v>
                      </c:pt>
                      <c:pt idx="5">
                        <c:v>26005</c:v>
                      </c:pt>
                      <c:pt idx="6">
                        <c:v>28326</c:v>
                      </c:pt>
                      <c:pt idx="7">
                        <c:v>28080</c:v>
                      </c:pt>
                      <c:pt idx="8">
                        <c:v>25738</c:v>
                      </c:pt>
                      <c:pt idx="9">
                        <c:v>25413</c:v>
                      </c:pt>
                      <c:pt idx="10">
                        <c:v>22160</c:v>
                      </c:pt>
                      <c:pt idx="11">
                        <c:v>22942</c:v>
                      </c:pt>
                      <c:pt idx="12">
                        <c:v>26337</c:v>
                      </c:pt>
                      <c:pt idx="13">
                        <c:v>24573</c:v>
                      </c:pt>
                      <c:pt idx="14">
                        <c:v>22204</c:v>
                      </c:pt>
                      <c:pt idx="15">
                        <c:v>21725</c:v>
                      </c:pt>
                      <c:pt idx="16">
                        <c:v>22445</c:v>
                      </c:pt>
                      <c:pt idx="17">
                        <c:v>23557</c:v>
                      </c:pt>
                      <c:pt idx="18">
                        <c:v>25128</c:v>
                      </c:pt>
                      <c:pt idx="19">
                        <c:v>24785</c:v>
                      </c:pt>
                      <c:pt idx="20">
                        <c:v>25520</c:v>
                      </c:pt>
                      <c:pt idx="21">
                        <c:v>25360</c:v>
                      </c:pt>
                      <c:pt idx="22">
                        <c:v>22792</c:v>
                      </c:pt>
                      <c:pt idx="23">
                        <c:v>23747</c:v>
                      </c:pt>
                      <c:pt idx="24">
                        <c:v>25104</c:v>
                      </c:pt>
                      <c:pt idx="25">
                        <c:v>21928</c:v>
                      </c:pt>
                      <c:pt idx="26">
                        <c:v>21603</c:v>
                      </c:pt>
                      <c:pt idx="27">
                        <c:v>21834</c:v>
                      </c:pt>
                      <c:pt idx="28">
                        <c:v>24941</c:v>
                      </c:pt>
                      <c:pt idx="29">
                        <c:v>29598</c:v>
                      </c:pt>
                      <c:pt idx="30">
                        <c:v>27851</c:v>
                      </c:pt>
                      <c:pt idx="31">
                        <c:v>30876</c:v>
                      </c:pt>
                      <c:pt idx="32">
                        <c:v>28937</c:v>
                      </c:pt>
                      <c:pt idx="33">
                        <c:v>28652</c:v>
                      </c:pt>
                      <c:pt idx="34">
                        <c:v>24705</c:v>
                      </c:pt>
                      <c:pt idx="35">
                        <c:v>24314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9123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23840"/>
        <c:crosses val="max"/>
        <c:crossBetween val="between"/>
      </c:valAx>
      <c:catAx>
        <c:axId val="3091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232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912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24960"/>
        <c:crosses val="autoZero"/>
        <c:crossBetween val="between"/>
      </c:valAx>
      <c:catAx>
        <c:axId val="309124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12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26" Type="http://schemas.openxmlformats.org/officeDocument/2006/relationships/image" Target="../media/image9.png"/><Relationship Id="rId21" Type="http://schemas.openxmlformats.org/officeDocument/2006/relationships/chart" Target="../charts/chart16.xml"/><Relationship Id="rId34" Type="http://schemas.openxmlformats.org/officeDocument/2006/relationships/image" Target="../media/image17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5" Type="http://schemas.openxmlformats.org/officeDocument/2006/relationships/image" Target="../media/image8.png"/><Relationship Id="rId33" Type="http://schemas.openxmlformats.org/officeDocument/2006/relationships/image" Target="../media/image16.png"/><Relationship Id="rId38" Type="http://schemas.openxmlformats.org/officeDocument/2006/relationships/image" Target="../media/image21.png"/><Relationship Id="rId2" Type="http://schemas.openxmlformats.org/officeDocument/2006/relationships/image" Target="../media/image2.png"/><Relationship Id="rId16" Type="http://schemas.openxmlformats.org/officeDocument/2006/relationships/chart" Target="../charts/chart12.xml"/><Relationship Id="rId20" Type="http://schemas.openxmlformats.org/officeDocument/2006/relationships/chart" Target="../charts/chart15.xml"/><Relationship Id="rId29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24" Type="http://schemas.openxmlformats.org/officeDocument/2006/relationships/image" Target="../media/image7.png"/><Relationship Id="rId32" Type="http://schemas.openxmlformats.org/officeDocument/2006/relationships/image" Target="../media/image15.png"/><Relationship Id="rId37" Type="http://schemas.openxmlformats.org/officeDocument/2006/relationships/image" Target="../media/image20.png"/><Relationship Id="rId5" Type="http://schemas.openxmlformats.org/officeDocument/2006/relationships/chart" Target="../charts/chart1.xml"/><Relationship Id="rId15" Type="http://schemas.openxmlformats.org/officeDocument/2006/relationships/chart" Target="../charts/chart11.xml"/><Relationship Id="rId23" Type="http://schemas.openxmlformats.org/officeDocument/2006/relationships/image" Target="../media/image6.png"/><Relationship Id="rId28" Type="http://schemas.openxmlformats.org/officeDocument/2006/relationships/image" Target="../media/image11.png"/><Relationship Id="rId36" Type="http://schemas.openxmlformats.org/officeDocument/2006/relationships/image" Target="../media/image19.png"/><Relationship Id="rId10" Type="http://schemas.openxmlformats.org/officeDocument/2006/relationships/chart" Target="../charts/chart6.xml"/><Relationship Id="rId19" Type="http://schemas.openxmlformats.org/officeDocument/2006/relationships/image" Target="../media/image5.png"/><Relationship Id="rId31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Relationship Id="rId22" Type="http://schemas.openxmlformats.org/officeDocument/2006/relationships/chart" Target="../charts/chart17.xml"/><Relationship Id="rId27" Type="http://schemas.openxmlformats.org/officeDocument/2006/relationships/image" Target="../media/image10.png"/><Relationship Id="rId30" Type="http://schemas.openxmlformats.org/officeDocument/2006/relationships/image" Target="../media/image13.png"/><Relationship Id="rId35" Type="http://schemas.openxmlformats.org/officeDocument/2006/relationships/image" Target="../media/image18.png"/><Relationship Id="rId8" Type="http://schemas.openxmlformats.org/officeDocument/2006/relationships/chart" Target="../charts/chart4.xml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533</xdr:row>
      <xdr:rowOff>114300</xdr:rowOff>
    </xdr:from>
    <xdr:to>
      <xdr:col>11</xdr:col>
      <xdr:colOff>151430</xdr:colOff>
      <xdr:row>561</xdr:row>
      <xdr:rowOff>56557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95316675"/>
          <a:ext cx="7761905" cy="4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470</xdr:row>
      <xdr:rowOff>76200</xdr:rowOff>
    </xdr:from>
    <xdr:to>
      <xdr:col>11</xdr:col>
      <xdr:colOff>303824</xdr:colOff>
      <xdr:row>498</xdr:row>
      <xdr:rowOff>8933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84477225"/>
          <a:ext cx="7809524" cy="4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439</xdr:row>
      <xdr:rowOff>19050</xdr:rowOff>
    </xdr:from>
    <xdr:to>
      <xdr:col>11</xdr:col>
      <xdr:colOff>332389</xdr:colOff>
      <xdr:row>466</xdr:row>
      <xdr:rowOff>151805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79105125"/>
          <a:ext cx="7885714" cy="4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408</xdr:row>
      <xdr:rowOff>1</xdr:rowOff>
    </xdr:from>
    <xdr:to>
      <xdr:col>11</xdr:col>
      <xdr:colOff>265721</xdr:colOff>
      <xdr:row>436</xdr:row>
      <xdr:rowOff>1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5073"/>
        <a:stretch/>
      </xdr:blipFill>
      <xdr:spPr>
        <a:xfrm>
          <a:off x="285750" y="73771126"/>
          <a:ext cx="7828571" cy="480060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0</xdr:row>
      <xdr:rowOff>114300</xdr:rowOff>
    </xdr:from>
    <xdr:to>
      <xdr:col>10</xdr:col>
      <xdr:colOff>371475</xdr:colOff>
      <xdr:row>13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97275</xdr:colOff>
      <xdr:row>10</xdr:row>
      <xdr:rowOff>114300</xdr:rowOff>
    </xdr:from>
    <xdr:to>
      <xdr:col>10</xdr:col>
      <xdr:colOff>410250</xdr:colOff>
      <xdr:row>22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104100</xdr:colOff>
      <xdr:row>20</xdr:row>
      <xdr:rowOff>47625</xdr:rowOff>
    </xdr:from>
    <xdr:to>
      <xdr:col>10</xdr:col>
      <xdr:colOff>293925</xdr:colOff>
      <xdr:row>33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62</xdr:row>
      <xdr:rowOff>142875</xdr:rowOff>
    </xdr:from>
    <xdr:to>
      <xdr:col>10</xdr:col>
      <xdr:colOff>304125</xdr:colOff>
      <xdr:row>74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71</xdr:row>
      <xdr:rowOff>47625</xdr:rowOff>
    </xdr:from>
    <xdr:to>
      <xdr:col>10</xdr:col>
      <xdr:colOff>389175</xdr:colOff>
      <xdr:row>83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87</xdr:row>
      <xdr:rowOff>0</xdr:rowOff>
    </xdr:from>
    <xdr:to>
      <xdr:col>10</xdr:col>
      <xdr:colOff>227925</xdr:colOff>
      <xdr:row>98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95</xdr:row>
      <xdr:rowOff>28575</xdr:rowOff>
    </xdr:from>
    <xdr:to>
      <xdr:col>10</xdr:col>
      <xdr:colOff>312975</xdr:colOff>
      <xdr:row>107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10</xdr:col>
      <xdr:colOff>312975</xdr:colOff>
      <xdr:row>155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158</xdr:row>
      <xdr:rowOff>133350</xdr:rowOff>
    </xdr:from>
    <xdr:to>
      <xdr:col>10</xdr:col>
      <xdr:colOff>360600</xdr:colOff>
      <xdr:row>178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104775</xdr:colOff>
      <xdr:row>181</xdr:row>
      <xdr:rowOff>133350</xdr:rowOff>
    </xdr:from>
    <xdr:to>
      <xdr:col>10</xdr:col>
      <xdr:colOff>417750</xdr:colOff>
      <xdr:row>201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57150</xdr:colOff>
      <xdr:row>36</xdr:row>
      <xdr:rowOff>19050</xdr:rowOff>
    </xdr:from>
    <xdr:to>
      <xdr:col>10</xdr:col>
      <xdr:colOff>370125</xdr:colOff>
      <xdr:row>56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114300</xdr:colOff>
      <xdr:row>229</xdr:row>
      <xdr:rowOff>95250</xdr:rowOff>
    </xdr:from>
    <xdr:to>
      <xdr:col>10</xdr:col>
      <xdr:colOff>427275</xdr:colOff>
      <xdr:row>249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254</xdr:row>
      <xdr:rowOff>0</xdr:rowOff>
    </xdr:from>
    <xdr:to>
      <xdr:col>10</xdr:col>
      <xdr:colOff>312975</xdr:colOff>
      <xdr:row>274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10</xdr:col>
      <xdr:colOff>312975</xdr:colOff>
      <xdr:row>297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20</xdr:col>
      <xdr:colOff>323850</xdr:colOff>
      <xdr:row>65</xdr:row>
      <xdr:rowOff>0</xdr:rowOff>
    </xdr:from>
    <xdr:to>
      <xdr:col>28</xdr:col>
      <xdr:colOff>111760</xdr:colOff>
      <xdr:row>80</xdr:row>
      <xdr:rowOff>65405</xdr:rowOff>
    </xdr:to>
    <xdr:pic>
      <xdr:nvPicPr>
        <xdr:cNvPr id="19" name="图片 18"/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344650" y="11172825"/>
          <a:ext cx="5274310" cy="263715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111</xdr:row>
      <xdr:rowOff>0</xdr:rowOff>
    </xdr:from>
    <xdr:to>
      <xdr:col>10</xdr:col>
      <xdr:colOff>312975</xdr:colOff>
      <xdr:row>123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63975</xdr:colOff>
      <xdr:row>120</xdr:row>
      <xdr:rowOff>85726</xdr:rowOff>
    </xdr:from>
    <xdr:to>
      <xdr:col>10</xdr:col>
      <xdr:colOff>253800</xdr:colOff>
      <xdr:row>131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123825</xdr:colOff>
      <xdr:row>204</xdr:row>
      <xdr:rowOff>104775</xdr:rowOff>
    </xdr:from>
    <xdr:to>
      <xdr:col>10</xdr:col>
      <xdr:colOff>438225</xdr:colOff>
      <xdr:row>224</xdr:row>
      <xdr:rowOff>74625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133350</xdr:colOff>
      <xdr:row>428</xdr:row>
      <xdr:rowOff>57150</xdr:rowOff>
    </xdr:from>
    <xdr:to>
      <xdr:col>9</xdr:col>
      <xdr:colOff>371274</xdr:colOff>
      <xdr:row>431</xdr:row>
      <xdr:rowOff>76133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33950" y="77257275"/>
          <a:ext cx="1609524" cy="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411</xdr:row>
      <xdr:rowOff>9525</xdr:rowOff>
    </xdr:from>
    <xdr:to>
      <xdr:col>3</xdr:col>
      <xdr:colOff>428490</xdr:colOff>
      <xdr:row>417</xdr:row>
      <xdr:rowOff>66539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9700" y="74295000"/>
          <a:ext cx="1076190" cy="1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442</xdr:row>
      <xdr:rowOff>104775</xdr:rowOff>
    </xdr:from>
    <xdr:to>
      <xdr:col>3</xdr:col>
      <xdr:colOff>476108</xdr:colOff>
      <xdr:row>449</xdr:row>
      <xdr:rowOff>18911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00175" y="79705200"/>
          <a:ext cx="1133333" cy="1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441</xdr:row>
      <xdr:rowOff>66675</xdr:rowOff>
    </xdr:from>
    <xdr:to>
      <xdr:col>7</xdr:col>
      <xdr:colOff>47400</xdr:colOff>
      <xdr:row>444</xdr:row>
      <xdr:rowOff>66611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48000" y="79495650"/>
          <a:ext cx="1800000" cy="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443</xdr:row>
      <xdr:rowOff>66675</xdr:rowOff>
    </xdr:from>
    <xdr:to>
      <xdr:col>11</xdr:col>
      <xdr:colOff>56920</xdr:colOff>
      <xdr:row>446</xdr:row>
      <xdr:rowOff>95182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67425" y="79838550"/>
          <a:ext cx="1838095" cy="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460</xdr:row>
      <xdr:rowOff>123825</xdr:rowOff>
    </xdr:from>
    <xdr:to>
      <xdr:col>6</xdr:col>
      <xdr:colOff>399831</xdr:colOff>
      <xdr:row>463</xdr:row>
      <xdr:rowOff>133285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762250" y="82810350"/>
          <a:ext cx="1752381" cy="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459</xdr:row>
      <xdr:rowOff>47625</xdr:rowOff>
    </xdr:from>
    <xdr:to>
      <xdr:col>10</xdr:col>
      <xdr:colOff>618890</xdr:colOff>
      <xdr:row>462</xdr:row>
      <xdr:rowOff>18989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05500" y="82562700"/>
          <a:ext cx="1876190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475</xdr:row>
      <xdr:rowOff>152400</xdr:rowOff>
    </xdr:from>
    <xdr:to>
      <xdr:col>3</xdr:col>
      <xdr:colOff>47495</xdr:colOff>
      <xdr:row>482</xdr:row>
      <xdr:rowOff>18917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66800" y="85410675"/>
          <a:ext cx="1038095" cy="1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472</xdr:row>
      <xdr:rowOff>47625</xdr:rowOff>
    </xdr:from>
    <xdr:to>
      <xdr:col>5</xdr:col>
      <xdr:colOff>237898</xdr:colOff>
      <xdr:row>475</xdr:row>
      <xdr:rowOff>66608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47850" y="84791550"/>
          <a:ext cx="1819048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502</xdr:row>
      <xdr:rowOff>133350</xdr:rowOff>
    </xdr:from>
    <xdr:to>
      <xdr:col>11</xdr:col>
      <xdr:colOff>132376</xdr:colOff>
      <xdr:row>530</xdr:row>
      <xdr:rowOff>27988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0500" y="90020775"/>
          <a:ext cx="7790476" cy="4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505</xdr:row>
      <xdr:rowOff>76200</xdr:rowOff>
    </xdr:from>
    <xdr:to>
      <xdr:col>3</xdr:col>
      <xdr:colOff>95117</xdr:colOff>
      <xdr:row>511</xdr:row>
      <xdr:rowOff>95119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85850" y="90477975"/>
          <a:ext cx="1066667" cy="1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536</xdr:row>
      <xdr:rowOff>76200</xdr:rowOff>
    </xdr:from>
    <xdr:to>
      <xdr:col>2</xdr:col>
      <xdr:colOff>533279</xdr:colOff>
      <xdr:row>542</xdr:row>
      <xdr:rowOff>76071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3450" y="95792925"/>
          <a:ext cx="971429" cy="1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299</xdr:row>
      <xdr:rowOff>133350</xdr:rowOff>
    </xdr:from>
    <xdr:to>
      <xdr:col>13</xdr:col>
      <xdr:colOff>665569</xdr:colOff>
      <xdr:row>328</xdr:row>
      <xdr:rowOff>94633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8150" y="51568350"/>
          <a:ext cx="9447619" cy="4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334</xdr:row>
      <xdr:rowOff>104775</xdr:rowOff>
    </xdr:from>
    <xdr:to>
      <xdr:col>7</xdr:col>
      <xdr:colOff>247061</xdr:colOff>
      <xdr:row>360</xdr:row>
      <xdr:rowOff>161361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33375" y="57540525"/>
          <a:ext cx="4714286" cy="4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334</xdr:row>
      <xdr:rowOff>161925</xdr:rowOff>
    </xdr:from>
    <xdr:to>
      <xdr:col>18</xdr:col>
      <xdr:colOff>542019</xdr:colOff>
      <xdr:row>363</xdr:row>
      <xdr:rowOff>8923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3600" y="57597675"/>
          <a:ext cx="7247619" cy="4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8</xdr:col>
      <xdr:colOff>608838</xdr:colOff>
      <xdr:row>391</xdr:row>
      <xdr:rowOff>123289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63293625"/>
          <a:ext cx="6095238" cy="4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76200</xdr:rowOff>
    </xdr:from>
    <xdr:to>
      <xdr:col>16</xdr:col>
      <xdr:colOff>666750</xdr:colOff>
      <xdr:row>19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76200"/>
          <a:ext cx="5276850" cy="3248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3"/>
  <sheetViews>
    <sheetView workbookViewId="0">
      <selection activeCell="C23" sqref="C23:C25"/>
    </sheetView>
  </sheetViews>
  <sheetFormatPr defaultRowHeight="13.5"/>
  <cols>
    <col min="3" max="3" width="39.5" customWidth="1"/>
    <col min="4" max="4" width="52" customWidth="1"/>
  </cols>
  <sheetData>
    <row r="1" spans="1:4" ht="14.25" thickBot="1">
      <c r="A1" s="4" t="s">
        <v>100</v>
      </c>
      <c r="B1" s="5"/>
      <c r="C1" s="5" t="s">
        <v>101</v>
      </c>
      <c r="D1" s="5" t="s">
        <v>102</v>
      </c>
    </row>
    <row r="2" spans="1:4">
      <c r="A2" s="40">
        <v>1</v>
      </c>
      <c r="B2" s="10">
        <v>1</v>
      </c>
      <c r="C2" s="43" t="s">
        <v>103</v>
      </c>
      <c r="D2" s="43" t="s">
        <v>104</v>
      </c>
    </row>
    <row r="3" spans="1:4">
      <c r="A3" s="41"/>
      <c r="B3" s="12"/>
      <c r="C3" s="44"/>
      <c r="D3" s="44"/>
    </row>
    <row r="4" spans="1:4" ht="14.25" thickBot="1">
      <c r="A4" s="42"/>
      <c r="B4" s="11"/>
      <c r="C4" s="45"/>
      <c r="D4" s="45"/>
    </row>
    <row r="5" spans="1:4" s="21" customFormat="1" ht="25.5">
      <c r="A5" s="51">
        <v>2</v>
      </c>
      <c r="B5" s="19">
        <v>2</v>
      </c>
      <c r="C5" s="53" t="s">
        <v>188</v>
      </c>
      <c r="D5" s="20" t="s">
        <v>126</v>
      </c>
    </row>
    <row r="6" spans="1:4" s="21" customFormat="1" ht="27" thickBot="1">
      <c r="A6" s="52"/>
      <c r="B6" s="22"/>
      <c r="C6" s="54"/>
      <c r="D6" s="23" t="s">
        <v>127</v>
      </c>
    </row>
    <row r="7" spans="1:4">
      <c r="A7" s="40">
        <v>3</v>
      </c>
      <c r="B7" s="10">
        <v>3</v>
      </c>
      <c r="C7" s="43" t="s">
        <v>130</v>
      </c>
      <c r="D7" s="43" t="s">
        <v>105</v>
      </c>
    </row>
    <row r="8" spans="1:4">
      <c r="A8" s="41"/>
      <c r="B8" s="12"/>
      <c r="C8" s="44"/>
      <c r="D8" s="44"/>
    </row>
    <row r="9" spans="1:4" ht="14.25" thickBot="1">
      <c r="A9" s="42"/>
      <c r="B9" s="11"/>
      <c r="C9" s="45"/>
      <c r="D9" s="45"/>
    </row>
    <row r="10" spans="1:4" s="21" customFormat="1" ht="27">
      <c r="A10" s="51">
        <v>19</v>
      </c>
      <c r="B10" s="19">
        <v>4</v>
      </c>
      <c r="C10" s="55" t="s">
        <v>190</v>
      </c>
      <c r="D10" s="20" t="s">
        <v>128</v>
      </c>
    </row>
    <row r="11" spans="1:4" s="21" customFormat="1" ht="14.25" thickBot="1">
      <c r="A11" s="52"/>
      <c r="B11" s="22"/>
      <c r="C11" s="56"/>
      <c r="D11" s="23" t="s">
        <v>129</v>
      </c>
    </row>
    <row r="12" spans="1:4" s="21" customFormat="1" ht="25.5">
      <c r="A12" s="51">
        <v>16</v>
      </c>
      <c r="B12" s="19">
        <v>5</v>
      </c>
      <c r="C12" s="57" t="s">
        <v>191</v>
      </c>
      <c r="D12" s="20" t="s">
        <v>122</v>
      </c>
    </row>
    <row r="13" spans="1:4" s="21" customFormat="1" ht="14.25" thickBot="1">
      <c r="A13" s="52"/>
      <c r="B13" s="22"/>
      <c r="C13" s="58"/>
      <c r="D13" s="23" t="s">
        <v>123</v>
      </c>
    </row>
    <row r="14" spans="1:4">
      <c r="A14" s="40">
        <v>3</v>
      </c>
      <c r="B14" s="10">
        <v>6</v>
      </c>
      <c r="C14" s="46" t="s">
        <v>131</v>
      </c>
      <c r="D14" s="43" t="s">
        <v>106</v>
      </c>
    </row>
    <row r="15" spans="1:4">
      <c r="A15" s="41"/>
      <c r="B15" s="12"/>
      <c r="C15" s="47"/>
      <c r="D15" s="44"/>
    </row>
    <row r="16" spans="1:4" ht="14.25" thickBot="1">
      <c r="A16" s="42"/>
      <c r="B16" s="11"/>
      <c r="C16" s="48"/>
      <c r="D16" s="45"/>
    </row>
    <row r="17" spans="1:4">
      <c r="A17" s="40">
        <v>4</v>
      </c>
      <c r="B17" s="10">
        <v>7</v>
      </c>
      <c r="C17" s="46" t="s">
        <v>132</v>
      </c>
      <c r="D17" s="43" t="s">
        <v>107</v>
      </c>
    </row>
    <row r="18" spans="1:4">
      <c r="A18" s="41"/>
      <c r="B18" s="12"/>
      <c r="C18" s="47"/>
      <c r="D18" s="44"/>
    </row>
    <row r="19" spans="1:4" ht="14.25" thickBot="1">
      <c r="A19" s="42"/>
      <c r="B19" s="11"/>
      <c r="C19" s="48"/>
      <c r="D19" s="45"/>
    </row>
    <row r="20" spans="1:4">
      <c r="A20" s="40">
        <v>5</v>
      </c>
      <c r="B20" s="10">
        <v>8</v>
      </c>
      <c r="C20" s="43" t="s">
        <v>133</v>
      </c>
      <c r="D20" s="43" t="s">
        <v>108</v>
      </c>
    </row>
    <row r="21" spans="1:4">
      <c r="A21" s="41"/>
      <c r="B21" s="12"/>
      <c r="C21" s="44"/>
      <c r="D21" s="44"/>
    </row>
    <row r="22" spans="1:4" ht="14.25" thickBot="1">
      <c r="A22" s="42"/>
      <c r="B22" s="11"/>
      <c r="C22" s="45"/>
      <c r="D22" s="45"/>
    </row>
    <row r="23" spans="1:4">
      <c r="A23" s="40">
        <v>6</v>
      </c>
      <c r="B23" s="10">
        <v>9</v>
      </c>
      <c r="C23" s="43" t="s">
        <v>134</v>
      </c>
      <c r="D23" s="43" t="s">
        <v>109</v>
      </c>
    </row>
    <row r="24" spans="1:4">
      <c r="A24" s="41"/>
      <c r="B24" s="12"/>
      <c r="C24" s="44"/>
      <c r="D24" s="44"/>
    </row>
    <row r="25" spans="1:4" ht="14.25" thickBot="1">
      <c r="A25" s="42"/>
      <c r="B25" s="11"/>
      <c r="C25" s="45"/>
      <c r="D25" s="45"/>
    </row>
    <row r="26" spans="1:4">
      <c r="A26" s="40">
        <v>7</v>
      </c>
      <c r="B26" s="10">
        <v>10</v>
      </c>
      <c r="C26" s="46" t="s">
        <v>135</v>
      </c>
      <c r="D26" s="43" t="s">
        <v>110</v>
      </c>
    </row>
    <row r="27" spans="1:4">
      <c r="A27" s="41"/>
      <c r="B27" s="12"/>
      <c r="C27" s="47"/>
      <c r="D27" s="44"/>
    </row>
    <row r="28" spans="1:4" ht="14.25" thickBot="1">
      <c r="A28" s="42"/>
      <c r="B28" s="11"/>
      <c r="C28" s="48"/>
      <c r="D28" s="45"/>
    </row>
    <row r="29" spans="1:4">
      <c r="A29" s="40">
        <v>8</v>
      </c>
      <c r="B29" s="10">
        <v>11</v>
      </c>
      <c r="C29" s="43" t="s">
        <v>136</v>
      </c>
      <c r="D29" s="43" t="s">
        <v>111</v>
      </c>
    </row>
    <row r="30" spans="1:4">
      <c r="A30" s="41"/>
      <c r="B30" s="12"/>
      <c r="C30" s="44"/>
      <c r="D30" s="44"/>
    </row>
    <row r="31" spans="1:4" ht="14.25" thickBot="1">
      <c r="A31" s="42"/>
      <c r="B31" s="11"/>
      <c r="C31" s="45"/>
      <c r="D31" s="45"/>
    </row>
    <row r="32" spans="1:4">
      <c r="A32" s="40">
        <v>9</v>
      </c>
      <c r="B32" s="10">
        <v>12</v>
      </c>
      <c r="C32" s="43" t="s">
        <v>137</v>
      </c>
      <c r="D32" s="43" t="s">
        <v>112</v>
      </c>
    </row>
    <row r="33" spans="1:4" ht="14.25" thickBot="1">
      <c r="A33" s="42"/>
      <c r="B33" s="11"/>
      <c r="C33" s="45"/>
      <c r="D33" s="45"/>
    </row>
    <row r="34" spans="1:4" ht="14.25" thickBot="1">
      <c r="A34" s="7">
        <v>10</v>
      </c>
      <c r="B34" s="24">
        <v>13</v>
      </c>
      <c r="C34" s="8" t="s">
        <v>138</v>
      </c>
      <c r="D34" s="8" t="s">
        <v>113</v>
      </c>
    </row>
    <row r="35" spans="1:4" ht="26.25" thickBot="1">
      <c r="A35" s="7">
        <v>11</v>
      </c>
      <c r="B35" s="24">
        <v>14</v>
      </c>
      <c r="C35" s="8" t="s">
        <v>139</v>
      </c>
      <c r="D35" s="8" t="s">
        <v>114</v>
      </c>
    </row>
    <row r="36" spans="1:4" ht="14.25" thickBot="1">
      <c r="A36" s="7">
        <v>12</v>
      </c>
      <c r="B36" s="24">
        <v>15</v>
      </c>
      <c r="C36" s="8" t="s">
        <v>140</v>
      </c>
      <c r="D36" s="8" t="s">
        <v>115</v>
      </c>
    </row>
    <row r="37" spans="1:4">
      <c r="A37" s="40">
        <v>13</v>
      </c>
      <c r="B37" s="10">
        <v>16</v>
      </c>
      <c r="C37" s="43" t="s">
        <v>116</v>
      </c>
      <c r="D37" s="43" t="s">
        <v>117</v>
      </c>
    </row>
    <row r="38" spans="1:4" ht="14.25" thickBot="1">
      <c r="A38" s="42"/>
      <c r="B38" s="11"/>
      <c r="C38" s="45"/>
      <c r="D38" s="45"/>
    </row>
    <row r="39" spans="1:4" ht="14.25" thickBot="1">
      <c r="A39" s="7">
        <v>14</v>
      </c>
      <c r="B39" s="24">
        <v>17</v>
      </c>
      <c r="C39" s="8" t="s">
        <v>118</v>
      </c>
      <c r="D39" s="8" t="s">
        <v>119</v>
      </c>
    </row>
    <row r="40" spans="1:4" ht="14.25" thickBot="1">
      <c r="A40" s="7">
        <v>15</v>
      </c>
      <c r="B40" s="24">
        <v>18</v>
      </c>
      <c r="C40" s="8" t="s">
        <v>120</v>
      </c>
      <c r="D40" s="8" t="s">
        <v>121</v>
      </c>
    </row>
    <row r="41" spans="1:4" ht="25.5">
      <c r="A41" s="40">
        <v>17</v>
      </c>
      <c r="B41" s="10">
        <v>19</v>
      </c>
      <c r="C41" s="49" t="s">
        <v>187</v>
      </c>
      <c r="D41" s="6" t="s">
        <v>124</v>
      </c>
    </row>
    <row r="42" spans="1:4" ht="27" thickBot="1">
      <c r="A42" s="42"/>
      <c r="B42" s="11"/>
      <c r="C42" s="50"/>
      <c r="D42" s="8" t="s">
        <v>125</v>
      </c>
    </row>
    <row r="43" spans="1:4" ht="14.25" thickBot="1">
      <c r="A43" s="7">
        <v>20</v>
      </c>
      <c r="B43" s="24"/>
      <c r="C43" s="9"/>
      <c r="D43" s="9"/>
    </row>
  </sheetData>
  <mergeCells count="38">
    <mergeCell ref="A41:A42"/>
    <mergeCell ref="C41:C42"/>
    <mergeCell ref="A5:A6"/>
    <mergeCell ref="C5:C6"/>
    <mergeCell ref="A10:A11"/>
    <mergeCell ref="C10:C11"/>
    <mergeCell ref="A12:A13"/>
    <mergeCell ref="C12:C13"/>
    <mergeCell ref="A32:A33"/>
    <mergeCell ref="C32:C33"/>
    <mergeCell ref="A20:A22"/>
    <mergeCell ref="C20:C22"/>
    <mergeCell ref="D32:D33"/>
    <mergeCell ref="A37:A38"/>
    <mergeCell ref="C37:C38"/>
    <mergeCell ref="D37:D38"/>
    <mergeCell ref="A26:A28"/>
    <mergeCell ref="C26:C28"/>
    <mergeCell ref="D26:D28"/>
    <mergeCell ref="A29:A31"/>
    <mergeCell ref="C29:C31"/>
    <mergeCell ref="D29:D31"/>
    <mergeCell ref="D20:D22"/>
    <mergeCell ref="A23:A25"/>
    <mergeCell ref="C23:C25"/>
    <mergeCell ref="D23:D25"/>
    <mergeCell ref="A14:A16"/>
    <mergeCell ref="C14:C16"/>
    <mergeCell ref="D14:D16"/>
    <mergeCell ref="A17:A19"/>
    <mergeCell ref="C17:C19"/>
    <mergeCell ref="D17:D19"/>
    <mergeCell ref="A2:A4"/>
    <mergeCell ref="C2:C4"/>
    <mergeCell ref="D2:D4"/>
    <mergeCell ref="A7:A9"/>
    <mergeCell ref="C7:C9"/>
    <mergeCell ref="D7:D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3"/>
  <sheetViews>
    <sheetView tabSelected="1" workbookViewId="0">
      <selection activeCell="E1" sqref="E1:E1048576"/>
    </sheetView>
  </sheetViews>
  <sheetFormatPr defaultRowHeight="13.5"/>
  <cols>
    <col min="1" max="1" width="13" style="38" bestFit="1" customWidth="1"/>
    <col min="2" max="3" width="9.125" style="38" bestFit="1" customWidth="1"/>
    <col min="4" max="4" width="14" style="39" bestFit="1" customWidth="1"/>
    <col min="5" max="5" width="9.5" style="39" customWidth="1"/>
    <col min="6" max="6" width="10" style="39" customWidth="1"/>
    <col min="7" max="7" width="12.875" style="38" bestFit="1" customWidth="1"/>
    <col min="8" max="8" width="12.125" style="39" customWidth="1"/>
    <col min="9" max="13" width="9.125" style="38" bestFit="1" customWidth="1"/>
    <col min="14" max="14" width="10.875" style="38" customWidth="1"/>
    <col min="15" max="15" width="9.125" style="38" bestFit="1" customWidth="1"/>
    <col min="16" max="16" width="9.625" style="38" customWidth="1"/>
    <col min="17" max="17" width="11.75" style="38" customWidth="1"/>
    <col min="18" max="16384" width="9" style="38"/>
  </cols>
  <sheetData>
    <row r="1" spans="1:17" s="34" customFormat="1" ht="42.75">
      <c r="A1" s="32" t="s">
        <v>8</v>
      </c>
      <c r="B1" s="32" t="s">
        <v>9</v>
      </c>
      <c r="C1" s="32" t="s">
        <v>10</v>
      </c>
      <c r="D1" s="33" t="s">
        <v>192</v>
      </c>
      <c r="E1" s="33" t="s">
        <v>193</v>
      </c>
      <c r="F1" s="33" t="s">
        <v>16</v>
      </c>
      <c r="G1" s="32" t="s">
        <v>11</v>
      </c>
      <c r="H1" s="33" t="s">
        <v>17</v>
      </c>
      <c r="I1" s="32" t="s">
        <v>12</v>
      </c>
      <c r="J1" s="32" t="s">
        <v>13</v>
      </c>
      <c r="K1" s="32" t="s">
        <v>14</v>
      </c>
      <c r="L1" s="32" t="s">
        <v>15</v>
      </c>
      <c r="M1" s="32" t="s">
        <v>18</v>
      </c>
      <c r="N1" s="32" t="s">
        <v>19</v>
      </c>
      <c r="O1" s="32" t="s">
        <v>20</v>
      </c>
      <c r="P1" s="32" t="s">
        <v>21</v>
      </c>
      <c r="Q1" s="32" t="s">
        <v>22</v>
      </c>
    </row>
    <row r="2" spans="1:17">
      <c r="A2" s="35" t="s">
        <v>23</v>
      </c>
      <c r="B2" s="35">
        <v>201501</v>
      </c>
      <c r="C2" s="35">
        <v>138788</v>
      </c>
      <c r="D2" s="36">
        <v>7589452.4400000004</v>
      </c>
      <c r="E2" s="36">
        <f>G2/K2</f>
        <v>35.653268726475218</v>
      </c>
      <c r="F2" s="36">
        <f>G2/I2</f>
        <v>315.023737580584</v>
      </c>
      <c r="G2" s="35">
        <v>8307175.96</v>
      </c>
      <c r="H2" s="36">
        <f>G2/C2</f>
        <v>59.855145689829094</v>
      </c>
      <c r="I2" s="35">
        <v>26370</v>
      </c>
      <c r="J2" s="37">
        <f>I2/K2</f>
        <v>0.11317645140107897</v>
      </c>
      <c r="K2" s="35">
        <v>232999</v>
      </c>
      <c r="L2" s="37">
        <v>0.3221</v>
      </c>
      <c r="M2" s="35">
        <v>4736</v>
      </c>
      <c r="N2" s="35">
        <v>39241</v>
      </c>
      <c r="O2" s="35">
        <v>6446</v>
      </c>
      <c r="P2" s="35">
        <v>97288</v>
      </c>
      <c r="Q2" s="35">
        <v>7317663</v>
      </c>
    </row>
    <row r="3" spans="1:17">
      <c r="A3" s="35" t="s">
        <v>23</v>
      </c>
      <c r="B3" s="35">
        <v>201502</v>
      </c>
      <c r="C3" s="35">
        <v>141352</v>
      </c>
      <c r="D3" s="36">
        <v>7522826.46</v>
      </c>
      <c r="E3" s="36">
        <f t="shared" ref="E3:E43" si="0">G3/K3</f>
        <v>37.233924672654808</v>
      </c>
      <c r="F3" s="36">
        <f t="shared" ref="F3:F43" si="1">G3/I3</f>
        <v>324.97688268917744</v>
      </c>
      <c r="G3" s="35">
        <v>8584914.3100000005</v>
      </c>
      <c r="H3" s="36">
        <f t="shared" ref="H3:H43" si="2">G3/C3</f>
        <v>60.734296720244501</v>
      </c>
      <c r="I3" s="35">
        <v>26417</v>
      </c>
      <c r="J3" s="37">
        <f t="shared" ref="J3:J43" si="3">I3/K3</f>
        <v>0.11457407174487243</v>
      </c>
      <c r="K3" s="35">
        <v>230567</v>
      </c>
      <c r="L3" s="37">
        <v>0.24199999999999999</v>
      </c>
      <c r="M3" s="35">
        <v>3721</v>
      </c>
      <c r="N3" s="35">
        <v>33099</v>
      </c>
      <c r="O3" s="35">
        <v>7989</v>
      </c>
      <c r="P3" s="35">
        <v>69965</v>
      </c>
      <c r="Q3" s="35">
        <v>4218349</v>
      </c>
    </row>
    <row r="4" spans="1:17">
      <c r="A4" s="35" t="s">
        <v>23</v>
      </c>
      <c r="B4" s="35">
        <v>201503</v>
      </c>
      <c r="C4" s="35">
        <v>131026</v>
      </c>
      <c r="D4" s="36">
        <v>7456809.6100000003</v>
      </c>
      <c r="E4" s="36">
        <f t="shared" si="0"/>
        <v>33.602273364665372</v>
      </c>
      <c r="F4" s="36">
        <f t="shared" si="1"/>
        <v>325.92967074317966</v>
      </c>
      <c r="G4" s="35">
        <v>8315117.7599999998</v>
      </c>
      <c r="H4" s="36">
        <f t="shared" si="2"/>
        <v>63.46158594477432</v>
      </c>
      <c r="I4" s="35">
        <v>25512</v>
      </c>
      <c r="J4" s="37">
        <f t="shared" si="3"/>
        <v>0.10309669962862235</v>
      </c>
      <c r="K4" s="35">
        <v>247457</v>
      </c>
      <c r="L4" s="37">
        <v>0.3861</v>
      </c>
      <c r="M4" s="35">
        <v>3879</v>
      </c>
      <c r="N4" s="35">
        <v>50270</v>
      </c>
      <c r="O4" s="35">
        <v>8169</v>
      </c>
      <c r="P4" s="35">
        <v>76170</v>
      </c>
      <c r="Q4" s="35">
        <v>6607406</v>
      </c>
    </row>
    <row r="5" spans="1:17">
      <c r="A5" s="35" t="s">
        <v>23</v>
      </c>
      <c r="B5" s="35">
        <v>201504</v>
      </c>
      <c r="C5" s="35">
        <v>99237</v>
      </c>
      <c r="D5" s="36">
        <v>6974168.1699999999</v>
      </c>
      <c r="E5" s="36">
        <f t="shared" si="0"/>
        <v>34.144085784866121</v>
      </c>
      <c r="F5" s="36">
        <f t="shared" si="1"/>
        <v>352.06245967374468</v>
      </c>
      <c r="G5" s="35">
        <v>7726362.7400000002</v>
      </c>
      <c r="H5" s="36">
        <f t="shared" si="2"/>
        <v>77.857681509920695</v>
      </c>
      <c r="I5" s="35">
        <v>21946</v>
      </c>
      <c r="J5" s="37">
        <f t="shared" si="3"/>
        <v>9.6983034818615296E-2</v>
      </c>
      <c r="K5" s="35">
        <v>226287</v>
      </c>
      <c r="L5" s="37">
        <v>0.28360000000000002</v>
      </c>
      <c r="M5" s="35">
        <v>2986</v>
      </c>
      <c r="N5" s="35">
        <v>30077</v>
      </c>
      <c r="O5" s="35">
        <v>4480</v>
      </c>
      <c r="P5" s="35">
        <v>78253</v>
      </c>
      <c r="Q5" s="35">
        <v>5326827</v>
      </c>
    </row>
    <row r="6" spans="1:17">
      <c r="A6" s="35" t="s">
        <v>23</v>
      </c>
      <c r="B6" s="35">
        <v>201505</v>
      </c>
      <c r="C6" s="35">
        <v>107483</v>
      </c>
      <c r="D6" s="36">
        <v>7106202.3399999999</v>
      </c>
      <c r="E6" s="36">
        <f t="shared" si="0"/>
        <v>36.604812445247994</v>
      </c>
      <c r="F6" s="36">
        <f t="shared" si="1"/>
        <v>319.96819559284756</v>
      </c>
      <c r="G6" s="35">
        <v>7855539.1699999999</v>
      </c>
      <c r="H6" s="36">
        <f t="shared" si="2"/>
        <v>73.086340816687283</v>
      </c>
      <c r="I6" s="35">
        <v>24551</v>
      </c>
      <c r="J6" s="37">
        <f t="shared" si="3"/>
        <v>0.1144014091070064</v>
      </c>
      <c r="K6" s="35">
        <v>214604</v>
      </c>
      <c r="L6" s="37">
        <v>0.34810000000000002</v>
      </c>
      <c r="M6" s="35">
        <v>4108</v>
      </c>
      <c r="N6" s="35">
        <v>24415</v>
      </c>
      <c r="O6" s="35">
        <v>4086</v>
      </c>
      <c r="P6" s="35">
        <v>60088</v>
      </c>
      <c r="Q6" s="35">
        <v>4198178</v>
      </c>
    </row>
    <row r="7" spans="1:17">
      <c r="A7" s="35" t="s">
        <v>23</v>
      </c>
      <c r="B7" s="35">
        <v>201506</v>
      </c>
      <c r="C7" s="35">
        <v>107632</v>
      </c>
      <c r="D7" s="36">
        <v>7077580.0099999998</v>
      </c>
      <c r="E7" s="36">
        <f t="shared" si="0"/>
        <v>35.615454761488415</v>
      </c>
      <c r="F7" s="36">
        <f t="shared" si="1"/>
        <v>305.452</v>
      </c>
      <c r="G7" s="35">
        <v>7943279.2599999998</v>
      </c>
      <c r="H7" s="36">
        <f t="shared" si="2"/>
        <v>73.800349895941721</v>
      </c>
      <c r="I7" s="35">
        <v>26005</v>
      </c>
      <c r="J7" s="37">
        <f t="shared" si="3"/>
        <v>0.1165991866528568</v>
      </c>
      <c r="K7" s="35">
        <v>223029</v>
      </c>
      <c r="L7" s="37">
        <v>0.37060000000000004</v>
      </c>
      <c r="M7" s="35">
        <v>4000</v>
      </c>
      <c r="N7" s="35">
        <v>30639</v>
      </c>
      <c r="O7" s="35">
        <v>4860</v>
      </c>
      <c r="P7" s="35">
        <v>64003</v>
      </c>
      <c r="Q7" s="35">
        <v>4524540</v>
      </c>
    </row>
    <row r="8" spans="1:17">
      <c r="A8" s="35" t="s">
        <v>23</v>
      </c>
      <c r="B8" s="35">
        <v>201507</v>
      </c>
      <c r="C8" s="35">
        <v>116870</v>
      </c>
      <c r="D8" s="36">
        <v>7470056.9100000001</v>
      </c>
      <c r="E8" s="36">
        <f t="shared" si="0"/>
        <v>34.523167044058788</v>
      </c>
      <c r="F8" s="36">
        <f t="shared" si="1"/>
        <v>291.72965861752454</v>
      </c>
      <c r="G8" s="35">
        <v>8263534.3099999996</v>
      </c>
      <c r="H8" s="36">
        <f t="shared" si="2"/>
        <v>70.707061778043979</v>
      </c>
      <c r="I8" s="35">
        <v>28326</v>
      </c>
      <c r="J8" s="37">
        <f t="shared" si="3"/>
        <v>0.1183395860662929</v>
      </c>
      <c r="K8" s="35">
        <v>239362</v>
      </c>
      <c r="L8" s="37">
        <v>0.37070000000000003</v>
      </c>
      <c r="M8" s="35">
        <v>4785</v>
      </c>
      <c r="N8" s="35">
        <v>33128</v>
      </c>
      <c r="O8" s="35">
        <v>4701</v>
      </c>
      <c r="P8" s="35">
        <v>77779</v>
      </c>
      <c r="Q8" s="35">
        <v>5624019</v>
      </c>
    </row>
    <row r="9" spans="1:17">
      <c r="A9" s="35" t="s">
        <v>23</v>
      </c>
      <c r="B9" s="35">
        <v>201508</v>
      </c>
      <c r="C9" s="35">
        <v>117765</v>
      </c>
      <c r="D9" s="36">
        <v>6667497.0999999996</v>
      </c>
      <c r="E9" s="36">
        <f t="shared" si="0"/>
        <v>34.737596942903984</v>
      </c>
      <c r="F9" s="36">
        <f t="shared" si="1"/>
        <v>292.00488319088322</v>
      </c>
      <c r="G9" s="35">
        <v>8199497.1200000001</v>
      </c>
      <c r="H9" s="36">
        <f t="shared" si="2"/>
        <v>69.625925529656527</v>
      </c>
      <c r="I9" s="35">
        <v>28080</v>
      </c>
      <c r="J9" s="37">
        <f t="shared" si="3"/>
        <v>0.11896238365368729</v>
      </c>
      <c r="K9" s="35">
        <v>236041</v>
      </c>
      <c r="L9" s="37">
        <v>0.32650000000000001</v>
      </c>
      <c r="M9" s="35">
        <v>4455</v>
      </c>
      <c r="N9" s="35">
        <v>28657</v>
      </c>
      <c r="O9" s="35">
        <v>4370</v>
      </c>
      <c r="P9" s="35">
        <v>67886</v>
      </c>
      <c r="Q9" s="35">
        <v>5268441</v>
      </c>
    </row>
    <row r="10" spans="1:17">
      <c r="A10" s="35" t="s">
        <v>23</v>
      </c>
      <c r="B10" s="35">
        <v>201509</v>
      </c>
      <c r="C10" s="35">
        <v>105475</v>
      </c>
      <c r="D10" s="36">
        <v>7491695.3799999999</v>
      </c>
      <c r="E10" s="36">
        <f t="shared" si="0"/>
        <v>36.956036659078777</v>
      </c>
      <c r="F10" s="36">
        <f t="shared" si="1"/>
        <v>314.75234439350379</v>
      </c>
      <c r="G10" s="35">
        <v>8101095.8399999999</v>
      </c>
      <c r="H10" s="36">
        <f t="shared" si="2"/>
        <v>76.805838729556768</v>
      </c>
      <c r="I10" s="35">
        <v>25738</v>
      </c>
      <c r="J10" s="37">
        <f t="shared" si="3"/>
        <v>0.11741306241988239</v>
      </c>
      <c r="K10" s="35">
        <v>219209</v>
      </c>
      <c r="L10" s="37">
        <v>0.31950000000000001</v>
      </c>
      <c r="M10" s="35">
        <v>3789</v>
      </c>
      <c r="N10" s="35">
        <v>24847</v>
      </c>
      <c r="O10" s="35">
        <v>3822</v>
      </c>
      <c r="P10" s="35">
        <v>61387</v>
      </c>
      <c r="Q10" s="35">
        <v>6386420</v>
      </c>
    </row>
    <row r="11" spans="1:17">
      <c r="A11" s="35" t="s">
        <v>23</v>
      </c>
      <c r="B11" s="35">
        <v>201510</v>
      </c>
      <c r="C11" s="35">
        <v>101443</v>
      </c>
      <c r="D11" s="36">
        <v>7728173.7599999998</v>
      </c>
      <c r="E11" s="36">
        <f t="shared" si="0"/>
        <v>33.981898640194693</v>
      </c>
      <c r="F11" s="36">
        <f t="shared" si="1"/>
        <v>291.76454609845354</v>
      </c>
      <c r="G11" s="35">
        <v>7414612.4100000001</v>
      </c>
      <c r="H11" s="36">
        <f t="shared" si="2"/>
        <v>73.091414981812449</v>
      </c>
      <c r="I11" s="35">
        <v>25413</v>
      </c>
      <c r="J11" s="37">
        <f t="shared" si="3"/>
        <v>0.11647028089810398</v>
      </c>
      <c r="K11" s="35">
        <v>218193</v>
      </c>
      <c r="L11" s="37">
        <v>0.30430000000000001</v>
      </c>
      <c r="M11" s="35">
        <v>3981</v>
      </c>
      <c r="N11" s="35">
        <v>29450</v>
      </c>
      <c r="O11" s="35">
        <v>3599</v>
      </c>
      <c r="P11" s="35">
        <v>66862</v>
      </c>
      <c r="Q11" s="35">
        <v>8098949</v>
      </c>
    </row>
    <row r="12" spans="1:17">
      <c r="A12" s="35" t="s">
        <v>23</v>
      </c>
      <c r="B12" s="35">
        <v>201511</v>
      </c>
      <c r="C12" s="35">
        <v>92228</v>
      </c>
      <c r="D12" s="36">
        <v>7156357.4500000002</v>
      </c>
      <c r="E12" s="36">
        <f t="shared" si="0"/>
        <v>35.240355504644022</v>
      </c>
      <c r="F12" s="36">
        <f t="shared" si="1"/>
        <v>320.68882536101086</v>
      </c>
      <c r="G12" s="35">
        <v>7106464.3700000001</v>
      </c>
      <c r="H12" s="36">
        <f t="shared" si="2"/>
        <v>77.053219954894388</v>
      </c>
      <c r="I12" s="35">
        <v>22160</v>
      </c>
      <c r="J12" s="37">
        <f t="shared" si="3"/>
        <v>0.10988956495435319</v>
      </c>
      <c r="K12" s="35">
        <v>201657</v>
      </c>
      <c r="L12" s="37">
        <v>0.3226</v>
      </c>
      <c r="M12" s="35">
        <v>3060</v>
      </c>
      <c r="N12" s="35">
        <v>23254</v>
      </c>
      <c r="O12" s="35">
        <v>3272</v>
      </c>
      <c r="P12" s="35">
        <v>63596</v>
      </c>
      <c r="Q12" s="35">
        <v>6582284</v>
      </c>
    </row>
    <row r="13" spans="1:17">
      <c r="A13" s="35" t="s">
        <v>23</v>
      </c>
      <c r="B13" s="35">
        <v>201512</v>
      </c>
      <c r="C13" s="35">
        <v>96898</v>
      </c>
      <c r="D13" s="36">
        <v>7137212.3600000003</v>
      </c>
      <c r="E13" s="36">
        <f t="shared" si="0"/>
        <v>36.827445197250505</v>
      </c>
      <c r="F13" s="36">
        <f t="shared" si="1"/>
        <v>326.01165983785199</v>
      </c>
      <c r="G13" s="35">
        <v>7479359.5</v>
      </c>
      <c r="H13" s="36">
        <f t="shared" si="2"/>
        <v>77.18796569588639</v>
      </c>
      <c r="I13" s="35">
        <v>22942</v>
      </c>
      <c r="J13" s="37">
        <f t="shared" si="3"/>
        <v>0.11296358300671616</v>
      </c>
      <c r="K13" s="35">
        <v>203092</v>
      </c>
      <c r="L13" s="37">
        <v>0.32270000000000004</v>
      </c>
      <c r="M13" s="35">
        <v>3486</v>
      </c>
      <c r="N13" s="35">
        <v>23517</v>
      </c>
      <c r="O13" s="35">
        <v>3407</v>
      </c>
      <c r="P13" s="35">
        <v>72186</v>
      </c>
      <c r="Q13" s="35">
        <v>7100031</v>
      </c>
    </row>
    <row r="14" spans="1:17">
      <c r="A14" s="35" t="s">
        <v>23</v>
      </c>
      <c r="B14" s="35">
        <v>201601</v>
      </c>
      <c r="C14" s="35">
        <v>108621</v>
      </c>
      <c r="D14" s="36">
        <v>6814958.7699999996</v>
      </c>
      <c r="E14" s="36">
        <f t="shared" si="0"/>
        <v>39.104654031567584</v>
      </c>
      <c r="F14" s="36">
        <f t="shared" si="1"/>
        <v>319.08518699927862</v>
      </c>
      <c r="G14" s="35">
        <v>8403746.5700000003</v>
      </c>
      <c r="H14" s="36">
        <f t="shared" si="2"/>
        <v>77.367604514780751</v>
      </c>
      <c r="I14" s="35">
        <v>26337</v>
      </c>
      <c r="J14" s="37">
        <f t="shared" si="3"/>
        <v>0.12255239548821799</v>
      </c>
      <c r="K14" s="35">
        <v>214904</v>
      </c>
      <c r="L14" s="37">
        <v>0.33079999999999998</v>
      </c>
      <c r="M14" s="35">
        <v>4162</v>
      </c>
      <c r="N14" s="35">
        <v>24278</v>
      </c>
      <c r="O14" s="35">
        <v>3382</v>
      </c>
      <c r="P14" s="35">
        <v>55369</v>
      </c>
      <c r="Q14" s="35">
        <v>6375375</v>
      </c>
    </row>
    <row r="15" spans="1:17">
      <c r="A15" s="35" t="s">
        <v>23</v>
      </c>
      <c r="B15" s="35">
        <v>201602</v>
      </c>
      <c r="C15" s="35">
        <v>101429</v>
      </c>
      <c r="D15" s="36">
        <v>6766481.7800000003</v>
      </c>
      <c r="E15" s="36">
        <f t="shared" si="0"/>
        <v>39.838097447685179</v>
      </c>
      <c r="F15" s="36">
        <f t="shared" si="1"/>
        <v>339.95565580108251</v>
      </c>
      <c r="G15" s="35">
        <v>8353730.3300000001</v>
      </c>
      <c r="H15" s="36">
        <f t="shared" si="2"/>
        <v>82.36037356180185</v>
      </c>
      <c r="I15" s="35">
        <v>24573</v>
      </c>
      <c r="J15" s="37">
        <f t="shared" si="3"/>
        <v>0.11718615874711481</v>
      </c>
      <c r="K15" s="35">
        <v>209692</v>
      </c>
      <c r="L15" s="37">
        <v>0.309</v>
      </c>
      <c r="M15" s="35">
        <v>3009</v>
      </c>
      <c r="N15" s="35">
        <v>18473</v>
      </c>
      <c r="O15" s="35">
        <v>2864</v>
      </c>
      <c r="P15" s="35">
        <v>52599</v>
      </c>
      <c r="Q15" s="35">
        <v>3968448</v>
      </c>
    </row>
    <row r="16" spans="1:17">
      <c r="A16" s="35" t="s">
        <v>23</v>
      </c>
      <c r="B16" s="35">
        <v>201603</v>
      </c>
      <c r="C16" s="35">
        <v>92452</v>
      </c>
      <c r="D16" s="36">
        <v>7346555.3799999999</v>
      </c>
      <c r="E16" s="36">
        <f t="shared" si="0"/>
        <v>33.935034265872346</v>
      </c>
      <c r="F16" s="36">
        <f t="shared" si="1"/>
        <v>317.34392226625835</v>
      </c>
      <c r="G16" s="35">
        <v>7046304.4500000002</v>
      </c>
      <c r="H16" s="36">
        <f t="shared" si="2"/>
        <v>76.215814152208722</v>
      </c>
      <c r="I16" s="35">
        <v>22204</v>
      </c>
      <c r="J16" s="37">
        <f t="shared" si="3"/>
        <v>0.10693456494622931</v>
      </c>
      <c r="K16" s="35">
        <v>207641</v>
      </c>
      <c r="L16" s="37">
        <v>0.21030000000000001</v>
      </c>
      <c r="M16" s="35">
        <v>3171</v>
      </c>
      <c r="N16" s="35">
        <v>33537</v>
      </c>
      <c r="O16" s="35">
        <v>3010</v>
      </c>
      <c r="P16" s="35">
        <v>152969</v>
      </c>
      <c r="Q16" s="35">
        <v>14887002</v>
      </c>
    </row>
    <row r="17" spans="1:17">
      <c r="A17" s="35" t="s">
        <v>23</v>
      </c>
      <c r="B17" s="35">
        <v>201604</v>
      </c>
      <c r="C17" s="35">
        <v>87340</v>
      </c>
      <c r="D17" s="36">
        <v>6719112.1200000001</v>
      </c>
      <c r="E17" s="36">
        <f t="shared" si="0"/>
        <v>33.427331444477581</v>
      </c>
      <c r="F17" s="36">
        <f t="shared" si="1"/>
        <v>309.54709044879172</v>
      </c>
      <c r="G17" s="35">
        <v>6724910.54</v>
      </c>
      <c r="H17" s="36">
        <f t="shared" si="2"/>
        <v>76.996914815662933</v>
      </c>
      <c r="I17" s="35">
        <v>21725</v>
      </c>
      <c r="J17" s="37">
        <f t="shared" si="3"/>
        <v>0.10798787155780892</v>
      </c>
      <c r="K17" s="35">
        <v>201180</v>
      </c>
      <c r="L17" s="37">
        <v>0.25079999999999997</v>
      </c>
      <c r="M17" s="35">
        <v>3141</v>
      </c>
      <c r="N17" s="35">
        <v>25965</v>
      </c>
      <c r="O17" s="35">
        <v>2869</v>
      </c>
      <c r="P17" s="35">
        <v>118982</v>
      </c>
      <c r="Q17" s="35">
        <v>8941536</v>
      </c>
    </row>
    <row r="18" spans="1:17">
      <c r="A18" s="35" t="s">
        <v>23</v>
      </c>
      <c r="B18" s="35">
        <v>201605</v>
      </c>
      <c r="C18" s="35">
        <v>94034</v>
      </c>
      <c r="D18" s="36">
        <v>6524428.5499999998</v>
      </c>
      <c r="E18" s="36">
        <f t="shared" si="0"/>
        <v>37.220921185626295</v>
      </c>
      <c r="F18" s="36">
        <f t="shared" si="1"/>
        <v>333.05469325016708</v>
      </c>
      <c r="G18" s="35">
        <v>7475412.5899999999</v>
      </c>
      <c r="H18" s="36">
        <f t="shared" si="2"/>
        <v>79.496911648978028</v>
      </c>
      <c r="I18" s="35">
        <v>22445</v>
      </c>
      <c r="J18" s="37">
        <f t="shared" si="3"/>
        <v>0.11175618281309906</v>
      </c>
      <c r="K18" s="35">
        <v>200839</v>
      </c>
      <c r="L18" s="37">
        <v>0.24489999999999998</v>
      </c>
      <c r="M18" s="35">
        <v>3215</v>
      </c>
      <c r="N18" s="35">
        <v>25212</v>
      </c>
      <c r="O18" s="35">
        <v>2666</v>
      </c>
      <c r="P18" s="35">
        <v>304585</v>
      </c>
      <c r="Q18" s="35">
        <v>11447952</v>
      </c>
    </row>
    <row r="19" spans="1:17">
      <c r="A19" s="35" t="s">
        <v>23</v>
      </c>
      <c r="B19" s="35">
        <v>201606</v>
      </c>
      <c r="C19" s="35">
        <v>94822</v>
      </c>
      <c r="D19" s="36">
        <v>6193704.3899999997</v>
      </c>
      <c r="E19" s="36">
        <f t="shared" si="0"/>
        <v>35.879369485189471</v>
      </c>
      <c r="F19" s="36">
        <f t="shared" si="1"/>
        <v>321.06072802139494</v>
      </c>
      <c r="G19" s="35">
        <v>7563227.5700000003</v>
      </c>
      <c r="H19" s="36">
        <f t="shared" si="2"/>
        <v>79.762371285144795</v>
      </c>
      <c r="I19" s="35">
        <v>23557</v>
      </c>
      <c r="J19" s="37">
        <f t="shared" si="3"/>
        <v>0.11175259492589992</v>
      </c>
      <c r="K19" s="35">
        <v>210796</v>
      </c>
      <c r="L19" s="37">
        <v>0.20899999999999999</v>
      </c>
      <c r="M19" s="35">
        <v>3426</v>
      </c>
      <c r="N19" s="35">
        <v>31901</v>
      </c>
      <c r="O19" s="35">
        <v>2907</v>
      </c>
      <c r="P19" s="35">
        <v>355965</v>
      </c>
      <c r="Q19" s="35">
        <v>10009074</v>
      </c>
    </row>
    <row r="20" spans="1:17">
      <c r="A20" s="35" t="s">
        <v>23</v>
      </c>
      <c r="B20" s="35">
        <v>201607</v>
      </c>
      <c r="C20" s="35">
        <v>105226</v>
      </c>
      <c r="D20" s="36">
        <v>7129370.1100000003</v>
      </c>
      <c r="E20" s="36">
        <f t="shared" si="0"/>
        <v>34.918299055005392</v>
      </c>
      <c r="F20" s="36">
        <f t="shared" si="1"/>
        <v>306.7468628621458</v>
      </c>
      <c r="G20" s="35">
        <v>7707935.1699999999</v>
      </c>
      <c r="H20" s="36">
        <f t="shared" si="2"/>
        <v>73.251241803356578</v>
      </c>
      <c r="I20" s="35">
        <v>25128</v>
      </c>
      <c r="J20" s="37">
        <f t="shared" si="3"/>
        <v>0.11383424993884263</v>
      </c>
      <c r="K20" s="35">
        <v>220742</v>
      </c>
      <c r="L20" s="37">
        <v>0.21510000000000001</v>
      </c>
      <c r="M20" s="35">
        <v>3833</v>
      </c>
      <c r="N20" s="35">
        <v>34279</v>
      </c>
      <c r="O20" s="35">
        <v>3174</v>
      </c>
      <c r="P20" s="35">
        <v>333516</v>
      </c>
      <c r="Q20" s="35">
        <v>291483531</v>
      </c>
    </row>
    <row r="21" spans="1:17">
      <c r="A21" s="35" t="s">
        <v>23</v>
      </c>
      <c r="B21" s="35">
        <v>201608</v>
      </c>
      <c r="C21" s="35">
        <v>107351</v>
      </c>
      <c r="D21" s="36">
        <v>7456060.5</v>
      </c>
      <c r="E21" s="36">
        <f t="shared" si="0"/>
        <v>40.6409987203185</v>
      </c>
      <c r="F21" s="36">
        <f t="shared" si="1"/>
        <v>345.9691071212427</v>
      </c>
      <c r="G21" s="35">
        <v>8574844.3200000003</v>
      </c>
      <c r="H21" s="36">
        <f t="shared" si="2"/>
        <v>79.876706504829954</v>
      </c>
      <c r="I21" s="35">
        <v>24785</v>
      </c>
      <c r="J21" s="37">
        <f t="shared" si="3"/>
        <v>0.11747002227593725</v>
      </c>
      <c r="K21" s="35">
        <v>210990</v>
      </c>
      <c r="L21" s="37">
        <v>0.28270000000000001</v>
      </c>
      <c r="M21" s="35">
        <v>3717</v>
      </c>
      <c r="N21" s="35">
        <v>24574</v>
      </c>
      <c r="O21" s="35">
        <v>3115</v>
      </c>
      <c r="P21" s="35">
        <v>214268</v>
      </c>
      <c r="Q21" s="35">
        <v>42715182</v>
      </c>
    </row>
    <row r="22" spans="1:17">
      <c r="A22" s="35" t="s">
        <v>23</v>
      </c>
      <c r="B22" s="35">
        <v>201609</v>
      </c>
      <c r="C22" s="35">
        <v>117621</v>
      </c>
      <c r="D22" s="36">
        <v>7646416.6299999999</v>
      </c>
      <c r="E22" s="36">
        <f t="shared" si="0"/>
        <v>46.395394252275182</v>
      </c>
      <c r="F22" s="36">
        <f t="shared" si="1"/>
        <v>377.15528644200629</v>
      </c>
      <c r="G22" s="35">
        <v>9625002.9100000001</v>
      </c>
      <c r="H22" s="36">
        <f t="shared" si="2"/>
        <v>81.830650224024623</v>
      </c>
      <c r="I22" s="35">
        <v>25520</v>
      </c>
      <c r="J22" s="37">
        <f t="shared" si="3"/>
        <v>0.12301403671139904</v>
      </c>
      <c r="K22" s="35">
        <v>207456</v>
      </c>
      <c r="L22" s="37">
        <v>0.3226</v>
      </c>
      <c r="M22" s="35">
        <v>3940</v>
      </c>
      <c r="N22" s="35">
        <v>30045</v>
      </c>
      <c r="O22" s="35">
        <v>3190</v>
      </c>
      <c r="P22" s="35">
        <v>210297</v>
      </c>
      <c r="Q22" s="35">
        <v>16313670</v>
      </c>
    </row>
    <row r="23" spans="1:17">
      <c r="A23" s="35" t="s">
        <v>23</v>
      </c>
      <c r="B23" s="35">
        <v>201610</v>
      </c>
      <c r="C23" s="35">
        <v>106841</v>
      </c>
      <c r="D23" s="36">
        <v>8750390.1199999992</v>
      </c>
      <c r="E23" s="36">
        <f t="shared" si="0"/>
        <v>43.668330627165695</v>
      </c>
      <c r="F23" s="36">
        <f t="shared" si="1"/>
        <v>379.65962973186123</v>
      </c>
      <c r="G23" s="35">
        <v>9628168.2100000009</v>
      </c>
      <c r="H23" s="36">
        <f t="shared" si="2"/>
        <v>90.11679233627541</v>
      </c>
      <c r="I23" s="35">
        <v>25360</v>
      </c>
      <c r="J23" s="37">
        <f t="shared" si="3"/>
        <v>0.11501968396799768</v>
      </c>
      <c r="K23" s="35">
        <v>220484</v>
      </c>
      <c r="L23" s="37">
        <v>0.2762</v>
      </c>
      <c r="M23" s="35">
        <v>3894</v>
      </c>
      <c r="N23" s="35">
        <v>38574</v>
      </c>
      <c r="O23" s="35">
        <v>2775</v>
      </c>
      <c r="P23" s="35">
        <v>186629</v>
      </c>
      <c r="Q23" s="35">
        <v>19405825</v>
      </c>
    </row>
    <row r="24" spans="1:17">
      <c r="A24" s="35" t="s">
        <v>23</v>
      </c>
      <c r="B24" s="35">
        <v>201611</v>
      </c>
      <c r="C24" s="35">
        <v>98736</v>
      </c>
      <c r="D24" s="36">
        <v>8529159.9600000009</v>
      </c>
      <c r="E24" s="36">
        <f t="shared" si="0"/>
        <v>39.844197576748677</v>
      </c>
      <c r="F24" s="36">
        <f t="shared" si="1"/>
        <v>352.77114118989118</v>
      </c>
      <c r="G24" s="35">
        <v>8040359.8499999996</v>
      </c>
      <c r="H24" s="36">
        <f t="shared" si="2"/>
        <v>81.432910488575587</v>
      </c>
      <c r="I24" s="35">
        <v>22792</v>
      </c>
      <c r="J24" s="37">
        <f t="shared" si="3"/>
        <v>0.11294630689561189</v>
      </c>
      <c r="K24" s="35">
        <v>201795</v>
      </c>
      <c r="L24" s="37">
        <v>0.35920000000000002</v>
      </c>
      <c r="M24" s="35">
        <v>3264</v>
      </c>
      <c r="N24" s="35">
        <v>31636</v>
      </c>
      <c r="O24" s="35">
        <v>3065</v>
      </c>
      <c r="P24" s="35">
        <v>75757</v>
      </c>
      <c r="Q24" s="35">
        <v>6774554</v>
      </c>
    </row>
    <row r="25" spans="1:17">
      <c r="A25" s="35" t="s">
        <v>23</v>
      </c>
      <c r="B25" s="35">
        <v>201612</v>
      </c>
      <c r="C25" s="35">
        <v>103342</v>
      </c>
      <c r="D25" s="36">
        <v>7845570.46</v>
      </c>
      <c r="E25" s="36">
        <f t="shared" si="0"/>
        <v>41.563493508191449</v>
      </c>
      <c r="F25" s="36">
        <f t="shared" si="1"/>
        <v>348.06778540447215</v>
      </c>
      <c r="G25" s="35">
        <v>8265565.7000000002</v>
      </c>
      <c r="H25" s="36">
        <f t="shared" si="2"/>
        <v>79.982637262681195</v>
      </c>
      <c r="I25" s="35">
        <v>23747</v>
      </c>
      <c r="J25" s="37">
        <f t="shared" si="3"/>
        <v>0.11941206641658202</v>
      </c>
      <c r="K25" s="35">
        <v>198866</v>
      </c>
      <c r="L25" s="37">
        <v>0.21760000000000002</v>
      </c>
      <c r="M25" s="35">
        <v>3100</v>
      </c>
      <c r="N25" s="35">
        <v>25650</v>
      </c>
      <c r="O25" s="35">
        <v>3062</v>
      </c>
      <c r="P25" s="35">
        <v>123204</v>
      </c>
      <c r="Q25" s="35">
        <v>7941577</v>
      </c>
    </row>
    <row r="26" spans="1:17">
      <c r="A26" s="35" t="s">
        <v>23</v>
      </c>
      <c r="B26" s="35">
        <v>201701</v>
      </c>
      <c r="C26" s="35">
        <v>110370</v>
      </c>
      <c r="D26" s="36">
        <v>8632418.5800000001</v>
      </c>
      <c r="E26" s="36">
        <f t="shared" si="0"/>
        <v>49.534064466040213</v>
      </c>
      <c r="F26" s="36">
        <f t="shared" si="1"/>
        <v>368.51615479604845</v>
      </c>
      <c r="G26" s="35">
        <v>9251229.5500000007</v>
      </c>
      <c r="H26" s="36">
        <f t="shared" si="2"/>
        <v>83.820146325994386</v>
      </c>
      <c r="I26" s="35">
        <v>25104</v>
      </c>
      <c r="J26" s="37">
        <f t="shared" si="3"/>
        <v>0.13441490643321821</v>
      </c>
      <c r="K26" s="35">
        <v>186765</v>
      </c>
      <c r="L26" s="37">
        <v>0.28689999999999999</v>
      </c>
      <c r="M26" s="35">
        <v>3411</v>
      </c>
      <c r="N26" s="35">
        <v>18164</v>
      </c>
      <c r="O26" s="35">
        <v>2787</v>
      </c>
      <c r="P26" s="35">
        <v>73972</v>
      </c>
      <c r="Q26" s="35">
        <v>4397567</v>
      </c>
    </row>
    <row r="27" spans="1:17">
      <c r="A27" s="35" t="s">
        <v>23</v>
      </c>
      <c r="B27" s="35">
        <v>201702</v>
      </c>
      <c r="C27" s="35">
        <v>88909</v>
      </c>
      <c r="D27" s="36">
        <v>6996826.0499999998</v>
      </c>
      <c r="E27" s="36">
        <f t="shared" si="0"/>
        <v>40.408277663753843</v>
      </c>
      <c r="F27" s="36">
        <f t="shared" si="1"/>
        <v>324.12310972272894</v>
      </c>
      <c r="G27" s="35">
        <v>7107371.5499999998</v>
      </c>
      <c r="H27" s="36">
        <f t="shared" si="2"/>
        <v>79.939843547897283</v>
      </c>
      <c r="I27" s="35">
        <v>21928</v>
      </c>
      <c r="J27" s="37">
        <f t="shared" si="3"/>
        <v>0.12466953590048269</v>
      </c>
      <c r="K27" s="35">
        <v>175889</v>
      </c>
      <c r="L27" s="37">
        <v>0.22899999999999998</v>
      </c>
      <c r="M27" s="35">
        <v>2626</v>
      </c>
      <c r="N27" s="35">
        <v>18735</v>
      </c>
      <c r="O27" s="35">
        <v>2594</v>
      </c>
      <c r="P27" s="35">
        <v>48153</v>
      </c>
      <c r="Q27" s="35">
        <v>6000726</v>
      </c>
    </row>
    <row r="28" spans="1:17">
      <c r="A28" s="35" t="s">
        <v>23</v>
      </c>
      <c r="B28" s="35">
        <v>201703</v>
      </c>
      <c r="C28" s="35">
        <v>90533</v>
      </c>
      <c r="D28" s="36">
        <v>6637823.9800000004</v>
      </c>
      <c r="E28" s="36">
        <f t="shared" si="0"/>
        <v>44.250962547599144</v>
      </c>
      <c r="F28" s="36">
        <f t="shared" si="1"/>
        <v>352.8769994908115</v>
      </c>
      <c r="G28" s="35">
        <v>7623201.8200000003</v>
      </c>
      <c r="H28" s="36">
        <f t="shared" si="2"/>
        <v>84.203570189875521</v>
      </c>
      <c r="I28" s="35">
        <v>21603</v>
      </c>
      <c r="J28" s="37">
        <f t="shared" si="3"/>
        <v>0.12540052939537474</v>
      </c>
      <c r="K28" s="35">
        <v>172272</v>
      </c>
      <c r="L28" s="37">
        <v>0.16539999999999999</v>
      </c>
      <c r="M28" s="35">
        <v>3057</v>
      </c>
      <c r="N28" s="35">
        <v>26039</v>
      </c>
      <c r="O28" s="35">
        <v>2650</v>
      </c>
      <c r="P28" s="35">
        <v>111946</v>
      </c>
      <c r="Q28" s="35">
        <v>21008021</v>
      </c>
    </row>
    <row r="29" spans="1:17">
      <c r="A29" s="35" t="s">
        <v>23</v>
      </c>
      <c r="B29" s="35">
        <v>201704</v>
      </c>
      <c r="C29" s="35">
        <v>94135</v>
      </c>
      <c r="D29" s="36">
        <v>7650935.5099999998</v>
      </c>
      <c r="E29" s="36">
        <f t="shared" si="0"/>
        <v>54.594781040894524</v>
      </c>
      <c r="F29" s="36">
        <f t="shared" si="1"/>
        <v>398.71893331501326</v>
      </c>
      <c r="G29" s="35">
        <v>8705629.1899999995</v>
      </c>
      <c r="H29" s="36">
        <f t="shared" si="2"/>
        <v>92.480259095979179</v>
      </c>
      <c r="I29" s="35">
        <v>21834</v>
      </c>
      <c r="J29" s="37">
        <f t="shared" si="3"/>
        <v>0.13692547927680471</v>
      </c>
      <c r="K29" s="35">
        <v>159459</v>
      </c>
      <c r="L29" s="37">
        <v>0.2316</v>
      </c>
      <c r="M29" s="35">
        <v>2899</v>
      </c>
      <c r="N29" s="35">
        <v>16925</v>
      </c>
      <c r="O29" s="35">
        <v>2661</v>
      </c>
      <c r="P29" s="35">
        <v>95417</v>
      </c>
      <c r="Q29" s="35">
        <v>14303894</v>
      </c>
    </row>
    <row r="30" spans="1:17">
      <c r="A30" s="35" t="s">
        <v>23</v>
      </c>
      <c r="B30" s="35">
        <v>201705</v>
      </c>
      <c r="C30" s="35">
        <v>105033</v>
      </c>
      <c r="D30" s="36">
        <v>7914466.0300000003</v>
      </c>
      <c r="E30" s="36">
        <f t="shared" si="0"/>
        <v>56.285343130278754</v>
      </c>
      <c r="F30" s="36">
        <f t="shared" si="1"/>
        <v>364.72297542199595</v>
      </c>
      <c r="G30" s="35">
        <v>9096555.7300000004</v>
      </c>
      <c r="H30" s="36">
        <f t="shared" si="2"/>
        <v>86.606644863995129</v>
      </c>
      <c r="I30" s="35">
        <v>24941</v>
      </c>
      <c r="J30" s="37">
        <f t="shared" si="3"/>
        <v>0.15432354670049192</v>
      </c>
      <c r="K30" s="35">
        <v>161615</v>
      </c>
      <c r="L30" s="37">
        <v>0.21429999999999999</v>
      </c>
      <c r="M30" s="35">
        <v>3707</v>
      </c>
      <c r="N30" s="35">
        <v>19205</v>
      </c>
      <c r="O30" s="35">
        <v>3110</v>
      </c>
      <c r="P30" s="35">
        <v>214776</v>
      </c>
      <c r="Q30" s="35">
        <v>38279445</v>
      </c>
    </row>
    <row r="31" spans="1:17">
      <c r="A31" s="35" t="s">
        <v>23</v>
      </c>
      <c r="B31" s="35">
        <v>201706</v>
      </c>
      <c r="C31" s="35">
        <v>115288</v>
      </c>
      <c r="D31" s="36">
        <v>7645652.96</v>
      </c>
      <c r="E31" s="36">
        <f t="shared" si="0"/>
        <v>51.632127600142631</v>
      </c>
      <c r="F31" s="36">
        <f t="shared" si="1"/>
        <v>293.52056861950126</v>
      </c>
      <c r="G31" s="35">
        <v>8687621.7899999991</v>
      </c>
      <c r="H31" s="36">
        <f t="shared" si="2"/>
        <v>75.355820120047184</v>
      </c>
      <c r="I31" s="35">
        <v>29598</v>
      </c>
      <c r="J31" s="37">
        <f t="shared" si="3"/>
        <v>0.17590633543325807</v>
      </c>
      <c r="K31" s="35">
        <v>168260</v>
      </c>
      <c r="L31" s="37">
        <v>0.23039999999999999</v>
      </c>
      <c r="M31" s="35">
        <v>5263</v>
      </c>
      <c r="N31" s="35">
        <v>19805</v>
      </c>
      <c r="O31" s="35">
        <v>3076</v>
      </c>
      <c r="P31" s="35">
        <v>106324</v>
      </c>
      <c r="Q31" s="35">
        <v>26634968</v>
      </c>
    </row>
    <row r="32" spans="1:17">
      <c r="A32" s="35" t="s">
        <v>23</v>
      </c>
      <c r="B32" s="35">
        <v>201707</v>
      </c>
      <c r="C32" s="35">
        <v>115598</v>
      </c>
      <c r="D32" s="36">
        <v>8963370.8499999996</v>
      </c>
      <c r="E32" s="36">
        <f t="shared" si="0"/>
        <v>53.538662574097003</v>
      </c>
      <c r="F32" s="36">
        <f t="shared" si="1"/>
        <v>336.93928979210801</v>
      </c>
      <c r="G32" s="35">
        <v>9384096.1600000001</v>
      </c>
      <c r="H32" s="36">
        <f t="shared" si="2"/>
        <v>81.178706898043217</v>
      </c>
      <c r="I32" s="35">
        <v>27851</v>
      </c>
      <c r="J32" s="37">
        <f t="shared" si="3"/>
        <v>0.15889706008204157</v>
      </c>
      <c r="K32" s="35">
        <v>175277</v>
      </c>
      <c r="L32" s="37">
        <v>0.18590000000000001</v>
      </c>
      <c r="M32" s="35">
        <v>5016</v>
      </c>
      <c r="N32" s="35">
        <v>24137</v>
      </c>
      <c r="O32" s="35">
        <v>3872</v>
      </c>
      <c r="P32" s="35">
        <v>121847</v>
      </c>
      <c r="Q32" s="35">
        <v>47809414</v>
      </c>
    </row>
    <row r="33" spans="1:17">
      <c r="A33" s="35" t="s">
        <v>23</v>
      </c>
      <c r="B33" s="35">
        <v>201708</v>
      </c>
      <c r="C33" s="35">
        <v>126896</v>
      </c>
      <c r="D33" s="36">
        <v>9398603.8900000006</v>
      </c>
      <c r="E33" s="36">
        <f t="shared" si="0"/>
        <v>63.832670283978651</v>
      </c>
      <c r="F33" s="36">
        <f t="shared" si="1"/>
        <v>350.53596353154552</v>
      </c>
      <c r="G33" s="35">
        <v>10823148.41</v>
      </c>
      <c r="H33" s="36">
        <f t="shared" si="2"/>
        <v>85.291486020047913</v>
      </c>
      <c r="I33" s="35">
        <v>30876</v>
      </c>
      <c r="J33" s="37">
        <f t="shared" si="3"/>
        <v>0.18210020347379907</v>
      </c>
      <c r="K33" s="35">
        <v>169555</v>
      </c>
      <c r="L33" s="37">
        <v>0.20180000000000001</v>
      </c>
      <c r="M33" s="35">
        <v>5651</v>
      </c>
      <c r="N33" s="35">
        <v>21101</v>
      </c>
      <c r="O33" s="35">
        <v>3266</v>
      </c>
      <c r="P33" s="35">
        <v>112791</v>
      </c>
      <c r="Q33" s="35">
        <v>38866958</v>
      </c>
    </row>
    <row r="34" spans="1:17">
      <c r="A34" s="35" t="s">
        <v>23</v>
      </c>
      <c r="B34" s="35">
        <v>201709</v>
      </c>
      <c r="C34" s="35">
        <v>118364</v>
      </c>
      <c r="D34" s="36">
        <v>9169390.1799999997</v>
      </c>
      <c r="E34" s="36">
        <f t="shared" si="0"/>
        <v>65.643034922377382</v>
      </c>
      <c r="F34" s="36">
        <f t="shared" si="1"/>
        <v>363.69875453571552</v>
      </c>
      <c r="G34" s="35">
        <v>10524350.859999999</v>
      </c>
      <c r="H34" s="36">
        <f t="shared" si="2"/>
        <v>88.915133486533065</v>
      </c>
      <c r="I34" s="35">
        <v>28937</v>
      </c>
      <c r="J34" s="37">
        <f t="shared" si="3"/>
        <v>0.18048737891933361</v>
      </c>
      <c r="K34" s="35">
        <v>160327</v>
      </c>
      <c r="L34" s="37">
        <v>0.2412</v>
      </c>
      <c r="M34" s="35">
        <v>5437</v>
      </c>
      <c r="N34" s="35">
        <v>18602</v>
      </c>
      <c r="O34" s="35">
        <v>2760</v>
      </c>
      <c r="P34" s="35">
        <v>74390</v>
      </c>
      <c r="Q34" s="35">
        <v>25768625</v>
      </c>
    </row>
    <row r="35" spans="1:17">
      <c r="A35" s="35" t="s">
        <v>23</v>
      </c>
      <c r="B35" s="35">
        <v>201710</v>
      </c>
      <c r="C35" s="35">
        <v>127282</v>
      </c>
      <c r="D35" s="36">
        <v>11345836.1</v>
      </c>
      <c r="E35" s="36">
        <f t="shared" si="0"/>
        <v>76.536366818234384</v>
      </c>
      <c r="F35" s="36">
        <f t="shared" si="1"/>
        <v>438.8393113918749</v>
      </c>
      <c r="G35" s="35">
        <v>12573623.949999999</v>
      </c>
      <c r="H35" s="36">
        <f t="shared" si="2"/>
        <v>98.7855623733128</v>
      </c>
      <c r="I35" s="35">
        <v>28652</v>
      </c>
      <c r="J35" s="37">
        <f t="shared" si="3"/>
        <v>0.17440635975724816</v>
      </c>
      <c r="K35" s="35">
        <v>164283</v>
      </c>
      <c r="L35" s="37">
        <v>0.16210000000000002</v>
      </c>
      <c r="M35" s="35">
        <v>4273</v>
      </c>
      <c r="N35" s="35">
        <v>24731</v>
      </c>
      <c r="O35" s="35">
        <v>2757</v>
      </c>
      <c r="P35" s="35">
        <v>181879</v>
      </c>
      <c r="Q35" s="35">
        <v>54660957</v>
      </c>
    </row>
    <row r="36" spans="1:17">
      <c r="A36" s="35" t="s">
        <v>23</v>
      </c>
      <c r="B36" s="35">
        <v>201711</v>
      </c>
      <c r="C36" s="35">
        <v>105163</v>
      </c>
      <c r="D36" s="36">
        <v>9252069.8900000006</v>
      </c>
      <c r="E36" s="36">
        <f t="shared" si="0"/>
        <v>66.347239726539414</v>
      </c>
      <c r="F36" s="36">
        <f t="shared" si="1"/>
        <v>395.1856981582676</v>
      </c>
      <c r="G36" s="35">
        <v>9763062.6730000004</v>
      </c>
      <c r="H36" s="36">
        <f t="shared" si="2"/>
        <v>92.83743020834325</v>
      </c>
      <c r="I36" s="35">
        <v>24705</v>
      </c>
      <c r="J36" s="37">
        <f t="shared" si="3"/>
        <v>0.16788876732064342</v>
      </c>
      <c r="K36" s="35">
        <v>147151</v>
      </c>
      <c r="L36" s="37">
        <v>0.17249999999999999</v>
      </c>
      <c r="M36" s="35">
        <v>3765</v>
      </c>
      <c r="N36" s="35">
        <v>19443</v>
      </c>
      <c r="O36" s="35">
        <v>2537</v>
      </c>
      <c r="P36" s="35">
        <v>115798</v>
      </c>
      <c r="Q36" s="35">
        <v>40522843</v>
      </c>
    </row>
    <row r="37" spans="1:17">
      <c r="A37" s="35" t="s">
        <v>23</v>
      </c>
      <c r="B37" s="35">
        <v>201712</v>
      </c>
      <c r="C37" s="35">
        <v>99208</v>
      </c>
      <c r="D37" s="36">
        <v>8610794.4000000004</v>
      </c>
      <c r="E37" s="36">
        <f t="shared" si="0"/>
        <v>63.84011185641647</v>
      </c>
      <c r="F37" s="36">
        <f t="shared" si="1"/>
        <v>389.86999296701487</v>
      </c>
      <c r="G37" s="35">
        <v>9479299.0089999996</v>
      </c>
      <c r="H37" s="36">
        <f t="shared" si="2"/>
        <v>95.549744062978789</v>
      </c>
      <c r="I37" s="35">
        <v>24314</v>
      </c>
      <c r="J37" s="37">
        <f t="shared" si="3"/>
        <v>0.16374717984981649</v>
      </c>
      <c r="K37" s="35">
        <v>148485</v>
      </c>
      <c r="L37" s="37">
        <v>0.153</v>
      </c>
      <c r="M37" s="35">
        <v>3845</v>
      </c>
      <c r="N37" s="35">
        <v>22544</v>
      </c>
      <c r="O37" s="35">
        <v>2470</v>
      </c>
      <c r="P37" s="35">
        <v>116187</v>
      </c>
      <c r="Q37" s="35">
        <v>62806095</v>
      </c>
    </row>
    <row r="38" spans="1:17">
      <c r="A38" s="35" t="s">
        <v>23</v>
      </c>
      <c r="B38" s="35">
        <v>201801</v>
      </c>
      <c r="C38" s="35">
        <v>110446</v>
      </c>
      <c r="D38" s="36">
        <v>10196136</v>
      </c>
      <c r="E38" s="36">
        <f t="shared" si="0"/>
        <v>70.297375632494393</v>
      </c>
      <c r="F38" s="36">
        <f t="shared" si="1"/>
        <v>411.26024026749923</v>
      </c>
      <c r="G38" s="35">
        <v>10669735.6735</v>
      </c>
      <c r="H38" s="36">
        <f t="shared" si="2"/>
        <v>96.605904002861124</v>
      </c>
      <c r="I38" s="35">
        <v>25944</v>
      </c>
      <c r="J38" s="37">
        <f t="shared" si="3"/>
        <v>0.1709316115430228</v>
      </c>
      <c r="K38" s="35">
        <v>151780</v>
      </c>
      <c r="L38" s="37">
        <v>0.14710000000000001</v>
      </c>
      <c r="M38" s="35">
        <v>3962</v>
      </c>
      <c r="N38" s="35">
        <v>23684</v>
      </c>
      <c r="O38" s="35">
        <v>1662</v>
      </c>
      <c r="P38" s="35">
        <v>175097</v>
      </c>
      <c r="Q38" s="35">
        <v>85677169</v>
      </c>
    </row>
    <row r="39" spans="1:17">
      <c r="A39" s="35" t="s">
        <v>23</v>
      </c>
      <c r="B39" s="35">
        <v>201802</v>
      </c>
      <c r="C39" s="35">
        <v>95641</v>
      </c>
      <c r="D39" s="36">
        <v>9031836</v>
      </c>
      <c r="E39" s="36">
        <f t="shared" si="0"/>
        <v>68.36110434255734</v>
      </c>
      <c r="F39" s="36">
        <f t="shared" si="1"/>
        <v>425.20606901070664</v>
      </c>
      <c r="G39" s="35">
        <v>9928561.7114000004</v>
      </c>
      <c r="H39" s="36">
        <f t="shared" si="2"/>
        <v>103.81072669043611</v>
      </c>
      <c r="I39" s="35">
        <v>23350</v>
      </c>
      <c r="J39" s="37">
        <f t="shared" si="3"/>
        <v>0.16077170418006431</v>
      </c>
      <c r="K39" s="35">
        <v>145237</v>
      </c>
      <c r="L39" s="37">
        <v>0.1457</v>
      </c>
      <c r="M39" s="35">
        <v>3213</v>
      </c>
      <c r="N39" s="35">
        <v>21074</v>
      </c>
      <c r="O39" s="35">
        <v>1536</v>
      </c>
      <c r="P39" s="35">
        <v>157662</v>
      </c>
      <c r="Q39" s="35">
        <v>62708649</v>
      </c>
    </row>
    <row r="40" spans="1:17">
      <c r="A40" s="35" t="s">
        <v>23</v>
      </c>
      <c r="B40" s="35">
        <v>201803</v>
      </c>
      <c r="C40" s="35">
        <v>102753</v>
      </c>
      <c r="D40" s="36">
        <v>9442352</v>
      </c>
      <c r="E40" s="36">
        <f t="shared" si="0"/>
        <v>66.049793609390704</v>
      </c>
      <c r="F40" s="36">
        <f t="shared" si="1"/>
        <v>419.11719858436214</v>
      </c>
      <c r="G40" s="35">
        <v>10184547.9256</v>
      </c>
      <c r="H40" s="36">
        <f t="shared" si="2"/>
        <v>99.116793919398944</v>
      </c>
      <c r="I40" s="35">
        <v>24300</v>
      </c>
      <c r="J40" s="37">
        <f t="shared" si="3"/>
        <v>0.15759265864651903</v>
      </c>
      <c r="K40" s="35">
        <v>154195</v>
      </c>
      <c r="L40" s="37">
        <v>0.11560000000000001</v>
      </c>
      <c r="M40" s="35">
        <v>3596</v>
      </c>
      <c r="N40" s="35">
        <v>29576</v>
      </c>
      <c r="O40" s="35">
        <v>1707</v>
      </c>
      <c r="P40" s="35">
        <v>243687</v>
      </c>
      <c r="Q40" s="35">
        <v>100055701</v>
      </c>
    </row>
    <row r="41" spans="1:17">
      <c r="A41" s="35" t="s">
        <v>23</v>
      </c>
      <c r="B41" s="35">
        <v>201804</v>
      </c>
      <c r="C41" s="35">
        <v>95448</v>
      </c>
      <c r="D41" s="36">
        <v>8875406</v>
      </c>
      <c r="E41" s="36">
        <f t="shared" si="0"/>
        <v>70.94260008628747</v>
      </c>
      <c r="F41" s="36">
        <f t="shared" si="1"/>
        <v>433.26983417504721</v>
      </c>
      <c r="G41" s="35">
        <v>9865987.3939999994</v>
      </c>
      <c r="H41" s="36">
        <f t="shared" si="2"/>
        <v>103.36505106445394</v>
      </c>
      <c r="I41" s="35">
        <v>22771</v>
      </c>
      <c r="J41" s="37">
        <f t="shared" si="3"/>
        <v>0.16373768605738118</v>
      </c>
      <c r="K41" s="35">
        <v>139070</v>
      </c>
      <c r="L41" s="37">
        <v>0.18659999999999999</v>
      </c>
      <c r="M41" s="35">
        <v>3316</v>
      </c>
      <c r="N41" s="35">
        <v>22320</v>
      </c>
      <c r="O41" s="35">
        <v>1673</v>
      </c>
      <c r="P41" s="35">
        <v>144373</v>
      </c>
      <c r="Q41" s="35">
        <v>44817658</v>
      </c>
    </row>
    <row r="42" spans="1:17">
      <c r="A42" s="35" t="s">
        <v>23</v>
      </c>
      <c r="B42" s="35">
        <v>201805</v>
      </c>
      <c r="C42" s="35">
        <v>95008</v>
      </c>
      <c r="D42" s="36">
        <v>8749597</v>
      </c>
      <c r="E42" s="36">
        <f t="shared" si="0"/>
        <v>67.277670269948786</v>
      </c>
      <c r="F42" s="36">
        <f t="shared" si="1"/>
        <v>404.60151994098186</v>
      </c>
      <c r="G42" s="35">
        <v>9049317.5950000007</v>
      </c>
      <c r="H42" s="36">
        <f t="shared" si="2"/>
        <v>95.247953803890212</v>
      </c>
      <c r="I42" s="35">
        <v>22366</v>
      </c>
      <c r="J42" s="37">
        <f t="shared" si="3"/>
        <v>0.16628130877946873</v>
      </c>
      <c r="K42" s="35">
        <v>134507</v>
      </c>
      <c r="L42" s="37">
        <v>0.16690000000000002</v>
      </c>
      <c r="M42" s="35">
        <v>3518</v>
      </c>
      <c r="N42" s="35">
        <v>17231</v>
      </c>
      <c r="O42" s="35">
        <v>1664</v>
      </c>
      <c r="P42" s="35">
        <v>88975</v>
      </c>
      <c r="Q42" s="35">
        <v>30790288</v>
      </c>
    </row>
    <row r="43" spans="1:17">
      <c r="A43" s="35" t="s">
        <v>23</v>
      </c>
      <c r="B43" s="35">
        <v>201806</v>
      </c>
      <c r="C43" s="35">
        <v>98879</v>
      </c>
      <c r="D43" s="36">
        <v>9037216</v>
      </c>
      <c r="E43" s="36">
        <f t="shared" si="0"/>
        <v>67.224616298310295</v>
      </c>
      <c r="F43" s="36">
        <f t="shared" si="1"/>
        <v>414.24368294127601</v>
      </c>
      <c r="G43" s="35">
        <v>9791063.6899999995</v>
      </c>
      <c r="H43" s="36">
        <f t="shared" si="2"/>
        <v>99.020658481578494</v>
      </c>
      <c r="I43" s="35">
        <v>23636</v>
      </c>
      <c r="J43" s="37">
        <f t="shared" si="3"/>
        <v>0.16228277959724541</v>
      </c>
      <c r="K43" s="35">
        <v>145647</v>
      </c>
      <c r="L43" s="37">
        <v>0</v>
      </c>
      <c r="M43" s="35">
        <v>4311</v>
      </c>
      <c r="N43" s="35">
        <v>31709</v>
      </c>
      <c r="O43" s="35">
        <v>1687</v>
      </c>
      <c r="P43" s="35">
        <v>203300</v>
      </c>
      <c r="Q43" s="35">
        <v>80151358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3"/>
  <sheetViews>
    <sheetView workbookViewId="0">
      <selection activeCell="B20" sqref="B20"/>
    </sheetView>
  </sheetViews>
  <sheetFormatPr defaultRowHeight="13.5"/>
  <cols>
    <col min="2" max="2" width="13.5" customWidth="1"/>
    <col min="3" max="3" width="16.125" style="63" bestFit="1" customWidth="1"/>
    <col min="6" max="6" width="12.75" bestFit="1" customWidth="1"/>
    <col min="7" max="7" width="13.875" bestFit="1" customWidth="1"/>
    <col min="10" max="10" width="17.25" bestFit="1" customWidth="1"/>
  </cols>
  <sheetData>
    <row r="1" spans="1:10">
      <c r="B1" s="64" t="s">
        <v>219</v>
      </c>
    </row>
    <row r="2" spans="1:10" ht="42.75">
      <c r="A2" s="2" t="s">
        <v>9</v>
      </c>
      <c r="B2" s="2" t="s">
        <v>39</v>
      </c>
      <c r="C2" s="62" t="s">
        <v>25</v>
      </c>
      <c r="E2" s="2" t="s">
        <v>41</v>
      </c>
      <c r="F2" s="2" t="s">
        <v>39</v>
      </c>
      <c r="G2" s="2" t="s">
        <v>25</v>
      </c>
      <c r="I2" s="2" t="s">
        <v>74</v>
      </c>
      <c r="J2" s="2" t="s">
        <v>99</v>
      </c>
    </row>
    <row r="3" spans="1:10">
      <c r="A3" s="3" t="s">
        <v>27</v>
      </c>
      <c r="B3" s="3">
        <v>36631887.7535</v>
      </c>
      <c r="C3" s="59">
        <f>B3/4</f>
        <v>9157971.9383749999</v>
      </c>
      <c r="E3" s="3" t="s">
        <v>42</v>
      </c>
      <c r="F3" s="3">
        <v>15996232.59</v>
      </c>
      <c r="G3" s="59">
        <f>F3/42</f>
        <v>380862.6807142857</v>
      </c>
      <c r="H3" s="60">
        <v>42</v>
      </c>
      <c r="I3" s="3" t="s">
        <v>75</v>
      </c>
      <c r="J3" s="59">
        <v>21324641.34</v>
      </c>
    </row>
    <row r="4" spans="1:10">
      <c r="A4" s="3" t="s">
        <v>28</v>
      </c>
      <c r="B4" s="3">
        <v>33974577.9014</v>
      </c>
      <c r="C4" s="59">
        <f t="shared" ref="C4:C8" si="0">B4/4</f>
        <v>8493644.47535</v>
      </c>
      <c r="E4" s="3" t="s">
        <v>43</v>
      </c>
      <c r="F4" s="3">
        <v>12496631.99</v>
      </c>
      <c r="G4" s="59">
        <f t="shared" ref="G4:G30" si="1">F4/42</f>
        <v>297538.85690476192</v>
      </c>
      <c r="H4" s="60">
        <v>42</v>
      </c>
      <c r="I4" s="3" t="s">
        <v>76</v>
      </c>
      <c r="J4" s="59">
        <v>11408241.994999999</v>
      </c>
    </row>
    <row r="5" spans="1:10">
      <c r="A5" s="3" t="s">
        <v>29</v>
      </c>
      <c r="B5" s="3">
        <v>33169171.955600001</v>
      </c>
      <c r="C5" s="59">
        <f t="shared" si="0"/>
        <v>8292292.9889000002</v>
      </c>
      <c r="E5" s="3" t="s">
        <v>44</v>
      </c>
      <c r="F5" s="3">
        <v>11491856.890000001</v>
      </c>
      <c r="G5" s="59">
        <f t="shared" si="1"/>
        <v>273615.64023809525</v>
      </c>
      <c r="H5" s="60">
        <v>42</v>
      </c>
      <c r="I5" s="3" t="s">
        <v>77</v>
      </c>
      <c r="J5" s="59">
        <v>7474164.5999999996</v>
      </c>
    </row>
    <row r="6" spans="1:10">
      <c r="A6" s="3" t="s">
        <v>30</v>
      </c>
      <c r="B6" s="3">
        <v>33022889.864</v>
      </c>
      <c r="C6" s="59">
        <f t="shared" si="0"/>
        <v>8255722.466</v>
      </c>
      <c r="E6" s="3" t="s">
        <v>45</v>
      </c>
      <c r="F6" s="3">
        <v>12437846.48</v>
      </c>
      <c r="G6" s="59">
        <f t="shared" si="1"/>
        <v>296139.2019047619</v>
      </c>
      <c r="H6" s="60">
        <v>42</v>
      </c>
      <c r="I6" s="3" t="s">
        <v>78</v>
      </c>
      <c r="J6" s="59">
        <v>5045832.0599999996</v>
      </c>
    </row>
    <row r="7" spans="1:10">
      <c r="A7" s="3" t="s">
        <v>31</v>
      </c>
      <c r="B7" s="3">
        <v>33476825.085000001</v>
      </c>
      <c r="C7" s="59">
        <f t="shared" si="0"/>
        <v>8369206.2712500002</v>
      </c>
      <c r="E7" s="3" t="s">
        <v>46</v>
      </c>
      <c r="F7" s="3">
        <v>11946260.75</v>
      </c>
      <c r="G7" s="59">
        <f t="shared" si="1"/>
        <v>284434.77976190473</v>
      </c>
      <c r="H7" s="60">
        <v>42</v>
      </c>
      <c r="I7" s="3" t="s">
        <v>79</v>
      </c>
      <c r="J7" s="59">
        <v>3443351.74</v>
      </c>
    </row>
    <row r="8" spans="1:10">
      <c r="A8" s="3" t="s">
        <v>32</v>
      </c>
      <c r="B8" s="3">
        <v>33985192.310000002</v>
      </c>
      <c r="C8" s="59">
        <f t="shared" si="0"/>
        <v>8496298.0775000006</v>
      </c>
      <c r="E8" s="3" t="s">
        <v>47</v>
      </c>
      <c r="F8" s="3">
        <v>11472451.51</v>
      </c>
      <c r="G8" s="59">
        <f t="shared" si="1"/>
        <v>273153.6073809524</v>
      </c>
      <c r="H8" s="60">
        <v>42</v>
      </c>
      <c r="I8" s="3" t="s">
        <v>80</v>
      </c>
      <c r="J8" s="59">
        <v>2806634.91</v>
      </c>
    </row>
    <row r="9" spans="1:10">
      <c r="A9" s="3" t="s">
        <v>33</v>
      </c>
      <c r="B9" s="3">
        <v>25355565.640000001</v>
      </c>
      <c r="C9" s="59">
        <f t="shared" ref="C9:C14" si="2">B9/3</f>
        <v>8451855.2133333329</v>
      </c>
      <c r="E9" s="3" t="s">
        <v>48</v>
      </c>
      <c r="F9" s="3">
        <v>11606772.949999999</v>
      </c>
      <c r="G9" s="59">
        <f t="shared" si="1"/>
        <v>276351.73690476187</v>
      </c>
      <c r="H9" s="60">
        <v>42</v>
      </c>
      <c r="I9" s="3" t="s">
        <v>81</v>
      </c>
      <c r="J9" s="59">
        <v>3006440.31</v>
      </c>
    </row>
    <row r="10" spans="1:10">
      <c r="A10" s="3" t="s">
        <v>34</v>
      </c>
      <c r="B10" s="3">
        <v>27597489.853700001</v>
      </c>
      <c r="C10" s="59">
        <f t="shared" si="2"/>
        <v>9199163.2845666669</v>
      </c>
      <c r="E10" s="3" t="s">
        <v>49</v>
      </c>
      <c r="F10" s="3">
        <v>11681364.5</v>
      </c>
      <c r="G10" s="59">
        <f t="shared" si="1"/>
        <v>278127.72619047621</v>
      </c>
      <c r="H10" s="60">
        <v>42</v>
      </c>
      <c r="I10" s="3" t="s">
        <v>82</v>
      </c>
      <c r="J10" s="59">
        <v>4106935.22</v>
      </c>
    </row>
    <row r="11" spans="1:10">
      <c r="A11" s="3" t="s">
        <v>35</v>
      </c>
      <c r="B11" s="3">
        <v>28250449.6098</v>
      </c>
      <c r="C11" s="59">
        <f t="shared" si="2"/>
        <v>9416816.5365999993</v>
      </c>
      <c r="E11" s="3" t="s">
        <v>50</v>
      </c>
      <c r="F11" s="3">
        <v>12068424.439999999</v>
      </c>
      <c r="G11" s="59">
        <f t="shared" si="1"/>
        <v>287343.43904761906</v>
      </c>
      <c r="H11" s="60">
        <v>42</v>
      </c>
      <c r="I11" s="3" t="s">
        <v>83</v>
      </c>
      <c r="J11" s="59">
        <v>6691576.9500000002</v>
      </c>
    </row>
    <row r="12" spans="1:10">
      <c r="A12" s="3" t="s">
        <v>36</v>
      </c>
      <c r="B12" s="3">
        <v>29616404.57</v>
      </c>
      <c r="C12" s="59">
        <f t="shared" si="2"/>
        <v>9872134.8566666674</v>
      </c>
      <c r="E12" s="3" t="s">
        <v>51</v>
      </c>
      <c r="F12" s="3">
        <v>11449551.9124</v>
      </c>
      <c r="G12" s="59">
        <f t="shared" si="1"/>
        <v>272608.37886666664</v>
      </c>
      <c r="H12" s="60">
        <v>42</v>
      </c>
      <c r="I12" s="3" t="s">
        <v>84</v>
      </c>
      <c r="J12" s="59">
        <v>11120503.243100001</v>
      </c>
    </row>
    <row r="13" spans="1:10">
      <c r="A13" s="3" t="s">
        <v>37</v>
      </c>
      <c r="B13" s="3">
        <v>24909886.893199999</v>
      </c>
      <c r="C13" s="59">
        <f t="shared" si="2"/>
        <v>8303295.631066666</v>
      </c>
      <c r="E13" s="3" t="s">
        <v>52</v>
      </c>
      <c r="F13" s="3">
        <v>12336780.843699999</v>
      </c>
      <c r="G13" s="59">
        <f t="shared" si="1"/>
        <v>293732.87723095238</v>
      </c>
      <c r="H13" s="60">
        <v>42</v>
      </c>
      <c r="I13" s="3" t="s">
        <v>85</v>
      </c>
      <c r="J13" s="59">
        <v>14221073.029999999</v>
      </c>
    </row>
    <row r="14" spans="1:10">
      <c r="A14" s="3" t="s">
        <v>38</v>
      </c>
      <c r="B14" s="3">
        <v>25224224.208799999</v>
      </c>
      <c r="C14" s="59">
        <f t="shared" si="2"/>
        <v>8408074.736266667</v>
      </c>
      <c r="E14" s="3" t="s">
        <v>53</v>
      </c>
      <c r="F14" s="3">
        <v>11556748.4648</v>
      </c>
      <c r="G14" s="59">
        <f t="shared" si="1"/>
        <v>275160.67773333332</v>
      </c>
      <c r="H14" s="60">
        <v>42</v>
      </c>
      <c r="I14" s="3" t="s">
        <v>86</v>
      </c>
      <c r="J14" s="59">
        <v>15592864.02</v>
      </c>
    </row>
    <row r="15" spans="1:10">
      <c r="E15" s="3" t="s">
        <v>54</v>
      </c>
      <c r="F15" s="3">
        <v>11174894.289999999</v>
      </c>
      <c r="G15" s="59">
        <f t="shared" si="1"/>
        <v>266068.91166666662</v>
      </c>
      <c r="H15" s="60">
        <v>42</v>
      </c>
      <c r="I15" s="3" t="s">
        <v>87</v>
      </c>
      <c r="J15" s="59">
        <v>19047929.4837</v>
      </c>
    </row>
    <row r="16" spans="1:10">
      <c r="E16" s="3" t="s">
        <v>55</v>
      </c>
      <c r="F16" s="3">
        <v>11679723.859999999</v>
      </c>
      <c r="G16" s="59">
        <f t="shared" si="1"/>
        <v>278088.66333333333</v>
      </c>
      <c r="H16" s="60">
        <v>42</v>
      </c>
      <c r="I16" s="3" t="s">
        <v>88</v>
      </c>
      <c r="J16" s="59">
        <v>17641730.41</v>
      </c>
    </row>
    <row r="17" spans="5:10">
      <c r="E17" s="3" t="s">
        <v>56</v>
      </c>
      <c r="F17" s="3">
        <v>13275447.560000001</v>
      </c>
      <c r="G17" s="59">
        <f t="shared" si="1"/>
        <v>316082.08476190479</v>
      </c>
      <c r="H17" s="60">
        <v>42</v>
      </c>
      <c r="I17" s="3" t="s">
        <v>89</v>
      </c>
      <c r="J17" s="59">
        <v>16966057.960000001</v>
      </c>
    </row>
    <row r="18" spans="5:10">
      <c r="E18" s="3" t="s">
        <v>57</v>
      </c>
      <c r="F18" s="3">
        <v>11654861.380000001</v>
      </c>
      <c r="G18" s="59">
        <f t="shared" si="1"/>
        <v>277496.69952380954</v>
      </c>
      <c r="H18" s="60">
        <v>42</v>
      </c>
      <c r="I18" s="3" t="s">
        <v>90</v>
      </c>
      <c r="J18" s="59">
        <v>16354517.059</v>
      </c>
    </row>
    <row r="19" spans="5:10">
      <c r="E19" s="3" t="s">
        <v>58</v>
      </c>
      <c r="F19" s="3">
        <v>11348562.199999999</v>
      </c>
      <c r="G19" s="59">
        <f t="shared" si="1"/>
        <v>270203.86190476187</v>
      </c>
      <c r="H19" s="60">
        <v>42</v>
      </c>
      <c r="I19" s="3" t="s">
        <v>91</v>
      </c>
      <c r="J19" s="59">
        <v>15565796.130000001</v>
      </c>
    </row>
    <row r="20" spans="5:10">
      <c r="E20" s="3" t="s">
        <v>59</v>
      </c>
      <c r="F20" s="3">
        <v>12058907.189999999</v>
      </c>
      <c r="G20" s="59">
        <f t="shared" si="1"/>
        <v>287116.83785714285</v>
      </c>
      <c r="H20" s="60">
        <v>42</v>
      </c>
      <c r="I20" s="3" t="s">
        <v>92</v>
      </c>
      <c r="J20" s="59">
        <v>20221898.632399999</v>
      </c>
    </row>
    <row r="21" spans="5:10">
      <c r="E21" s="3" t="s">
        <v>60</v>
      </c>
      <c r="F21" s="3">
        <v>10852262.58</v>
      </c>
      <c r="G21" s="59">
        <f t="shared" si="1"/>
        <v>258387.20428571428</v>
      </c>
      <c r="H21" s="60">
        <v>42</v>
      </c>
      <c r="I21" s="3" t="s">
        <v>93</v>
      </c>
      <c r="J21" s="59">
        <v>21417900.719999999</v>
      </c>
    </row>
    <row r="22" spans="5:10">
      <c r="E22" s="3" t="s">
        <v>61</v>
      </c>
      <c r="F22" s="3">
        <v>11544064.167199999</v>
      </c>
      <c r="G22" s="59">
        <f t="shared" si="1"/>
        <v>274858.670647619</v>
      </c>
      <c r="H22" s="60">
        <v>42</v>
      </c>
      <c r="I22" s="3" t="s">
        <v>94</v>
      </c>
      <c r="J22" s="59">
        <v>24134473.219799999</v>
      </c>
    </row>
    <row r="23" spans="5:10">
      <c r="E23" s="3" t="s">
        <v>62</v>
      </c>
      <c r="F23" s="3">
        <v>11095970.5956</v>
      </c>
      <c r="G23" s="59">
        <f t="shared" si="1"/>
        <v>264189.77608571429</v>
      </c>
      <c r="H23" s="60">
        <v>42</v>
      </c>
      <c r="I23" s="3" t="s">
        <v>95</v>
      </c>
      <c r="J23" s="59">
        <v>19247993.460000001</v>
      </c>
    </row>
    <row r="24" spans="5:10">
      <c r="E24" s="3" t="s">
        <v>63</v>
      </c>
      <c r="F24" s="3">
        <v>11225088.970000001</v>
      </c>
      <c r="G24" s="59">
        <f t="shared" si="1"/>
        <v>267264.02309523814</v>
      </c>
      <c r="H24" s="60">
        <v>42</v>
      </c>
      <c r="I24" s="3" t="s">
        <v>96</v>
      </c>
      <c r="J24" s="59">
        <v>31079813.32</v>
      </c>
    </row>
    <row r="25" spans="5:10">
      <c r="E25" s="3" t="s">
        <v>64</v>
      </c>
      <c r="F25" s="3">
        <v>11229176.039999999</v>
      </c>
      <c r="G25" s="59">
        <f t="shared" si="1"/>
        <v>267361.33428571426</v>
      </c>
      <c r="H25" s="60">
        <v>42</v>
      </c>
      <c r="I25" s="3" t="s">
        <v>97</v>
      </c>
      <c r="J25" s="59">
        <v>32611943.112</v>
      </c>
    </row>
    <row r="26" spans="5:10">
      <c r="E26" s="3" t="s">
        <v>65</v>
      </c>
      <c r="F26" s="3">
        <v>11466559.619000001</v>
      </c>
      <c r="G26" s="59">
        <f t="shared" si="1"/>
        <v>273013.32426190481</v>
      </c>
      <c r="H26" s="60">
        <v>42</v>
      </c>
      <c r="I26" s="3" t="s">
        <v>98</v>
      </c>
      <c r="J26" s="59">
        <v>24682252.719999999</v>
      </c>
    </row>
    <row r="27" spans="5:10">
      <c r="E27" s="3" t="s">
        <v>66</v>
      </c>
      <c r="F27" s="3">
        <v>12192022.710000001</v>
      </c>
      <c r="G27" s="59">
        <f t="shared" si="1"/>
        <v>290286.255</v>
      </c>
      <c r="H27" s="60">
        <v>42</v>
      </c>
    </row>
    <row r="28" spans="5:10">
      <c r="E28" s="3" t="s">
        <v>67</v>
      </c>
      <c r="F28" s="3">
        <v>11891450.0988</v>
      </c>
      <c r="G28" s="59">
        <f t="shared" si="1"/>
        <v>283129.76425714284</v>
      </c>
      <c r="H28" s="60">
        <v>42</v>
      </c>
    </row>
    <row r="29" spans="5:10">
      <c r="E29" s="3" t="s">
        <v>68</v>
      </c>
      <c r="F29" s="3">
        <v>12856549.869999999</v>
      </c>
      <c r="G29" s="59">
        <f t="shared" si="1"/>
        <v>306108.33023809519</v>
      </c>
      <c r="H29" s="60">
        <v>42</v>
      </c>
    </row>
    <row r="30" spans="5:10">
      <c r="E30" s="3" t="s">
        <v>69</v>
      </c>
      <c r="F30" s="3">
        <v>12603974.060000001</v>
      </c>
      <c r="G30" s="59">
        <f t="shared" si="1"/>
        <v>300094.62047619047</v>
      </c>
      <c r="H30" s="60">
        <v>42</v>
      </c>
    </row>
    <row r="31" spans="5:10">
      <c r="E31" s="3" t="s">
        <v>70</v>
      </c>
      <c r="F31" s="3">
        <v>11756878.76</v>
      </c>
      <c r="G31" s="61">
        <f>F31/39</f>
        <v>301458.42974358972</v>
      </c>
      <c r="H31" s="60">
        <v>39</v>
      </c>
    </row>
    <row r="32" spans="5:10">
      <c r="E32" s="3" t="s">
        <v>71</v>
      </c>
      <c r="F32" s="3">
        <v>11509397.4735</v>
      </c>
      <c r="G32" s="61">
        <f>F32/38</f>
        <v>302878.88088157895</v>
      </c>
      <c r="H32" s="60">
        <v>38</v>
      </c>
    </row>
    <row r="33" spans="5:8">
      <c r="E33" s="3" t="s">
        <v>72</v>
      </c>
      <c r="F33" s="3">
        <v>7257850.9000000004</v>
      </c>
      <c r="G33" s="59">
        <f>F33/24</f>
        <v>302410.45416666666</v>
      </c>
      <c r="H33" s="60"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33"/>
  <sheetViews>
    <sheetView topLeftCell="A407" zoomScaleNormal="100" workbookViewId="0">
      <selection activeCell="N412" sqref="N412"/>
    </sheetView>
  </sheetViews>
  <sheetFormatPr defaultRowHeight="13.5"/>
  <cols>
    <col min="10" max="10" width="13" bestFit="1" customWidth="1"/>
  </cols>
  <sheetData>
    <row r="1" spans="1:1" ht="14.25">
      <c r="A1" s="1" t="s">
        <v>0</v>
      </c>
    </row>
    <row r="36" spans="1:1" ht="14.25">
      <c r="A36" s="1" t="s">
        <v>1</v>
      </c>
    </row>
    <row r="62" spans="1:1" ht="14.25">
      <c r="A62" s="1" t="s">
        <v>2</v>
      </c>
    </row>
    <row r="86" spans="1:1" ht="14.25">
      <c r="A86" s="1" t="s">
        <v>3</v>
      </c>
    </row>
    <row r="110" spans="1:1" ht="14.25">
      <c r="A110" s="1" t="s">
        <v>4</v>
      </c>
    </row>
    <row r="134" spans="1:1" ht="14.25">
      <c r="A134" s="1" t="s">
        <v>5</v>
      </c>
    </row>
    <row r="158" spans="1:1" ht="14.25">
      <c r="A158" s="1" t="s">
        <v>6</v>
      </c>
    </row>
    <row r="181" spans="1:1" ht="14.25">
      <c r="A181" s="1" t="s">
        <v>7</v>
      </c>
    </row>
    <row r="204" spans="1:1" ht="14.25">
      <c r="A204" s="1" t="s">
        <v>24</v>
      </c>
    </row>
    <row r="205" spans="1:1" ht="14.25">
      <c r="A205" s="1"/>
    </row>
    <row r="206" spans="1:1" ht="14.25">
      <c r="A206" s="1"/>
    </row>
    <row r="207" spans="1:1" ht="14.25">
      <c r="A207" s="1"/>
    </row>
    <row r="208" spans="1:1" ht="14.25">
      <c r="A208" s="1"/>
    </row>
    <row r="209" spans="1:1" ht="14.25">
      <c r="A209" s="1"/>
    </row>
    <row r="210" spans="1:1" ht="14.25">
      <c r="A210" s="1"/>
    </row>
    <row r="229" spans="1:1" ht="14.25">
      <c r="A229" s="1" t="s">
        <v>26</v>
      </c>
    </row>
    <row r="253" spans="1:1" ht="14.25">
      <c r="A253" s="1" t="s">
        <v>40</v>
      </c>
    </row>
    <row r="276" spans="1:1" ht="14.25">
      <c r="A276" s="1" t="s">
        <v>73</v>
      </c>
    </row>
    <row r="299" spans="1:2">
      <c r="A299">
        <v>13</v>
      </c>
      <c r="B299" t="s">
        <v>116</v>
      </c>
    </row>
    <row r="333" spans="1:10">
      <c r="A333" t="s">
        <v>141</v>
      </c>
    </row>
    <row r="334" spans="1:10">
      <c r="B334" t="s">
        <v>143</v>
      </c>
      <c r="J334" t="s">
        <v>142</v>
      </c>
    </row>
    <row r="366" spans="1:13" ht="14.25" thickBot="1"/>
    <row r="367" spans="1:13" ht="14.25" thickBot="1">
      <c r="A367" t="s">
        <v>144</v>
      </c>
      <c r="J367" s="14" t="s">
        <v>145</v>
      </c>
      <c r="K367" s="15" t="s">
        <v>146</v>
      </c>
      <c r="L367" s="15" t="s">
        <v>147</v>
      </c>
      <c r="M367" s="15" t="s">
        <v>148</v>
      </c>
    </row>
    <row r="368" spans="1:13" ht="14.25" thickBot="1">
      <c r="J368" s="16" t="s">
        <v>149</v>
      </c>
      <c r="K368" s="17">
        <v>51916977</v>
      </c>
      <c r="L368" s="18">
        <v>0.16980000000000001</v>
      </c>
      <c r="M368" s="18">
        <v>0.16980000000000001</v>
      </c>
    </row>
    <row r="369" spans="10:13" ht="14.25" thickBot="1">
      <c r="J369" s="16" t="s">
        <v>150</v>
      </c>
      <c r="K369" s="17">
        <v>43694590.450000003</v>
      </c>
      <c r="L369" s="18">
        <v>0.1429</v>
      </c>
      <c r="M369" s="18">
        <v>0.31269999999999998</v>
      </c>
    </row>
    <row r="370" spans="10:13" ht="14.25" thickBot="1">
      <c r="J370" s="16" t="s">
        <v>151</v>
      </c>
      <c r="K370" s="17">
        <v>41533819.340000004</v>
      </c>
      <c r="L370" s="18">
        <v>0.13589999999999999</v>
      </c>
      <c r="M370" s="18">
        <v>0.4486</v>
      </c>
    </row>
    <row r="371" spans="10:13" ht="14.25" thickBot="1">
      <c r="J371" s="16" t="s">
        <v>152</v>
      </c>
      <c r="K371" s="17">
        <v>17067857.170000002</v>
      </c>
      <c r="L371" s="18">
        <v>5.5800000000000002E-2</v>
      </c>
      <c r="M371" s="18">
        <v>0.50439999999999996</v>
      </c>
    </row>
    <row r="372" spans="10:13" ht="14.25" thickBot="1">
      <c r="J372" s="16" t="s">
        <v>153</v>
      </c>
      <c r="K372" s="17">
        <v>16669577.83</v>
      </c>
      <c r="L372" s="18">
        <v>5.45E-2</v>
      </c>
      <c r="M372" s="18">
        <v>0.55889999999999995</v>
      </c>
    </row>
    <row r="373" spans="10:13" ht="14.25" thickBot="1">
      <c r="J373" s="16" t="s">
        <v>154</v>
      </c>
      <c r="K373" s="17">
        <v>14847790.529999999</v>
      </c>
      <c r="L373" s="18">
        <v>4.8599999999999997E-2</v>
      </c>
      <c r="M373" s="18">
        <v>0.60750000000000004</v>
      </c>
    </row>
    <row r="374" spans="10:13" ht="14.25" thickBot="1">
      <c r="J374" s="16" t="s">
        <v>155</v>
      </c>
      <c r="K374" s="17">
        <v>12112965.33</v>
      </c>
      <c r="L374" s="18">
        <v>3.9600000000000003E-2</v>
      </c>
      <c r="M374" s="18">
        <v>0.64710000000000001</v>
      </c>
    </row>
    <row r="375" spans="10:13" ht="14.25" thickBot="1">
      <c r="J375" s="16" t="s">
        <v>156</v>
      </c>
      <c r="K375" s="17">
        <v>10119408.439999999</v>
      </c>
      <c r="L375" s="18">
        <v>3.3099999999999997E-2</v>
      </c>
      <c r="M375" s="18">
        <v>0.68020000000000003</v>
      </c>
    </row>
    <row r="376" spans="10:13" ht="14.25" thickBot="1">
      <c r="J376" s="16" t="s">
        <v>157</v>
      </c>
      <c r="K376" s="17">
        <v>9996614.6400000006</v>
      </c>
      <c r="L376" s="18">
        <v>3.27E-2</v>
      </c>
      <c r="M376" s="18">
        <v>0.71289999999999998</v>
      </c>
    </row>
    <row r="377" spans="10:13" ht="14.25" thickBot="1">
      <c r="J377" s="16" t="s">
        <v>158</v>
      </c>
      <c r="K377" s="17">
        <v>9987666.6799999997</v>
      </c>
      <c r="L377" s="18">
        <v>3.27E-2</v>
      </c>
      <c r="M377" s="18">
        <v>0.74560000000000004</v>
      </c>
    </row>
    <row r="378" spans="10:13" ht="14.25" thickBot="1">
      <c r="J378" s="16" t="s">
        <v>159</v>
      </c>
      <c r="K378" s="17">
        <v>9600767.5</v>
      </c>
      <c r="L378" s="18">
        <v>3.1399999999999997E-2</v>
      </c>
      <c r="M378" s="18">
        <v>0.77700000000000002</v>
      </c>
    </row>
    <row r="379" spans="10:13" ht="14.25" thickBot="1">
      <c r="J379" s="16" t="s">
        <v>160</v>
      </c>
      <c r="K379" s="17">
        <v>7126685.6299999999</v>
      </c>
      <c r="L379" s="18">
        <v>2.3300000000000001E-2</v>
      </c>
      <c r="M379" s="18">
        <v>0.80030000000000001</v>
      </c>
    </row>
    <row r="380" spans="10:13" ht="14.25" thickBot="1">
      <c r="J380" s="16" t="s">
        <v>161</v>
      </c>
      <c r="K380" s="17">
        <v>6901342.0199999996</v>
      </c>
      <c r="L380" s="18">
        <v>2.2599999999999999E-2</v>
      </c>
      <c r="M380" s="18">
        <v>0.82289999999999996</v>
      </c>
    </row>
    <row r="381" spans="10:13" ht="14.25" thickBot="1">
      <c r="J381" s="16" t="s">
        <v>162</v>
      </c>
      <c r="K381" s="17">
        <v>6844923.5099999998</v>
      </c>
      <c r="L381" s="18">
        <v>2.24E-2</v>
      </c>
      <c r="M381" s="18">
        <v>0.84530000000000005</v>
      </c>
    </row>
    <row r="382" spans="10:13" ht="14.25" thickBot="1">
      <c r="J382" s="16" t="s">
        <v>163</v>
      </c>
      <c r="K382" s="17">
        <v>6008857.2599999998</v>
      </c>
      <c r="L382" s="18">
        <v>1.9699999999999999E-2</v>
      </c>
      <c r="M382" s="18">
        <v>0.8649</v>
      </c>
    </row>
    <row r="383" spans="10:13" ht="14.25" thickBot="1">
      <c r="J383" s="16" t="s">
        <v>164</v>
      </c>
      <c r="K383" s="17">
        <v>4285254.22</v>
      </c>
      <c r="L383" s="18">
        <v>1.4E-2</v>
      </c>
      <c r="M383" s="18">
        <v>0.87890000000000001</v>
      </c>
    </row>
    <row r="384" spans="10:13" ht="14.25" thickBot="1">
      <c r="J384" s="16" t="s">
        <v>165</v>
      </c>
      <c r="K384" s="17">
        <v>3777186.01</v>
      </c>
      <c r="L384" s="18">
        <v>1.24E-2</v>
      </c>
      <c r="M384" s="18">
        <v>0.89129999999999998</v>
      </c>
    </row>
    <row r="385" spans="10:13" ht="14.25" thickBot="1">
      <c r="J385" s="16" t="s">
        <v>166</v>
      </c>
      <c r="K385" s="17">
        <v>3712547.86</v>
      </c>
      <c r="L385" s="18">
        <v>1.21E-2</v>
      </c>
      <c r="M385" s="18">
        <v>0.90339999999999998</v>
      </c>
    </row>
    <row r="386" spans="10:13" ht="14.25" thickBot="1">
      <c r="J386" s="16" t="s">
        <v>167</v>
      </c>
      <c r="K386" s="17">
        <v>3555934.98</v>
      </c>
      <c r="L386" s="18">
        <v>1.1599999999999999E-2</v>
      </c>
      <c r="M386" s="18">
        <v>0.91510000000000002</v>
      </c>
    </row>
    <row r="387" spans="10:13" ht="14.25" thickBot="1">
      <c r="J387" s="16" t="s">
        <v>168</v>
      </c>
      <c r="K387" s="17">
        <v>3145470.31</v>
      </c>
      <c r="L387" s="18">
        <v>1.03E-2</v>
      </c>
      <c r="M387" s="18">
        <v>0.9254</v>
      </c>
    </row>
    <row r="388" spans="10:13" ht="14.25" thickBot="1">
      <c r="J388" s="16" t="s">
        <v>169</v>
      </c>
      <c r="K388" s="17">
        <v>3135112.28</v>
      </c>
      <c r="L388" s="18">
        <v>1.03E-2</v>
      </c>
      <c r="M388" s="18">
        <v>0.93559999999999999</v>
      </c>
    </row>
    <row r="389" spans="10:13" ht="14.25" thickBot="1">
      <c r="J389" s="16" t="s">
        <v>170</v>
      </c>
      <c r="K389" s="17">
        <v>3094565.44</v>
      </c>
      <c r="L389" s="18">
        <v>1.01E-2</v>
      </c>
      <c r="M389" s="18">
        <v>0.94569999999999999</v>
      </c>
    </row>
    <row r="390" spans="10:13" ht="14.25" thickBot="1">
      <c r="J390" s="16" t="s">
        <v>171</v>
      </c>
      <c r="K390" s="17">
        <v>3029945.45</v>
      </c>
      <c r="L390" s="18">
        <v>9.9000000000000008E-3</v>
      </c>
      <c r="M390" s="18">
        <v>0.9556</v>
      </c>
    </row>
    <row r="391" spans="10:13" ht="14.25" thickBot="1">
      <c r="J391" s="16" t="s">
        <v>172</v>
      </c>
      <c r="K391" s="17">
        <v>2998138.79</v>
      </c>
      <c r="L391" s="18">
        <v>9.7999999999999997E-3</v>
      </c>
      <c r="M391" s="18">
        <v>0.96550000000000002</v>
      </c>
    </row>
    <row r="392" spans="10:13" ht="14.25" thickBot="1">
      <c r="J392" s="16" t="s">
        <v>173</v>
      </c>
      <c r="K392" s="17">
        <v>2188689.4300000002</v>
      </c>
      <c r="L392" s="18">
        <v>7.1999999999999998E-3</v>
      </c>
      <c r="M392" s="18">
        <v>0.97260000000000002</v>
      </c>
    </row>
    <row r="393" spans="10:13" ht="14.25" thickBot="1">
      <c r="J393" s="16" t="s">
        <v>174</v>
      </c>
      <c r="K393" s="17">
        <v>1925194.5</v>
      </c>
      <c r="L393" s="18">
        <v>6.3E-3</v>
      </c>
      <c r="M393" s="18">
        <v>0.97889999999999999</v>
      </c>
    </row>
    <row r="394" spans="10:13" ht="14.25" thickBot="1">
      <c r="J394" s="16" t="s">
        <v>175</v>
      </c>
      <c r="K394" s="17">
        <v>1720033.88</v>
      </c>
      <c r="L394" s="18">
        <v>5.5999999999999999E-3</v>
      </c>
      <c r="M394" s="18">
        <v>0.98450000000000004</v>
      </c>
    </row>
    <row r="395" spans="10:13" ht="14.25" thickBot="1">
      <c r="J395" s="16" t="s">
        <v>176</v>
      </c>
      <c r="K395" s="17">
        <v>1581986.16</v>
      </c>
      <c r="L395" s="18">
        <v>5.1999999999999998E-3</v>
      </c>
      <c r="M395" s="18">
        <v>0.98970000000000002</v>
      </c>
    </row>
    <row r="396" spans="10:13" ht="14.25" thickBot="1">
      <c r="J396" s="16" t="s">
        <v>177</v>
      </c>
      <c r="K396" s="17">
        <v>983627.72</v>
      </c>
      <c r="L396" s="18">
        <v>3.2000000000000002E-3</v>
      </c>
      <c r="M396" s="18">
        <v>0.9929</v>
      </c>
    </row>
    <row r="397" spans="10:13" ht="14.25" thickBot="1">
      <c r="J397" s="16" t="s">
        <v>178</v>
      </c>
      <c r="K397" s="17">
        <v>574738.18000000005</v>
      </c>
      <c r="L397" s="18">
        <v>1.9E-3</v>
      </c>
      <c r="M397" s="18">
        <v>0.99480000000000002</v>
      </c>
    </row>
    <row r="398" spans="10:13" ht="14.25" thickBot="1">
      <c r="J398" s="16" t="s">
        <v>179</v>
      </c>
      <c r="K398" s="17">
        <v>453326.41</v>
      </c>
      <c r="L398" s="18">
        <v>1.5E-3</v>
      </c>
      <c r="M398" s="18">
        <v>0.99629999999999996</v>
      </c>
    </row>
    <row r="399" spans="10:13" ht="14.25" thickBot="1">
      <c r="J399" s="16" t="s">
        <v>180</v>
      </c>
      <c r="K399" s="17">
        <v>406453.6</v>
      </c>
      <c r="L399" s="18">
        <v>1.2999999999999999E-3</v>
      </c>
      <c r="M399" s="18">
        <v>0.99760000000000004</v>
      </c>
    </row>
    <row r="400" spans="10:13" ht="14.25" thickBot="1">
      <c r="J400" s="16" t="s">
        <v>181</v>
      </c>
      <c r="K400" s="17">
        <v>330116.64</v>
      </c>
      <c r="L400" s="18">
        <v>1.1000000000000001E-3</v>
      </c>
      <c r="M400" s="18">
        <v>0.99870000000000003</v>
      </c>
    </row>
    <row r="401" spans="1:13" ht="14.25" thickBot="1">
      <c r="J401" s="16" t="s">
        <v>182</v>
      </c>
      <c r="K401" s="17">
        <v>193051.51999999999</v>
      </c>
      <c r="L401" s="18">
        <v>5.9999999999999995E-4</v>
      </c>
      <c r="M401" s="18">
        <v>0.99929999999999997</v>
      </c>
    </row>
    <row r="402" spans="1:13" ht="14.25" thickBot="1">
      <c r="J402" s="16" t="s">
        <v>183</v>
      </c>
      <c r="K402" s="17">
        <v>126969.8</v>
      </c>
      <c r="L402" s="18">
        <v>4.0000000000000002E-4</v>
      </c>
      <c r="M402" s="18">
        <v>0.99970000000000003</v>
      </c>
    </row>
    <row r="403" spans="1:13" ht="14.25" thickBot="1">
      <c r="J403" s="16" t="s">
        <v>184</v>
      </c>
      <c r="K403" s="17">
        <v>77165.14</v>
      </c>
      <c r="L403" s="18">
        <v>2.9999999999999997E-4</v>
      </c>
      <c r="M403" s="18">
        <v>1</v>
      </c>
    </row>
    <row r="407" spans="1:13" ht="15.75">
      <c r="A407" s="13" t="s">
        <v>185</v>
      </c>
    </row>
    <row r="439" spans="1:1">
      <c r="A439" t="s">
        <v>186</v>
      </c>
    </row>
    <row r="470" spans="1:1">
      <c r="A470" t="s">
        <v>189</v>
      </c>
    </row>
    <row r="502" spans="1:1">
      <c r="A502" t="s">
        <v>217</v>
      </c>
    </row>
    <row r="533" spans="1:1">
      <c r="A533" t="s">
        <v>218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4"/>
  <sheetViews>
    <sheetView workbookViewId="0">
      <selection activeCell="B2" sqref="B2:H17"/>
    </sheetView>
  </sheetViews>
  <sheetFormatPr defaultRowHeight="13.5"/>
  <cols>
    <col min="1" max="1" width="16.125" customWidth="1"/>
    <col min="2" max="2" width="14" style="31" customWidth="1"/>
    <col min="3" max="3" width="9.375" bestFit="1" customWidth="1"/>
    <col min="4" max="4" width="13.375" bestFit="1" customWidth="1"/>
    <col min="5" max="5" width="9" style="31"/>
    <col min="6" max="6" width="11" style="31" bestFit="1" customWidth="1"/>
    <col min="7" max="7" width="9" style="31"/>
    <col min="8" max="8" width="11" style="31" bestFit="1" customWidth="1"/>
  </cols>
  <sheetData>
    <row r="1" spans="1:8">
      <c r="A1" t="s">
        <v>213</v>
      </c>
    </row>
    <row r="2" spans="1:8">
      <c r="B2" s="25" t="s">
        <v>194</v>
      </c>
      <c r="C2" s="25" t="s">
        <v>195</v>
      </c>
      <c r="D2" s="25" t="s">
        <v>146</v>
      </c>
      <c r="E2" s="25" t="s">
        <v>196</v>
      </c>
      <c r="F2" s="25" t="s">
        <v>197</v>
      </c>
      <c r="G2" s="25" t="s">
        <v>147</v>
      </c>
      <c r="H2" s="25" t="s">
        <v>148</v>
      </c>
    </row>
    <row r="3" spans="1:8">
      <c r="B3" s="28" t="s">
        <v>210</v>
      </c>
      <c r="C3" s="26">
        <v>119706</v>
      </c>
      <c r="D3" s="27">
        <v>4091398.8</v>
      </c>
      <c r="E3" s="28">
        <f>C3/SUM($C$3:$C$17)</f>
        <v>0.48735267175572516</v>
      </c>
      <c r="F3" s="28">
        <f>SUM($C$3:C3)/SUM($C$3:$C$17)</f>
        <v>0.48735267175572516</v>
      </c>
      <c r="G3" s="28">
        <f>D3/SUM($D$3:$D$17)</f>
        <v>1.338259577704339E-2</v>
      </c>
      <c r="H3" s="28">
        <f>SUM($D$3:D3)/SUM($D$3:$D$17)</f>
        <v>1.338259577704339E-2</v>
      </c>
    </row>
    <row r="4" spans="1:8">
      <c r="B4" s="28" t="s">
        <v>198</v>
      </c>
      <c r="C4" s="26">
        <v>64656</v>
      </c>
      <c r="D4" s="27">
        <v>15272918.1237</v>
      </c>
      <c r="E4" s="28">
        <f t="shared" ref="E4:E17" si="0">C4/SUM($C$3:$C$17)</f>
        <v>0.26323053435114502</v>
      </c>
      <c r="F4" s="28">
        <f>SUM($C$3:C4)/SUM($C$3:$C$17)</f>
        <v>0.75058320610687024</v>
      </c>
      <c r="G4" s="28">
        <f t="shared" ref="G4:G17" si="1">D4/SUM($D$3:$D$17)</f>
        <v>4.9956335125619408E-2</v>
      </c>
      <c r="H4" s="28">
        <f>SUM($D$3:D4)/SUM($D$3:$D$17)</f>
        <v>6.3338930902662807E-2</v>
      </c>
    </row>
    <row r="5" spans="1:8">
      <c r="B5" s="28" t="s">
        <v>199</v>
      </c>
      <c r="C5" s="26">
        <v>20891</v>
      </c>
      <c r="D5" s="27">
        <v>14763102.1732</v>
      </c>
      <c r="E5" s="28">
        <f t="shared" si="0"/>
        <v>8.5052417302798985E-2</v>
      </c>
      <c r="F5" s="28">
        <f>SUM($C$3:C5)/SUM($C$3:$C$17)</f>
        <v>0.83563562340966924</v>
      </c>
      <c r="G5" s="28">
        <f t="shared" si="1"/>
        <v>4.8288773218373736E-2</v>
      </c>
      <c r="H5" s="28">
        <f>SUM($D$3:D5)/SUM($D$3:$D$17)</f>
        <v>0.11162770412103654</v>
      </c>
    </row>
    <row r="6" spans="1:8">
      <c r="B6" s="29" t="s">
        <v>211</v>
      </c>
      <c r="C6" s="26">
        <v>29327</v>
      </c>
      <c r="D6" s="27">
        <v>64454739.808600001</v>
      </c>
      <c r="E6" s="28">
        <f t="shared" si="0"/>
        <v>0.11939745547073791</v>
      </c>
      <c r="F6" s="28">
        <f>SUM($C$3:C6)/SUM($C$3:$C$17)</f>
        <v>0.95503307888040712</v>
      </c>
      <c r="G6" s="28">
        <f t="shared" si="1"/>
        <v>0.21082562980000896</v>
      </c>
      <c r="H6" s="28">
        <f>SUM($D$3:D6)/SUM($D$3:$D$17)</f>
        <v>0.32245333392104547</v>
      </c>
    </row>
    <row r="7" spans="1:8">
      <c r="B7" s="29" t="s">
        <v>200</v>
      </c>
      <c r="C7" s="26">
        <v>5543</v>
      </c>
      <c r="D7" s="27">
        <v>38552983.939999998</v>
      </c>
      <c r="E7" s="28">
        <f t="shared" si="0"/>
        <v>2.2566921119592874E-2</v>
      </c>
      <c r="F7" s="28">
        <f>SUM($C$3:C7)/SUM($C$3:$C$17)</f>
        <v>0.97760000000000002</v>
      </c>
      <c r="G7" s="28">
        <f t="shared" si="1"/>
        <v>0.12610332682990122</v>
      </c>
      <c r="H7" s="28">
        <f>SUM($D$3:D7)/SUM($D$3:$D$17)</f>
        <v>0.44855666075094669</v>
      </c>
    </row>
    <row r="8" spans="1:8">
      <c r="B8" s="29" t="s">
        <v>201</v>
      </c>
      <c r="C8" s="26">
        <v>3086</v>
      </c>
      <c r="D8" s="27">
        <v>42695360.979999997</v>
      </c>
      <c r="E8" s="28">
        <f t="shared" si="0"/>
        <v>1.2563867684478371E-2</v>
      </c>
      <c r="F8" s="28">
        <f>SUM($C$3:C8)/SUM($C$3:$C$17)</f>
        <v>0.99016386768447839</v>
      </c>
      <c r="G8" s="28">
        <f t="shared" si="1"/>
        <v>0.13965266782360378</v>
      </c>
      <c r="H8" s="28">
        <f>SUM($D$3:D8)/SUM($D$3:$D$17)</f>
        <v>0.58820932857455044</v>
      </c>
    </row>
    <row r="9" spans="1:8">
      <c r="B9" s="29" t="s">
        <v>202</v>
      </c>
      <c r="C9" s="26">
        <v>1013</v>
      </c>
      <c r="D9" s="27">
        <v>24608118.300000001</v>
      </c>
      <c r="E9" s="28">
        <f t="shared" si="0"/>
        <v>4.1241730279898215E-3</v>
      </c>
      <c r="F9" s="28">
        <f>SUM($C$3:C9)/SUM($C$3:$C$17)</f>
        <v>0.99428804071246824</v>
      </c>
      <c r="G9" s="28">
        <f t="shared" si="1"/>
        <v>8.0490931375979333E-2</v>
      </c>
      <c r="H9" s="28">
        <f>SUM($D$3:D9)/SUM($D$3:$D$17)</f>
        <v>0.66870025995052984</v>
      </c>
    </row>
    <row r="10" spans="1:8">
      <c r="B10" s="29" t="s">
        <v>203</v>
      </c>
      <c r="C10" s="26">
        <v>445</v>
      </c>
      <c r="D10" s="27">
        <v>15386473.43</v>
      </c>
      <c r="E10" s="28">
        <f t="shared" si="0"/>
        <v>1.8117048346055979E-3</v>
      </c>
      <c r="F10" s="28">
        <f>SUM($C$3:C10)/SUM($C$3:$C$17)</f>
        <v>0.99609974554707381</v>
      </c>
      <c r="G10" s="28">
        <f t="shared" si="1"/>
        <v>5.0327764271698064E-2</v>
      </c>
      <c r="H10" s="28">
        <f>SUM($D$3:D10)/SUM($D$3:$D$17)</f>
        <v>0.71902802422222789</v>
      </c>
    </row>
    <row r="11" spans="1:8">
      <c r="B11" s="29" t="s">
        <v>204</v>
      </c>
      <c r="C11" s="26">
        <v>273</v>
      </c>
      <c r="D11" s="27">
        <v>12200944.380000001</v>
      </c>
      <c r="E11" s="28">
        <f t="shared" si="0"/>
        <v>1.1114503816793894E-3</v>
      </c>
      <c r="F11" s="28">
        <f>SUM($C$3:C11)/SUM($C$3:$C$17)</f>
        <v>0.99721119592875318</v>
      </c>
      <c r="G11" s="28">
        <f t="shared" si="1"/>
        <v>3.9908186592744102E-2</v>
      </c>
      <c r="H11" s="28">
        <f>SUM($D$3:D11)/SUM($D$3:$D$17)</f>
        <v>0.75893621081497198</v>
      </c>
    </row>
    <row r="12" spans="1:8">
      <c r="B12" s="29" t="s">
        <v>205</v>
      </c>
      <c r="C12" s="26">
        <v>185</v>
      </c>
      <c r="D12" s="27">
        <v>10114021.560000001</v>
      </c>
      <c r="E12" s="28">
        <f t="shared" si="0"/>
        <v>7.5318066157760812E-4</v>
      </c>
      <c r="F12" s="28">
        <f>SUM($C$3:C12)/SUM($C$3:$C$17)</f>
        <v>0.99796437659033077</v>
      </c>
      <c r="G12" s="28">
        <f t="shared" si="1"/>
        <v>3.3082050622340167E-2</v>
      </c>
      <c r="H12" s="28">
        <f>SUM($D$3:D12)/SUM($D$3:$D$17)</f>
        <v>0.79201826143731213</v>
      </c>
    </row>
    <row r="13" spans="1:8">
      <c r="B13" s="29" t="s">
        <v>206</v>
      </c>
      <c r="C13" s="26">
        <v>115</v>
      </c>
      <c r="D13" s="27">
        <v>7433357.6799999997</v>
      </c>
      <c r="E13" s="28">
        <f t="shared" si="0"/>
        <v>4.6819338422391857E-4</v>
      </c>
      <c r="F13" s="28">
        <f>SUM($C$3:C13)/SUM($C$3:$C$17)</f>
        <v>0.99843256997455476</v>
      </c>
      <c r="G13" s="28">
        <f t="shared" si="1"/>
        <v>2.4313841294967643E-2</v>
      </c>
      <c r="H13" s="28">
        <f>SUM($D$3:D13)/SUM($D$3:$D$17)</f>
        <v>0.81633210273227985</v>
      </c>
    </row>
    <row r="14" spans="1:8">
      <c r="B14" s="29" t="s">
        <v>207</v>
      </c>
      <c r="C14" s="26">
        <v>67</v>
      </c>
      <c r="D14" s="27">
        <v>4978088.79</v>
      </c>
      <c r="E14" s="28">
        <f t="shared" si="0"/>
        <v>2.7277353689567432E-4</v>
      </c>
      <c r="F14" s="28">
        <f>SUM($C$3:C14)/SUM($C$3:$C$17)</f>
        <v>0.99870534351145035</v>
      </c>
      <c r="G14" s="28">
        <f t="shared" si="1"/>
        <v>1.6282878613251058E-2</v>
      </c>
      <c r="H14" s="28">
        <f>SUM($D$3:D14)/SUM($D$3:$D$17)</f>
        <v>0.83261498134553091</v>
      </c>
    </row>
    <row r="15" spans="1:8">
      <c r="B15" s="29" t="s">
        <v>208</v>
      </c>
      <c r="C15" s="26">
        <v>53</v>
      </c>
      <c r="D15" s="27">
        <v>4505888.1399999997</v>
      </c>
      <c r="E15" s="28">
        <f t="shared" si="0"/>
        <v>2.1577608142493639E-4</v>
      </c>
      <c r="F15" s="28">
        <f>SUM($C$3:C15)/SUM($C$3:$C$17)</f>
        <v>0.99892111959287533</v>
      </c>
      <c r="G15" s="28">
        <f t="shared" si="1"/>
        <v>1.4738352955031881E-2</v>
      </c>
      <c r="H15" s="28">
        <f>SUM($D$3:D15)/SUM($D$3:$D$17)</f>
        <v>0.8473533343005627</v>
      </c>
    </row>
    <row r="16" spans="1:8">
      <c r="B16" s="29" t="s">
        <v>209</v>
      </c>
      <c r="C16" s="26">
        <v>44</v>
      </c>
      <c r="D16" s="27">
        <v>4147226.84</v>
      </c>
      <c r="E16" s="28">
        <f t="shared" si="0"/>
        <v>1.791348600508906E-4</v>
      </c>
      <c r="F16" s="28">
        <f>SUM($C$3:C16)/SUM($C$3:$C$17)</f>
        <v>0.99910025445292616</v>
      </c>
      <c r="G16" s="28">
        <f t="shared" si="1"/>
        <v>1.3565204251275872E-2</v>
      </c>
      <c r="H16" s="28">
        <f>SUM($D$3:D16)/SUM($D$3:$D$17)</f>
        <v>0.86091853855183864</v>
      </c>
    </row>
    <row r="17" spans="1:8">
      <c r="B17" s="29" t="s">
        <v>212</v>
      </c>
      <c r="C17" s="26">
        <v>221</v>
      </c>
      <c r="D17" s="27">
        <v>42520728.710000001</v>
      </c>
      <c r="E17" s="28">
        <f t="shared" si="0"/>
        <v>8.997455470737913E-4</v>
      </c>
      <c r="F17" s="28">
        <f>SUM($C$3:C17)/SUM($C$3:$C$17)</f>
        <v>1</v>
      </c>
      <c r="G17" s="28">
        <f t="shared" si="1"/>
        <v>0.13908146144816136</v>
      </c>
      <c r="H17" s="28">
        <f>SUM($D$3:D17)/SUM($D$3:$D$17)</f>
        <v>1</v>
      </c>
    </row>
    <row r="18" spans="1:8">
      <c r="C18" s="30"/>
      <c r="D18" s="30"/>
    </row>
    <row r="19" spans="1:8">
      <c r="C19" s="30"/>
      <c r="D19" s="30"/>
    </row>
    <row r="20" spans="1:8">
      <c r="A20" t="s">
        <v>214</v>
      </c>
      <c r="C20" s="30"/>
      <c r="D20" s="30"/>
    </row>
    <row r="21" spans="1:8">
      <c r="B21" s="25" t="s">
        <v>194</v>
      </c>
      <c r="C21" s="25" t="s">
        <v>195</v>
      </c>
      <c r="D21" s="25" t="s">
        <v>146</v>
      </c>
      <c r="E21" s="25" t="s">
        <v>196</v>
      </c>
      <c r="F21" s="25" t="s">
        <v>197</v>
      </c>
      <c r="G21" s="25" t="s">
        <v>147</v>
      </c>
      <c r="H21" s="25" t="s">
        <v>148</v>
      </c>
    </row>
    <row r="22" spans="1:8">
      <c r="B22" s="29" t="s">
        <v>210</v>
      </c>
      <c r="C22" s="26">
        <v>689027</v>
      </c>
      <c r="D22" s="27">
        <v>25099101.530900002</v>
      </c>
      <c r="E22" s="28">
        <f>C22/SUM($C$22:$C$36)</f>
        <v>0.43249647394232393</v>
      </c>
      <c r="F22" s="28">
        <f>SUM($C$22:C22)/SUM($C$22:$C$36)</f>
        <v>0.43249647394232393</v>
      </c>
      <c r="G22" s="28">
        <f>D22/SUM($D$22:$D$36)</f>
        <v>1.042054818256498E-2</v>
      </c>
      <c r="H22" s="28">
        <f>SUM($D$22:D22)/SUM($D$22:$D$36)</f>
        <v>1.042054818256498E-2</v>
      </c>
    </row>
    <row r="23" spans="1:8">
      <c r="B23" s="29" t="s">
        <v>198</v>
      </c>
      <c r="C23" s="26">
        <v>440215</v>
      </c>
      <c r="D23" s="27">
        <v>107683336.676</v>
      </c>
      <c r="E23" s="28">
        <f t="shared" ref="E23:E36" si="2">C23/SUM($C$22:$C$36)</f>
        <v>0.27631926655489569</v>
      </c>
      <c r="F23" s="28">
        <f>SUM($C$22:C23)/SUM($C$22:$C$36)</f>
        <v>0.70881574049721963</v>
      </c>
      <c r="G23" s="28">
        <f t="shared" ref="G23:G36" si="3">D23/SUM($D$22:$D$36)</f>
        <v>4.4707552456017652E-2</v>
      </c>
      <c r="H23" s="28">
        <f>SUM($D$22:D23)/SUM($D$22:$D$36)</f>
        <v>5.5128100638582631E-2</v>
      </c>
    </row>
    <row r="24" spans="1:8">
      <c r="B24" s="29" t="s">
        <v>199</v>
      </c>
      <c r="C24" s="26">
        <v>154794</v>
      </c>
      <c r="D24" s="27">
        <v>110429799.63940001</v>
      </c>
      <c r="E24" s="28">
        <f t="shared" si="2"/>
        <v>9.7162896646180899E-2</v>
      </c>
      <c r="F24" s="28">
        <f>SUM($C$22:C24)/SUM($C$22:$C$36)</f>
        <v>0.80597863714340057</v>
      </c>
      <c r="G24" s="28">
        <f t="shared" si="3"/>
        <v>4.5847818357827155E-2</v>
      </c>
      <c r="H24" s="28">
        <f>SUM($D$22:D24)/SUM($D$22:$D$36)</f>
        <v>0.10097591899640979</v>
      </c>
    </row>
    <row r="25" spans="1:8">
      <c r="B25" s="29" t="s">
        <v>211</v>
      </c>
      <c r="C25" s="26">
        <v>225530</v>
      </c>
      <c r="D25" s="27">
        <v>501236175.23629999</v>
      </c>
      <c r="E25" s="28">
        <f t="shared" si="2"/>
        <v>0.14156329108759499</v>
      </c>
      <c r="F25" s="28">
        <f>SUM($C$22:C25)/SUM($C$22:$C$36)</f>
        <v>0.94754192823099559</v>
      </c>
      <c r="G25" s="28">
        <f t="shared" si="3"/>
        <v>0.20810130229020818</v>
      </c>
      <c r="H25" s="28">
        <f>SUM($D$22:D25)/SUM($D$22:$D$36)</f>
        <v>0.30907722128661796</v>
      </c>
    </row>
    <row r="26" spans="1:8">
      <c r="B26" s="29" t="s">
        <v>200</v>
      </c>
      <c r="C26" s="26">
        <v>43742</v>
      </c>
      <c r="D26" s="27">
        <v>303976789.34560001</v>
      </c>
      <c r="E26" s="28">
        <f t="shared" si="2"/>
        <v>2.7456486847663639E-2</v>
      </c>
      <c r="F26" s="28">
        <f>SUM($C$22:C26)/SUM($C$22:$C$36)</f>
        <v>0.97499841507865914</v>
      </c>
      <c r="G26" s="28">
        <f t="shared" si="3"/>
        <v>0.12620391115823526</v>
      </c>
      <c r="H26" s="28">
        <f>SUM($D$22:D26)/SUM($D$22:$D$36)</f>
        <v>0.43528113244485322</v>
      </c>
    </row>
    <row r="27" spans="1:8">
      <c r="B27" s="29" t="s">
        <v>201</v>
      </c>
      <c r="C27" s="26">
        <v>21971</v>
      </c>
      <c r="D27" s="27">
        <v>303830076.75080001</v>
      </c>
      <c r="E27" s="28">
        <f t="shared" si="2"/>
        <v>1.3791012585844675E-2</v>
      </c>
      <c r="F27" s="28">
        <f>SUM($C$22:C27)/SUM($C$22:$C$36)</f>
        <v>0.98878942766450384</v>
      </c>
      <c r="G27" s="28">
        <f t="shared" si="3"/>
        <v>0.12614299958890196</v>
      </c>
      <c r="H27" s="28">
        <f>SUM($D$22:D27)/SUM($D$22:$D$36)</f>
        <v>0.56142413203375519</v>
      </c>
    </row>
    <row r="28" spans="1:8">
      <c r="B28" s="29" t="s">
        <v>202</v>
      </c>
      <c r="C28" s="26">
        <v>7019</v>
      </c>
      <c r="D28" s="27">
        <v>170379285.69710001</v>
      </c>
      <c r="E28" s="28">
        <f t="shared" si="2"/>
        <v>4.405767481682389E-3</v>
      </c>
      <c r="F28" s="28">
        <f>SUM($C$22:C28)/SUM($C$22:$C$36)</f>
        <v>0.99319519514618626</v>
      </c>
      <c r="G28" s="28">
        <f t="shared" si="3"/>
        <v>7.0737414792790443E-2</v>
      </c>
      <c r="H28" s="28">
        <f>SUM($D$22:D28)/SUM($D$22:$D$36)</f>
        <v>0.63216154682654557</v>
      </c>
    </row>
    <row r="29" spans="1:8">
      <c r="B29" s="29" t="s">
        <v>203</v>
      </c>
      <c r="C29" s="26">
        <v>3351</v>
      </c>
      <c r="D29" s="27">
        <v>115489541.30840001</v>
      </c>
      <c r="E29" s="28">
        <f t="shared" si="2"/>
        <v>2.1033946190508173E-3</v>
      </c>
      <c r="F29" s="28">
        <f>SUM($C$22:C29)/SUM($C$22:$C$36)</f>
        <v>0.99529858976523711</v>
      </c>
      <c r="G29" s="28">
        <f t="shared" si="3"/>
        <v>4.7948502391804829E-2</v>
      </c>
      <c r="H29" s="28">
        <f>SUM($D$22:D29)/SUM($D$22:$D$36)</f>
        <v>0.68011004921835039</v>
      </c>
    </row>
    <row r="30" spans="1:8">
      <c r="B30" s="29" t="s">
        <v>204</v>
      </c>
      <c r="C30" s="26">
        <v>1879</v>
      </c>
      <c r="D30" s="27">
        <v>83728596.961600006</v>
      </c>
      <c r="E30" s="28">
        <f t="shared" si="2"/>
        <v>1.1794325542215714E-3</v>
      </c>
      <c r="F30" s="28">
        <f>SUM($C$22:C30)/SUM($C$22:$C$36)</f>
        <v>0.99647802231945859</v>
      </c>
      <c r="G30" s="28">
        <f t="shared" si="3"/>
        <v>3.4762115999362256E-2</v>
      </c>
      <c r="H30" s="28">
        <f>SUM($D$22:D30)/SUM($D$22:$D$36)</f>
        <v>0.71487216521771257</v>
      </c>
    </row>
    <row r="31" spans="1:8">
      <c r="B31" s="29" t="s">
        <v>205</v>
      </c>
      <c r="C31" s="26">
        <v>1198</v>
      </c>
      <c r="D31" s="27">
        <v>65407923.313500002</v>
      </c>
      <c r="E31" s="28">
        <f t="shared" si="2"/>
        <v>7.5197456091401942E-4</v>
      </c>
      <c r="F31" s="28">
        <f>SUM($C$22:C31)/SUM($C$22:$C$36)</f>
        <v>0.99722999688037262</v>
      </c>
      <c r="G31" s="28">
        <f t="shared" si="3"/>
        <v>2.7155809365157057E-2</v>
      </c>
      <c r="H31" s="28">
        <f>SUM($D$22:D31)/SUM($D$22:$D$36)</f>
        <v>0.74202797458286962</v>
      </c>
    </row>
    <row r="32" spans="1:8">
      <c r="B32" s="29" t="s">
        <v>206</v>
      </c>
      <c r="C32" s="26">
        <v>890</v>
      </c>
      <c r="D32" s="27">
        <v>57643132.208999999</v>
      </c>
      <c r="E32" s="28">
        <f t="shared" si="2"/>
        <v>5.5864554191442173E-4</v>
      </c>
      <c r="F32" s="28">
        <f>SUM($C$22:C32)/SUM($C$22:$C$36)</f>
        <v>0.99778864242228704</v>
      </c>
      <c r="G32" s="28">
        <f t="shared" si="3"/>
        <v>2.3932053338178157E-2</v>
      </c>
      <c r="H32" s="28">
        <f>SUM($D$22:D32)/SUM($D$22:$D$36)</f>
        <v>0.76596002792104789</v>
      </c>
    </row>
    <row r="33" spans="1:8">
      <c r="B33" s="29" t="s">
        <v>207</v>
      </c>
      <c r="C33" s="26">
        <v>620</v>
      </c>
      <c r="D33" s="27">
        <v>46409177.628700003</v>
      </c>
      <c r="E33" s="28">
        <f t="shared" si="2"/>
        <v>3.8916880447970953E-4</v>
      </c>
      <c r="F33" s="28">
        <f>SUM($C$22:C33)/SUM($C$22:$C$36)</f>
        <v>0.99817781122676674</v>
      </c>
      <c r="G33" s="28">
        <f t="shared" si="3"/>
        <v>1.9267983397640926E-2</v>
      </c>
      <c r="H33" s="28">
        <f>SUM($D$22:D33)/SUM($D$22:$D$36)</f>
        <v>0.7852280113186888</v>
      </c>
    </row>
    <row r="34" spans="1:8">
      <c r="B34" s="29" t="s">
        <v>208</v>
      </c>
      <c r="C34" s="26">
        <v>472</v>
      </c>
      <c r="D34" s="27">
        <v>39939839.586000003</v>
      </c>
      <c r="E34" s="28">
        <f t="shared" si="2"/>
        <v>2.962704447006821E-4</v>
      </c>
      <c r="F34" s="28">
        <f>SUM($C$22:C34)/SUM($C$22:$C$36)</f>
        <v>0.99847408167146745</v>
      </c>
      <c r="G34" s="28">
        <f t="shared" si="3"/>
        <v>1.6582068577133856E-2</v>
      </c>
      <c r="H34" s="28">
        <f>SUM($D$22:D34)/SUM($D$22:$D$36)</f>
        <v>0.80181007989582265</v>
      </c>
    </row>
    <row r="35" spans="1:8">
      <c r="B35" s="29" t="s">
        <v>209</v>
      </c>
      <c r="C35" s="26">
        <v>337</v>
      </c>
      <c r="D35" s="27">
        <v>31905325.238299999</v>
      </c>
      <c r="E35" s="28">
        <f t="shared" si="2"/>
        <v>2.11532075983326E-4</v>
      </c>
      <c r="F35" s="28">
        <f>SUM($C$22:C35)/SUM($C$22:$C$36)</f>
        <v>0.9986856137474508</v>
      </c>
      <c r="G35" s="28">
        <f t="shared" si="3"/>
        <v>1.3246329894191633E-2</v>
      </c>
      <c r="H35" s="28">
        <f>SUM($D$22:D35)/SUM($D$22:$D$36)</f>
        <v>0.81505640979001426</v>
      </c>
    </row>
    <row r="36" spans="1:8">
      <c r="B36" s="29" t="s">
        <v>212</v>
      </c>
      <c r="C36" s="26">
        <v>2094</v>
      </c>
      <c r="D36" s="27">
        <v>445458133.95270002</v>
      </c>
      <c r="E36" s="28">
        <f t="shared" si="2"/>
        <v>1.3143862525492125E-3</v>
      </c>
      <c r="F36" s="28">
        <f>SUM($C$22:C36)/SUM($C$22:$C$36)</f>
        <v>1</v>
      </c>
      <c r="G36" s="28">
        <f t="shared" si="3"/>
        <v>0.18494359020998574</v>
      </c>
      <c r="H36" s="28">
        <f>SUM($D$22:D36)/SUM($D$22:$D$36)</f>
        <v>1</v>
      </c>
    </row>
    <row r="37" spans="1:8">
      <c r="C37" s="30"/>
      <c r="D37" s="30"/>
    </row>
    <row r="38" spans="1:8">
      <c r="C38" s="30"/>
      <c r="D38" s="30"/>
    </row>
    <row r="39" spans="1:8">
      <c r="A39" t="s">
        <v>215</v>
      </c>
      <c r="C39" s="30"/>
      <c r="D39" s="30"/>
    </row>
    <row r="40" spans="1:8">
      <c r="B40" s="25" t="s">
        <v>194</v>
      </c>
      <c r="C40" s="25" t="s">
        <v>195</v>
      </c>
      <c r="D40" s="25" t="s">
        <v>146</v>
      </c>
      <c r="E40" s="25" t="s">
        <v>196</v>
      </c>
      <c r="F40" s="25" t="s">
        <v>197</v>
      </c>
      <c r="G40" s="25" t="s">
        <v>147</v>
      </c>
      <c r="H40" s="25" t="s">
        <v>148</v>
      </c>
    </row>
    <row r="41" spans="1:8">
      <c r="B41" s="29" t="s">
        <v>210</v>
      </c>
      <c r="C41" s="26">
        <v>259526</v>
      </c>
      <c r="D41" s="27">
        <v>6812556.5942901904</v>
      </c>
      <c r="E41" s="28">
        <f>C41/SUM($C$41:$C$55)</f>
        <v>0.46735505341180028</v>
      </c>
      <c r="F41" s="28">
        <f>SUM($C$41:C41)/SUM($C$41:$C$55)</f>
        <v>0.46735505341180028</v>
      </c>
      <c r="G41" s="28">
        <f>D41/SUM($D$41:$D$55)</f>
        <v>5.7049780157003502E-3</v>
      </c>
      <c r="H41" s="28">
        <f>SUM($D$41:D41)/SUM($D$41:$D$55)</f>
        <v>5.7049780157003502E-3</v>
      </c>
    </row>
    <row r="42" spans="1:8">
      <c r="B42" s="29" t="s">
        <v>198</v>
      </c>
      <c r="C42" s="26">
        <v>120886</v>
      </c>
      <c r="D42" s="27">
        <v>30111435.594412584</v>
      </c>
      <c r="E42" s="28">
        <f t="shared" ref="E42:E55" si="4">C42/SUM($C$41:$C$55)</f>
        <v>0.21769180346762518</v>
      </c>
      <c r="F42" s="28">
        <f>SUM($C$41:C42)/SUM($C$41:$C$55)</f>
        <v>0.68504685687942546</v>
      </c>
      <c r="G42" s="28">
        <f t="shared" ref="G42:G55" si="5">D42/SUM($D$41:$D$55)</f>
        <v>2.5215948771901444E-2</v>
      </c>
      <c r="H42" s="28">
        <f>SUM($D$41:D42)/SUM($D$41:$D$55)</f>
        <v>3.0920926787601794E-2</v>
      </c>
    </row>
    <row r="43" spans="1:8">
      <c r="B43" s="29" t="s">
        <v>199</v>
      </c>
      <c r="C43" s="26">
        <v>47693</v>
      </c>
      <c r="D43" s="27">
        <v>33487840.325976178</v>
      </c>
      <c r="E43" s="28">
        <f t="shared" si="4"/>
        <v>8.5885670654843801E-2</v>
      </c>
      <c r="F43" s="28">
        <f>SUM($C$41:C43)/SUM($C$41:$C$55)</f>
        <v>0.77093252753426922</v>
      </c>
      <c r="G43" s="28">
        <f t="shared" si="5"/>
        <v>2.8043421028325893E-2</v>
      </c>
      <c r="H43" s="28">
        <f>SUM($D$41:D43)/SUM($D$41:$D$55)</f>
        <v>5.8964347815927687E-2</v>
      </c>
    </row>
    <row r="44" spans="1:8">
      <c r="B44" s="29" t="s">
        <v>211</v>
      </c>
      <c r="C44" s="26">
        <v>82253</v>
      </c>
      <c r="D44" s="27">
        <v>186854125.81138036</v>
      </c>
      <c r="E44" s="28">
        <f t="shared" si="4"/>
        <v>0.14812140289713097</v>
      </c>
      <c r="F44" s="28">
        <f>SUM($C$41:C44)/SUM($C$41:$C$55)</f>
        <v>0.91905393043140027</v>
      </c>
      <c r="G44" s="28">
        <f t="shared" si="5"/>
        <v>0.15647557053548414</v>
      </c>
      <c r="H44" s="28">
        <f>SUM($D$41:D44)/SUM($D$41:$D$55)</f>
        <v>0.21543991835141182</v>
      </c>
    </row>
    <row r="45" spans="1:8">
      <c r="B45" s="29" t="s">
        <v>200</v>
      </c>
      <c r="C45" s="26">
        <v>21044</v>
      </c>
      <c r="D45" s="27">
        <v>145027204.44250682</v>
      </c>
      <c r="E45" s="28">
        <f t="shared" si="4"/>
        <v>3.7896086496142678E-2</v>
      </c>
      <c r="F45" s="28">
        <f>SUM($C$41:C45)/SUM($C$41:$C$55)</f>
        <v>0.95695001692754289</v>
      </c>
      <c r="G45" s="28">
        <f t="shared" si="5"/>
        <v>0.1214488278477468</v>
      </c>
      <c r="H45" s="28">
        <f>SUM($D$41:D45)/SUM($D$41:$D$55)</f>
        <v>0.33688874619915865</v>
      </c>
    </row>
    <row r="46" spans="1:8">
      <c r="B46" s="29" t="s">
        <v>201</v>
      </c>
      <c r="C46" s="26">
        <v>12697</v>
      </c>
      <c r="D46" s="27">
        <v>173948473.17971492</v>
      </c>
      <c r="E46" s="28">
        <f t="shared" si="4"/>
        <v>2.2864788549777779E-2</v>
      </c>
      <c r="F46" s="28">
        <f>SUM($C$41:C46)/SUM($C$41:$C$55)</f>
        <v>0.97981480547732069</v>
      </c>
      <c r="G46" s="28">
        <f t="shared" si="5"/>
        <v>0.14566810588944726</v>
      </c>
      <c r="H46" s="28">
        <f>SUM($D$41:D46)/SUM($D$41:$D$55)</f>
        <v>0.48255685208860588</v>
      </c>
    </row>
    <row r="47" spans="1:8">
      <c r="B47" s="29" t="s">
        <v>202</v>
      </c>
      <c r="C47" s="26">
        <v>4309</v>
      </c>
      <c r="D47" s="27">
        <v>102651364.51494582</v>
      </c>
      <c r="E47" s="28">
        <f t="shared" si="4"/>
        <v>7.7596577034726678E-3</v>
      </c>
      <c r="F47" s="28">
        <f>SUM($C$41:C47)/SUM($C$41:$C$55)</f>
        <v>0.98757446318079334</v>
      </c>
      <c r="G47" s="28">
        <f t="shared" si="5"/>
        <v>8.5962409226844144E-2</v>
      </c>
      <c r="H47" s="28">
        <f>SUM($D$41:D47)/SUM($D$41:$D$55)</f>
        <v>0.56851926131545005</v>
      </c>
    </row>
    <row r="48" spans="1:8">
      <c r="B48" s="29" t="s">
        <v>203</v>
      </c>
      <c r="C48" s="26">
        <v>2142</v>
      </c>
      <c r="D48" s="27">
        <v>72346154.208682328</v>
      </c>
      <c r="E48" s="28">
        <f t="shared" si="4"/>
        <v>3.8573188212667566E-3</v>
      </c>
      <c r="F48" s="28">
        <f>SUM($C$41:C48)/SUM($C$41:$C$55)</f>
        <v>0.99143178200206017</v>
      </c>
      <c r="G48" s="28">
        <f t="shared" si="5"/>
        <v>6.0584189440264502E-2</v>
      </c>
      <c r="H48" s="28">
        <f>SUM($D$41:D48)/SUM($D$41:$D$55)</f>
        <v>0.6291034507557145</v>
      </c>
    </row>
    <row r="49" spans="1:8">
      <c r="B49" s="29" t="s">
        <v>204</v>
      </c>
      <c r="C49" s="26">
        <v>1234</v>
      </c>
      <c r="D49" s="27">
        <v>53763963.941079661</v>
      </c>
      <c r="E49" s="28">
        <f t="shared" si="4"/>
        <v>2.2221902079566655E-3</v>
      </c>
      <c r="F49" s="28">
        <f>SUM($C$41:C49)/SUM($C$41:$C$55)</f>
        <v>0.99365397221001683</v>
      </c>
      <c r="G49" s="28">
        <f t="shared" si="5"/>
        <v>4.502307292064759E-2</v>
      </c>
      <c r="H49" s="28">
        <f>SUM($D$41:D49)/SUM($D$41:$D$55)</f>
        <v>0.67412652367636205</v>
      </c>
    </row>
    <row r="50" spans="1:8">
      <c r="B50" s="29" t="s">
        <v>205</v>
      </c>
      <c r="C50" s="26">
        <v>870</v>
      </c>
      <c r="D50" s="27">
        <v>46748871.478700638</v>
      </c>
      <c r="E50" s="28">
        <f t="shared" si="4"/>
        <v>1.5666981206825762E-3</v>
      </c>
      <c r="F50" s="28">
        <f>SUM($C$41:C50)/SUM($C$41:$C$55)</f>
        <v>0.99522067033069939</v>
      </c>
      <c r="G50" s="28">
        <f t="shared" si="5"/>
        <v>3.914848711397402E-2</v>
      </c>
      <c r="H50" s="28">
        <f>SUM($D$41:D50)/SUM($D$41:$D$55)</f>
        <v>0.71327501079033606</v>
      </c>
    </row>
    <row r="51" spans="1:8">
      <c r="B51" s="29" t="s">
        <v>206</v>
      </c>
      <c r="C51" s="26">
        <v>555</v>
      </c>
      <c r="D51" s="27">
        <v>35116361.431157142</v>
      </c>
      <c r="E51" s="28">
        <f t="shared" si="4"/>
        <v>9.9944535284922972E-4</v>
      </c>
      <c r="F51" s="28">
        <f>SUM($C$41:C51)/SUM($C$41:$C$55)</f>
        <v>0.99622011568354862</v>
      </c>
      <c r="G51" s="28">
        <f t="shared" si="5"/>
        <v>2.9407178815079288E-2</v>
      </c>
      <c r="H51" s="28">
        <f>SUM($D$41:D51)/SUM($D$41:$D$55)</f>
        <v>0.74268218960541532</v>
      </c>
    </row>
    <row r="52" spans="1:8">
      <c r="B52" s="29" t="s">
        <v>207</v>
      </c>
      <c r="C52" s="26">
        <v>383</v>
      </c>
      <c r="D52" s="27">
        <v>28126634.327887923</v>
      </c>
      <c r="E52" s="28">
        <f t="shared" si="4"/>
        <v>6.8970733358784671E-4</v>
      </c>
      <c r="F52" s="28">
        <f>SUM($C$41:C52)/SUM($C$41:$C$55)</f>
        <v>0.99690982301713649</v>
      </c>
      <c r="G52" s="28">
        <f t="shared" si="5"/>
        <v>2.3553834493020037E-2</v>
      </c>
      <c r="H52" s="28">
        <f>SUM($D$41:D52)/SUM($D$41:$D$55)</f>
        <v>0.76623602409843539</v>
      </c>
    </row>
    <row r="53" spans="1:8">
      <c r="B53" s="29" t="s">
        <v>208</v>
      </c>
      <c r="C53" s="26">
        <v>276</v>
      </c>
      <c r="D53" s="27">
        <v>22953249.735737938</v>
      </c>
      <c r="E53" s="28">
        <f t="shared" si="4"/>
        <v>4.9702147276826556E-4</v>
      </c>
      <c r="F53" s="28">
        <f>SUM($C$41:C53)/SUM($C$41:$C$55)</f>
        <v>0.99740684448990469</v>
      </c>
      <c r="G53" s="28">
        <f t="shared" si="5"/>
        <v>1.9221533548949319E-2</v>
      </c>
      <c r="H53" s="28">
        <f>SUM($D$41:D53)/SUM($D$41:$D$55)</f>
        <v>0.78545755764738467</v>
      </c>
    </row>
    <row r="54" spans="1:8">
      <c r="B54" s="29" t="s">
        <v>209</v>
      </c>
      <c r="C54" s="26">
        <v>238</v>
      </c>
      <c r="D54" s="27">
        <v>22136280.141385689</v>
      </c>
      <c r="E54" s="28">
        <f t="shared" si="4"/>
        <v>4.2859098014075069E-4</v>
      </c>
      <c r="F54" s="28">
        <f>SUM($C$41:C54)/SUM($C$41:$C$55)</f>
        <v>0.9978354354700455</v>
      </c>
      <c r="G54" s="28">
        <f t="shared" si="5"/>
        <v>1.8537386047087601E-2</v>
      </c>
      <c r="H54" s="28">
        <f>SUM($D$41:D54)/SUM($D$41:$D$55)</f>
        <v>0.80399494369447222</v>
      </c>
    </row>
    <row r="55" spans="1:8">
      <c r="B55" s="29" t="s">
        <v>212</v>
      </c>
      <c r="C55" s="26">
        <v>1202</v>
      </c>
      <c r="D55" s="27">
        <v>234057963.97000155</v>
      </c>
      <c r="E55" s="28">
        <f t="shared" si="4"/>
        <v>2.1645645299545476E-3</v>
      </c>
      <c r="F55" s="28">
        <f>SUM($C$41:C55)/SUM($C$41:$C$55)</f>
        <v>1</v>
      </c>
      <c r="G55" s="28">
        <f t="shared" si="5"/>
        <v>0.19600505630552781</v>
      </c>
      <c r="H55" s="28">
        <f>SUM($D$41:D55)/SUM($D$41:$D$55)</f>
        <v>1</v>
      </c>
    </row>
    <row r="56" spans="1:8">
      <c r="C56" s="30"/>
      <c r="D56" s="30"/>
    </row>
    <row r="57" spans="1:8">
      <c r="C57" s="30"/>
      <c r="D57" s="30"/>
    </row>
    <row r="58" spans="1:8">
      <c r="A58" t="s">
        <v>216</v>
      </c>
      <c r="C58" s="30"/>
      <c r="D58" s="30"/>
    </row>
    <row r="59" spans="1:8">
      <c r="B59" s="25" t="s">
        <v>194</v>
      </c>
      <c r="C59" s="25" t="s">
        <v>195</v>
      </c>
      <c r="D59" s="25" t="s">
        <v>146</v>
      </c>
      <c r="E59" s="25" t="s">
        <v>196</v>
      </c>
      <c r="F59" s="25" t="s">
        <v>197</v>
      </c>
      <c r="G59" s="25" t="s">
        <v>147</v>
      </c>
      <c r="H59" s="25" t="s">
        <v>148</v>
      </c>
    </row>
    <row r="60" spans="1:8">
      <c r="B60" s="29" t="s">
        <v>210</v>
      </c>
      <c r="C60" s="26">
        <v>461994</v>
      </c>
      <c r="D60" s="27">
        <v>12674103.3347</v>
      </c>
      <c r="E60" s="28">
        <f>C60/SUM($C$60:$C$74)</f>
        <v>0.59455473449311624</v>
      </c>
      <c r="F60" s="28">
        <f>SUM($C$60:C60)/SUM($C$60:$C$74)</f>
        <v>0.59455473449311624</v>
      </c>
      <c r="G60" s="28">
        <f>D60/SUM($D$60:$D$74)</f>
        <v>1.5391980109499956E-2</v>
      </c>
      <c r="H60" s="28">
        <f>SUM($D$60:D60)/SUM($D$60:$D$74)</f>
        <v>1.5391980109499956E-2</v>
      </c>
    </row>
    <row r="61" spans="1:8">
      <c r="B61" s="29" t="s">
        <v>198</v>
      </c>
      <c r="C61" s="26">
        <v>145494</v>
      </c>
      <c r="D61" s="27">
        <v>35994566.100500003</v>
      </c>
      <c r="E61" s="28">
        <f t="shared" ref="E61:E74" si="6">C61/SUM($C$60:$C$74)</f>
        <v>0.18724084412425585</v>
      </c>
      <c r="F61" s="28">
        <f>SUM($C$60:C61)/SUM($C$60:$C$74)</f>
        <v>0.78179557861737203</v>
      </c>
      <c r="G61" s="28">
        <f t="shared" ref="G61:G74" si="7">D61/SUM($D$60:$D$74)</f>
        <v>4.3713360293672524E-2</v>
      </c>
      <c r="H61" s="28">
        <f>SUM($D$60:D61)/SUM($D$60:$D$74)</f>
        <v>5.9105340403172481E-2</v>
      </c>
    </row>
    <row r="62" spans="1:8">
      <c r="B62" s="29" t="s">
        <v>199</v>
      </c>
      <c r="C62" s="26">
        <v>56812</v>
      </c>
      <c r="D62" s="27">
        <v>40286644.177500002</v>
      </c>
      <c r="E62" s="28">
        <f t="shared" si="6"/>
        <v>7.3113165054141213E-2</v>
      </c>
      <c r="F62" s="28">
        <f>SUM($C$60:C62)/SUM($C$60:$C$74)</f>
        <v>0.85490874367151326</v>
      </c>
      <c r="G62" s="28">
        <f t="shared" si="7"/>
        <v>4.8925845835646249E-2</v>
      </c>
      <c r="H62" s="28">
        <f>SUM($D$60:D62)/SUM($D$60:$D$74)</f>
        <v>0.10803118623881874</v>
      </c>
    </row>
    <row r="63" spans="1:8">
      <c r="B63" s="29" t="s">
        <v>211</v>
      </c>
      <c r="C63" s="26">
        <v>80485</v>
      </c>
      <c r="D63" s="27">
        <v>179994161.27700001</v>
      </c>
      <c r="E63" s="28">
        <f t="shared" si="6"/>
        <v>0.10357869973566422</v>
      </c>
      <c r="F63" s="28">
        <f>SUM($C$60:C63)/SUM($C$60:$C$74)</f>
        <v>0.95848744340717751</v>
      </c>
      <c r="G63" s="28">
        <f t="shared" si="7"/>
        <v>0.21859270648492699</v>
      </c>
      <c r="H63" s="28">
        <f>SUM($D$60:D63)/SUM($D$60:$D$74)</f>
        <v>0.32662389272374576</v>
      </c>
    </row>
    <row r="64" spans="1:8">
      <c r="B64" s="29" t="s">
        <v>200</v>
      </c>
      <c r="C64" s="26">
        <v>16731</v>
      </c>
      <c r="D64" s="27">
        <v>117153032.57520001</v>
      </c>
      <c r="E64" s="28">
        <f t="shared" si="6"/>
        <v>2.1531654659593689E-2</v>
      </c>
      <c r="F64" s="28">
        <f>SUM($C$60:C64)/SUM($C$60:$C$74)</f>
        <v>0.98001909806677112</v>
      </c>
      <c r="G64" s="28">
        <f t="shared" si="7"/>
        <v>0.14227571762241448</v>
      </c>
      <c r="H64" s="28">
        <f>SUM($D$60:D64)/SUM($D$60:$D$74)</f>
        <v>0.46889961034616029</v>
      </c>
    </row>
    <row r="65" spans="2:8">
      <c r="B65" s="29" t="s">
        <v>201</v>
      </c>
      <c r="C65" s="26">
        <v>9046</v>
      </c>
      <c r="D65" s="27">
        <v>125610471.2533</v>
      </c>
      <c r="E65" s="28">
        <f t="shared" si="6"/>
        <v>1.1641584367382973E-2</v>
      </c>
      <c r="F65" s="28">
        <f>SUM($C$60:C65)/SUM($C$60:$C$74)</f>
        <v>0.99166068243415417</v>
      </c>
      <c r="G65" s="28">
        <f t="shared" si="7"/>
        <v>0.15254679751445105</v>
      </c>
      <c r="H65" s="28">
        <f>SUM($D$60:D65)/SUM($D$60:$D$74)</f>
        <v>0.62144640786061134</v>
      </c>
    </row>
    <row r="66" spans="2:8">
      <c r="B66" s="29" t="s">
        <v>202</v>
      </c>
      <c r="C66" s="26">
        <v>2816</v>
      </c>
      <c r="D66" s="27">
        <v>68389922.757200003</v>
      </c>
      <c r="E66" s="28">
        <f t="shared" si="6"/>
        <v>3.6239997323182014E-3</v>
      </c>
      <c r="F66" s="28">
        <f>SUM($C$60:C66)/SUM($C$60:$C$74)</f>
        <v>0.99528468216647237</v>
      </c>
      <c r="G66" s="28">
        <f t="shared" si="7"/>
        <v>8.3055684727378593E-2</v>
      </c>
      <c r="H66" s="28">
        <f>SUM($D$60:D66)/SUM($D$60:$D$74)</f>
        <v>0.7045020925879899</v>
      </c>
    </row>
    <row r="67" spans="2:8">
      <c r="B67" s="29" t="s">
        <v>203</v>
      </c>
      <c r="C67" s="26">
        <v>1295</v>
      </c>
      <c r="D67" s="27">
        <v>44377527.011399999</v>
      </c>
      <c r="E67" s="28">
        <f t="shared" si="6"/>
        <v>1.6665765814460479E-3</v>
      </c>
      <c r="F67" s="28">
        <f>SUM($C$60:C67)/SUM($C$60:$C$74)</f>
        <v>0.99695125874791835</v>
      </c>
      <c r="G67" s="28">
        <f t="shared" si="7"/>
        <v>5.3893991158975668E-2</v>
      </c>
      <c r="H67" s="28">
        <f>SUM($D$60:D67)/SUM($D$60:$D$74)</f>
        <v>0.75839608374696554</v>
      </c>
    </row>
    <row r="68" spans="2:8">
      <c r="B68" s="29" t="s">
        <v>204</v>
      </c>
      <c r="C68" s="26">
        <v>739</v>
      </c>
      <c r="D68" s="27">
        <v>32984963.548999999</v>
      </c>
      <c r="E68" s="28">
        <f t="shared" si="6"/>
        <v>9.5104254338890303E-4</v>
      </c>
      <c r="F68" s="28">
        <f>SUM($C$60:C68)/SUM($C$60:$C$74)</f>
        <v>0.9979023012913073</v>
      </c>
      <c r="G68" s="28">
        <f t="shared" si="7"/>
        <v>4.0058368584447605E-2</v>
      </c>
      <c r="H68" s="28">
        <f>SUM($D$60:D68)/SUM($D$60:$D$74)</f>
        <v>0.79845445233141321</v>
      </c>
    </row>
    <row r="69" spans="2:8">
      <c r="B69" s="29" t="s">
        <v>205</v>
      </c>
      <c r="C69" s="26">
        <v>414</v>
      </c>
      <c r="D69" s="27">
        <v>22601789.679400001</v>
      </c>
      <c r="E69" s="28">
        <f t="shared" si="6"/>
        <v>5.3278973337348562E-4</v>
      </c>
      <c r="F69" s="28">
        <f>SUM($C$60:C69)/SUM($C$60:$C$74)</f>
        <v>0.99843509102468075</v>
      </c>
      <c r="G69" s="28">
        <f t="shared" si="7"/>
        <v>2.7448592456395717E-2</v>
      </c>
      <c r="H69" s="28">
        <f>SUM($D$60:D69)/SUM($D$60:$D$74)</f>
        <v>0.82590304478780885</v>
      </c>
    </row>
    <row r="70" spans="2:8">
      <c r="B70" s="29" t="s">
        <v>206</v>
      </c>
      <c r="C70" s="26">
        <v>292</v>
      </c>
      <c r="D70" s="27">
        <v>18948930.136100002</v>
      </c>
      <c r="E70" s="28">
        <f t="shared" si="6"/>
        <v>3.757840631523135E-4</v>
      </c>
      <c r="F70" s="28">
        <f>SUM($C$60:C70)/SUM($C$60:$C$74)</f>
        <v>0.99881087508783306</v>
      </c>
      <c r="G70" s="28">
        <f t="shared" si="7"/>
        <v>2.3012401591568629E-2</v>
      </c>
      <c r="H70" s="28">
        <f>SUM($D$60:D70)/SUM($D$60:$D$74)</f>
        <v>0.84891544637937755</v>
      </c>
    </row>
    <row r="71" spans="2:8">
      <c r="B71" s="29" t="s">
        <v>207</v>
      </c>
      <c r="C71" s="26">
        <v>209</v>
      </c>
      <c r="D71" s="27">
        <v>15619613.045499999</v>
      </c>
      <c r="E71" s="28">
        <f t="shared" si="6"/>
        <v>2.6896873013299152E-4</v>
      </c>
      <c r="F71" s="28">
        <f>SUM($C$60:C71)/SUM($C$60:$C$74)</f>
        <v>0.99907984381796611</v>
      </c>
      <c r="G71" s="28">
        <f t="shared" si="7"/>
        <v>1.8969134696589781E-2</v>
      </c>
      <c r="H71" s="28">
        <f>SUM($D$60:D71)/SUM($D$60:$D$74)</f>
        <v>0.86788458107596744</v>
      </c>
    </row>
    <row r="72" spans="2:8">
      <c r="B72" s="29" t="s">
        <v>208</v>
      </c>
      <c r="C72" s="26">
        <v>127</v>
      </c>
      <c r="D72" s="27">
        <v>10780621.452299999</v>
      </c>
      <c r="E72" s="28">
        <f t="shared" si="6"/>
        <v>1.6344032883679389E-4</v>
      </c>
      <c r="F72" s="28">
        <f>SUM($C$60:C72)/SUM($C$60:$C$74)</f>
        <v>0.99924328414680286</v>
      </c>
      <c r="G72" s="28">
        <f t="shared" si="7"/>
        <v>1.3092453689212236E-2</v>
      </c>
      <c r="H72" s="28">
        <f>SUM($D$60:D72)/SUM($D$60:$D$74)</f>
        <v>0.88097703476517963</v>
      </c>
    </row>
    <row r="73" spans="2:8">
      <c r="B73" s="29" t="s">
        <v>209</v>
      </c>
      <c r="C73" s="26">
        <v>109</v>
      </c>
      <c r="D73" s="27">
        <v>10347123.248</v>
      </c>
      <c r="E73" s="28">
        <f t="shared" si="6"/>
        <v>1.4027555782055538E-4</v>
      </c>
      <c r="F73" s="28">
        <f>SUM($C$60:C73)/SUM($C$60:$C$74)</f>
        <v>0.99938355970462345</v>
      </c>
      <c r="G73" s="28">
        <f t="shared" si="7"/>
        <v>1.2565994691531397E-2</v>
      </c>
      <c r="H73" s="28">
        <f>SUM($D$60:D73)/SUM($D$60:$D$74)</f>
        <v>0.89354302945671105</v>
      </c>
    </row>
    <row r="74" spans="2:8">
      <c r="B74" s="29" t="s">
        <v>212</v>
      </c>
      <c r="C74" s="26">
        <v>479</v>
      </c>
      <c r="D74" s="27">
        <v>87659068.928499997</v>
      </c>
      <c r="E74" s="28">
        <f t="shared" si="6"/>
        <v>6.1644029537656912E-4</v>
      </c>
      <c r="F74" s="28">
        <f>SUM($C$60:C74)/SUM($C$60:$C$74)</f>
        <v>1</v>
      </c>
      <c r="G74" s="28">
        <f t="shared" si="7"/>
        <v>0.10645697054328891</v>
      </c>
      <c r="H74" s="28">
        <f>SUM($D$60:D74)/SUM($D$60:$D$74)</f>
        <v>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梦想世界数据1</vt:lpstr>
      <vt:lpstr>梦想世界数据2</vt:lpstr>
      <vt:lpstr>梦想世界绘图</vt:lpstr>
      <vt:lpstr>分布占比表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2018-07-24T04:27:05Z</dcterms:modified>
</cp:coreProperties>
</file>