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工作\2018\多益网络2018\多益20180630\底稿\20180717\EXCEL绘图\"/>
    </mc:Choice>
  </mc:AlternateContent>
  <bookViews>
    <workbookView xWindow="0" yWindow="0" windowWidth="20490" windowHeight="9075" activeTab="2"/>
  </bookViews>
  <sheets>
    <sheet name="指标定义" sheetId="8" r:id="rId1"/>
    <sheet name="分析标准" sheetId="5" r:id="rId2"/>
    <sheet name="图-Tableau" sheetId="9" r:id="rId3"/>
    <sheet name="图-Excel" sheetId="1" r:id="rId4"/>
    <sheet name="数据-Part 1" sheetId="3" r:id="rId5"/>
    <sheet name="数据-Part 2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7" i="9" l="1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36" i="9"/>
  <c r="I136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36" i="9"/>
  <c r="E54" i="9"/>
  <c r="E55" i="9"/>
  <c r="E56" i="9"/>
  <c r="E57" i="9"/>
  <c r="E58" i="9"/>
  <c r="E59" i="9"/>
  <c r="E60" i="9"/>
  <c r="E53" i="9"/>
  <c r="D58" i="9"/>
  <c r="D60" i="9"/>
  <c r="D53" i="9"/>
  <c r="D56" i="9"/>
  <c r="D54" i="9"/>
  <c r="D59" i="9"/>
  <c r="D57" i="9"/>
  <c r="D55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4" i="9"/>
  <c r="H33" i="4" l="1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C14" i="4"/>
  <c r="C13" i="4"/>
  <c r="C12" i="4"/>
  <c r="C11" i="4"/>
  <c r="C10" i="4"/>
  <c r="C9" i="4"/>
  <c r="C8" i="4"/>
  <c r="C7" i="4"/>
  <c r="C6" i="4"/>
  <c r="C5" i="4"/>
  <c r="C4" i="4"/>
  <c r="C3" i="4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2" i="3"/>
</calcChain>
</file>

<file path=xl/sharedStrings.xml><?xml version="1.0" encoding="utf-8"?>
<sst xmlns="http://schemas.openxmlformats.org/spreadsheetml/2006/main" count="342" uniqueCount="252">
  <si>
    <r>
      <t>1</t>
    </r>
    <r>
      <rPr>
        <sz val="10.5"/>
        <color rgb="FF000000"/>
        <rFont val="SimSun"/>
        <charset val="134"/>
      </rPr>
      <t>、百度指数、主网页浏览量、下载点击量、新增注册用户、新增付费用户；</t>
    </r>
  </si>
  <si>
    <r>
      <t>2</t>
    </r>
    <r>
      <rPr>
        <sz val="10.5"/>
        <color rgb="FF000000"/>
        <rFont val="SimSun"/>
        <charset val="134"/>
      </rPr>
      <t>、月付费转化率、月付费用户数、月活跃用户数</t>
    </r>
  </si>
  <si>
    <r>
      <t>3</t>
    </r>
    <r>
      <rPr>
        <sz val="10.5"/>
        <color rgb="FF000000"/>
        <rFont val="SimSun"/>
        <charset val="134"/>
      </rPr>
      <t>、</t>
    </r>
    <r>
      <rPr>
        <sz val="10.5"/>
        <color rgb="FF000000"/>
        <rFont val="Calibri"/>
        <family val="2"/>
      </rPr>
      <t>ARPU</t>
    </r>
    <r>
      <rPr>
        <sz val="10.5"/>
        <color rgb="FF000000"/>
        <rFont val="SimSun"/>
        <charset val="134"/>
      </rPr>
      <t>值、充值金额、当月活跃账户数</t>
    </r>
  </si>
  <si>
    <r>
      <t>4</t>
    </r>
    <r>
      <rPr>
        <sz val="10.5"/>
        <color rgb="FF000000"/>
        <rFont val="SimSun"/>
        <charset val="134"/>
      </rPr>
      <t>、</t>
    </r>
    <r>
      <rPr>
        <sz val="10.5"/>
        <color rgb="FF000000"/>
        <rFont val="Calibri"/>
        <family val="2"/>
      </rPr>
      <t xml:space="preserve"> ARPPU</t>
    </r>
    <r>
      <rPr>
        <sz val="10.5"/>
        <color rgb="FF000000"/>
        <rFont val="SimSun"/>
        <charset val="134"/>
      </rPr>
      <t>值、充值金额、当月付费用户数</t>
    </r>
  </si>
  <si>
    <r>
      <t>5</t>
    </r>
    <r>
      <rPr>
        <sz val="10.5"/>
        <color rgb="FF000000"/>
        <rFont val="SimSun"/>
        <charset val="134"/>
      </rPr>
      <t>、月新增注册用户数、月付费用户数、月新增付费用户数、月活跃用户数</t>
    </r>
  </si>
  <si>
    <r>
      <t>6</t>
    </r>
    <r>
      <rPr>
        <sz val="10.5"/>
        <color rgb="FF000000"/>
        <rFont val="SimSun"/>
        <charset val="134"/>
      </rPr>
      <t>、月留存率、新增注册账户数</t>
    </r>
  </si>
  <si>
    <r>
      <t>8</t>
    </r>
    <r>
      <rPr>
        <sz val="10.5"/>
        <color rgb="FF000000"/>
        <rFont val="SimSun"/>
        <charset val="134"/>
      </rPr>
      <t>、月平均单次充值金额</t>
    </r>
  </si>
  <si>
    <t>游戏名称</t>
  </si>
  <si>
    <t>月份</t>
  </si>
  <si>
    <t>订单量</t>
  </si>
  <si>
    <t>月充值金额</t>
  </si>
  <si>
    <t>月付费用户数</t>
  </si>
  <si>
    <t>月付费转化率</t>
  </si>
  <si>
    <t>月活跃用户数</t>
  </si>
  <si>
    <t>月留存率</t>
  </si>
  <si>
    <t>ARPPU</t>
    <phoneticPr fontId="3" type="noConversion"/>
  </si>
  <si>
    <t>月平均单次充值金额</t>
    <phoneticPr fontId="3" type="noConversion"/>
  </si>
  <si>
    <t>月新增付费用户数</t>
  </si>
  <si>
    <t>月新增注册用户数</t>
  </si>
  <si>
    <t>百度指数</t>
    <phoneticPr fontId="3" type="noConversion"/>
  </si>
  <si>
    <t>下载点击量</t>
    <phoneticPr fontId="3" type="noConversion"/>
  </si>
  <si>
    <t>主网页浏览量</t>
    <phoneticPr fontId="3" type="noConversion"/>
  </si>
  <si>
    <t>梦想世界端游</t>
  </si>
  <si>
    <r>
      <t>9</t>
    </r>
    <r>
      <rPr>
        <sz val="10.5"/>
        <color rgb="FF000000"/>
        <rFont val="SimSun"/>
        <charset val="134"/>
      </rPr>
      <t>、充值金额与财务确认收入金额</t>
    </r>
  </si>
  <si>
    <t>平均每月充值金额</t>
    <phoneticPr fontId="3" type="noConversion"/>
  </si>
  <si>
    <r>
      <t>10</t>
    </r>
    <r>
      <rPr>
        <sz val="10.5"/>
        <color rgb="FF000000"/>
        <rFont val="SimSun"/>
        <charset val="134"/>
      </rPr>
      <t>、充值金额随月变化趋势</t>
    </r>
  </si>
  <si>
    <t>1月</t>
    <phoneticPr fontId="3" type="noConversion"/>
  </si>
  <si>
    <t>2月</t>
    <phoneticPr fontId="3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</si>
  <si>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</si>
  <si>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</si>
  <si>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</si>
  <si>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</si>
  <si>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</si>
  <si>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</si>
  <si>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</si>
  <si>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</si>
  <si>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</si>
  <si>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</si>
  <si>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每月充值总金额</t>
    <phoneticPr fontId="3" type="noConversion"/>
  </si>
  <si>
    <r>
      <t>11</t>
    </r>
    <r>
      <rPr>
        <sz val="10.5"/>
        <color rgb="FF000000"/>
        <rFont val="SimSun"/>
        <charset val="134"/>
      </rPr>
      <t>、日充值金额趋势</t>
    </r>
  </si>
  <si>
    <t>日期</t>
    <phoneticPr fontId="3" type="noConversion"/>
  </si>
  <si>
    <t>1日</t>
    <phoneticPr fontId="3" type="noConversion"/>
  </si>
  <si>
    <t>2日</t>
    <phoneticPr fontId="3" type="noConversion"/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</si>
  <si>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</si>
  <si>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</si>
  <si>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</si>
  <si>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</si>
  <si>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</si>
  <si>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</si>
  <si>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</si>
  <si>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</si>
  <si>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</si>
  <si>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</si>
  <si>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</si>
  <si>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</si>
  <si>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</si>
  <si>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</si>
  <si>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</si>
  <si>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</si>
  <si>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</si>
  <si>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</si>
  <si>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</si>
  <si>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</si>
  <si>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</si>
  <si>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</si>
  <si>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</si>
  <si>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</si>
  <si>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</si>
  <si>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</si>
  <si>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</si>
  <si>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</si>
  <si>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</si>
  <si>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r>
      <t>12</t>
    </r>
    <r>
      <rPr>
        <sz val="10.5"/>
        <color rgb="FF000000"/>
        <rFont val="SimSun"/>
        <charset val="134"/>
      </rPr>
      <t>、充值金额随小时变化趋势</t>
    </r>
  </si>
  <si>
    <t>小时</t>
    <phoneticPr fontId="3" type="noConversion"/>
  </si>
  <si>
    <t>0时</t>
    <phoneticPr fontId="3" type="noConversion"/>
  </si>
  <si>
    <t>1时</t>
    <phoneticPr fontId="3" type="noConversion"/>
  </si>
  <si>
    <t>2时</t>
  </si>
  <si>
    <t>3时</t>
  </si>
  <si>
    <t>4时</t>
  </si>
  <si>
    <t>5时</t>
  </si>
  <si>
    <t>6时</t>
  </si>
  <si>
    <t>7时</t>
  </si>
  <si>
    <t>8时</t>
  </si>
  <si>
    <t>9时</t>
  </si>
  <si>
    <t>10时</t>
  </si>
  <si>
    <t>11时</t>
  </si>
  <si>
    <t>12时</t>
  </si>
  <si>
    <t>13时</t>
  </si>
  <si>
    <t>14时</t>
  </si>
  <si>
    <t>15时</t>
  </si>
  <si>
    <t>16时</t>
  </si>
  <si>
    <t>17时</t>
  </si>
  <si>
    <t>18时</t>
  </si>
  <si>
    <t>19时</t>
  </si>
  <si>
    <t>20时</t>
  </si>
  <si>
    <t>21时</t>
  </si>
  <si>
    <t>22时</t>
  </si>
  <si>
    <t>23时</t>
  </si>
  <si>
    <t>每小时充值总金额</t>
    <phoneticPr fontId="3" type="noConversion"/>
  </si>
  <si>
    <t>编号</t>
  </si>
  <si>
    <t>分析内容</t>
  </si>
  <si>
    <t>分析目的</t>
  </si>
  <si>
    <t>百度指数、主网页浏览量、下载激活量、新增注册账户数、新增付费账户数分析</t>
  </si>
  <si>
    <t>判断百度指数、主网页浏览量、下载激活量、新增注册账户数、新增付费账户数变动趋势是否匹配</t>
  </si>
  <si>
    <t>判断月付费转化率的变动趋势与月付费账户数、月活跃账户数的变动趋势是否匹配</t>
  </si>
  <si>
    <r>
      <t>判断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值的变动趋势与系统内充值金额、月活跃账户数的变动趋势是否匹配</t>
    </r>
  </si>
  <si>
    <r>
      <t>判断</t>
    </r>
    <r>
      <rPr>
        <sz val="10.5"/>
        <color theme="1"/>
        <rFont val="Times New Roman"/>
        <family val="1"/>
      </rPr>
      <t>ARPPU</t>
    </r>
    <r>
      <rPr>
        <sz val="10.5"/>
        <color theme="1"/>
        <rFont val="仿宋"/>
        <family val="3"/>
        <charset val="134"/>
      </rPr>
      <t>值的变动趋势与系统内充值金额、月付费账户数的变动趋势是否匹配</t>
    </r>
  </si>
  <si>
    <t>判断月活跃账户数、月新增注册账户数、月付费账户数、月新增付费账户数变动趋势是否匹配</t>
  </si>
  <si>
    <r>
      <t>判断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值、</t>
    </r>
    <r>
      <rPr>
        <sz val="10.5"/>
        <color theme="1"/>
        <rFont val="Times New Roman"/>
        <family val="1"/>
      </rPr>
      <t>ARPPU</t>
    </r>
    <r>
      <rPr>
        <sz val="10.5"/>
        <color theme="1"/>
        <rFont val="仿宋"/>
        <family val="3"/>
        <charset val="134"/>
      </rPr>
      <t>值、付费转化率变动趋势是否匹配</t>
    </r>
  </si>
  <si>
    <t>判断用户充值金额与充值订单量是否匹配，变动趋势是否异常</t>
  </si>
  <si>
    <t>判断用户充值金额与财务确认收入金额趋势是否匹配</t>
  </si>
  <si>
    <t>判断系统内月平均充值金额是否符合一般游戏生命周期规律</t>
  </si>
  <si>
    <t>判断系统内日平均充值金额是否符合一般游戏生命周期规律，是否存在月末集中充值的情况</t>
  </si>
  <si>
    <t>判断用户充值行为是否符合正常人的生理习惯</t>
  </si>
  <si>
    <t>充值金额分布</t>
  </si>
  <si>
    <t>判断各充值金额区间的充值人数和金额分布是否存在异常</t>
  </si>
  <si>
    <t>充值方式分布</t>
  </si>
  <si>
    <t>判断各充值方式的充值人数和金额分布是否存在异常</t>
  </si>
  <si>
    <t>充值地域分布</t>
  </si>
  <si>
    <t>判断各地区的充值人数和金额分布是否存在异常</t>
  </si>
  <si>
    <t>月付费转化率、月付费账户数、月活跃账户数分析</t>
    <phoneticPr fontId="3" type="noConversion"/>
  </si>
  <si>
    <r>
      <t>ARPU</t>
    </r>
    <r>
      <rPr>
        <sz val="10.5"/>
        <color theme="1"/>
        <rFont val="仿宋"/>
        <family val="3"/>
        <charset val="134"/>
      </rPr>
      <t>值、系统内充值金额、月活跃账户数分析</t>
    </r>
    <phoneticPr fontId="3" type="noConversion"/>
  </si>
  <si>
    <r>
      <t>ARPPU</t>
    </r>
    <r>
      <rPr>
        <sz val="10.5"/>
        <color theme="1"/>
        <rFont val="仿宋"/>
        <family val="3"/>
        <charset val="134"/>
      </rPr>
      <t>值、系统内充值金额、月付费账户数分析</t>
    </r>
    <phoneticPr fontId="3" type="noConversion"/>
  </si>
  <si>
    <t>月活跃账户数、月新增注册账户数、月付费账户数、月新增付费账户数分析</t>
    <phoneticPr fontId="3" type="noConversion"/>
  </si>
  <si>
    <t>月留存率、新增注册账户数分析</t>
    <phoneticPr fontId="3" type="noConversion"/>
  </si>
  <si>
    <r>
      <t>ARPU</t>
    </r>
    <r>
      <rPr>
        <sz val="10.5"/>
        <color theme="1"/>
        <rFont val="仿宋"/>
        <family val="3"/>
        <charset val="134"/>
      </rPr>
      <t>值、</t>
    </r>
    <r>
      <rPr>
        <sz val="10.5"/>
        <color theme="1"/>
        <rFont val="Times New Roman"/>
        <family val="1"/>
      </rPr>
      <t>ARPPU</t>
    </r>
    <r>
      <rPr>
        <sz val="10.5"/>
        <color theme="1"/>
        <rFont val="仿宋"/>
        <family val="3"/>
        <charset val="134"/>
      </rPr>
      <t>值、付费转化率分析</t>
    </r>
    <phoneticPr fontId="3" type="noConversion"/>
  </si>
  <si>
    <t>月平均单次充值金额分析</t>
    <phoneticPr fontId="3" type="noConversion"/>
  </si>
  <si>
    <t>系统内充值金额与财务确认收入金额分析</t>
    <phoneticPr fontId="3" type="noConversion"/>
  </si>
  <si>
    <t>月平均充值金额分析</t>
    <phoneticPr fontId="3" type="noConversion"/>
  </si>
  <si>
    <t>日平均充值金额分析</t>
    <phoneticPr fontId="3" type="noConversion"/>
  </si>
  <si>
    <t>小时总充值金额分析</t>
    <phoneticPr fontId="3" type="noConversion"/>
  </si>
  <si>
    <t>省份</t>
  </si>
  <si>
    <t>总金额（元）</t>
  </si>
  <si>
    <t>金额占比</t>
  </si>
  <si>
    <t>金额阶梯比</t>
  </si>
  <si>
    <t>广东</t>
  </si>
  <si>
    <t>浙江</t>
  </si>
  <si>
    <t>山东</t>
  </si>
  <si>
    <t>河南</t>
  </si>
  <si>
    <t>江苏</t>
  </si>
  <si>
    <t>福建</t>
  </si>
  <si>
    <t>北京</t>
  </si>
  <si>
    <t>上海</t>
  </si>
  <si>
    <t>辽宁</t>
  </si>
  <si>
    <t>海外</t>
  </si>
  <si>
    <t>河北</t>
  </si>
  <si>
    <t>湖北</t>
  </si>
  <si>
    <t>广西</t>
  </si>
  <si>
    <t>湖南</t>
  </si>
  <si>
    <t>江西</t>
  </si>
  <si>
    <t>天津</t>
  </si>
  <si>
    <t>安徽</t>
  </si>
  <si>
    <t>四川</t>
  </si>
  <si>
    <t>云南</t>
  </si>
  <si>
    <t>陕西</t>
  </si>
  <si>
    <t>黑龙江</t>
  </si>
  <si>
    <t>重庆</t>
  </si>
  <si>
    <t>内蒙古</t>
  </si>
  <si>
    <t>山西</t>
  </si>
  <si>
    <t>贵州</t>
  </si>
  <si>
    <t>海南</t>
  </si>
  <si>
    <t>吉林</t>
  </si>
  <si>
    <t>新疆</t>
  </si>
  <si>
    <t>中国其他</t>
  </si>
  <si>
    <t>香港</t>
  </si>
  <si>
    <t>西藏</t>
  </si>
  <si>
    <t>甘肃</t>
  </si>
  <si>
    <t>宁夏</t>
  </si>
  <si>
    <t>青海</t>
  </si>
  <si>
    <t>澳门</t>
  </si>
  <si>
    <t>台湾</t>
  </si>
  <si>
    <r>
      <t>充值消耗比</t>
    </r>
    <r>
      <rPr>
        <sz val="10.5"/>
        <color theme="1"/>
        <rFont val="仿宋"/>
        <family val="3"/>
        <charset val="134"/>
      </rPr>
      <t>变化率分析</t>
    </r>
    <phoneticPr fontId="3" type="noConversion"/>
  </si>
  <si>
    <r>
      <t>付费转化率</t>
    </r>
    <r>
      <rPr>
        <sz val="10.5"/>
        <color theme="1"/>
        <rFont val="仿宋"/>
        <family val="3"/>
        <charset val="134"/>
      </rPr>
      <t>变化率分析</t>
    </r>
    <phoneticPr fontId="3" type="noConversion"/>
  </si>
  <si>
    <r>
      <t>ARPU</t>
    </r>
    <r>
      <rPr>
        <sz val="10.5"/>
        <color rgb="FF000000"/>
        <rFont val="仿宋"/>
        <family val="3"/>
        <charset val="134"/>
      </rPr>
      <t>值</t>
    </r>
    <r>
      <rPr>
        <sz val="10.5"/>
        <color theme="1"/>
        <rFont val="仿宋"/>
        <family val="3"/>
        <charset val="134"/>
      </rPr>
      <t>变化率分析</t>
    </r>
    <phoneticPr fontId="3" type="noConversion"/>
  </si>
  <si>
    <t>系统内充值金额变化率分析</t>
    <phoneticPr fontId="3" type="noConversion"/>
  </si>
  <si>
    <t>财务确认收入金额</t>
    <phoneticPr fontId="3" type="noConversion"/>
  </si>
  <si>
    <t>ARPU</t>
    <phoneticPr fontId="3" type="noConversion"/>
  </si>
  <si>
    <t>金额区间（元）</t>
  </si>
  <si>
    <t>总人数</t>
  </si>
  <si>
    <t>人数占比</t>
  </si>
  <si>
    <t>人数阶梯比</t>
  </si>
  <si>
    <t>100-500</t>
  </si>
  <si>
    <t>500-1000</t>
  </si>
  <si>
    <t>5000-10000</t>
  </si>
  <si>
    <t>10000-20000</t>
  </si>
  <si>
    <t>20000-30000</t>
  </si>
  <si>
    <t>30000-40000</t>
  </si>
  <si>
    <t>40000-50000</t>
  </si>
  <si>
    <t>50000-60000</t>
  </si>
  <si>
    <t>60000-70000</t>
  </si>
  <si>
    <t>70000-80000</t>
  </si>
  <si>
    <t>80000-90000</t>
  </si>
  <si>
    <t>90000-100000</t>
  </si>
  <si>
    <t>0-100</t>
  </si>
  <si>
    <t>1000-5000</t>
  </si>
  <si>
    <t>按照0716需求数据更新</t>
    <phoneticPr fontId="3" type="noConversion"/>
  </si>
  <si>
    <t>采用“盒须图”对当月付费转化率变化进行集中度分析，判断是否存在付费转化率大幅变化的情况
当月付费转化率变化率=(当月付费转化率-上月付费转化率)/上月付费转化率</t>
    <phoneticPr fontId="3" type="noConversion"/>
  </si>
  <si>
    <r>
      <t>采用“盒须图”对当月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值变化进行集中度分析，判断是否存在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值大幅变化的情况
当月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值变化率</t>
    </r>
    <r>
      <rPr>
        <sz val="10.5"/>
        <color theme="1"/>
        <rFont val="Times New Roman"/>
        <family val="1"/>
      </rPr>
      <t>=(</t>
    </r>
    <r>
      <rPr>
        <sz val="10.5"/>
        <color theme="1"/>
        <rFont val="仿宋"/>
        <family val="3"/>
        <charset val="134"/>
      </rPr>
      <t>当月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</t>
    </r>
    <r>
      <rPr>
        <sz val="10.5"/>
        <color theme="1"/>
        <rFont val="Times New Roman"/>
        <family val="1"/>
      </rPr>
      <t>-</t>
    </r>
    <r>
      <rPr>
        <sz val="10.5"/>
        <color theme="1"/>
        <rFont val="仿宋"/>
        <family val="3"/>
        <charset val="134"/>
      </rPr>
      <t>上月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</t>
    </r>
    <r>
      <rPr>
        <sz val="10.5"/>
        <color theme="1"/>
        <rFont val="Times New Roman"/>
        <family val="1"/>
      </rPr>
      <t>)/</t>
    </r>
    <r>
      <rPr>
        <sz val="10.5"/>
        <color theme="1"/>
        <rFont val="仿宋"/>
        <family val="3"/>
        <charset val="134"/>
      </rPr>
      <t>上月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</t>
    </r>
    <phoneticPr fontId="3" type="noConversion"/>
  </si>
  <si>
    <t>采用“盒须图”对当月充值金额变化进行集中度分析，判断是否存在月充值金额大幅变化的情况
当月充值金额变化率=(当月充值金额-上月充值金额)/上月充值金额</t>
    <phoneticPr fontId="3" type="noConversion"/>
  </si>
  <si>
    <t>采用“盒须图”对当月充值消耗比变化进行集中度分析，判断是否存在月充值消耗比大幅变化的情况
当月充值消耗比变化率=(当月充值消耗比-上月充值消耗比)/上月充值消耗比</t>
    <phoneticPr fontId="3" type="noConversion"/>
  </si>
  <si>
    <t>判断月留存率、新增注册账户数变动趋势是否匹配</t>
    <phoneticPr fontId="3" type="noConversion"/>
  </si>
  <si>
    <t>指标名称</t>
  </si>
  <si>
    <t>披露标准</t>
  </si>
  <si>
    <t>主网页浏览量</t>
  </si>
  <si>
    <t>网站（主网页）浏览量为分产品网页重复访问量</t>
  </si>
  <si>
    <t>月付费账户数</t>
  </si>
  <si>
    <t>同一用户ID在同一月份内发生一次或多次付费交易的，按照一个付费账户计入月付费账户数</t>
  </si>
  <si>
    <t>月活跃账户数</t>
  </si>
  <si>
    <t>同一账户在同一月内登录该项游戏的次数为一次或一次以上的，按照一个活跃账户计入月活跃账户数</t>
  </si>
  <si>
    <t>月新增注册账户数</t>
  </si>
  <si>
    <t>月新增付费账户数</t>
  </si>
  <si>
    <t>从注册该帐号到本月付费交易时点从未发生过付费交易，在本月内第一次发生付费交易的游戏账户定义为月新增付费用户</t>
  </si>
  <si>
    <t>月下载激活量</t>
  </si>
  <si>
    <t>百度统计提供的各游戏在主网页中的下载点击量</t>
  </si>
  <si>
    <t>系统内月充值金额</t>
  </si>
  <si>
    <t>系统内记录的游戏月充值金额</t>
  </si>
  <si>
    <t>ARPU</t>
  </si>
  <si>
    <t>系统内月充值金额/当月活跃账户数</t>
  </si>
  <si>
    <t>ARPPU</t>
  </si>
  <si>
    <t>系统内月充值金额/当月付费账户数</t>
  </si>
  <si>
    <t>当月付费用户/当月活跃用户</t>
  </si>
  <si>
    <t>财务确认收入金额</t>
  </si>
  <si>
    <t>报告期内财务部门按月统计的确认收入金额</t>
  </si>
  <si>
    <t>月充值订单量</t>
  </si>
  <si>
    <t>报告期内各月的充值订单数量</t>
  </si>
  <si>
    <t>以当月新增注册用户为样本，该样本中于次月再次登录的用户所占比例</t>
  </si>
  <si>
    <t>充值消耗比</t>
  </si>
  <si>
    <t>报告期内本月消费金额/本月充值金额</t>
  </si>
  <si>
    <t>月平均单次充值金额</t>
  </si>
  <si>
    <t>报告期内本月充值金额/本月充值订单量</t>
  </si>
  <si>
    <t>游戏的当月新增用户ID数量减游客数量
游客定义：用户注册日期等于最后登录日期，没有充值且没有唯一性信息（战盟账户或者第三方账户（iOS系统的Game Center账户和海外安卓系统用户的Facebook账户））的用户</t>
    <phoneticPr fontId="3" type="noConversion"/>
  </si>
  <si>
    <t>序号</t>
    <phoneticPr fontId="3" type="noConversion"/>
  </si>
  <si>
    <t>每日充值总金额</t>
    <phoneticPr fontId="3" type="noConversion"/>
  </si>
  <si>
    <t>平均每日充值金额</t>
    <phoneticPr fontId="3" type="noConversion"/>
  </si>
  <si>
    <t>次数</t>
    <phoneticPr fontId="3" type="noConversion"/>
  </si>
  <si>
    <t>次数</t>
    <phoneticPr fontId="3" type="noConversion"/>
  </si>
  <si>
    <r>
      <t>7</t>
    </r>
    <r>
      <rPr>
        <sz val="10.5"/>
        <rFont val="SimSun"/>
        <charset val="134"/>
      </rPr>
      <t>、</t>
    </r>
    <r>
      <rPr>
        <sz val="10.5"/>
        <rFont val="Calibri"/>
        <family val="2"/>
      </rPr>
      <t>ARPU</t>
    </r>
    <r>
      <rPr>
        <sz val="10.5"/>
        <rFont val="SimSun"/>
        <charset val="134"/>
      </rPr>
      <t>、</t>
    </r>
    <r>
      <rPr>
        <sz val="10.5"/>
        <rFont val="Calibri"/>
        <family val="2"/>
      </rPr>
      <t>ARPPU</t>
    </r>
    <r>
      <rPr>
        <sz val="10.5"/>
        <rFont val="SimSun"/>
        <charset val="134"/>
      </rPr>
      <t>、付费转化率</t>
    </r>
    <phoneticPr fontId="3" type="noConversion"/>
  </si>
  <si>
    <r>
      <t>16</t>
    </r>
    <r>
      <rPr>
        <sz val="12"/>
        <color theme="1"/>
        <rFont val="仿宋"/>
        <family val="3"/>
        <charset val="134"/>
      </rPr>
      <t>）充值金额分布</t>
    </r>
  </si>
  <si>
    <t>&gt;100000</t>
  </si>
  <si>
    <r>
      <t>17</t>
    </r>
    <r>
      <rPr>
        <sz val="12"/>
        <color theme="1"/>
        <rFont val="仿宋"/>
        <family val="3"/>
        <charset val="134"/>
      </rPr>
      <t>）充值方式分布</t>
    </r>
  </si>
  <si>
    <t>充值方式</t>
  </si>
  <si>
    <t>支付宝</t>
  </si>
  <si>
    <t>微信</t>
  </si>
  <si>
    <t>汇付</t>
  </si>
  <si>
    <t>银联</t>
  </si>
  <si>
    <t>拨点</t>
  </si>
  <si>
    <t>神州付</t>
  </si>
  <si>
    <t>点卡</t>
  </si>
  <si>
    <t>EBilling</t>
  </si>
  <si>
    <r>
      <t>18</t>
    </r>
    <r>
      <rPr>
        <sz val="12"/>
        <color theme="1"/>
        <rFont val="仿宋"/>
        <family val="3"/>
        <charset val="134"/>
      </rPr>
      <t>）充值地域分布</t>
    </r>
  </si>
  <si>
    <t>排序表</t>
    <phoneticPr fontId="3" type="noConversion"/>
  </si>
  <si>
    <t>原序表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</si>
</sst>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0_);[Red]\(0.00\)"/>
  </numFmts>
  <fonts count="30">
    <font>
      <sz val="11"/>
      <color theme="1"/>
      <name val="宋体"/>
      <family val="2"/>
      <charset val="134"/>
      <scheme val="minor"/>
    </font>
    <font>
      <sz val="10.5"/>
      <color rgb="FF000000"/>
      <name val="Calibri"/>
      <family val="2"/>
    </font>
    <font>
      <sz val="10.5"/>
      <color rgb="FF000000"/>
      <name val="SimSun"/>
      <charset val="134"/>
    </font>
    <font>
      <sz val="9"/>
      <name val="宋体"/>
      <family val="2"/>
      <charset val="134"/>
      <scheme val="minor"/>
    </font>
    <font>
      <b/>
      <sz val="10.5"/>
      <color theme="1"/>
      <name val="仿宋"/>
      <family val="3"/>
      <charset val="134"/>
    </font>
    <font>
      <sz val="10.5"/>
      <color theme="1"/>
      <name val="Times New Roman"/>
      <family val="1"/>
    </font>
    <font>
      <sz val="10.5"/>
      <color theme="1"/>
      <name val="仿宋"/>
      <family val="3"/>
      <charset val="134"/>
    </font>
    <font>
      <sz val="10.5"/>
      <color rgb="FF000000"/>
      <name val="仿宋"/>
      <family val="3"/>
      <charset val="134"/>
    </font>
    <font>
      <sz val="12"/>
      <color theme="1"/>
      <name val="Times New Roman"/>
      <family val="1"/>
    </font>
    <font>
      <sz val="12"/>
      <color theme="1"/>
      <name val="仿宋"/>
      <family val="3"/>
      <charset val="134"/>
    </font>
    <font>
      <sz val="9"/>
      <color rgb="FF000000"/>
      <name val="仿宋"/>
      <family val="3"/>
      <charset val="134"/>
    </font>
    <font>
      <sz val="9"/>
      <color rgb="FF000000"/>
      <name val="Arial"/>
      <family val="2"/>
    </font>
    <font>
      <sz val="11"/>
      <color theme="1"/>
      <name val="宋体"/>
      <family val="2"/>
      <charset val="134"/>
      <scheme val="minor"/>
    </font>
    <font>
      <b/>
      <sz val="11"/>
      <color theme="1"/>
      <name val="仿宋"/>
      <family val="3"/>
      <charset val="134"/>
    </font>
    <font>
      <b/>
      <sz val="12"/>
      <color theme="1"/>
      <name val="仿宋"/>
      <family val="3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.5"/>
      <name val="Calibri"/>
      <family val="2"/>
    </font>
    <font>
      <sz val="10.5"/>
      <name val="SimSun"/>
      <charset val="134"/>
    </font>
    <font>
      <sz val="11"/>
      <name val="宋体"/>
      <family val="2"/>
      <charset val="134"/>
      <scheme val="minor"/>
    </font>
    <font>
      <b/>
      <sz val="10.5"/>
      <color rgb="FF000000"/>
      <name val="仿宋"/>
      <family val="3"/>
      <charset val="134"/>
    </font>
    <font>
      <sz val="12"/>
      <name val="宋体"/>
      <family val="3"/>
      <charset val="134"/>
    </font>
    <font>
      <b/>
      <sz val="9"/>
      <color theme="1"/>
      <name val="仿宋"/>
      <family val="3"/>
      <charset val="134"/>
    </font>
    <font>
      <b/>
      <sz val="10"/>
      <color rgb="FFFF0000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rgb="FF9CC2E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27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justify"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justify" vertical="center" wrapText="1"/>
    </xf>
    <xf numFmtId="0" fontId="5" fillId="0" borderId="1" xfId="0" applyFont="1" applyFill="1" applyBorder="1" applyAlignment="1">
      <alignment horizontal="justify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0" borderId="0" xfId="0" applyFont="1" applyFill="1">
      <alignment vertical="center"/>
    </xf>
    <xf numFmtId="176" fontId="15" fillId="0" borderId="0" xfId="0" applyNumberFormat="1" applyFont="1" applyFill="1">
      <alignment vertical="center"/>
    </xf>
    <xf numFmtId="0" fontId="18" fillId="0" borderId="1" xfId="0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0" fontId="18" fillId="0" borderId="1" xfId="0" applyNumberFormat="1" applyFont="1" applyFill="1" applyBorder="1">
      <alignment vertical="center"/>
    </xf>
    <xf numFmtId="0" fontId="19" fillId="0" borderId="1" xfId="0" applyFont="1" applyFill="1" applyBorder="1" applyAlignment="1">
      <alignment vertical="center" wrapText="1"/>
    </xf>
    <xf numFmtId="176" fontId="19" fillId="0" borderId="1" xfId="0" applyNumberFormat="1" applyFont="1" applyFill="1" applyBorder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43" fontId="20" fillId="0" borderId="0" xfId="1" applyFont="1">
      <alignment vertical="center"/>
    </xf>
    <xf numFmtId="0" fontId="20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43" fontId="16" fillId="0" borderId="1" xfId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2" fillId="0" borderId="1" xfId="0" applyFont="1" applyBorder="1">
      <alignment vertical="center"/>
    </xf>
    <xf numFmtId="43" fontId="22" fillId="0" borderId="1" xfId="1" applyFont="1" applyBorder="1">
      <alignment vertical="center"/>
    </xf>
    <xf numFmtId="0" fontId="22" fillId="0" borderId="1" xfId="0" applyFont="1" applyBorder="1" applyAlignment="1">
      <alignment horizontal="center" vertical="center"/>
    </xf>
    <xf numFmtId="0" fontId="22" fillId="0" borderId="0" xfId="0" applyFont="1">
      <alignment vertical="center"/>
    </xf>
    <xf numFmtId="0" fontId="22" fillId="0" borderId="1" xfId="0" applyNumberFormat="1" applyFont="1" applyBorder="1" applyAlignment="1">
      <alignment horizontal="center" vertical="center"/>
    </xf>
    <xf numFmtId="43" fontId="22" fillId="0" borderId="0" xfId="1" applyFont="1">
      <alignment vertical="center"/>
    </xf>
    <xf numFmtId="0" fontId="22" fillId="0" borderId="0" xfId="0" applyFont="1" applyAlignment="1">
      <alignment horizontal="center" vertical="center"/>
    </xf>
    <xf numFmtId="43" fontId="22" fillId="0" borderId="1" xfId="1" applyFont="1" applyFill="1" applyBorder="1">
      <alignment vertical="center"/>
    </xf>
    <xf numFmtId="0" fontId="23" fillId="0" borderId="0" xfId="0" applyFont="1">
      <alignment vertical="center"/>
    </xf>
    <xf numFmtId="0" fontId="25" fillId="0" borderId="0" xfId="0" applyFont="1">
      <alignment vertical="center"/>
    </xf>
    <xf numFmtId="0" fontId="26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right" vertical="center" wrapText="1"/>
    </xf>
    <xf numFmtId="4" fontId="11" fillId="0" borderId="1" xfId="0" applyNumberFormat="1" applyFont="1" applyBorder="1" applyAlignment="1">
      <alignment horizontal="right" vertical="center" wrapText="1"/>
    </xf>
    <xf numFmtId="10" fontId="11" fillId="0" borderId="1" xfId="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010361252736"/>
          <c:y val="0.13425946756655421"/>
          <c:w val="0.76686745574427717"/>
          <c:h val="0.66110017497812779"/>
        </c:manualLayout>
      </c:layout>
      <c:lineChart>
        <c:grouping val="standard"/>
        <c:varyColors val="0"/>
        <c:ser>
          <c:idx val="0"/>
          <c:order val="1"/>
          <c:tx>
            <c:strRef>
              <c:f>'数据-Part 1'!$O$1</c:f>
              <c:strCache>
                <c:ptCount val="1"/>
                <c:pt idx="0">
                  <c:v>百度指数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1'!$O$2:$O$43</c:f>
              <c:numCache>
                <c:formatCode>General</c:formatCode>
                <c:ptCount val="42"/>
                <c:pt idx="0">
                  <c:v>6446</c:v>
                </c:pt>
                <c:pt idx="1">
                  <c:v>7989</c:v>
                </c:pt>
                <c:pt idx="2">
                  <c:v>8169</c:v>
                </c:pt>
                <c:pt idx="3">
                  <c:v>4480</c:v>
                </c:pt>
                <c:pt idx="4">
                  <c:v>4086</c:v>
                </c:pt>
                <c:pt idx="5">
                  <c:v>4860</c:v>
                </c:pt>
                <c:pt idx="6">
                  <c:v>4701</c:v>
                </c:pt>
                <c:pt idx="7">
                  <c:v>4370</c:v>
                </c:pt>
                <c:pt idx="8">
                  <c:v>3822</c:v>
                </c:pt>
                <c:pt idx="9">
                  <c:v>3599</c:v>
                </c:pt>
                <c:pt idx="10">
                  <c:v>3272</c:v>
                </c:pt>
                <c:pt idx="11">
                  <c:v>3407</c:v>
                </c:pt>
                <c:pt idx="12">
                  <c:v>3382</c:v>
                </c:pt>
                <c:pt idx="13">
                  <c:v>2864</c:v>
                </c:pt>
                <c:pt idx="14">
                  <c:v>3010</c:v>
                </c:pt>
                <c:pt idx="15">
                  <c:v>2869</c:v>
                </c:pt>
                <c:pt idx="16">
                  <c:v>2666</c:v>
                </c:pt>
                <c:pt idx="17">
                  <c:v>2907</c:v>
                </c:pt>
                <c:pt idx="18">
                  <c:v>3174</c:v>
                </c:pt>
                <c:pt idx="19">
                  <c:v>3115</c:v>
                </c:pt>
                <c:pt idx="20">
                  <c:v>3190</c:v>
                </c:pt>
                <c:pt idx="21">
                  <c:v>2775</c:v>
                </c:pt>
                <c:pt idx="22">
                  <c:v>3065</c:v>
                </c:pt>
                <c:pt idx="23">
                  <c:v>3062</c:v>
                </c:pt>
                <c:pt idx="24">
                  <c:v>2787</c:v>
                </c:pt>
                <c:pt idx="25">
                  <c:v>2594</c:v>
                </c:pt>
                <c:pt idx="26">
                  <c:v>2650</c:v>
                </c:pt>
                <c:pt idx="27">
                  <c:v>2661</c:v>
                </c:pt>
                <c:pt idx="28">
                  <c:v>3110</c:v>
                </c:pt>
                <c:pt idx="29">
                  <c:v>3076</c:v>
                </c:pt>
                <c:pt idx="30">
                  <c:v>3872</c:v>
                </c:pt>
                <c:pt idx="31">
                  <c:v>3266</c:v>
                </c:pt>
                <c:pt idx="32">
                  <c:v>2760</c:v>
                </c:pt>
                <c:pt idx="33">
                  <c:v>2757</c:v>
                </c:pt>
                <c:pt idx="34">
                  <c:v>2537</c:v>
                </c:pt>
                <c:pt idx="35">
                  <c:v>2470</c:v>
                </c:pt>
                <c:pt idx="36">
                  <c:v>1662</c:v>
                </c:pt>
                <c:pt idx="37">
                  <c:v>1536</c:v>
                </c:pt>
                <c:pt idx="38">
                  <c:v>1707</c:v>
                </c:pt>
                <c:pt idx="39">
                  <c:v>1673</c:v>
                </c:pt>
                <c:pt idx="40">
                  <c:v>1664</c:v>
                </c:pt>
                <c:pt idx="41">
                  <c:v>1687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181824"/>
        <c:axId val="330181264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'数据-Part 1'!$B$1</c15:sqref>
                        </c15:formulaRef>
                      </c:ext>
                    </c:extLst>
                    <c:strCache>
                      <c:ptCount val="1"/>
                      <c:pt idx="0">
                        <c:v>月份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valAx>
        <c:axId val="3301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百度指数</a:t>
                </a:r>
              </a:p>
            </c:rich>
          </c:tx>
          <c:layout>
            <c:manualLayout>
              <c:xMode val="edge"/>
              <c:yMode val="edge"/>
              <c:x val="1.5208663665740847E-2"/>
              <c:y val="0.21480924259467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181824"/>
        <c:crosses val="autoZero"/>
        <c:crossBetween val="between"/>
        <c:majorUnit val="2000"/>
        <c:minorUnit val="400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3018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181264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700179547752529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'数据-Part 1'!$H$1</c:f>
              <c:strCache>
                <c:ptCount val="1"/>
                <c:pt idx="0">
                  <c:v>月平均单次充值金额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1'!$H$2:$H$43</c:f>
              <c:numCache>
                <c:formatCode>0.00_);[Red]\(0.00\)</c:formatCode>
                <c:ptCount val="42"/>
                <c:pt idx="0">
                  <c:v>59.855145689829094</c:v>
                </c:pt>
                <c:pt idx="1">
                  <c:v>60.734296720244501</c:v>
                </c:pt>
                <c:pt idx="2">
                  <c:v>63.46158594477432</c:v>
                </c:pt>
                <c:pt idx="3">
                  <c:v>77.857681509920695</c:v>
                </c:pt>
                <c:pt idx="4">
                  <c:v>73.086340816687283</c:v>
                </c:pt>
                <c:pt idx="5">
                  <c:v>73.800349895941721</c:v>
                </c:pt>
                <c:pt idx="6">
                  <c:v>70.707061778043979</c:v>
                </c:pt>
                <c:pt idx="7">
                  <c:v>69.625925529656527</c:v>
                </c:pt>
                <c:pt idx="8">
                  <c:v>76.805838729556768</c:v>
                </c:pt>
                <c:pt idx="9">
                  <c:v>73.091414981812449</c:v>
                </c:pt>
                <c:pt idx="10">
                  <c:v>77.053219954894388</c:v>
                </c:pt>
                <c:pt idx="11">
                  <c:v>77.18796569588639</c:v>
                </c:pt>
                <c:pt idx="12">
                  <c:v>77.367604514780751</c:v>
                </c:pt>
                <c:pt idx="13">
                  <c:v>82.36037356180185</c:v>
                </c:pt>
                <c:pt idx="14">
                  <c:v>76.215814152208722</c:v>
                </c:pt>
                <c:pt idx="15">
                  <c:v>76.996914815662933</c:v>
                </c:pt>
                <c:pt idx="16">
                  <c:v>79.496911648978028</c:v>
                </c:pt>
                <c:pt idx="17">
                  <c:v>79.762371285144795</c:v>
                </c:pt>
                <c:pt idx="18">
                  <c:v>73.251241803356578</c:v>
                </c:pt>
                <c:pt idx="19">
                  <c:v>79.876706504829954</c:v>
                </c:pt>
                <c:pt idx="20">
                  <c:v>81.830650224024623</c:v>
                </c:pt>
                <c:pt idx="21">
                  <c:v>90.11679233627541</c:v>
                </c:pt>
                <c:pt idx="22">
                  <c:v>81.432910488575587</c:v>
                </c:pt>
                <c:pt idx="23">
                  <c:v>79.982637262681195</c:v>
                </c:pt>
                <c:pt idx="24">
                  <c:v>83.820146325994386</c:v>
                </c:pt>
                <c:pt idx="25">
                  <c:v>79.939843547897283</c:v>
                </c:pt>
                <c:pt idx="26">
                  <c:v>84.203570189875521</c:v>
                </c:pt>
                <c:pt idx="27">
                  <c:v>92.480259095979179</c:v>
                </c:pt>
                <c:pt idx="28">
                  <c:v>86.606644863995129</c:v>
                </c:pt>
                <c:pt idx="29">
                  <c:v>75.355820120047184</c:v>
                </c:pt>
                <c:pt idx="30">
                  <c:v>81.178706898043217</c:v>
                </c:pt>
                <c:pt idx="31">
                  <c:v>85.291486020047913</c:v>
                </c:pt>
                <c:pt idx="32">
                  <c:v>88.915133486533065</c:v>
                </c:pt>
                <c:pt idx="33">
                  <c:v>98.7855623733128</c:v>
                </c:pt>
                <c:pt idx="34">
                  <c:v>92.83743020834325</c:v>
                </c:pt>
                <c:pt idx="35">
                  <c:v>95.549744062978789</c:v>
                </c:pt>
                <c:pt idx="36">
                  <c:v>96.605904002861124</c:v>
                </c:pt>
                <c:pt idx="37">
                  <c:v>103.81072669043611</c:v>
                </c:pt>
                <c:pt idx="38">
                  <c:v>99.116793919398944</c:v>
                </c:pt>
                <c:pt idx="39">
                  <c:v>103.36505106445394</c:v>
                </c:pt>
                <c:pt idx="40">
                  <c:v>95.247953803890212</c:v>
                </c:pt>
                <c:pt idx="41">
                  <c:v>99.020658481578494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3001648"/>
        <c:axId val="333001088"/>
      </c:barChart>
      <c:valAx>
        <c:axId val="3330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月平均单次充值金额</a:t>
                </a:r>
              </a:p>
            </c:rich>
          </c:tx>
          <c:layout>
            <c:manualLayout>
              <c:xMode val="edge"/>
              <c:yMode val="edge"/>
              <c:x val="4.463883920945199E-2"/>
              <c:y val="0.29361003199929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001648"/>
        <c:crosses val="autoZero"/>
        <c:crossBetween val="between"/>
      </c:valAx>
      <c:catAx>
        <c:axId val="33300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001088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70017954775252955"/>
        </c:manualLayout>
      </c:layout>
      <c:barChart>
        <c:barDir val="col"/>
        <c:grouping val="clustered"/>
        <c:varyColors val="0"/>
        <c:ser>
          <c:idx val="0"/>
          <c:order val="2"/>
          <c:tx>
            <c:strRef>
              <c:f>'数据-Part 1'!$K$1</c:f>
              <c:strCache>
                <c:ptCount val="1"/>
                <c:pt idx="0">
                  <c:v>月活跃用户数</c:v>
                </c:pt>
              </c:strCache>
            </c:strRef>
          </c:tx>
          <c:spPr>
            <a:solidFill>
              <a:schemeClr val="bg1"/>
            </a:solidFill>
            <a:ln w="15875">
              <a:solidFill>
                <a:schemeClr val="accent1"/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1'!$K$2:$K$43</c:f>
              <c:numCache>
                <c:formatCode>General</c:formatCode>
                <c:ptCount val="42"/>
                <c:pt idx="0">
                  <c:v>232999</c:v>
                </c:pt>
                <c:pt idx="1">
                  <c:v>230567</c:v>
                </c:pt>
                <c:pt idx="2">
                  <c:v>247457</c:v>
                </c:pt>
                <c:pt idx="3">
                  <c:v>226287</c:v>
                </c:pt>
                <c:pt idx="4">
                  <c:v>214604</c:v>
                </c:pt>
                <c:pt idx="5">
                  <c:v>223029</c:v>
                </c:pt>
                <c:pt idx="6">
                  <c:v>239362</c:v>
                </c:pt>
                <c:pt idx="7">
                  <c:v>236041</c:v>
                </c:pt>
                <c:pt idx="8">
                  <c:v>219209</c:v>
                </c:pt>
                <c:pt idx="9">
                  <c:v>218193</c:v>
                </c:pt>
                <c:pt idx="10">
                  <c:v>201657</c:v>
                </c:pt>
                <c:pt idx="11">
                  <c:v>203092</c:v>
                </c:pt>
                <c:pt idx="12">
                  <c:v>214904</c:v>
                </c:pt>
                <c:pt idx="13">
                  <c:v>209692</c:v>
                </c:pt>
                <c:pt idx="14">
                  <c:v>207641</c:v>
                </c:pt>
                <c:pt idx="15">
                  <c:v>201180</c:v>
                </c:pt>
                <c:pt idx="16">
                  <c:v>200839</c:v>
                </c:pt>
                <c:pt idx="17">
                  <c:v>210796</c:v>
                </c:pt>
                <c:pt idx="18">
                  <c:v>220742</c:v>
                </c:pt>
                <c:pt idx="19">
                  <c:v>210990</c:v>
                </c:pt>
                <c:pt idx="20">
                  <c:v>207456</c:v>
                </c:pt>
                <c:pt idx="21">
                  <c:v>220484</c:v>
                </c:pt>
                <c:pt idx="22">
                  <c:v>201795</c:v>
                </c:pt>
                <c:pt idx="23">
                  <c:v>198866</c:v>
                </c:pt>
                <c:pt idx="24">
                  <c:v>186765</c:v>
                </c:pt>
                <c:pt idx="25">
                  <c:v>175889</c:v>
                </c:pt>
                <c:pt idx="26">
                  <c:v>172272</c:v>
                </c:pt>
                <c:pt idx="27">
                  <c:v>159459</c:v>
                </c:pt>
                <c:pt idx="28">
                  <c:v>161615</c:v>
                </c:pt>
                <c:pt idx="29">
                  <c:v>168260</c:v>
                </c:pt>
                <c:pt idx="30">
                  <c:v>175277</c:v>
                </c:pt>
                <c:pt idx="31">
                  <c:v>169555</c:v>
                </c:pt>
                <c:pt idx="32">
                  <c:v>160327</c:v>
                </c:pt>
                <c:pt idx="33">
                  <c:v>164283</c:v>
                </c:pt>
                <c:pt idx="34">
                  <c:v>147151</c:v>
                </c:pt>
                <c:pt idx="35">
                  <c:v>148485</c:v>
                </c:pt>
                <c:pt idx="36">
                  <c:v>151780</c:v>
                </c:pt>
                <c:pt idx="37">
                  <c:v>145237</c:v>
                </c:pt>
                <c:pt idx="38">
                  <c:v>154195</c:v>
                </c:pt>
                <c:pt idx="39">
                  <c:v>139070</c:v>
                </c:pt>
                <c:pt idx="40">
                  <c:v>134507</c:v>
                </c:pt>
                <c:pt idx="41">
                  <c:v>145647</c:v>
                </c:pt>
              </c:numCache>
            </c:numRef>
          </c:val>
        </c:ser>
        <c:ser>
          <c:idx val="2"/>
          <c:order val="0"/>
          <c:tx>
            <c:strRef>
              <c:f>'数据-Part 1'!$I$1</c:f>
              <c:strCache>
                <c:ptCount val="1"/>
                <c:pt idx="0">
                  <c:v>月付费用户数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1'!$I$2:$I$43</c:f>
              <c:numCache>
                <c:formatCode>General</c:formatCode>
                <c:ptCount val="42"/>
                <c:pt idx="0">
                  <c:v>26370</c:v>
                </c:pt>
                <c:pt idx="1">
                  <c:v>26417</c:v>
                </c:pt>
                <c:pt idx="2">
                  <c:v>25512</c:v>
                </c:pt>
                <c:pt idx="3">
                  <c:v>21946</c:v>
                </c:pt>
                <c:pt idx="4">
                  <c:v>24551</c:v>
                </c:pt>
                <c:pt idx="5">
                  <c:v>26005</c:v>
                </c:pt>
                <c:pt idx="6">
                  <c:v>28326</c:v>
                </c:pt>
                <c:pt idx="7">
                  <c:v>28080</c:v>
                </c:pt>
                <c:pt idx="8">
                  <c:v>25738</c:v>
                </c:pt>
                <c:pt idx="9">
                  <c:v>25413</c:v>
                </c:pt>
                <c:pt idx="10">
                  <c:v>22160</c:v>
                </c:pt>
                <c:pt idx="11">
                  <c:v>22942</c:v>
                </c:pt>
                <c:pt idx="12">
                  <c:v>26337</c:v>
                </c:pt>
                <c:pt idx="13">
                  <c:v>24573</c:v>
                </c:pt>
                <c:pt idx="14">
                  <c:v>22204</c:v>
                </c:pt>
                <c:pt idx="15">
                  <c:v>21725</c:v>
                </c:pt>
                <c:pt idx="16">
                  <c:v>22445</c:v>
                </c:pt>
                <c:pt idx="17">
                  <c:v>23557</c:v>
                </c:pt>
                <c:pt idx="18">
                  <c:v>25128</c:v>
                </c:pt>
                <c:pt idx="19">
                  <c:v>24785</c:v>
                </c:pt>
                <c:pt idx="20">
                  <c:v>25520</c:v>
                </c:pt>
                <c:pt idx="21">
                  <c:v>25360</c:v>
                </c:pt>
                <c:pt idx="22">
                  <c:v>22792</c:v>
                </c:pt>
                <c:pt idx="23">
                  <c:v>23747</c:v>
                </c:pt>
                <c:pt idx="24">
                  <c:v>25104</c:v>
                </c:pt>
                <c:pt idx="25">
                  <c:v>21928</c:v>
                </c:pt>
                <c:pt idx="26">
                  <c:v>21603</c:v>
                </c:pt>
                <c:pt idx="27">
                  <c:v>21834</c:v>
                </c:pt>
                <c:pt idx="28">
                  <c:v>24941</c:v>
                </c:pt>
                <c:pt idx="29">
                  <c:v>29598</c:v>
                </c:pt>
                <c:pt idx="30">
                  <c:v>27851</c:v>
                </c:pt>
                <c:pt idx="31">
                  <c:v>30876</c:v>
                </c:pt>
                <c:pt idx="32">
                  <c:v>28937</c:v>
                </c:pt>
                <c:pt idx="33">
                  <c:v>28652</c:v>
                </c:pt>
                <c:pt idx="34">
                  <c:v>24705</c:v>
                </c:pt>
                <c:pt idx="35">
                  <c:v>24314</c:v>
                </c:pt>
                <c:pt idx="36">
                  <c:v>25944</c:v>
                </c:pt>
                <c:pt idx="37">
                  <c:v>23350</c:v>
                </c:pt>
                <c:pt idx="38">
                  <c:v>24300</c:v>
                </c:pt>
                <c:pt idx="39">
                  <c:v>22771</c:v>
                </c:pt>
                <c:pt idx="40">
                  <c:v>22366</c:v>
                </c:pt>
                <c:pt idx="41">
                  <c:v>23636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3702272"/>
        <c:axId val="333006688"/>
        <c:extLst>
          <c:ext xmlns:c15="http://schemas.microsoft.com/office/drawing/2012/chart" uri="{02D57815-91ED-43cb-92C2-25804820EDAC}">
            <c15:filteredBarSeries>
              <c15:ser>
                <c:idx val="1"/>
                <c:order val="3"/>
                <c:tx>
                  <c:strRef>
                    <c:extLst>
                      <c:ext uri="{02D57815-91ED-43cb-92C2-25804820EDAC}">
                        <c15:formulaRef>
                          <c15:sqref>'数据-Part 1'!$L$1</c15:sqref>
                        </c15:formulaRef>
                      </c:ext>
                    </c:extLst>
                    <c:strCache>
                      <c:ptCount val="1"/>
                      <c:pt idx="0">
                        <c:v>月留存率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1'!$L$2:$L$43</c15:sqref>
                        </c15:formulaRef>
                      </c:ext>
                    </c:extLst>
                    <c:numCache>
                      <c:formatCode>0.00%</c:formatCode>
                      <c:ptCount val="42"/>
                      <c:pt idx="0">
                        <c:v>0.3221</c:v>
                      </c:pt>
                      <c:pt idx="1">
                        <c:v>0.24199999999999999</c:v>
                      </c:pt>
                      <c:pt idx="2">
                        <c:v>0.3861</c:v>
                      </c:pt>
                      <c:pt idx="3">
                        <c:v>0.28360000000000002</c:v>
                      </c:pt>
                      <c:pt idx="4">
                        <c:v>0.34810000000000002</c:v>
                      </c:pt>
                      <c:pt idx="5">
                        <c:v>0.37060000000000004</c:v>
                      </c:pt>
                      <c:pt idx="6">
                        <c:v>0.37070000000000003</c:v>
                      </c:pt>
                      <c:pt idx="7">
                        <c:v>0.32650000000000001</c:v>
                      </c:pt>
                      <c:pt idx="8">
                        <c:v>0.31950000000000001</c:v>
                      </c:pt>
                      <c:pt idx="9">
                        <c:v>0.30430000000000001</c:v>
                      </c:pt>
                      <c:pt idx="10">
                        <c:v>0.3226</c:v>
                      </c:pt>
                      <c:pt idx="11">
                        <c:v>0.32270000000000004</c:v>
                      </c:pt>
                      <c:pt idx="12">
                        <c:v>0.33079999999999998</c:v>
                      </c:pt>
                      <c:pt idx="13">
                        <c:v>0.309</c:v>
                      </c:pt>
                      <c:pt idx="14">
                        <c:v>0.21030000000000001</c:v>
                      </c:pt>
                      <c:pt idx="15">
                        <c:v>0.25079999999999997</c:v>
                      </c:pt>
                      <c:pt idx="16">
                        <c:v>0.24489999999999998</c:v>
                      </c:pt>
                      <c:pt idx="17">
                        <c:v>0.20899999999999999</c:v>
                      </c:pt>
                      <c:pt idx="18">
                        <c:v>0.21510000000000001</c:v>
                      </c:pt>
                      <c:pt idx="19">
                        <c:v>0.28270000000000001</c:v>
                      </c:pt>
                      <c:pt idx="20">
                        <c:v>0.3226</c:v>
                      </c:pt>
                      <c:pt idx="21">
                        <c:v>0.2762</c:v>
                      </c:pt>
                      <c:pt idx="22">
                        <c:v>0.35920000000000002</c:v>
                      </c:pt>
                      <c:pt idx="23">
                        <c:v>0.21760000000000002</c:v>
                      </c:pt>
                      <c:pt idx="24">
                        <c:v>0.28689999999999999</c:v>
                      </c:pt>
                      <c:pt idx="25">
                        <c:v>0.22899999999999998</c:v>
                      </c:pt>
                      <c:pt idx="26">
                        <c:v>0.16539999999999999</c:v>
                      </c:pt>
                      <c:pt idx="27">
                        <c:v>0.2316</c:v>
                      </c:pt>
                      <c:pt idx="28">
                        <c:v>0.21429999999999999</c:v>
                      </c:pt>
                      <c:pt idx="29">
                        <c:v>0.23039999999999999</c:v>
                      </c:pt>
                      <c:pt idx="30">
                        <c:v>0.18590000000000001</c:v>
                      </c:pt>
                      <c:pt idx="31">
                        <c:v>0.20180000000000001</c:v>
                      </c:pt>
                      <c:pt idx="32">
                        <c:v>0.2412</c:v>
                      </c:pt>
                      <c:pt idx="33">
                        <c:v>0.16210000000000002</c:v>
                      </c:pt>
                      <c:pt idx="34">
                        <c:v>0.17249999999999999</c:v>
                      </c:pt>
                      <c:pt idx="35">
                        <c:v>0.153</c:v>
                      </c:pt>
                      <c:pt idx="36">
                        <c:v>0.14710000000000001</c:v>
                      </c:pt>
                      <c:pt idx="37">
                        <c:v>0.1457</c:v>
                      </c:pt>
                      <c:pt idx="38">
                        <c:v>0.11560000000000001</c:v>
                      </c:pt>
                      <c:pt idx="39">
                        <c:v>0.18659999999999999</c:v>
                      </c:pt>
                      <c:pt idx="40">
                        <c:v>0.16690000000000002</c:v>
                      </c:pt>
                      <c:pt idx="41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1'!$M$1</c15:sqref>
                        </c15:formulaRef>
                      </c:ext>
                    </c:extLst>
                    <c:strCache>
                      <c:ptCount val="1"/>
                      <c:pt idx="0">
                        <c:v>月新增付费用户数</c:v>
                      </c:pt>
                    </c:strCache>
                  </c:strRef>
                </c:tx>
                <c:spPr>
                  <a:solidFill>
                    <a:schemeClr val="accent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4736</c:v>
                      </c:pt>
                      <c:pt idx="1">
                        <c:v>3721</c:v>
                      </c:pt>
                      <c:pt idx="2">
                        <c:v>3879</c:v>
                      </c:pt>
                      <c:pt idx="3">
                        <c:v>2986</c:v>
                      </c:pt>
                      <c:pt idx="4">
                        <c:v>4108</c:v>
                      </c:pt>
                      <c:pt idx="5">
                        <c:v>4000</c:v>
                      </c:pt>
                      <c:pt idx="6">
                        <c:v>4785</c:v>
                      </c:pt>
                      <c:pt idx="7">
                        <c:v>4455</c:v>
                      </c:pt>
                      <c:pt idx="8">
                        <c:v>3789</c:v>
                      </c:pt>
                      <c:pt idx="9">
                        <c:v>3981</c:v>
                      </c:pt>
                      <c:pt idx="10">
                        <c:v>3060</c:v>
                      </c:pt>
                      <c:pt idx="11">
                        <c:v>3486</c:v>
                      </c:pt>
                      <c:pt idx="12">
                        <c:v>4162</c:v>
                      </c:pt>
                      <c:pt idx="13">
                        <c:v>3009</c:v>
                      </c:pt>
                      <c:pt idx="14">
                        <c:v>3171</c:v>
                      </c:pt>
                      <c:pt idx="15">
                        <c:v>3141</c:v>
                      </c:pt>
                      <c:pt idx="16">
                        <c:v>3215</c:v>
                      </c:pt>
                      <c:pt idx="17">
                        <c:v>3426</c:v>
                      </c:pt>
                      <c:pt idx="18">
                        <c:v>3833</c:v>
                      </c:pt>
                      <c:pt idx="19">
                        <c:v>3717</c:v>
                      </c:pt>
                      <c:pt idx="20">
                        <c:v>3940</c:v>
                      </c:pt>
                      <c:pt idx="21">
                        <c:v>3894</c:v>
                      </c:pt>
                      <c:pt idx="22">
                        <c:v>3264</c:v>
                      </c:pt>
                      <c:pt idx="23">
                        <c:v>3100</c:v>
                      </c:pt>
                      <c:pt idx="24">
                        <c:v>3411</c:v>
                      </c:pt>
                      <c:pt idx="25">
                        <c:v>2626</c:v>
                      </c:pt>
                      <c:pt idx="26">
                        <c:v>3057</c:v>
                      </c:pt>
                      <c:pt idx="27">
                        <c:v>2899</c:v>
                      </c:pt>
                      <c:pt idx="28">
                        <c:v>3707</c:v>
                      </c:pt>
                      <c:pt idx="29">
                        <c:v>5263</c:v>
                      </c:pt>
                      <c:pt idx="30">
                        <c:v>5016</c:v>
                      </c:pt>
                      <c:pt idx="31">
                        <c:v>5651</c:v>
                      </c:pt>
                      <c:pt idx="32">
                        <c:v>5437</c:v>
                      </c:pt>
                      <c:pt idx="33">
                        <c:v>4273</c:v>
                      </c:pt>
                      <c:pt idx="34">
                        <c:v>3765</c:v>
                      </c:pt>
                      <c:pt idx="35">
                        <c:v>3845</c:v>
                      </c:pt>
                      <c:pt idx="36">
                        <c:v>3962</c:v>
                      </c:pt>
                      <c:pt idx="37">
                        <c:v>3213</c:v>
                      </c:pt>
                      <c:pt idx="38">
                        <c:v>3596</c:v>
                      </c:pt>
                      <c:pt idx="39">
                        <c:v>3316</c:v>
                      </c:pt>
                      <c:pt idx="40">
                        <c:v>3518</c:v>
                      </c:pt>
                      <c:pt idx="41">
                        <c:v>4311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1'!$N$1</c15:sqref>
                        </c15:formulaRef>
                      </c:ext>
                    </c:extLst>
                    <c:strCache>
                      <c:ptCount val="1"/>
                      <c:pt idx="0">
                        <c:v>月新增注册用户数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solidFill>
                      <a:schemeClr val="accent5"/>
                    </a:solidFill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39241</c:v>
                      </c:pt>
                      <c:pt idx="1">
                        <c:v>33099</c:v>
                      </c:pt>
                      <c:pt idx="2">
                        <c:v>50270</c:v>
                      </c:pt>
                      <c:pt idx="3">
                        <c:v>30077</c:v>
                      </c:pt>
                      <c:pt idx="4">
                        <c:v>24415</c:v>
                      </c:pt>
                      <c:pt idx="5">
                        <c:v>30639</c:v>
                      </c:pt>
                      <c:pt idx="6">
                        <c:v>33128</c:v>
                      </c:pt>
                      <c:pt idx="7">
                        <c:v>28657</c:v>
                      </c:pt>
                      <c:pt idx="8">
                        <c:v>24847</c:v>
                      </c:pt>
                      <c:pt idx="9">
                        <c:v>29450</c:v>
                      </c:pt>
                      <c:pt idx="10">
                        <c:v>23254</c:v>
                      </c:pt>
                      <c:pt idx="11">
                        <c:v>23517</c:v>
                      </c:pt>
                      <c:pt idx="12">
                        <c:v>24278</c:v>
                      </c:pt>
                      <c:pt idx="13">
                        <c:v>18473</c:v>
                      </c:pt>
                      <c:pt idx="14">
                        <c:v>33537</c:v>
                      </c:pt>
                      <c:pt idx="15">
                        <c:v>25965</c:v>
                      </c:pt>
                      <c:pt idx="16">
                        <c:v>25212</c:v>
                      </c:pt>
                      <c:pt idx="17">
                        <c:v>31901</c:v>
                      </c:pt>
                      <c:pt idx="18">
                        <c:v>34279</c:v>
                      </c:pt>
                      <c:pt idx="19">
                        <c:v>24574</c:v>
                      </c:pt>
                      <c:pt idx="20">
                        <c:v>30045</c:v>
                      </c:pt>
                      <c:pt idx="21">
                        <c:v>38574</c:v>
                      </c:pt>
                      <c:pt idx="22">
                        <c:v>31636</c:v>
                      </c:pt>
                      <c:pt idx="23">
                        <c:v>25650</c:v>
                      </c:pt>
                      <c:pt idx="24">
                        <c:v>18164</c:v>
                      </c:pt>
                      <c:pt idx="25">
                        <c:v>18735</c:v>
                      </c:pt>
                      <c:pt idx="26">
                        <c:v>26039</c:v>
                      </c:pt>
                      <c:pt idx="27">
                        <c:v>16925</c:v>
                      </c:pt>
                      <c:pt idx="28">
                        <c:v>19205</c:v>
                      </c:pt>
                      <c:pt idx="29">
                        <c:v>19805</c:v>
                      </c:pt>
                      <c:pt idx="30">
                        <c:v>24137</c:v>
                      </c:pt>
                      <c:pt idx="31">
                        <c:v>21101</c:v>
                      </c:pt>
                      <c:pt idx="32">
                        <c:v>18602</c:v>
                      </c:pt>
                      <c:pt idx="33">
                        <c:v>24731</c:v>
                      </c:pt>
                      <c:pt idx="34">
                        <c:v>19443</c:v>
                      </c:pt>
                      <c:pt idx="35">
                        <c:v>22544</c:v>
                      </c:pt>
                      <c:pt idx="36">
                        <c:v>23684</c:v>
                      </c:pt>
                      <c:pt idx="37">
                        <c:v>21074</c:v>
                      </c:pt>
                      <c:pt idx="38">
                        <c:v>29576</c:v>
                      </c:pt>
                      <c:pt idx="39">
                        <c:v>22320</c:v>
                      </c:pt>
                      <c:pt idx="40">
                        <c:v>17231</c:v>
                      </c:pt>
                      <c:pt idx="41">
                        <c:v>31709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5"/>
          <c:order val="1"/>
          <c:tx>
            <c:strRef>
              <c:f>'数据-Part 1'!$J$1</c:f>
              <c:strCache>
                <c:ptCount val="1"/>
                <c:pt idx="0">
                  <c:v>月付费转化率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1'!$J$2:$J$43</c:f>
              <c:numCache>
                <c:formatCode>0.00%</c:formatCode>
                <c:ptCount val="42"/>
                <c:pt idx="0">
                  <c:v>0.11317645140107897</c:v>
                </c:pt>
                <c:pt idx="1">
                  <c:v>0.11457407174487243</c:v>
                </c:pt>
                <c:pt idx="2">
                  <c:v>0.10309669962862235</c:v>
                </c:pt>
                <c:pt idx="3">
                  <c:v>9.6983034818615296E-2</c:v>
                </c:pt>
                <c:pt idx="4">
                  <c:v>0.1144014091070064</c:v>
                </c:pt>
                <c:pt idx="5">
                  <c:v>0.1165991866528568</c:v>
                </c:pt>
                <c:pt idx="6">
                  <c:v>0.1183395860662929</c:v>
                </c:pt>
                <c:pt idx="7">
                  <c:v>0.11896238365368729</c:v>
                </c:pt>
                <c:pt idx="8">
                  <c:v>0.11741306241988239</c:v>
                </c:pt>
                <c:pt idx="9">
                  <c:v>0.11647028089810398</c:v>
                </c:pt>
                <c:pt idx="10">
                  <c:v>0.10988956495435319</c:v>
                </c:pt>
                <c:pt idx="11">
                  <c:v>0.11296358300671616</c:v>
                </c:pt>
                <c:pt idx="12">
                  <c:v>0.12255239548821799</c:v>
                </c:pt>
                <c:pt idx="13">
                  <c:v>0.11718615874711481</c:v>
                </c:pt>
                <c:pt idx="14">
                  <c:v>0.10693456494622931</c:v>
                </c:pt>
                <c:pt idx="15">
                  <c:v>0.10798787155780892</c:v>
                </c:pt>
                <c:pt idx="16">
                  <c:v>0.11175618281309906</c:v>
                </c:pt>
                <c:pt idx="17">
                  <c:v>0.11175259492589992</c:v>
                </c:pt>
                <c:pt idx="18">
                  <c:v>0.11383424993884263</c:v>
                </c:pt>
                <c:pt idx="19">
                  <c:v>0.11747002227593725</c:v>
                </c:pt>
                <c:pt idx="20">
                  <c:v>0.12301403671139904</c:v>
                </c:pt>
                <c:pt idx="21">
                  <c:v>0.11501968396799768</c:v>
                </c:pt>
                <c:pt idx="22">
                  <c:v>0.11294630689561189</c:v>
                </c:pt>
                <c:pt idx="23">
                  <c:v>0.11941206641658202</c:v>
                </c:pt>
                <c:pt idx="24">
                  <c:v>0.13441490643321821</c:v>
                </c:pt>
                <c:pt idx="25">
                  <c:v>0.12466953590048269</c:v>
                </c:pt>
                <c:pt idx="26">
                  <c:v>0.12540052939537474</c:v>
                </c:pt>
                <c:pt idx="27">
                  <c:v>0.13692547927680471</c:v>
                </c:pt>
                <c:pt idx="28">
                  <c:v>0.15432354670049192</c:v>
                </c:pt>
                <c:pt idx="29">
                  <c:v>0.17590633543325807</c:v>
                </c:pt>
                <c:pt idx="30">
                  <c:v>0.15889706008204157</c:v>
                </c:pt>
                <c:pt idx="31">
                  <c:v>0.18210020347379907</c:v>
                </c:pt>
                <c:pt idx="32">
                  <c:v>0.18048737891933361</c:v>
                </c:pt>
                <c:pt idx="33">
                  <c:v>0.17440635975724816</c:v>
                </c:pt>
                <c:pt idx="34">
                  <c:v>0.16788876732064342</c:v>
                </c:pt>
                <c:pt idx="35">
                  <c:v>0.16374717984981649</c:v>
                </c:pt>
                <c:pt idx="36">
                  <c:v>0.1709316115430228</c:v>
                </c:pt>
                <c:pt idx="37">
                  <c:v>0.16077170418006431</c:v>
                </c:pt>
                <c:pt idx="38">
                  <c:v>0.15759265864651903</c:v>
                </c:pt>
                <c:pt idx="39">
                  <c:v>0.16373768605738118</c:v>
                </c:pt>
                <c:pt idx="40">
                  <c:v>0.16628130877946873</c:v>
                </c:pt>
                <c:pt idx="41">
                  <c:v>0.16228277959724541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703392"/>
        <c:axId val="333702832"/>
      </c:lineChart>
      <c:valAx>
        <c:axId val="3330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用户数</a:t>
                </a:r>
              </a:p>
            </c:rich>
          </c:tx>
          <c:layout>
            <c:manualLayout>
              <c:xMode val="edge"/>
              <c:yMode val="edge"/>
              <c:x val="4.2805755144872212E-2"/>
              <c:y val="0.40563967357478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702272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337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0066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337028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月付费转化率</a:t>
                </a:r>
              </a:p>
            </c:rich>
          </c:tx>
          <c:layout>
            <c:manualLayout>
              <c:xMode val="edge"/>
              <c:yMode val="edge"/>
              <c:x val="0.93487928768403195"/>
              <c:y val="0.39462039301522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703392"/>
        <c:crosses val="max"/>
        <c:crossBetween val="between"/>
      </c:valAx>
      <c:catAx>
        <c:axId val="33370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702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31185787148888"/>
          <c:y val="5.5096402797798226E-2"/>
          <c:w val="0.49730475981299616"/>
          <c:h val="6.1983886977466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82405126220632485"/>
          <c:h val="0.70017954775252955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'数据-Part 2'!$C$2</c:f>
              <c:strCache>
                <c:ptCount val="1"/>
                <c:pt idx="0">
                  <c:v>平均每月充值金额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'数据-Part 2'!$A$3:$A$14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'数据-Part 2'!$C$3:$C$14</c:f>
              <c:numCache>
                <c:formatCode>_(* #,##0.00_);_(* \(#,##0.00\);_(* "-"??_);_(@_)</c:formatCode>
                <c:ptCount val="12"/>
                <c:pt idx="0">
                  <c:v>9157971.9383749999</c:v>
                </c:pt>
                <c:pt idx="1">
                  <c:v>8493644.47535</c:v>
                </c:pt>
                <c:pt idx="2">
                  <c:v>8292292.9889000002</c:v>
                </c:pt>
                <c:pt idx="3">
                  <c:v>8255722.466</c:v>
                </c:pt>
                <c:pt idx="4">
                  <c:v>8369206.2712500002</c:v>
                </c:pt>
                <c:pt idx="5">
                  <c:v>8496298.0775000006</c:v>
                </c:pt>
                <c:pt idx="6">
                  <c:v>8451855.2133333329</c:v>
                </c:pt>
                <c:pt idx="7">
                  <c:v>9199163.2845666669</c:v>
                </c:pt>
                <c:pt idx="8">
                  <c:v>9416816.5365999993</c:v>
                </c:pt>
                <c:pt idx="9">
                  <c:v>9872134.8566666674</c:v>
                </c:pt>
                <c:pt idx="10">
                  <c:v>8303295.631066666</c:v>
                </c:pt>
                <c:pt idx="11">
                  <c:v>8408074.736266667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3707312"/>
        <c:axId val="333706752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'数据-Part 2'!$B$2</c15:sqref>
                        </c15:formulaRef>
                      </c:ext>
                    </c:extLst>
                    <c:strCache>
                      <c:ptCount val="1"/>
                      <c:pt idx="0">
                        <c:v>每月充值总金额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'数据-Part 2'!$A$3:$A$14</c15:sqref>
                        </c15:formulaRef>
                      </c:ext>
                    </c:extLst>
                    <c:strCache>
                      <c:ptCount val="12"/>
                      <c:pt idx="0">
                        <c:v>1月</c:v>
                      </c:pt>
                      <c:pt idx="1">
                        <c:v>2月</c:v>
                      </c:pt>
                      <c:pt idx="2">
                        <c:v>3月</c:v>
                      </c:pt>
                      <c:pt idx="3">
                        <c:v>4月</c:v>
                      </c:pt>
                      <c:pt idx="4">
                        <c:v>5月</c:v>
                      </c:pt>
                      <c:pt idx="5">
                        <c:v>6月</c:v>
                      </c:pt>
                      <c:pt idx="6">
                        <c:v>7月</c:v>
                      </c:pt>
                      <c:pt idx="7">
                        <c:v>8月</c:v>
                      </c:pt>
                      <c:pt idx="8">
                        <c:v>9月</c:v>
                      </c:pt>
                      <c:pt idx="9">
                        <c:v>10月</c:v>
                      </c:pt>
                      <c:pt idx="10">
                        <c:v>11月</c:v>
                      </c:pt>
                      <c:pt idx="11">
                        <c:v>12月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2'!$B$3:$B$14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36631887.7535</c:v>
                      </c:pt>
                      <c:pt idx="1">
                        <c:v>33974577.9014</c:v>
                      </c:pt>
                      <c:pt idx="2">
                        <c:v>33169171.955600001</c:v>
                      </c:pt>
                      <c:pt idx="3">
                        <c:v>33022889.864</c:v>
                      </c:pt>
                      <c:pt idx="4">
                        <c:v>33476825.085000001</c:v>
                      </c:pt>
                      <c:pt idx="5">
                        <c:v>33985192.310000002</c:v>
                      </c:pt>
                      <c:pt idx="6">
                        <c:v>25355565.640000001</c:v>
                      </c:pt>
                      <c:pt idx="7">
                        <c:v>27597489.853700001</c:v>
                      </c:pt>
                      <c:pt idx="8">
                        <c:v>28250449.6098</c:v>
                      </c:pt>
                      <c:pt idx="9">
                        <c:v>29616404.57</c:v>
                      </c:pt>
                      <c:pt idx="10">
                        <c:v>24909886.893199999</c:v>
                      </c:pt>
                      <c:pt idx="11">
                        <c:v>25224224.208799999</c:v>
                      </c:pt>
                    </c:numCache>
                  </c:numRef>
                </c:val>
              </c15:ser>
            </c15:filteredBarSeries>
          </c:ext>
        </c:extLst>
      </c:barChart>
      <c:valAx>
        <c:axId val="333706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平均每月充值金额</a:t>
                </a:r>
              </a:p>
            </c:rich>
          </c:tx>
          <c:layout>
            <c:manualLayout>
              <c:xMode val="edge"/>
              <c:yMode val="edge"/>
              <c:x val="4.9951924250189128E-2"/>
              <c:y val="0.29361003199929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707312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3370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706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82405126220632485"/>
          <c:h val="0.70017954775252955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'数据-Part 2'!$H$2</c:f>
              <c:strCache>
                <c:ptCount val="1"/>
                <c:pt idx="0">
                  <c:v>平均每日充值金额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'数据-Part 2'!$F$3:$F$33</c:f>
              <c:strCache>
                <c:ptCount val="31"/>
                <c:pt idx="0">
                  <c:v>1日</c:v>
                </c:pt>
                <c:pt idx="1">
                  <c:v>2日</c:v>
                </c:pt>
                <c:pt idx="2">
                  <c:v>3日</c:v>
                </c:pt>
                <c:pt idx="3">
                  <c:v>4日</c:v>
                </c:pt>
                <c:pt idx="4">
                  <c:v>5日</c:v>
                </c:pt>
                <c:pt idx="5">
                  <c:v>6日</c:v>
                </c:pt>
                <c:pt idx="6">
                  <c:v>7日</c:v>
                </c:pt>
                <c:pt idx="7">
                  <c:v>8日</c:v>
                </c:pt>
                <c:pt idx="8">
                  <c:v>9日</c:v>
                </c:pt>
                <c:pt idx="9">
                  <c:v>10日</c:v>
                </c:pt>
                <c:pt idx="10">
                  <c:v>11日</c:v>
                </c:pt>
                <c:pt idx="11">
                  <c:v>12日</c:v>
                </c:pt>
                <c:pt idx="12">
                  <c:v>13日</c:v>
                </c:pt>
                <c:pt idx="13">
                  <c:v>14日</c:v>
                </c:pt>
                <c:pt idx="14">
                  <c:v>15日</c:v>
                </c:pt>
                <c:pt idx="15">
                  <c:v>16日</c:v>
                </c:pt>
                <c:pt idx="16">
                  <c:v>17日</c:v>
                </c:pt>
                <c:pt idx="17">
                  <c:v>18日</c:v>
                </c:pt>
                <c:pt idx="18">
                  <c:v>19日</c:v>
                </c:pt>
                <c:pt idx="19">
                  <c:v>20日</c:v>
                </c:pt>
                <c:pt idx="20">
                  <c:v>21日</c:v>
                </c:pt>
                <c:pt idx="21">
                  <c:v>22日</c:v>
                </c:pt>
                <c:pt idx="22">
                  <c:v>23日</c:v>
                </c:pt>
                <c:pt idx="23">
                  <c:v>24日</c:v>
                </c:pt>
                <c:pt idx="24">
                  <c:v>25日</c:v>
                </c:pt>
                <c:pt idx="25">
                  <c:v>26日</c:v>
                </c:pt>
                <c:pt idx="26">
                  <c:v>27日</c:v>
                </c:pt>
                <c:pt idx="27">
                  <c:v>28日</c:v>
                </c:pt>
                <c:pt idx="28">
                  <c:v>29日</c:v>
                </c:pt>
                <c:pt idx="29">
                  <c:v>30日</c:v>
                </c:pt>
                <c:pt idx="30">
                  <c:v>31日</c:v>
                </c:pt>
              </c:strCache>
            </c:strRef>
          </c:cat>
          <c:val>
            <c:numRef>
              <c:f>'数据-Part 2'!$H$3:$H$33</c:f>
              <c:numCache>
                <c:formatCode>_(* #,##0.00_);_(* \(#,##0.00\);_(* "-"??_);_(@_)</c:formatCode>
                <c:ptCount val="31"/>
                <c:pt idx="0">
                  <c:v>380862.6807142857</c:v>
                </c:pt>
                <c:pt idx="1">
                  <c:v>297538.85690476192</c:v>
                </c:pt>
                <c:pt idx="2">
                  <c:v>273615.64023809525</c:v>
                </c:pt>
                <c:pt idx="3">
                  <c:v>296139.2019047619</c:v>
                </c:pt>
                <c:pt idx="4">
                  <c:v>284434.77976190473</c:v>
                </c:pt>
                <c:pt idx="5">
                  <c:v>273153.6073809524</c:v>
                </c:pt>
                <c:pt idx="6">
                  <c:v>276351.73690476187</c:v>
                </c:pt>
                <c:pt idx="7">
                  <c:v>278127.72619047621</c:v>
                </c:pt>
                <c:pt idx="8">
                  <c:v>287343.43904761906</c:v>
                </c:pt>
                <c:pt idx="9">
                  <c:v>272608.37886666664</c:v>
                </c:pt>
                <c:pt idx="10">
                  <c:v>293732.87723095238</c:v>
                </c:pt>
                <c:pt idx="11">
                  <c:v>275160.67773333332</c:v>
                </c:pt>
                <c:pt idx="12">
                  <c:v>266068.91166666662</c:v>
                </c:pt>
                <c:pt idx="13">
                  <c:v>278088.66333333333</c:v>
                </c:pt>
                <c:pt idx="14">
                  <c:v>316082.08476190479</c:v>
                </c:pt>
                <c:pt idx="15">
                  <c:v>277496.69952380954</c:v>
                </c:pt>
                <c:pt idx="16">
                  <c:v>270203.86190476187</c:v>
                </c:pt>
                <c:pt idx="17">
                  <c:v>287116.83785714285</c:v>
                </c:pt>
                <c:pt idx="18">
                  <c:v>258387.20428571428</c:v>
                </c:pt>
                <c:pt idx="19">
                  <c:v>274858.670647619</c:v>
                </c:pt>
                <c:pt idx="20">
                  <c:v>264189.77608571429</c:v>
                </c:pt>
                <c:pt idx="21">
                  <c:v>267264.02309523814</c:v>
                </c:pt>
                <c:pt idx="22">
                  <c:v>267361.33428571426</c:v>
                </c:pt>
                <c:pt idx="23">
                  <c:v>273013.32426190481</c:v>
                </c:pt>
                <c:pt idx="24">
                  <c:v>290286.255</c:v>
                </c:pt>
                <c:pt idx="25">
                  <c:v>283129.76425714284</c:v>
                </c:pt>
                <c:pt idx="26">
                  <c:v>306108.33023809519</c:v>
                </c:pt>
                <c:pt idx="27">
                  <c:v>300094.62047619047</c:v>
                </c:pt>
                <c:pt idx="28">
                  <c:v>301458.42974358972</c:v>
                </c:pt>
                <c:pt idx="29">
                  <c:v>302878.88088157895</c:v>
                </c:pt>
                <c:pt idx="30">
                  <c:v>302410.45416666666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040832"/>
        <c:axId val="334040272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'数据-Part 2'!$G$2</c15:sqref>
                        </c15:formulaRef>
                      </c:ext>
                    </c:extLst>
                    <c:strCache>
                      <c:ptCount val="1"/>
                      <c:pt idx="0">
                        <c:v>每日充值总金额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'数据-Part 2'!$F$3:$F$33</c15:sqref>
                        </c15:formulaRef>
                      </c:ext>
                    </c:extLst>
                    <c:strCache>
                      <c:ptCount val="31"/>
                      <c:pt idx="0">
                        <c:v>1日</c:v>
                      </c:pt>
                      <c:pt idx="1">
                        <c:v>2日</c:v>
                      </c:pt>
                      <c:pt idx="2">
                        <c:v>3日</c:v>
                      </c:pt>
                      <c:pt idx="3">
                        <c:v>4日</c:v>
                      </c:pt>
                      <c:pt idx="4">
                        <c:v>5日</c:v>
                      </c:pt>
                      <c:pt idx="5">
                        <c:v>6日</c:v>
                      </c:pt>
                      <c:pt idx="6">
                        <c:v>7日</c:v>
                      </c:pt>
                      <c:pt idx="7">
                        <c:v>8日</c:v>
                      </c:pt>
                      <c:pt idx="8">
                        <c:v>9日</c:v>
                      </c:pt>
                      <c:pt idx="9">
                        <c:v>10日</c:v>
                      </c:pt>
                      <c:pt idx="10">
                        <c:v>11日</c:v>
                      </c:pt>
                      <c:pt idx="11">
                        <c:v>12日</c:v>
                      </c:pt>
                      <c:pt idx="12">
                        <c:v>13日</c:v>
                      </c:pt>
                      <c:pt idx="13">
                        <c:v>14日</c:v>
                      </c:pt>
                      <c:pt idx="14">
                        <c:v>15日</c:v>
                      </c:pt>
                      <c:pt idx="15">
                        <c:v>16日</c:v>
                      </c:pt>
                      <c:pt idx="16">
                        <c:v>17日</c:v>
                      </c:pt>
                      <c:pt idx="17">
                        <c:v>18日</c:v>
                      </c:pt>
                      <c:pt idx="18">
                        <c:v>19日</c:v>
                      </c:pt>
                      <c:pt idx="19">
                        <c:v>20日</c:v>
                      </c:pt>
                      <c:pt idx="20">
                        <c:v>21日</c:v>
                      </c:pt>
                      <c:pt idx="21">
                        <c:v>22日</c:v>
                      </c:pt>
                      <c:pt idx="22">
                        <c:v>23日</c:v>
                      </c:pt>
                      <c:pt idx="23">
                        <c:v>24日</c:v>
                      </c:pt>
                      <c:pt idx="24">
                        <c:v>25日</c:v>
                      </c:pt>
                      <c:pt idx="25">
                        <c:v>26日</c:v>
                      </c:pt>
                      <c:pt idx="26">
                        <c:v>27日</c:v>
                      </c:pt>
                      <c:pt idx="27">
                        <c:v>28日</c:v>
                      </c:pt>
                      <c:pt idx="28">
                        <c:v>29日</c:v>
                      </c:pt>
                      <c:pt idx="29">
                        <c:v>30日</c:v>
                      </c:pt>
                      <c:pt idx="30">
                        <c:v>31日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2'!$G$3:$G$33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15996232.59</c:v>
                      </c:pt>
                      <c:pt idx="1">
                        <c:v>12496631.99</c:v>
                      </c:pt>
                      <c:pt idx="2">
                        <c:v>11491856.890000001</c:v>
                      </c:pt>
                      <c:pt idx="3">
                        <c:v>12437846.48</c:v>
                      </c:pt>
                      <c:pt idx="4">
                        <c:v>11946260.75</c:v>
                      </c:pt>
                      <c:pt idx="5">
                        <c:v>11472451.51</c:v>
                      </c:pt>
                      <c:pt idx="6">
                        <c:v>11606772.949999999</c:v>
                      </c:pt>
                      <c:pt idx="7">
                        <c:v>11681364.5</c:v>
                      </c:pt>
                      <c:pt idx="8">
                        <c:v>12068424.439999999</c:v>
                      </c:pt>
                      <c:pt idx="9">
                        <c:v>11449551.9124</c:v>
                      </c:pt>
                      <c:pt idx="10">
                        <c:v>12336780.843699999</c:v>
                      </c:pt>
                      <c:pt idx="11">
                        <c:v>11556748.4648</c:v>
                      </c:pt>
                      <c:pt idx="12">
                        <c:v>11174894.289999999</c:v>
                      </c:pt>
                      <c:pt idx="13">
                        <c:v>11679723.859999999</c:v>
                      </c:pt>
                      <c:pt idx="14">
                        <c:v>13275447.560000001</c:v>
                      </c:pt>
                      <c:pt idx="15">
                        <c:v>11654861.380000001</c:v>
                      </c:pt>
                      <c:pt idx="16">
                        <c:v>11348562.199999999</c:v>
                      </c:pt>
                      <c:pt idx="17">
                        <c:v>12058907.189999999</c:v>
                      </c:pt>
                      <c:pt idx="18">
                        <c:v>10852262.58</c:v>
                      </c:pt>
                      <c:pt idx="19">
                        <c:v>11544064.167199999</c:v>
                      </c:pt>
                      <c:pt idx="20">
                        <c:v>11095970.5956</c:v>
                      </c:pt>
                      <c:pt idx="21">
                        <c:v>11225088.970000001</c:v>
                      </c:pt>
                      <c:pt idx="22">
                        <c:v>11229176.039999999</c:v>
                      </c:pt>
                      <c:pt idx="23">
                        <c:v>11466559.619000001</c:v>
                      </c:pt>
                      <c:pt idx="24">
                        <c:v>12192022.710000001</c:v>
                      </c:pt>
                      <c:pt idx="25">
                        <c:v>11891450.0988</c:v>
                      </c:pt>
                      <c:pt idx="26">
                        <c:v>12856549.869999999</c:v>
                      </c:pt>
                      <c:pt idx="27">
                        <c:v>12603974.060000001</c:v>
                      </c:pt>
                      <c:pt idx="28">
                        <c:v>11756878.76</c:v>
                      </c:pt>
                      <c:pt idx="29">
                        <c:v>11509397.4735</c:v>
                      </c:pt>
                      <c:pt idx="30">
                        <c:v>7257850.9000000004</c:v>
                      </c:pt>
                    </c:numCache>
                  </c:numRef>
                </c:val>
              </c15:ser>
            </c15:filteredBarSeries>
          </c:ext>
        </c:extLst>
      </c:barChart>
      <c:valAx>
        <c:axId val="3340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平均每日充值金额</a:t>
                </a:r>
              </a:p>
            </c:rich>
          </c:tx>
          <c:layout>
            <c:manualLayout>
              <c:xMode val="edge"/>
              <c:yMode val="edge"/>
              <c:x val="4.463883920945199E-2"/>
              <c:y val="0.33034096719782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040832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3404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040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82405126220632485"/>
          <c:h val="0.700179547752529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'数据-Part 2'!$L$2</c:f>
              <c:strCache>
                <c:ptCount val="1"/>
                <c:pt idx="0">
                  <c:v>每小时充值总金额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'数据-Part 2'!$K$3:$K$26</c:f>
              <c:strCache>
                <c:ptCount val="24"/>
                <c:pt idx="0">
                  <c:v>0时</c:v>
                </c:pt>
                <c:pt idx="1">
                  <c:v>1时</c:v>
                </c:pt>
                <c:pt idx="2">
                  <c:v>2时</c:v>
                </c:pt>
                <c:pt idx="3">
                  <c:v>3时</c:v>
                </c:pt>
                <c:pt idx="4">
                  <c:v>4时</c:v>
                </c:pt>
                <c:pt idx="5">
                  <c:v>5时</c:v>
                </c:pt>
                <c:pt idx="6">
                  <c:v>6时</c:v>
                </c:pt>
                <c:pt idx="7">
                  <c:v>7时</c:v>
                </c:pt>
                <c:pt idx="8">
                  <c:v>8时</c:v>
                </c:pt>
                <c:pt idx="9">
                  <c:v>9时</c:v>
                </c:pt>
                <c:pt idx="10">
                  <c:v>10时</c:v>
                </c:pt>
                <c:pt idx="11">
                  <c:v>11时</c:v>
                </c:pt>
                <c:pt idx="12">
                  <c:v>12时</c:v>
                </c:pt>
                <c:pt idx="13">
                  <c:v>13时</c:v>
                </c:pt>
                <c:pt idx="14">
                  <c:v>14时</c:v>
                </c:pt>
                <c:pt idx="15">
                  <c:v>15时</c:v>
                </c:pt>
                <c:pt idx="16">
                  <c:v>16时</c:v>
                </c:pt>
                <c:pt idx="17">
                  <c:v>17时</c:v>
                </c:pt>
                <c:pt idx="18">
                  <c:v>18时</c:v>
                </c:pt>
                <c:pt idx="19">
                  <c:v>19时</c:v>
                </c:pt>
                <c:pt idx="20">
                  <c:v>20时</c:v>
                </c:pt>
                <c:pt idx="21">
                  <c:v>21时</c:v>
                </c:pt>
                <c:pt idx="22">
                  <c:v>22时</c:v>
                </c:pt>
                <c:pt idx="23">
                  <c:v>23时</c:v>
                </c:pt>
              </c:strCache>
            </c:strRef>
          </c:cat>
          <c:val>
            <c:numRef>
              <c:f>'数据-Part 2'!$L$3:$L$26</c:f>
              <c:numCache>
                <c:formatCode>_(* #,##0.00_);_(* \(#,##0.00\);_(* "-"??_);_(@_)</c:formatCode>
                <c:ptCount val="24"/>
                <c:pt idx="0">
                  <c:v>21324641.34</c:v>
                </c:pt>
                <c:pt idx="1">
                  <c:v>11408241.994999999</c:v>
                </c:pt>
                <c:pt idx="2">
                  <c:v>7474164.5999999996</c:v>
                </c:pt>
                <c:pt idx="3">
                  <c:v>5045832.0599999996</c:v>
                </c:pt>
                <c:pt idx="4">
                  <c:v>3443351.74</c:v>
                </c:pt>
                <c:pt idx="5">
                  <c:v>2806634.91</c:v>
                </c:pt>
                <c:pt idx="6">
                  <c:v>3006440.31</c:v>
                </c:pt>
                <c:pt idx="7">
                  <c:v>4106935.22</c:v>
                </c:pt>
                <c:pt idx="8">
                  <c:v>6691576.9500000002</c:v>
                </c:pt>
                <c:pt idx="9">
                  <c:v>11120503.243100001</c:v>
                </c:pt>
                <c:pt idx="10">
                  <c:v>14221073.029999999</c:v>
                </c:pt>
                <c:pt idx="11">
                  <c:v>15592864.02</c:v>
                </c:pt>
                <c:pt idx="12">
                  <c:v>19047929.4837</c:v>
                </c:pt>
                <c:pt idx="13">
                  <c:v>17641730.41</c:v>
                </c:pt>
                <c:pt idx="14">
                  <c:v>16966057.960000001</c:v>
                </c:pt>
                <c:pt idx="15">
                  <c:v>16354517.059</c:v>
                </c:pt>
                <c:pt idx="16">
                  <c:v>15565796.130000001</c:v>
                </c:pt>
                <c:pt idx="17">
                  <c:v>20221898.632399999</c:v>
                </c:pt>
                <c:pt idx="18">
                  <c:v>21417900.719999999</c:v>
                </c:pt>
                <c:pt idx="19">
                  <c:v>24134473.219799999</c:v>
                </c:pt>
                <c:pt idx="20">
                  <c:v>19247993.460000001</c:v>
                </c:pt>
                <c:pt idx="21">
                  <c:v>31079813.32</c:v>
                </c:pt>
                <c:pt idx="22">
                  <c:v>32611943.112</c:v>
                </c:pt>
                <c:pt idx="23">
                  <c:v>24682252.719999999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044192"/>
        <c:axId val="334043632"/>
        <c:extLst/>
      </c:barChart>
      <c:valAx>
        <c:axId val="3340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每小时总充值金额</a:t>
                </a:r>
              </a:p>
            </c:rich>
          </c:tx>
          <c:layout>
            <c:manualLayout>
              <c:xMode val="edge"/>
              <c:yMode val="edge"/>
              <c:x val="4.6409867556364372E-2"/>
              <c:y val="0.30462931255885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044192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3404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04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6340638670166228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'数据-Part 1'!$I$1</c:f>
              <c:strCache>
                <c:ptCount val="1"/>
                <c:pt idx="0">
                  <c:v>月付费用户数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1'!$I$2:$I$43</c:f>
              <c:numCache>
                <c:formatCode>General</c:formatCode>
                <c:ptCount val="42"/>
                <c:pt idx="0">
                  <c:v>26370</c:v>
                </c:pt>
                <c:pt idx="1">
                  <c:v>26417</c:v>
                </c:pt>
                <c:pt idx="2">
                  <c:v>25512</c:v>
                </c:pt>
                <c:pt idx="3">
                  <c:v>21946</c:v>
                </c:pt>
                <c:pt idx="4">
                  <c:v>24551</c:v>
                </c:pt>
                <c:pt idx="5">
                  <c:v>26005</c:v>
                </c:pt>
                <c:pt idx="6">
                  <c:v>28326</c:v>
                </c:pt>
                <c:pt idx="7">
                  <c:v>28080</c:v>
                </c:pt>
                <c:pt idx="8">
                  <c:v>25738</c:v>
                </c:pt>
                <c:pt idx="9">
                  <c:v>25413</c:v>
                </c:pt>
                <c:pt idx="10">
                  <c:v>22160</c:v>
                </c:pt>
                <c:pt idx="11">
                  <c:v>22942</c:v>
                </c:pt>
                <c:pt idx="12">
                  <c:v>26337</c:v>
                </c:pt>
                <c:pt idx="13">
                  <c:v>24573</c:v>
                </c:pt>
                <c:pt idx="14">
                  <c:v>22204</c:v>
                </c:pt>
                <c:pt idx="15">
                  <c:v>21725</c:v>
                </c:pt>
                <c:pt idx="16">
                  <c:v>22445</c:v>
                </c:pt>
                <c:pt idx="17">
                  <c:v>23557</c:v>
                </c:pt>
                <c:pt idx="18">
                  <c:v>25128</c:v>
                </c:pt>
                <c:pt idx="19">
                  <c:v>24785</c:v>
                </c:pt>
                <c:pt idx="20">
                  <c:v>25520</c:v>
                </c:pt>
                <c:pt idx="21">
                  <c:v>25360</c:v>
                </c:pt>
                <c:pt idx="22">
                  <c:v>22792</c:v>
                </c:pt>
                <c:pt idx="23">
                  <c:v>23747</c:v>
                </c:pt>
                <c:pt idx="24">
                  <c:v>25104</c:v>
                </c:pt>
                <c:pt idx="25">
                  <c:v>21928</c:v>
                </c:pt>
                <c:pt idx="26">
                  <c:v>21603</c:v>
                </c:pt>
                <c:pt idx="27">
                  <c:v>21834</c:v>
                </c:pt>
                <c:pt idx="28">
                  <c:v>24941</c:v>
                </c:pt>
                <c:pt idx="29">
                  <c:v>29598</c:v>
                </c:pt>
                <c:pt idx="30">
                  <c:v>27851</c:v>
                </c:pt>
                <c:pt idx="31">
                  <c:v>30876</c:v>
                </c:pt>
                <c:pt idx="32">
                  <c:v>28937</c:v>
                </c:pt>
                <c:pt idx="33">
                  <c:v>28652</c:v>
                </c:pt>
                <c:pt idx="34">
                  <c:v>24705</c:v>
                </c:pt>
                <c:pt idx="35">
                  <c:v>24314</c:v>
                </c:pt>
                <c:pt idx="36">
                  <c:v>25944</c:v>
                </c:pt>
                <c:pt idx="37">
                  <c:v>23350</c:v>
                </c:pt>
                <c:pt idx="38">
                  <c:v>24300</c:v>
                </c:pt>
                <c:pt idx="39">
                  <c:v>22771</c:v>
                </c:pt>
                <c:pt idx="40">
                  <c:v>22366</c:v>
                </c:pt>
                <c:pt idx="41">
                  <c:v>23636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3736720"/>
        <c:axId val="333736160"/>
      </c:barChart>
      <c:lineChart>
        <c:grouping val="standard"/>
        <c:varyColors val="0"/>
        <c:ser>
          <c:idx val="0"/>
          <c:order val="2"/>
          <c:tx>
            <c:strRef>
              <c:f>'数据-Part 1'!$K$1</c:f>
              <c:strCache>
                <c:ptCount val="1"/>
                <c:pt idx="0">
                  <c:v>月活跃用户数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1'!$K$2:$K$43</c:f>
              <c:numCache>
                <c:formatCode>General</c:formatCode>
                <c:ptCount val="42"/>
                <c:pt idx="0">
                  <c:v>232999</c:v>
                </c:pt>
                <c:pt idx="1">
                  <c:v>230567</c:v>
                </c:pt>
                <c:pt idx="2">
                  <c:v>247457</c:v>
                </c:pt>
                <c:pt idx="3">
                  <c:v>226287</c:v>
                </c:pt>
                <c:pt idx="4">
                  <c:v>214604</c:v>
                </c:pt>
                <c:pt idx="5">
                  <c:v>223029</c:v>
                </c:pt>
                <c:pt idx="6">
                  <c:v>239362</c:v>
                </c:pt>
                <c:pt idx="7">
                  <c:v>236041</c:v>
                </c:pt>
                <c:pt idx="8">
                  <c:v>219209</c:v>
                </c:pt>
                <c:pt idx="9">
                  <c:v>218193</c:v>
                </c:pt>
                <c:pt idx="10">
                  <c:v>201657</c:v>
                </c:pt>
                <c:pt idx="11">
                  <c:v>203092</c:v>
                </c:pt>
                <c:pt idx="12">
                  <c:v>214904</c:v>
                </c:pt>
                <c:pt idx="13">
                  <c:v>209692</c:v>
                </c:pt>
                <c:pt idx="14">
                  <c:v>207641</c:v>
                </c:pt>
                <c:pt idx="15">
                  <c:v>201180</c:v>
                </c:pt>
                <c:pt idx="16">
                  <c:v>200839</c:v>
                </c:pt>
                <c:pt idx="17">
                  <c:v>210796</c:v>
                </c:pt>
                <c:pt idx="18">
                  <c:v>220742</c:v>
                </c:pt>
                <c:pt idx="19">
                  <c:v>210990</c:v>
                </c:pt>
                <c:pt idx="20">
                  <c:v>207456</c:v>
                </c:pt>
                <c:pt idx="21">
                  <c:v>220484</c:v>
                </c:pt>
                <c:pt idx="22">
                  <c:v>201795</c:v>
                </c:pt>
                <c:pt idx="23">
                  <c:v>198866</c:v>
                </c:pt>
                <c:pt idx="24">
                  <c:v>186765</c:v>
                </c:pt>
                <c:pt idx="25">
                  <c:v>175889</c:v>
                </c:pt>
                <c:pt idx="26">
                  <c:v>172272</c:v>
                </c:pt>
                <c:pt idx="27">
                  <c:v>159459</c:v>
                </c:pt>
                <c:pt idx="28">
                  <c:v>161615</c:v>
                </c:pt>
                <c:pt idx="29">
                  <c:v>168260</c:v>
                </c:pt>
                <c:pt idx="30">
                  <c:v>175277</c:v>
                </c:pt>
                <c:pt idx="31">
                  <c:v>169555</c:v>
                </c:pt>
                <c:pt idx="32">
                  <c:v>160327</c:v>
                </c:pt>
                <c:pt idx="33">
                  <c:v>164283</c:v>
                </c:pt>
                <c:pt idx="34">
                  <c:v>147151</c:v>
                </c:pt>
                <c:pt idx="35">
                  <c:v>148485</c:v>
                </c:pt>
                <c:pt idx="36">
                  <c:v>151780</c:v>
                </c:pt>
                <c:pt idx="37">
                  <c:v>145237</c:v>
                </c:pt>
                <c:pt idx="38">
                  <c:v>154195</c:v>
                </c:pt>
                <c:pt idx="39">
                  <c:v>139070</c:v>
                </c:pt>
                <c:pt idx="40">
                  <c:v>134507</c:v>
                </c:pt>
                <c:pt idx="41">
                  <c:v>145647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735600"/>
        <c:axId val="333735040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'数据-Part 1'!$J$1</c15:sqref>
                        </c15:formulaRef>
                      </c:ext>
                    </c:extLst>
                    <c:strCache>
                      <c:ptCount val="1"/>
                      <c:pt idx="0">
                        <c:v>月付费转化率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1'!$J$2:$J$37</c15:sqref>
                        </c15:formulaRef>
                      </c:ext>
                    </c:extLst>
                    <c:numCache>
                      <c:formatCode>0.00%</c:formatCode>
                      <c:ptCount val="36"/>
                      <c:pt idx="0">
                        <c:v>0.11317645140107897</c:v>
                      </c:pt>
                      <c:pt idx="1">
                        <c:v>0.11457407174487243</c:v>
                      </c:pt>
                      <c:pt idx="2">
                        <c:v>0.10309669962862235</c:v>
                      </c:pt>
                      <c:pt idx="3">
                        <c:v>9.6983034818615296E-2</c:v>
                      </c:pt>
                      <c:pt idx="4">
                        <c:v>0.1144014091070064</c:v>
                      </c:pt>
                      <c:pt idx="5">
                        <c:v>0.1165991866528568</c:v>
                      </c:pt>
                      <c:pt idx="6">
                        <c:v>0.1183395860662929</c:v>
                      </c:pt>
                      <c:pt idx="7">
                        <c:v>0.11896238365368729</c:v>
                      </c:pt>
                      <c:pt idx="8">
                        <c:v>0.11741306241988239</c:v>
                      </c:pt>
                      <c:pt idx="9">
                        <c:v>0.11647028089810398</c:v>
                      </c:pt>
                      <c:pt idx="10">
                        <c:v>0.10988956495435319</c:v>
                      </c:pt>
                      <c:pt idx="11">
                        <c:v>0.11296358300671616</c:v>
                      </c:pt>
                      <c:pt idx="12">
                        <c:v>0.12255239548821799</c:v>
                      </c:pt>
                      <c:pt idx="13">
                        <c:v>0.11718615874711481</c:v>
                      </c:pt>
                      <c:pt idx="14">
                        <c:v>0.10693456494622931</c:v>
                      </c:pt>
                      <c:pt idx="15">
                        <c:v>0.10798787155780892</c:v>
                      </c:pt>
                      <c:pt idx="16">
                        <c:v>0.11175618281309906</c:v>
                      </c:pt>
                      <c:pt idx="17">
                        <c:v>0.11175259492589992</c:v>
                      </c:pt>
                      <c:pt idx="18">
                        <c:v>0.11383424993884263</c:v>
                      </c:pt>
                      <c:pt idx="19">
                        <c:v>0.11747002227593725</c:v>
                      </c:pt>
                      <c:pt idx="20">
                        <c:v>0.12301403671139904</c:v>
                      </c:pt>
                      <c:pt idx="21">
                        <c:v>0.11501968396799768</c:v>
                      </c:pt>
                      <c:pt idx="22">
                        <c:v>0.11294630689561189</c:v>
                      </c:pt>
                      <c:pt idx="23">
                        <c:v>0.11941206641658202</c:v>
                      </c:pt>
                      <c:pt idx="24">
                        <c:v>0.13441490643321821</c:v>
                      </c:pt>
                      <c:pt idx="25">
                        <c:v>0.12466953590048269</c:v>
                      </c:pt>
                      <c:pt idx="26">
                        <c:v>0.12540052939537474</c:v>
                      </c:pt>
                      <c:pt idx="27">
                        <c:v>0.13692547927680471</c:v>
                      </c:pt>
                      <c:pt idx="28">
                        <c:v>0.15432354670049192</c:v>
                      </c:pt>
                      <c:pt idx="29">
                        <c:v>0.17590633543325807</c:v>
                      </c:pt>
                      <c:pt idx="30">
                        <c:v>0.15889706008204157</c:v>
                      </c:pt>
                      <c:pt idx="31">
                        <c:v>0.18210020347379907</c:v>
                      </c:pt>
                      <c:pt idx="32">
                        <c:v>0.18048737891933361</c:v>
                      </c:pt>
                      <c:pt idx="33">
                        <c:v>0.17440635975724816</c:v>
                      </c:pt>
                      <c:pt idx="34">
                        <c:v>0.16788876732064342</c:v>
                      </c:pt>
                      <c:pt idx="35">
                        <c:v>0.16374717984981649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valAx>
        <c:axId val="3337350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月活跃用户数</a:t>
                </a:r>
              </a:p>
            </c:rich>
          </c:tx>
          <c:layout>
            <c:manualLayout>
              <c:xMode val="edge"/>
              <c:yMode val="edge"/>
              <c:x val="0.94650601905598608"/>
              <c:y val="0.29156945659570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735600"/>
        <c:crosses val="max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337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73504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33736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月付费用户数</a:t>
                </a:r>
              </a:p>
            </c:rich>
          </c:tx>
          <c:layout>
            <c:manualLayout>
              <c:xMode val="edge"/>
              <c:yMode val="edge"/>
              <c:x val="2.5157527393415816E-2"/>
              <c:y val="0.27305093807718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736720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3373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736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0.13827160493827159"/>
          <c:w val="0.77290923086200347"/>
          <c:h val="0.6479918343540390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'数据-Part 1'!$M$1</c:f>
              <c:strCache>
                <c:ptCount val="1"/>
                <c:pt idx="0">
                  <c:v>月新增付费用户数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1'!$M$2:$M$43</c:f>
              <c:numCache>
                <c:formatCode>General</c:formatCode>
                <c:ptCount val="42"/>
                <c:pt idx="0">
                  <c:v>4736</c:v>
                </c:pt>
                <c:pt idx="1">
                  <c:v>3721</c:v>
                </c:pt>
                <c:pt idx="2">
                  <c:v>3879</c:v>
                </c:pt>
                <c:pt idx="3">
                  <c:v>2986</c:v>
                </c:pt>
                <c:pt idx="4">
                  <c:v>4108</c:v>
                </c:pt>
                <c:pt idx="5">
                  <c:v>4000</c:v>
                </c:pt>
                <c:pt idx="6">
                  <c:v>4785</c:v>
                </c:pt>
                <c:pt idx="7">
                  <c:v>4455</c:v>
                </c:pt>
                <c:pt idx="8">
                  <c:v>3789</c:v>
                </c:pt>
                <c:pt idx="9">
                  <c:v>3981</c:v>
                </c:pt>
                <c:pt idx="10">
                  <c:v>3060</c:v>
                </c:pt>
                <c:pt idx="11">
                  <c:v>3486</c:v>
                </c:pt>
                <c:pt idx="12">
                  <c:v>4162</c:v>
                </c:pt>
                <c:pt idx="13">
                  <c:v>3009</c:v>
                </c:pt>
                <c:pt idx="14">
                  <c:v>3171</c:v>
                </c:pt>
                <c:pt idx="15">
                  <c:v>3141</c:v>
                </c:pt>
                <c:pt idx="16">
                  <c:v>3215</c:v>
                </c:pt>
                <c:pt idx="17">
                  <c:v>3426</c:v>
                </c:pt>
                <c:pt idx="18">
                  <c:v>3833</c:v>
                </c:pt>
                <c:pt idx="19">
                  <c:v>3717</c:v>
                </c:pt>
                <c:pt idx="20">
                  <c:v>3940</c:v>
                </c:pt>
                <c:pt idx="21">
                  <c:v>3894</c:v>
                </c:pt>
                <c:pt idx="22">
                  <c:v>3264</c:v>
                </c:pt>
                <c:pt idx="23">
                  <c:v>3100</c:v>
                </c:pt>
                <c:pt idx="24">
                  <c:v>3411</c:v>
                </c:pt>
                <c:pt idx="25">
                  <c:v>2626</c:v>
                </c:pt>
                <c:pt idx="26">
                  <c:v>3057</c:v>
                </c:pt>
                <c:pt idx="27">
                  <c:v>2899</c:v>
                </c:pt>
                <c:pt idx="28">
                  <c:v>3707</c:v>
                </c:pt>
                <c:pt idx="29">
                  <c:v>5263</c:v>
                </c:pt>
                <c:pt idx="30">
                  <c:v>5016</c:v>
                </c:pt>
                <c:pt idx="31">
                  <c:v>5651</c:v>
                </c:pt>
                <c:pt idx="32">
                  <c:v>5437</c:v>
                </c:pt>
                <c:pt idx="33">
                  <c:v>4273</c:v>
                </c:pt>
                <c:pt idx="34">
                  <c:v>3765</c:v>
                </c:pt>
                <c:pt idx="35">
                  <c:v>3845</c:v>
                </c:pt>
                <c:pt idx="36">
                  <c:v>3962</c:v>
                </c:pt>
                <c:pt idx="37">
                  <c:v>3213</c:v>
                </c:pt>
                <c:pt idx="38">
                  <c:v>3596</c:v>
                </c:pt>
                <c:pt idx="39">
                  <c:v>3316</c:v>
                </c:pt>
                <c:pt idx="40">
                  <c:v>3518</c:v>
                </c:pt>
                <c:pt idx="41">
                  <c:v>4311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3741760"/>
        <c:axId val="333741200"/>
      </c:barChart>
      <c:lineChart>
        <c:grouping val="standard"/>
        <c:varyColors val="0"/>
        <c:ser>
          <c:idx val="5"/>
          <c:order val="1"/>
          <c:tx>
            <c:strRef>
              <c:f>'数据-Part 1'!$N$1</c:f>
              <c:strCache>
                <c:ptCount val="1"/>
                <c:pt idx="0">
                  <c:v>月新增注册用户数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1'!$N$2:$N$43</c:f>
              <c:numCache>
                <c:formatCode>General</c:formatCode>
                <c:ptCount val="42"/>
                <c:pt idx="0">
                  <c:v>39241</c:v>
                </c:pt>
                <c:pt idx="1">
                  <c:v>33099</c:v>
                </c:pt>
                <c:pt idx="2">
                  <c:v>50270</c:v>
                </c:pt>
                <c:pt idx="3">
                  <c:v>30077</c:v>
                </c:pt>
                <c:pt idx="4">
                  <c:v>24415</c:v>
                </c:pt>
                <c:pt idx="5">
                  <c:v>30639</c:v>
                </c:pt>
                <c:pt idx="6">
                  <c:v>33128</c:v>
                </c:pt>
                <c:pt idx="7">
                  <c:v>28657</c:v>
                </c:pt>
                <c:pt idx="8">
                  <c:v>24847</c:v>
                </c:pt>
                <c:pt idx="9">
                  <c:v>29450</c:v>
                </c:pt>
                <c:pt idx="10">
                  <c:v>23254</c:v>
                </c:pt>
                <c:pt idx="11">
                  <c:v>23517</c:v>
                </c:pt>
                <c:pt idx="12">
                  <c:v>24278</c:v>
                </c:pt>
                <c:pt idx="13">
                  <c:v>18473</c:v>
                </c:pt>
                <c:pt idx="14">
                  <c:v>33537</c:v>
                </c:pt>
                <c:pt idx="15">
                  <c:v>25965</c:v>
                </c:pt>
                <c:pt idx="16">
                  <c:v>25212</c:v>
                </c:pt>
                <c:pt idx="17">
                  <c:v>31901</c:v>
                </c:pt>
                <c:pt idx="18">
                  <c:v>34279</c:v>
                </c:pt>
                <c:pt idx="19">
                  <c:v>24574</c:v>
                </c:pt>
                <c:pt idx="20">
                  <c:v>30045</c:v>
                </c:pt>
                <c:pt idx="21">
                  <c:v>38574</c:v>
                </c:pt>
                <c:pt idx="22">
                  <c:v>31636</c:v>
                </c:pt>
                <c:pt idx="23">
                  <c:v>25650</c:v>
                </c:pt>
                <c:pt idx="24">
                  <c:v>18164</c:v>
                </c:pt>
                <c:pt idx="25">
                  <c:v>18735</c:v>
                </c:pt>
                <c:pt idx="26">
                  <c:v>26039</c:v>
                </c:pt>
                <c:pt idx="27">
                  <c:v>16925</c:v>
                </c:pt>
                <c:pt idx="28">
                  <c:v>19205</c:v>
                </c:pt>
                <c:pt idx="29">
                  <c:v>19805</c:v>
                </c:pt>
                <c:pt idx="30">
                  <c:v>24137</c:v>
                </c:pt>
                <c:pt idx="31">
                  <c:v>21101</c:v>
                </c:pt>
                <c:pt idx="32">
                  <c:v>18602</c:v>
                </c:pt>
                <c:pt idx="33">
                  <c:v>24731</c:v>
                </c:pt>
                <c:pt idx="34">
                  <c:v>19443</c:v>
                </c:pt>
                <c:pt idx="35">
                  <c:v>22544</c:v>
                </c:pt>
                <c:pt idx="36">
                  <c:v>23684</c:v>
                </c:pt>
                <c:pt idx="37">
                  <c:v>21074</c:v>
                </c:pt>
                <c:pt idx="38">
                  <c:v>29576</c:v>
                </c:pt>
                <c:pt idx="39">
                  <c:v>22320</c:v>
                </c:pt>
                <c:pt idx="40">
                  <c:v>17231</c:v>
                </c:pt>
                <c:pt idx="41">
                  <c:v>31709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740640"/>
        <c:axId val="333740080"/>
      </c:lineChart>
      <c:valAx>
        <c:axId val="3337400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月新增注册用户数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5277919074324346"/>
              <c:y val="0.17831671041119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740640"/>
        <c:crosses val="max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3374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74008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33741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月新增付费用户数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3425666783724056E-2"/>
              <c:y val="0.1832549820161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741760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33741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3741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2"/>
          <c:tx>
            <c:strRef>
              <c:f>'数据-Part 1'!$D$1</c:f>
              <c:strCache>
                <c:ptCount val="1"/>
                <c:pt idx="0">
                  <c:v>财务确认收入金额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1'!$D$2:$D$43</c:f>
              <c:numCache>
                <c:formatCode>0.00_);[Red]\(0.00\)</c:formatCode>
                <c:ptCount val="42"/>
                <c:pt idx="0">
                  <c:v>7589452.4400000004</c:v>
                </c:pt>
                <c:pt idx="1">
                  <c:v>7522826.46</c:v>
                </c:pt>
                <c:pt idx="2">
                  <c:v>7456809.6100000003</c:v>
                </c:pt>
                <c:pt idx="3">
                  <c:v>6974168.1699999999</c:v>
                </c:pt>
                <c:pt idx="4">
                  <c:v>7106202.3399999999</c:v>
                </c:pt>
                <c:pt idx="5">
                  <c:v>7077580.0099999998</c:v>
                </c:pt>
                <c:pt idx="6">
                  <c:v>7470056.9100000001</c:v>
                </c:pt>
                <c:pt idx="7">
                  <c:v>6667497.0999999996</c:v>
                </c:pt>
                <c:pt idx="8">
                  <c:v>7491695.3799999999</c:v>
                </c:pt>
                <c:pt idx="9">
                  <c:v>7728173.7599999998</c:v>
                </c:pt>
                <c:pt idx="10">
                  <c:v>7156357.4500000002</c:v>
                </c:pt>
                <c:pt idx="11">
                  <c:v>7137212.3600000003</c:v>
                </c:pt>
                <c:pt idx="12">
                  <c:v>6814958.7699999996</c:v>
                </c:pt>
                <c:pt idx="13">
                  <c:v>6766481.7800000003</c:v>
                </c:pt>
                <c:pt idx="14">
                  <c:v>7346555.3799999999</c:v>
                </c:pt>
                <c:pt idx="15">
                  <c:v>6719112.1200000001</c:v>
                </c:pt>
                <c:pt idx="16">
                  <c:v>6524428.5499999998</c:v>
                </c:pt>
                <c:pt idx="17">
                  <c:v>6193704.3899999997</c:v>
                </c:pt>
                <c:pt idx="18">
                  <c:v>7129370.1100000003</c:v>
                </c:pt>
                <c:pt idx="19">
                  <c:v>7456060.5</c:v>
                </c:pt>
                <c:pt idx="20">
                  <c:v>7646416.6299999999</c:v>
                </c:pt>
                <c:pt idx="21">
                  <c:v>8750390.1199999992</c:v>
                </c:pt>
                <c:pt idx="22">
                  <c:v>8529159.9600000009</c:v>
                </c:pt>
                <c:pt idx="23">
                  <c:v>7845570.46</c:v>
                </c:pt>
                <c:pt idx="24">
                  <c:v>8632418.5800000001</c:v>
                </c:pt>
                <c:pt idx="25">
                  <c:v>6996826.0499999998</c:v>
                </c:pt>
                <c:pt idx="26">
                  <c:v>6637823.9800000004</c:v>
                </c:pt>
                <c:pt idx="27">
                  <c:v>7650935.5099999998</c:v>
                </c:pt>
                <c:pt idx="28">
                  <c:v>7914466.0300000003</c:v>
                </c:pt>
                <c:pt idx="29">
                  <c:v>7645652.96</c:v>
                </c:pt>
                <c:pt idx="30">
                  <c:v>8963370.8499999996</c:v>
                </c:pt>
                <c:pt idx="31">
                  <c:v>9398603.8900000006</c:v>
                </c:pt>
                <c:pt idx="32">
                  <c:v>9169390.1799999997</c:v>
                </c:pt>
                <c:pt idx="33">
                  <c:v>11345836.1</c:v>
                </c:pt>
                <c:pt idx="34">
                  <c:v>9252069.8900000006</c:v>
                </c:pt>
                <c:pt idx="35">
                  <c:v>8610794.4000000004</c:v>
                </c:pt>
                <c:pt idx="36">
                  <c:v>10196136</c:v>
                </c:pt>
                <c:pt idx="37">
                  <c:v>9031836</c:v>
                </c:pt>
                <c:pt idx="38">
                  <c:v>9442352</c:v>
                </c:pt>
                <c:pt idx="39">
                  <c:v>8875406</c:v>
                </c:pt>
                <c:pt idx="40">
                  <c:v>8749597</c:v>
                </c:pt>
                <c:pt idx="41">
                  <c:v>9037216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'数据-Part 1'!$G$1</c:f>
              <c:strCache>
                <c:ptCount val="1"/>
                <c:pt idx="0">
                  <c:v>月充值金额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1'!$G$2:$G$43</c:f>
              <c:numCache>
                <c:formatCode>General</c:formatCode>
                <c:ptCount val="42"/>
                <c:pt idx="0">
                  <c:v>8307175.96</c:v>
                </c:pt>
                <c:pt idx="1">
                  <c:v>8584914.3100000005</c:v>
                </c:pt>
                <c:pt idx="2">
                  <c:v>8315117.7599999998</c:v>
                </c:pt>
                <c:pt idx="3">
                  <c:v>7726362.7400000002</c:v>
                </c:pt>
                <c:pt idx="4">
                  <c:v>7855539.1699999999</c:v>
                </c:pt>
                <c:pt idx="5">
                  <c:v>7943279.2599999998</c:v>
                </c:pt>
                <c:pt idx="6">
                  <c:v>8263534.3099999996</c:v>
                </c:pt>
                <c:pt idx="7">
                  <c:v>8199497.1200000001</c:v>
                </c:pt>
                <c:pt idx="8">
                  <c:v>8101095.8399999999</c:v>
                </c:pt>
                <c:pt idx="9">
                  <c:v>7414612.4100000001</c:v>
                </c:pt>
                <c:pt idx="10">
                  <c:v>7106464.3700000001</c:v>
                </c:pt>
                <c:pt idx="11">
                  <c:v>7479359.5</c:v>
                </c:pt>
                <c:pt idx="12">
                  <c:v>8403746.5700000003</c:v>
                </c:pt>
                <c:pt idx="13">
                  <c:v>8353730.3300000001</c:v>
                </c:pt>
                <c:pt idx="14">
                  <c:v>7046304.4500000002</c:v>
                </c:pt>
                <c:pt idx="15">
                  <c:v>6724910.54</c:v>
                </c:pt>
                <c:pt idx="16">
                  <c:v>7475412.5899999999</c:v>
                </c:pt>
                <c:pt idx="17">
                  <c:v>7563227.5700000003</c:v>
                </c:pt>
                <c:pt idx="18">
                  <c:v>7707935.1699999999</c:v>
                </c:pt>
                <c:pt idx="19">
                  <c:v>8574844.3200000003</c:v>
                </c:pt>
                <c:pt idx="20">
                  <c:v>9625002.9100000001</c:v>
                </c:pt>
                <c:pt idx="21">
                  <c:v>9628168.2100000009</c:v>
                </c:pt>
                <c:pt idx="22">
                  <c:v>8040359.8499999996</c:v>
                </c:pt>
                <c:pt idx="23">
                  <c:v>8265565.7000000002</c:v>
                </c:pt>
                <c:pt idx="24">
                  <c:v>9251229.5500000007</c:v>
                </c:pt>
                <c:pt idx="25">
                  <c:v>7107371.5499999998</c:v>
                </c:pt>
                <c:pt idx="26">
                  <c:v>7623201.8200000003</c:v>
                </c:pt>
                <c:pt idx="27">
                  <c:v>8705629.1899999995</c:v>
                </c:pt>
                <c:pt idx="28">
                  <c:v>9096555.7300000004</c:v>
                </c:pt>
                <c:pt idx="29">
                  <c:v>8687621.7899999991</c:v>
                </c:pt>
                <c:pt idx="30">
                  <c:v>9384096.1600000001</c:v>
                </c:pt>
                <c:pt idx="31">
                  <c:v>10823148.41</c:v>
                </c:pt>
                <c:pt idx="32">
                  <c:v>10524350.859999999</c:v>
                </c:pt>
                <c:pt idx="33">
                  <c:v>12573623.949999999</c:v>
                </c:pt>
                <c:pt idx="34">
                  <c:v>9763062.6730000004</c:v>
                </c:pt>
                <c:pt idx="35">
                  <c:v>9479299.0089999996</c:v>
                </c:pt>
                <c:pt idx="36">
                  <c:v>10669735.6735</c:v>
                </c:pt>
                <c:pt idx="37">
                  <c:v>9928561.7114000004</c:v>
                </c:pt>
                <c:pt idx="38">
                  <c:v>10184547.9256</c:v>
                </c:pt>
                <c:pt idx="39">
                  <c:v>9865987.3939999994</c:v>
                </c:pt>
                <c:pt idx="40">
                  <c:v>9049317.5950000007</c:v>
                </c:pt>
                <c:pt idx="41">
                  <c:v>9791063.6899999995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780480"/>
        <c:axId val="333781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'数据-Part 1'!$B$1</c15:sqref>
                        </c15:formulaRef>
                      </c:ext>
                    </c:extLst>
                    <c:strCache>
                      <c:ptCount val="1"/>
                      <c:pt idx="0">
                        <c:v>月份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1'!$B$2:$B$37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1'!$C$1</c15:sqref>
                        </c15:formulaRef>
                      </c:ext>
                    </c:extLst>
                    <c:strCache>
                      <c:ptCount val="1"/>
                      <c:pt idx="0">
                        <c:v>订单量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1'!$C$2:$C$37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138788</c:v>
                      </c:pt>
                      <c:pt idx="1">
                        <c:v>141352</c:v>
                      </c:pt>
                      <c:pt idx="2">
                        <c:v>131026</c:v>
                      </c:pt>
                      <c:pt idx="3">
                        <c:v>99237</c:v>
                      </c:pt>
                      <c:pt idx="4">
                        <c:v>107483</c:v>
                      </c:pt>
                      <c:pt idx="5">
                        <c:v>107632</c:v>
                      </c:pt>
                      <c:pt idx="6">
                        <c:v>116870</c:v>
                      </c:pt>
                      <c:pt idx="7">
                        <c:v>117765</c:v>
                      </c:pt>
                      <c:pt idx="8">
                        <c:v>105475</c:v>
                      </c:pt>
                      <c:pt idx="9">
                        <c:v>101443</c:v>
                      </c:pt>
                      <c:pt idx="10">
                        <c:v>92228</c:v>
                      </c:pt>
                      <c:pt idx="11">
                        <c:v>96898</c:v>
                      </c:pt>
                      <c:pt idx="12">
                        <c:v>108621</c:v>
                      </c:pt>
                      <c:pt idx="13">
                        <c:v>101429</c:v>
                      </c:pt>
                      <c:pt idx="14">
                        <c:v>92452</c:v>
                      </c:pt>
                      <c:pt idx="15">
                        <c:v>87340</c:v>
                      </c:pt>
                      <c:pt idx="16">
                        <c:v>94034</c:v>
                      </c:pt>
                      <c:pt idx="17">
                        <c:v>94822</c:v>
                      </c:pt>
                      <c:pt idx="18">
                        <c:v>105226</c:v>
                      </c:pt>
                      <c:pt idx="19">
                        <c:v>107351</c:v>
                      </c:pt>
                      <c:pt idx="20">
                        <c:v>117621</c:v>
                      </c:pt>
                      <c:pt idx="21">
                        <c:v>106841</c:v>
                      </c:pt>
                      <c:pt idx="22">
                        <c:v>98736</c:v>
                      </c:pt>
                      <c:pt idx="23">
                        <c:v>103342</c:v>
                      </c:pt>
                      <c:pt idx="24">
                        <c:v>110370</c:v>
                      </c:pt>
                      <c:pt idx="25">
                        <c:v>88909</c:v>
                      </c:pt>
                      <c:pt idx="26">
                        <c:v>90533</c:v>
                      </c:pt>
                      <c:pt idx="27">
                        <c:v>94135</c:v>
                      </c:pt>
                      <c:pt idx="28">
                        <c:v>105033</c:v>
                      </c:pt>
                      <c:pt idx="29">
                        <c:v>115288</c:v>
                      </c:pt>
                      <c:pt idx="30">
                        <c:v>115598</c:v>
                      </c:pt>
                      <c:pt idx="31">
                        <c:v>126896</c:v>
                      </c:pt>
                      <c:pt idx="32">
                        <c:v>118364</c:v>
                      </c:pt>
                      <c:pt idx="33">
                        <c:v>127282</c:v>
                      </c:pt>
                      <c:pt idx="34">
                        <c:v>105163</c:v>
                      </c:pt>
                      <c:pt idx="35">
                        <c:v>99208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1'!$E$1</c15:sqref>
                        </c15:formulaRef>
                      </c:ext>
                    </c:extLst>
                    <c:strCache>
                      <c:ptCount val="1"/>
                      <c:pt idx="0">
                        <c:v>ARPU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1'!$E$2:$E$37</c15:sqref>
                        </c15:formulaRef>
                      </c:ext>
                    </c:extLst>
                    <c:numCache>
                      <c:formatCode>0.00_);[Red]\(0.00\)</c:formatCode>
                      <c:ptCount val="36"/>
                      <c:pt idx="0">
                        <c:v>35.653268726475218</c:v>
                      </c:pt>
                      <c:pt idx="1">
                        <c:v>37.233924672654808</c:v>
                      </c:pt>
                      <c:pt idx="2">
                        <c:v>33.602273364665372</c:v>
                      </c:pt>
                      <c:pt idx="3">
                        <c:v>34.144085784866121</c:v>
                      </c:pt>
                      <c:pt idx="4">
                        <c:v>36.604812445247994</c:v>
                      </c:pt>
                      <c:pt idx="5">
                        <c:v>35.615454761488415</c:v>
                      </c:pt>
                      <c:pt idx="6">
                        <c:v>34.523167044058788</c:v>
                      </c:pt>
                      <c:pt idx="7">
                        <c:v>34.737596942903984</c:v>
                      </c:pt>
                      <c:pt idx="8">
                        <c:v>36.956036659078777</c:v>
                      </c:pt>
                      <c:pt idx="9">
                        <c:v>33.981898640194693</c:v>
                      </c:pt>
                      <c:pt idx="10">
                        <c:v>35.240355504644022</c:v>
                      </c:pt>
                      <c:pt idx="11">
                        <c:v>36.827445197250505</c:v>
                      </c:pt>
                      <c:pt idx="12">
                        <c:v>39.104654031567584</c:v>
                      </c:pt>
                      <c:pt idx="13">
                        <c:v>39.838097447685179</c:v>
                      </c:pt>
                      <c:pt idx="14">
                        <c:v>33.935034265872346</c:v>
                      </c:pt>
                      <c:pt idx="15">
                        <c:v>33.427331444477581</c:v>
                      </c:pt>
                      <c:pt idx="16">
                        <c:v>37.220921185626295</c:v>
                      </c:pt>
                      <c:pt idx="17">
                        <c:v>35.879369485189471</c:v>
                      </c:pt>
                      <c:pt idx="18">
                        <c:v>34.918299055005392</c:v>
                      </c:pt>
                      <c:pt idx="19">
                        <c:v>40.6409987203185</c:v>
                      </c:pt>
                      <c:pt idx="20">
                        <c:v>46.395394252275182</c:v>
                      </c:pt>
                      <c:pt idx="21">
                        <c:v>43.668330627165695</c:v>
                      </c:pt>
                      <c:pt idx="22">
                        <c:v>39.844197576748677</c:v>
                      </c:pt>
                      <c:pt idx="23">
                        <c:v>41.563493508191449</c:v>
                      </c:pt>
                      <c:pt idx="24">
                        <c:v>49.534064466040213</c:v>
                      </c:pt>
                      <c:pt idx="25">
                        <c:v>40.408277663753843</c:v>
                      </c:pt>
                      <c:pt idx="26">
                        <c:v>44.250962547599144</c:v>
                      </c:pt>
                      <c:pt idx="27">
                        <c:v>54.594781040894524</c:v>
                      </c:pt>
                      <c:pt idx="28">
                        <c:v>56.285343130278754</c:v>
                      </c:pt>
                      <c:pt idx="29">
                        <c:v>51.632127600142631</c:v>
                      </c:pt>
                      <c:pt idx="30">
                        <c:v>53.538662574097003</c:v>
                      </c:pt>
                      <c:pt idx="31">
                        <c:v>63.832670283978651</c:v>
                      </c:pt>
                      <c:pt idx="32">
                        <c:v>65.643034922377382</c:v>
                      </c:pt>
                      <c:pt idx="33">
                        <c:v>76.536366818234384</c:v>
                      </c:pt>
                      <c:pt idx="34">
                        <c:v>66.347239726539414</c:v>
                      </c:pt>
                      <c:pt idx="35">
                        <c:v>63.84011185641647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1'!$F$1</c15:sqref>
                        </c15:formulaRef>
                      </c:ext>
                    </c:extLst>
                    <c:strCache>
                      <c:ptCount val="1"/>
                      <c:pt idx="0">
                        <c:v>ARPPU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1'!$F$2:$F$37</c15:sqref>
                        </c15:formulaRef>
                      </c:ext>
                    </c:extLst>
                    <c:numCache>
                      <c:formatCode>0.00_);[Red]\(0.00\)</c:formatCode>
                      <c:ptCount val="36"/>
                      <c:pt idx="0">
                        <c:v>315.023737580584</c:v>
                      </c:pt>
                      <c:pt idx="1">
                        <c:v>324.97688268917744</c:v>
                      </c:pt>
                      <c:pt idx="2">
                        <c:v>325.92967074317966</c:v>
                      </c:pt>
                      <c:pt idx="3">
                        <c:v>352.06245967374468</c:v>
                      </c:pt>
                      <c:pt idx="4">
                        <c:v>319.96819559284756</c:v>
                      </c:pt>
                      <c:pt idx="5">
                        <c:v>305.452</c:v>
                      </c:pt>
                      <c:pt idx="6">
                        <c:v>291.72965861752454</c:v>
                      </c:pt>
                      <c:pt idx="7">
                        <c:v>292.00488319088322</c:v>
                      </c:pt>
                      <c:pt idx="8">
                        <c:v>314.75234439350379</c:v>
                      </c:pt>
                      <c:pt idx="9">
                        <c:v>291.76454609845354</c:v>
                      </c:pt>
                      <c:pt idx="10">
                        <c:v>320.68882536101086</c:v>
                      </c:pt>
                      <c:pt idx="11">
                        <c:v>326.01165983785199</c:v>
                      </c:pt>
                      <c:pt idx="12">
                        <c:v>319.08518699927862</c:v>
                      </c:pt>
                      <c:pt idx="13">
                        <c:v>339.95565580108251</c:v>
                      </c:pt>
                      <c:pt idx="14">
                        <c:v>317.34392226625835</c:v>
                      </c:pt>
                      <c:pt idx="15">
                        <c:v>309.54709044879172</c:v>
                      </c:pt>
                      <c:pt idx="16">
                        <c:v>333.05469325016708</c:v>
                      </c:pt>
                      <c:pt idx="17">
                        <c:v>321.06072802139494</c:v>
                      </c:pt>
                      <c:pt idx="18">
                        <c:v>306.7468628621458</c:v>
                      </c:pt>
                      <c:pt idx="19">
                        <c:v>345.9691071212427</c:v>
                      </c:pt>
                      <c:pt idx="20">
                        <c:v>377.15528644200629</c:v>
                      </c:pt>
                      <c:pt idx="21">
                        <c:v>379.65962973186123</c:v>
                      </c:pt>
                      <c:pt idx="22">
                        <c:v>352.77114118989118</c:v>
                      </c:pt>
                      <c:pt idx="23">
                        <c:v>348.06778540447215</c:v>
                      </c:pt>
                      <c:pt idx="24">
                        <c:v>368.51615479604845</c:v>
                      </c:pt>
                      <c:pt idx="25">
                        <c:v>324.12310972272894</c:v>
                      </c:pt>
                      <c:pt idx="26">
                        <c:v>352.8769994908115</c:v>
                      </c:pt>
                      <c:pt idx="27">
                        <c:v>398.71893331501326</c:v>
                      </c:pt>
                      <c:pt idx="28">
                        <c:v>364.72297542199595</c:v>
                      </c:pt>
                      <c:pt idx="29">
                        <c:v>293.52056861950126</c:v>
                      </c:pt>
                      <c:pt idx="30">
                        <c:v>336.93928979210801</c:v>
                      </c:pt>
                      <c:pt idx="31">
                        <c:v>350.53596353154552</c:v>
                      </c:pt>
                      <c:pt idx="32">
                        <c:v>363.69875453571552</c:v>
                      </c:pt>
                      <c:pt idx="33">
                        <c:v>438.8393113918749</c:v>
                      </c:pt>
                      <c:pt idx="34">
                        <c:v>395.1856981582676</c:v>
                      </c:pt>
                      <c:pt idx="35">
                        <c:v>389.86999296701487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3378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781040"/>
        <c:crosses val="autoZero"/>
        <c:auto val="1"/>
        <c:lblAlgn val="ctr"/>
        <c:lblOffset val="100"/>
        <c:noMultiLvlLbl val="0"/>
      </c:catAx>
      <c:valAx>
        <c:axId val="3337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78048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63406386701662287"/>
        </c:manualLayout>
      </c:layout>
      <c:barChart>
        <c:barDir val="col"/>
        <c:grouping val="clustered"/>
        <c:varyColors val="0"/>
        <c:ser>
          <c:idx val="5"/>
          <c:order val="1"/>
          <c:tx>
            <c:strRef>
              <c:f>'数据-Part 1'!$P$1</c:f>
              <c:strCache>
                <c:ptCount val="1"/>
                <c:pt idx="0">
                  <c:v>下载点击量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1'!$P$2:$P$43</c:f>
              <c:numCache>
                <c:formatCode>General</c:formatCode>
                <c:ptCount val="42"/>
                <c:pt idx="0">
                  <c:v>97288</c:v>
                </c:pt>
                <c:pt idx="1">
                  <c:v>69965</c:v>
                </c:pt>
                <c:pt idx="2">
                  <c:v>76170</c:v>
                </c:pt>
                <c:pt idx="3">
                  <c:v>78253</c:v>
                </c:pt>
                <c:pt idx="4">
                  <c:v>60088</c:v>
                </c:pt>
                <c:pt idx="5">
                  <c:v>64003</c:v>
                </c:pt>
                <c:pt idx="6">
                  <c:v>77779</c:v>
                </c:pt>
                <c:pt idx="7">
                  <c:v>67886</c:v>
                </c:pt>
                <c:pt idx="8">
                  <c:v>61387</c:v>
                </c:pt>
                <c:pt idx="9">
                  <c:v>66862</c:v>
                </c:pt>
                <c:pt idx="10">
                  <c:v>63596</c:v>
                </c:pt>
                <c:pt idx="11">
                  <c:v>72186</c:v>
                </c:pt>
                <c:pt idx="12">
                  <c:v>55369</c:v>
                </c:pt>
                <c:pt idx="13">
                  <c:v>52599</c:v>
                </c:pt>
                <c:pt idx="14">
                  <c:v>152969</c:v>
                </c:pt>
                <c:pt idx="15">
                  <c:v>118982</c:v>
                </c:pt>
                <c:pt idx="16">
                  <c:v>304585</c:v>
                </c:pt>
                <c:pt idx="17">
                  <c:v>355965</c:v>
                </c:pt>
                <c:pt idx="18">
                  <c:v>333516</c:v>
                </c:pt>
                <c:pt idx="19">
                  <c:v>214268</c:v>
                </c:pt>
                <c:pt idx="20">
                  <c:v>210297</c:v>
                </c:pt>
                <c:pt idx="21">
                  <c:v>186629</c:v>
                </c:pt>
                <c:pt idx="22">
                  <c:v>75757</c:v>
                </c:pt>
                <c:pt idx="23">
                  <c:v>123204</c:v>
                </c:pt>
                <c:pt idx="24">
                  <c:v>73972</c:v>
                </c:pt>
                <c:pt idx="25">
                  <c:v>48153</c:v>
                </c:pt>
                <c:pt idx="26">
                  <c:v>111946</c:v>
                </c:pt>
                <c:pt idx="27">
                  <c:v>95417</c:v>
                </c:pt>
                <c:pt idx="28">
                  <c:v>214776</c:v>
                </c:pt>
                <c:pt idx="29">
                  <c:v>106324</c:v>
                </c:pt>
                <c:pt idx="30">
                  <c:v>121847</c:v>
                </c:pt>
                <c:pt idx="31">
                  <c:v>112791</c:v>
                </c:pt>
                <c:pt idx="32">
                  <c:v>74390</c:v>
                </c:pt>
                <c:pt idx="33">
                  <c:v>181879</c:v>
                </c:pt>
                <c:pt idx="34">
                  <c:v>115798</c:v>
                </c:pt>
                <c:pt idx="35">
                  <c:v>116187</c:v>
                </c:pt>
                <c:pt idx="36">
                  <c:v>175097</c:v>
                </c:pt>
                <c:pt idx="37">
                  <c:v>157662</c:v>
                </c:pt>
                <c:pt idx="38">
                  <c:v>243687</c:v>
                </c:pt>
                <c:pt idx="39">
                  <c:v>144373</c:v>
                </c:pt>
                <c:pt idx="40">
                  <c:v>88975</c:v>
                </c:pt>
                <c:pt idx="41">
                  <c:v>203300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178864"/>
        <c:axId val="332178304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'数据-Part 1'!$B$1</c15:sqref>
                        </c15:formulaRef>
                      </c:ext>
                    </c:extLst>
                    <c:strCache>
                      <c:ptCount val="1"/>
                      <c:pt idx="0">
                        <c:v>月份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0"/>
          <c:order val="2"/>
          <c:tx>
            <c:strRef>
              <c:f>'数据-Part 1'!$Q$1</c:f>
              <c:strCache>
                <c:ptCount val="1"/>
                <c:pt idx="0">
                  <c:v>主网页浏览量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1'!$Q$2:$Q$43</c:f>
              <c:numCache>
                <c:formatCode>General</c:formatCode>
                <c:ptCount val="42"/>
                <c:pt idx="0">
                  <c:v>7317663</c:v>
                </c:pt>
                <c:pt idx="1">
                  <c:v>4218349</c:v>
                </c:pt>
                <c:pt idx="2">
                  <c:v>6607406</c:v>
                </c:pt>
                <c:pt idx="3">
                  <c:v>5326827</c:v>
                </c:pt>
                <c:pt idx="4">
                  <c:v>4198178</c:v>
                </c:pt>
                <c:pt idx="5">
                  <c:v>4524540</c:v>
                </c:pt>
                <c:pt idx="6">
                  <c:v>5624019</c:v>
                </c:pt>
                <c:pt idx="7">
                  <c:v>5268441</c:v>
                </c:pt>
                <c:pt idx="8">
                  <c:v>6386420</c:v>
                </c:pt>
                <c:pt idx="9">
                  <c:v>8098949</c:v>
                </c:pt>
                <c:pt idx="10">
                  <c:v>6582284</c:v>
                </c:pt>
                <c:pt idx="11">
                  <c:v>7100031</c:v>
                </c:pt>
                <c:pt idx="12">
                  <c:v>6375375</c:v>
                </c:pt>
                <c:pt idx="13">
                  <c:v>3968448</c:v>
                </c:pt>
                <c:pt idx="14">
                  <c:v>14887002</c:v>
                </c:pt>
                <c:pt idx="15">
                  <c:v>8941536</c:v>
                </c:pt>
                <c:pt idx="16">
                  <c:v>11447952</c:v>
                </c:pt>
                <c:pt idx="17">
                  <c:v>10009074</c:v>
                </c:pt>
                <c:pt idx="18">
                  <c:v>291483531</c:v>
                </c:pt>
                <c:pt idx="19">
                  <c:v>42715182</c:v>
                </c:pt>
                <c:pt idx="20">
                  <c:v>16313670</c:v>
                </c:pt>
                <c:pt idx="21">
                  <c:v>19405825</c:v>
                </c:pt>
                <c:pt idx="22">
                  <c:v>6774554</c:v>
                </c:pt>
                <c:pt idx="23">
                  <c:v>7941577</c:v>
                </c:pt>
                <c:pt idx="24">
                  <c:v>4397567</c:v>
                </c:pt>
                <c:pt idx="25">
                  <c:v>6000726</c:v>
                </c:pt>
                <c:pt idx="26">
                  <c:v>21008021</c:v>
                </c:pt>
                <c:pt idx="27">
                  <c:v>14303894</c:v>
                </c:pt>
                <c:pt idx="28">
                  <c:v>38279445</c:v>
                </c:pt>
                <c:pt idx="29">
                  <c:v>26634968</c:v>
                </c:pt>
                <c:pt idx="30">
                  <c:v>47809414</c:v>
                </c:pt>
                <c:pt idx="31">
                  <c:v>38866958</c:v>
                </c:pt>
                <c:pt idx="32">
                  <c:v>25768625</c:v>
                </c:pt>
                <c:pt idx="33">
                  <c:v>54660957</c:v>
                </c:pt>
                <c:pt idx="34">
                  <c:v>40522843</c:v>
                </c:pt>
                <c:pt idx="35">
                  <c:v>62806095</c:v>
                </c:pt>
                <c:pt idx="36">
                  <c:v>85677169</c:v>
                </c:pt>
                <c:pt idx="37">
                  <c:v>62708649</c:v>
                </c:pt>
                <c:pt idx="38">
                  <c:v>100055701</c:v>
                </c:pt>
                <c:pt idx="39">
                  <c:v>44817658</c:v>
                </c:pt>
                <c:pt idx="40">
                  <c:v>30790288</c:v>
                </c:pt>
                <c:pt idx="41">
                  <c:v>80151358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177744"/>
        <c:axId val="332177184"/>
      </c:lineChart>
      <c:valAx>
        <c:axId val="3321771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主网页浏览量</a:t>
                </a:r>
              </a:p>
            </c:rich>
          </c:tx>
          <c:layout>
            <c:manualLayout>
              <c:xMode val="edge"/>
              <c:yMode val="edge"/>
              <c:x val="0.94650601905598608"/>
              <c:y val="0.29156945659570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177744"/>
        <c:crosses val="max"/>
        <c:crossBetween val="between"/>
        <c:dispUnits>
          <c:builtInUnit val="ten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3217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17718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32178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下载点击量</a:t>
                </a:r>
              </a:p>
            </c:rich>
          </c:tx>
          <c:layout>
            <c:manualLayout>
              <c:xMode val="edge"/>
              <c:yMode val="edge"/>
              <c:x val="3.0470612434152954E-2"/>
              <c:y val="0.24218674054632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178864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32178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2178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0.13827160493827159"/>
          <c:w val="0.77290923086200347"/>
          <c:h val="0.64799183435403906"/>
        </c:manualLayout>
      </c:layout>
      <c:barChart>
        <c:barDir val="col"/>
        <c:grouping val="clustered"/>
        <c:varyColors val="0"/>
        <c:ser>
          <c:idx val="5"/>
          <c:order val="1"/>
          <c:tx>
            <c:strRef>
              <c:f>'数据-Part 1'!$M$1</c:f>
              <c:strCache>
                <c:ptCount val="1"/>
                <c:pt idx="0">
                  <c:v>月新增付费用户数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1'!$M$2:$M$43</c:f>
              <c:numCache>
                <c:formatCode>General</c:formatCode>
                <c:ptCount val="42"/>
                <c:pt idx="0">
                  <c:v>4736</c:v>
                </c:pt>
                <c:pt idx="1">
                  <c:v>3721</c:v>
                </c:pt>
                <c:pt idx="2">
                  <c:v>3879</c:v>
                </c:pt>
                <c:pt idx="3">
                  <c:v>2986</c:v>
                </c:pt>
                <c:pt idx="4">
                  <c:v>4108</c:v>
                </c:pt>
                <c:pt idx="5">
                  <c:v>4000</c:v>
                </c:pt>
                <c:pt idx="6">
                  <c:v>4785</c:v>
                </c:pt>
                <c:pt idx="7">
                  <c:v>4455</c:v>
                </c:pt>
                <c:pt idx="8">
                  <c:v>3789</c:v>
                </c:pt>
                <c:pt idx="9">
                  <c:v>3981</c:v>
                </c:pt>
                <c:pt idx="10">
                  <c:v>3060</c:v>
                </c:pt>
                <c:pt idx="11">
                  <c:v>3486</c:v>
                </c:pt>
                <c:pt idx="12">
                  <c:v>4162</c:v>
                </c:pt>
                <c:pt idx="13">
                  <c:v>3009</c:v>
                </c:pt>
                <c:pt idx="14">
                  <c:v>3171</c:v>
                </c:pt>
                <c:pt idx="15">
                  <c:v>3141</c:v>
                </c:pt>
                <c:pt idx="16">
                  <c:v>3215</c:v>
                </c:pt>
                <c:pt idx="17">
                  <c:v>3426</c:v>
                </c:pt>
                <c:pt idx="18">
                  <c:v>3833</c:v>
                </c:pt>
                <c:pt idx="19">
                  <c:v>3717</c:v>
                </c:pt>
                <c:pt idx="20">
                  <c:v>3940</c:v>
                </c:pt>
                <c:pt idx="21">
                  <c:v>3894</c:v>
                </c:pt>
                <c:pt idx="22">
                  <c:v>3264</c:v>
                </c:pt>
                <c:pt idx="23">
                  <c:v>3100</c:v>
                </c:pt>
                <c:pt idx="24">
                  <c:v>3411</c:v>
                </c:pt>
                <c:pt idx="25">
                  <c:v>2626</c:v>
                </c:pt>
                <c:pt idx="26">
                  <c:v>3057</c:v>
                </c:pt>
                <c:pt idx="27">
                  <c:v>2899</c:v>
                </c:pt>
                <c:pt idx="28">
                  <c:v>3707</c:v>
                </c:pt>
                <c:pt idx="29">
                  <c:v>5263</c:v>
                </c:pt>
                <c:pt idx="30">
                  <c:v>5016</c:v>
                </c:pt>
                <c:pt idx="31">
                  <c:v>5651</c:v>
                </c:pt>
                <c:pt idx="32">
                  <c:v>5437</c:v>
                </c:pt>
                <c:pt idx="33">
                  <c:v>4273</c:v>
                </c:pt>
                <c:pt idx="34">
                  <c:v>3765</c:v>
                </c:pt>
                <c:pt idx="35">
                  <c:v>3845</c:v>
                </c:pt>
                <c:pt idx="36">
                  <c:v>3962</c:v>
                </c:pt>
                <c:pt idx="37">
                  <c:v>3213</c:v>
                </c:pt>
                <c:pt idx="38">
                  <c:v>3596</c:v>
                </c:pt>
                <c:pt idx="39">
                  <c:v>3316</c:v>
                </c:pt>
                <c:pt idx="40">
                  <c:v>3518</c:v>
                </c:pt>
                <c:pt idx="41">
                  <c:v>4311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3123440"/>
        <c:axId val="332183904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'数据-Part 1'!$B$1</c15:sqref>
                        </c15:formulaRef>
                      </c:ext>
                    </c:extLst>
                    <c:strCache>
                      <c:ptCount val="1"/>
                      <c:pt idx="0">
                        <c:v>月份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0"/>
          <c:order val="2"/>
          <c:tx>
            <c:strRef>
              <c:f>'数据-Part 1'!$N$1</c:f>
              <c:strCache>
                <c:ptCount val="1"/>
                <c:pt idx="0">
                  <c:v>月新增注册用户数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1'!$N$2:$N$43</c:f>
              <c:numCache>
                <c:formatCode>General</c:formatCode>
                <c:ptCount val="42"/>
                <c:pt idx="0">
                  <c:v>39241</c:v>
                </c:pt>
                <c:pt idx="1">
                  <c:v>33099</c:v>
                </c:pt>
                <c:pt idx="2">
                  <c:v>50270</c:v>
                </c:pt>
                <c:pt idx="3">
                  <c:v>30077</c:v>
                </c:pt>
                <c:pt idx="4">
                  <c:v>24415</c:v>
                </c:pt>
                <c:pt idx="5">
                  <c:v>30639</c:v>
                </c:pt>
                <c:pt idx="6">
                  <c:v>33128</c:v>
                </c:pt>
                <c:pt idx="7">
                  <c:v>28657</c:v>
                </c:pt>
                <c:pt idx="8">
                  <c:v>24847</c:v>
                </c:pt>
                <c:pt idx="9">
                  <c:v>29450</c:v>
                </c:pt>
                <c:pt idx="10">
                  <c:v>23254</c:v>
                </c:pt>
                <c:pt idx="11">
                  <c:v>23517</c:v>
                </c:pt>
                <c:pt idx="12">
                  <c:v>24278</c:v>
                </c:pt>
                <c:pt idx="13">
                  <c:v>18473</c:v>
                </c:pt>
                <c:pt idx="14">
                  <c:v>33537</c:v>
                </c:pt>
                <c:pt idx="15">
                  <c:v>25965</c:v>
                </c:pt>
                <c:pt idx="16">
                  <c:v>25212</c:v>
                </c:pt>
                <c:pt idx="17">
                  <c:v>31901</c:v>
                </c:pt>
                <c:pt idx="18">
                  <c:v>34279</c:v>
                </c:pt>
                <c:pt idx="19">
                  <c:v>24574</c:v>
                </c:pt>
                <c:pt idx="20">
                  <c:v>30045</c:v>
                </c:pt>
                <c:pt idx="21">
                  <c:v>38574</c:v>
                </c:pt>
                <c:pt idx="22">
                  <c:v>31636</c:v>
                </c:pt>
                <c:pt idx="23">
                  <c:v>25650</c:v>
                </c:pt>
                <c:pt idx="24">
                  <c:v>18164</c:v>
                </c:pt>
                <c:pt idx="25">
                  <c:v>18735</c:v>
                </c:pt>
                <c:pt idx="26">
                  <c:v>26039</c:v>
                </c:pt>
                <c:pt idx="27">
                  <c:v>16925</c:v>
                </c:pt>
                <c:pt idx="28">
                  <c:v>19205</c:v>
                </c:pt>
                <c:pt idx="29">
                  <c:v>19805</c:v>
                </c:pt>
                <c:pt idx="30">
                  <c:v>24137</c:v>
                </c:pt>
                <c:pt idx="31">
                  <c:v>21101</c:v>
                </c:pt>
                <c:pt idx="32">
                  <c:v>18602</c:v>
                </c:pt>
                <c:pt idx="33">
                  <c:v>24731</c:v>
                </c:pt>
                <c:pt idx="34">
                  <c:v>19443</c:v>
                </c:pt>
                <c:pt idx="35">
                  <c:v>22544</c:v>
                </c:pt>
                <c:pt idx="36">
                  <c:v>23684</c:v>
                </c:pt>
                <c:pt idx="37">
                  <c:v>21074</c:v>
                </c:pt>
                <c:pt idx="38">
                  <c:v>29576</c:v>
                </c:pt>
                <c:pt idx="39">
                  <c:v>22320</c:v>
                </c:pt>
                <c:pt idx="40">
                  <c:v>17231</c:v>
                </c:pt>
                <c:pt idx="41">
                  <c:v>31709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183344"/>
        <c:axId val="332182784"/>
      </c:lineChart>
      <c:valAx>
        <c:axId val="3321827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月新增注册用户数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5277919074324346"/>
              <c:y val="0.17831671041119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183344"/>
        <c:crosses val="max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3218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18278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32183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月新增付费用户数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3425666783724056E-2"/>
              <c:y val="0.1832549820161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123440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3312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2183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5.0925925925925923E-2"/>
          <c:w val="0.78266741867171785"/>
          <c:h val="0.66110017497812779"/>
        </c:manualLayout>
      </c:layout>
      <c:lineChart>
        <c:grouping val="standard"/>
        <c:varyColors val="0"/>
        <c:ser>
          <c:idx val="0"/>
          <c:order val="0"/>
          <c:tx>
            <c:strRef>
              <c:f>'数据-Part 1'!$E$1</c:f>
              <c:strCache>
                <c:ptCount val="1"/>
                <c:pt idx="0">
                  <c:v>ARPU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1'!$E$2:$E$43</c:f>
              <c:numCache>
                <c:formatCode>0.00_);[Red]\(0.00\)</c:formatCode>
                <c:ptCount val="42"/>
                <c:pt idx="0">
                  <c:v>35.653268726475218</c:v>
                </c:pt>
                <c:pt idx="1">
                  <c:v>37.233924672654808</c:v>
                </c:pt>
                <c:pt idx="2">
                  <c:v>33.602273364665372</c:v>
                </c:pt>
                <c:pt idx="3">
                  <c:v>34.144085784866121</c:v>
                </c:pt>
                <c:pt idx="4">
                  <c:v>36.604812445247994</c:v>
                </c:pt>
                <c:pt idx="5">
                  <c:v>35.615454761488415</c:v>
                </c:pt>
                <c:pt idx="6">
                  <c:v>34.523167044058788</c:v>
                </c:pt>
                <c:pt idx="7">
                  <c:v>34.737596942903984</c:v>
                </c:pt>
                <c:pt idx="8">
                  <c:v>36.956036659078777</c:v>
                </c:pt>
                <c:pt idx="9">
                  <c:v>33.981898640194693</c:v>
                </c:pt>
                <c:pt idx="10">
                  <c:v>35.240355504644022</c:v>
                </c:pt>
                <c:pt idx="11">
                  <c:v>36.827445197250505</c:v>
                </c:pt>
                <c:pt idx="12">
                  <c:v>39.104654031567584</c:v>
                </c:pt>
                <c:pt idx="13">
                  <c:v>39.838097447685179</c:v>
                </c:pt>
                <c:pt idx="14">
                  <c:v>33.935034265872346</c:v>
                </c:pt>
                <c:pt idx="15">
                  <c:v>33.427331444477581</c:v>
                </c:pt>
                <c:pt idx="16">
                  <c:v>37.220921185626295</c:v>
                </c:pt>
                <c:pt idx="17">
                  <c:v>35.879369485189471</c:v>
                </c:pt>
                <c:pt idx="18">
                  <c:v>34.918299055005392</c:v>
                </c:pt>
                <c:pt idx="19">
                  <c:v>40.6409987203185</c:v>
                </c:pt>
                <c:pt idx="20">
                  <c:v>46.395394252275182</c:v>
                </c:pt>
                <c:pt idx="21">
                  <c:v>43.668330627165695</c:v>
                </c:pt>
                <c:pt idx="22">
                  <c:v>39.844197576748677</c:v>
                </c:pt>
                <c:pt idx="23">
                  <c:v>41.563493508191449</c:v>
                </c:pt>
                <c:pt idx="24">
                  <c:v>49.534064466040213</c:v>
                </c:pt>
                <c:pt idx="25">
                  <c:v>40.408277663753843</c:v>
                </c:pt>
                <c:pt idx="26">
                  <c:v>44.250962547599144</c:v>
                </c:pt>
                <c:pt idx="27">
                  <c:v>54.594781040894524</c:v>
                </c:pt>
                <c:pt idx="28">
                  <c:v>56.285343130278754</c:v>
                </c:pt>
                <c:pt idx="29">
                  <c:v>51.632127600142631</c:v>
                </c:pt>
                <c:pt idx="30">
                  <c:v>53.538662574097003</c:v>
                </c:pt>
                <c:pt idx="31">
                  <c:v>63.832670283978651</c:v>
                </c:pt>
                <c:pt idx="32">
                  <c:v>65.643034922377382</c:v>
                </c:pt>
                <c:pt idx="33">
                  <c:v>76.536366818234384</c:v>
                </c:pt>
                <c:pt idx="34">
                  <c:v>66.347239726539414</c:v>
                </c:pt>
                <c:pt idx="35">
                  <c:v>63.84011185641647</c:v>
                </c:pt>
                <c:pt idx="36">
                  <c:v>70.297375632494393</c:v>
                </c:pt>
                <c:pt idx="37">
                  <c:v>68.36110434255734</c:v>
                </c:pt>
                <c:pt idx="38">
                  <c:v>66.049793609390704</c:v>
                </c:pt>
                <c:pt idx="39">
                  <c:v>70.94260008628747</c:v>
                </c:pt>
                <c:pt idx="40">
                  <c:v>67.277670269948786</c:v>
                </c:pt>
                <c:pt idx="41">
                  <c:v>67.224616298310295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126800"/>
        <c:axId val="333126240"/>
        <c:extLst/>
      </c:lineChart>
      <c:valAx>
        <c:axId val="3331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ARPU</a:t>
                </a:r>
                <a:r>
                  <a:rPr lang="zh-CN" altLang="en-US"/>
                  <a:t>值</a:t>
                </a:r>
              </a:p>
            </c:rich>
          </c:tx>
          <c:layout>
            <c:manualLayout>
              <c:xMode val="edge"/>
              <c:yMode val="edge"/>
              <c:x val="1.5208663665740847E-2"/>
              <c:y val="0.21480924259467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126800"/>
        <c:crosses val="autoZero"/>
        <c:crossBetween val="between"/>
      </c:valAx>
      <c:catAx>
        <c:axId val="33312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126240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49535849712503"/>
          <c:y val="0.16406214848143982"/>
          <c:w val="9.1900692766917452E-2"/>
          <c:h val="0.5111614173228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914938345204109"/>
          <c:h val="0.63406386701662287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361120"/>
        <c:axId val="333130720"/>
        <c:extLst>
          <c:ext xmlns:c15="http://schemas.microsoft.com/office/drawing/2012/chart" uri="{02D57815-91ED-43cb-92C2-25804820EDAC}">
            <c15:filteredBar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'数据-Part 1'!$I$1</c15:sqref>
                        </c15:formulaRef>
                      </c:ext>
                    </c:extLst>
                    <c:strCache>
                      <c:ptCount val="1"/>
                      <c:pt idx="0">
                        <c:v>月付费用户数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'数据-Part 1'!$I$2:$I$37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26370</c:v>
                      </c:pt>
                      <c:pt idx="1">
                        <c:v>26417</c:v>
                      </c:pt>
                      <c:pt idx="2">
                        <c:v>25512</c:v>
                      </c:pt>
                      <c:pt idx="3">
                        <c:v>21946</c:v>
                      </c:pt>
                      <c:pt idx="4">
                        <c:v>24551</c:v>
                      </c:pt>
                      <c:pt idx="5">
                        <c:v>26005</c:v>
                      </c:pt>
                      <c:pt idx="6">
                        <c:v>28326</c:v>
                      </c:pt>
                      <c:pt idx="7">
                        <c:v>28080</c:v>
                      </c:pt>
                      <c:pt idx="8">
                        <c:v>25738</c:v>
                      </c:pt>
                      <c:pt idx="9">
                        <c:v>25413</c:v>
                      </c:pt>
                      <c:pt idx="10">
                        <c:v>22160</c:v>
                      </c:pt>
                      <c:pt idx="11">
                        <c:v>22942</c:v>
                      </c:pt>
                      <c:pt idx="12">
                        <c:v>26337</c:v>
                      </c:pt>
                      <c:pt idx="13">
                        <c:v>24573</c:v>
                      </c:pt>
                      <c:pt idx="14">
                        <c:v>22204</c:v>
                      </c:pt>
                      <c:pt idx="15">
                        <c:v>21725</c:v>
                      </c:pt>
                      <c:pt idx="16">
                        <c:v>22445</c:v>
                      </c:pt>
                      <c:pt idx="17">
                        <c:v>23557</c:v>
                      </c:pt>
                      <c:pt idx="18">
                        <c:v>25128</c:v>
                      </c:pt>
                      <c:pt idx="19">
                        <c:v>24785</c:v>
                      </c:pt>
                      <c:pt idx="20">
                        <c:v>25520</c:v>
                      </c:pt>
                      <c:pt idx="21">
                        <c:v>25360</c:v>
                      </c:pt>
                      <c:pt idx="22">
                        <c:v>22792</c:v>
                      </c:pt>
                      <c:pt idx="23">
                        <c:v>23747</c:v>
                      </c:pt>
                      <c:pt idx="24">
                        <c:v>25104</c:v>
                      </c:pt>
                      <c:pt idx="25">
                        <c:v>21928</c:v>
                      </c:pt>
                      <c:pt idx="26">
                        <c:v>21603</c:v>
                      </c:pt>
                      <c:pt idx="27">
                        <c:v>21834</c:v>
                      </c:pt>
                      <c:pt idx="28">
                        <c:v>24941</c:v>
                      </c:pt>
                      <c:pt idx="29">
                        <c:v>29598</c:v>
                      </c:pt>
                      <c:pt idx="30">
                        <c:v>27851</c:v>
                      </c:pt>
                      <c:pt idx="31">
                        <c:v>30876</c:v>
                      </c:pt>
                      <c:pt idx="32">
                        <c:v>28937</c:v>
                      </c:pt>
                      <c:pt idx="33">
                        <c:v>28652</c:v>
                      </c:pt>
                      <c:pt idx="34">
                        <c:v>24705</c:v>
                      </c:pt>
                      <c:pt idx="35">
                        <c:v>24314</c:v>
                      </c:pt>
                    </c:numCache>
                  </c:numRef>
                </c:val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"/>
          <c:order val="3"/>
          <c:tx>
            <c:strRef>
              <c:f>'数据-Part 1'!$K$1</c:f>
              <c:strCache>
                <c:ptCount val="1"/>
                <c:pt idx="0">
                  <c:v>月活跃用户数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1'!$K$2:$K$43</c:f>
              <c:numCache>
                <c:formatCode>General</c:formatCode>
                <c:ptCount val="42"/>
                <c:pt idx="0">
                  <c:v>232999</c:v>
                </c:pt>
                <c:pt idx="1">
                  <c:v>230567</c:v>
                </c:pt>
                <c:pt idx="2">
                  <c:v>247457</c:v>
                </c:pt>
                <c:pt idx="3">
                  <c:v>226287</c:v>
                </c:pt>
                <c:pt idx="4">
                  <c:v>214604</c:v>
                </c:pt>
                <c:pt idx="5">
                  <c:v>223029</c:v>
                </c:pt>
                <c:pt idx="6">
                  <c:v>239362</c:v>
                </c:pt>
                <c:pt idx="7">
                  <c:v>236041</c:v>
                </c:pt>
                <c:pt idx="8">
                  <c:v>219209</c:v>
                </c:pt>
                <c:pt idx="9">
                  <c:v>218193</c:v>
                </c:pt>
                <c:pt idx="10">
                  <c:v>201657</c:v>
                </c:pt>
                <c:pt idx="11">
                  <c:v>203092</c:v>
                </c:pt>
                <c:pt idx="12">
                  <c:v>214904</c:v>
                </c:pt>
                <c:pt idx="13">
                  <c:v>209692</c:v>
                </c:pt>
                <c:pt idx="14">
                  <c:v>207641</c:v>
                </c:pt>
                <c:pt idx="15">
                  <c:v>201180</c:v>
                </c:pt>
                <c:pt idx="16">
                  <c:v>200839</c:v>
                </c:pt>
                <c:pt idx="17">
                  <c:v>210796</c:v>
                </c:pt>
                <c:pt idx="18">
                  <c:v>220742</c:v>
                </c:pt>
                <c:pt idx="19">
                  <c:v>210990</c:v>
                </c:pt>
                <c:pt idx="20">
                  <c:v>207456</c:v>
                </c:pt>
                <c:pt idx="21">
                  <c:v>220484</c:v>
                </c:pt>
                <c:pt idx="22">
                  <c:v>201795</c:v>
                </c:pt>
                <c:pt idx="23">
                  <c:v>198866</c:v>
                </c:pt>
                <c:pt idx="24">
                  <c:v>186765</c:v>
                </c:pt>
                <c:pt idx="25">
                  <c:v>175889</c:v>
                </c:pt>
                <c:pt idx="26">
                  <c:v>172272</c:v>
                </c:pt>
                <c:pt idx="27">
                  <c:v>159459</c:v>
                </c:pt>
                <c:pt idx="28">
                  <c:v>161615</c:v>
                </c:pt>
                <c:pt idx="29">
                  <c:v>168260</c:v>
                </c:pt>
                <c:pt idx="30">
                  <c:v>175277</c:v>
                </c:pt>
                <c:pt idx="31">
                  <c:v>169555</c:v>
                </c:pt>
                <c:pt idx="32">
                  <c:v>160327</c:v>
                </c:pt>
                <c:pt idx="33">
                  <c:v>164283</c:v>
                </c:pt>
                <c:pt idx="34">
                  <c:v>147151</c:v>
                </c:pt>
                <c:pt idx="35">
                  <c:v>148485</c:v>
                </c:pt>
                <c:pt idx="36">
                  <c:v>151780</c:v>
                </c:pt>
                <c:pt idx="37">
                  <c:v>145237</c:v>
                </c:pt>
                <c:pt idx="38">
                  <c:v>154195</c:v>
                </c:pt>
                <c:pt idx="39">
                  <c:v>139070</c:v>
                </c:pt>
                <c:pt idx="40">
                  <c:v>134507</c:v>
                </c:pt>
                <c:pt idx="41">
                  <c:v>145647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362240"/>
        <c:axId val="3313616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'数据-Part 1'!$J$1</c15:sqref>
                        </c15:formulaRef>
                      </c:ext>
                    </c:extLst>
                    <c:strCache>
                      <c:ptCount val="1"/>
                      <c:pt idx="0">
                        <c:v>月付费转化率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1'!$J$2:$J$37</c15:sqref>
                        </c15:formulaRef>
                      </c:ext>
                    </c:extLst>
                    <c:numCache>
                      <c:formatCode>0.00%</c:formatCode>
                      <c:ptCount val="36"/>
                      <c:pt idx="0">
                        <c:v>0.11317645140107897</c:v>
                      </c:pt>
                      <c:pt idx="1">
                        <c:v>0.11457407174487243</c:v>
                      </c:pt>
                      <c:pt idx="2">
                        <c:v>0.10309669962862235</c:v>
                      </c:pt>
                      <c:pt idx="3">
                        <c:v>9.6983034818615296E-2</c:v>
                      </c:pt>
                      <c:pt idx="4">
                        <c:v>0.1144014091070064</c:v>
                      </c:pt>
                      <c:pt idx="5">
                        <c:v>0.1165991866528568</c:v>
                      </c:pt>
                      <c:pt idx="6">
                        <c:v>0.1183395860662929</c:v>
                      </c:pt>
                      <c:pt idx="7">
                        <c:v>0.11896238365368729</c:v>
                      </c:pt>
                      <c:pt idx="8">
                        <c:v>0.11741306241988239</c:v>
                      </c:pt>
                      <c:pt idx="9">
                        <c:v>0.11647028089810398</c:v>
                      </c:pt>
                      <c:pt idx="10">
                        <c:v>0.10988956495435319</c:v>
                      </c:pt>
                      <c:pt idx="11">
                        <c:v>0.11296358300671616</c:v>
                      </c:pt>
                      <c:pt idx="12">
                        <c:v>0.12255239548821799</c:v>
                      </c:pt>
                      <c:pt idx="13">
                        <c:v>0.11718615874711481</c:v>
                      </c:pt>
                      <c:pt idx="14">
                        <c:v>0.10693456494622931</c:v>
                      </c:pt>
                      <c:pt idx="15">
                        <c:v>0.10798787155780892</c:v>
                      </c:pt>
                      <c:pt idx="16">
                        <c:v>0.11175618281309906</c:v>
                      </c:pt>
                      <c:pt idx="17">
                        <c:v>0.11175259492589992</c:v>
                      </c:pt>
                      <c:pt idx="18">
                        <c:v>0.11383424993884263</c:v>
                      </c:pt>
                      <c:pt idx="19">
                        <c:v>0.11747002227593725</c:v>
                      </c:pt>
                      <c:pt idx="20">
                        <c:v>0.12301403671139904</c:v>
                      </c:pt>
                      <c:pt idx="21">
                        <c:v>0.11501968396799768</c:v>
                      </c:pt>
                      <c:pt idx="22">
                        <c:v>0.11294630689561189</c:v>
                      </c:pt>
                      <c:pt idx="23">
                        <c:v>0.11941206641658202</c:v>
                      </c:pt>
                      <c:pt idx="24">
                        <c:v>0.13441490643321821</c:v>
                      </c:pt>
                      <c:pt idx="25">
                        <c:v>0.12466953590048269</c:v>
                      </c:pt>
                      <c:pt idx="26">
                        <c:v>0.12540052939537474</c:v>
                      </c:pt>
                      <c:pt idx="27">
                        <c:v>0.13692547927680471</c:v>
                      </c:pt>
                      <c:pt idx="28">
                        <c:v>0.15432354670049192</c:v>
                      </c:pt>
                      <c:pt idx="29">
                        <c:v>0.17590633543325807</c:v>
                      </c:pt>
                      <c:pt idx="30">
                        <c:v>0.15889706008204157</c:v>
                      </c:pt>
                      <c:pt idx="31">
                        <c:v>0.18210020347379907</c:v>
                      </c:pt>
                      <c:pt idx="32">
                        <c:v>0.18048737891933361</c:v>
                      </c:pt>
                      <c:pt idx="33">
                        <c:v>0.17440635975724816</c:v>
                      </c:pt>
                      <c:pt idx="34">
                        <c:v>0.16788876732064342</c:v>
                      </c:pt>
                      <c:pt idx="35">
                        <c:v>0.16374717984981649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2"/>
          <c:order val="0"/>
          <c:tx>
            <c:strRef>
              <c:f>'数据-Part 1'!$G$1</c:f>
              <c:strCache>
                <c:ptCount val="1"/>
                <c:pt idx="0">
                  <c:v>月充值金额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1'!$G$2:$G$43</c:f>
              <c:numCache>
                <c:formatCode>General</c:formatCode>
                <c:ptCount val="42"/>
                <c:pt idx="0">
                  <c:v>8307175.96</c:v>
                </c:pt>
                <c:pt idx="1">
                  <c:v>8584914.3100000005</c:v>
                </c:pt>
                <c:pt idx="2">
                  <c:v>8315117.7599999998</c:v>
                </c:pt>
                <c:pt idx="3">
                  <c:v>7726362.7400000002</c:v>
                </c:pt>
                <c:pt idx="4">
                  <c:v>7855539.1699999999</c:v>
                </c:pt>
                <c:pt idx="5">
                  <c:v>7943279.2599999998</c:v>
                </c:pt>
                <c:pt idx="6">
                  <c:v>8263534.3099999996</c:v>
                </c:pt>
                <c:pt idx="7">
                  <c:v>8199497.1200000001</c:v>
                </c:pt>
                <c:pt idx="8">
                  <c:v>8101095.8399999999</c:v>
                </c:pt>
                <c:pt idx="9">
                  <c:v>7414612.4100000001</c:v>
                </c:pt>
                <c:pt idx="10">
                  <c:v>7106464.3700000001</c:v>
                </c:pt>
                <c:pt idx="11">
                  <c:v>7479359.5</c:v>
                </c:pt>
                <c:pt idx="12">
                  <c:v>8403746.5700000003</c:v>
                </c:pt>
                <c:pt idx="13">
                  <c:v>8353730.3300000001</c:v>
                </c:pt>
                <c:pt idx="14">
                  <c:v>7046304.4500000002</c:v>
                </c:pt>
                <c:pt idx="15">
                  <c:v>6724910.54</c:v>
                </c:pt>
                <c:pt idx="16">
                  <c:v>7475412.5899999999</c:v>
                </c:pt>
                <c:pt idx="17">
                  <c:v>7563227.5700000003</c:v>
                </c:pt>
                <c:pt idx="18">
                  <c:v>7707935.1699999999</c:v>
                </c:pt>
                <c:pt idx="19">
                  <c:v>8574844.3200000003</c:v>
                </c:pt>
                <c:pt idx="20">
                  <c:v>9625002.9100000001</c:v>
                </c:pt>
                <c:pt idx="21">
                  <c:v>9628168.2100000009</c:v>
                </c:pt>
                <c:pt idx="22">
                  <c:v>8040359.8499999996</c:v>
                </c:pt>
                <c:pt idx="23">
                  <c:v>8265565.7000000002</c:v>
                </c:pt>
                <c:pt idx="24">
                  <c:v>9251229.5500000007</c:v>
                </c:pt>
                <c:pt idx="25">
                  <c:v>7107371.5499999998</c:v>
                </c:pt>
                <c:pt idx="26">
                  <c:v>7623201.8200000003</c:v>
                </c:pt>
                <c:pt idx="27">
                  <c:v>8705629.1899999995</c:v>
                </c:pt>
                <c:pt idx="28">
                  <c:v>9096555.7300000004</c:v>
                </c:pt>
                <c:pt idx="29">
                  <c:v>8687621.7899999991</c:v>
                </c:pt>
                <c:pt idx="30">
                  <c:v>9384096.1600000001</c:v>
                </c:pt>
                <c:pt idx="31">
                  <c:v>10823148.41</c:v>
                </c:pt>
                <c:pt idx="32">
                  <c:v>10524350.859999999</c:v>
                </c:pt>
                <c:pt idx="33">
                  <c:v>12573623.949999999</c:v>
                </c:pt>
                <c:pt idx="34">
                  <c:v>9763062.6730000004</c:v>
                </c:pt>
                <c:pt idx="35">
                  <c:v>9479299.0089999996</c:v>
                </c:pt>
                <c:pt idx="36">
                  <c:v>10669735.6735</c:v>
                </c:pt>
                <c:pt idx="37">
                  <c:v>9928561.7114000004</c:v>
                </c:pt>
                <c:pt idx="38">
                  <c:v>10184547.9256</c:v>
                </c:pt>
                <c:pt idx="39">
                  <c:v>9865987.3939999994</c:v>
                </c:pt>
                <c:pt idx="40">
                  <c:v>9049317.5950000007</c:v>
                </c:pt>
                <c:pt idx="41">
                  <c:v>9791063.6899999995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361120"/>
        <c:axId val="333130720"/>
      </c:lineChart>
      <c:valAx>
        <c:axId val="3331307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充值金额</a:t>
                </a:r>
              </a:p>
            </c:rich>
          </c:tx>
          <c:layout>
            <c:manualLayout>
              <c:xMode val="edge"/>
              <c:yMode val="edge"/>
              <c:x val="0.94650601905598608"/>
              <c:y val="0.29156945659570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361120"/>
        <c:crosses val="max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3136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13072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31361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活跃用户数</a:t>
                </a:r>
              </a:p>
            </c:rich>
          </c:tx>
          <c:layout>
            <c:manualLayout>
              <c:xMode val="edge"/>
              <c:yMode val="edge"/>
              <c:x val="3.0470612434152954E-2"/>
              <c:y val="0.24218674054632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362240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313622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1361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379523007680268"/>
          <c:y val="1.8518518518518517E-2"/>
          <c:w val="0.31240940039534371"/>
          <c:h val="0.10416739574219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5.0925925925925923E-2"/>
          <c:w val="0.78266741867171785"/>
          <c:h val="0.66110017497812779"/>
        </c:manualLayout>
      </c:layout>
      <c:lineChart>
        <c:grouping val="standard"/>
        <c:varyColors val="0"/>
        <c:ser>
          <c:idx val="2"/>
          <c:order val="0"/>
          <c:tx>
            <c:strRef>
              <c:f>'数据-Part 1'!$F$1</c:f>
              <c:strCache>
                <c:ptCount val="1"/>
                <c:pt idx="0">
                  <c:v>ARPPU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1'!$F$2:$F$43</c:f>
              <c:numCache>
                <c:formatCode>0.00_);[Red]\(0.00\)</c:formatCode>
                <c:ptCount val="42"/>
                <c:pt idx="0">
                  <c:v>315.023737580584</c:v>
                </c:pt>
                <c:pt idx="1">
                  <c:v>324.97688268917744</c:v>
                </c:pt>
                <c:pt idx="2">
                  <c:v>325.92967074317966</c:v>
                </c:pt>
                <c:pt idx="3">
                  <c:v>352.06245967374468</c:v>
                </c:pt>
                <c:pt idx="4">
                  <c:v>319.96819559284756</c:v>
                </c:pt>
                <c:pt idx="5">
                  <c:v>305.452</c:v>
                </c:pt>
                <c:pt idx="6">
                  <c:v>291.72965861752454</c:v>
                </c:pt>
                <c:pt idx="7">
                  <c:v>292.00488319088322</c:v>
                </c:pt>
                <c:pt idx="8">
                  <c:v>314.75234439350379</c:v>
                </c:pt>
                <c:pt idx="9">
                  <c:v>291.76454609845354</c:v>
                </c:pt>
                <c:pt idx="10">
                  <c:v>320.68882536101086</c:v>
                </c:pt>
                <c:pt idx="11">
                  <c:v>326.01165983785199</c:v>
                </c:pt>
                <c:pt idx="12">
                  <c:v>319.08518699927862</c:v>
                </c:pt>
                <c:pt idx="13">
                  <c:v>339.95565580108251</c:v>
                </c:pt>
                <c:pt idx="14">
                  <c:v>317.34392226625835</c:v>
                </c:pt>
                <c:pt idx="15">
                  <c:v>309.54709044879172</c:v>
                </c:pt>
                <c:pt idx="16">
                  <c:v>333.05469325016708</c:v>
                </c:pt>
                <c:pt idx="17">
                  <c:v>321.06072802139494</c:v>
                </c:pt>
                <c:pt idx="18">
                  <c:v>306.7468628621458</c:v>
                </c:pt>
                <c:pt idx="19">
                  <c:v>345.9691071212427</c:v>
                </c:pt>
                <c:pt idx="20">
                  <c:v>377.15528644200629</c:v>
                </c:pt>
                <c:pt idx="21">
                  <c:v>379.65962973186123</c:v>
                </c:pt>
                <c:pt idx="22">
                  <c:v>352.77114118989118</c:v>
                </c:pt>
                <c:pt idx="23">
                  <c:v>348.06778540447215</c:v>
                </c:pt>
                <c:pt idx="24">
                  <c:v>368.51615479604845</c:v>
                </c:pt>
                <c:pt idx="25">
                  <c:v>324.12310972272894</c:v>
                </c:pt>
                <c:pt idx="26">
                  <c:v>352.8769994908115</c:v>
                </c:pt>
                <c:pt idx="27">
                  <c:v>398.71893331501326</c:v>
                </c:pt>
                <c:pt idx="28">
                  <c:v>364.72297542199595</c:v>
                </c:pt>
                <c:pt idx="29">
                  <c:v>293.52056861950126</c:v>
                </c:pt>
                <c:pt idx="30">
                  <c:v>336.93928979210801</c:v>
                </c:pt>
                <c:pt idx="31">
                  <c:v>350.53596353154552</c:v>
                </c:pt>
                <c:pt idx="32">
                  <c:v>363.69875453571552</c:v>
                </c:pt>
                <c:pt idx="33">
                  <c:v>438.8393113918749</c:v>
                </c:pt>
                <c:pt idx="34">
                  <c:v>395.1856981582676</c:v>
                </c:pt>
                <c:pt idx="35">
                  <c:v>389.86999296701487</c:v>
                </c:pt>
                <c:pt idx="36">
                  <c:v>411.26024026749923</c:v>
                </c:pt>
                <c:pt idx="37">
                  <c:v>425.20606901070664</c:v>
                </c:pt>
                <c:pt idx="38">
                  <c:v>419.11719858436214</c:v>
                </c:pt>
                <c:pt idx="39">
                  <c:v>433.26983417504721</c:v>
                </c:pt>
                <c:pt idx="40">
                  <c:v>404.60151994098186</c:v>
                </c:pt>
                <c:pt idx="41">
                  <c:v>414.24368294127601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365600"/>
        <c:axId val="331365040"/>
        <c:extLst/>
      </c:lineChart>
      <c:valAx>
        <c:axId val="3313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ARPPU</a:t>
                </a:r>
                <a:r>
                  <a:rPr lang="zh-CN" altLang="en-US"/>
                  <a:t>值</a:t>
                </a:r>
              </a:p>
            </c:rich>
          </c:tx>
          <c:layout>
            <c:manualLayout>
              <c:xMode val="edge"/>
              <c:yMode val="edge"/>
              <c:x val="2.6020509873613491E-2"/>
              <c:y val="0.21480935572708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365600"/>
        <c:crosses val="autoZero"/>
        <c:crossBetween val="between"/>
      </c:valAx>
      <c:catAx>
        <c:axId val="33136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365040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49535849712503"/>
          <c:y val="0.16406214848143982"/>
          <c:w val="9.5504641502875007E-2"/>
          <c:h val="0.11083821418874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914938345204109"/>
          <c:h val="0.63406386701662287"/>
        </c:manualLayout>
      </c:layout>
      <c:barChart>
        <c:barDir val="col"/>
        <c:grouping val="clustered"/>
        <c:varyColors val="0"/>
        <c:ser>
          <c:idx val="5"/>
          <c:order val="1"/>
          <c:tx>
            <c:strRef>
              <c:f>'数据-Part 1'!$I$1</c:f>
              <c:strCache>
                <c:ptCount val="1"/>
                <c:pt idx="0">
                  <c:v>月付费用户数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1'!$I$2:$I$43</c:f>
              <c:numCache>
                <c:formatCode>General</c:formatCode>
                <c:ptCount val="42"/>
                <c:pt idx="0">
                  <c:v>26370</c:v>
                </c:pt>
                <c:pt idx="1">
                  <c:v>26417</c:v>
                </c:pt>
                <c:pt idx="2">
                  <c:v>25512</c:v>
                </c:pt>
                <c:pt idx="3">
                  <c:v>21946</c:v>
                </c:pt>
                <c:pt idx="4">
                  <c:v>24551</c:v>
                </c:pt>
                <c:pt idx="5">
                  <c:v>26005</c:v>
                </c:pt>
                <c:pt idx="6">
                  <c:v>28326</c:v>
                </c:pt>
                <c:pt idx="7">
                  <c:v>28080</c:v>
                </c:pt>
                <c:pt idx="8">
                  <c:v>25738</c:v>
                </c:pt>
                <c:pt idx="9">
                  <c:v>25413</c:v>
                </c:pt>
                <c:pt idx="10">
                  <c:v>22160</c:v>
                </c:pt>
                <c:pt idx="11">
                  <c:v>22942</c:v>
                </c:pt>
                <c:pt idx="12">
                  <c:v>26337</c:v>
                </c:pt>
                <c:pt idx="13">
                  <c:v>24573</c:v>
                </c:pt>
                <c:pt idx="14">
                  <c:v>22204</c:v>
                </c:pt>
                <c:pt idx="15">
                  <c:v>21725</c:v>
                </c:pt>
                <c:pt idx="16">
                  <c:v>22445</c:v>
                </c:pt>
                <c:pt idx="17">
                  <c:v>23557</c:v>
                </c:pt>
                <c:pt idx="18">
                  <c:v>25128</c:v>
                </c:pt>
                <c:pt idx="19">
                  <c:v>24785</c:v>
                </c:pt>
                <c:pt idx="20">
                  <c:v>25520</c:v>
                </c:pt>
                <c:pt idx="21">
                  <c:v>25360</c:v>
                </c:pt>
                <c:pt idx="22">
                  <c:v>22792</c:v>
                </c:pt>
                <c:pt idx="23">
                  <c:v>23747</c:v>
                </c:pt>
                <c:pt idx="24">
                  <c:v>25104</c:v>
                </c:pt>
                <c:pt idx="25">
                  <c:v>21928</c:v>
                </c:pt>
                <c:pt idx="26">
                  <c:v>21603</c:v>
                </c:pt>
                <c:pt idx="27">
                  <c:v>21834</c:v>
                </c:pt>
                <c:pt idx="28">
                  <c:v>24941</c:v>
                </c:pt>
                <c:pt idx="29">
                  <c:v>29598</c:v>
                </c:pt>
                <c:pt idx="30">
                  <c:v>27851</c:v>
                </c:pt>
                <c:pt idx="31">
                  <c:v>30876</c:v>
                </c:pt>
                <c:pt idx="32">
                  <c:v>28937</c:v>
                </c:pt>
                <c:pt idx="33">
                  <c:v>28652</c:v>
                </c:pt>
                <c:pt idx="34">
                  <c:v>24705</c:v>
                </c:pt>
                <c:pt idx="35">
                  <c:v>24314</c:v>
                </c:pt>
                <c:pt idx="36">
                  <c:v>25944</c:v>
                </c:pt>
                <c:pt idx="37">
                  <c:v>23350</c:v>
                </c:pt>
                <c:pt idx="38">
                  <c:v>24300</c:v>
                </c:pt>
                <c:pt idx="39">
                  <c:v>22771</c:v>
                </c:pt>
                <c:pt idx="40">
                  <c:v>22366</c:v>
                </c:pt>
                <c:pt idx="41">
                  <c:v>23636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3367424"/>
        <c:axId val="333366864"/>
        <c:extLst/>
      </c:barChart>
      <c:lineChart>
        <c:grouping val="standard"/>
        <c:varyColors val="0"/>
        <c:ser>
          <c:idx val="2"/>
          <c:order val="0"/>
          <c:tx>
            <c:strRef>
              <c:f>'数据-Part 1'!$G$1</c:f>
              <c:strCache>
                <c:ptCount val="1"/>
                <c:pt idx="0">
                  <c:v>月充值金额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1'!$G$2:$G$43</c:f>
              <c:numCache>
                <c:formatCode>General</c:formatCode>
                <c:ptCount val="42"/>
                <c:pt idx="0">
                  <c:v>8307175.96</c:v>
                </c:pt>
                <c:pt idx="1">
                  <c:v>8584914.3100000005</c:v>
                </c:pt>
                <c:pt idx="2">
                  <c:v>8315117.7599999998</c:v>
                </c:pt>
                <c:pt idx="3">
                  <c:v>7726362.7400000002</c:v>
                </c:pt>
                <c:pt idx="4">
                  <c:v>7855539.1699999999</c:v>
                </c:pt>
                <c:pt idx="5">
                  <c:v>7943279.2599999998</c:v>
                </c:pt>
                <c:pt idx="6">
                  <c:v>8263534.3099999996</c:v>
                </c:pt>
                <c:pt idx="7">
                  <c:v>8199497.1200000001</c:v>
                </c:pt>
                <c:pt idx="8">
                  <c:v>8101095.8399999999</c:v>
                </c:pt>
                <c:pt idx="9">
                  <c:v>7414612.4100000001</c:v>
                </c:pt>
                <c:pt idx="10">
                  <c:v>7106464.3700000001</c:v>
                </c:pt>
                <c:pt idx="11">
                  <c:v>7479359.5</c:v>
                </c:pt>
                <c:pt idx="12">
                  <c:v>8403746.5700000003</c:v>
                </c:pt>
                <c:pt idx="13">
                  <c:v>8353730.3300000001</c:v>
                </c:pt>
                <c:pt idx="14">
                  <c:v>7046304.4500000002</c:v>
                </c:pt>
                <c:pt idx="15">
                  <c:v>6724910.54</c:v>
                </c:pt>
                <c:pt idx="16">
                  <c:v>7475412.5899999999</c:v>
                </c:pt>
                <c:pt idx="17">
                  <c:v>7563227.5700000003</c:v>
                </c:pt>
                <c:pt idx="18">
                  <c:v>7707935.1699999999</c:v>
                </c:pt>
                <c:pt idx="19">
                  <c:v>8574844.3200000003</c:v>
                </c:pt>
                <c:pt idx="20">
                  <c:v>9625002.9100000001</c:v>
                </c:pt>
                <c:pt idx="21">
                  <c:v>9628168.2100000009</c:v>
                </c:pt>
                <c:pt idx="22">
                  <c:v>8040359.8499999996</c:v>
                </c:pt>
                <c:pt idx="23">
                  <c:v>8265565.7000000002</c:v>
                </c:pt>
                <c:pt idx="24">
                  <c:v>9251229.5500000007</c:v>
                </c:pt>
                <c:pt idx="25">
                  <c:v>7107371.5499999998</c:v>
                </c:pt>
                <c:pt idx="26">
                  <c:v>7623201.8200000003</c:v>
                </c:pt>
                <c:pt idx="27">
                  <c:v>8705629.1899999995</c:v>
                </c:pt>
                <c:pt idx="28">
                  <c:v>9096555.7300000004</c:v>
                </c:pt>
                <c:pt idx="29">
                  <c:v>8687621.7899999991</c:v>
                </c:pt>
                <c:pt idx="30">
                  <c:v>9384096.1600000001</c:v>
                </c:pt>
                <c:pt idx="31">
                  <c:v>10823148.41</c:v>
                </c:pt>
                <c:pt idx="32">
                  <c:v>10524350.859999999</c:v>
                </c:pt>
                <c:pt idx="33">
                  <c:v>12573623.949999999</c:v>
                </c:pt>
                <c:pt idx="34">
                  <c:v>9763062.6730000004</c:v>
                </c:pt>
                <c:pt idx="35">
                  <c:v>9479299.0089999996</c:v>
                </c:pt>
                <c:pt idx="36">
                  <c:v>10669735.6735</c:v>
                </c:pt>
                <c:pt idx="37">
                  <c:v>9928561.7114000004</c:v>
                </c:pt>
                <c:pt idx="38">
                  <c:v>10184547.9256</c:v>
                </c:pt>
                <c:pt idx="39">
                  <c:v>9865987.3939999994</c:v>
                </c:pt>
                <c:pt idx="40">
                  <c:v>9049317.5950000007</c:v>
                </c:pt>
                <c:pt idx="41">
                  <c:v>9791063.6899999995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66304"/>
        <c:axId val="331368400"/>
      </c:lineChart>
      <c:valAx>
        <c:axId val="3313684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充值金额</a:t>
                </a:r>
              </a:p>
            </c:rich>
          </c:tx>
          <c:layout>
            <c:manualLayout>
              <c:xMode val="edge"/>
              <c:yMode val="edge"/>
              <c:x val="0.93942190566833661"/>
              <c:y val="0.35947069116360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366304"/>
        <c:crosses val="max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3336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36840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33366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付费用户数</a:t>
                </a:r>
              </a:p>
            </c:rich>
          </c:tx>
          <c:layout>
            <c:manualLayout>
              <c:xMode val="edge"/>
              <c:yMode val="edge"/>
              <c:x val="3.103734150516492E-2"/>
              <c:y val="0.29774229610187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367424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3336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366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379523007680268"/>
          <c:y val="1.8518518518518517E-2"/>
          <c:w val="0.31240940039534371"/>
          <c:h val="0.10416739574219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700179547752529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'数据-Part 1'!$L$1</c:f>
              <c:strCache>
                <c:ptCount val="1"/>
                <c:pt idx="0">
                  <c:v>月留存率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1'!$L$2:$L$43</c:f>
              <c:numCache>
                <c:formatCode>0.00%</c:formatCode>
                <c:ptCount val="42"/>
                <c:pt idx="0">
                  <c:v>0.3221</c:v>
                </c:pt>
                <c:pt idx="1">
                  <c:v>0.24199999999999999</c:v>
                </c:pt>
                <c:pt idx="2">
                  <c:v>0.3861</c:v>
                </c:pt>
                <c:pt idx="3">
                  <c:v>0.28360000000000002</c:v>
                </c:pt>
                <c:pt idx="4">
                  <c:v>0.34810000000000002</c:v>
                </c:pt>
                <c:pt idx="5">
                  <c:v>0.37060000000000004</c:v>
                </c:pt>
                <c:pt idx="6">
                  <c:v>0.37070000000000003</c:v>
                </c:pt>
                <c:pt idx="7">
                  <c:v>0.32650000000000001</c:v>
                </c:pt>
                <c:pt idx="8">
                  <c:v>0.31950000000000001</c:v>
                </c:pt>
                <c:pt idx="9">
                  <c:v>0.30430000000000001</c:v>
                </c:pt>
                <c:pt idx="10">
                  <c:v>0.3226</c:v>
                </c:pt>
                <c:pt idx="11">
                  <c:v>0.32270000000000004</c:v>
                </c:pt>
                <c:pt idx="12">
                  <c:v>0.33079999999999998</c:v>
                </c:pt>
                <c:pt idx="13">
                  <c:v>0.309</c:v>
                </c:pt>
                <c:pt idx="14">
                  <c:v>0.21030000000000001</c:v>
                </c:pt>
                <c:pt idx="15">
                  <c:v>0.25079999999999997</c:v>
                </c:pt>
                <c:pt idx="16">
                  <c:v>0.24489999999999998</c:v>
                </c:pt>
                <c:pt idx="17">
                  <c:v>0.20899999999999999</c:v>
                </c:pt>
                <c:pt idx="18">
                  <c:v>0.21510000000000001</c:v>
                </c:pt>
                <c:pt idx="19">
                  <c:v>0.28270000000000001</c:v>
                </c:pt>
                <c:pt idx="20">
                  <c:v>0.3226</c:v>
                </c:pt>
                <c:pt idx="21">
                  <c:v>0.2762</c:v>
                </c:pt>
                <c:pt idx="22">
                  <c:v>0.35920000000000002</c:v>
                </c:pt>
                <c:pt idx="23">
                  <c:v>0.21760000000000002</c:v>
                </c:pt>
                <c:pt idx="24">
                  <c:v>0.28689999999999999</c:v>
                </c:pt>
                <c:pt idx="25">
                  <c:v>0.22899999999999998</c:v>
                </c:pt>
                <c:pt idx="26">
                  <c:v>0.16539999999999999</c:v>
                </c:pt>
                <c:pt idx="27">
                  <c:v>0.2316</c:v>
                </c:pt>
                <c:pt idx="28">
                  <c:v>0.21429999999999999</c:v>
                </c:pt>
                <c:pt idx="29">
                  <c:v>0.23039999999999999</c:v>
                </c:pt>
                <c:pt idx="30">
                  <c:v>0.18590000000000001</c:v>
                </c:pt>
                <c:pt idx="31">
                  <c:v>0.20180000000000001</c:v>
                </c:pt>
                <c:pt idx="32">
                  <c:v>0.2412</c:v>
                </c:pt>
                <c:pt idx="33">
                  <c:v>0.16210000000000002</c:v>
                </c:pt>
                <c:pt idx="34">
                  <c:v>0.17249999999999999</c:v>
                </c:pt>
                <c:pt idx="35">
                  <c:v>0.153</c:v>
                </c:pt>
                <c:pt idx="36">
                  <c:v>0.14710000000000001</c:v>
                </c:pt>
                <c:pt idx="37">
                  <c:v>0.1457</c:v>
                </c:pt>
                <c:pt idx="38">
                  <c:v>0.11560000000000001</c:v>
                </c:pt>
                <c:pt idx="39">
                  <c:v>0.18659999999999999</c:v>
                </c:pt>
                <c:pt idx="40">
                  <c:v>0.16690000000000002</c:v>
                </c:pt>
                <c:pt idx="4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3373024"/>
        <c:axId val="333372464"/>
      </c:barChart>
      <c:lineChart>
        <c:grouping val="standard"/>
        <c:varyColors val="0"/>
        <c:ser>
          <c:idx val="0"/>
          <c:order val="2"/>
          <c:tx>
            <c:strRef>
              <c:f>'数据-Part 1'!$N$1</c:f>
              <c:strCache>
                <c:ptCount val="1"/>
                <c:pt idx="0">
                  <c:v>月新增注册用户数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1'!$N$2:$N$43</c:f>
              <c:numCache>
                <c:formatCode>General</c:formatCode>
                <c:ptCount val="42"/>
                <c:pt idx="0">
                  <c:v>39241</c:v>
                </c:pt>
                <c:pt idx="1">
                  <c:v>33099</c:v>
                </c:pt>
                <c:pt idx="2">
                  <c:v>50270</c:v>
                </c:pt>
                <c:pt idx="3">
                  <c:v>30077</c:v>
                </c:pt>
                <c:pt idx="4">
                  <c:v>24415</c:v>
                </c:pt>
                <c:pt idx="5">
                  <c:v>30639</c:v>
                </c:pt>
                <c:pt idx="6">
                  <c:v>33128</c:v>
                </c:pt>
                <c:pt idx="7">
                  <c:v>28657</c:v>
                </c:pt>
                <c:pt idx="8">
                  <c:v>24847</c:v>
                </c:pt>
                <c:pt idx="9">
                  <c:v>29450</c:v>
                </c:pt>
                <c:pt idx="10">
                  <c:v>23254</c:v>
                </c:pt>
                <c:pt idx="11">
                  <c:v>23517</c:v>
                </c:pt>
                <c:pt idx="12">
                  <c:v>24278</c:v>
                </c:pt>
                <c:pt idx="13">
                  <c:v>18473</c:v>
                </c:pt>
                <c:pt idx="14">
                  <c:v>33537</c:v>
                </c:pt>
                <c:pt idx="15">
                  <c:v>25965</c:v>
                </c:pt>
                <c:pt idx="16">
                  <c:v>25212</c:v>
                </c:pt>
                <c:pt idx="17">
                  <c:v>31901</c:v>
                </c:pt>
                <c:pt idx="18">
                  <c:v>34279</c:v>
                </c:pt>
                <c:pt idx="19">
                  <c:v>24574</c:v>
                </c:pt>
                <c:pt idx="20">
                  <c:v>30045</c:v>
                </c:pt>
                <c:pt idx="21">
                  <c:v>38574</c:v>
                </c:pt>
                <c:pt idx="22">
                  <c:v>31636</c:v>
                </c:pt>
                <c:pt idx="23">
                  <c:v>25650</c:v>
                </c:pt>
                <c:pt idx="24">
                  <c:v>18164</c:v>
                </c:pt>
                <c:pt idx="25">
                  <c:v>18735</c:v>
                </c:pt>
                <c:pt idx="26">
                  <c:v>26039</c:v>
                </c:pt>
                <c:pt idx="27">
                  <c:v>16925</c:v>
                </c:pt>
                <c:pt idx="28">
                  <c:v>19205</c:v>
                </c:pt>
                <c:pt idx="29">
                  <c:v>19805</c:v>
                </c:pt>
                <c:pt idx="30">
                  <c:v>24137</c:v>
                </c:pt>
                <c:pt idx="31">
                  <c:v>21101</c:v>
                </c:pt>
                <c:pt idx="32">
                  <c:v>18602</c:v>
                </c:pt>
                <c:pt idx="33">
                  <c:v>24731</c:v>
                </c:pt>
                <c:pt idx="34">
                  <c:v>19443</c:v>
                </c:pt>
                <c:pt idx="35">
                  <c:v>22544</c:v>
                </c:pt>
                <c:pt idx="36">
                  <c:v>23684</c:v>
                </c:pt>
                <c:pt idx="37">
                  <c:v>21074</c:v>
                </c:pt>
                <c:pt idx="38">
                  <c:v>29576</c:v>
                </c:pt>
                <c:pt idx="39">
                  <c:v>22320</c:v>
                </c:pt>
                <c:pt idx="40">
                  <c:v>17231</c:v>
                </c:pt>
                <c:pt idx="41">
                  <c:v>31709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71904"/>
        <c:axId val="333371344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'数据-Part 1'!$M$1</c15:sqref>
                        </c15:formulaRef>
                      </c:ext>
                    </c:extLst>
                    <c:strCache>
                      <c:ptCount val="1"/>
                      <c:pt idx="0">
                        <c:v>月新增付费用户数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1'!$M$2:$M$37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4736</c:v>
                      </c:pt>
                      <c:pt idx="1">
                        <c:v>3721</c:v>
                      </c:pt>
                      <c:pt idx="2">
                        <c:v>3879</c:v>
                      </c:pt>
                      <c:pt idx="3">
                        <c:v>2986</c:v>
                      </c:pt>
                      <c:pt idx="4">
                        <c:v>4108</c:v>
                      </c:pt>
                      <c:pt idx="5">
                        <c:v>4000</c:v>
                      </c:pt>
                      <c:pt idx="6">
                        <c:v>4785</c:v>
                      </c:pt>
                      <c:pt idx="7">
                        <c:v>4455</c:v>
                      </c:pt>
                      <c:pt idx="8">
                        <c:v>3789</c:v>
                      </c:pt>
                      <c:pt idx="9">
                        <c:v>3981</c:v>
                      </c:pt>
                      <c:pt idx="10">
                        <c:v>3060</c:v>
                      </c:pt>
                      <c:pt idx="11">
                        <c:v>3486</c:v>
                      </c:pt>
                      <c:pt idx="12">
                        <c:v>4162</c:v>
                      </c:pt>
                      <c:pt idx="13">
                        <c:v>3009</c:v>
                      </c:pt>
                      <c:pt idx="14">
                        <c:v>3171</c:v>
                      </c:pt>
                      <c:pt idx="15">
                        <c:v>3141</c:v>
                      </c:pt>
                      <c:pt idx="16">
                        <c:v>3215</c:v>
                      </c:pt>
                      <c:pt idx="17">
                        <c:v>3426</c:v>
                      </c:pt>
                      <c:pt idx="18">
                        <c:v>3833</c:v>
                      </c:pt>
                      <c:pt idx="19">
                        <c:v>3717</c:v>
                      </c:pt>
                      <c:pt idx="20">
                        <c:v>3940</c:v>
                      </c:pt>
                      <c:pt idx="21">
                        <c:v>3894</c:v>
                      </c:pt>
                      <c:pt idx="22">
                        <c:v>3264</c:v>
                      </c:pt>
                      <c:pt idx="23">
                        <c:v>3100</c:v>
                      </c:pt>
                      <c:pt idx="24">
                        <c:v>3411</c:v>
                      </c:pt>
                      <c:pt idx="25">
                        <c:v>2626</c:v>
                      </c:pt>
                      <c:pt idx="26">
                        <c:v>3057</c:v>
                      </c:pt>
                      <c:pt idx="27">
                        <c:v>2899</c:v>
                      </c:pt>
                      <c:pt idx="28">
                        <c:v>3707</c:v>
                      </c:pt>
                      <c:pt idx="29">
                        <c:v>5263</c:v>
                      </c:pt>
                      <c:pt idx="30">
                        <c:v>5016</c:v>
                      </c:pt>
                      <c:pt idx="31">
                        <c:v>5651</c:v>
                      </c:pt>
                      <c:pt idx="32">
                        <c:v>5437</c:v>
                      </c:pt>
                      <c:pt idx="33">
                        <c:v>4273</c:v>
                      </c:pt>
                      <c:pt idx="34">
                        <c:v>3765</c:v>
                      </c:pt>
                      <c:pt idx="35">
                        <c:v>3845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valAx>
        <c:axId val="333371344"/>
        <c:scaling>
          <c:orientation val="minMax"/>
          <c:max val="55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月新增注册用户数</a:t>
                </a:r>
              </a:p>
            </c:rich>
          </c:tx>
          <c:layout>
            <c:manualLayout>
              <c:xMode val="edge"/>
              <c:yMode val="edge"/>
              <c:x val="0.91994059385230043"/>
              <c:y val="0.34666598796382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371904"/>
        <c:crosses val="max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3337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37134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33372464"/>
        <c:scaling>
          <c:orientation val="minMax"/>
          <c:max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月留存率</a:t>
                </a:r>
              </a:p>
            </c:rich>
          </c:tx>
          <c:layout>
            <c:manualLayout>
              <c:xMode val="edge"/>
              <c:yMode val="edge"/>
              <c:x val="3.9325754168714852E-2"/>
              <c:y val="0.37074499591621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373024"/>
        <c:crosses val="autoZero"/>
        <c:crossBetween val="between"/>
      </c:valAx>
      <c:catAx>
        <c:axId val="3333730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3372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423167700347584"/>
          <c:y val="4.7750215758091796E-2"/>
          <c:w val="0.3315365065419974"/>
          <c:h val="6.1983886977466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7001795477525295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873920"/>
        <c:axId val="33287336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'数据-Part 1'!$C$1</c15:sqref>
                        </c15:formulaRef>
                      </c:ext>
                    </c:extLst>
                    <c:strCache>
                      <c:ptCount val="1"/>
                      <c:pt idx="0">
                        <c:v>订单量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'数据-Part 1'!$C$2:$C$37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138788</c:v>
                      </c:pt>
                      <c:pt idx="1">
                        <c:v>141352</c:v>
                      </c:pt>
                      <c:pt idx="2">
                        <c:v>131026</c:v>
                      </c:pt>
                      <c:pt idx="3">
                        <c:v>99237</c:v>
                      </c:pt>
                      <c:pt idx="4">
                        <c:v>107483</c:v>
                      </c:pt>
                      <c:pt idx="5">
                        <c:v>107632</c:v>
                      </c:pt>
                      <c:pt idx="6">
                        <c:v>116870</c:v>
                      </c:pt>
                      <c:pt idx="7">
                        <c:v>117765</c:v>
                      </c:pt>
                      <c:pt idx="8">
                        <c:v>105475</c:v>
                      </c:pt>
                      <c:pt idx="9">
                        <c:v>101443</c:v>
                      </c:pt>
                      <c:pt idx="10">
                        <c:v>92228</c:v>
                      </c:pt>
                      <c:pt idx="11">
                        <c:v>96898</c:v>
                      </c:pt>
                      <c:pt idx="12">
                        <c:v>108621</c:v>
                      </c:pt>
                      <c:pt idx="13">
                        <c:v>101429</c:v>
                      </c:pt>
                      <c:pt idx="14">
                        <c:v>92452</c:v>
                      </c:pt>
                      <c:pt idx="15">
                        <c:v>87340</c:v>
                      </c:pt>
                      <c:pt idx="16">
                        <c:v>94034</c:v>
                      </c:pt>
                      <c:pt idx="17">
                        <c:v>94822</c:v>
                      </c:pt>
                      <c:pt idx="18">
                        <c:v>105226</c:v>
                      </c:pt>
                      <c:pt idx="19">
                        <c:v>107351</c:v>
                      </c:pt>
                      <c:pt idx="20">
                        <c:v>117621</c:v>
                      </c:pt>
                      <c:pt idx="21">
                        <c:v>106841</c:v>
                      </c:pt>
                      <c:pt idx="22">
                        <c:v>98736</c:v>
                      </c:pt>
                      <c:pt idx="23">
                        <c:v>103342</c:v>
                      </c:pt>
                      <c:pt idx="24">
                        <c:v>110370</c:v>
                      </c:pt>
                      <c:pt idx="25">
                        <c:v>88909</c:v>
                      </c:pt>
                      <c:pt idx="26">
                        <c:v>90533</c:v>
                      </c:pt>
                      <c:pt idx="27">
                        <c:v>94135</c:v>
                      </c:pt>
                      <c:pt idx="28">
                        <c:v>105033</c:v>
                      </c:pt>
                      <c:pt idx="29">
                        <c:v>115288</c:v>
                      </c:pt>
                      <c:pt idx="30">
                        <c:v>115598</c:v>
                      </c:pt>
                      <c:pt idx="31">
                        <c:v>126896</c:v>
                      </c:pt>
                      <c:pt idx="32">
                        <c:v>118364</c:v>
                      </c:pt>
                      <c:pt idx="33">
                        <c:v>127282</c:v>
                      </c:pt>
                      <c:pt idx="34">
                        <c:v>105163</c:v>
                      </c:pt>
                      <c:pt idx="35">
                        <c:v>99208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5"/>
          <c:order val="1"/>
          <c:tx>
            <c:strRef>
              <c:f>'数据-Part 1'!$E$1</c:f>
              <c:strCache>
                <c:ptCount val="1"/>
                <c:pt idx="0">
                  <c:v>ARPU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1'!$E$2:$E$43</c:f>
              <c:numCache>
                <c:formatCode>0.00_);[Red]\(0.00\)</c:formatCode>
                <c:ptCount val="42"/>
                <c:pt idx="0">
                  <c:v>35.653268726475218</c:v>
                </c:pt>
                <c:pt idx="1">
                  <c:v>37.233924672654808</c:v>
                </c:pt>
                <c:pt idx="2">
                  <c:v>33.602273364665372</c:v>
                </c:pt>
                <c:pt idx="3">
                  <c:v>34.144085784866121</c:v>
                </c:pt>
                <c:pt idx="4">
                  <c:v>36.604812445247994</c:v>
                </c:pt>
                <c:pt idx="5">
                  <c:v>35.615454761488415</c:v>
                </c:pt>
                <c:pt idx="6">
                  <c:v>34.523167044058788</c:v>
                </c:pt>
                <c:pt idx="7">
                  <c:v>34.737596942903984</c:v>
                </c:pt>
                <c:pt idx="8">
                  <c:v>36.956036659078777</c:v>
                </c:pt>
                <c:pt idx="9">
                  <c:v>33.981898640194693</c:v>
                </c:pt>
                <c:pt idx="10">
                  <c:v>35.240355504644022</c:v>
                </c:pt>
                <c:pt idx="11">
                  <c:v>36.827445197250505</c:v>
                </c:pt>
                <c:pt idx="12">
                  <c:v>39.104654031567584</c:v>
                </c:pt>
                <c:pt idx="13">
                  <c:v>39.838097447685179</c:v>
                </c:pt>
                <c:pt idx="14">
                  <c:v>33.935034265872346</c:v>
                </c:pt>
                <c:pt idx="15">
                  <c:v>33.427331444477581</c:v>
                </c:pt>
                <c:pt idx="16">
                  <c:v>37.220921185626295</c:v>
                </c:pt>
                <c:pt idx="17">
                  <c:v>35.879369485189471</c:v>
                </c:pt>
                <c:pt idx="18">
                  <c:v>34.918299055005392</c:v>
                </c:pt>
                <c:pt idx="19">
                  <c:v>40.6409987203185</c:v>
                </c:pt>
                <c:pt idx="20">
                  <c:v>46.395394252275182</c:v>
                </c:pt>
                <c:pt idx="21">
                  <c:v>43.668330627165695</c:v>
                </c:pt>
                <c:pt idx="22">
                  <c:v>39.844197576748677</c:v>
                </c:pt>
                <c:pt idx="23">
                  <c:v>41.563493508191449</c:v>
                </c:pt>
                <c:pt idx="24">
                  <c:v>49.534064466040213</c:v>
                </c:pt>
                <c:pt idx="25">
                  <c:v>40.408277663753843</c:v>
                </c:pt>
                <c:pt idx="26">
                  <c:v>44.250962547599144</c:v>
                </c:pt>
                <c:pt idx="27">
                  <c:v>54.594781040894524</c:v>
                </c:pt>
                <c:pt idx="28">
                  <c:v>56.285343130278754</c:v>
                </c:pt>
                <c:pt idx="29">
                  <c:v>51.632127600142631</c:v>
                </c:pt>
                <c:pt idx="30">
                  <c:v>53.538662574097003</c:v>
                </c:pt>
                <c:pt idx="31">
                  <c:v>63.832670283978651</c:v>
                </c:pt>
                <c:pt idx="32">
                  <c:v>65.643034922377382</c:v>
                </c:pt>
                <c:pt idx="33">
                  <c:v>76.536366818234384</c:v>
                </c:pt>
                <c:pt idx="34">
                  <c:v>66.347239726539414</c:v>
                </c:pt>
                <c:pt idx="35">
                  <c:v>63.84011185641647</c:v>
                </c:pt>
                <c:pt idx="36">
                  <c:v>70.297375632494393</c:v>
                </c:pt>
                <c:pt idx="37">
                  <c:v>68.36110434255734</c:v>
                </c:pt>
                <c:pt idx="38">
                  <c:v>66.049793609390704</c:v>
                </c:pt>
                <c:pt idx="39">
                  <c:v>70.94260008628747</c:v>
                </c:pt>
                <c:pt idx="40">
                  <c:v>67.277670269948786</c:v>
                </c:pt>
                <c:pt idx="41">
                  <c:v>67.224616298310295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'数据-Part 1'!$F$1</c:f>
              <c:strCache>
                <c:ptCount val="1"/>
                <c:pt idx="0">
                  <c:v>ARPPU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1'!$F$2:$F$43</c:f>
              <c:numCache>
                <c:formatCode>0.00_);[Red]\(0.00\)</c:formatCode>
                <c:ptCount val="42"/>
                <c:pt idx="0">
                  <c:v>315.023737580584</c:v>
                </c:pt>
                <c:pt idx="1">
                  <c:v>324.97688268917744</c:v>
                </c:pt>
                <c:pt idx="2">
                  <c:v>325.92967074317966</c:v>
                </c:pt>
                <c:pt idx="3">
                  <c:v>352.06245967374468</c:v>
                </c:pt>
                <c:pt idx="4">
                  <c:v>319.96819559284756</c:v>
                </c:pt>
                <c:pt idx="5">
                  <c:v>305.452</c:v>
                </c:pt>
                <c:pt idx="6">
                  <c:v>291.72965861752454</c:v>
                </c:pt>
                <c:pt idx="7">
                  <c:v>292.00488319088322</c:v>
                </c:pt>
                <c:pt idx="8">
                  <c:v>314.75234439350379</c:v>
                </c:pt>
                <c:pt idx="9">
                  <c:v>291.76454609845354</c:v>
                </c:pt>
                <c:pt idx="10">
                  <c:v>320.68882536101086</c:v>
                </c:pt>
                <c:pt idx="11">
                  <c:v>326.01165983785199</c:v>
                </c:pt>
                <c:pt idx="12">
                  <c:v>319.08518699927862</c:v>
                </c:pt>
                <c:pt idx="13">
                  <c:v>339.95565580108251</c:v>
                </c:pt>
                <c:pt idx="14">
                  <c:v>317.34392226625835</c:v>
                </c:pt>
                <c:pt idx="15">
                  <c:v>309.54709044879172</c:v>
                </c:pt>
                <c:pt idx="16">
                  <c:v>333.05469325016708</c:v>
                </c:pt>
                <c:pt idx="17">
                  <c:v>321.06072802139494</c:v>
                </c:pt>
                <c:pt idx="18">
                  <c:v>306.7468628621458</c:v>
                </c:pt>
                <c:pt idx="19">
                  <c:v>345.9691071212427</c:v>
                </c:pt>
                <c:pt idx="20">
                  <c:v>377.15528644200629</c:v>
                </c:pt>
                <c:pt idx="21">
                  <c:v>379.65962973186123</c:v>
                </c:pt>
                <c:pt idx="22">
                  <c:v>352.77114118989118</c:v>
                </c:pt>
                <c:pt idx="23">
                  <c:v>348.06778540447215</c:v>
                </c:pt>
                <c:pt idx="24">
                  <c:v>368.51615479604845</c:v>
                </c:pt>
                <c:pt idx="25">
                  <c:v>324.12310972272894</c:v>
                </c:pt>
                <c:pt idx="26">
                  <c:v>352.8769994908115</c:v>
                </c:pt>
                <c:pt idx="27">
                  <c:v>398.71893331501326</c:v>
                </c:pt>
                <c:pt idx="28">
                  <c:v>364.72297542199595</c:v>
                </c:pt>
                <c:pt idx="29">
                  <c:v>293.52056861950126</c:v>
                </c:pt>
                <c:pt idx="30">
                  <c:v>336.93928979210801</c:v>
                </c:pt>
                <c:pt idx="31">
                  <c:v>350.53596353154552</c:v>
                </c:pt>
                <c:pt idx="32">
                  <c:v>363.69875453571552</c:v>
                </c:pt>
                <c:pt idx="33">
                  <c:v>438.8393113918749</c:v>
                </c:pt>
                <c:pt idx="34">
                  <c:v>395.1856981582676</c:v>
                </c:pt>
                <c:pt idx="35">
                  <c:v>389.86999296701487</c:v>
                </c:pt>
                <c:pt idx="36">
                  <c:v>411.26024026749923</c:v>
                </c:pt>
                <c:pt idx="37">
                  <c:v>425.20606901070664</c:v>
                </c:pt>
                <c:pt idx="38">
                  <c:v>419.11719858436214</c:v>
                </c:pt>
                <c:pt idx="39">
                  <c:v>433.26983417504721</c:v>
                </c:pt>
                <c:pt idx="40">
                  <c:v>404.60151994098186</c:v>
                </c:pt>
                <c:pt idx="41">
                  <c:v>414.24368294127601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873920"/>
        <c:axId val="332873360"/>
      </c:lineChart>
      <c:lineChart>
        <c:grouping val="standard"/>
        <c:varyColors val="0"/>
        <c:ser>
          <c:idx val="1"/>
          <c:order val="3"/>
          <c:tx>
            <c:strRef>
              <c:f>'数据-Part 1'!$J$1</c:f>
              <c:strCache>
                <c:ptCount val="1"/>
                <c:pt idx="0">
                  <c:v>月付费转化率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1'!$J$2:$J$43</c:f>
              <c:numCache>
                <c:formatCode>0.00%</c:formatCode>
                <c:ptCount val="42"/>
                <c:pt idx="0">
                  <c:v>0.11317645140107897</c:v>
                </c:pt>
                <c:pt idx="1">
                  <c:v>0.11457407174487243</c:v>
                </c:pt>
                <c:pt idx="2">
                  <c:v>0.10309669962862235</c:v>
                </c:pt>
                <c:pt idx="3">
                  <c:v>9.6983034818615296E-2</c:v>
                </c:pt>
                <c:pt idx="4">
                  <c:v>0.1144014091070064</c:v>
                </c:pt>
                <c:pt idx="5">
                  <c:v>0.1165991866528568</c:v>
                </c:pt>
                <c:pt idx="6">
                  <c:v>0.1183395860662929</c:v>
                </c:pt>
                <c:pt idx="7">
                  <c:v>0.11896238365368729</c:v>
                </c:pt>
                <c:pt idx="8">
                  <c:v>0.11741306241988239</c:v>
                </c:pt>
                <c:pt idx="9">
                  <c:v>0.11647028089810398</c:v>
                </c:pt>
                <c:pt idx="10">
                  <c:v>0.10988956495435319</c:v>
                </c:pt>
                <c:pt idx="11">
                  <c:v>0.11296358300671616</c:v>
                </c:pt>
                <c:pt idx="12">
                  <c:v>0.12255239548821799</c:v>
                </c:pt>
                <c:pt idx="13">
                  <c:v>0.11718615874711481</c:v>
                </c:pt>
                <c:pt idx="14">
                  <c:v>0.10693456494622931</c:v>
                </c:pt>
                <c:pt idx="15">
                  <c:v>0.10798787155780892</c:v>
                </c:pt>
                <c:pt idx="16">
                  <c:v>0.11175618281309906</c:v>
                </c:pt>
                <c:pt idx="17">
                  <c:v>0.11175259492589992</c:v>
                </c:pt>
                <c:pt idx="18">
                  <c:v>0.11383424993884263</c:v>
                </c:pt>
                <c:pt idx="19">
                  <c:v>0.11747002227593725</c:v>
                </c:pt>
                <c:pt idx="20">
                  <c:v>0.12301403671139904</c:v>
                </c:pt>
                <c:pt idx="21">
                  <c:v>0.11501968396799768</c:v>
                </c:pt>
                <c:pt idx="22">
                  <c:v>0.11294630689561189</c:v>
                </c:pt>
                <c:pt idx="23">
                  <c:v>0.11941206641658202</c:v>
                </c:pt>
                <c:pt idx="24">
                  <c:v>0.13441490643321821</c:v>
                </c:pt>
                <c:pt idx="25">
                  <c:v>0.12466953590048269</c:v>
                </c:pt>
                <c:pt idx="26">
                  <c:v>0.12540052939537474</c:v>
                </c:pt>
                <c:pt idx="27">
                  <c:v>0.13692547927680471</c:v>
                </c:pt>
                <c:pt idx="28">
                  <c:v>0.15432354670049192</c:v>
                </c:pt>
                <c:pt idx="29">
                  <c:v>0.17590633543325807</c:v>
                </c:pt>
                <c:pt idx="30">
                  <c:v>0.15889706008204157</c:v>
                </c:pt>
                <c:pt idx="31">
                  <c:v>0.18210020347379907</c:v>
                </c:pt>
                <c:pt idx="32">
                  <c:v>0.18048737891933361</c:v>
                </c:pt>
                <c:pt idx="33">
                  <c:v>0.17440635975724816</c:v>
                </c:pt>
                <c:pt idx="34">
                  <c:v>0.16788876732064342</c:v>
                </c:pt>
                <c:pt idx="35">
                  <c:v>0.16374717984981649</c:v>
                </c:pt>
                <c:pt idx="36">
                  <c:v>0.1709316115430228</c:v>
                </c:pt>
                <c:pt idx="37">
                  <c:v>0.16077170418006431</c:v>
                </c:pt>
                <c:pt idx="38">
                  <c:v>0.15759265864651903</c:v>
                </c:pt>
                <c:pt idx="39">
                  <c:v>0.16373768605738118</c:v>
                </c:pt>
                <c:pt idx="40">
                  <c:v>0.16628130877946873</c:v>
                </c:pt>
                <c:pt idx="41">
                  <c:v>0.16228277959724541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875040"/>
        <c:axId val="332874480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'数据-Part 1'!$B$1</c15:sqref>
                        </c15:formulaRef>
                      </c:ext>
                    </c:extLst>
                    <c:strCache>
                      <c:ptCount val="1"/>
                      <c:pt idx="0">
                        <c:v>月份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1'!$B$2:$B$37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1'!$G$1</c15:sqref>
                        </c15:formulaRef>
                      </c:ext>
                    </c:extLst>
                    <c:strCache>
                      <c:ptCount val="1"/>
                      <c:pt idx="0">
                        <c:v>月充值金额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1'!$G$2:$G$37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8307175.96</c:v>
                      </c:pt>
                      <c:pt idx="1">
                        <c:v>8584914.3100000005</c:v>
                      </c:pt>
                      <c:pt idx="2">
                        <c:v>8315117.7599999998</c:v>
                      </c:pt>
                      <c:pt idx="3">
                        <c:v>7726362.7400000002</c:v>
                      </c:pt>
                      <c:pt idx="4">
                        <c:v>7855539.1699999999</c:v>
                      </c:pt>
                      <c:pt idx="5">
                        <c:v>7943279.2599999998</c:v>
                      </c:pt>
                      <c:pt idx="6">
                        <c:v>8263534.3099999996</c:v>
                      </c:pt>
                      <c:pt idx="7">
                        <c:v>8199497.1200000001</c:v>
                      </c:pt>
                      <c:pt idx="8">
                        <c:v>8101095.8399999999</c:v>
                      </c:pt>
                      <c:pt idx="9">
                        <c:v>7414612.4100000001</c:v>
                      </c:pt>
                      <c:pt idx="10">
                        <c:v>7106464.3700000001</c:v>
                      </c:pt>
                      <c:pt idx="11">
                        <c:v>7479359.5</c:v>
                      </c:pt>
                      <c:pt idx="12">
                        <c:v>8403746.5700000003</c:v>
                      </c:pt>
                      <c:pt idx="13">
                        <c:v>8353730.3300000001</c:v>
                      </c:pt>
                      <c:pt idx="14">
                        <c:v>7046304.4500000002</c:v>
                      </c:pt>
                      <c:pt idx="15">
                        <c:v>6724910.54</c:v>
                      </c:pt>
                      <c:pt idx="16">
                        <c:v>7475412.5899999999</c:v>
                      </c:pt>
                      <c:pt idx="17">
                        <c:v>7563227.5700000003</c:v>
                      </c:pt>
                      <c:pt idx="18">
                        <c:v>7707935.1699999999</c:v>
                      </c:pt>
                      <c:pt idx="19">
                        <c:v>8574844.3200000003</c:v>
                      </c:pt>
                      <c:pt idx="20">
                        <c:v>9625002.9100000001</c:v>
                      </c:pt>
                      <c:pt idx="21">
                        <c:v>9628168.2100000009</c:v>
                      </c:pt>
                      <c:pt idx="22">
                        <c:v>8040359.8499999996</c:v>
                      </c:pt>
                      <c:pt idx="23">
                        <c:v>8265565.7000000002</c:v>
                      </c:pt>
                      <c:pt idx="24">
                        <c:v>9251229.5500000007</c:v>
                      </c:pt>
                      <c:pt idx="25">
                        <c:v>7107371.5499999998</c:v>
                      </c:pt>
                      <c:pt idx="26">
                        <c:v>7623201.8200000003</c:v>
                      </c:pt>
                      <c:pt idx="27">
                        <c:v>8705629.1899999995</c:v>
                      </c:pt>
                      <c:pt idx="28">
                        <c:v>9096555.7300000004</c:v>
                      </c:pt>
                      <c:pt idx="29">
                        <c:v>8687621.7899999991</c:v>
                      </c:pt>
                      <c:pt idx="30">
                        <c:v>9384096.1600000001</c:v>
                      </c:pt>
                      <c:pt idx="31">
                        <c:v>10823148.41</c:v>
                      </c:pt>
                      <c:pt idx="32">
                        <c:v>10524350.859999999</c:v>
                      </c:pt>
                      <c:pt idx="33">
                        <c:v>12573623.949999999</c:v>
                      </c:pt>
                      <c:pt idx="34">
                        <c:v>9763062.6730000004</c:v>
                      </c:pt>
                      <c:pt idx="35">
                        <c:v>9479299.0089999996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1'!$I$1</c15:sqref>
                        </c15:formulaRef>
                      </c:ext>
                    </c:extLst>
                    <c:strCache>
                      <c:ptCount val="1"/>
                      <c:pt idx="0">
                        <c:v>月付费用户数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1'!$I$2:$I$37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26370</c:v>
                      </c:pt>
                      <c:pt idx="1">
                        <c:v>26417</c:v>
                      </c:pt>
                      <c:pt idx="2">
                        <c:v>25512</c:v>
                      </c:pt>
                      <c:pt idx="3">
                        <c:v>21946</c:v>
                      </c:pt>
                      <c:pt idx="4">
                        <c:v>24551</c:v>
                      </c:pt>
                      <c:pt idx="5">
                        <c:v>26005</c:v>
                      </c:pt>
                      <c:pt idx="6">
                        <c:v>28326</c:v>
                      </c:pt>
                      <c:pt idx="7">
                        <c:v>28080</c:v>
                      </c:pt>
                      <c:pt idx="8">
                        <c:v>25738</c:v>
                      </c:pt>
                      <c:pt idx="9">
                        <c:v>25413</c:v>
                      </c:pt>
                      <c:pt idx="10">
                        <c:v>22160</c:v>
                      </c:pt>
                      <c:pt idx="11">
                        <c:v>22942</c:v>
                      </c:pt>
                      <c:pt idx="12">
                        <c:v>26337</c:v>
                      </c:pt>
                      <c:pt idx="13">
                        <c:v>24573</c:v>
                      </c:pt>
                      <c:pt idx="14">
                        <c:v>22204</c:v>
                      </c:pt>
                      <c:pt idx="15">
                        <c:v>21725</c:v>
                      </c:pt>
                      <c:pt idx="16">
                        <c:v>22445</c:v>
                      </c:pt>
                      <c:pt idx="17">
                        <c:v>23557</c:v>
                      </c:pt>
                      <c:pt idx="18">
                        <c:v>25128</c:v>
                      </c:pt>
                      <c:pt idx="19">
                        <c:v>24785</c:v>
                      </c:pt>
                      <c:pt idx="20">
                        <c:v>25520</c:v>
                      </c:pt>
                      <c:pt idx="21">
                        <c:v>25360</c:v>
                      </c:pt>
                      <c:pt idx="22">
                        <c:v>22792</c:v>
                      </c:pt>
                      <c:pt idx="23">
                        <c:v>23747</c:v>
                      </c:pt>
                      <c:pt idx="24">
                        <c:v>25104</c:v>
                      </c:pt>
                      <c:pt idx="25">
                        <c:v>21928</c:v>
                      </c:pt>
                      <c:pt idx="26">
                        <c:v>21603</c:v>
                      </c:pt>
                      <c:pt idx="27">
                        <c:v>21834</c:v>
                      </c:pt>
                      <c:pt idx="28">
                        <c:v>24941</c:v>
                      </c:pt>
                      <c:pt idx="29">
                        <c:v>29598</c:v>
                      </c:pt>
                      <c:pt idx="30">
                        <c:v>27851</c:v>
                      </c:pt>
                      <c:pt idx="31">
                        <c:v>30876</c:v>
                      </c:pt>
                      <c:pt idx="32">
                        <c:v>28937</c:v>
                      </c:pt>
                      <c:pt idx="33">
                        <c:v>28652</c:v>
                      </c:pt>
                      <c:pt idx="34">
                        <c:v>24705</c:v>
                      </c:pt>
                      <c:pt idx="35">
                        <c:v>24314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valAx>
        <c:axId val="3328733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ARPU</a:t>
                </a:r>
                <a:r>
                  <a:rPr lang="zh-CN" altLang="en-US"/>
                  <a:t>、</a:t>
                </a:r>
                <a:r>
                  <a:rPr lang="en-US" altLang="zh-CN"/>
                  <a:t>ARPPU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3233779228068692"/>
              <c:y val="0.28789649164617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873920"/>
        <c:crosses val="max"/>
        <c:crossBetween val="between"/>
      </c:valAx>
      <c:catAx>
        <c:axId val="33287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87336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32874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月付费转化率</a:t>
                </a:r>
              </a:p>
            </c:rich>
          </c:tx>
          <c:layout>
            <c:manualLayout>
              <c:xMode val="edge"/>
              <c:yMode val="edge"/>
              <c:x val="4.463883920945199E-2"/>
              <c:y val="0.29361003199929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875040"/>
        <c:crosses val="autoZero"/>
        <c:crossBetween val="between"/>
      </c:valAx>
      <c:catAx>
        <c:axId val="332875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2874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7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6.xml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image" Target="../media/image5.png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18</xdr:row>
      <xdr:rowOff>152400</xdr:rowOff>
    </xdr:from>
    <xdr:to>
      <xdr:col>9</xdr:col>
      <xdr:colOff>132499</xdr:colOff>
      <xdr:row>47</xdr:row>
      <xdr:rowOff>27969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3267075"/>
          <a:ext cx="6809524" cy="4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495300</xdr:colOff>
      <xdr:row>60</xdr:row>
      <xdr:rowOff>161925</xdr:rowOff>
    </xdr:from>
    <xdr:to>
      <xdr:col>9</xdr:col>
      <xdr:colOff>589614</xdr:colOff>
      <xdr:row>95</xdr:row>
      <xdr:rowOff>104032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" y="10658475"/>
          <a:ext cx="7485714" cy="5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409575</xdr:colOff>
      <xdr:row>96</xdr:row>
      <xdr:rowOff>142875</xdr:rowOff>
    </xdr:from>
    <xdr:to>
      <xdr:col>10</xdr:col>
      <xdr:colOff>379994</xdr:colOff>
      <xdr:row>130</xdr:row>
      <xdr:rowOff>65956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9575" y="16811625"/>
          <a:ext cx="8047619" cy="57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8</xdr:col>
      <xdr:colOff>323057</xdr:colOff>
      <xdr:row>200</xdr:row>
      <xdr:rowOff>8924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29727525"/>
          <a:ext cx="6342857" cy="48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114300</xdr:rowOff>
    </xdr:from>
    <xdr:to>
      <xdr:col>10</xdr:col>
      <xdr:colOff>371475</xdr:colOff>
      <xdr:row>14</xdr:row>
      <xdr:rowOff>9525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97275</xdr:colOff>
      <xdr:row>11</xdr:row>
      <xdr:rowOff>114300</xdr:rowOff>
    </xdr:from>
    <xdr:to>
      <xdr:col>10</xdr:col>
      <xdr:colOff>410250</xdr:colOff>
      <xdr:row>23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104100</xdr:colOff>
      <xdr:row>21</xdr:row>
      <xdr:rowOff>47625</xdr:rowOff>
    </xdr:from>
    <xdr:to>
      <xdr:col>10</xdr:col>
      <xdr:colOff>293925</xdr:colOff>
      <xdr:row>34</xdr:row>
      <xdr:rowOff>95250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60</xdr:row>
      <xdr:rowOff>142875</xdr:rowOff>
    </xdr:from>
    <xdr:to>
      <xdr:col>10</xdr:col>
      <xdr:colOff>304125</xdr:colOff>
      <xdr:row>72</xdr:row>
      <xdr:rowOff>19050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69</xdr:row>
      <xdr:rowOff>47625</xdr:rowOff>
    </xdr:from>
    <xdr:to>
      <xdr:col>10</xdr:col>
      <xdr:colOff>389175</xdr:colOff>
      <xdr:row>81</xdr:row>
      <xdr:rowOff>47625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85</xdr:row>
      <xdr:rowOff>0</xdr:rowOff>
    </xdr:from>
    <xdr:to>
      <xdr:col>10</xdr:col>
      <xdr:colOff>227925</xdr:colOff>
      <xdr:row>96</xdr:row>
      <xdr:rowOff>47625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93</xdr:row>
      <xdr:rowOff>28575</xdr:rowOff>
    </xdr:from>
    <xdr:to>
      <xdr:col>10</xdr:col>
      <xdr:colOff>312975</xdr:colOff>
      <xdr:row>105</xdr:row>
      <xdr:rowOff>28575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133</xdr:row>
      <xdr:rowOff>0</xdr:rowOff>
    </xdr:from>
    <xdr:to>
      <xdr:col>10</xdr:col>
      <xdr:colOff>312975</xdr:colOff>
      <xdr:row>153</xdr:row>
      <xdr:rowOff>28576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47625</xdr:colOff>
      <xdr:row>156</xdr:row>
      <xdr:rowOff>133350</xdr:rowOff>
    </xdr:from>
    <xdr:to>
      <xdr:col>10</xdr:col>
      <xdr:colOff>360600</xdr:colOff>
      <xdr:row>176</xdr:row>
      <xdr:rowOff>161926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104775</xdr:colOff>
      <xdr:row>179</xdr:row>
      <xdr:rowOff>133350</xdr:rowOff>
    </xdr:from>
    <xdr:to>
      <xdr:col>10</xdr:col>
      <xdr:colOff>417750</xdr:colOff>
      <xdr:row>199</xdr:row>
      <xdr:rowOff>161926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57150</xdr:colOff>
      <xdr:row>37</xdr:row>
      <xdr:rowOff>19050</xdr:rowOff>
    </xdr:from>
    <xdr:to>
      <xdr:col>10</xdr:col>
      <xdr:colOff>370125</xdr:colOff>
      <xdr:row>57</xdr:row>
      <xdr:rowOff>47626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114300</xdr:colOff>
      <xdr:row>227</xdr:row>
      <xdr:rowOff>95250</xdr:rowOff>
    </xdr:from>
    <xdr:to>
      <xdr:col>10</xdr:col>
      <xdr:colOff>427275</xdr:colOff>
      <xdr:row>247</xdr:row>
      <xdr:rowOff>123826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252</xdr:row>
      <xdr:rowOff>0</xdr:rowOff>
    </xdr:from>
    <xdr:to>
      <xdr:col>10</xdr:col>
      <xdr:colOff>312975</xdr:colOff>
      <xdr:row>272</xdr:row>
      <xdr:rowOff>28576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275</xdr:row>
      <xdr:rowOff>0</xdr:rowOff>
    </xdr:from>
    <xdr:to>
      <xdr:col>10</xdr:col>
      <xdr:colOff>312975</xdr:colOff>
      <xdr:row>295</xdr:row>
      <xdr:rowOff>28576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20</xdr:col>
      <xdr:colOff>323850</xdr:colOff>
      <xdr:row>63</xdr:row>
      <xdr:rowOff>0</xdr:rowOff>
    </xdr:from>
    <xdr:to>
      <xdr:col>28</xdr:col>
      <xdr:colOff>111760</xdr:colOff>
      <xdr:row>78</xdr:row>
      <xdr:rowOff>65405</xdr:rowOff>
    </xdr:to>
    <xdr:pic>
      <xdr:nvPicPr>
        <xdr:cNvPr id="19" name="图片 18"/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344650" y="11172825"/>
          <a:ext cx="5274310" cy="263715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109</xdr:row>
      <xdr:rowOff>0</xdr:rowOff>
    </xdr:from>
    <xdr:to>
      <xdr:col>10</xdr:col>
      <xdr:colOff>312975</xdr:colOff>
      <xdr:row>121</xdr:row>
      <xdr:rowOff>0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63975</xdr:colOff>
      <xdr:row>118</xdr:row>
      <xdr:rowOff>85726</xdr:rowOff>
    </xdr:from>
    <xdr:to>
      <xdr:col>10</xdr:col>
      <xdr:colOff>253800</xdr:colOff>
      <xdr:row>129</xdr:row>
      <xdr:rowOff>142875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123825</xdr:colOff>
      <xdr:row>202</xdr:row>
      <xdr:rowOff>104775</xdr:rowOff>
    </xdr:from>
    <xdr:to>
      <xdr:col>10</xdr:col>
      <xdr:colOff>438225</xdr:colOff>
      <xdr:row>222</xdr:row>
      <xdr:rowOff>74625</xdr:rowOff>
    </xdr:to>
    <xdr:graphicFrame macro="">
      <xdr:nvGraphicFramePr>
        <xdr:cNvPr id="46" name="图表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6" sqref="B6"/>
    </sheetView>
  </sheetViews>
  <sheetFormatPr defaultRowHeight="13.5"/>
  <cols>
    <col min="2" max="2" width="18.875" style="3" customWidth="1"/>
    <col min="3" max="3" width="75.375" customWidth="1"/>
  </cols>
  <sheetData>
    <row r="1" spans="1:3" ht="26.25" customHeight="1">
      <c r="A1" s="13" t="s">
        <v>231</v>
      </c>
      <c r="B1" s="13" t="s">
        <v>201</v>
      </c>
      <c r="C1" s="13" t="s">
        <v>202</v>
      </c>
    </row>
    <row r="2" spans="1:3">
      <c r="A2" s="12">
        <v>1</v>
      </c>
      <c r="B2" s="12" t="s">
        <v>203</v>
      </c>
      <c r="C2" s="11" t="s">
        <v>204</v>
      </c>
    </row>
    <row r="3" spans="1:3">
      <c r="A3" s="12">
        <v>2</v>
      </c>
      <c r="B3" s="12" t="s">
        <v>205</v>
      </c>
      <c r="C3" s="11" t="s">
        <v>206</v>
      </c>
    </row>
    <row r="4" spans="1:3" ht="25.5">
      <c r="A4" s="12">
        <v>3</v>
      </c>
      <c r="B4" s="12" t="s">
        <v>207</v>
      </c>
      <c r="C4" s="11" t="s">
        <v>208</v>
      </c>
    </row>
    <row r="5" spans="1:3" ht="38.25">
      <c r="A5" s="12">
        <v>4</v>
      </c>
      <c r="B5" s="12" t="s">
        <v>209</v>
      </c>
      <c r="C5" s="11" t="s">
        <v>230</v>
      </c>
    </row>
    <row r="6" spans="1:3" ht="25.5">
      <c r="A6" s="12">
        <v>5</v>
      </c>
      <c r="B6" s="12" t="s">
        <v>210</v>
      </c>
      <c r="C6" s="11" t="s">
        <v>211</v>
      </c>
    </row>
    <row r="7" spans="1:3">
      <c r="A7" s="12">
        <v>6</v>
      </c>
      <c r="B7" s="12" t="s">
        <v>212</v>
      </c>
      <c r="C7" s="11" t="s">
        <v>213</v>
      </c>
    </row>
    <row r="8" spans="1:3">
      <c r="A8" s="12">
        <v>7</v>
      </c>
      <c r="B8" s="12" t="s">
        <v>214</v>
      </c>
      <c r="C8" s="11" t="s">
        <v>215</v>
      </c>
    </row>
    <row r="9" spans="1:3">
      <c r="A9" s="12">
        <v>8</v>
      </c>
      <c r="B9" s="12" t="s">
        <v>216</v>
      </c>
      <c r="C9" s="11" t="s">
        <v>217</v>
      </c>
    </row>
    <row r="10" spans="1:3">
      <c r="A10" s="12">
        <v>9</v>
      </c>
      <c r="B10" s="12" t="s">
        <v>218</v>
      </c>
      <c r="C10" s="11" t="s">
        <v>219</v>
      </c>
    </row>
    <row r="11" spans="1:3">
      <c r="A11" s="12">
        <v>10</v>
      </c>
      <c r="B11" s="12" t="s">
        <v>12</v>
      </c>
      <c r="C11" s="11" t="s">
        <v>220</v>
      </c>
    </row>
    <row r="12" spans="1:3">
      <c r="A12" s="12">
        <v>11</v>
      </c>
      <c r="B12" s="12" t="s">
        <v>221</v>
      </c>
      <c r="C12" s="11" t="s">
        <v>222</v>
      </c>
    </row>
    <row r="13" spans="1:3">
      <c r="A13" s="12">
        <v>12</v>
      </c>
      <c r="B13" s="12" t="s">
        <v>223</v>
      </c>
      <c r="C13" s="11" t="s">
        <v>224</v>
      </c>
    </row>
    <row r="14" spans="1:3">
      <c r="A14" s="12">
        <v>13</v>
      </c>
      <c r="B14" s="12" t="s">
        <v>14</v>
      </c>
      <c r="C14" s="11" t="s">
        <v>225</v>
      </c>
    </row>
    <row r="15" spans="1:3">
      <c r="A15" s="12">
        <v>14</v>
      </c>
      <c r="B15" s="12" t="s">
        <v>226</v>
      </c>
      <c r="C15" s="11" t="s">
        <v>227</v>
      </c>
    </row>
    <row r="16" spans="1:3">
      <c r="A16" s="12">
        <v>15</v>
      </c>
      <c r="B16" s="12" t="s">
        <v>228</v>
      </c>
      <c r="C16" s="11" t="s">
        <v>229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0"/>
  <sheetViews>
    <sheetView workbookViewId="0">
      <selection activeCell="B6" sqref="B6"/>
    </sheetView>
  </sheetViews>
  <sheetFormatPr defaultRowHeight="13.5"/>
  <cols>
    <col min="2" max="2" width="40.5" customWidth="1"/>
    <col min="3" max="3" width="78.125" customWidth="1"/>
  </cols>
  <sheetData>
    <row r="1" spans="1:3" ht="22.5" customHeight="1">
      <c r="A1" s="10" t="s">
        <v>99</v>
      </c>
      <c r="B1" s="10" t="s">
        <v>100</v>
      </c>
      <c r="C1" s="10" t="s">
        <v>101</v>
      </c>
    </row>
    <row r="2" spans="1:3" ht="25.5">
      <c r="A2" s="5">
        <v>1</v>
      </c>
      <c r="B2" s="6" t="s">
        <v>102</v>
      </c>
      <c r="C2" s="6" t="s">
        <v>103</v>
      </c>
    </row>
    <row r="3" spans="1:3" s="4" customFormat="1" ht="25.5">
      <c r="A3" s="5">
        <v>2</v>
      </c>
      <c r="B3" s="7" t="s">
        <v>172</v>
      </c>
      <c r="C3" s="6" t="s">
        <v>196</v>
      </c>
    </row>
    <row r="4" spans="1:3" s="4" customFormat="1">
      <c r="A4" s="5">
        <v>3</v>
      </c>
      <c r="B4" s="6" t="s">
        <v>120</v>
      </c>
      <c r="C4" s="6" t="s">
        <v>104</v>
      </c>
    </row>
    <row r="5" spans="1:3" s="4" customFormat="1" ht="27">
      <c r="A5" s="5">
        <v>4</v>
      </c>
      <c r="B5" s="8" t="s">
        <v>173</v>
      </c>
      <c r="C5" s="6" t="s">
        <v>197</v>
      </c>
    </row>
    <row r="6" spans="1:3" s="4" customFormat="1" ht="25.5">
      <c r="A6" s="5">
        <v>5</v>
      </c>
      <c r="B6" s="6" t="s">
        <v>174</v>
      </c>
      <c r="C6" s="6" t="s">
        <v>198</v>
      </c>
    </row>
    <row r="7" spans="1:3">
      <c r="A7" s="5">
        <v>6</v>
      </c>
      <c r="B7" s="9" t="s">
        <v>121</v>
      </c>
      <c r="C7" s="6" t="s">
        <v>105</v>
      </c>
    </row>
    <row r="8" spans="1:3">
      <c r="A8" s="5">
        <v>7</v>
      </c>
      <c r="B8" s="9" t="s">
        <v>122</v>
      </c>
      <c r="C8" s="6" t="s">
        <v>106</v>
      </c>
    </row>
    <row r="9" spans="1:3" ht="25.5">
      <c r="A9" s="5">
        <v>8</v>
      </c>
      <c r="B9" s="6" t="s">
        <v>123</v>
      </c>
      <c r="C9" s="6" t="s">
        <v>107</v>
      </c>
    </row>
    <row r="10" spans="1:3">
      <c r="A10" s="5">
        <v>9</v>
      </c>
      <c r="B10" s="6" t="s">
        <v>124</v>
      </c>
      <c r="C10" s="6" t="s">
        <v>200</v>
      </c>
    </row>
    <row r="11" spans="1:3">
      <c r="A11" s="5">
        <v>10</v>
      </c>
      <c r="B11" s="9" t="s">
        <v>125</v>
      </c>
      <c r="C11" s="6" t="s">
        <v>108</v>
      </c>
    </row>
    <row r="12" spans="1:3">
      <c r="A12" s="5">
        <v>11</v>
      </c>
      <c r="B12" s="6" t="s">
        <v>126</v>
      </c>
      <c r="C12" s="6" t="s">
        <v>109</v>
      </c>
    </row>
    <row r="13" spans="1:3">
      <c r="A13" s="5">
        <v>12</v>
      </c>
      <c r="B13" s="6" t="s">
        <v>127</v>
      </c>
      <c r="C13" s="6" t="s">
        <v>110</v>
      </c>
    </row>
    <row r="14" spans="1:3">
      <c r="A14" s="5">
        <v>13</v>
      </c>
      <c r="B14" s="6" t="s">
        <v>128</v>
      </c>
      <c r="C14" s="6" t="s">
        <v>111</v>
      </c>
    </row>
    <row r="15" spans="1:3">
      <c r="A15" s="5">
        <v>14</v>
      </c>
      <c r="B15" s="6" t="s">
        <v>129</v>
      </c>
      <c r="C15" s="6" t="s">
        <v>112</v>
      </c>
    </row>
    <row r="16" spans="1:3">
      <c r="A16" s="5">
        <v>15</v>
      </c>
      <c r="B16" s="6" t="s">
        <v>130</v>
      </c>
      <c r="C16" s="6" t="s">
        <v>113</v>
      </c>
    </row>
    <row r="17" spans="1:3">
      <c r="A17" s="5">
        <v>16</v>
      </c>
      <c r="B17" s="6" t="s">
        <v>114</v>
      </c>
      <c r="C17" s="6" t="s">
        <v>115</v>
      </c>
    </row>
    <row r="18" spans="1:3">
      <c r="A18" s="5">
        <v>17</v>
      </c>
      <c r="B18" s="6" t="s">
        <v>116</v>
      </c>
      <c r="C18" s="6" t="s">
        <v>117</v>
      </c>
    </row>
    <row r="19" spans="1:3">
      <c r="A19" s="5">
        <v>18</v>
      </c>
      <c r="B19" s="6" t="s">
        <v>118</v>
      </c>
      <c r="C19" s="6" t="s">
        <v>119</v>
      </c>
    </row>
    <row r="20" spans="1:3" ht="25.5">
      <c r="A20" s="5">
        <v>19</v>
      </c>
      <c r="B20" s="7" t="s">
        <v>171</v>
      </c>
      <c r="C20" s="6" t="s">
        <v>199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1"/>
  <sheetViews>
    <sheetView tabSelected="1" workbookViewId="0">
      <selection activeCell="E15" sqref="E15"/>
    </sheetView>
  </sheetViews>
  <sheetFormatPr defaultRowHeight="13.5"/>
  <cols>
    <col min="2" max="2" width="14.875" customWidth="1"/>
    <col min="3" max="3" width="12.5" bestFit="1" customWidth="1"/>
    <col min="4" max="4" width="12.875" customWidth="1"/>
    <col min="6" max="6" width="10.125" customWidth="1"/>
    <col min="8" max="8" width="10.625" customWidth="1"/>
  </cols>
  <sheetData>
    <row r="2" spans="1:8" ht="15.75">
      <c r="A2" s="2" t="s">
        <v>237</v>
      </c>
    </row>
    <row r="3" spans="1:8">
      <c r="B3" s="39" t="s">
        <v>177</v>
      </c>
      <c r="C3" s="39" t="s">
        <v>178</v>
      </c>
      <c r="D3" s="39" t="s">
        <v>132</v>
      </c>
      <c r="E3" s="39" t="s">
        <v>179</v>
      </c>
      <c r="F3" s="39" t="s">
        <v>180</v>
      </c>
      <c r="G3" s="39" t="s">
        <v>133</v>
      </c>
      <c r="H3" s="39" t="s">
        <v>134</v>
      </c>
    </row>
    <row r="4" spans="1:8">
      <c r="B4" s="40" t="s">
        <v>193</v>
      </c>
      <c r="C4" s="41">
        <v>135042</v>
      </c>
      <c r="D4" s="42">
        <v>4478054.51</v>
      </c>
      <c r="E4" s="43">
        <f>C4/SUM($C$4:$C$18)</f>
        <v>0.49680122726921561</v>
      </c>
      <c r="F4" s="43">
        <f>SUM($C$4:C4)/SUM($C$4:$C$18)</f>
        <v>0.49680122726921561</v>
      </c>
      <c r="G4" s="43">
        <f>D4/SUM($D$4:$D$18)</f>
        <v>1.2261434595554465E-2</v>
      </c>
      <c r="H4" s="43">
        <f>SUM($D$4:D4)/SUM($D$4:$D$18)</f>
        <v>1.2261434595554465E-2</v>
      </c>
    </row>
    <row r="5" spans="1:8">
      <c r="B5" s="40" t="s">
        <v>181</v>
      </c>
      <c r="C5" s="41">
        <v>68884</v>
      </c>
      <c r="D5" s="42">
        <v>16325357.297700001</v>
      </c>
      <c r="E5" s="43">
        <f t="shared" ref="E5:E18" si="0">C5/SUM($C$4:$C$18)</f>
        <v>0.25341490602340494</v>
      </c>
      <c r="F5" s="43">
        <f>SUM($C$4:C5)/SUM($C$4:$C$18)</f>
        <v>0.7502161332926206</v>
      </c>
      <c r="G5" s="43">
        <f t="shared" ref="G5:G18" si="1">D5/SUM($D$4:$D$18)</f>
        <v>4.4700728923196237E-2</v>
      </c>
      <c r="H5" s="43">
        <f>SUM($D$4:D5)/SUM($D$4:$D$18)</f>
        <v>5.6962163518750698E-2</v>
      </c>
    </row>
    <row r="6" spans="1:8">
      <c r="B6" s="40" t="s">
        <v>182</v>
      </c>
      <c r="C6" s="41">
        <v>22508</v>
      </c>
      <c r="D6" s="42">
        <v>15931654.962200001</v>
      </c>
      <c r="E6" s="43">
        <f t="shared" si="0"/>
        <v>8.2803883409424517E-2</v>
      </c>
      <c r="F6" s="43">
        <f>SUM($C$4:C6)/SUM($C$4:$C$18)</f>
        <v>0.83302001670204506</v>
      </c>
      <c r="G6" s="43">
        <f t="shared" si="1"/>
        <v>4.3622726092710305E-2</v>
      </c>
      <c r="H6" s="43">
        <f>SUM($D$4:D6)/SUM($D$4:$D$18)</f>
        <v>0.100584889611461</v>
      </c>
    </row>
    <row r="7" spans="1:8">
      <c r="B7" s="40" t="s">
        <v>194</v>
      </c>
      <c r="C7" s="41">
        <v>32413</v>
      </c>
      <c r="D7" s="42">
        <v>71906439.597800002</v>
      </c>
      <c r="E7" s="43">
        <f t="shared" si="0"/>
        <v>0.11924303682911307</v>
      </c>
      <c r="F7" s="43">
        <f>SUM($C$4:C7)/SUM($C$4:$C$18)</f>
        <v>0.95226305353115814</v>
      </c>
      <c r="G7" s="43">
        <f t="shared" si="1"/>
        <v>0.19688820316026309</v>
      </c>
      <c r="H7" s="43">
        <f>SUM($D$4:D7)/SUM($D$4:$D$18)</f>
        <v>0.29747309277172412</v>
      </c>
    </row>
    <row r="8" spans="1:8">
      <c r="B8" s="40" t="s">
        <v>183</v>
      </c>
      <c r="C8" s="41">
        <v>6405</v>
      </c>
      <c r="D8" s="42">
        <v>44671225.867299996</v>
      </c>
      <c r="E8" s="43">
        <f t="shared" si="0"/>
        <v>2.3563127476335703E-2</v>
      </c>
      <c r="F8" s="43">
        <f>SUM($C$4:C8)/SUM($C$4:$C$18)</f>
        <v>0.97582618100749385</v>
      </c>
      <c r="G8" s="43">
        <f t="shared" si="1"/>
        <v>0.12231501716917235</v>
      </c>
      <c r="H8" s="43">
        <f>SUM($D$4:D8)/SUM($D$4:$D$18)</f>
        <v>0.41978810994089649</v>
      </c>
    </row>
    <row r="9" spans="1:8">
      <c r="B9" s="40" t="s">
        <v>184</v>
      </c>
      <c r="C9" s="41">
        <v>3583</v>
      </c>
      <c r="D9" s="42">
        <v>49795420.649999999</v>
      </c>
      <c r="E9" s="43">
        <f t="shared" si="0"/>
        <v>1.3181371701438068E-2</v>
      </c>
      <c r="F9" s="43">
        <f>SUM($C$4:C9)/SUM($C$4:$C$18)</f>
        <v>0.98900755270893193</v>
      </c>
      <c r="G9" s="43">
        <f t="shared" si="1"/>
        <v>0.13634565905677132</v>
      </c>
      <c r="H9" s="43">
        <f>SUM($D$4:D9)/SUM($D$4:$D$18)</f>
        <v>0.55613376899766787</v>
      </c>
    </row>
    <row r="10" spans="1:8">
      <c r="B10" s="40" t="s">
        <v>185</v>
      </c>
      <c r="C10" s="41">
        <v>1237</v>
      </c>
      <c r="D10" s="42">
        <v>30048907.190000001</v>
      </c>
      <c r="E10" s="43">
        <f t="shared" si="0"/>
        <v>4.5507554548364195E-3</v>
      </c>
      <c r="F10" s="43">
        <f>SUM($C$4:C10)/SUM($C$4:$C$18)</f>
        <v>0.99355830816376833</v>
      </c>
      <c r="G10" s="43">
        <f t="shared" si="1"/>
        <v>8.2277406260977237E-2</v>
      </c>
      <c r="H10" s="43">
        <f>SUM($D$4:D10)/SUM($D$4:$D$18)</f>
        <v>0.6384111752586451</v>
      </c>
    </row>
    <row r="11" spans="1:8">
      <c r="B11" s="40" t="s">
        <v>186</v>
      </c>
      <c r="C11" s="41">
        <v>553</v>
      </c>
      <c r="D11" s="42">
        <v>19099776.350000001</v>
      </c>
      <c r="E11" s="43">
        <f t="shared" si="0"/>
        <v>2.0344120990497491E-3</v>
      </c>
      <c r="F11" s="43">
        <f>SUM($C$4:C11)/SUM($C$4:$C$18)</f>
        <v>0.99559272026281809</v>
      </c>
      <c r="G11" s="43">
        <f t="shared" si="1"/>
        <v>5.2297411293736801E-2</v>
      </c>
      <c r="H11" s="43">
        <f>SUM($D$4:D11)/SUM($D$4:$D$18)</f>
        <v>0.69070858655238188</v>
      </c>
    </row>
    <row r="12" spans="1:8">
      <c r="B12" s="40" t="s">
        <v>187</v>
      </c>
      <c r="C12" s="41">
        <v>314</v>
      </c>
      <c r="D12" s="42">
        <v>13979050.189999999</v>
      </c>
      <c r="E12" s="43">
        <f t="shared" si="0"/>
        <v>1.1551634703465122E-3</v>
      </c>
      <c r="F12" s="43">
        <f>SUM($C$4:C12)/SUM($C$4:$C$18)</f>
        <v>0.99674788373316459</v>
      </c>
      <c r="G12" s="43">
        <f t="shared" si="1"/>
        <v>3.8276266898916826E-2</v>
      </c>
      <c r="H12" s="43">
        <f>SUM($D$4:D12)/SUM($D$4:$D$18)</f>
        <v>0.72898485345129871</v>
      </c>
    </row>
    <row r="13" spans="1:8">
      <c r="B13" s="40" t="s">
        <v>188</v>
      </c>
      <c r="C13" s="41">
        <v>224</v>
      </c>
      <c r="D13" s="42">
        <v>12310032.810000001</v>
      </c>
      <c r="E13" s="43">
        <f t="shared" si="0"/>
        <v>8.2406566037458197E-4</v>
      </c>
      <c r="F13" s="43">
        <f>SUM($C$4:C13)/SUM($C$4:$C$18)</f>
        <v>0.99757194939353921</v>
      </c>
      <c r="G13" s="43">
        <f t="shared" si="1"/>
        <v>3.3706303000975428E-2</v>
      </c>
      <c r="H13" s="43">
        <f>SUM($D$4:D13)/SUM($D$4:$D$18)</f>
        <v>0.76269115645227414</v>
      </c>
    </row>
    <row r="14" spans="1:8">
      <c r="B14" s="40" t="s">
        <v>189</v>
      </c>
      <c r="C14" s="41">
        <v>147</v>
      </c>
      <c r="D14" s="42">
        <v>9531427.5700000003</v>
      </c>
      <c r="E14" s="43">
        <f t="shared" si="0"/>
        <v>5.4079308962081947E-4</v>
      </c>
      <c r="F14" s="43">
        <f>SUM($C$4:C14)/SUM($C$4:$C$18)</f>
        <v>0.99811274248315995</v>
      </c>
      <c r="G14" s="43">
        <f t="shared" si="1"/>
        <v>2.6098158361145013E-2</v>
      </c>
      <c r="H14" s="43">
        <f>SUM($D$4:D14)/SUM($D$4:$D$18)</f>
        <v>0.78878931481341907</v>
      </c>
    </row>
    <row r="15" spans="1:8">
      <c r="B15" s="40" t="s">
        <v>190</v>
      </c>
      <c r="C15" s="41">
        <v>101</v>
      </c>
      <c r="D15" s="42">
        <v>7514611.7999999998</v>
      </c>
      <c r="E15" s="43">
        <f t="shared" si="0"/>
        <v>3.7156532007961063E-4</v>
      </c>
      <c r="F15" s="43">
        <f>SUM($C$4:C15)/SUM($C$4:$C$18)</f>
        <v>0.9984843078032396</v>
      </c>
      <c r="G15" s="43">
        <f t="shared" si="1"/>
        <v>2.0575881979757724E-2</v>
      </c>
      <c r="H15" s="43">
        <f>SUM($D$4:D15)/SUM($D$4:$D$18)</f>
        <v>0.80936519679317687</v>
      </c>
    </row>
    <row r="16" spans="1:8">
      <c r="B16" s="40" t="s">
        <v>191</v>
      </c>
      <c r="C16" s="41">
        <v>67</v>
      </c>
      <c r="D16" s="42">
        <v>5710489.8700000001</v>
      </c>
      <c r="E16" s="43">
        <f t="shared" si="0"/>
        <v>2.4648392520132585E-4</v>
      </c>
      <c r="F16" s="43">
        <f>SUM($C$4:C16)/SUM($C$4:$C$18)</f>
        <v>0.99873079172844093</v>
      </c>
      <c r="G16" s="43">
        <f t="shared" si="1"/>
        <v>1.5635986094680504E-2</v>
      </c>
      <c r="H16" s="43">
        <f>SUM($D$4:D16)/SUM($D$4:$D$18)</f>
        <v>0.8250011828878574</v>
      </c>
    </row>
    <row r="17" spans="2:8">
      <c r="B17" s="40" t="s">
        <v>192</v>
      </c>
      <c r="C17" s="41">
        <v>49</v>
      </c>
      <c r="D17" s="42">
        <v>4647389.4000000004</v>
      </c>
      <c r="E17" s="43">
        <f t="shared" si="0"/>
        <v>1.8026436320693981E-4</v>
      </c>
      <c r="F17" s="43">
        <f>SUM($C$4:C17)/SUM($C$4:$C$18)</f>
        <v>0.99891105609164788</v>
      </c>
      <c r="G17" s="43">
        <f t="shared" si="1"/>
        <v>1.272509323879872E-2</v>
      </c>
      <c r="H17" s="43">
        <f>SUM($D$4:D17)/SUM($D$4:$D$18)</f>
        <v>0.83772627612665607</v>
      </c>
    </row>
    <row r="18" spans="2:8">
      <c r="B18" s="40" t="s">
        <v>238</v>
      </c>
      <c r="C18" s="41">
        <v>296</v>
      </c>
      <c r="D18" s="42">
        <v>59264727.579999998</v>
      </c>
      <c r="E18" s="43">
        <f t="shared" si="0"/>
        <v>1.0889439083521261E-3</v>
      </c>
      <c r="F18" s="43">
        <f>SUM($C$4:C18)/SUM($C$4:$C$18)</f>
        <v>1</v>
      </c>
      <c r="G18" s="43">
        <f t="shared" si="1"/>
        <v>0.16227372387334402</v>
      </c>
      <c r="H18" s="43">
        <f>SUM($D$4:D18)/SUM($D$4:$D$18)</f>
        <v>1</v>
      </c>
    </row>
    <row r="50" spans="1:5" ht="15.75">
      <c r="A50" s="2" t="s">
        <v>239</v>
      </c>
    </row>
    <row r="52" spans="1:5" ht="25.5">
      <c r="B52" s="44" t="s">
        <v>240</v>
      </c>
      <c r="C52" s="44" t="s">
        <v>132</v>
      </c>
      <c r="D52" s="44" t="s">
        <v>133</v>
      </c>
      <c r="E52" s="44" t="s">
        <v>134</v>
      </c>
    </row>
    <row r="53" spans="1:5">
      <c r="B53" s="45" t="s">
        <v>241</v>
      </c>
      <c r="C53" s="42">
        <v>166279166.16</v>
      </c>
      <c r="D53" s="43">
        <f>C53/SUM($C$53:$C$60)</f>
        <v>0.4552917156147287</v>
      </c>
      <c r="E53" s="43">
        <f>SUM($C$53:C53)/SUM($C$53:$C$60)</f>
        <v>0.4552917156147287</v>
      </c>
    </row>
    <row r="54" spans="1:5">
      <c r="B54" s="45" t="s">
        <v>242</v>
      </c>
      <c r="C54" s="42">
        <v>98367258.599999994</v>
      </c>
      <c r="D54" s="43">
        <f>C54/SUM($C$53:$C$60)</f>
        <v>0.26934100622814716</v>
      </c>
      <c r="E54" s="43">
        <f>SUM($C$53:C54)/SUM($C$53:$C$60)</f>
        <v>0.72463272184287586</v>
      </c>
    </row>
    <row r="55" spans="1:5">
      <c r="B55" s="45" t="s">
        <v>243</v>
      </c>
      <c r="C55" s="42">
        <v>46043686.799999997</v>
      </c>
      <c r="D55" s="43">
        <f>C55/SUM($C$53:$C$60)</f>
        <v>0.12607297498850553</v>
      </c>
      <c r="E55" s="43">
        <f>SUM($C$53:C55)/SUM($C$53:$C$60)</f>
        <v>0.85070569683138142</v>
      </c>
    </row>
    <row r="56" spans="1:5">
      <c r="B56" s="45" t="s">
        <v>244</v>
      </c>
      <c r="C56" s="42">
        <v>42524479.5</v>
      </c>
      <c r="D56" s="43">
        <f>C56/SUM($C$53:$C$60)</f>
        <v>0.11643697568550737</v>
      </c>
      <c r="E56" s="43">
        <f>SUM($C$53:C56)/SUM($C$53:$C$60)</f>
        <v>0.96714267251688879</v>
      </c>
    </row>
    <row r="57" spans="1:5">
      <c r="B57" s="40" t="s">
        <v>245</v>
      </c>
      <c r="C57" s="42">
        <v>6350642.585</v>
      </c>
      <c r="D57" s="43">
        <f>C57/SUM($C$53:$C$60)</f>
        <v>1.7388798756654805E-2</v>
      </c>
      <c r="E57" s="43">
        <f>SUM($C$53:C57)/SUM($C$53:$C$60)</f>
        <v>0.98453147127354357</v>
      </c>
    </row>
    <row r="58" spans="1:5">
      <c r="B58" s="45" t="s">
        <v>246</v>
      </c>
      <c r="C58" s="42">
        <v>3171366.5</v>
      </c>
      <c r="D58" s="43">
        <f>C58/SUM($C$53:$C$60)</f>
        <v>8.6835706960348008E-3</v>
      </c>
      <c r="E58" s="43">
        <f>SUM($C$53:C58)/SUM($C$53:$C$60)</f>
        <v>0.99321504196957833</v>
      </c>
    </row>
    <row r="59" spans="1:5">
      <c r="B59" s="45" t="s">
        <v>247</v>
      </c>
      <c r="C59" s="42">
        <v>2461765.5</v>
      </c>
      <c r="D59" s="43">
        <f>C59/SUM($C$53:$C$60)</f>
        <v>6.7406005443739975E-3</v>
      </c>
      <c r="E59" s="43">
        <f>SUM($C$53:C59)/SUM($C$53:$C$60)</f>
        <v>0.9999556425139523</v>
      </c>
    </row>
    <row r="60" spans="1:5">
      <c r="B60" s="45" t="s">
        <v>248</v>
      </c>
      <c r="C60" s="42">
        <v>16200</v>
      </c>
      <c r="D60" s="43">
        <f>C60/SUM($C$53:$C$60)</f>
        <v>4.4357486047659195E-5</v>
      </c>
      <c r="E60" s="43">
        <f>SUM($C$53:C60)/SUM($C$53:$C$60)</f>
        <v>1</v>
      </c>
    </row>
    <row r="134" spans="1:10" ht="15.75">
      <c r="A134" s="2" t="s">
        <v>249</v>
      </c>
    </row>
    <row r="135" spans="1:10">
      <c r="A135" s="48" t="s">
        <v>251</v>
      </c>
      <c r="B135" s="46" t="s">
        <v>131</v>
      </c>
      <c r="C135" s="46" t="s">
        <v>132</v>
      </c>
      <c r="D135" s="46" t="s">
        <v>133</v>
      </c>
      <c r="E135" s="46" t="s">
        <v>134</v>
      </c>
      <c r="F135" s="48" t="s">
        <v>250</v>
      </c>
      <c r="G135" s="46" t="s">
        <v>131</v>
      </c>
      <c r="H135" s="46" t="s">
        <v>132</v>
      </c>
      <c r="I135" s="46" t="s">
        <v>133</v>
      </c>
      <c r="J135" s="46" t="s">
        <v>134</v>
      </c>
    </row>
    <row r="136" spans="1:10">
      <c r="B136" s="47" t="s">
        <v>151</v>
      </c>
      <c r="C136" s="42">
        <v>4606335.97</v>
      </c>
      <c r="D136" s="43">
        <f>C136/SUM($C$136:$C$171)</f>
        <v>1.261268416790776E-2</v>
      </c>
      <c r="E136" s="43">
        <f>SUM($C$136:C136)/SUM($C$136:$C$171)</f>
        <v>1.261268416790776E-2</v>
      </c>
      <c r="G136" s="47" t="s">
        <v>135</v>
      </c>
      <c r="H136" s="42">
        <v>62189435.795400001</v>
      </c>
      <c r="I136" s="43">
        <f>H136/SUM($H$136:$H$171)</f>
        <v>0.17028191546952176</v>
      </c>
      <c r="J136" s="43">
        <f>SUM($H$136:H136)/SUM($H$136:$H$171)</f>
        <v>0.17028191546952176</v>
      </c>
    </row>
    <row r="137" spans="1:10">
      <c r="B137" s="47" t="s">
        <v>169</v>
      </c>
      <c r="C137" s="42">
        <v>144525.85999999999</v>
      </c>
      <c r="D137" s="43">
        <f t="shared" ref="D137:D171" si="2">C137/SUM($C$136:$C$171)</f>
        <v>3.9572863077012014E-4</v>
      </c>
      <c r="E137" s="43">
        <f>SUM($C$136:C137)/SUM($C$136:$C$171)</f>
        <v>1.3008412798677881E-2</v>
      </c>
      <c r="G137" s="47" t="s">
        <v>136</v>
      </c>
      <c r="H137" s="42">
        <v>52359587.4454</v>
      </c>
      <c r="I137" s="43">
        <f t="shared" ref="I137:I171" si="3">H137/SUM($H$136:$H$171)</f>
        <v>0.14336664626978529</v>
      </c>
      <c r="J137" s="43">
        <f>SUM($H$136:H137)/SUM($H$136:$H$171)</f>
        <v>0.313648561739307</v>
      </c>
    </row>
    <row r="138" spans="1:10">
      <c r="B138" s="47" t="s">
        <v>141</v>
      </c>
      <c r="C138" s="42">
        <v>13340194.119999999</v>
      </c>
      <c r="D138" s="43">
        <f t="shared" si="2"/>
        <v>3.6527004601911439E-2</v>
      </c>
      <c r="E138" s="43">
        <f>SUM($C$136:C138)/SUM($C$136:$C$171)</f>
        <v>4.9535417400589317E-2</v>
      </c>
      <c r="G138" s="47" t="s">
        <v>137</v>
      </c>
      <c r="H138" s="42">
        <v>49717332.071999997</v>
      </c>
      <c r="I138" s="43">
        <f t="shared" si="3"/>
        <v>0.13613184343892459</v>
      </c>
      <c r="J138" s="43">
        <f>SUM($H$136:H138)/SUM($H$136:$H$171)</f>
        <v>0.44978040517823165</v>
      </c>
    </row>
    <row r="139" spans="1:10">
      <c r="B139" s="47" t="s">
        <v>156</v>
      </c>
      <c r="C139" s="42">
        <v>4025389.1235000002</v>
      </c>
      <c r="D139" s="43">
        <f t="shared" si="2"/>
        <v>1.1021984066793233E-2</v>
      </c>
      <c r="E139" s="43">
        <f>SUM($C$136:C139)/SUM($C$136:$C$171)</f>
        <v>6.0557401467382553E-2</v>
      </c>
      <c r="G139" s="47" t="s">
        <v>138</v>
      </c>
      <c r="H139" s="42">
        <v>20700406.403700002</v>
      </c>
      <c r="I139" s="43">
        <f t="shared" si="3"/>
        <v>5.6680122730431957E-2</v>
      </c>
      <c r="J139" s="43">
        <f>SUM($H$136:H139)/SUM($H$136:$H$171)</f>
        <v>0.50646052790866358</v>
      </c>
    </row>
    <row r="140" spans="1:10">
      <c r="B140" s="47" t="s">
        <v>140</v>
      </c>
      <c r="C140" s="42">
        <v>17141553.809999999</v>
      </c>
      <c r="D140" s="43">
        <f t="shared" si="2"/>
        <v>4.6935569997671261E-2</v>
      </c>
      <c r="E140" s="43">
        <f>SUM($C$136:C140)/SUM($C$136:$C$171)</f>
        <v>0.10749297146505381</v>
      </c>
      <c r="G140" s="47" t="s">
        <v>139</v>
      </c>
      <c r="H140" s="42">
        <v>19873628.625</v>
      </c>
      <c r="I140" s="43">
        <f t="shared" si="3"/>
        <v>5.441630891665418E-2</v>
      </c>
      <c r="J140" s="43">
        <f>SUM($H$136:H140)/SUM($H$136:$H$171)</f>
        <v>0.56087683682531775</v>
      </c>
    </row>
    <row r="141" spans="1:10">
      <c r="B141" s="47" t="s">
        <v>166</v>
      </c>
      <c r="C141" s="42">
        <v>625953.1</v>
      </c>
      <c r="D141" s="43">
        <f t="shared" si="2"/>
        <v>1.7139324629468534E-3</v>
      </c>
      <c r="E141" s="43">
        <f>SUM($C$136:C141)/SUM($C$136:$C$171)</f>
        <v>0.10920690392800066</v>
      </c>
      <c r="G141" s="47" t="s">
        <v>140</v>
      </c>
      <c r="H141" s="42">
        <v>17141553.809999999</v>
      </c>
      <c r="I141" s="43">
        <f t="shared" si="3"/>
        <v>4.6935569997671241E-2</v>
      </c>
      <c r="J141" s="43">
        <f>SUM($H$136:H141)/SUM($H$136:$H$171)</f>
        <v>0.60781240682298898</v>
      </c>
    </row>
    <row r="142" spans="1:10">
      <c r="B142" s="47" t="s">
        <v>135</v>
      </c>
      <c r="C142" s="42">
        <v>62189435.795400001</v>
      </c>
      <c r="D142" s="43">
        <f t="shared" si="2"/>
        <v>0.17028191546952182</v>
      </c>
      <c r="E142" s="43">
        <f>SUM($C$136:C142)/SUM($C$136:$C$171)</f>
        <v>0.27948881939752246</v>
      </c>
      <c r="G142" s="47" t="s">
        <v>141</v>
      </c>
      <c r="H142" s="42">
        <v>13340194.119999999</v>
      </c>
      <c r="I142" s="43">
        <f t="shared" si="3"/>
        <v>3.6527004601911425E-2</v>
      </c>
      <c r="J142" s="43">
        <f>SUM($H$136:H142)/SUM($H$136:$H$171)</f>
        <v>0.64433941142490048</v>
      </c>
    </row>
    <row r="143" spans="1:10">
      <c r="B143" s="47" t="s">
        <v>147</v>
      </c>
      <c r="C143" s="42">
        <v>8400655.3800000008</v>
      </c>
      <c r="D143" s="43">
        <f t="shared" si="2"/>
        <v>2.3001972457379213E-2</v>
      </c>
      <c r="E143" s="43">
        <f>SUM($C$136:C143)/SUM($C$136:$C$171)</f>
        <v>0.30249079185490169</v>
      </c>
      <c r="G143" s="47" t="s">
        <v>144</v>
      </c>
      <c r="H143" s="42">
        <v>12461106.08</v>
      </c>
      <c r="I143" s="43">
        <f t="shared" si="3"/>
        <v>3.4119959202592656E-2</v>
      </c>
      <c r="J143" s="43">
        <f>SUM($H$136:H143)/SUM($H$136:$H$171)</f>
        <v>0.67845937062749317</v>
      </c>
    </row>
    <row r="144" spans="1:10">
      <c r="B144" s="47" t="s">
        <v>159</v>
      </c>
      <c r="C144" s="42">
        <v>2553970.63</v>
      </c>
      <c r="D144" s="43">
        <f t="shared" si="2"/>
        <v>6.9930689250837274E-3</v>
      </c>
      <c r="E144" s="43">
        <f>SUM($C$136:C144)/SUM($C$136:$C$171)</f>
        <v>0.30948386077998541</v>
      </c>
      <c r="G144" s="47" t="s">
        <v>142</v>
      </c>
      <c r="H144" s="42">
        <v>12134830.09</v>
      </c>
      <c r="I144" s="43">
        <f t="shared" si="3"/>
        <v>3.3226577556042587E-2</v>
      </c>
      <c r="J144" s="43">
        <f>SUM($H$136:H144)/SUM($H$136:$H$171)</f>
        <v>0.7116859481835357</v>
      </c>
    </row>
    <row r="145" spans="2:10">
      <c r="B145" s="47" t="s">
        <v>160</v>
      </c>
      <c r="C145" s="42">
        <v>2325690.2200000002</v>
      </c>
      <c r="D145" s="43">
        <f t="shared" si="2"/>
        <v>6.368010585483177E-3</v>
      </c>
      <c r="E145" s="43">
        <f>SUM($C$136:C145)/SUM($C$136:$C$171)</f>
        <v>0.31585187136546855</v>
      </c>
      <c r="G145" s="47" t="s">
        <v>143</v>
      </c>
      <c r="H145" s="42">
        <v>11614984.92</v>
      </c>
      <c r="I145" s="43">
        <f t="shared" si="3"/>
        <v>3.1803180958806902E-2</v>
      </c>
      <c r="J145" s="43">
        <f>SUM($H$136:H145)/SUM($H$136:$H$171)</f>
        <v>0.74348912914234266</v>
      </c>
    </row>
    <row r="146" spans="2:10">
      <c r="B146" s="47" t="s">
        <v>145</v>
      </c>
      <c r="C146" s="42">
        <v>11253793.300000001</v>
      </c>
      <c r="D146" s="43">
        <f t="shared" si="2"/>
        <v>3.0814196252345102E-2</v>
      </c>
      <c r="E146" s="43">
        <f>SUM($C$136:C146)/SUM($C$136:$C$171)</f>
        <v>0.34666606761781366</v>
      </c>
      <c r="G146" s="47" t="s">
        <v>145</v>
      </c>
      <c r="H146" s="42">
        <v>11253793.300000001</v>
      </c>
      <c r="I146" s="43">
        <f t="shared" si="3"/>
        <v>3.0814196252345091E-2</v>
      </c>
      <c r="J146" s="43">
        <f>SUM($H$136:H146)/SUM($H$136:$H$171)</f>
        <v>0.77430332539468782</v>
      </c>
    </row>
    <row r="147" spans="2:10">
      <c r="B147" s="47" t="s">
        <v>138</v>
      </c>
      <c r="C147" s="42">
        <v>20700406.403700002</v>
      </c>
      <c r="D147" s="43">
        <f t="shared" si="2"/>
        <v>5.6680122730431978E-2</v>
      </c>
      <c r="E147" s="43">
        <f>SUM($C$136:C147)/SUM($C$136:$C$171)</f>
        <v>0.40334619034824565</v>
      </c>
      <c r="G147" s="47" t="s">
        <v>146</v>
      </c>
      <c r="H147" s="42">
        <v>8552358.6899999995</v>
      </c>
      <c r="I147" s="43">
        <f t="shared" si="3"/>
        <v>2.3417353781867396E-2</v>
      </c>
      <c r="J147" s="43">
        <f>SUM($H$136:H147)/SUM($H$136:$H$171)</f>
        <v>0.7977206791765552</v>
      </c>
    </row>
    <row r="148" spans="2:10">
      <c r="B148" s="47" t="s">
        <v>155</v>
      </c>
      <c r="C148" s="42">
        <v>3898351.05</v>
      </c>
      <c r="D148" s="43">
        <f t="shared" si="2"/>
        <v>1.0674139031435345E-2</v>
      </c>
      <c r="E148" s="43">
        <f>SUM($C$136:C148)/SUM($C$136:$C$171)</f>
        <v>0.41402032937968103</v>
      </c>
      <c r="G148" s="47" t="s">
        <v>147</v>
      </c>
      <c r="H148" s="42">
        <v>8400655.3800000008</v>
      </c>
      <c r="I148" s="43">
        <f t="shared" si="3"/>
        <v>2.3001972457379206E-2</v>
      </c>
      <c r="J148" s="43">
        <f>SUM($H$136:H148)/SUM($H$136:$H$171)</f>
        <v>0.82072265163393443</v>
      </c>
    </row>
    <row r="149" spans="2:10">
      <c r="B149" s="47" t="s">
        <v>146</v>
      </c>
      <c r="C149" s="42">
        <v>8552358.6899999995</v>
      </c>
      <c r="D149" s="43">
        <f t="shared" si="2"/>
        <v>2.3417353781867403E-2</v>
      </c>
      <c r="E149" s="43">
        <f>SUM($C$136:C149)/SUM($C$136:$C$171)</f>
        <v>0.43743768316154841</v>
      </c>
      <c r="G149" s="47" t="s">
        <v>148</v>
      </c>
      <c r="H149" s="42">
        <v>8177142.1500000004</v>
      </c>
      <c r="I149" s="43">
        <f t="shared" si="3"/>
        <v>2.2389967211626598E-2</v>
      </c>
      <c r="J149" s="43">
        <f>SUM($H$136:H149)/SUM($H$136:$H$171)</f>
        <v>0.84311261884556088</v>
      </c>
    </row>
    <row r="150" spans="2:10">
      <c r="B150" s="47" t="s">
        <v>148</v>
      </c>
      <c r="C150" s="42">
        <v>8177142.1500000004</v>
      </c>
      <c r="D150" s="43">
        <f t="shared" si="2"/>
        <v>2.2389967211626605E-2</v>
      </c>
      <c r="E150" s="43">
        <f>SUM($C$136:C150)/SUM($C$136:$C$171)</f>
        <v>0.45982765037317502</v>
      </c>
      <c r="G150" s="47" t="s">
        <v>149</v>
      </c>
      <c r="H150" s="42">
        <v>7221122.3200000003</v>
      </c>
      <c r="I150" s="43">
        <f t="shared" si="3"/>
        <v>1.9772273614681504E-2</v>
      </c>
      <c r="J150" s="43">
        <f>SUM($H$136:H150)/SUM($H$136:$H$171)</f>
        <v>0.86288489246024236</v>
      </c>
    </row>
    <row r="151" spans="2:10">
      <c r="B151" s="47" t="s">
        <v>161</v>
      </c>
      <c r="C151" s="42">
        <v>1962984.89</v>
      </c>
      <c r="D151" s="43">
        <f t="shared" si="2"/>
        <v>5.3748811648111627E-3</v>
      </c>
      <c r="E151" s="43">
        <f>SUM($C$136:C151)/SUM($C$136:$C$171)</f>
        <v>0.46520253153798619</v>
      </c>
      <c r="G151" s="47" t="s">
        <v>150</v>
      </c>
      <c r="H151" s="42">
        <v>4823549.8</v>
      </c>
      <c r="I151" s="43">
        <f t="shared" si="3"/>
        <v>1.3207440923067238E-2</v>
      </c>
      <c r="J151" s="43">
        <f>SUM($H$136:H151)/SUM($H$136:$H$171)</f>
        <v>0.87609233338330972</v>
      </c>
    </row>
    <row r="152" spans="2:10">
      <c r="B152" s="47" t="s">
        <v>139</v>
      </c>
      <c r="C152" s="42">
        <v>19873628.625</v>
      </c>
      <c r="D152" s="43">
        <f t="shared" si="2"/>
        <v>5.4416308916654201E-2</v>
      </c>
      <c r="E152" s="43">
        <f>SUM($C$136:C152)/SUM($C$136:$C$171)</f>
        <v>0.51961884045464035</v>
      </c>
      <c r="G152" s="47" t="s">
        <v>151</v>
      </c>
      <c r="H152" s="42">
        <v>4606335.97</v>
      </c>
      <c r="I152" s="43">
        <f t="shared" si="3"/>
        <v>1.2612684167907756E-2</v>
      </c>
      <c r="J152" s="43">
        <f>SUM($H$136:H152)/SUM($H$136:$H$171)</f>
        <v>0.88870501755121756</v>
      </c>
    </row>
    <row r="153" spans="2:10">
      <c r="B153" s="47" t="s">
        <v>149</v>
      </c>
      <c r="C153" s="42">
        <v>7221122.3200000003</v>
      </c>
      <c r="D153" s="43">
        <f t="shared" si="2"/>
        <v>1.977227361468151E-2</v>
      </c>
      <c r="E153" s="43">
        <f>SUM($C$136:C153)/SUM($C$136:$C$171)</f>
        <v>0.53939111406932183</v>
      </c>
      <c r="G153" s="47" t="s">
        <v>152</v>
      </c>
      <c r="H153" s="42">
        <v>4461592.66</v>
      </c>
      <c r="I153" s="43">
        <f t="shared" si="3"/>
        <v>1.2216360133721522E-2</v>
      </c>
      <c r="J153" s="43">
        <f>SUM($H$136:H153)/SUM($H$136:$H$171)</f>
        <v>0.90092137768493907</v>
      </c>
    </row>
    <row r="154" spans="2:10">
      <c r="B154" s="47" t="s">
        <v>143</v>
      </c>
      <c r="C154" s="42">
        <v>11614984.92</v>
      </c>
      <c r="D154" s="43">
        <f t="shared" si="2"/>
        <v>3.1803180958806916E-2</v>
      </c>
      <c r="E154" s="43">
        <f>SUM($C$136:C154)/SUM($C$136:$C$171)</f>
        <v>0.57119429502812868</v>
      </c>
      <c r="G154" s="47" t="s">
        <v>153</v>
      </c>
      <c r="H154" s="42">
        <v>4129593.66</v>
      </c>
      <c r="I154" s="43">
        <f t="shared" si="3"/>
        <v>1.1307308219503201E-2</v>
      </c>
      <c r="J154" s="43">
        <f>SUM($H$136:H154)/SUM($H$136:$H$171)</f>
        <v>0.91222868590444239</v>
      </c>
    </row>
    <row r="155" spans="2:10">
      <c r="B155" s="47" t="s">
        <v>157</v>
      </c>
      <c r="C155" s="42">
        <v>3571958.57</v>
      </c>
      <c r="D155" s="43">
        <f t="shared" si="2"/>
        <v>9.7804384217031921E-3</v>
      </c>
      <c r="E155" s="43">
        <f>SUM($C$136:C155)/SUM($C$136:$C$171)</f>
        <v>0.58097473344983186</v>
      </c>
      <c r="G155" s="47" t="s">
        <v>156</v>
      </c>
      <c r="H155" s="42">
        <v>4025389.1235000002</v>
      </c>
      <c r="I155" s="43">
        <f t="shared" si="3"/>
        <v>1.1021984066793229E-2</v>
      </c>
      <c r="J155" s="43">
        <f>SUM($H$136:H155)/SUM($H$136:$H$171)</f>
        <v>0.92325066997123562</v>
      </c>
    </row>
    <row r="156" spans="2:10">
      <c r="B156" s="47" t="s">
        <v>167</v>
      </c>
      <c r="C156" s="42">
        <v>389387.28</v>
      </c>
      <c r="D156" s="43">
        <f t="shared" si="2"/>
        <v>1.0661877061565414E-3</v>
      </c>
      <c r="E156" s="43">
        <f>SUM($C$136:C156)/SUM($C$136:$C$171)</f>
        <v>0.58204092115598849</v>
      </c>
      <c r="G156" s="47" t="s">
        <v>155</v>
      </c>
      <c r="H156" s="42">
        <v>3898351.05</v>
      </c>
      <c r="I156" s="43">
        <f t="shared" si="3"/>
        <v>1.0674139031435341E-2</v>
      </c>
      <c r="J156" s="43">
        <f>SUM($H$136:H156)/SUM($H$136:$H$171)</f>
        <v>0.93392480900267094</v>
      </c>
    </row>
    <row r="157" spans="2:10">
      <c r="B157" s="47" t="s">
        <v>168</v>
      </c>
      <c r="C157" s="42">
        <v>237025.64</v>
      </c>
      <c r="D157" s="43">
        <f t="shared" si="2"/>
        <v>6.490037974837959E-4</v>
      </c>
      <c r="E157" s="43">
        <f>SUM($C$136:C157)/SUM($C$136:$C$171)</f>
        <v>0.58268992495347216</v>
      </c>
      <c r="G157" s="47" t="s">
        <v>154</v>
      </c>
      <c r="H157" s="42">
        <v>3660713.31</v>
      </c>
      <c r="I157" s="43">
        <f t="shared" si="3"/>
        <v>1.0023459232889215E-2</v>
      </c>
      <c r="J157" s="43">
        <f>SUM($H$136:H157)/SUM($H$136:$H$171)</f>
        <v>0.94394826823556022</v>
      </c>
    </row>
    <row r="158" spans="2:10">
      <c r="B158" s="47" t="s">
        <v>137</v>
      </c>
      <c r="C158" s="42">
        <v>49717332.071999997</v>
      </c>
      <c r="D158" s="43">
        <f t="shared" si="2"/>
        <v>0.13613184343892465</v>
      </c>
      <c r="E158" s="43">
        <f>SUM($C$136:C158)/SUM($C$136:$C$171)</f>
        <v>0.71882176839239686</v>
      </c>
      <c r="G158" s="47" t="s">
        <v>157</v>
      </c>
      <c r="H158" s="42">
        <v>3571958.57</v>
      </c>
      <c r="I158" s="43">
        <f t="shared" si="3"/>
        <v>9.7804384217031887E-3</v>
      </c>
      <c r="J158" s="43">
        <f>SUM($H$136:H158)/SUM($H$136:$H$171)</f>
        <v>0.95372870665726339</v>
      </c>
    </row>
    <row r="159" spans="2:10">
      <c r="B159" s="47" t="s">
        <v>158</v>
      </c>
      <c r="C159" s="42">
        <v>3482186.33</v>
      </c>
      <c r="D159" s="43">
        <f t="shared" si="2"/>
        <v>9.534631577057074E-3</v>
      </c>
      <c r="E159" s="43">
        <f>SUM($C$136:C159)/SUM($C$136:$C$171)</f>
        <v>0.728356399969454</v>
      </c>
      <c r="G159" s="47" t="s">
        <v>158</v>
      </c>
      <c r="H159" s="42">
        <v>3482186.33</v>
      </c>
      <c r="I159" s="43">
        <f t="shared" si="3"/>
        <v>9.5346315770570723E-3</v>
      </c>
      <c r="J159" s="43">
        <f>SUM($H$136:H159)/SUM($H$136:$H$171)</f>
        <v>0.96326333823432031</v>
      </c>
    </row>
    <row r="160" spans="2:10">
      <c r="B160" s="47" t="s">
        <v>154</v>
      </c>
      <c r="C160" s="42">
        <v>3660713.31</v>
      </c>
      <c r="D160" s="43">
        <f t="shared" si="2"/>
        <v>1.0023459232889219E-2</v>
      </c>
      <c r="E160" s="43">
        <f>SUM($C$136:C160)/SUM($C$136:$C$171)</f>
        <v>0.73837985920234306</v>
      </c>
      <c r="G160" s="47" t="s">
        <v>159</v>
      </c>
      <c r="H160" s="42">
        <v>2553970.63</v>
      </c>
      <c r="I160" s="43">
        <f t="shared" si="3"/>
        <v>6.9930689250837248E-3</v>
      </c>
      <c r="J160" s="43">
        <f>SUM($H$136:H160)/SUM($H$136:$H$171)</f>
        <v>0.97025640715940409</v>
      </c>
    </row>
    <row r="161" spans="2:10">
      <c r="B161" s="47" t="s">
        <v>142</v>
      </c>
      <c r="C161" s="42">
        <v>12134830.09</v>
      </c>
      <c r="D161" s="43">
        <f t="shared" si="2"/>
        <v>3.3226577556042594E-2</v>
      </c>
      <c r="E161" s="43">
        <f>SUM($C$136:C161)/SUM($C$136:$C$171)</f>
        <v>0.77160643675838558</v>
      </c>
      <c r="G161" s="47" t="s">
        <v>160</v>
      </c>
      <c r="H161" s="42">
        <v>2325690.2200000002</v>
      </c>
      <c r="I161" s="43">
        <f t="shared" si="3"/>
        <v>6.3680105854831753E-3</v>
      </c>
      <c r="J161" s="43">
        <f>SUM($H$136:H161)/SUM($H$136:$H$171)</f>
        <v>0.97662441774488729</v>
      </c>
    </row>
    <row r="162" spans="2:10">
      <c r="B162" s="47" t="s">
        <v>152</v>
      </c>
      <c r="C162" s="42">
        <v>4461592.66</v>
      </c>
      <c r="D162" s="43">
        <f t="shared" si="2"/>
        <v>1.2216360133721526E-2</v>
      </c>
      <c r="E162" s="43">
        <f>SUM($C$136:C162)/SUM($C$136:$C$171)</f>
        <v>0.78382279689210721</v>
      </c>
      <c r="G162" s="47" t="s">
        <v>161</v>
      </c>
      <c r="H162" s="42">
        <v>1962984.89</v>
      </c>
      <c r="I162" s="43">
        <f t="shared" si="3"/>
        <v>5.374881164811161E-3</v>
      </c>
      <c r="J162" s="43">
        <f>SUM($H$136:H162)/SUM($H$136:$H$171)</f>
        <v>0.9819992989096985</v>
      </c>
    </row>
    <row r="163" spans="2:10">
      <c r="B163" s="47" t="s">
        <v>170</v>
      </c>
      <c r="C163" s="42">
        <v>88392.639999999999</v>
      </c>
      <c r="D163" s="43">
        <f t="shared" si="2"/>
        <v>2.4202933922936806E-4</v>
      </c>
      <c r="E163" s="43">
        <f>SUM($C$136:C163)/SUM($C$136:$C$171)</f>
        <v>0.78406482623133655</v>
      </c>
      <c r="G163" s="47" t="s">
        <v>162</v>
      </c>
      <c r="H163" s="42">
        <v>1957244.18</v>
      </c>
      <c r="I163" s="43">
        <f t="shared" si="3"/>
        <v>5.3591624324822312E-3</v>
      </c>
      <c r="J163" s="43">
        <f>SUM($H$136:H163)/SUM($H$136:$H$171)</f>
        <v>0.98735846134218075</v>
      </c>
    </row>
    <row r="164" spans="2:10">
      <c r="B164" s="47" t="s">
        <v>150</v>
      </c>
      <c r="C164" s="42">
        <v>4823549.8</v>
      </c>
      <c r="D164" s="43">
        <f t="shared" si="2"/>
        <v>1.3207440923067243E-2</v>
      </c>
      <c r="E164" s="43">
        <f>SUM($C$136:C164)/SUM($C$136:$C$171)</f>
        <v>0.7972722671544038</v>
      </c>
      <c r="G164" s="47" t="s">
        <v>163</v>
      </c>
      <c r="H164" s="42">
        <v>1839886.34</v>
      </c>
      <c r="I164" s="43">
        <f t="shared" si="3"/>
        <v>5.0378230034462184E-3</v>
      </c>
      <c r="J164" s="43">
        <f>SUM($H$136:H164)/SUM($H$136:$H$171)</f>
        <v>0.99239628434562688</v>
      </c>
    </row>
    <row r="165" spans="2:10">
      <c r="B165" s="47" t="s">
        <v>165</v>
      </c>
      <c r="C165" s="42">
        <v>529497.31000000006</v>
      </c>
      <c r="D165" s="43">
        <f t="shared" si="2"/>
        <v>1.4498252802838322E-3</v>
      </c>
      <c r="E165" s="43">
        <f>SUM($C$136:C165)/SUM($C$136:$C$171)</f>
        <v>0.79872209243468772</v>
      </c>
      <c r="G165" s="47" t="s">
        <v>164</v>
      </c>
      <c r="H165" s="42">
        <v>762205.88</v>
      </c>
      <c r="I165" s="43">
        <f t="shared" si="3"/>
        <v>2.0870084375027033E-3</v>
      </c>
      <c r="J165" s="43">
        <f>SUM($H$136:H165)/SUM($H$136:$H$171)</f>
        <v>0.99448329278312952</v>
      </c>
    </row>
    <row r="166" spans="2:10">
      <c r="B166" s="47" t="s">
        <v>164</v>
      </c>
      <c r="C166" s="42">
        <v>762205.88</v>
      </c>
      <c r="D166" s="43">
        <f t="shared" si="2"/>
        <v>2.0870084375027042E-3</v>
      </c>
      <c r="E166" s="43">
        <f>SUM($C$136:C166)/SUM($C$136:$C$171)</f>
        <v>0.80080910087219037</v>
      </c>
      <c r="G166" s="47" t="s">
        <v>166</v>
      </c>
      <c r="H166" s="42">
        <v>625953.1</v>
      </c>
      <c r="I166" s="43">
        <f t="shared" si="3"/>
        <v>1.7139324629468528E-3</v>
      </c>
      <c r="J166" s="43">
        <f>SUM($H$136:H166)/SUM($H$136:$H$171)</f>
        <v>0.99619722524607646</v>
      </c>
    </row>
    <row r="167" spans="2:10">
      <c r="B167" s="47" t="s">
        <v>162</v>
      </c>
      <c r="C167" s="42">
        <v>1957244.18</v>
      </c>
      <c r="D167" s="43">
        <f t="shared" si="2"/>
        <v>5.359162432482233E-3</v>
      </c>
      <c r="E167" s="43">
        <f>SUM($C$136:C167)/SUM($C$136:$C$171)</f>
        <v>0.80616826330467262</v>
      </c>
      <c r="G167" s="47" t="s">
        <v>165</v>
      </c>
      <c r="H167" s="42">
        <v>529497.31000000006</v>
      </c>
      <c r="I167" s="43">
        <f t="shared" si="3"/>
        <v>1.4498252802838318E-3</v>
      </c>
      <c r="J167" s="43">
        <f>SUM($H$136:H167)/SUM($H$136:$H$171)</f>
        <v>0.99764705052636027</v>
      </c>
    </row>
    <row r="168" spans="2:10">
      <c r="B168" s="47" t="s">
        <v>153</v>
      </c>
      <c r="C168" s="42">
        <v>4129593.66</v>
      </c>
      <c r="D168" s="43">
        <f t="shared" si="2"/>
        <v>1.1307308219503204E-2</v>
      </c>
      <c r="E168" s="43">
        <f>SUM($C$136:C168)/SUM($C$136:$C$171)</f>
        <v>0.81747557152417594</v>
      </c>
      <c r="G168" s="47" t="s">
        <v>167</v>
      </c>
      <c r="H168" s="42">
        <v>389387.28</v>
      </c>
      <c r="I168" s="43">
        <f t="shared" si="3"/>
        <v>1.0661877061565409E-3</v>
      </c>
      <c r="J168" s="43">
        <f>SUM($H$136:H168)/SUM($H$136:$H$171)</f>
        <v>0.99871323823251679</v>
      </c>
    </row>
    <row r="169" spans="2:10">
      <c r="B169" s="47" t="s">
        <v>136</v>
      </c>
      <c r="C169" s="42">
        <v>52359587.4454</v>
      </c>
      <c r="D169" s="43">
        <f t="shared" si="2"/>
        <v>0.14336664626978535</v>
      </c>
      <c r="E169" s="43">
        <f>SUM($C$136:C169)/SUM($C$136:$C$171)</f>
        <v>0.96084221779396117</v>
      </c>
      <c r="G169" s="47" t="s">
        <v>168</v>
      </c>
      <c r="H169" s="42">
        <v>237025.64</v>
      </c>
      <c r="I169" s="43">
        <f t="shared" si="3"/>
        <v>6.4900379748379568E-4</v>
      </c>
      <c r="J169" s="43">
        <f>SUM($H$136:H169)/SUM($H$136:$H$171)</f>
        <v>0.99936224203000046</v>
      </c>
    </row>
    <row r="170" spans="2:10">
      <c r="B170" s="47" t="s">
        <v>163</v>
      </c>
      <c r="C170" s="42">
        <v>1839886.34</v>
      </c>
      <c r="D170" s="43">
        <f t="shared" si="2"/>
        <v>5.0378230034462193E-3</v>
      </c>
      <c r="E170" s="43">
        <f>SUM($C$136:C170)/SUM($C$136:$C$171)</f>
        <v>0.96588004079740741</v>
      </c>
      <c r="G170" s="47" t="s">
        <v>169</v>
      </c>
      <c r="H170" s="42">
        <v>144525.85999999999</v>
      </c>
      <c r="I170" s="43">
        <f t="shared" si="3"/>
        <v>3.9572863077012003E-4</v>
      </c>
      <c r="J170" s="43">
        <f>SUM($H$136:H170)/SUM($H$136:$H$171)</f>
        <v>0.99975797066077066</v>
      </c>
    </row>
    <row r="171" spans="2:10">
      <c r="B171" s="47" t="s">
        <v>144</v>
      </c>
      <c r="C171" s="42">
        <v>12461106.08</v>
      </c>
      <c r="D171" s="43">
        <f t="shared" si="2"/>
        <v>3.411995920259267E-2</v>
      </c>
      <c r="E171" s="43">
        <f>SUM($C$136:C171)/SUM($C$136:$C$171)</f>
        <v>1</v>
      </c>
      <c r="G171" s="47" t="s">
        <v>170</v>
      </c>
      <c r="H171" s="42">
        <v>88392.639999999999</v>
      </c>
      <c r="I171" s="43">
        <f t="shared" si="3"/>
        <v>2.4202933922936798E-4</v>
      </c>
      <c r="J171" s="43">
        <f>SUM($H$136:H171)/SUM($H$136:$H$171)</f>
        <v>1</v>
      </c>
    </row>
  </sheetData>
  <sortState ref="G136:J171">
    <sortCondition descending="1" ref="H136:H171"/>
  </sortState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274"/>
  <sheetViews>
    <sheetView zoomScaleNormal="100" workbookViewId="0">
      <selection activeCell="N23" sqref="N23"/>
    </sheetView>
  </sheetViews>
  <sheetFormatPr defaultRowHeight="13.5"/>
  <cols>
    <col min="10" max="10" width="13" bestFit="1" customWidth="1"/>
  </cols>
  <sheetData>
    <row r="1" spans="1:1" ht="14.25">
      <c r="A1" s="1" t="s">
        <v>0</v>
      </c>
    </row>
    <row r="37" spans="1:1" ht="14.25">
      <c r="A37" s="1" t="s">
        <v>1</v>
      </c>
    </row>
    <row r="60" spans="1:1" ht="14.25">
      <c r="A60" s="1" t="s">
        <v>2</v>
      </c>
    </row>
    <row r="84" spans="1:1" ht="14.25">
      <c r="A84" s="1" t="s">
        <v>3</v>
      </c>
    </row>
    <row r="108" spans="1:1" ht="14.25">
      <c r="A108" s="1" t="s">
        <v>4</v>
      </c>
    </row>
    <row r="132" spans="1:1" ht="14.25">
      <c r="A132" s="1" t="s">
        <v>5</v>
      </c>
    </row>
    <row r="156" spans="1:1" s="38" customFormat="1" ht="14.25">
      <c r="A156" s="37" t="s">
        <v>236</v>
      </c>
    </row>
    <row r="179" spans="1:1" ht="14.25">
      <c r="A179" s="1" t="s">
        <v>6</v>
      </c>
    </row>
    <row r="202" spans="1:1" ht="14.25">
      <c r="A202" s="1" t="s">
        <v>23</v>
      </c>
    </row>
    <row r="203" spans="1:1" ht="14.25">
      <c r="A203" s="1"/>
    </row>
    <row r="204" spans="1:1" ht="14.25">
      <c r="A204" s="1"/>
    </row>
    <row r="205" spans="1:1" ht="14.25">
      <c r="A205" s="1"/>
    </row>
    <row r="206" spans="1:1" ht="14.25">
      <c r="A206" s="1"/>
    </row>
    <row r="207" spans="1:1" ht="14.25">
      <c r="A207" s="1"/>
    </row>
    <row r="208" spans="1:1" ht="14.25">
      <c r="A208" s="1"/>
    </row>
    <row r="227" spans="1:1" ht="14.25">
      <c r="A227" s="1" t="s">
        <v>25</v>
      </c>
    </row>
    <row r="251" spans="1:1" ht="14.25">
      <c r="A251" s="1" t="s">
        <v>39</v>
      </c>
    </row>
    <row r="274" spans="1:1" ht="14.25">
      <c r="A274" s="1" t="s">
        <v>72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43"/>
  <sheetViews>
    <sheetView workbookViewId="0">
      <pane ySplit="1" topLeftCell="A2" activePane="bottomLeft" state="frozen"/>
      <selection pane="bottomLeft" activeCell="E12" sqref="E12"/>
    </sheetView>
  </sheetViews>
  <sheetFormatPr defaultRowHeight="16.5"/>
  <cols>
    <col min="1" max="1" width="10.5" style="14" bestFit="1" customWidth="1"/>
    <col min="2" max="3" width="8.25" style="14" customWidth="1"/>
    <col min="4" max="4" width="14.5" style="15" customWidth="1"/>
    <col min="5" max="5" width="6.25" style="15" bestFit="1" customWidth="1"/>
    <col min="6" max="6" width="7.375" style="15" bestFit="1" customWidth="1"/>
    <col min="7" max="7" width="11.25" style="14" bestFit="1" customWidth="1"/>
    <col min="8" max="8" width="9.75" style="15" customWidth="1"/>
    <col min="9" max="11" width="11.375" style="14" bestFit="1" customWidth="1"/>
    <col min="12" max="12" width="8" style="14" bestFit="1" customWidth="1"/>
    <col min="13" max="13" width="15" style="14" customWidth="1"/>
    <col min="14" max="14" width="10" style="14" customWidth="1"/>
    <col min="15" max="15" width="8" style="14" bestFit="1" customWidth="1"/>
    <col min="16" max="16" width="9.625" style="14" customWidth="1"/>
    <col min="17" max="17" width="11.375" style="14" bestFit="1" customWidth="1"/>
    <col min="18" max="16384" width="9" style="14"/>
  </cols>
  <sheetData>
    <row r="1" spans="1:17" s="21" customFormat="1" ht="33">
      <c r="A1" s="19" t="s">
        <v>7</v>
      </c>
      <c r="B1" s="19" t="s">
        <v>8</v>
      </c>
      <c r="C1" s="19" t="s">
        <v>9</v>
      </c>
      <c r="D1" s="20" t="s">
        <v>175</v>
      </c>
      <c r="E1" s="20" t="s">
        <v>176</v>
      </c>
      <c r="F1" s="20" t="s">
        <v>15</v>
      </c>
      <c r="G1" s="19" t="s">
        <v>10</v>
      </c>
      <c r="H1" s="20" t="s">
        <v>16</v>
      </c>
      <c r="I1" s="19" t="s">
        <v>11</v>
      </c>
      <c r="J1" s="19" t="s">
        <v>12</v>
      </c>
      <c r="K1" s="19" t="s">
        <v>13</v>
      </c>
      <c r="L1" s="19" t="s">
        <v>14</v>
      </c>
      <c r="M1" s="19" t="s">
        <v>17</v>
      </c>
      <c r="N1" s="19" t="s">
        <v>18</v>
      </c>
      <c r="O1" s="19" t="s">
        <v>19</v>
      </c>
      <c r="P1" s="19" t="s">
        <v>20</v>
      </c>
      <c r="Q1" s="19" t="s">
        <v>21</v>
      </c>
    </row>
    <row r="2" spans="1:17">
      <c r="A2" s="16" t="s">
        <v>22</v>
      </c>
      <c r="B2" s="16">
        <v>201501</v>
      </c>
      <c r="C2" s="16">
        <v>138788</v>
      </c>
      <c r="D2" s="17">
        <v>7589452.4400000004</v>
      </c>
      <c r="E2" s="17">
        <f>G2/K2</f>
        <v>35.653268726475218</v>
      </c>
      <c r="F2" s="17">
        <f>G2/I2</f>
        <v>315.023737580584</v>
      </c>
      <c r="G2" s="16">
        <v>8307175.96</v>
      </c>
      <c r="H2" s="17">
        <f>G2/C2</f>
        <v>59.855145689829094</v>
      </c>
      <c r="I2" s="16">
        <v>26370</v>
      </c>
      <c r="J2" s="18">
        <f>I2/K2</f>
        <v>0.11317645140107897</v>
      </c>
      <c r="K2" s="16">
        <v>232999</v>
      </c>
      <c r="L2" s="18">
        <v>0.3221</v>
      </c>
      <c r="M2" s="16">
        <v>4736</v>
      </c>
      <c r="N2" s="16">
        <v>39241</v>
      </c>
      <c r="O2" s="16">
        <v>6446</v>
      </c>
      <c r="P2" s="16">
        <v>97288</v>
      </c>
      <c r="Q2" s="16">
        <v>7317663</v>
      </c>
    </row>
    <row r="3" spans="1:17">
      <c r="A3" s="16" t="s">
        <v>22</v>
      </c>
      <c r="B3" s="16">
        <v>201502</v>
      </c>
      <c r="C3" s="16">
        <v>141352</v>
      </c>
      <c r="D3" s="17">
        <v>7522826.46</v>
      </c>
      <c r="E3" s="17">
        <f t="shared" ref="E3:E43" si="0">G3/K3</f>
        <v>37.233924672654808</v>
      </c>
      <c r="F3" s="17">
        <f t="shared" ref="F3:F43" si="1">G3/I3</f>
        <v>324.97688268917744</v>
      </c>
      <c r="G3" s="16">
        <v>8584914.3100000005</v>
      </c>
      <c r="H3" s="17">
        <f t="shared" ref="H3:H43" si="2">G3/C3</f>
        <v>60.734296720244501</v>
      </c>
      <c r="I3" s="16">
        <v>26417</v>
      </c>
      <c r="J3" s="18">
        <f t="shared" ref="J3:J43" si="3">I3/K3</f>
        <v>0.11457407174487243</v>
      </c>
      <c r="K3" s="16">
        <v>230567</v>
      </c>
      <c r="L3" s="18">
        <v>0.24199999999999999</v>
      </c>
      <c r="M3" s="16">
        <v>3721</v>
      </c>
      <c r="N3" s="16">
        <v>33099</v>
      </c>
      <c r="O3" s="16">
        <v>7989</v>
      </c>
      <c r="P3" s="16">
        <v>69965</v>
      </c>
      <c r="Q3" s="16">
        <v>4218349</v>
      </c>
    </row>
    <row r="4" spans="1:17">
      <c r="A4" s="16" t="s">
        <v>22</v>
      </c>
      <c r="B4" s="16">
        <v>201503</v>
      </c>
      <c r="C4" s="16">
        <v>131026</v>
      </c>
      <c r="D4" s="17">
        <v>7456809.6100000003</v>
      </c>
      <c r="E4" s="17">
        <f t="shared" si="0"/>
        <v>33.602273364665372</v>
      </c>
      <c r="F4" s="17">
        <f t="shared" si="1"/>
        <v>325.92967074317966</v>
      </c>
      <c r="G4" s="16">
        <v>8315117.7599999998</v>
      </c>
      <c r="H4" s="17">
        <f t="shared" si="2"/>
        <v>63.46158594477432</v>
      </c>
      <c r="I4" s="16">
        <v>25512</v>
      </c>
      <c r="J4" s="18">
        <f t="shared" si="3"/>
        <v>0.10309669962862235</v>
      </c>
      <c r="K4" s="16">
        <v>247457</v>
      </c>
      <c r="L4" s="18">
        <v>0.3861</v>
      </c>
      <c r="M4" s="16">
        <v>3879</v>
      </c>
      <c r="N4" s="16">
        <v>50270</v>
      </c>
      <c r="O4" s="16">
        <v>8169</v>
      </c>
      <c r="P4" s="16">
        <v>76170</v>
      </c>
      <c r="Q4" s="16">
        <v>6607406</v>
      </c>
    </row>
    <row r="5" spans="1:17">
      <c r="A5" s="16" t="s">
        <v>22</v>
      </c>
      <c r="B5" s="16">
        <v>201504</v>
      </c>
      <c r="C5" s="16">
        <v>99237</v>
      </c>
      <c r="D5" s="17">
        <v>6974168.1699999999</v>
      </c>
      <c r="E5" s="17">
        <f t="shared" si="0"/>
        <v>34.144085784866121</v>
      </c>
      <c r="F5" s="17">
        <f t="shared" si="1"/>
        <v>352.06245967374468</v>
      </c>
      <c r="G5" s="16">
        <v>7726362.7400000002</v>
      </c>
      <c r="H5" s="17">
        <f t="shared" si="2"/>
        <v>77.857681509920695</v>
      </c>
      <c r="I5" s="16">
        <v>21946</v>
      </c>
      <c r="J5" s="18">
        <f t="shared" si="3"/>
        <v>9.6983034818615296E-2</v>
      </c>
      <c r="K5" s="16">
        <v>226287</v>
      </c>
      <c r="L5" s="18">
        <v>0.28360000000000002</v>
      </c>
      <c r="M5" s="16">
        <v>2986</v>
      </c>
      <c r="N5" s="16">
        <v>30077</v>
      </c>
      <c r="O5" s="16">
        <v>4480</v>
      </c>
      <c r="P5" s="16">
        <v>78253</v>
      </c>
      <c r="Q5" s="16">
        <v>5326827</v>
      </c>
    </row>
    <row r="6" spans="1:17">
      <c r="A6" s="16" t="s">
        <v>22</v>
      </c>
      <c r="B6" s="16">
        <v>201505</v>
      </c>
      <c r="C6" s="16">
        <v>107483</v>
      </c>
      <c r="D6" s="17">
        <v>7106202.3399999999</v>
      </c>
      <c r="E6" s="17">
        <f t="shared" si="0"/>
        <v>36.604812445247994</v>
      </c>
      <c r="F6" s="17">
        <f t="shared" si="1"/>
        <v>319.96819559284756</v>
      </c>
      <c r="G6" s="16">
        <v>7855539.1699999999</v>
      </c>
      <c r="H6" s="17">
        <f t="shared" si="2"/>
        <v>73.086340816687283</v>
      </c>
      <c r="I6" s="16">
        <v>24551</v>
      </c>
      <c r="J6" s="18">
        <f t="shared" si="3"/>
        <v>0.1144014091070064</v>
      </c>
      <c r="K6" s="16">
        <v>214604</v>
      </c>
      <c r="L6" s="18">
        <v>0.34810000000000002</v>
      </c>
      <c r="M6" s="16">
        <v>4108</v>
      </c>
      <c r="N6" s="16">
        <v>24415</v>
      </c>
      <c r="O6" s="16">
        <v>4086</v>
      </c>
      <c r="P6" s="16">
        <v>60088</v>
      </c>
      <c r="Q6" s="16">
        <v>4198178</v>
      </c>
    </row>
    <row r="7" spans="1:17">
      <c r="A7" s="16" t="s">
        <v>22</v>
      </c>
      <c r="B7" s="16">
        <v>201506</v>
      </c>
      <c r="C7" s="16">
        <v>107632</v>
      </c>
      <c r="D7" s="17">
        <v>7077580.0099999998</v>
      </c>
      <c r="E7" s="17">
        <f t="shared" si="0"/>
        <v>35.615454761488415</v>
      </c>
      <c r="F7" s="17">
        <f t="shared" si="1"/>
        <v>305.452</v>
      </c>
      <c r="G7" s="16">
        <v>7943279.2599999998</v>
      </c>
      <c r="H7" s="17">
        <f t="shared" si="2"/>
        <v>73.800349895941721</v>
      </c>
      <c r="I7" s="16">
        <v>26005</v>
      </c>
      <c r="J7" s="18">
        <f t="shared" si="3"/>
        <v>0.1165991866528568</v>
      </c>
      <c r="K7" s="16">
        <v>223029</v>
      </c>
      <c r="L7" s="18">
        <v>0.37060000000000004</v>
      </c>
      <c r="M7" s="16">
        <v>4000</v>
      </c>
      <c r="N7" s="16">
        <v>30639</v>
      </c>
      <c r="O7" s="16">
        <v>4860</v>
      </c>
      <c r="P7" s="16">
        <v>64003</v>
      </c>
      <c r="Q7" s="16">
        <v>4524540</v>
      </c>
    </row>
    <row r="8" spans="1:17">
      <c r="A8" s="16" t="s">
        <v>22</v>
      </c>
      <c r="B8" s="16">
        <v>201507</v>
      </c>
      <c r="C8" s="16">
        <v>116870</v>
      </c>
      <c r="D8" s="17">
        <v>7470056.9100000001</v>
      </c>
      <c r="E8" s="17">
        <f t="shared" si="0"/>
        <v>34.523167044058788</v>
      </c>
      <c r="F8" s="17">
        <f t="shared" si="1"/>
        <v>291.72965861752454</v>
      </c>
      <c r="G8" s="16">
        <v>8263534.3099999996</v>
      </c>
      <c r="H8" s="17">
        <f t="shared" si="2"/>
        <v>70.707061778043979</v>
      </c>
      <c r="I8" s="16">
        <v>28326</v>
      </c>
      <c r="J8" s="18">
        <f t="shared" si="3"/>
        <v>0.1183395860662929</v>
      </c>
      <c r="K8" s="16">
        <v>239362</v>
      </c>
      <c r="L8" s="18">
        <v>0.37070000000000003</v>
      </c>
      <c r="M8" s="16">
        <v>4785</v>
      </c>
      <c r="N8" s="16">
        <v>33128</v>
      </c>
      <c r="O8" s="16">
        <v>4701</v>
      </c>
      <c r="P8" s="16">
        <v>77779</v>
      </c>
      <c r="Q8" s="16">
        <v>5624019</v>
      </c>
    </row>
    <row r="9" spans="1:17">
      <c r="A9" s="16" t="s">
        <v>22</v>
      </c>
      <c r="B9" s="16">
        <v>201508</v>
      </c>
      <c r="C9" s="16">
        <v>117765</v>
      </c>
      <c r="D9" s="17">
        <v>6667497.0999999996</v>
      </c>
      <c r="E9" s="17">
        <f t="shared" si="0"/>
        <v>34.737596942903984</v>
      </c>
      <c r="F9" s="17">
        <f t="shared" si="1"/>
        <v>292.00488319088322</v>
      </c>
      <c r="G9" s="16">
        <v>8199497.1200000001</v>
      </c>
      <c r="H9" s="17">
        <f t="shared" si="2"/>
        <v>69.625925529656527</v>
      </c>
      <c r="I9" s="16">
        <v>28080</v>
      </c>
      <c r="J9" s="18">
        <f t="shared" si="3"/>
        <v>0.11896238365368729</v>
      </c>
      <c r="K9" s="16">
        <v>236041</v>
      </c>
      <c r="L9" s="18">
        <v>0.32650000000000001</v>
      </c>
      <c r="M9" s="16">
        <v>4455</v>
      </c>
      <c r="N9" s="16">
        <v>28657</v>
      </c>
      <c r="O9" s="16">
        <v>4370</v>
      </c>
      <c r="P9" s="16">
        <v>67886</v>
      </c>
      <c r="Q9" s="16">
        <v>5268441</v>
      </c>
    </row>
    <row r="10" spans="1:17">
      <c r="A10" s="16" t="s">
        <v>22</v>
      </c>
      <c r="B10" s="16">
        <v>201509</v>
      </c>
      <c r="C10" s="16">
        <v>105475</v>
      </c>
      <c r="D10" s="17">
        <v>7491695.3799999999</v>
      </c>
      <c r="E10" s="17">
        <f t="shared" si="0"/>
        <v>36.956036659078777</v>
      </c>
      <c r="F10" s="17">
        <f t="shared" si="1"/>
        <v>314.75234439350379</v>
      </c>
      <c r="G10" s="16">
        <v>8101095.8399999999</v>
      </c>
      <c r="H10" s="17">
        <f t="shared" si="2"/>
        <v>76.805838729556768</v>
      </c>
      <c r="I10" s="16">
        <v>25738</v>
      </c>
      <c r="J10" s="18">
        <f t="shared" si="3"/>
        <v>0.11741306241988239</v>
      </c>
      <c r="K10" s="16">
        <v>219209</v>
      </c>
      <c r="L10" s="18">
        <v>0.31950000000000001</v>
      </c>
      <c r="M10" s="16">
        <v>3789</v>
      </c>
      <c r="N10" s="16">
        <v>24847</v>
      </c>
      <c r="O10" s="16">
        <v>3822</v>
      </c>
      <c r="P10" s="16">
        <v>61387</v>
      </c>
      <c r="Q10" s="16">
        <v>6386420</v>
      </c>
    </row>
    <row r="11" spans="1:17">
      <c r="A11" s="16" t="s">
        <v>22</v>
      </c>
      <c r="B11" s="16">
        <v>201510</v>
      </c>
      <c r="C11" s="16">
        <v>101443</v>
      </c>
      <c r="D11" s="17">
        <v>7728173.7599999998</v>
      </c>
      <c r="E11" s="17">
        <f t="shared" si="0"/>
        <v>33.981898640194693</v>
      </c>
      <c r="F11" s="17">
        <f t="shared" si="1"/>
        <v>291.76454609845354</v>
      </c>
      <c r="G11" s="16">
        <v>7414612.4100000001</v>
      </c>
      <c r="H11" s="17">
        <f t="shared" si="2"/>
        <v>73.091414981812449</v>
      </c>
      <c r="I11" s="16">
        <v>25413</v>
      </c>
      <c r="J11" s="18">
        <f t="shared" si="3"/>
        <v>0.11647028089810398</v>
      </c>
      <c r="K11" s="16">
        <v>218193</v>
      </c>
      <c r="L11" s="18">
        <v>0.30430000000000001</v>
      </c>
      <c r="M11" s="16">
        <v>3981</v>
      </c>
      <c r="N11" s="16">
        <v>29450</v>
      </c>
      <c r="O11" s="16">
        <v>3599</v>
      </c>
      <c r="P11" s="16">
        <v>66862</v>
      </c>
      <c r="Q11" s="16">
        <v>8098949</v>
      </c>
    </row>
    <row r="12" spans="1:17">
      <c r="A12" s="16" t="s">
        <v>22</v>
      </c>
      <c r="B12" s="16">
        <v>201511</v>
      </c>
      <c r="C12" s="16">
        <v>92228</v>
      </c>
      <c r="D12" s="17">
        <v>7156357.4500000002</v>
      </c>
      <c r="E12" s="17">
        <f t="shared" si="0"/>
        <v>35.240355504644022</v>
      </c>
      <c r="F12" s="17">
        <f t="shared" si="1"/>
        <v>320.68882536101086</v>
      </c>
      <c r="G12" s="16">
        <v>7106464.3700000001</v>
      </c>
      <c r="H12" s="17">
        <f t="shared" si="2"/>
        <v>77.053219954894388</v>
      </c>
      <c r="I12" s="16">
        <v>22160</v>
      </c>
      <c r="J12" s="18">
        <f t="shared" si="3"/>
        <v>0.10988956495435319</v>
      </c>
      <c r="K12" s="16">
        <v>201657</v>
      </c>
      <c r="L12" s="18">
        <v>0.3226</v>
      </c>
      <c r="M12" s="16">
        <v>3060</v>
      </c>
      <c r="N12" s="16">
        <v>23254</v>
      </c>
      <c r="O12" s="16">
        <v>3272</v>
      </c>
      <c r="P12" s="16">
        <v>63596</v>
      </c>
      <c r="Q12" s="16">
        <v>6582284</v>
      </c>
    </row>
    <row r="13" spans="1:17">
      <c r="A13" s="16" t="s">
        <v>22</v>
      </c>
      <c r="B13" s="16">
        <v>201512</v>
      </c>
      <c r="C13" s="16">
        <v>96898</v>
      </c>
      <c r="D13" s="17">
        <v>7137212.3600000003</v>
      </c>
      <c r="E13" s="17">
        <f t="shared" si="0"/>
        <v>36.827445197250505</v>
      </c>
      <c r="F13" s="17">
        <f t="shared" si="1"/>
        <v>326.01165983785199</v>
      </c>
      <c r="G13" s="16">
        <v>7479359.5</v>
      </c>
      <c r="H13" s="17">
        <f t="shared" si="2"/>
        <v>77.18796569588639</v>
      </c>
      <c r="I13" s="16">
        <v>22942</v>
      </c>
      <c r="J13" s="18">
        <f t="shared" si="3"/>
        <v>0.11296358300671616</v>
      </c>
      <c r="K13" s="16">
        <v>203092</v>
      </c>
      <c r="L13" s="18">
        <v>0.32270000000000004</v>
      </c>
      <c r="M13" s="16">
        <v>3486</v>
      </c>
      <c r="N13" s="16">
        <v>23517</v>
      </c>
      <c r="O13" s="16">
        <v>3407</v>
      </c>
      <c r="P13" s="16">
        <v>72186</v>
      </c>
      <c r="Q13" s="16">
        <v>7100031</v>
      </c>
    </row>
    <row r="14" spans="1:17">
      <c r="A14" s="16" t="s">
        <v>22</v>
      </c>
      <c r="B14" s="16">
        <v>201601</v>
      </c>
      <c r="C14" s="16">
        <v>108621</v>
      </c>
      <c r="D14" s="17">
        <v>6814958.7699999996</v>
      </c>
      <c r="E14" s="17">
        <f t="shared" si="0"/>
        <v>39.104654031567584</v>
      </c>
      <c r="F14" s="17">
        <f t="shared" si="1"/>
        <v>319.08518699927862</v>
      </c>
      <c r="G14" s="16">
        <v>8403746.5700000003</v>
      </c>
      <c r="H14" s="17">
        <f t="shared" si="2"/>
        <v>77.367604514780751</v>
      </c>
      <c r="I14" s="16">
        <v>26337</v>
      </c>
      <c r="J14" s="18">
        <f t="shared" si="3"/>
        <v>0.12255239548821799</v>
      </c>
      <c r="K14" s="16">
        <v>214904</v>
      </c>
      <c r="L14" s="18">
        <v>0.33079999999999998</v>
      </c>
      <c r="M14" s="16">
        <v>4162</v>
      </c>
      <c r="N14" s="16">
        <v>24278</v>
      </c>
      <c r="O14" s="16">
        <v>3382</v>
      </c>
      <c r="P14" s="16">
        <v>55369</v>
      </c>
      <c r="Q14" s="16">
        <v>6375375</v>
      </c>
    </row>
    <row r="15" spans="1:17">
      <c r="A15" s="16" t="s">
        <v>22</v>
      </c>
      <c r="B15" s="16">
        <v>201602</v>
      </c>
      <c r="C15" s="16">
        <v>101429</v>
      </c>
      <c r="D15" s="17">
        <v>6766481.7800000003</v>
      </c>
      <c r="E15" s="17">
        <f t="shared" si="0"/>
        <v>39.838097447685179</v>
      </c>
      <c r="F15" s="17">
        <f t="shared" si="1"/>
        <v>339.95565580108251</v>
      </c>
      <c r="G15" s="16">
        <v>8353730.3300000001</v>
      </c>
      <c r="H15" s="17">
        <f t="shared" si="2"/>
        <v>82.36037356180185</v>
      </c>
      <c r="I15" s="16">
        <v>24573</v>
      </c>
      <c r="J15" s="18">
        <f t="shared" si="3"/>
        <v>0.11718615874711481</v>
      </c>
      <c r="K15" s="16">
        <v>209692</v>
      </c>
      <c r="L15" s="18">
        <v>0.309</v>
      </c>
      <c r="M15" s="16">
        <v>3009</v>
      </c>
      <c r="N15" s="16">
        <v>18473</v>
      </c>
      <c r="O15" s="16">
        <v>2864</v>
      </c>
      <c r="P15" s="16">
        <v>52599</v>
      </c>
      <c r="Q15" s="16">
        <v>3968448</v>
      </c>
    </row>
    <row r="16" spans="1:17">
      <c r="A16" s="16" t="s">
        <v>22</v>
      </c>
      <c r="B16" s="16">
        <v>201603</v>
      </c>
      <c r="C16" s="16">
        <v>92452</v>
      </c>
      <c r="D16" s="17">
        <v>7346555.3799999999</v>
      </c>
      <c r="E16" s="17">
        <f t="shared" si="0"/>
        <v>33.935034265872346</v>
      </c>
      <c r="F16" s="17">
        <f t="shared" si="1"/>
        <v>317.34392226625835</v>
      </c>
      <c r="G16" s="16">
        <v>7046304.4500000002</v>
      </c>
      <c r="H16" s="17">
        <f t="shared" si="2"/>
        <v>76.215814152208722</v>
      </c>
      <c r="I16" s="16">
        <v>22204</v>
      </c>
      <c r="J16" s="18">
        <f t="shared" si="3"/>
        <v>0.10693456494622931</v>
      </c>
      <c r="K16" s="16">
        <v>207641</v>
      </c>
      <c r="L16" s="18">
        <v>0.21030000000000001</v>
      </c>
      <c r="M16" s="16">
        <v>3171</v>
      </c>
      <c r="N16" s="16">
        <v>33537</v>
      </c>
      <c r="O16" s="16">
        <v>3010</v>
      </c>
      <c r="P16" s="16">
        <v>152969</v>
      </c>
      <c r="Q16" s="16">
        <v>14887002</v>
      </c>
    </row>
    <row r="17" spans="1:17">
      <c r="A17" s="16" t="s">
        <v>22</v>
      </c>
      <c r="B17" s="16">
        <v>201604</v>
      </c>
      <c r="C17" s="16">
        <v>87340</v>
      </c>
      <c r="D17" s="17">
        <v>6719112.1200000001</v>
      </c>
      <c r="E17" s="17">
        <f t="shared" si="0"/>
        <v>33.427331444477581</v>
      </c>
      <c r="F17" s="17">
        <f t="shared" si="1"/>
        <v>309.54709044879172</v>
      </c>
      <c r="G17" s="16">
        <v>6724910.54</v>
      </c>
      <c r="H17" s="17">
        <f t="shared" si="2"/>
        <v>76.996914815662933</v>
      </c>
      <c r="I17" s="16">
        <v>21725</v>
      </c>
      <c r="J17" s="18">
        <f t="shared" si="3"/>
        <v>0.10798787155780892</v>
      </c>
      <c r="K17" s="16">
        <v>201180</v>
      </c>
      <c r="L17" s="18">
        <v>0.25079999999999997</v>
      </c>
      <c r="M17" s="16">
        <v>3141</v>
      </c>
      <c r="N17" s="16">
        <v>25965</v>
      </c>
      <c r="O17" s="16">
        <v>2869</v>
      </c>
      <c r="P17" s="16">
        <v>118982</v>
      </c>
      <c r="Q17" s="16">
        <v>8941536</v>
      </c>
    </row>
    <row r="18" spans="1:17">
      <c r="A18" s="16" t="s">
        <v>22</v>
      </c>
      <c r="B18" s="16">
        <v>201605</v>
      </c>
      <c r="C18" s="16">
        <v>94034</v>
      </c>
      <c r="D18" s="17">
        <v>6524428.5499999998</v>
      </c>
      <c r="E18" s="17">
        <f t="shared" si="0"/>
        <v>37.220921185626295</v>
      </c>
      <c r="F18" s="17">
        <f t="shared" si="1"/>
        <v>333.05469325016708</v>
      </c>
      <c r="G18" s="16">
        <v>7475412.5899999999</v>
      </c>
      <c r="H18" s="17">
        <f t="shared" si="2"/>
        <v>79.496911648978028</v>
      </c>
      <c r="I18" s="16">
        <v>22445</v>
      </c>
      <c r="J18" s="18">
        <f t="shared" si="3"/>
        <v>0.11175618281309906</v>
      </c>
      <c r="K18" s="16">
        <v>200839</v>
      </c>
      <c r="L18" s="18">
        <v>0.24489999999999998</v>
      </c>
      <c r="M18" s="16">
        <v>3215</v>
      </c>
      <c r="N18" s="16">
        <v>25212</v>
      </c>
      <c r="O18" s="16">
        <v>2666</v>
      </c>
      <c r="P18" s="16">
        <v>304585</v>
      </c>
      <c r="Q18" s="16">
        <v>11447952</v>
      </c>
    </row>
    <row r="19" spans="1:17">
      <c r="A19" s="16" t="s">
        <v>22</v>
      </c>
      <c r="B19" s="16">
        <v>201606</v>
      </c>
      <c r="C19" s="16">
        <v>94822</v>
      </c>
      <c r="D19" s="17">
        <v>6193704.3899999997</v>
      </c>
      <c r="E19" s="17">
        <f t="shared" si="0"/>
        <v>35.879369485189471</v>
      </c>
      <c r="F19" s="17">
        <f t="shared" si="1"/>
        <v>321.06072802139494</v>
      </c>
      <c r="G19" s="16">
        <v>7563227.5700000003</v>
      </c>
      <c r="H19" s="17">
        <f t="shared" si="2"/>
        <v>79.762371285144795</v>
      </c>
      <c r="I19" s="16">
        <v>23557</v>
      </c>
      <c r="J19" s="18">
        <f t="shared" si="3"/>
        <v>0.11175259492589992</v>
      </c>
      <c r="K19" s="16">
        <v>210796</v>
      </c>
      <c r="L19" s="18">
        <v>0.20899999999999999</v>
      </c>
      <c r="M19" s="16">
        <v>3426</v>
      </c>
      <c r="N19" s="16">
        <v>31901</v>
      </c>
      <c r="O19" s="16">
        <v>2907</v>
      </c>
      <c r="P19" s="16">
        <v>355965</v>
      </c>
      <c r="Q19" s="16">
        <v>10009074</v>
      </c>
    </row>
    <row r="20" spans="1:17">
      <c r="A20" s="16" t="s">
        <v>22</v>
      </c>
      <c r="B20" s="16">
        <v>201607</v>
      </c>
      <c r="C20" s="16">
        <v>105226</v>
      </c>
      <c r="D20" s="17">
        <v>7129370.1100000003</v>
      </c>
      <c r="E20" s="17">
        <f t="shared" si="0"/>
        <v>34.918299055005392</v>
      </c>
      <c r="F20" s="17">
        <f t="shared" si="1"/>
        <v>306.7468628621458</v>
      </c>
      <c r="G20" s="16">
        <v>7707935.1699999999</v>
      </c>
      <c r="H20" s="17">
        <f t="shared" si="2"/>
        <v>73.251241803356578</v>
      </c>
      <c r="I20" s="16">
        <v>25128</v>
      </c>
      <c r="J20" s="18">
        <f t="shared" si="3"/>
        <v>0.11383424993884263</v>
      </c>
      <c r="K20" s="16">
        <v>220742</v>
      </c>
      <c r="L20" s="18">
        <v>0.21510000000000001</v>
      </c>
      <c r="M20" s="16">
        <v>3833</v>
      </c>
      <c r="N20" s="16">
        <v>34279</v>
      </c>
      <c r="O20" s="16">
        <v>3174</v>
      </c>
      <c r="P20" s="16">
        <v>333516</v>
      </c>
      <c r="Q20" s="16">
        <v>291483531</v>
      </c>
    </row>
    <row r="21" spans="1:17">
      <c r="A21" s="16" t="s">
        <v>22</v>
      </c>
      <c r="B21" s="16">
        <v>201608</v>
      </c>
      <c r="C21" s="16">
        <v>107351</v>
      </c>
      <c r="D21" s="17">
        <v>7456060.5</v>
      </c>
      <c r="E21" s="17">
        <f t="shared" si="0"/>
        <v>40.6409987203185</v>
      </c>
      <c r="F21" s="17">
        <f t="shared" si="1"/>
        <v>345.9691071212427</v>
      </c>
      <c r="G21" s="16">
        <v>8574844.3200000003</v>
      </c>
      <c r="H21" s="17">
        <f t="shared" si="2"/>
        <v>79.876706504829954</v>
      </c>
      <c r="I21" s="16">
        <v>24785</v>
      </c>
      <c r="J21" s="18">
        <f t="shared" si="3"/>
        <v>0.11747002227593725</v>
      </c>
      <c r="K21" s="16">
        <v>210990</v>
      </c>
      <c r="L21" s="18">
        <v>0.28270000000000001</v>
      </c>
      <c r="M21" s="16">
        <v>3717</v>
      </c>
      <c r="N21" s="16">
        <v>24574</v>
      </c>
      <c r="O21" s="16">
        <v>3115</v>
      </c>
      <c r="P21" s="16">
        <v>214268</v>
      </c>
      <c r="Q21" s="16">
        <v>42715182</v>
      </c>
    </row>
    <row r="22" spans="1:17">
      <c r="A22" s="16" t="s">
        <v>22</v>
      </c>
      <c r="B22" s="16">
        <v>201609</v>
      </c>
      <c r="C22" s="16">
        <v>117621</v>
      </c>
      <c r="D22" s="17">
        <v>7646416.6299999999</v>
      </c>
      <c r="E22" s="17">
        <f t="shared" si="0"/>
        <v>46.395394252275182</v>
      </c>
      <c r="F22" s="17">
        <f t="shared" si="1"/>
        <v>377.15528644200629</v>
      </c>
      <c r="G22" s="16">
        <v>9625002.9100000001</v>
      </c>
      <c r="H22" s="17">
        <f t="shared" si="2"/>
        <v>81.830650224024623</v>
      </c>
      <c r="I22" s="16">
        <v>25520</v>
      </c>
      <c r="J22" s="18">
        <f t="shared" si="3"/>
        <v>0.12301403671139904</v>
      </c>
      <c r="K22" s="16">
        <v>207456</v>
      </c>
      <c r="L22" s="18">
        <v>0.3226</v>
      </c>
      <c r="M22" s="16">
        <v>3940</v>
      </c>
      <c r="N22" s="16">
        <v>30045</v>
      </c>
      <c r="O22" s="16">
        <v>3190</v>
      </c>
      <c r="P22" s="16">
        <v>210297</v>
      </c>
      <c r="Q22" s="16">
        <v>16313670</v>
      </c>
    </row>
    <row r="23" spans="1:17">
      <c r="A23" s="16" t="s">
        <v>22</v>
      </c>
      <c r="B23" s="16">
        <v>201610</v>
      </c>
      <c r="C23" s="16">
        <v>106841</v>
      </c>
      <c r="D23" s="17">
        <v>8750390.1199999992</v>
      </c>
      <c r="E23" s="17">
        <f t="shared" si="0"/>
        <v>43.668330627165695</v>
      </c>
      <c r="F23" s="17">
        <f t="shared" si="1"/>
        <v>379.65962973186123</v>
      </c>
      <c r="G23" s="16">
        <v>9628168.2100000009</v>
      </c>
      <c r="H23" s="17">
        <f t="shared" si="2"/>
        <v>90.11679233627541</v>
      </c>
      <c r="I23" s="16">
        <v>25360</v>
      </c>
      <c r="J23" s="18">
        <f t="shared" si="3"/>
        <v>0.11501968396799768</v>
      </c>
      <c r="K23" s="16">
        <v>220484</v>
      </c>
      <c r="L23" s="18">
        <v>0.2762</v>
      </c>
      <c r="M23" s="16">
        <v>3894</v>
      </c>
      <c r="N23" s="16">
        <v>38574</v>
      </c>
      <c r="O23" s="16">
        <v>2775</v>
      </c>
      <c r="P23" s="16">
        <v>186629</v>
      </c>
      <c r="Q23" s="16">
        <v>19405825</v>
      </c>
    </row>
    <row r="24" spans="1:17">
      <c r="A24" s="16" t="s">
        <v>22</v>
      </c>
      <c r="B24" s="16">
        <v>201611</v>
      </c>
      <c r="C24" s="16">
        <v>98736</v>
      </c>
      <c r="D24" s="17">
        <v>8529159.9600000009</v>
      </c>
      <c r="E24" s="17">
        <f t="shared" si="0"/>
        <v>39.844197576748677</v>
      </c>
      <c r="F24" s="17">
        <f t="shared" si="1"/>
        <v>352.77114118989118</v>
      </c>
      <c r="G24" s="16">
        <v>8040359.8499999996</v>
      </c>
      <c r="H24" s="17">
        <f t="shared" si="2"/>
        <v>81.432910488575587</v>
      </c>
      <c r="I24" s="16">
        <v>22792</v>
      </c>
      <c r="J24" s="18">
        <f t="shared" si="3"/>
        <v>0.11294630689561189</v>
      </c>
      <c r="K24" s="16">
        <v>201795</v>
      </c>
      <c r="L24" s="18">
        <v>0.35920000000000002</v>
      </c>
      <c r="M24" s="16">
        <v>3264</v>
      </c>
      <c r="N24" s="16">
        <v>31636</v>
      </c>
      <c r="O24" s="16">
        <v>3065</v>
      </c>
      <c r="P24" s="16">
        <v>75757</v>
      </c>
      <c r="Q24" s="16">
        <v>6774554</v>
      </c>
    </row>
    <row r="25" spans="1:17">
      <c r="A25" s="16" t="s">
        <v>22</v>
      </c>
      <c r="B25" s="16">
        <v>201612</v>
      </c>
      <c r="C25" s="16">
        <v>103342</v>
      </c>
      <c r="D25" s="17">
        <v>7845570.46</v>
      </c>
      <c r="E25" s="17">
        <f t="shared" si="0"/>
        <v>41.563493508191449</v>
      </c>
      <c r="F25" s="17">
        <f t="shared" si="1"/>
        <v>348.06778540447215</v>
      </c>
      <c r="G25" s="16">
        <v>8265565.7000000002</v>
      </c>
      <c r="H25" s="17">
        <f t="shared" si="2"/>
        <v>79.982637262681195</v>
      </c>
      <c r="I25" s="16">
        <v>23747</v>
      </c>
      <c r="J25" s="18">
        <f t="shared" si="3"/>
        <v>0.11941206641658202</v>
      </c>
      <c r="K25" s="16">
        <v>198866</v>
      </c>
      <c r="L25" s="18">
        <v>0.21760000000000002</v>
      </c>
      <c r="M25" s="16">
        <v>3100</v>
      </c>
      <c r="N25" s="16">
        <v>25650</v>
      </c>
      <c r="O25" s="16">
        <v>3062</v>
      </c>
      <c r="P25" s="16">
        <v>123204</v>
      </c>
      <c r="Q25" s="16">
        <v>7941577</v>
      </c>
    </row>
    <row r="26" spans="1:17">
      <c r="A26" s="16" t="s">
        <v>22</v>
      </c>
      <c r="B26" s="16">
        <v>201701</v>
      </c>
      <c r="C26" s="16">
        <v>110370</v>
      </c>
      <c r="D26" s="17">
        <v>8632418.5800000001</v>
      </c>
      <c r="E26" s="17">
        <f t="shared" si="0"/>
        <v>49.534064466040213</v>
      </c>
      <c r="F26" s="17">
        <f t="shared" si="1"/>
        <v>368.51615479604845</v>
      </c>
      <c r="G26" s="16">
        <v>9251229.5500000007</v>
      </c>
      <c r="H26" s="17">
        <f t="shared" si="2"/>
        <v>83.820146325994386</v>
      </c>
      <c r="I26" s="16">
        <v>25104</v>
      </c>
      <c r="J26" s="18">
        <f t="shared" si="3"/>
        <v>0.13441490643321821</v>
      </c>
      <c r="K26" s="16">
        <v>186765</v>
      </c>
      <c r="L26" s="18">
        <v>0.28689999999999999</v>
      </c>
      <c r="M26" s="16">
        <v>3411</v>
      </c>
      <c r="N26" s="16">
        <v>18164</v>
      </c>
      <c r="O26" s="16">
        <v>2787</v>
      </c>
      <c r="P26" s="16">
        <v>73972</v>
      </c>
      <c r="Q26" s="16">
        <v>4397567</v>
      </c>
    </row>
    <row r="27" spans="1:17">
      <c r="A27" s="16" t="s">
        <v>22</v>
      </c>
      <c r="B27" s="16">
        <v>201702</v>
      </c>
      <c r="C27" s="16">
        <v>88909</v>
      </c>
      <c r="D27" s="17">
        <v>6996826.0499999998</v>
      </c>
      <c r="E27" s="17">
        <f t="shared" si="0"/>
        <v>40.408277663753843</v>
      </c>
      <c r="F27" s="17">
        <f t="shared" si="1"/>
        <v>324.12310972272894</v>
      </c>
      <c r="G27" s="16">
        <v>7107371.5499999998</v>
      </c>
      <c r="H27" s="17">
        <f t="shared" si="2"/>
        <v>79.939843547897283</v>
      </c>
      <c r="I27" s="16">
        <v>21928</v>
      </c>
      <c r="J27" s="18">
        <f t="shared" si="3"/>
        <v>0.12466953590048269</v>
      </c>
      <c r="K27" s="16">
        <v>175889</v>
      </c>
      <c r="L27" s="18">
        <v>0.22899999999999998</v>
      </c>
      <c r="M27" s="16">
        <v>2626</v>
      </c>
      <c r="N27" s="16">
        <v>18735</v>
      </c>
      <c r="O27" s="16">
        <v>2594</v>
      </c>
      <c r="P27" s="16">
        <v>48153</v>
      </c>
      <c r="Q27" s="16">
        <v>6000726</v>
      </c>
    </row>
    <row r="28" spans="1:17">
      <c r="A28" s="16" t="s">
        <v>22</v>
      </c>
      <c r="B28" s="16">
        <v>201703</v>
      </c>
      <c r="C28" s="16">
        <v>90533</v>
      </c>
      <c r="D28" s="17">
        <v>6637823.9800000004</v>
      </c>
      <c r="E28" s="17">
        <f t="shared" si="0"/>
        <v>44.250962547599144</v>
      </c>
      <c r="F28" s="17">
        <f t="shared" si="1"/>
        <v>352.8769994908115</v>
      </c>
      <c r="G28" s="16">
        <v>7623201.8200000003</v>
      </c>
      <c r="H28" s="17">
        <f t="shared" si="2"/>
        <v>84.203570189875521</v>
      </c>
      <c r="I28" s="16">
        <v>21603</v>
      </c>
      <c r="J28" s="18">
        <f t="shared" si="3"/>
        <v>0.12540052939537474</v>
      </c>
      <c r="K28" s="16">
        <v>172272</v>
      </c>
      <c r="L28" s="18">
        <v>0.16539999999999999</v>
      </c>
      <c r="M28" s="16">
        <v>3057</v>
      </c>
      <c r="N28" s="16">
        <v>26039</v>
      </c>
      <c r="O28" s="16">
        <v>2650</v>
      </c>
      <c r="P28" s="16">
        <v>111946</v>
      </c>
      <c r="Q28" s="16">
        <v>21008021</v>
      </c>
    </row>
    <row r="29" spans="1:17">
      <c r="A29" s="16" t="s">
        <v>22</v>
      </c>
      <c r="B29" s="16">
        <v>201704</v>
      </c>
      <c r="C29" s="16">
        <v>94135</v>
      </c>
      <c r="D29" s="17">
        <v>7650935.5099999998</v>
      </c>
      <c r="E29" s="17">
        <f t="shared" si="0"/>
        <v>54.594781040894524</v>
      </c>
      <c r="F29" s="17">
        <f t="shared" si="1"/>
        <v>398.71893331501326</v>
      </c>
      <c r="G29" s="16">
        <v>8705629.1899999995</v>
      </c>
      <c r="H29" s="17">
        <f t="shared" si="2"/>
        <v>92.480259095979179</v>
      </c>
      <c r="I29" s="16">
        <v>21834</v>
      </c>
      <c r="J29" s="18">
        <f t="shared" si="3"/>
        <v>0.13692547927680471</v>
      </c>
      <c r="K29" s="16">
        <v>159459</v>
      </c>
      <c r="L29" s="18">
        <v>0.2316</v>
      </c>
      <c r="M29" s="16">
        <v>2899</v>
      </c>
      <c r="N29" s="16">
        <v>16925</v>
      </c>
      <c r="O29" s="16">
        <v>2661</v>
      </c>
      <c r="P29" s="16">
        <v>95417</v>
      </c>
      <c r="Q29" s="16">
        <v>14303894</v>
      </c>
    </row>
    <row r="30" spans="1:17">
      <c r="A30" s="16" t="s">
        <v>22</v>
      </c>
      <c r="B30" s="16">
        <v>201705</v>
      </c>
      <c r="C30" s="16">
        <v>105033</v>
      </c>
      <c r="D30" s="17">
        <v>7914466.0300000003</v>
      </c>
      <c r="E30" s="17">
        <f t="shared" si="0"/>
        <v>56.285343130278754</v>
      </c>
      <c r="F30" s="17">
        <f t="shared" si="1"/>
        <v>364.72297542199595</v>
      </c>
      <c r="G30" s="16">
        <v>9096555.7300000004</v>
      </c>
      <c r="H30" s="17">
        <f t="shared" si="2"/>
        <v>86.606644863995129</v>
      </c>
      <c r="I30" s="16">
        <v>24941</v>
      </c>
      <c r="J30" s="18">
        <f t="shared" si="3"/>
        <v>0.15432354670049192</v>
      </c>
      <c r="K30" s="16">
        <v>161615</v>
      </c>
      <c r="L30" s="18">
        <v>0.21429999999999999</v>
      </c>
      <c r="M30" s="16">
        <v>3707</v>
      </c>
      <c r="N30" s="16">
        <v>19205</v>
      </c>
      <c r="O30" s="16">
        <v>3110</v>
      </c>
      <c r="P30" s="16">
        <v>214776</v>
      </c>
      <c r="Q30" s="16">
        <v>38279445</v>
      </c>
    </row>
    <row r="31" spans="1:17">
      <c r="A31" s="16" t="s">
        <v>22</v>
      </c>
      <c r="B31" s="16">
        <v>201706</v>
      </c>
      <c r="C31" s="16">
        <v>115288</v>
      </c>
      <c r="D31" s="17">
        <v>7645652.96</v>
      </c>
      <c r="E31" s="17">
        <f t="shared" si="0"/>
        <v>51.632127600142631</v>
      </c>
      <c r="F31" s="17">
        <f t="shared" si="1"/>
        <v>293.52056861950126</v>
      </c>
      <c r="G31" s="16">
        <v>8687621.7899999991</v>
      </c>
      <c r="H31" s="17">
        <f t="shared" si="2"/>
        <v>75.355820120047184</v>
      </c>
      <c r="I31" s="16">
        <v>29598</v>
      </c>
      <c r="J31" s="18">
        <f t="shared" si="3"/>
        <v>0.17590633543325807</v>
      </c>
      <c r="K31" s="16">
        <v>168260</v>
      </c>
      <c r="L31" s="18">
        <v>0.23039999999999999</v>
      </c>
      <c r="M31" s="16">
        <v>5263</v>
      </c>
      <c r="N31" s="16">
        <v>19805</v>
      </c>
      <c r="O31" s="16">
        <v>3076</v>
      </c>
      <c r="P31" s="16">
        <v>106324</v>
      </c>
      <c r="Q31" s="16">
        <v>26634968</v>
      </c>
    </row>
    <row r="32" spans="1:17">
      <c r="A32" s="16" t="s">
        <v>22</v>
      </c>
      <c r="B32" s="16">
        <v>201707</v>
      </c>
      <c r="C32" s="16">
        <v>115598</v>
      </c>
      <c r="D32" s="17">
        <v>8963370.8499999996</v>
      </c>
      <c r="E32" s="17">
        <f t="shared" si="0"/>
        <v>53.538662574097003</v>
      </c>
      <c r="F32" s="17">
        <f t="shared" si="1"/>
        <v>336.93928979210801</v>
      </c>
      <c r="G32" s="16">
        <v>9384096.1600000001</v>
      </c>
      <c r="H32" s="17">
        <f t="shared" si="2"/>
        <v>81.178706898043217</v>
      </c>
      <c r="I32" s="16">
        <v>27851</v>
      </c>
      <c r="J32" s="18">
        <f t="shared" si="3"/>
        <v>0.15889706008204157</v>
      </c>
      <c r="K32" s="16">
        <v>175277</v>
      </c>
      <c r="L32" s="18">
        <v>0.18590000000000001</v>
      </c>
      <c r="M32" s="16">
        <v>5016</v>
      </c>
      <c r="N32" s="16">
        <v>24137</v>
      </c>
      <c r="O32" s="16">
        <v>3872</v>
      </c>
      <c r="P32" s="16">
        <v>121847</v>
      </c>
      <c r="Q32" s="16">
        <v>47809414</v>
      </c>
    </row>
    <row r="33" spans="1:17">
      <c r="A33" s="16" t="s">
        <v>22</v>
      </c>
      <c r="B33" s="16">
        <v>201708</v>
      </c>
      <c r="C33" s="16">
        <v>126896</v>
      </c>
      <c r="D33" s="17">
        <v>9398603.8900000006</v>
      </c>
      <c r="E33" s="17">
        <f t="shared" si="0"/>
        <v>63.832670283978651</v>
      </c>
      <c r="F33" s="17">
        <f t="shared" si="1"/>
        <v>350.53596353154552</v>
      </c>
      <c r="G33" s="16">
        <v>10823148.41</v>
      </c>
      <c r="H33" s="17">
        <f t="shared" si="2"/>
        <v>85.291486020047913</v>
      </c>
      <c r="I33" s="16">
        <v>30876</v>
      </c>
      <c r="J33" s="18">
        <f t="shared" si="3"/>
        <v>0.18210020347379907</v>
      </c>
      <c r="K33" s="16">
        <v>169555</v>
      </c>
      <c r="L33" s="18">
        <v>0.20180000000000001</v>
      </c>
      <c r="M33" s="16">
        <v>5651</v>
      </c>
      <c r="N33" s="16">
        <v>21101</v>
      </c>
      <c r="O33" s="16">
        <v>3266</v>
      </c>
      <c r="P33" s="16">
        <v>112791</v>
      </c>
      <c r="Q33" s="16">
        <v>38866958</v>
      </c>
    </row>
    <row r="34" spans="1:17">
      <c r="A34" s="16" t="s">
        <v>22</v>
      </c>
      <c r="B34" s="16">
        <v>201709</v>
      </c>
      <c r="C34" s="16">
        <v>118364</v>
      </c>
      <c r="D34" s="17">
        <v>9169390.1799999997</v>
      </c>
      <c r="E34" s="17">
        <f t="shared" si="0"/>
        <v>65.643034922377382</v>
      </c>
      <c r="F34" s="17">
        <f t="shared" si="1"/>
        <v>363.69875453571552</v>
      </c>
      <c r="G34" s="16">
        <v>10524350.859999999</v>
      </c>
      <c r="H34" s="17">
        <f t="shared" si="2"/>
        <v>88.915133486533065</v>
      </c>
      <c r="I34" s="16">
        <v>28937</v>
      </c>
      <c r="J34" s="18">
        <f t="shared" si="3"/>
        <v>0.18048737891933361</v>
      </c>
      <c r="K34" s="16">
        <v>160327</v>
      </c>
      <c r="L34" s="18">
        <v>0.2412</v>
      </c>
      <c r="M34" s="16">
        <v>5437</v>
      </c>
      <c r="N34" s="16">
        <v>18602</v>
      </c>
      <c r="O34" s="16">
        <v>2760</v>
      </c>
      <c r="P34" s="16">
        <v>74390</v>
      </c>
      <c r="Q34" s="16">
        <v>25768625</v>
      </c>
    </row>
    <row r="35" spans="1:17">
      <c r="A35" s="16" t="s">
        <v>22</v>
      </c>
      <c r="B35" s="16">
        <v>201710</v>
      </c>
      <c r="C35" s="16">
        <v>127282</v>
      </c>
      <c r="D35" s="17">
        <v>11345836.1</v>
      </c>
      <c r="E35" s="17">
        <f t="shared" si="0"/>
        <v>76.536366818234384</v>
      </c>
      <c r="F35" s="17">
        <f t="shared" si="1"/>
        <v>438.8393113918749</v>
      </c>
      <c r="G35" s="16">
        <v>12573623.949999999</v>
      </c>
      <c r="H35" s="17">
        <f t="shared" si="2"/>
        <v>98.7855623733128</v>
      </c>
      <c r="I35" s="16">
        <v>28652</v>
      </c>
      <c r="J35" s="18">
        <f t="shared" si="3"/>
        <v>0.17440635975724816</v>
      </c>
      <c r="K35" s="16">
        <v>164283</v>
      </c>
      <c r="L35" s="18">
        <v>0.16210000000000002</v>
      </c>
      <c r="M35" s="16">
        <v>4273</v>
      </c>
      <c r="N35" s="16">
        <v>24731</v>
      </c>
      <c r="O35" s="16">
        <v>2757</v>
      </c>
      <c r="P35" s="16">
        <v>181879</v>
      </c>
      <c r="Q35" s="16">
        <v>54660957</v>
      </c>
    </row>
    <row r="36" spans="1:17">
      <c r="A36" s="16" t="s">
        <v>22</v>
      </c>
      <c r="B36" s="16">
        <v>201711</v>
      </c>
      <c r="C36" s="16">
        <v>105163</v>
      </c>
      <c r="D36" s="17">
        <v>9252069.8900000006</v>
      </c>
      <c r="E36" s="17">
        <f t="shared" si="0"/>
        <v>66.347239726539414</v>
      </c>
      <c r="F36" s="17">
        <f t="shared" si="1"/>
        <v>395.1856981582676</v>
      </c>
      <c r="G36" s="16">
        <v>9763062.6730000004</v>
      </c>
      <c r="H36" s="17">
        <f t="shared" si="2"/>
        <v>92.83743020834325</v>
      </c>
      <c r="I36" s="16">
        <v>24705</v>
      </c>
      <c r="J36" s="18">
        <f t="shared" si="3"/>
        <v>0.16788876732064342</v>
      </c>
      <c r="K36" s="16">
        <v>147151</v>
      </c>
      <c r="L36" s="18">
        <v>0.17249999999999999</v>
      </c>
      <c r="M36" s="16">
        <v>3765</v>
      </c>
      <c r="N36" s="16">
        <v>19443</v>
      </c>
      <c r="O36" s="16">
        <v>2537</v>
      </c>
      <c r="P36" s="16">
        <v>115798</v>
      </c>
      <c r="Q36" s="16">
        <v>40522843</v>
      </c>
    </row>
    <row r="37" spans="1:17">
      <c r="A37" s="16" t="s">
        <v>22</v>
      </c>
      <c r="B37" s="16">
        <v>201712</v>
      </c>
      <c r="C37" s="16">
        <v>99208</v>
      </c>
      <c r="D37" s="17">
        <v>8610794.4000000004</v>
      </c>
      <c r="E37" s="17">
        <f t="shared" si="0"/>
        <v>63.84011185641647</v>
      </c>
      <c r="F37" s="17">
        <f t="shared" si="1"/>
        <v>389.86999296701487</v>
      </c>
      <c r="G37" s="16">
        <v>9479299.0089999996</v>
      </c>
      <c r="H37" s="17">
        <f t="shared" si="2"/>
        <v>95.549744062978789</v>
      </c>
      <c r="I37" s="16">
        <v>24314</v>
      </c>
      <c r="J37" s="18">
        <f t="shared" si="3"/>
        <v>0.16374717984981649</v>
      </c>
      <c r="K37" s="16">
        <v>148485</v>
      </c>
      <c r="L37" s="18">
        <v>0.153</v>
      </c>
      <c r="M37" s="16">
        <v>3845</v>
      </c>
      <c r="N37" s="16">
        <v>22544</v>
      </c>
      <c r="O37" s="16">
        <v>2470</v>
      </c>
      <c r="P37" s="16">
        <v>116187</v>
      </c>
      <c r="Q37" s="16">
        <v>62806095</v>
      </c>
    </row>
    <row r="38" spans="1:17">
      <c r="A38" s="16" t="s">
        <v>22</v>
      </c>
      <c r="B38" s="16">
        <v>201801</v>
      </c>
      <c r="C38" s="16">
        <v>110446</v>
      </c>
      <c r="D38" s="17">
        <v>10196136</v>
      </c>
      <c r="E38" s="17">
        <f t="shared" si="0"/>
        <v>70.297375632494393</v>
      </c>
      <c r="F38" s="17">
        <f t="shared" si="1"/>
        <v>411.26024026749923</v>
      </c>
      <c r="G38" s="16">
        <v>10669735.6735</v>
      </c>
      <c r="H38" s="17">
        <f t="shared" si="2"/>
        <v>96.605904002861124</v>
      </c>
      <c r="I38" s="16">
        <v>25944</v>
      </c>
      <c r="J38" s="18">
        <f t="shared" si="3"/>
        <v>0.1709316115430228</v>
      </c>
      <c r="K38" s="16">
        <v>151780</v>
      </c>
      <c r="L38" s="18">
        <v>0.14710000000000001</v>
      </c>
      <c r="M38" s="16">
        <v>3962</v>
      </c>
      <c r="N38" s="16">
        <v>23684</v>
      </c>
      <c r="O38" s="16">
        <v>1662</v>
      </c>
      <c r="P38" s="16">
        <v>175097</v>
      </c>
      <c r="Q38" s="16">
        <v>85677169</v>
      </c>
    </row>
    <row r="39" spans="1:17">
      <c r="A39" s="16" t="s">
        <v>22</v>
      </c>
      <c r="B39" s="16">
        <v>201802</v>
      </c>
      <c r="C39" s="16">
        <v>95641</v>
      </c>
      <c r="D39" s="17">
        <v>9031836</v>
      </c>
      <c r="E39" s="17">
        <f t="shared" si="0"/>
        <v>68.36110434255734</v>
      </c>
      <c r="F39" s="17">
        <f t="shared" si="1"/>
        <v>425.20606901070664</v>
      </c>
      <c r="G39" s="16">
        <v>9928561.7114000004</v>
      </c>
      <c r="H39" s="17">
        <f t="shared" si="2"/>
        <v>103.81072669043611</v>
      </c>
      <c r="I39" s="16">
        <v>23350</v>
      </c>
      <c r="J39" s="18">
        <f t="shared" si="3"/>
        <v>0.16077170418006431</v>
      </c>
      <c r="K39" s="16">
        <v>145237</v>
      </c>
      <c r="L39" s="18">
        <v>0.1457</v>
      </c>
      <c r="M39" s="16">
        <v>3213</v>
      </c>
      <c r="N39" s="16">
        <v>21074</v>
      </c>
      <c r="O39" s="16">
        <v>1536</v>
      </c>
      <c r="P39" s="16">
        <v>157662</v>
      </c>
      <c r="Q39" s="16">
        <v>62708649</v>
      </c>
    </row>
    <row r="40" spans="1:17">
      <c r="A40" s="16" t="s">
        <v>22</v>
      </c>
      <c r="B40" s="16">
        <v>201803</v>
      </c>
      <c r="C40" s="16">
        <v>102753</v>
      </c>
      <c r="D40" s="17">
        <v>9442352</v>
      </c>
      <c r="E40" s="17">
        <f t="shared" si="0"/>
        <v>66.049793609390704</v>
      </c>
      <c r="F40" s="17">
        <f t="shared" si="1"/>
        <v>419.11719858436214</v>
      </c>
      <c r="G40" s="16">
        <v>10184547.9256</v>
      </c>
      <c r="H40" s="17">
        <f t="shared" si="2"/>
        <v>99.116793919398944</v>
      </c>
      <c r="I40" s="16">
        <v>24300</v>
      </c>
      <c r="J40" s="18">
        <f t="shared" si="3"/>
        <v>0.15759265864651903</v>
      </c>
      <c r="K40" s="16">
        <v>154195</v>
      </c>
      <c r="L40" s="18">
        <v>0.11560000000000001</v>
      </c>
      <c r="M40" s="16">
        <v>3596</v>
      </c>
      <c r="N40" s="16">
        <v>29576</v>
      </c>
      <c r="O40" s="16">
        <v>1707</v>
      </c>
      <c r="P40" s="16">
        <v>243687</v>
      </c>
      <c r="Q40" s="16">
        <v>100055701</v>
      </c>
    </row>
    <row r="41" spans="1:17">
      <c r="A41" s="16" t="s">
        <v>22</v>
      </c>
      <c r="B41" s="16">
        <v>201804</v>
      </c>
      <c r="C41" s="16">
        <v>95448</v>
      </c>
      <c r="D41" s="17">
        <v>8875406</v>
      </c>
      <c r="E41" s="17">
        <f t="shared" si="0"/>
        <v>70.94260008628747</v>
      </c>
      <c r="F41" s="17">
        <f t="shared" si="1"/>
        <v>433.26983417504721</v>
      </c>
      <c r="G41" s="16">
        <v>9865987.3939999994</v>
      </c>
      <c r="H41" s="17">
        <f t="shared" si="2"/>
        <v>103.36505106445394</v>
      </c>
      <c r="I41" s="16">
        <v>22771</v>
      </c>
      <c r="J41" s="18">
        <f t="shared" si="3"/>
        <v>0.16373768605738118</v>
      </c>
      <c r="K41" s="16">
        <v>139070</v>
      </c>
      <c r="L41" s="18">
        <v>0.18659999999999999</v>
      </c>
      <c r="M41" s="16">
        <v>3316</v>
      </c>
      <c r="N41" s="16">
        <v>22320</v>
      </c>
      <c r="O41" s="16">
        <v>1673</v>
      </c>
      <c r="P41" s="16">
        <v>144373</v>
      </c>
      <c r="Q41" s="16">
        <v>44817658</v>
      </c>
    </row>
    <row r="42" spans="1:17">
      <c r="A42" s="16" t="s">
        <v>22</v>
      </c>
      <c r="B42" s="16">
        <v>201805</v>
      </c>
      <c r="C42" s="16">
        <v>95008</v>
      </c>
      <c r="D42" s="17">
        <v>8749597</v>
      </c>
      <c r="E42" s="17">
        <f t="shared" si="0"/>
        <v>67.277670269948786</v>
      </c>
      <c r="F42" s="17">
        <f t="shared" si="1"/>
        <v>404.60151994098186</v>
      </c>
      <c r="G42" s="16">
        <v>9049317.5950000007</v>
      </c>
      <c r="H42" s="17">
        <f t="shared" si="2"/>
        <v>95.247953803890212</v>
      </c>
      <c r="I42" s="16">
        <v>22366</v>
      </c>
      <c r="J42" s="18">
        <f t="shared" si="3"/>
        <v>0.16628130877946873</v>
      </c>
      <c r="K42" s="16">
        <v>134507</v>
      </c>
      <c r="L42" s="18">
        <v>0.16690000000000002</v>
      </c>
      <c r="M42" s="16">
        <v>3518</v>
      </c>
      <c r="N42" s="16">
        <v>17231</v>
      </c>
      <c r="O42" s="16">
        <v>1664</v>
      </c>
      <c r="P42" s="16">
        <v>88975</v>
      </c>
      <c r="Q42" s="16">
        <v>30790288</v>
      </c>
    </row>
    <row r="43" spans="1:17">
      <c r="A43" s="16" t="s">
        <v>22</v>
      </c>
      <c r="B43" s="16">
        <v>201806</v>
      </c>
      <c r="C43" s="16">
        <v>98879</v>
      </c>
      <c r="D43" s="17">
        <v>9037216</v>
      </c>
      <c r="E43" s="17">
        <f t="shared" si="0"/>
        <v>67.224616298310295</v>
      </c>
      <c r="F43" s="17">
        <f t="shared" si="1"/>
        <v>414.24368294127601</v>
      </c>
      <c r="G43" s="16">
        <v>9791063.6899999995</v>
      </c>
      <c r="H43" s="17">
        <f t="shared" si="2"/>
        <v>99.020658481578494</v>
      </c>
      <c r="I43" s="16">
        <v>23636</v>
      </c>
      <c r="J43" s="18">
        <f t="shared" si="3"/>
        <v>0.16228277959724541</v>
      </c>
      <c r="K43" s="16">
        <v>145647</v>
      </c>
      <c r="L43" s="18">
        <v>0</v>
      </c>
      <c r="M43" s="16">
        <v>4311</v>
      </c>
      <c r="N43" s="16">
        <v>31709</v>
      </c>
      <c r="O43" s="16">
        <v>1687</v>
      </c>
      <c r="P43" s="16">
        <v>203300</v>
      </c>
      <c r="Q43" s="16">
        <v>80151358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0"/>
  <sheetViews>
    <sheetView workbookViewId="0">
      <selection activeCell="D2" sqref="D2:D14"/>
    </sheetView>
  </sheetViews>
  <sheetFormatPr defaultRowHeight="16.5"/>
  <cols>
    <col min="1" max="1" width="9" style="25"/>
    <col min="2" max="2" width="13.5" style="22" customWidth="1"/>
    <col min="3" max="3" width="16.125" style="24" bestFit="1" customWidth="1"/>
    <col min="4" max="4" width="12.75" style="25" bestFit="1" customWidth="1"/>
    <col min="5" max="5" width="8.5" style="22" customWidth="1"/>
    <col min="6" max="6" width="9" style="25"/>
    <col min="7" max="8" width="13.25" style="22" bestFit="1" customWidth="1"/>
    <col min="9" max="9" width="9" style="25"/>
    <col min="10" max="10" width="8.125" style="22" customWidth="1"/>
    <col min="11" max="11" width="9" style="25"/>
    <col min="12" max="12" width="17.25" style="22" bestFit="1" customWidth="1"/>
    <col min="13" max="16384" width="9" style="22"/>
  </cols>
  <sheetData>
    <row r="1" spans="1:12" ht="25.5" customHeight="1">
      <c r="B1" s="23" t="s">
        <v>195</v>
      </c>
    </row>
    <row r="2" spans="1:12" ht="30">
      <c r="A2" s="28" t="s">
        <v>8</v>
      </c>
      <c r="B2" s="28" t="s">
        <v>38</v>
      </c>
      <c r="C2" s="27" t="s">
        <v>24</v>
      </c>
      <c r="D2" s="27" t="s">
        <v>234</v>
      </c>
      <c r="F2" s="28" t="s">
        <v>40</v>
      </c>
      <c r="G2" s="28" t="s">
        <v>232</v>
      </c>
      <c r="H2" s="28" t="s">
        <v>233</v>
      </c>
      <c r="I2" s="28" t="s">
        <v>235</v>
      </c>
      <c r="K2" s="28" t="s">
        <v>73</v>
      </c>
      <c r="L2" s="26" t="s">
        <v>98</v>
      </c>
    </row>
    <row r="3" spans="1:12" s="32" customFormat="1" ht="14.25">
      <c r="A3" s="31" t="s">
        <v>26</v>
      </c>
      <c r="B3" s="29">
        <v>36631887.7535</v>
      </c>
      <c r="C3" s="30">
        <f>B3/4</f>
        <v>9157971.9383749999</v>
      </c>
      <c r="D3" s="31">
        <v>4</v>
      </c>
      <c r="F3" s="31" t="s">
        <v>41</v>
      </c>
      <c r="G3" s="29">
        <v>15996232.59</v>
      </c>
      <c r="H3" s="30">
        <f>G3/42</f>
        <v>380862.6807142857</v>
      </c>
      <c r="I3" s="33">
        <v>42</v>
      </c>
      <c r="K3" s="31" t="s">
        <v>74</v>
      </c>
      <c r="L3" s="30">
        <v>21324641.34</v>
      </c>
    </row>
    <row r="4" spans="1:12" s="32" customFormat="1" ht="14.25">
      <c r="A4" s="31" t="s">
        <v>27</v>
      </c>
      <c r="B4" s="29">
        <v>33974577.9014</v>
      </c>
      <c r="C4" s="30">
        <f t="shared" ref="C4:C8" si="0">B4/4</f>
        <v>8493644.47535</v>
      </c>
      <c r="D4" s="31">
        <v>4</v>
      </c>
      <c r="F4" s="31" t="s">
        <v>42</v>
      </c>
      <c r="G4" s="29">
        <v>12496631.99</v>
      </c>
      <c r="H4" s="30">
        <f t="shared" ref="H4:H30" si="1">G4/42</f>
        <v>297538.85690476192</v>
      </c>
      <c r="I4" s="33">
        <v>42</v>
      </c>
      <c r="K4" s="31" t="s">
        <v>75</v>
      </c>
      <c r="L4" s="30">
        <v>11408241.994999999</v>
      </c>
    </row>
    <row r="5" spans="1:12" s="32" customFormat="1" ht="14.25">
      <c r="A5" s="31" t="s">
        <v>28</v>
      </c>
      <c r="B5" s="29">
        <v>33169171.955600001</v>
      </c>
      <c r="C5" s="30">
        <f t="shared" si="0"/>
        <v>8292292.9889000002</v>
      </c>
      <c r="D5" s="31">
        <v>4</v>
      </c>
      <c r="F5" s="31" t="s">
        <v>43</v>
      </c>
      <c r="G5" s="29">
        <v>11491856.890000001</v>
      </c>
      <c r="H5" s="30">
        <f t="shared" si="1"/>
        <v>273615.64023809525</v>
      </c>
      <c r="I5" s="33">
        <v>42</v>
      </c>
      <c r="K5" s="31" t="s">
        <v>76</v>
      </c>
      <c r="L5" s="30">
        <v>7474164.5999999996</v>
      </c>
    </row>
    <row r="6" spans="1:12" s="32" customFormat="1" ht="14.25">
      <c r="A6" s="31" t="s">
        <v>29</v>
      </c>
      <c r="B6" s="29">
        <v>33022889.864</v>
      </c>
      <c r="C6" s="30">
        <f t="shared" si="0"/>
        <v>8255722.466</v>
      </c>
      <c r="D6" s="31">
        <v>4</v>
      </c>
      <c r="F6" s="31" t="s">
        <v>44</v>
      </c>
      <c r="G6" s="29">
        <v>12437846.48</v>
      </c>
      <c r="H6" s="30">
        <f t="shared" si="1"/>
        <v>296139.2019047619</v>
      </c>
      <c r="I6" s="33">
        <v>42</v>
      </c>
      <c r="K6" s="31" t="s">
        <v>77</v>
      </c>
      <c r="L6" s="30">
        <v>5045832.0599999996</v>
      </c>
    </row>
    <row r="7" spans="1:12" s="32" customFormat="1" ht="14.25">
      <c r="A7" s="31" t="s">
        <v>30</v>
      </c>
      <c r="B7" s="29">
        <v>33476825.085000001</v>
      </c>
      <c r="C7" s="30">
        <f t="shared" si="0"/>
        <v>8369206.2712500002</v>
      </c>
      <c r="D7" s="31">
        <v>4</v>
      </c>
      <c r="F7" s="31" t="s">
        <v>45</v>
      </c>
      <c r="G7" s="29">
        <v>11946260.75</v>
      </c>
      <c r="H7" s="30">
        <f t="shared" si="1"/>
        <v>284434.77976190473</v>
      </c>
      <c r="I7" s="33">
        <v>42</v>
      </c>
      <c r="K7" s="31" t="s">
        <v>78</v>
      </c>
      <c r="L7" s="30">
        <v>3443351.74</v>
      </c>
    </row>
    <row r="8" spans="1:12" s="32" customFormat="1" ht="14.25">
      <c r="A8" s="31" t="s">
        <v>31</v>
      </c>
      <c r="B8" s="29">
        <v>33985192.310000002</v>
      </c>
      <c r="C8" s="30">
        <f t="shared" si="0"/>
        <v>8496298.0775000006</v>
      </c>
      <c r="D8" s="31">
        <v>4</v>
      </c>
      <c r="F8" s="31" t="s">
        <v>46</v>
      </c>
      <c r="G8" s="29">
        <v>11472451.51</v>
      </c>
      <c r="H8" s="30">
        <f t="shared" si="1"/>
        <v>273153.6073809524</v>
      </c>
      <c r="I8" s="33">
        <v>42</v>
      </c>
      <c r="K8" s="31" t="s">
        <v>79</v>
      </c>
      <c r="L8" s="30">
        <v>2806634.91</v>
      </c>
    </row>
    <row r="9" spans="1:12" s="32" customFormat="1" ht="14.25">
      <c r="A9" s="31" t="s">
        <v>32</v>
      </c>
      <c r="B9" s="29">
        <v>25355565.640000001</v>
      </c>
      <c r="C9" s="30">
        <f t="shared" ref="C9:C14" si="2">B9/3</f>
        <v>8451855.2133333329</v>
      </c>
      <c r="D9" s="31">
        <v>3</v>
      </c>
      <c r="F9" s="31" t="s">
        <v>47</v>
      </c>
      <c r="G9" s="29">
        <v>11606772.949999999</v>
      </c>
      <c r="H9" s="30">
        <f t="shared" si="1"/>
        <v>276351.73690476187</v>
      </c>
      <c r="I9" s="33">
        <v>42</v>
      </c>
      <c r="K9" s="31" t="s">
        <v>80</v>
      </c>
      <c r="L9" s="30">
        <v>3006440.31</v>
      </c>
    </row>
    <row r="10" spans="1:12" s="32" customFormat="1" ht="14.25">
      <c r="A10" s="31" t="s">
        <v>33</v>
      </c>
      <c r="B10" s="29">
        <v>27597489.853700001</v>
      </c>
      <c r="C10" s="30">
        <f t="shared" si="2"/>
        <v>9199163.2845666669</v>
      </c>
      <c r="D10" s="31">
        <v>3</v>
      </c>
      <c r="F10" s="31" t="s">
        <v>48</v>
      </c>
      <c r="G10" s="29">
        <v>11681364.5</v>
      </c>
      <c r="H10" s="30">
        <f t="shared" si="1"/>
        <v>278127.72619047621</v>
      </c>
      <c r="I10" s="33">
        <v>42</v>
      </c>
      <c r="K10" s="31" t="s">
        <v>81</v>
      </c>
      <c r="L10" s="30">
        <v>4106935.22</v>
      </c>
    </row>
    <row r="11" spans="1:12" s="32" customFormat="1" ht="14.25">
      <c r="A11" s="31" t="s">
        <v>34</v>
      </c>
      <c r="B11" s="29">
        <v>28250449.6098</v>
      </c>
      <c r="C11" s="30">
        <f t="shared" si="2"/>
        <v>9416816.5365999993</v>
      </c>
      <c r="D11" s="31">
        <v>3</v>
      </c>
      <c r="F11" s="31" t="s">
        <v>49</v>
      </c>
      <c r="G11" s="29">
        <v>12068424.439999999</v>
      </c>
      <c r="H11" s="30">
        <f t="shared" si="1"/>
        <v>287343.43904761906</v>
      </c>
      <c r="I11" s="33">
        <v>42</v>
      </c>
      <c r="K11" s="31" t="s">
        <v>82</v>
      </c>
      <c r="L11" s="30">
        <v>6691576.9500000002</v>
      </c>
    </row>
    <row r="12" spans="1:12" s="32" customFormat="1" ht="14.25">
      <c r="A12" s="31" t="s">
        <v>35</v>
      </c>
      <c r="B12" s="29">
        <v>29616404.57</v>
      </c>
      <c r="C12" s="30">
        <f t="shared" si="2"/>
        <v>9872134.8566666674</v>
      </c>
      <c r="D12" s="31">
        <v>3</v>
      </c>
      <c r="F12" s="31" t="s">
        <v>50</v>
      </c>
      <c r="G12" s="29">
        <v>11449551.9124</v>
      </c>
      <c r="H12" s="30">
        <f t="shared" si="1"/>
        <v>272608.37886666664</v>
      </c>
      <c r="I12" s="33">
        <v>42</v>
      </c>
      <c r="K12" s="31" t="s">
        <v>83</v>
      </c>
      <c r="L12" s="30">
        <v>11120503.243100001</v>
      </c>
    </row>
    <row r="13" spans="1:12" s="32" customFormat="1" ht="14.25">
      <c r="A13" s="31" t="s">
        <v>36</v>
      </c>
      <c r="B13" s="29">
        <v>24909886.893199999</v>
      </c>
      <c r="C13" s="30">
        <f t="shared" si="2"/>
        <v>8303295.631066666</v>
      </c>
      <c r="D13" s="31">
        <v>3</v>
      </c>
      <c r="F13" s="31" t="s">
        <v>51</v>
      </c>
      <c r="G13" s="29">
        <v>12336780.843699999</v>
      </c>
      <c r="H13" s="30">
        <f t="shared" si="1"/>
        <v>293732.87723095238</v>
      </c>
      <c r="I13" s="33">
        <v>42</v>
      </c>
      <c r="K13" s="31" t="s">
        <v>84</v>
      </c>
      <c r="L13" s="30">
        <v>14221073.029999999</v>
      </c>
    </row>
    <row r="14" spans="1:12" s="32" customFormat="1" ht="14.25">
      <c r="A14" s="31" t="s">
        <v>37</v>
      </c>
      <c r="B14" s="29">
        <v>25224224.208799999</v>
      </c>
      <c r="C14" s="30">
        <f t="shared" si="2"/>
        <v>8408074.736266667</v>
      </c>
      <c r="D14" s="31">
        <v>3</v>
      </c>
      <c r="F14" s="31" t="s">
        <v>52</v>
      </c>
      <c r="G14" s="29">
        <v>11556748.4648</v>
      </c>
      <c r="H14" s="30">
        <f t="shared" si="1"/>
        <v>275160.67773333332</v>
      </c>
      <c r="I14" s="33">
        <v>42</v>
      </c>
      <c r="K14" s="31" t="s">
        <v>85</v>
      </c>
      <c r="L14" s="30">
        <v>15592864.02</v>
      </c>
    </row>
    <row r="15" spans="1:12" s="32" customFormat="1" ht="14.25">
      <c r="A15" s="35"/>
      <c r="C15" s="34"/>
      <c r="D15" s="35"/>
      <c r="F15" s="31" t="s">
        <v>53</v>
      </c>
      <c r="G15" s="29">
        <v>11174894.289999999</v>
      </c>
      <c r="H15" s="30">
        <f t="shared" si="1"/>
        <v>266068.91166666662</v>
      </c>
      <c r="I15" s="33">
        <v>42</v>
      </c>
      <c r="K15" s="31" t="s">
        <v>86</v>
      </c>
      <c r="L15" s="30">
        <v>19047929.4837</v>
      </c>
    </row>
    <row r="16" spans="1:12" s="32" customFormat="1" ht="14.25">
      <c r="A16" s="35"/>
      <c r="C16" s="34"/>
      <c r="D16" s="35"/>
      <c r="F16" s="31" t="s">
        <v>54</v>
      </c>
      <c r="G16" s="29">
        <v>11679723.859999999</v>
      </c>
      <c r="H16" s="30">
        <f t="shared" si="1"/>
        <v>278088.66333333333</v>
      </c>
      <c r="I16" s="33">
        <v>42</v>
      </c>
      <c r="K16" s="31" t="s">
        <v>87</v>
      </c>
      <c r="L16" s="30">
        <v>17641730.41</v>
      </c>
    </row>
    <row r="17" spans="1:12" s="32" customFormat="1" ht="14.25">
      <c r="A17" s="35"/>
      <c r="C17" s="34"/>
      <c r="D17" s="35"/>
      <c r="F17" s="31" t="s">
        <v>55</v>
      </c>
      <c r="G17" s="29">
        <v>13275447.560000001</v>
      </c>
      <c r="H17" s="30">
        <f t="shared" si="1"/>
        <v>316082.08476190479</v>
      </c>
      <c r="I17" s="33">
        <v>42</v>
      </c>
      <c r="K17" s="31" t="s">
        <v>88</v>
      </c>
      <c r="L17" s="30">
        <v>16966057.960000001</v>
      </c>
    </row>
    <row r="18" spans="1:12" s="32" customFormat="1" ht="14.25">
      <c r="A18" s="35"/>
      <c r="C18" s="34"/>
      <c r="D18" s="35"/>
      <c r="F18" s="31" t="s">
        <v>56</v>
      </c>
      <c r="G18" s="29">
        <v>11654861.380000001</v>
      </c>
      <c r="H18" s="30">
        <f t="shared" si="1"/>
        <v>277496.69952380954</v>
      </c>
      <c r="I18" s="33">
        <v>42</v>
      </c>
      <c r="K18" s="31" t="s">
        <v>89</v>
      </c>
      <c r="L18" s="30">
        <v>16354517.059</v>
      </c>
    </row>
    <row r="19" spans="1:12" s="32" customFormat="1" ht="14.25">
      <c r="A19" s="35"/>
      <c r="C19" s="34"/>
      <c r="D19" s="35"/>
      <c r="F19" s="31" t="s">
        <v>57</v>
      </c>
      <c r="G19" s="29">
        <v>11348562.199999999</v>
      </c>
      <c r="H19" s="30">
        <f t="shared" si="1"/>
        <v>270203.86190476187</v>
      </c>
      <c r="I19" s="33">
        <v>42</v>
      </c>
      <c r="K19" s="31" t="s">
        <v>90</v>
      </c>
      <c r="L19" s="30">
        <v>15565796.130000001</v>
      </c>
    </row>
    <row r="20" spans="1:12" s="32" customFormat="1" ht="14.25">
      <c r="A20" s="35"/>
      <c r="C20" s="34"/>
      <c r="D20" s="35"/>
      <c r="F20" s="31" t="s">
        <v>58</v>
      </c>
      <c r="G20" s="29">
        <v>12058907.189999999</v>
      </c>
      <c r="H20" s="30">
        <f t="shared" si="1"/>
        <v>287116.83785714285</v>
      </c>
      <c r="I20" s="33">
        <v>42</v>
      </c>
      <c r="K20" s="31" t="s">
        <v>91</v>
      </c>
      <c r="L20" s="30">
        <v>20221898.632399999</v>
      </c>
    </row>
    <row r="21" spans="1:12" s="32" customFormat="1" ht="14.25">
      <c r="A21" s="35"/>
      <c r="C21" s="34"/>
      <c r="D21" s="35"/>
      <c r="F21" s="31" t="s">
        <v>59</v>
      </c>
      <c r="G21" s="29">
        <v>10852262.58</v>
      </c>
      <c r="H21" s="30">
        <f t="shared" si="1"/>
        <v>258387.20428571428</v>
      </c>
      <c r="I21" s="33">
        <v>42</v>
      </c>
      <c r="K21" s="31" t="s">
        <v>92</v>
      </c>
      <c r="L21" s="30">
        <v>21417900.719999999</v>
      </c>
    </row>
    <row r="22" spans="1:12" s="32" customFormat="1" ht="14.25">
      <c r="A22" s="35"/>
      <c r="C22" s="34"/>
      <c r="D22" s="35"/>
      <c r="F22" s="31" t="s">
        <v>60</v>
      </c>
      <c r="G22" s="29">
        <v>11544064.167199999</v>
      </c>
      <c r="H22" s="30">
        <f t="shared" si="1"/>
        <v>274858.670647619</v>
      </c>
      <c r="I22" s="33">
        <v>42</v>
      </c>
      <c r="K22" s="31" t="s">
        <v>93</v>
      </c>
      <c r="L22" s="30">
        <v>24134473.219799999</v>
      </c>
    </row>
    <row r="23" spans="1:12" s="32" customFormat="1" ht="14.25">
      <c r="A23" s="35"/>
      <c r="C23" s="34"/>
      <c r="D23" s="35"/>
      <c r="F23" s="31" t="s">
        <v>61</v>
      </c>
      <c r="G23" s="29">
        <v>11095970.5956</v>
      </c>
      <c r="H23" s="30">
        <f t="shared" si="1"/>
        <v>264189.77608571429</v>
      </c>
      <c r="I23" s="33">
        <v>42</v>
      </c>
      <c r="K23" s="31" t="s">
        <v>94</v>
      </c>
      <c r="L23" s="30">
        <v>19247993.460000001</v>
      </c>
    </row>
    <row r="24" spans="1:12" s="32" customFormat="1" ht="14.25">
      <c r="A24" s="35"/>
      <c r="C24" s="34"/>
      <c r="D24" s="35"/>
      <c r="F24" s="31" t="s">
        <v>62</v>
      </c>
      <c r="G24" s="29">
        <v>11225088.970000001</v>
      </c>
      <c r="H24" s="30">
        <f t="shared" si="1"/>
        <v>267264.02309523814</v>
      </c>
      <c r="I24" s="33">
        <v>42</v>
      </c>
      <c r="K24" s="31" t="s">
        <v>95</v>
      </c>
      <c r="L24" s="30">
        <v>31079813.32</v>
      </c>
    </row>
    <row r="25" spans="1:12" s="32" customFormat="1" ht="14.25">
      <c r="A25" s="35"/>
      <c r="C25" s="34"/>
      <c r="D25" s="35"/>
      <c r="F25" s="31" t="s">
        <v>63</v>
      </c>
      <c r="G25" s="29">
        <v>11229176.039999999</v>
      </c>
      <c r="H25" s="30">
        <f t="shared" si="1"/>
        <v>267361.33428571426</v>
      </c>
      <c r="I25" s="33">
        <v>42</v>
      </c>
      <c r="K25" s="31" t="s">
        <v>96</v>
      </c>
      <c r="L25" s="30">
        <v>32611943.112</v>
      </c>
    </row>
    <row r="26" spans="1:12" s="32" customFormat="1" ht="14.25">
      <c r="A26" s="35"/>
      <c r="C26" s="34"/>
      <c r="D26" s="35"/>
      <c r="F26" s="31" t="s">
        <v>64</v>
      </c>
      <c r="G26" s="29">
        <v>11466559.619000001</v>
      </c>
      <c r="H26" s="30">
        <f t="shared" si="1"/>
        <v>273013.32426190481</v>
      </c>
      <c r="I26" s="33">
        <v>42</v>
      </c>
      <c r="K26" s="31" t="s">
        <v>97</v>
      </c>
      <c r="L26" s="30">
        <v>24682252.719999999</v>
      </c>
    </row>
    <row r="27" spans="1:12" s="32" customFormat="1" ht="14.25">
      <c r="A27" s="35"/>
      <c r="C27" s="34"/>
      <c r="D27" s="35"/>
      <c r="F27" s="31" t="s">
        <v>65</v>
      </c>
      <c r="G27" s="29">
        <v>12192022.710000001</v>
      </c>
      <c r="H27" s="30">
        <f t="shared" si="1"/>
        <v>290286.255</v>
      </c>
      <c r="I27" s="33">
        <v>42</v>
      </c>
      <c r="K27" s="35"/>
    </row>
    <row r="28" spans="1:12" s="32" customFormat="1" ht="14.25">
      <c r="A28" s="35"/>
      <c r="C28" s="34"/>
      <c r="D28" s="35"/>
      <c r="F28" s="31" t="s">
        <v>66</v>
      </c>
      <c r="G28" s="29">
        <v>11891450.0988</v>
      </c>
      <c r="H28" s="30">
        <f t="shared" si="1"/>
        <v>283129.76425714284</v>
      </c>
      <c r="I28" s="33">
        <v>42</v>
      </c>
      <c r="K28" s="35"/>
    </row>
    <row r="29" spans="1:12" s="32" customFormat="1" ht="14.25">
      <c r="A29" s="35"/>
      <c r="C29" s="34"/>
      <c r="D29" s="35"/>
      <c r="F29" s="31" t="s">
        <v>67</v>
      </c>
      <c r="G29" s="29">
        <v>12856549.869999999</v>
      </c>
      <c r="H29" s="30">
        <f t="shared" si="1"/>
        <v>306108.33023809519</v>
      </c>
      <c r="I29" s="33">
        <v>42</v>
      </c>
      <c r="K29" s="35"/>
    </row>
    <row r="30" spans="1:12" s="32" customFormat="1" ht="14.25">
      <c r="A30" s="35"/>
      <c r="C30" s="34"/>
      <c r="D30" s="35"/>
      <c r="F30" s="31" t="s">
        <v>68</v>
      </c>
      <c r="G30" s="29">
        <v>12603974.060000001</v>
      </c>
      <c r="H30" s="30">
        <f t="shared" si="1"/>
        <v>300094.62047619047</v>
      </c>
      <c r="I30" s="33">
        <v>42</v>
      </c>
      <c r="K30" s="35"/>
    </row>
    <row r="31" spans="1:12" s="32" customFormat="1" ht="14.25">
      <c r="A31" s="35"/>
      <c r="C31" s="34"/>
      <c r="D31" s="35"/>
      <c r="F31" s="31" t="s">
        <v>69</v>
      </c>
      <c r="G31" s="29">
        <v>11756878.76</v>
      </c>
      <c r="H31" s="36">
        <f>G31/39</f>
        <v>301458.42974358972</v>
      </c>
      <c r="I31" s="33">
        <v>39</v>
      </c>
      <c r="K31" s="35"/>
    </row>
    <row r="32" spans="1:12" s="32" customFormat="1" ht="14.25">
      <c r="A32" s="35"/>
      <c r="C32" s="34"/>
      <c r="D32" s="35"/>
      <c r="F32" s="31" t="s">
        <v>70</v>
      </c>
      <c r="G32" s="29">
        <v>11509397.4735</v>
      </c>
      <c r="H32" s="36">
        <f>G32/38</f>
        <v>302878.88088157895</v>
      </c>
      <c r="I32" s="33">
        <v>38</v>
      </c>
      <c r="K32" s="35"/>
    </row>
    <row r="33" spans="1:11" s="32" customFormat="1" ht="14.25">
      <c r="A33" s="35"/>
      <c r="C33" s="34"/>
      <c r="D33" s="35"/>
      <c r="F33" s="31" t="s">
        <v>71</v>
      </c>
      <c r="G33" s="29">
        <v>7257850.9000000004</v>
      </c>
      <c r="H33" s="30">
        <f>G33/24</f>
        <v>302410.45416666666</v>
      </c>
      <c r="I33" s="33">
        <v>24</v>
      </c>
      <c r="K33" s="35"/>
    </row>
    <row r="34" spans="1:11" s="32" customFormat="1" ht="14.25">
      <c r="A34" s="35"/>
      <c r="C34" s="34"/>
      <c r="D34" s="35"/>
      <c r="F34" s="35"/>
      <c r="I34" s="35"/>
      <c r="K34" s="35"/>
    </row>
    <row r="35" spans="1:11" s="32" customFormat="1" ht="14.25">
      <c r="A35" s="35"/>
      <c r="C35" s="34"/>
      <c r="D35" s="35"/>
      <c r="F35" s="35"/>
      <c r="I35" s="35"/>
      <c r="K35" s="35"/>
    </row>
    <row r="36" spans="1:11" s="32" customFormat="1" ht="14.25">
      <c r="A36" s="35"/>
      <c r="C36" s="34"/>
      <c r="D36" s="35"/>
      <c r="F36" s="35"/>
      <c r="I36" s="35"/>
      <c r="K36" s="35"/>
    </row>
    <row r="37" spans="1:11" s="32" customFormat="1" ht="14.25">
      <c r="A37" s="35"/>
      <c r="C37" s="34"/>
      <c r="D37" s="35"/>
      <c r="F37" s="35"/>
      <c r="I37" s="35"/>
      <c r="K37" s="35"/>
    </row>
    <row r="38" spans="1:11" s="32" customFormat="1" ht="14.25">
      <c r="A38" s="35"/>
      <c r="C38" s="34"/>
      <c r="D38" s="35"/>
      <c r="F38" s="35"/>
      <c r="I38" s="35"/>
      <c r="K38" s="35"/>
    </row>
    <row r="39" spans="1:11" s="32" customFormat="1" ht="14.25">
      <c r="A39" s="35"/>
      <c r="C39" s="34"/>
      <c r="D39" s="35"/>
      <c r="F39" s="35"/>
      <c r="I39" s="35"/>
      <c r="K39" s="35"/>
    </row>
    <row r="40" spans="1:11" s="32" customFormat="1" ht="14.25">
      <c r="A40" s="35"/>
      <c r="C40" s="34"/>
      <c r="D40" s="35"/>
      <c r="F40" s="35"/>
      <c r="I40" s="35"/>
      <c r="K40" s="35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指标定义</vt:lpstr>
      <vt:lpstr>分析标准</vt:lpstr>
      <vt:lpstr>图-Tableau</vt:lpstr>
      <vt:lpstr>图-Excel</vt:lpstr>
      <vt:lpstr>数据-Part 1</vt:lpstr>
      <vt:lpstr>数据-Part 2</vt:lpstr>
    </vt:vector>
  </TitlesOfParts>
  <Company>SCCM-CORE-01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马玲莉</dc:creator>
  <cp:lastModifiedBy>马玲莉</cp:lastModifiedBy>
  <dcterms:created xsi:type="dcterms:W3CDTF">2018-02-03T03:51:10Z</dcterms:created>
  <dcterms:modified xsi:type="dcterms:W3CDTF">2018-08-16T08:37:30Z</dcterms:modified>
</cp:coreProperties>
</file>