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15" yWindow="225" windowWidth="9060" windowHeight="8595"/>
  </bookViews>
  <sheets>
    <sheet name="Б8102" sheetId="4" r:id="rId1"/>
    <sheet name="План-график" sheetId="6" r:id="rId2"/>
    <sheet name="Дополнительные" sheetId="7" r:id="rId3"/>
  </sheets>
  <calcPr calcId="145621"/>
</workbook>
</file>

<file path=xl/calcChain.xml><?xml version="1.0" encoding="utf-8"?>
<calcChain xmlns="http://schemas.openxmlformats.org/spreadsheetml/2006/main">
  <c r="AJ1" i="4" l="1"/>
  <c r="AF1" i="4"/>
  <c r="AH1" i="4" s="1"/>
  <c r="AO12" i="4"/>
  <c r="AO28" i="4" l="1"/>
  <c r="AO27" i="4"/>
  <c r="AO11" i="4" l="1"/>
  <c r="AO13" i="4"/>
  <c r="V1" i="4" l="1"/>
  <c r="X1" i="4"/>
  <c r="Z1" i="4"/>
  <c r="AB1" i="4" s="1"/>
  <c r="AD1" i="4" s="1"/>
  <c r="T1" i="4"/>
  <c r="R1" i="4"/>
  <c r="J1" i="4" l="1"/>
  <c r="A5" i="6" l="1"/>
  <c r="AO25" i="4"/>
  <c r="AO26" i="4"/>
  <c r="A3" i="6"/>
  <c r="AM30" i="4" l="1"/>
  <c r="AM12" i="4" s="1"/>
  <c r="AN12" i="4" s="1"/>
  <c r="AM13" i="4" l="1"/>
  <c r="AN13" i="4" s="1"/>
  <c r="AM11" i="4"/>
  <c r="AN11" i="4" s="1"/>
  <c r="AM7" i="4"/>
  <c r="AM14" i="4"/>
  <c r="AM18" i="4"/>
  <c r="AM22" i="4"/>
  <c r="AM26" i="4"/>
  <c r="AN26" i="4" s="1"/>
  <c r="AM3" i="4"/>
  <c r="AM4" i="4"/>
  <c r="AM8" i="4"/>
  <c r="AM15" i="4"/>
  <c r="AM19" i="4"/>
  <c r="AM23" i="4"/>
  <c r="AM27" i="4"/>
  <c r="AN27" i="4" s="1"/>
  <c r="AM5" i="4"/>
  <c r="AM9" i="4"/>
  <c r="AM16" i="4"/>
  <c r="AM20" i="4"/>
  <c r="AM24" i="4"/>
  <c r="AM28" i="4"/>
  <c r="AN28" i="4" s="1"/>
  <c r="AM6" i="4"/>
  <c r="AM10" i="4"/>
  <c r="AM17" i="4"/>
  <c r="AM21" i="4"/>
  <c r="AM25" i="4"/>
  <c r="AN25" i="4" s="1"/>
  <c r="AM29" i="4"/>
  <c r="AN29" i="4" s="1"/>
  <c r="AO19" i="4"/>
  <c r="AO9" i="4"/>
  <c r="AO22" i="4" l="1"/>
  <c r="AO10" i="4"/>
  <c r="AO6" i="4" l="1"/>
  <c r="AO7" i="4"/>
  <c r="AO4" i="4"/>
  <c r="AO15" i="4"/>
  <c r="AO8" i="4"/>
  <c r="AO5" i="4"/>
  <c r="AO17" i="4"/>
  <c r="AO3" i="4"/>
  <c r="AO18" i="4"/>
  <c r="AO14" i="4"/>
  <c r="AO23" i="4"/>
  <c r="AO20" i="4"/>
  <c r="AO21" i="4"/>
  <c r="AO29" i="4"/>
  <c r="AO24" i="4"/>
  <c r="AO16" i="4" l="1"/>
  <c r="AN6" i="4" l="1"/>
  <c r="AN20" i="4"/>
  <c r="AN21" i="4"/>
  <c r="AN23" i="4"/>
  <c r="AN16" i="4"/>
  <c r="AN7" i="4"/>
  <c r="AN22" i="4"/>
  <c r="AN18" i="4"/>
  <c r="AN24" i="4"/>
  <c r="AN3" i="4"/>
  <c r="AN19" i="4"/>
  <c r="AN9" i="4"/>
  <c r="AN17" i="4"/>
  <c r="AN14" i="4"/>
  <c r="AN8" i="4"/>
  <c r="AN10" i="4"/>
  <c r="AN5" i="4"/>
  <c r="AN4" i="4"/>
  <c r="F1" i="4"/>
  <c r="H1" i="4" s="1"/>
  <c r="L1" i="4" l="1"/>
  <c r="N1" i="4" s="1"/>
  <c r="P1" i="4" s="1"/>
  <c r="AN15" i="4"/>
</calcChain>
</file>

<file path=xl/comments1.xml><?xml version="1.0" encoding="utf-8"?>
<comments xmlns="http://schemas.openxmlformats.org/spreadsheetml/2006/main">
  <authors>
    <author>Test</author>
  </authors>
  <commentList>
    <comment ref="AA2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Выпуклость
</t>
        </r>
      </text>
    </comment>
    <comment ref="AC2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машинки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E2" authorId="0">
      <text>
        <r>
          <rPr>
            <b/>
            <sz val="9"/>
            <color indexed="81"/>
            <rFont val="Tahoma"/>
            <family val="2"/>
            <charset val="204"/>
          </rPr>
          <t>минимальная окружность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F2" authorId="0">
      <text>
        <r>
          <rPr>
            <b/>
            <sz val="9"/>
            <color indexed="81"/>
            <rFont val="Tahoma"/>
            <family val="2"/>
            <charset val="204"/>
          </rPr>
          <t>Принадлежность точки многоугольнику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<sst xmlns="http://schemas.openxmlformats.org/spreadsheetml/2006/main" count="106" uniqueCount="91">
  <si>
    <t>ФИО</t>
  </si>
  <si>
    <t>Статистика</t>
  </si>
  <si>
    <t>Итог</t>
  </si>
  <si>
    <t>В зачетку</t>
  </si>
  <si>
    <t>Аланаев Антон</t>
  </si>
  <si>
    <t>Алёшина Дарья</t>
  </si>
  <si>
    <t>Балун Виктор</t>
  </si>
  <si>
    <t>Богачев Михаил</t>
  </si>
  <si>
    <t>Бречкин Евгений</t>
  </si>
  <si>
    <t>Демидко Даниил</t>
  </si>
  <si>
    <t>Исаков Андрей</t>
  </si>
  <si>
    <t>Костин Алексей</t>
  </si>
  <si>
    <t>Лашкевич Полина</t>
  </si>
  <si>
    <t>Лось Елизавета</t>
  </si>
  <si>
    <t>Нефедова Полина</t>
  </si>
  <si>
    <t>Сергеев Андрей</t>
  </si>
  <si>
    <t>Ушаков Михаил</t>
  </si>
  <si>
    <t>Хомякова Наталья</t>
  </si>
  <si>
    <t>Шаповалов Игорь</t>
  </si>
  <si>
    <t>Дата</t>
  </si>
  <si>
    <t>Тема</t>
  </si>
  <si>
    <t>Задание</t>
  </si>
  <si>
    <t>Нестеров Павел</t>
  </si>
  <si>
    <t>№</t>
  </si>
  <si>
    <t>Баллы MAX</t>
  </si>
  <si>
    <t>Шипков Вадим</t>
  </si>
  <si>
    <t>Ключников Дмитрий</t>
  </si>
  <si>
    <t>Лейба Виктория</t>
  </si>
  <si>
    <t>Срок сдачи без потери баллов</t>
  </si>
  <si>
    <t>Решено</t>
  </si>
  <si>
    <t>Крамаренко Георгий</t>
  </si>
  <si>
    <t>\\SRV-FS-05\ForStudents\Малыкина\Б8102\Задания\2 семестр</t>
  </si>
  <si>
    <t>Хеширование</t>
  </si>
  <si>
    <t>Указатели, ссылки. Таблицы и функции расстановки.</t>
  </si>
  <si>
    <t>Представление графов</t>
  </si>
  <si>
    <t>Задача №112629. Матрица смежности из списков</t>
  </si>
  <si>
    <t>http://informatics.mccme.ru/mod/statements/view3.php?id=11743&amp;chapterid=112629</t>
  </si>
  <si>
    <t>Задача №112628. Списки смежности из матрицы</t>
  </si>
  <si>
    <t>http://informatics.mccme.ru/mod/statements/view3.php?id=11743&amp;chapterid=112628</t>
  </si>
  <si>
    <t>Задание №</t>
  </si>
  <si>
    <t>Ивановский Станислав</t>
  </si>
  <si>
    <t>Грибак Ярослав</t>
  </si>
  <si>
    <t>Построение остовного дерева минимальной стоимости</t>
  </si>
  <si>
    <t>1 семестр</t>
  </si>
  <si>
    <t>н</t>
  </si>
  <si>
    <t>перезачтено</t>
  </si>
  <si>
    <t>Связный граф. Алгоритм Флойда-Уоршелла</t>
  </si>
  <si>
    <t>Задача №1332. Транзитивное замыкание</t>
  </si>
  <si>
    <t>https://informatics.mccme.ru/mod/statements/view3.php?id=218&amp;chapterid=1332#1</t>
  </si>
  <si>
    <t>https://informatics.mccme.ru/mod/statements/view3.php?id=261&amp;chapterid=1377#1</t>
  </si>
  <si>
    <t>Задача №1377. Остовное дерево</t>
  </si>
  <si>
    <t>бонус</t>
  </si>
  <si>
    <t>Дейко Антон</t>
  </si>
  <si>
    <t>https://informatics.mccme.ru/mod/statements/view3.php?id=218&amp;chapterid=2598#1</t>
  </si>
  <si>
    <t>Задача №2598. Pink Floyd</t>
  </si>
  <si>
    <t>доп</t>
  </si>
  <si>
    <t>Задача на минимум суммы</t>
  </si>
  <si>
    <t>Задача о наибольшем потоке</t>
  </si>
  <si>
    <t>Задача о наибольшем паросочетании</t>
  </si>
  <si>
    <t>См.Лист: Дополнительные</t>
  </si>
  <si>
    <t>доклад</t>
  </si>
  <si>
    <t>Алгоритм Дейкстры. Ввод весовой матрицы из файла</t>
  </si>
  <si>
    <t>Промежуточные итоги</t>
  </si>
  <si>
    <t>1. Алгоритм Дейкстры
2. Задача о наибольшем паросочетании</t>
  </si>
  <si>
    <t>1. Деревья. Обход дерева. Вычисление арифметических выражений.
2. Задача Штейнера, минимальная система дорог</t>
  </si>
  <si>
    <t>Задача Штейнера</t>
  </si>
  <si>
    <t>Вычисление арифметического выражения</t>
  </si>
  <si>
    <t>Арифметическое выражение (+,-,*,/ и целые операнды) задано в виде строки. Вычислить это выражение.</t>
  </si>
  <si>
    <t>Козлов Никита</t>
  </si>
  <si>
    <t>Егоров Артем</t>
  </si>
  <si>
    <t>1. Алгоритмы сжатия данных. За счет меньшей мощности алфавита (равномерное кодирование). RLE. Код Шеннона-Фано. Хаффмана.</t>
  </si>
  <si>
    <t xml:space="preserve">На выбор: 1. Сжатие алфавитное (равномерный код). 2. RLE </t>
  </si>
  <si>
    <t>Кодирование Хаффмана</t>
  </si>
  <si>
    <t>Исходные данные в файле. Результат вывести в файл.</t>
  </si>
  <si>
    <t>\\SRV-FS-05\ForStudents\Малыкина\Б8102\Задания\2 семестр\ARCHUF.doc</t>
  </si>
  <si>
    <r>
      <t>Пок</t>
    </r>
    <r>
      <rPr>
        <b/>
        <i/>
        <u/>
        <sz val="14"/>
        <rFont val="Calibri"/>
        <family val="2"/>
        <charset val="204"/>
        <scheme val="minor"/>
      </rPr>
      <t>и</t>
    </r>
    <r>
      <rPr>
        <b/>
        <i/>
        <sz val="14"/>
        <rFont val="Calibri"/>
        <family val="2"/>
        <charset val="204"/>
        <scheme val="minor"/>
      </rPr>
      <t>дов Иван</t>
    </r>
  </si>
  <si>
    <t>ООП Основы</t>
  </si>
  <si>
    <t>Машинки</t>
  </si>
  <si>
    <t>Определение выпуклости многоугольника, заданного на КП</t>
  </si>
  <si>
    <t>Задача №3194. Простое уравнение</t>
  </si>
  <si>
    <t>https://informatics.mccme.ru/mod/statements/view3.php?id=1509&amp;chapterid=3194</t>
  </si>
  <si>
    <t>\\SRV-FS-05\ForStudents\Малыкина\Б8102\Алгоритмы</t>
  </si>
  <si>
    <t>Вычислительная геометрия. Выпуклость многоугольника</t>
  </si>
  <si>
    <t>1. Определить выпуклость
2. вычислить площадь выпуклого многоугольника</t>
  </si>
  <si>
    <t>Михайлов Денис</t>
  </si>
  <si>
    <t>Вычислительная геометрия. Окружности. Площадь многоугольника</t>
  </si>
  <si>
    <t>Найти минимальную окружность, описывающую заданное множество точек.</t>
  </si>
  <si>
    <t>Вычислительная геометрия</t>
  </si>
  <si>
    <t>Определить принадлежность точки заданному выпуклому многоугольнику</t>
  </si>
  <si>
    <t>Конечные автоматы</t>
  </si>
  <si>
    <t>Синтаксический анализ оператора присваивания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</si>
</sst>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[$-419]d\ mmm;@"/>
    <numFmt numFmtId="166" formatCode="_-* #,##0_р_._-;\-* #,##0_р_._-;_-* &quot;-&quot;??_р_._-;_-@_-"/>
    <numFmt numFmtId="167" formatCode="0.0"/>
    <numFmt numFmtId="168" formatCode="0.0%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0"/>
      <color rgb="FFC00000"/>
      <name val="Arial"/>
      <family val="2"/>
      <charset val="204"/>
    </font>
    <font>
      <b/>
      <sz val="10"/>
      <name val="Arial"/>
      <family val="2"/>
      <charset val="204"/>
    </font>
    <font>
      <b/>
      <i/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2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6"/>
      <name val="Arial"/>
      <family val="2"/>
      <charset val="204"/>
    </font>
    <font>
      <b/>
      <i/>
      <u/>
      <sz val="14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gray0625">
        <bgColor theme="0"/>
      </patternFill>
    </fill>
    <fill>
      <patternFill patternType="gray0625">
        <bgColor theme="4" tint="0.79998168889431442"/>
      </patternFill>
    </fill>
    <fill>
      <patternFill patternType="gray0625">
        <bgColor rgb="FFFFFF00"/>
      </patternFill>
    </fill>
    <fill>
      <patternFill patternType="gray0625">
        <bgColor theme="5" tint="0.59999389629810485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8"/>
      </right>
      <top style="medium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medium">
        <color indexed="64"/>
      </top>
      <bottom style="thin">
        <color indexed="64"/>
      </bottom>
      <diagonal/>
    </border>
    <border>
      <left style="hair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hair">
        <color indexed="8"/>
      </bottom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/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medium">
        <color indexed="6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/>
      <diagonal/>
    </border>
    <border>
      <left style="medium">
        <color indexed="64"/>
      </left>
      <right/>
      <top style="hair">
        <color indexed="8"/>
      </top>
      <bottom/>
      <diagonal/>
    </border>
    <border>
      <left style="medium">
        <color indexed="64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2" fillId="0" borderId="0">
      <protection locked="0"/>
    </xf>
    <xf numFmtId="9" fontId="3" fillId="0" borderId="0">
      <protection locked="0"/>
    </xf>
    <xf numFmtId="0" fontId="4" fillId="0" borderId="0" applyNumberFormat="0" applyFont="0" applyFill="0" applyBorder="0" applyAlignment="0" applyProtection="0"/>
    <xf numFmtId="0" fontId="5" fillId="0" borderId="0"/>
    <xf numFmtId="164" fontId="1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</cellStyleXfs>
  <cellXfs count="193">
    <xf numFmtId="0" fontId="0" fillId="0" borderId="0" xfId="0"/>
    <xf numFmtId="9" fontId="4" fillId="2" borderId="0" xfId="1" applyFont="1" applyFill="1" applyBorder="1" applyAlignment="1"/>
    <xf numFmtId="0" fontId="8" fillId="3" borderId="2" xfId="7" applyNumberFormat="1" applyFont="1" applyFill="1" applyBorder="1" applyAlignment="1">
      <alignment horizontal="center"/>
    </xf>
    <xf numFmtId="0" fontId="8" fillId="3" borderId="3" xfId="7" applyNumberFormat="1" applyFont="1" applyFill="1" applyBorder="1" applyAlignment="1">
      <alignment horizontal="center"/>
    </xf>
    <xf numFmtId="0" fontId="4" fillId="0" borderId="0" xfId="7" applyNumberFormat="1" applyFont="1" applyFill="1" applyBorder="1" applyAlignment="1"/>
    <xf numFmtId="0" fontId="6" fillId="0" borderId="0" xfId="7" applyNumberFormat="1" applyFont="1" applyFill="1" applyBorder="1" applyAlignment="1"/>
    <xf numFmtId="0" fontId="4" fillId="2" borderId="0" xfId="7" applyNumberFormat="1" applyFont="1" applyFill="1" applyBorder="1" applyAlignment="1"/>
    <xf numFmtId="0" fontId="4" fillId="0" borderId="0" xfId="7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7" applyNumberFormat="1" applyFont="1" applyFill="1" applyBorder="1" applyAlignment="1"/>
    <xf numFmtId="0" fontId="0" fillId="0" borderId="13" xfId="0" applyBorder="1" applyAlignment="1">
      <alignment horizontal="left" vertical="center"/>
    </xf>
    <xf numFmtId="0" fontId="8" fillId="3" borderId="16" xfId="7" applyNumberFormat="1" applyFont="1" applyFill="1" applyBorder="1" applyAlignment="1">
      <alignment horizontal="center"/>
    </xf>
    <xf numFmtId="0" fontId="8" fillId="3" borderId="17" xfId="7" applyNumberFormat="1" applyFont="1" applyFill="1" applyBorder="1" applyAlignment="1">
      <alignment horizontal="center"/>
    </xf>
    <xf numFmtId="0" fontId="0" fillId="0" borderId="13" xfId="0" applyBorder="1" applyAlignment="1">
      <alignment vertical="center" wrapText="1"/>
    </xf>
    <xf numFmtId="0" fontId="11" fillId="5" borderId="0" xfId="0" applyFont="1" applyFill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16" fillId="0" borderId="0" xfId="7" applyNumberFormat="1" applyFont="1" applyFill="1" applyBorder="1" applyAlignment="1">
      <alignment horizontal="center" vertical="center"/>
    </xf>
    <xf numFmtId="0" fontId="8" fillId="3" borderId="29" xfId="7" applyNumberFormat="1" applyFont="1" applyFill="1" applyBorder="1" applyAlignment="1">
      <alignment horizontal="center"/>
    </xf>
    <xf numFmtId="0" fontId="8" fillId="3" borderId="30" xfId="7" applyNumberFormat="1" applyFont="1" applyFill="1" applyBorder="1" applyAlignment="1">
      <alignment horizontal="center"/>
    </xf>
    <xf numFmtId="0" fontId="7" fillId="3" borderId="31" xfId="7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vertical="center"/>
    </xf>
    <xf numFmtId="165" fontId="0" fillId="0" borderId="32" xfId="0" applyNumberFormat="1" applyBorder="1" applyAlignment="1">
      <alignment horizontal="center" vertical="center"/>
    </xf>
    <xf numFmtId="0" fontId="0" fillId="0" borderId="32" xfId="0" applyBorder="1" applyAlignment="1">
      <alignment vertical="center"/>
    </xf>
    <xf numFmtId="0" fontId="11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13" fillId="0" borderId="32" xfId="11" applyBorder="1" applyAlignment="1">
      <alignment vertical="center"/>
    </xf>
    <xf numFmtId="165" fontId="0" fillId="0" borderId="14" xfId="0" applyNumberFormat="1" applyBorder="1" applyAlignment="1">
      <alignment horizontal="center" vertical="center"/>
    </xf>
    <xf numFmtId="0" fontId="6" fillId="0" borderId="0" xfId="7" applyNumberFormat="1" applyFont="1" applyFill="1" applyBorder="1" applyAlignment="1">
      <alignment horizontal="center"/>
    </xf>
    <xf numFmtId="0" fontId="4" fillId="0" borderId="0" xfId="7" applyNumberFormat="1" applyFont="1" applyFill="1" applyBorder="1" applyAlignment="1">
      <alignment horizontal="left" vertical="center"/>
    </xf>
    <xf numFmtId="0" fontId="7" fillId="4" borderId="0" xfId="7" applyNumberFormat="1" applyFont="1" applyFill="1" applyBorder="1" applyAlignment="1"/>
    <xf numFmtId="0" fontId="15" fillId="0" borderId="0" xfId="0" applyFont="1" applyAlignment="1">
      <alignment vertical="center"/>
    </xf>
    <xf numFmtId="0" fontId="9" fillId="4" borderId="0" xfId="7" applyNumberFormat="1" applyFont="1" applyFill="1" applyBorder="1" applyAlignment="1"/>
    <xf numFmtId="0" fontId="9" fillId="4" borderId="0" xfId="7" applyNumberFormat="1" applyFont="1" applyFill="1" applyBorder="1" applyAlignment="1">
      <alignment horizontal="center"/>
    </xf>
    <xf numFmtId="1" fontId="9" fillId="4" borderId="0" xfId="7" applyNumberFormat="1" applyFont="1" applyFill="1" applyBorder="1" applyAlignment="1">
      <alignment horizontal="center"/>
    </xf>
    <xf numFmtId="167" fontId="9" fillId="4" borderId="0" xfId="7" applyNumberFormat="1" applyFont="1" applyFill="1" applyBorder="1" applyAlignment="1">
      <alignment horizontal="center"/>
    </xf>
    <xf numFmtId="0" fontId="9" fillId="0" borderId="0" xfId="7" applyNumberFormat="1" applyFont="1" applyFill="1" applyBorder="1" applyAlignment="1"/>
    <xf numFmtId="0" fontId="9" fillId="0" borderId="0" xfId="7" applyNumberFormat="1" applyFont="1" applyFill="1" applyBorder="1" applyAlignment="1">
      <alignment horizontal="center"/>
    </xf>
    <xf numFmtId="0" fontId="7" fillId="3" borderId="1" xfId="7" applyFont="1" applyFill="1" applyBorder="1" applyAlignment="1">
      <alignment horizontal="center" vertical="center" wrapText="1"/>
    </xf>
    <xf numFmtId="0" fontId="7" fillId="3" borderId="15" xfId="7" applyFont="1" applyFill="1" applyBorder="1" applyAlignment="1">
      <alignment horizontal="right" vertical="center" wrapText="1"/>
    </xf>
    <xf numFmtId="0" fontId="7" fillId="3" borderId="17" xfId="7" applyFont="1" applyFill="1" applyBorder="1" applyAlignment="1">
      <alignment horizontal="right" vertical="center" wrapText="1"/>
    </xf>
    <xf numFmtId="0" fontId="9" fillId="4" borderId="19" xfId="7" applyNumberFormat="1" applyFont="1" applyFill="1" applyBorder="1" applyAlignment="1"/>
    <xf numFmtId="0" fontId="9" fillId="4" borderId="20" xfId="7" applyNumberFormat="1" applyFont="1" applyFill="1" applyBorder="1" applyAlignment="1">
      <alignment horizontal="center"/>
    </xf>
    <xf numFmtId="0" fontId="9" fillId="4" borderId="19" xfId="7" applyNumberFormat="1" applyFont="1" applyFill="1" applyBorder="1" applyAlignment="1">
      <alignment horizontal="center"/>
    </xf>
    <xf numFmtId="0" fontId="6" fillId="6" borderId="34" xfId="7" applyNumberFormat="1" applyFont="1" applyFill="1" applyBorder="1" applyAlignment="1">
      <alignment horizontal="center" vertical="center"/>
    </xf>
    <xf numFmtId="0" fontId="10" fillId="6" borderId="3" xfId="7" applyNumberFormat="1" applyFont="1" applyFill="1" applyBorder="1" applyAlignment="1">
      <alignment horizontal="left" vertical="center" wrapText="1"/>
    </xf>
    <xf numFmtId="0" fontId="10" fillId="6" borderId="35" xfId="7" applyNumberFormat="1" applyFont="1" applyFill="1" applyBorder="1" applyAlignment="1">
      <alignment horizontal="left" vertical="center" wrapText="1"/>
    </xf>
    <xf numFmtId="0" fontId="6" fillId="6" borderId="36" xfId="7" applyNumberFormat="1" applyFont="1" applyFill="1" applyBorder="1" applyAlignment="1">
      <alignment horizontal="center" vertical="center"/>
    </xf>
    <xf numFmtId="0" fontId="6" fillId="6" borderId="37" xfId="7" applyNumberFormat="1" applyFont="1" applyFill="1" applyBorder="1" applyAlignment="1">
      <alignment horizontal="center" vertical="center"/>
    </xf>
    <xf numFmtId="0" fontId="6" fillId="6" borderId="38" xfId="7" applyNumberFormat="1" applyFont="1" applyFill="1" applyBorder="1" applyAlignment="1">
      <alignment horizontal="center" vertical="center"/>
    </xf>
    <xf numFmtId="0" fontId="6" fillId="6" borderId="39" xfId="7" applyNumberFormat="1" applyFont="1" applyFill="1" applyBorder="1" applyAlignment="1">
      <alignment horizontal="center" vertical="center"/>
    </xf>
    <xf numFmtId="167" fontId="4" fillId="6" borderId="38" xfId="7" applyNumberFormat="1" applyFont="1" applyFill="1" applyBorder="1" applyAlignment="1">
      <alignment horizontal="center" vertical="center"/>
    </xf>
    <xf numFmtId="0" fontId="12" fillId="6" borderId="2" xfId="7" applyNumberFormat="1" applyFont="1" applyFill="1" applyBorder="1" applyAlignment="1">
      <alignment horizontal="center" vertical="center"/>
    </xf>
    <xf numFmtId="166" fontId="4" fillId="6" borderId="3" xfId="6" applyNumberFormat="1" applyFont="1" applyFill="1" applyBorder="1" applyAlignment="1">
      <alignment horizontal="center" vertical="center"/>
    </xf>
    <xf numFmtId="0" fontId="6" fillId="6" borderId="4" xfId="7" applyNumberFormat="1" applyFont="1" applyFill="1" applyBorder="1" applyAlignment="1">
      <alignment horizontal="center" vertical="center"/>
    </xf>
    <xf numFmtId="0" fontId="10" fillId="6" borderId="10" xfId="7" applyNumberFormat="1" applyFont="1" applyFill="1" applyBorder="1" applyAlignment="1">
      <alignment horizontal="left" vertical="center" wrapText="1"/>
    </xf>
    <xf numFmtId="0" fontId="10" fillId="6" borderId="33" xfId="7" applyNumberFormat="1" applyFont="1" applyFill="1" applyBorder="1" applyAlignment="1">
      <alignment horizontal="left" vertical="center" wrapText="1"/>
    </xf>
    <xf numFmtId="0" fontId="6" fillId="6" borderId="5" xfId="7" applyNumberFormat="1" applyFont="1" applyFill="1" applyBorder="1" applyAlignment="1">
      <alignment horizontal="center" vertical="center"/>
    </xf>
    <xf numFmtId="0" fontId="6" fillId="6" borderId="7" xfId="7" applyNumberFormat="1" applyFont="1" applyFill="1" applyBorder="1" applyAlignment="1">
      <alignment horizontal="center" vertical="center"/>
    </xf>
    <xf numFmtId="0" fontId="6" fillId="6" borderId="8" xfId="7" applyNumberFormat="1" applyFont="1" applyFill="1" applyBorder="1" applyAlignment="1">
      <alignment horizontal="center" vertical="center"/>
    </xf>
    <xf numFmtId="0" fontId="6" fillId="6" borderId="6" xfId="7" applyNumberFormat="1" applyFont="1" applyFill="1" applyBorder="1" applyAlignment="1">
      <alignment horizontal="center" vertical="center"/>
    </xf>
    <xf numFmtId="167" fontId="4" fillId="6" borderId="8" xfId="7" applyNumberFormat="1" applyFont="1" applyFill="1" applyBorder="1" applyAlignment="1">
      <alignment horizontal="center" vertical="center"/>
    </xf>
    <xf numFmtId="0" fontId="12" fillId="6" borderId="9" xfId="7" applyNumberFormat="1" applyFont="1" applyFill="1" applyBorder="1" applyAlignment="1">
      <alignment horizontal="center" vertical="center"/>
    </xf>
    <xf numFmtId="166" fontId="4" fillId="6" borderId="11" xfId="6" applyNumberFormat="1" applyFont="1" applyFill="1" applyBorder="1" applyAlignment="1">
      <alignment horizontal="center" vertical="center"/>
    </xf>
    <xf numFmtId="166" fontId="4" fillId="6" borderId="10" xfId="6" applyNumberFormat="1" applyFont="1" applyFill="1" applyBorder="1" applyAlignment="1">
      <alignment horizontal="center" vertical="center"/>
    </xf>
    <xf numFmtId="0" fontId="6" fillId="6" borderId="40" xfId="7" applyNumberFormat="1" applyFont="1" applyFill="1" applyBorder="1" applyAlignment="1">
      <alignment horizontal="center" vertical="center"/>
    </xf>
    <xf numFmtId="0" fontId="10" fillId="6" borderId="41" xfId="7" applyNumberFormat="1" applyFont="1" applyFill="1" applyBorder="1" applyAlignment="1">
      <alignment horizontal="left" vertical="center" wrapText="1"/>
    </xf>
    <xf numFmtId="0" fontId="10" fillId="6" borderId="42" xfId="7" applyNumberFormat="1" applyFont="1" applyFill="1" applyBorder="1" applyAlignment="1">
      <alignment horizontal="left" vertical="center" wrapText="1"/>
    </xf>
    <xf numFmtId="0" fontId="6" fillId="6" borderId="43" xfId="7" applyNumberFormat="1" applyFont="1" applyFill="1" applyBorder="1" applyAlignment="1">
      <alignment horizontal="center" vertical="center"/>
    </xf>
    <xf numFmtId="0" fontId="6" fillId="6" borderId="44" xfId="7" applyNumberFormat="1" applyFont="1" applyFill="1" applyBorder="1" applyAlignment="1">
      <alignment horizontal="center" vertical="center"/>
    </xf>
    <xf numFmtId="0" fontId="6" fillId="6" borderId="45" xfId="7" applyNumberFormat="1" applyFont="1" applyFill="1" applyBorder="1" applyAlignment="1">
      <alignment horizontal="center" vertical="center"/>
    </xf>
    <xf numFmtId="0" fontId="6" fillId="6" borderId="46" xfId="7" applyNumberFormat="1" applyFont="1" applyFill="1" applyBorder="1" applyAlignment="1">
      <alignment horizontal="center" vertical="center"/>
    </xf>
    <xf numFmtId="167" fontId="4" fillId="6" borderId="45" xfId="7" applyNumberFormat="1" applyFont="1" applyFill="1" applyBorder="1" applyAlignment="1">
      <alignment horizontal="center" vertical="center"/>
    </xf>
    <xf numFmtId="0" fontId="12" fillId="6" borderId="47" xfId="7" applyNumberFormat="1" applyFont="1" applyFill="1" applyBorder="1" applyAlignment="1">
      <alignment horizontal="center" vertical="center"/>
    </xf>
    <xf numFmtId="166" fontId="4" fillId="6" borderId="41" xfId="6" applyNumberFormat="1" applyFont="1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1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13" fillId="0" borderId="14" xfId="11" applyBorder="1" applyAlignment="1">
      <alignment vertical="center"/>
    </xf>
    <xf numFmtId="0" fontId="13" fillId="0" borderId="48" xfId="11" applyBorder="1" applyAlignment="1">
      <alignment vertical="center"/>
    </xf>
    <xf numFmtId="0" fontId="4" fillId="0" borderId="0" xfId="7" applyNumberFormat="1" applyFont="1" applyFill="1" applyBorder="1" applyAlignment="1">
      <alignment textRotation="90"/>
    </xf>
    <xf numFmtId="0" fontId="4" fillId="0" borderId="0" xfId="7" applyNumberFormat="1" applyFont="1" applyFill="1" applyBorder="1" applyAlignment="1">
      <alignment horizontal="center" vertical="center"/>
    </xf>
    <xf numFmtId="0" fontId="10" fillId="6" borderId="51" xfId="7" applyNumberFormat="1" applyFont="1" applyFill="1" applyBorder="1" applyAlignment="1">
      <alignment horizontal="left" vertical="center" wrapText="1"/>
    </xf>
    <xf numFmtId="0" fontId="10" fillId="6" borderId="52" xfId="7" applyNumberFormat="1" applyFont="1" applyFill="1" applyBorder="1" applyAlignment="1">
      <alignment horizontal="left" vertical="center" wrapText="1"/>
    </xf>
    <xf numFmtId="0" fontId="6" fillId="6" borderId="53" xfId="7" applyNumberFormat="1" applyFont="1" applyFill="1" applyBorder="1" applyAlignment="1">
      <alignment horizontal="center" vertical="center"/>
    </xf>
    <xf numFmtId="0" fontId="6" fillId="6" borderId="54" xfId="7" applyNumberFormat="1" applyFont="1" applyFill="1" applyBorder="1" applyAlignment="1">
      <alignment horizontal="center" vertical="center"/>
    </xf>
    <xf numFmtId="0" fontId="6" fillId="6" borderId="55" xfId="7" applyNumberFormat="1" applyFont="1" applyFill="1" applyBorder="1" applyAlignment="1">
      <alignment horizontal="center" vertical="center"/>
    </xf>
    <xf numFmtId="0" fontId="6" fillId="6" borderId="56" xfId="7" applyNumberFormat="1" applyFont="1" applyFill="1" applyBorder="1" applyAlignment="1">
      <alignment horizontal="center" vertical="center"/>
    </xf>
    <xf numFmtId="167" fontId="4" fillId="6" borderId="55" xfId="7" applyNumberFormat="1" applyFont="1" applyFill="1" applyBorder="1" applyAlignment="1">
      <alignment horizontal="center" vertical="center"/>
    </xf>
    <xf numFmtId="0" fontId="9" fillId="4" borderId="0" xfId="7" applyNumberFormat="1" applyFont="1" applyFill="1" applyBorder="1" applyAlignment="1">
      <alignment horizontal="center"/>
    </xf>
    <xf numFmtId="0" fontId="9" fillId="4" borderId="49" xfId="7" applyNumberFormat="1" applyFont="1" applyFill="1" applyBorder="1" applyAlignment="1"/>
    <xf numFmtId="0" fontId="9" fillId="4" borderId="50" xfId="7" applyNumberFormat="1" applyFont="1" applyFill="1" applyBorder="1" applyAlignment="1"/>
    <xf numFmtId="0" fontId="9" fillId="7" borderId="49" xfId="7" applyNumberFormat="1" applyFont="1" applyFill="1" applyBorder="1" applyAlignment="1"/>
    <xf numFmtId="0" fontId="9" fillId="7" borderId="50" xfId="7" applyNumberFormat="1" applyFont="1" applyFill="1" applyBorder="1" applyAlignment="1"/>
    <xf numFmtId="0" fontId="4" fillId="8" borderId="0" xfId="7" applyNumberFormat="1" applyFont="1" applyFill="1" applyBorder="1" applyAlignment="1">
      <alignment horizontal="center"/>
    </xf>
    <xf numFmtId="165" fontId="0" fillId="0" borderId="14" xfId="0" applyNumberFormat="1" applyBorder="1" applyAlignment="1">
      <alignment horizontal="left" vertical="center"/>
    </xf>
    <xf numFmtId="165" fontId="0" fillId="0" borderId="32" xfId="0" applyNumberForma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32" xfId="0" applyBorder="1" applyAlignment="1">
      <alignment horizontal="left" vertical="center" wrapText="1"/>
    </xf>
    <xf numFmtId="0" fontId="15" fillId="0" borderId="32" xfId="0" applyFont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6" fillId="0" borderId="56" xfId="7" applyNumberFormat="1" applyFont="1" applyFill="1" applyBorder="1" applyAlignment="1">
      <alignment horizontal="center" vertical="center"/>
    </xf>
    <xf numFmtId="0" fontId="6" fillId="6" borderId="3" xfId="7" applyNumberFormat="1" applyFont="1" applyFill="1" applyBorder="1" applyAlignment="1">
      <alignment horizontal="center" vertical="center"/>
    </xf>
    <xf numFmtId="0" fontId="6" fillId="6" borderId="10" xfId="7" applyNumberFormat="1" applyFont="1" applyFill="1" applyBorder="1" applyAlignment="1">
      <alignment horizontal="center" vertical="center"/>
    </xf>
    <xf numFmtId="0" fontId="6" fillId="6" borderId="41" xfId="7" applyNumberFormat="1" applyFont="1" applyFill="1" applyBorder="1" applyAlignment="1">
      <alignment horizontal="center" vertical="center"/>
    </xf>
    <xf numFmtId="0" fontId="6" fillId="6" borderId="51" xfId="7" applyNumberFormat="1" applyFont="1" applyFill="1" applyBorder="1" applyAlignment="1">
      <alignment horizontal="center" vertical="center"/>
    </xf>
    <xf numFmtId="168" fontId="6" fillId="6" borderId="3" xfId="1" applyNumberFormat="1" applyFont="1" applyFill="1" applyBorder="1" applyAlignment="1">
      <alignment horizontal="center" vertical="center"/>
    </xf>
    <xf numFmtId="168" fontId="6" fillId="6" borderId="10" xfId="1" applyNumberFormat="1" applyFont="1" applyFill="1" applyBorder="1" applyAlignment="1">
      <alignment horizontal="center" vertical="center"/>
    </xf>
    <xf numFmtId="168" fontId="6" fillId="6" borderId="41" xfId="1" applyNumberFormat="1" applyFont="1" applyFill="1" applyBorder="1" applyAlignment="1">
      <alignment horizontal="center" vertical="center"/>
    </xf>
    <xf numFmtId="168" fontId="6" fillId="6" borderId="51" xfId="1" applyNumberFormat="1" applyFont="1" applyFill="1" applyBorder="1" applyAlignment="1">
      <alignment horizontal="center" vertical="center"/>
    </xf>
    <xf numFmtId="0" fontId="6" fillId="9" borderId="37" xfId="7" applyNumberFormat="1" applyFont="1" applyFill="1" applyBorder="1" applyAlignment="1">
      <alignment horizontal="center" vertical="center"/>
    </xf>
    <xf numFmtId="0" fontId="6" fillId="9" borderId="7" xfId="7" applyNumberFormat="1" applyFont="1" applyFill="1" applyBorder="1" applyAlignment="1">
      <alignment horizontal="center" vertical="center"/>
    </xf>
    <xf numFmtId="0" fontId="6" fillId="9" borderId="44" xfId="7" applyNumberFormat="1" applyFont="1" applyFill="1" applyBorder="1" applyAlignment="1">
      <alignment horizontal="center" vertical="center"/>
    </xf>
    <xf numFmtId="0" fontId="6" fillId="9" borderId="54" xfId="7" applyNumberFormat="1" applyFont="1" applyFill="1" applyBorder="1" applyAlignment="1">
      <alignment horizontal="center" vertical="center"/>
    </xf>
    <xf numFmtId="0" fontId="6" fillId="7" borderId="38" xfId="7" applyNumberFormat="1" applyFont="1" applyFill="1" applyBorder="1" applyAlignment="1">
      <alignment horizontal="center" vertical="center"/>
    </xf>
    <xf numFmtId="0" fontId="6" fillId="7" borderId="8" xfId="7" applyNumberFormat="1" applyFont="1" applyFill="1" applyBorder="1" applyAlignment="1">
      <alignment horizontal="center" vertical="center"/>
    </xf>
    <xf numFmtId="0" fontId="6" fillId="7" borderId="45" xfId="7" applyNumberFormat="1" applyFont="1" applyFill="1" applyBorder="1" applyAlignment="1">
      <alignment horizontal="center" vertical="center"/>
    </xf>
    <xf numFmtId="0" fontId="6" fillId="7" borderId="55" xfId="7" applyNumberFormat="1" applyFont="1" applyFill="1" applyBorder="1" applyAlignment="1">
      <alignment horizontal="center" vertical="center"/>
    </xf>
    <xf numFmtId="0" fontId="6" fillId="7" borderId="39" xfId="7" applyNumberFormat="1" applyFont="1" applyFill="1" applyBorder="1" applyAlignment="1">
      <alignment horizontal="center" vertical="center"/>
    </xf>
    <xf numFmtId="0" fontId="6" fillId="7" borderId="6" xfId="7" applyNumberFormat="1" applyFont="1" applyFill="1" applyBorder="1" applyAlignment="1">
      <alignment horizontal="center" vertical="center"/>
    </xf>
    <xf numFmtId="0" fontId="6" fillId="7" borderId="46" xfId="7" applyNumberFormat="1" applyFont="1" applyFill="1" applyBorder="1" applyAlignment="1">
      <alignment horizontal="center" vertical="center"/>
    </xf>
    <xf numFmtId="0" fontId="6" fillId="7" borderId="56" xfId="7" applyNumberFormat="1" applyFont="1" applyFill="1" applyBorder="1" applyAlignment="1">
      <alignment horizontal="center" vertical="center"/>
    </xf>
    <xf numFmtId="0" fontId="0" fillId="0" borderId="32" xfId="0" applyBorder="1" applyAlignment="1">
      <alignment vertical="center" wrapText="1"/>
    </xf>
    <xf numFmtId="0" fontId="13" fillId="0" borderId="58" xfId="11" applyBorder="1" applyAlignment="1">
      <alignment vertical="center"/>
    </xf>
    <xf numFmtId="0" fontId="0" fillId="0" borderId="59" xfId="0" applyBorder="1" applyAlignment="1">
      <alignment horizontal="center" vertical="center"/>
    </xf>
    <xf numFmtId="165" fontId="0" fillId="0" borderId="60" xfId="0" applyNumberFormat="1" applyBorder="1" applyAlignment="1">
      <alignment horizontal="left" vertical="center"/>
    </xf>
    <xf numFmtId="0" fontId="0" fillId="0" borderId="58" xfId="0" applyBorder="1" applyAlignment="1">
      <alignment horizontal="left" vertical="center" wrapText="1"/>
    </xf>
    <xf numFmtId="0" fontId="6" fillId="10" borderId="53" xfId="7" applyNumberFormat="1" applyFont="1" applyFill="1" applyBorder="1" applyAlignment="1">
      <alignment horizontal="center" vertical="center"/>
    </xf>
    <xf numFmtId="0" fontId="6" fillId="10" borderId="54" xfId="7" applyNumberFormat="1" applyFont="1" applyFill="1" applyBorder="1" applyAlignment="1">
      <alignment horizontal="center" vertical="center"/>
    </xf>
    <xf numFmtId="0" fontId="6" fillId="10" borderId="55" xfId="7" applyNumberFormat="1" applyFont="1" applyFill="1" applyBorder="1" applyAlignment="1">
      <alignment horizontal="center" vertical="center"/>
    </xf>
    <xf numFmtId="0" fontId="6" fillId="11" borderId="54" xfId="7" applyNumberFormat="1" applyFont="1" applyFill="1" applyBorder="1" applyAlignment="1">
      <alignment horizontal="center" vertical="center"/>
    </xf>
    <xf numFmtId="0" fontId="6" fillId="10" borderId="56" xfId="7" applyNumberFormat="1" applyFont="1" applyFill="1" applyBorder="1" applyAlignment="1">
      <alignment horizontal="center" vertical="center"/>
    </xf>
    <xf numFmtId="167" fontId="4" fillId="10" borderId="55" xfId="7" applyNumberFormat="1" applyFont="1" applyFill="1" applyBorder="1" applyAlignment="1">
      <alignment horizontal="center" vertical="center"/>
    </xf>
    <xf numFmtId="0" fontId="6" fillId="12" borderId="55" xfId="7" applyNumberFormat="1" applyFont="1" applyFill="1" applyBorder="1" applyAlignment="1">
      <alignment horizontal="center" vertical="center"/>
    </xf>
    <xf numFmtId="0" fontId="6" fillId="12" borderId="56" xfId="7" applyNumberFormat="1" applyFont="1" applyFill="1" applyBorder="1" applyAlignment="1">
      <alignment horizontal="center" vertical="center"/>
    </xf>
    <xf numFmtId="0" fontId="6" fillId="12" borderId="8" xfId="7" applyNumberFormat="1" applyFont="1" applyFill="1" applyBorder="1" applyAlignment="1">
      <alignment horizontal="center" vertical="center"/>
    </xf>
    <xf numFmtId="0" fontId="6" fillId="7" borderId="10" xfId="7" applyNumberFormat="1" applyFont="1" applyFill="1" applyBorder="1" applyAlignment="1">
      <alignment horizontal="center" vertical="center"/>
    </xf>
    <xf numFmtId="0" fontId="6" fillId="6" borderId="6" xfId="7" applyNumberFormat="1" applyFont="1" applyFill="1" applyBorder="1" applyAlignment="1">
      <alignment horizontal="left" vertical="center"/>
    </xf>
    <xf numFmtId="0" fontId="15" fillId="0" borderId="60" xfId="0" applyFont="1" applyBorder="1" applyAlignment="1">
      <alignment vertical="center"/>
    </xf>
    <xf numFmtId="0" fontId="6" fillId="0" borderId="10" xfId="7" applyNumberFormat="1" applyFont="1" applyFill="1" applyBorder="1" applyAlignment="1">
      <alignment horizontal="center" vertical="center"/>
    </xf>
    <xf numFmtId="0" fontId="9" fillId="4" borderId="61" xfId="7" applyNumberFormat="1" applyFont="1" applyFill="1" applyBorder="1" applyAlignment="1"/>
    <xf numFmtId="0" fontId="0" fillId="0" borderId="1" xfId="0" applyBorder="1" applyAlignment="1">
      <alignment horizontal="center" vertical="center"/>
    </xf>
    <xf numFmtId="165" fontId="0" fillId="0" borderId="59" xfId="0" applyNumberFormat="1" applyBorder="1" applyAlignment="1">
      <alignment horizontal="center" vertical="center"/>
    </xf>
    <xf numFmtId="0" fontId="15" fillId="0" borderId="58" xfId="0" applyFont="1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15" fillId="0" borderId="48" xfId="0" applyFont="1" applyBorder="1" applyAlignment="1">
      <alignment vertical="center"/>
    </xf>
    <xf numFmtId="0" fontId="9" fillId="4" borderId="62" xfId="7" applyNumberFormat="1" applyFont="1" applyFill="1" applyBorder="1" applyAlignment="1"/>
    <xf numFmtId="0" fontId="6" fillId="10" borderId="5" xfId="7" applyNumberFormat="1" applyFont="1" applyFill="1" applyBorder="1" applyAlignment="1">
      <alignment horizontal="center" vertical="center"/>
    </xf>
    <xf numFmtId="0" fontId="6" fillId="10" borderId="7" xfId="7" applyNumberFormat="1" applyFont="1" applyFill="1" applyBorder="1" applyAlignment="1">
      <alignment horizontal="center" vertical="center"/>
    </xf>
    <xf numFmtId="0" fontId="6" fillId="10" borderId="8" xfId="7" applyNumberFormat="1" applyFont="1" applyFill="1" applyBorder="1" applyAlignment="1">
      <alignment horizontal="center" vertical="center"/>
    </xf>
    <xf numFmtId="0" fontId="6" fillId="11" borderId="7" xfId="7" applyNumberFormat="1" applyFont="1" applyFill="1" applyBorder="1" applyAlignment="1">
      <alignment horizontal="center" vertical="center"/>
    </xf>
    <xf numFmtId="0" fontId="6" fillId="10" borderId="6" xfId="7" applyNumberFormat="1" applyFont="1" applyFill="1" applyBorder="1" applyAlignment="1">
      <alignment horizontal="center" vertical="center"/>
    </xf>
    <xf numFmtId="167" fontId="4" fillId="10" borderId="8" xfId="7" applyNumberFormat="1" applyFont="1" applyFill="1" applyBorder="1" applyAlignment="1">
      <alignment horizontal="center" vertical="center"/>
    </xf>
    <xf numFmtId="0" fontId="6" fillId="12" borderId="6" xfId="7" applyNumberFormat="1" applyFont="1" applyFill="1" applyBorder="1" applyAlignment="1">
      <alignment horizontal="center" vertical="center"/>
    </xf>
    <xf numFmtId="0" fontId="6" fillId="0" borderId="41" xfId="7" applyNumberFormat="1" applyFont="1" applyFill="1" applyBorder="1" applyAlignment="1">
      <alignment horizontal="center" vertical="center"/>
    </xf>
    <xf numFmtId="165" fontId="6" fillId="3" borderId="31" xfId="7" applyNumberFormat="1" applyFont="1" applyFill="1" applyBorder="1" applyAlignment="1">
      <alignment horizontal="center" textRotation="90"/>
    </xf>
    <xf numFmtId="165" fontId="6" fillId="3" borderId="57" xfId="7" applyNumberFormat="1" applyFont="1" applyFill="1" applyBorder="1" applyAlignment="1">
      <alignment horizontal="center" textRotation="90"/>
    </xf>
    <xf numFmtId="0" fontId="9" fillId="2" borderId="0" xfId="7" applyNumberFormat="1" applyFont="1" applyFill="1" applyBorder="1" applyAlignment="1"/>
    <xf numFmtId="0" fontId="9" fillId="4" borderId="49" xfId="7" applyNumberFormat="1" applyFont="1" applyFill="1" applyBorder="1" applyAlignment="1">
      <alignment horizontal="right"/>
    </xf>
    <xf numFmtId="0" fontId="9" fillId="4" borderId="50" xfId="7" applyNumberFormat="1" applyFont="1" applyFill="1" applyBorder="1" applyAlignment="1">
      <alignment horizontal="right"/>
    </xf>
    <xf numFmtId="165" fontId="4" fillId="3" borderId="27" xfId="7" applyNumberFormat="1" applyFont="1" applyFill="1" applyBorder="1" applyAlignment="1">
      <alignment horizontal="center"/>
    </xf>
    <xf numFmtId="165" fontId="4" fillId="3" borderId="21" xfId="7" applyNumberFormat="1" applyFont="1" applyFill="1" applyBorder="1" applyAlignment="1">
      <alignment horizontal="center"/>
    </xf>
    <xf numFmtId="165" fontId="4" fillId="3" borderId="26" xfId="7" applyNumberFormat="1" applyFont="1" applyFill="1" applyBorder="1" applyAlignment="1">
      <alignment horizontal="center"/>
    </xf>
    <xf numFmtId="165" fontId="4" fillId="3" borderId="24" xfId="7" applyNumberFormat="1" applyFont="1" applyFill="1" applyBorder="1" applyAlignment="1">
      <alignment horizontal="center"/>
    </xf>
    <xf numFmtId="165" fontId="4" fillId="3" borderId="28" xfId="7" applyNumberFormat="1" applyFont="1" applyFill="1" applyBorder="1" applyAlignment="1">
      <alignment horizontal="center"/>
    </xf>
    <xf numFmtId="0" fontId="6" fillId="3" borderId="1" xfId="7" applyNumberFormat="1" applyFont="1" applyFill="1" applyBorder="1" applyAlignment="1">
      <alignment horizontal="center" vertical="center"/>
    </xf>
    <xf numFmtId="0" fontId="6" fillId="3" borderId="15" xfId="7" applyNumberFormat="1" applyFont="1" applyFill="1" applyBorder="1" applyAlignment="1">
      <alignment horizontal="center" vertical="center"/>
    </xf>
    <xf numFmtId="165" fontId="4" fillId="3" borderId="23" xfId="7" applyNumberFormat="1" applyFont="1" applyFill="1" applyBorder="1" applyAlignment="1">
      <alignment horizontal="center"/>
    </xf>
    <xf numFmtId="165" fontId="4" fillId="3" borderId="25" xfId="7" applyNumberFormat="1" applyFont="1" applyFill="1" applyBorder="1" applyAlignment="1">
      <alignment horizontal="center"/>
    </xf>
    <xf numFmtId="0" fontId="9" fillId="4" borderId="15" xfId="7" applyNumberFormat="1" applyFont="1" applyFill="1" applyBorder="1" applyAlignment="1">
      <alignment horizontal="center"/>
    </xf>
    <xf numFmtId="0" fontId="9" fillId="4" borderId="18" xfId="7" applyNumberFormat="1" applyFont="1" applyFill="1" applyBorder="1" applyAlignment="1">
      <alignment horizontal="center"/>
    </xf>
    <xf numFmtId="0" fontId="9" fillId="5" borderId="50" xfId="7" applyNumberFormat="1" applyFont="1" applyFill="1" applyBorder="1" applyAlignment="1"/>
    <xf numFmtId="0" fontId="6" fillId="5" borderId="39" xfId="7" applyNumberFormat="1" applyFont="1" applyFill="1" applyBorder="1" applyAlignment="1">
      <alignment horizontal="center" vertical="center"/>
    </xf>
    <xf numFmtId="0" fontId="6" fillId="13" borderId="56" xfId="7" applyNumberFormat="1" applyFont="1" applyFill="1" applyBorder="1" applyAlignment="1">
      <alignment horizontal="center" vertical="center"/>
    </xf>
    <xf numFmtId="0" fontId="6" fillId="5" borderId="6" xfId="7" applyNumberFormat="1" applyFont="1" applyFill="1" applyBorder="1" applyAlignment="1">
      <alignment horizontal="center" vertical="center"/>
    </xf>
    <xf numFmtId="0" fontId="6" fillId="5" borderId="46" xfId="7" applyNumberFormat="1" applyFont="1" applyFill="1" applyBorder="1" applyAlignment="1">
      <alignment horizontal="center" vertical="center"/>
    </xf>
    <xf numFmtId="0" fontId="6" fillId="5" borderId="38" xfId="7" applyNumberFormat="1" applyFont="1" applyFill="1" applyBorder="1" applyAlignment="1">
      <alignment horizontal="center" vertical="center"/>
    </xf>
    <xf numFmtId="0" fontId="6" fillId="5" borderId="8" xfId="7" applyNumberFormat="1" applyFont="1" applyFill="1" applyBorder="1" applyAlignment="1">
      <alignment horizontal="center" vertical="center"/>
    </xf>
    <xf numFmtId="0" fontId="6" fillId="5" borderId="55" xfId="7" applyNumberFormat="1" applyFont="1" applyFill="1" applyBorder="1" applyAlignment="1">
      <alignment horizontal="center" vertical="center"/>
    </xf>
    <xf numFmtId="0" fontId="6" fillId="5" borderId="45" xfId="7" applyNumberFormat="1" applyFont="1" applyFill="1" applyBorder="1" applyAlignment="1">
      <alignment horizontal="center" vertical="center"/>
    </xf>
  </cellXfs>
  <cellStyles count="12">
    <cellStyle name="Гиперссылка" xfId="11" builtinId="8"/>
    <cellStyle name="Обычный" xfId="0" builtinId="0"/>
    <cellStyle name="Обычный 2" xfId="4"/>
    <cellStyle name="Обычный 2 2" xfId="2"/>
    <cellStyle name="Обычный 2 2 2" xfId="10"/>
    <cellStyle name="Обычный 2 3" xfId="7"/>
    <cellStyle name="Обычный 2 4" xfId="8"/>
    <cellStyle name="Обычный 3" xfId="5"/>
    <cellStyle name="Процентный" xfId="1" builtinId="5"/>
    <cellStyle name="Процентный 2" xfId="3"/>
    <cellStyle name="Процентный 2 2" xfId="9"/>
    <cellStyle name="Финансовый" xfId="6" builtinId="3"/>
  </cellStyles>
  <dxfs count="1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2"/>
      <tableStyleElement type="headerRow" dxfId="11"/>
    </tableStyle>
  </tableStyles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85725</xdr:colOff>
      <xdr:row>12</xdr:row>
      <xdr:rowOff>38099</xdr:rowOff>
    </xdr:to>
    <xdr:sp macro="" textlink="">
      <xdr:nvSpPr>
        <xdr:cNvPr id="2" name="Rectangle 4"/>
        <xdr:cNvSpPr>
          <a:spLocks noChangeArrowheads="1"/>
        </xdr:cNvSpPr>
      </xdr:nvSpPr>
      <xdr:spPr bwMode="auto">
        <a:xfrm>
          <a:off x="0" y="0"/>
          <a:ext cx="6181725" cy="2324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5400">
              <a:solidFill>
                <a:srgbClr val="000000"/>
              </a:solidFill>
              <a:miter lim="800000"/>
              <a:headEnd/>
              <a:tailEnd type="none" w="med" len="lg"/>
            </a14:hiddenLine>
          </a:ext>
        </a:extLst>
      </xdr:spPr>
      <xdr:txBody>
        <a:bodyPr wrap="square" lIns="90000" tIns="46800" rIns="90000" bIns="46800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 eaLnBrk="1" hangingPunct="1"/>
          <a:r>
            <a:rPr lang="ru-RU" altLang="ru-RU" sz="1100" b="1">
              <a:solidFill>
                <a:srgbClr val="333399"/>
              </a:solidFill>
            </a:rPr>
            <a:t>Задача на минимум суммы</a:t>
          </a:r>
          <a:r>
            <a:rPr lang="ru-RU" altLang="ru-RU" sz="1100">
              <a:solidFill>
                <a:schemeClr val="hlink"/>
              </a:solidFill>
            </a:rPr>
            <a:t>.</a:t>
          </a:r>
          <a:r>
            <a:rPr lang="ru-RU" altLang="ru-RU" sz="1100"/>
            <a:t> Имеется </a:t>
          </a:r>
          <a:r>
            <a:rPr lang="en-US" altLang="ru-RU" sz="1100" b="1">
              <a:latin typeface="Courier New" pitchFamily="49" charset="0"/>
            </a:rPr>
            <a:t>N</a:t>
          </a:r>
          <a:r>
            <a:rPr lang="ru-RU" altLang="ru-RU" sz="1100"/>
            <a:t> населенных пунктов, в каждом из которых живет </a:t>
          </a:r>
          <a:r>
            <a:rPr lang="ru-RU" altLang="ru-RU" sz="1100" b="1">
              <a:latin typeface="Courier New" pitchFamily="49" charset="0"/>
            </a:rPr>
            <a:t>p</a:t>
          </a:r>
          <a:r>
            <a:rPr lang="ru-RU" altLang="ru-RU" sz="1100" b="1" baseline="-25000">
              <a:latin typeface="Courier New" pitchFamily="49" charset="0"/>
            </a:rPr>
            <a:t>i</a:t>
          </a:r>
          <a:r>
            <a:rPr lang="ru-RU" altLang="ru-RU" sz="1100"/>
            <a:t> школьников </a:t>
          </a:r>
          <a:r>
            <a:rPr lang="ru-RU" altLang="ru-RU" sz="1100" b="1"/>
            <a:t>(</a:t>
          </a:r>
          <a:r>
            <a:rPr lang="ru-RU" altLang="ru-RU" sz="1100" b="1">
              <a:latin typeface="Courier New" pitchFamily="49" charset="0"/>
            </a:rPr>
            <a:t>i=1,...,</a:t>
          </a:r>
          <a:r>
            <a:rPr lang="en-US" altLang="ru-RU" sz="1100" b="1">
              <a:latin typeface="Courier New" pitchFamily="49" charset="0"/>
            </a:rPr>
            <a:t>N</a:t>
          </a:r>
          <a:r>
            <a:rPr lang="ru-RU" altLang="ru-RU" sz="1100" b="1"/>
            <a:t>)</a:t>
          </a:r>
          <a:r>
            <a:rPr lang="ru-RU" altLang="ru-RU" sz="1100"/>
            <a:t>. Надо разместить школу в одном из них так, чтобы общее расстояние, проходимое всеми учениками по дороге в школу, было минимальным.</a:t>
          </a:r>
        </a:p>
        <a:p>
          <a:pPr algn="just" eaLnBrk="1" hangingPunct="1">
            <a:spcBef>
              <a:spcPct val="25000"/>
            </a:spcBef>
          </a:pPr>
          <a:r>
            <a:rPr lang="ru-RU" altLang="ru-RU" sz="1100" b="1">
              <a:solidFill>
                <a:srgbClr val="333399"/>
              </a:solidFill>
            </a:rPr>
            <a:t>Задача о наибольшем потоке</a:t>
          </a:r>
          <a:r>
            <a:rPr lang="ru-RU" altLang="ru-RU" sz="1100">
              <a:solidFill>
                <a:schemeClr val="hlink"/>
              </a:solidFill>
            </a:rPr>
            <a:t>.</a:t>
          </a:r>
          <a:r>
            <a:rPr lang="ru-RU" altLang="ru-RU" sz="1100"/>
            <a:t> Есть система труб, которые имеют соединения в </a:t>
          </a:r>
          <a:r>
            <a:rPr lang="en-US" altLang="ru-RU" sz="1100" b="1">
              <a:latin typeface="Courier New" pitchFamily="49" charset="0"/>
            </a:rPr>
            <a:t>N</a:t>
          </a:r>
          <a:r>
            <a:rPr lang="ru-RU" altLang="ru-RU" sz="1100"/>
            <a:t> узлах. Один узел </a:t>
          </a:r>
          <a:r>
            <a:rPr lang="en-US" altLang="ru-RU" sz="1100" b="1">
              <a:latin typeface="Courier New" pitchFamily="49" charset="0"/>
            </a:rPr>
            <a:t>S</a:t>
          </a:r>
          <a:r>
            <a:rPr lang="en-US" altLang="ru-RU" sz="1100"/>
            <a:t> </a:t>
          </a:r>
          <a:r>
            <a:rPr lang="ru-RU" altLang="ru-RU" sz="1100"/>
            <a:t>является источником, еще один – стоком</a:t>
          </a:r>
          <a:r>
            <a:rPr lang="en-US" altLang="ru-RU" sz="1100"/>
            <a:t> </a:t>
          </a:r>
          <a:r>
            <a:rPr lang="en-US" altLang="ru-RU" sz="1100" b="1">
              <a:latin typeface="Courier New" pitchFamily="49" charset="0"/>
            </a:rPr>
            <a:t>T</a:t>
          </a:r>
          <a:r>
            <a:rPr lang="ru-RU" altLang="ru-RU" sz="1100"/>
            <a:t>. Известны пропускные способности каждой трубы. Надо найти наибольший поток от источника к стоку.</a:t>
          </a:r>
        </a:p>
        <a:p>
          <a:pPr algn="just" eaLnBrk="1" hangingPunct="1">
            <a:spcBef>
              <a:spcPct val="25000"/>
            </a:spcBef>
          </a:pPr>
          <a:r>
            <a:rPr lang="ru-RU" altLang="ru-RU" sz="1100" b="1">
              <a:solidFill>
                <a:srgbClr val="333399"/>
              </a:solidFill>
            </a:rPr>
            <a:t>Задача о наибольшем паросочетании</a:t>
          </a:r>
          <a:r>
            <a:rPr lang="ru-RU" altLang="ru-RU" sz="1100">
              <a:solidFill>
                <a:schemeClr val="hlink"/>
              </a:solidFill>
            </a:rPr>
            <a:t>.</a:t>
          </a:r>
          <a:r>
            <a:rPr lang="ru-RU" altLang="ru-RU" sz="1100"/>
            <a:t> Есть </a:t>
          </a:r>
          <a:r>
            <a:rPr lang="en-US" altLang="ru-RU" sz="1100" b="1">
              <a:latin typeface="Courier New" pitchFamily="49" charset="0"/>
            </a:rPr>
            <a:t>M</a:t>
          </a:r>
          <a:r>
            <a:rPr lang="ru-RU" altLang="ru-RU" sz="1100"/>
            <a:t> мужчин и </a:t>
          </a:r>
          <a:r>
            <a:rPr lang="en-US" altLang="ru-RU" sz="1100" b="1">
              <a:latin typeface="Courier New" pitchFamily="49" charset="0"/>
            </a:rPr>
            <a:t>N</a:t>
          </a:r>
          <a:r>
            <a:rPr lang="ru-RU" altLang="ru-RU" sz="1100"/>
            <a:t> женщин. Каждый мужчина указывает несколько (от </a:t>
          </a:r>
          <a:r>
            <a:rPr lang="ru-RU" altLang="ru-RU" sz="1100" b="1">
              <a:latin typeface="Courier New" pitchFamily="49" charset="0"/>
            </a:rPr>
            <a:t>0</a:t>
          </a:r>
          <a:r>
            <a:rPr lang="ru-RU" altLang="ru-RU" sz="1100"/>
            <a:t> до </a:t>
          </a:r>
          <a:r>
            <a:rPr lang="en-US" altLang="ru-RU" sz="1100" b="1">
              <a:latin typeface="Courier New" pitchFamily="49" charset="0"/>
            </a:rPr>
            <a:t>N</a:t>
          </a:r>
          <a:r>
            <a:rPr lang="ru-RU" altLang="ru-RU" sz="1100"/>
            <a:t>) женщин, на которых он согласен жениться. Каждая женщина указывает несколько мужчин (от </a:t>
          </a:r>
          <a:r>
            <a:rPr lang="ru-RU" altLang="ru-RU" sz="1100" b="1">
              <a:latin typeface="Courier New" pitchFamily="49" charset="0"/>
            </a:rPr>
            <a:t>0</a:t>
          </a:r>
          <a:r>
            <a:rPr lang="ru-RU" altLang="ru-RU" sz="1100"/>
            <a:t> до </a:t>
          </a:r>
          <a:r>
            <a:rPr lang="en-US" altLang="ru-RU" sz="1100" b="1">
              <a:latin typeface="Courier New" pitchFamily="49" charset="0"/>
            </a:rPr>
            <a:t>M</a:t>
          </a:r>
          <a:r>
            <a:rPr lang="ru-RU" altLang="ru-RU" sz="1100"/>
            <a:t>), за которых она согласна выйти замуж. Требуется заключить наибольшее количество моногамных браков.</a:t>
          </a:r>
          <a:endParaRPr lang="en-US" altLang="ru-RU" sz="1100"/>
        </a:p>
        <a:p>
          <a:pPr algn="just" eaLnBrk="1" hangingPunct="1">
            <a:spcBef>
              <a:spcPct val="25000"/>
            </a:spcBef>
          </a:pPr>
          <a:r>
            <a:rPr lang="ru-RU" altLang="ru-RU" sz="1100" b="1" kern="1200">
              <a:solidFill>
                <a:srgbClr val="333399"/>
              </a:solidFill>
              <a:latin typeface="+mn-lt"/>
              <a:ea typeface="+mn-ea"/>
              <a:cs typeface="+mn-cs"/>
            </a:rPr>
            <a:t>Задача Штейнера</a:t>
          </a:r>
          <a:r>
            <a:rPr lang="ru-RU" altLang="ru-RU" sz="1100"/>
            <a:t>, минимальная система дорог</a:t>
          </a:r>
          <a:r>
            <a:rPr lang="en-US" altLang="ru-RU" sz="1100"/>
            <a:t> </a:t>
          </a:r>
          <a:r>
            <a:rPr lang="ru-RU" altLang="ru-RU" sz="1100"/>
            <a:t>для</a:t>
          </a:r>
          <a:r>
            <a:rPr lang="ru-RU" altLang="ru-RU" sz="1100" baseline="0"/>
            <a:t> количества вершин не больше 4 с графическим построением.</a:t>
          </a:r>
          <a:endParaRPr lang="ru-RU" alt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nformatics.mccme.ru/mod/statements/view3.php?id=261&amp;chapterid=1377" TargetMode="External"/><Relationship Id="rId2" Type="http://schemas.openxmlformats.org/officeDocument/2006/relationships/hyperlink" Target="http://informatics.mccme.ru/mod/statements/view3.php?id=11743&amp;chapterid=112629" TargetMode="External"/><Relationship Id="rId1" Type="http://schemas.openxmlformats.org/officeDocument/2006/relationships/hyperlink" Target="http://informatics.mccme.ru/mod/statements/view3.php?id=11743&amp;chapterid=112628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informatics.mccme.ru/mod/statements/view3.php?id=218&amp;chapterid=2598" TargetMode="External"/><Relationship Id="rId4" Type="http://schemas.openxmlformats.org/officeDocument/2006/relationships/hyperlink" Target="https://informatics.mccme.ru/mod/statements/view3.php?id=218&amp;chapterid=133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4"/>
  <sheetViews>
    <sheetView tabSelected="1" zoomScale="80" zoomScaleNormal="80" workbookViewId="0">
      <pane ySplit="2" topLeftCell="A12" activePane="bottomLeft" state="frozen"/>
      <selection pane="bottomLeft" activeCell="AH17" sqref="AH17"/>
    </sheetView>
  </sheetViews>
  <sheetFormatPr defaultRowHeight="15" x14ac:dyDescent="0.2"/>
  <cols>
    <col min="1" max="1" width="4.28515625" style="5" customWidth="1"/>
    <col min="2" max="2" width="30.5703125" style="5" customWidth="1"/>
    <col min="3" max="3" width="1.28515625" style="5" customWidth="1"/>
    <col min="4" max="23" width="3.7109375" style="4" customWidth="1"/>
    <col min="24" max="24" width="3.85546875" style="4" customWidth="1"/>
    <col min="25" max="38" width="3.7109375" style="4" customWidth="1"/>
    <col min="39" max="39" width="11.85546875" style="4" customWidth="1"/>
    <col min="40" max="40" width="12.7109375" style="4" customWidth="1"/>
    <col min="41" max="41" width="12.140625" style="4" customWidth="1"/>
    <col min="42" max="42" width="9.140625" style="4"/>
    <col min="43" max="43" width="9.140625" style="7"/>
    <col min="44" max="45" width="9.140625" style="4"/>
    <col min="46" max="46" width="11.140625" style="4" customWidth="1"/>
    <col min="47" max="47" width="5.85546875" style="4" customWidth="1"/>
    <col min="48" max="16384" width="9.140625" style="4"/>
  </cols>
  <sheetData>
    <row r="1" spans="1:46" ht="23.25" customHeight="1" x14ac:dyDescent="0.2">
      <c r="A1" s="178"/>
      <c r="B1" s="24" t="s">
        <v>0</v>
      </c>
      <c r="C1" s="44"/>
      <c r="D1" s="180">
        <v>43161</v>
      </c>
      <c r="E1" s="181"/>
      <c r="F1" s="175">
        <f>D1+7</f>
        <v>43168</v>
      </c>
      <c r="G1" s="181"/>
      <c r="H1" s="175">
        <f>F1+7</f>
        <v>43175</v>
      </c>
      <c r="I1" s="176"/>
      <c r="J1" s="173">
        <f>H1+7</f>
        <v>43182</v>
      </c>
      <c r="K1" s="174"/>
      <c r="L1" s="173">
        <f>J1+7</f>
        <v>43189</v>
      </c>
      <c r="M1" s="174"/>
      <c r="N1" s="175">
        <f t="shared" ref="N1" si="0">L1+7</f>
        <v>43196</v>
      </c>
      <c r="O1" s="176"/>
      <c r="P1" s="175">
        <f>N1+7</f>
        <v>43203</v>
      </c>
      <c r="Q1" s="176"/>
      <c r="R1" s="173">
        <f>P1+7</f>
        <v>43210</v>
      </c>
      <c r="S1" s="177"/>
      <c r="T1" s="173">
        <f>R1+7</f>
        <v>43217</v>
      </c>
      <c r="U1" s="177"/>
      <c r="V1" s="173">
        <f t="shared" ref="V1" si="1">T1+7</f>
        <v>43224</v>
      </c>
      <c r="W1" s="177"/>
      <c r="X1" s="173">
        <f t="shared" ref="X1" si="2">V1+7</f>
        <v>43231</v>
      </c>
      <c r="Y1" s="177"/>
      <c r="Z1" s="173">
        <f t="shared" ref="Z1" si="3">X1+7</f>
        <v>43238</v>
      </c>
      <c r="AA1" s="177"/>
      <c r="AB1" s="173">
        <f t="shared" ref="AB1" si="4">Z1+7</f>
        <v>43245</v>
      </c>
      <c r="AC1" s="177"/>
      <c r="AD1" s="173">
        <f t="shared" ref="AD1" si="5">AB1+7</f>
        <v>43252</v>
      </c>
      <c r="AE1" s="174"/>
      <c r="AF1" s="173">
        <f t="shared" ref="AF1" si="6">AD1+7</f>
        <v>43259</v>
      </c>
      <c r="AG1" s="174"/>
      <c r="AH1" s="173">
        <f t="shared" ref="AH1" si="7">AF1+7</f>
        <v>43266</v>
      </c>
      <c r="AI1" s="174"/>
      <c r="AJ1" s="173">
        <f t="shared" ref="AJ1" si="8">AH1+7</f>
        <v>43273</v>
      </c>
      <c r="AK1" s="174"/>
      <c r="AL1" s="168" t="s">
        <v>60</v>
      </c>
      <c r="AM1" s="22" t="s">
        <v>1</v>
      </c>
      <c r="AN1" s="2" t="s">
        <v>2</v>
      </c>
      <c r="AO1" s="3" t="s">
        <v>29</v>
      </c>
    </row>
    <row r="2" spans="1:46" ht="18.75" customHeight="1" thickBot="1" x14ac:dyDescent="0.25">
      <c r="A2" s="179"/>
      <c r="B2" s="46" t="s">
        <v>39</v>
      </c>
      <c r="C2" s="45"/>
      <c r="D2" s="182"/>
      <c r="E2" s="183"/>
      <c r="F2" s="47"/>
      <c r="G2" s="48">
        <v>1</v>
      </c>
      <c r="H2" s="49">
        <v>2</v>
      </c>
      <c r="I2" s="48">
        <v>3</v>
      </c>
      <c r="J2" s="49"/>
      <c r="K2" s="48">
        <v>4</v>
      </c>
      <c r="L2" s="171">
        <v>5</v>
      </c>
      <c r="M2" s="172"/>
      <c r="N2" s="98">
        <v>6</v>
      </c>
      <c r="O2" s="97"/>
      <c r="P2" s="96">
        <v>7</v>
      </c>
      <c r="Q2" s="184">
        <v>8</v>
      </c>
      <c r="R2" s="98">
        <v>9</v>
      </c>
      <c r="S2" s="99">
        <v>10</v>
      </c>
      <c r="T2" s="171">
        <v>11</v>
      </c>
      <c r="U2" s="172"/>
      <c r="V2" s="98">
        <v>12</v>
      </c>
      <c r="W2" s="97"/>
      <c r="X2" s="96">
        <v>13</v>
      </c>
      <c r="Y2" s="99">
        <v>14</v>
      </c>
      <c r="Z2" s="96"/>
      <c r="AA2" s="97">
        <v>15</v>
      </c>
      <c r="AB2" s="96"/>
      <c r="AC2" s="97">
        <v>16</v>
      </c>
      <c r="AD2" s="96">
        <v>17</v>
      </c>
      <c r="AE2" s="159">
        <v>18</v>
      </c>
      <c r="AF2" s="159">
        <v>19</v>
      </c>
      <c r="AG2" s="159">
        <v>20</v>
      </c>
      <c r="AH2" s="159"/>
      <c r="AI2" s="159"/>
      <c r="AJ2" s="159"/>
      <c r="AK2" s="150"/>
      <c r="AL2" s="169"/>
      <c r="AM2" s="23"/>
      <c r="AN2" s="15"/>
      <c r="AO2" s="16"/>
      <c r="AP2" s="4" t="s">
        <v>3</v>
      </c>
      <c r="AQ2" s="7" t="s">
        <v>43</v>
      </c>
    </row>
    <row r="3" spans="1:46" s="5" customFormat="1" ht="20.25" x14ac:dyDescent="0.2">
      <c r="A3" s="50">
        <v>1</v>
      </c>
      <c r="B3" s="51" t="s">
        <v>5</v>
      </c>
      <c r="C3" s="52"/>
      <c r="D3" s="53"/>
      <c r="E3" s="54"/>
      <c r="F3" s="55"/>
      <c r="G3" s="120"/>
      <c r="H3" s="55">
        <v>4</v>
      </c>
      <c r="I3" s="56">
        <v>4</v>
      </c>
      <c r="J3" s="55"/>
      <c r="K3" s="54"/>
      <c r="L3" s="57"/>
      <c r="M3" s="56">
        <v>4</v>
      </c>
      <c r="N3" s="124"/>
      <c r="O3" s="56"/>
      <c r="P3" s="55"/>
      <c r="Q3" s="185"/>
      <c r="R3" s="124"/>
      <c r="S3" s="128"/>
      <c r="T3" s="55"/>
      <c r="U3" s="56"/>
      <c r="V3" s="124"/>
      <c r="W3" s="56"/>
      <c r="X3" s="55">
        <v>4</v>
      </c>
      <c r="Y3" s="128"/>
      <c r="Z3" s="55"/>
      <c r="AA3" s="56">
        <v>6</v>
      </c>
      <c r="AB3" s="55"/>
      <c r="AC3" s="56"/>
      <c r="AD3" s="124"/>
      <c r="AE3" s="56">
        <v>3</v>
      </c>
      <c r="AF3" s="189">
        <v>5</v>
      </c>
      <c r="AG3" s="128"/>
      <c r="AH3" s="55"/>
      <c r="AI3" s="56"/>
      <c r="AJ3" s="55"/>
      <c r="AK3" s="56"/>
      <c r="AL3" s="112">
        <v>5</v>
      </c>
      <c r="AM3" s="116">
        <f>SUM(D3:AL3)/$AM$30</f>
        <v>0.53846153846153844</v>
      </c>
      <c r="AN3" s="58">
        <f t="shared" ref="AN3:AN29" si="9">VLOOKUP(AM3,$AM$31:$AN$34,2)</f>
        <v>3</v>
      </c>
      <c r="AO3" s="59">
        <f t="shared" ref="AO3:AO28" si="10">COUNT(D3:AK3)</f>
        <v>7</v>
      </c>
      <c r="AP3" s="21"/>
      <c r="AQ3" s="34">
        <v>3</v>
      </c>
    </row>
    <row r="4" spans="1:46" s="5" customFormat="1" ht="20.25" x14ac:dyDescent="0.2">
      <c r="A4" s="60">
        <v>2</v>
      </c>
      <c r="B4" s="61" t="s">
        <v>7</v>
      </c>
      <c r="C4" s="62"/>
      <c r="D4" s="137"/>
      <c r="E4" s="138"/>
      <c r="F4" s="139"/>
      <c r="G4" s="140"/>
      <c r="H4" s="139"/>
      <c r="I4" s="141"/>
      <c r="J4" s="139" t="s">
        <v>44</v>
      </c>
      <c r="K4" s="138"/>
      <c r="L4" s="142"/>
      <c r="M4" s="141"/>
      <c r="N4" s="143"/>
      <c r="O4" s="141"/>
      <c r="P4" s="139"/>
      <c r="Q4" s="186"/>
      <c r="R4" s="143"/>
      <c r="S4" s="144"/>
      <c r="T4" s="139"/>
      <c r="U4" s="141"/>
      <c r="V4" s="125"/>
      <c r="W4" s="66"/>
      <c r="X4" s="65">
        <v>4</v>
      </c>
      <c r="Y4" s="129"/>
      <c r="Z4" s="65"/>
      <c r="AA4" s="66"/>
      <c r="AB4" s="65"/>
      <c r="AC4" s="66"/>
      <c r="AD4" s="125"/>
      <c r="AE4" s="66"/>
      <c r="AF4" s="190"/>
      <c r="AG4" s="129"/>
      <c r="AH4" s="65"/>
      <c r="AI4" s="66"/>
      <c r="AJ4" s="65"/>
      <c r="AK4" s="66"/>
      <c r="AL4" s="113"/>
      <c r="AM4" s="117">
        <f t="shared" ref="AM4:AM29" si="11">SUM(D4:AL4)/$AM$30</f>
        <v>6.1538461538461542E-2</v>
      </c>
      <c r="AN4" s="68">
        <f t="shared" si="9"/>
        <v>2</v>
      </c>
      <c r="AO4" s="69">
        <f t="shared" si="10"/>
        <v>1</v>
      </c>
      <c r="AP4" s="21"/>
      <c r="AQ4" s="34">
        <v>3</v>
      </c>
    </row>
    <row r="5" spans="1:46" s="5" customFormat="1" ht="20.25" x14ac:dyDescent="0.25">
      <c r="A5" s="60">
        <v>3</v>
      </c>
      <c r="B5" s="61" t="s">
        <v>8</v>
      </c>
      <c r="C5" s="62"/>
      <c r="D5" s="63"/>
      <c r="E5" s="64"/>
      <c r="F5" s="65"/>
      <c r="G5" s="121"/>
      <c r="H5" s="65">
        <v>1</v>
      </c>
      <c r="I5" s="66">
        <v>1</v>
      </c>
      <c r="J5" s="65"/>
      <c r="K5" s="64"/>
      <c r="L5" s="67"/>
      <c r="M5" s="66">
        <v>3</v>
      </c>
      <c r="N5" s="125"/>
      <c r="O5" s="66"/>
      <c r="P5" s="65"/>
      <c r="Q5" s="187"/>
      <c r="R5" s="125"/>
      <c r="S5" s="129"/>
      <c r="T5" s="65"/>
      <c r="U5" s="66"/>
      <c r="V5" s="125"/>
      <c r="W5" s="66"/>
      <c r="X5" s="65"/>
      <c r="Y5" s="129"/>
      <c r="Z5" s="65"/>
      <c r="AA5" s="66">
        <v>4</v>
      </c>
      <c r="AB5" s="65"/>
      <c r="AC5" s="66">
        <v>9</v>
      </c>
      <c r="AD5" s="125"/>
      <c r="AE5" s="66">
        <v>3</v>
      </c>
      <c r="AF5" s="190"/>
      <c r="AG5" s="129"/>
      <c r="AH5" s="65"/>
      <c r="AI5" s="66"/>
      <c r="AJ5" s="65"/>
      <c r="AK5" s="66"/>
      <c r="AL5" s="113"/>
      <c r="AM5" s="117">
        <f t="shared" si="11"/>
        <v>0.32307692307692309</v>
      </c>
      <c r="AN5" s="68">
        <f t="shared" si="9"/>
        <v>2</v>
      </c>
      <c r="AO5" s="70">
        <f t="shared" si="10"/>
        <v>6</v>
      </c>
      <c r="AP5" s="21"/>
      <c r="AQ5" s="34">
        <v>3</v>
      </c>
      <c r="AT5" s="13"/>
    </row>
    <row r="6" spans="1:46" s="5" customFormat="1" ht="20.25" x14ac:dyDescent="0.25">
      <c r="A6" s="60">
        <v>4</v>
      </c>
      <c r="B6" s="61" t="s">
        <v>26</v>
      </c>
      <c r="C6" s="62"/>
      <c r="D6" s="63"/>
      <c r="E6" s="64"/>
      <c r="F6" s="65"/>
      <c r="G6" s="121"/>
      <c r="H6" s="65"/>
      <c r="I6" s="66"/>
      <c r="J6" s="65" t="s">
        <v>44</v>
      </c>
      <c r="K6" s="64"/>
      <c r="L6" s="67"/>
      <c r="M6" s="66"/>
      <c r="N6" s="125"/>
      <c r="O6" s="66"/>
      <c r="P6" s="65"/>
      <c r="Q6" s="187"/>
      <c r="R6" s="125"/>
      <c r="S6" s="129"/>
      <c r="T6" s="65"/>
      <c r="U6" s="66"/>
      <c r="V6" s="125"/>
      <c r="W6" s="66"/>
      <c r="X6" s="65"/>
      <c r="Y6" s="129"/>
      <c r="Z6" s="65"/>
      <c r="AA6" s="66"/>
      <c r="AB6" s="65"/>
      <c r="AC6" s="66"/>
      <c r="AD6" s="125"/>
      <c r="AE6" s="66"/>
      <c r="AF6" s="190"/>
      <c r="AG6" s="129"/>
      <c r="AH6" s="65"/>
      <c r="AI6" s="66"/>
      <c r="AJ6" s="65"/>
      <c r="AK6" s="66"/>
      <c r="AL6" s="113"/>
      <c r="AM6" s="117">
        <f t="shared" si="11"/>
        <v>0</v>
      </c>
      <c r="AN6" s="68">
        <f t="shared" si="9"/>
        <v>2</v>
      </c>
      <c r="AO6" s="69">
        <f t="shared" si="10"/>
        <v>0</v>
      </c>
      <c r="AP6" s="21"/>
      <c r="AQ6" s="34">
        <v>3</v>
      </c>
      <c r="AT6" s="13"/>
    </row>
    <row r="7" spans="1:46" s="5" customFormat="1" ht="20.25" x14ac:dyDescent="0.25">
      <c r="A7" s="60">
        <v>5</v>
      </c>
      <c r="B7" s="61" t="s">
        <v>12</v>
      </c>
      <c r="C7" s="62"/>
      <c r="D7" s="63"/>
      <c r="E7" s="64"/>
      <c r="F7" s="65"/>
      <c r="G7" s="121"/>
      <c r="H7" s="65">
        <v>4</v>
      </c>
      <c r="I7" s="66">
        <v>4</v>
      </c>
      <c r="J7" s="65"/>
      <c r="K7" s="64"/>
      <c r="L7" s="67"/>
      <c r="M7" s="66">
        <v>4</v>
      </c>
      <c r="N7" s="125"/>
      <c r="O7" s="66"/>
      <c r="P7" s="65"/>
      <c r="Q7" s="187"/>
      <c r="R7" s="125"/>
      <c r="S7" s="129"/>
      <c r="T7" s="65"/>
      <c r="U7" s="66">
        <v>4</v>
      </c>
      <c r="V7" s="125"/>
      <c r="W7" s="66"/>
      <c r="X7" s="65">
        <v>5</v>
      </c>
      <c r="Y7" s="129"/>
      <c r="Z7" s="65"/>
      <c r="AA7" s="66">
        <v>10</v>
      </c>
      <c r="AB7" s="65"/>
      <c r="AC7" s="66">
        <v>5</v>
      </c>
      <c r="AD7" s="125"/>
      <c r="AE7" s="66"/>
      <c r="AF7" s="190"/>
      <c r="AG7" s="129"/>
      <c r="AH7" s="65"/>
      <c r="AI7" s="66"/>
      <c r="AJ7" s="65"/>
      <c r="AK7" s="66"/>
      <c r="AL7" s="113"/>
      <c r="AM7" s="117">
        <f t="shared" si="11"/>
        <v>0.55384615384615388</v>
      </c>
      <c r="AN7" s="68">
        <f t="shared" si="9"/>
        <v>3</v>
      </c>
      <c r="AO7" s="70">
        <f t="shared" si="10"/>
        <v>7</v>
      </c>
      <c r="AP7" s="21"/>
      <c r="AQ7" s="34">
        <v>5</v>
      </c>
      <c r="AT7" s="13"/>
    </row>
    <row r="8" spans="1:46" s="5" customFormat="1" ht="20.25" x14ac:dyDescent="0.2">
      <c r="A8" s="60">
        <v>6</v>
      </c>
      <c r="B8" s="61" t="s">
        <v>27</v>
      </c>
      <c r="C8" s="62"/>
      <c r="D8" s="63"/>
      <c r="E8" s="64"/>
      <c r="F8" s="65"/>
      <c r="G8" s="121"/>
      <c r="H8" s="65">
        <v>1</v>
      </c>
      <c r="I8" s="66">
        <v>1</v>
      </c>
      <c r="J8" s="65"/>
      <c r="K8" s="64"/>
      <c r="L8" s="67"/>
      <c r="M8" s="66"/>
      <c r="N8" s="125"/>
      <c r="O8" s="66"/>
      <c r="P8" s="65"/>
      <c r="Q8" s="187"/>
      <c r="R8" s="125"/>
      <c r="S8" s="129"/>
      <c r="T8" s="65"/>
      <c r="U8" s="66"/>
      <c r="V8" s="125"/>
      <c r="W8" s="66"/>
      <c r="X8" s="65"/>
      <c r="Y8" s="129"/>
      <c r="Z8" s="65"/>
      <c r="AA8" s="66">
        <v>5</v>
      </c>
      <c r="AB8" s="65"/>
      <c r="AC8" s="66"/>
      <c r="AD8" s="125"/>
      <c r="AE8" s="66">
        <v>4</v>
      </c>
      <c r="AF8" s="190"/>
      <c r="AG8" s="129"/>
      <c r="AH8" s="65"/>
      <c r="AI8" s="66"/>
      <c r="AJ8" s="65"/>
      <c r="AK8" s="66"/>
      <c r="AL8" s="113"/>
      <c r="AM8" s="117">
        <f t="shared" si="11"/>
        <v>0.16923076923076924</v>
      </c>
      <c r="AN8" s="68">
        <f t="shared" si="9"/>
        <v>2</v>
      </c>
      <c r="AO8" s="69">
        <f t="shared" si="10"/>
        <v>4</v>
      </c>
      <c r="AP8" s="21"/>
      <c r="AQ8" s="34">
        <v>3</v>
      </c>
    </row>
    <row r="9" spans="1:46" s="5" customFormat="1" ht="20.25" x14ac:dyDescent="0.2">
      <c r="A9" s="60">
        <v>7</v>
      </c>
      <c r="B9" s="61" t="s">
        <v>14</v>
      </c>
      <c r="C9" s="62"/>
      <c r="D9" s="63"/>
      <c r="E9" s="64"/>
      <c r="F9" s="65"/>
      <c r="G9" s="121"/>
      <c r="H9" s="65">
        <v>1</v>
      </c>
      <c r="I9" s="66">
        <v>1</v>
      </c>
      <c r="J9" s="65"/>
      <c r="K9" s="64"/>
      <c r="L9" s="67"/>
      <c r="M9" s="66"/>
      <c r="N9" s="125"/>
      <c r="O9" s="66"/>
      <c r="P9" s="65"/>
      <c r="Q9" s="187"/>
      <c r="R9" s="125"/>
      <c r="S9" s="129"/>
      <c r="T9" s="65"/>
      <c r="U9" s="66"/>
      <c r="V9" s="125"/>
      <c r="W9" s="66"/>
      <c r="X9" s="65"/>
      <c r="Y9" s="129"/>
      <c r="Z9" s="65"/>
      <c r="AA9" s="66">
        <v>5</v>
      </c>
      <c r="AB9" s="65"/>
      <c r="AC9" s="66"/>
      <c r="AD9" s="125"/>
      <c r="AE9" s="66"/>
      <c r="AF9" s="190"/>
      <c r="AG9" s="129"/>
      <c r="AH9" s="65"/>
      <c r="AI9" s="66"/>
      <c r="AJ9" s="65"/>
      <c r="AK9" s="66"/>
      <c r="AL9" s="146"/>
      <c r="AM9" s="117">
        <f t="shared" si="11"/>
        <v>0.1076923076923077</v>
      </c>
      <c r="AN9" s="68">
        <f t="shared" si="9"/>
        <v>2</v>
      </c>
      <c r="AO9" s="70">
        <f t="shared" si="10"/>
        <v>3</v>
      </c>
      <c r="AP9" s="21"/>
      <c r="AQ9" s="34">
        <v>3</v>
      </c>
    </row>
    <row r="10" spans="1:46" s="5" customFormat="1" ht="23.25" customHeight="1" x14ac:dyDescent="0.2">
      <c r="A10" s="60">
        <v>8</v>
      </c>
      <c r="B10" s="61" t="s">
        <v>15</v>
      </c>
      <c r="C10" s="62"/>
      <c r="D10" s="63"/>
      <c r="E10" s="64"/>
      <c r="F10" s="65"/>
      <c r="G10" s="121"/>
      <c r="H10" s="65">
        <v>4</v>
      </c>
      <c r="I10" s="66">
        <v>4</v>
      </c>
      <c r="J10" s="65"/>
      <c r="K10" s="64"/>
      <c r="L10" s="67"/>
      <c r="M10" s="66">
        <v>4</v>
      </c>
      <c r="N10" s="125"/>
      <c r="O10" s="66"/>
      <c r="P10" s="65"/>
      <c r="Q10" s="187"/>
      <c r="R10" s="125"/>
      <c r="S10" s="129"/>
      <c r="T10" s="65"/>
      <c r="U10" s="66"/>
      <c r="V10" s="125"/>
      <c r="W10" s="66"/>
      <c r="X10" s="65">
        <v>5</v>
      </c>
      <c r="Y10" s="129"/>
      <c r="Z10" s="65"/>
      <c r="AA10" s="66">
        <v>10</v>
      </c>
      <c r="AB10" s="65"/>
      <c r="AC10" s="66">
        <v>5</v>
      </c>
      <c r="AD10" s="125"/>
      <c r="AE10" s="66">
        <v>3</v>
      </c>
      <c r="AF10" s="190"/>
      <c r="AG10" s="129"/>
      <c r="AH10" s="65"/>
      <c r="AI10" s="66"/>
      <c r="AJ10" s="65"/>
      <c r="AK10" s="66"/>
      <c r="AL10" s="113"/>
      <c r="AM10" s="117">
        <f t="shared" si="11"/>
        <v>0.53846153846153844</v>
      </c>
      <c r="AN10" s="68">
        <f t="shared" si="9"/>
        <v>3</v>
      </c>
      <c r="AO10" s="69">
        <f t="shared" si="10"/>
        <v>7</v>
      </c>
      <c r="AP10" s="21"/>
      <c r="AQ10" s="34">
        <v>3</v>
      </c>
    </row>
    <row r="11" spans="1:46" s="5" customFormat="1" ht="23.25" customHeight="1" x14ac:dyDescent="0.2">
      <c r="A11" s="60">
        <v>9</v>
      </c>
      <c r="B11" s="88" t="s">
        <v>69</v>
      </c>
      <c r="C11" s="89"/>
      <c r="D11" s="137"/>
      <c r="E11" s="138"/>
      <c r="F11" s="139"/>
      <c r="G11" s="140">
        <v>5</v>
      </c>
      <c r="H11" s="139">
        <v>3</v>
      </c>
      <c r="I11" s="141"/>
      <c r="J11" s="139"/>
      <c r="K11" s="138">
        <v>5</v>
      </c>
      <c r="L11" s="142"/>
      <c r="M11" s="141">
        <v>5</v>
      </c>
      <c r="N11" s="143"/>
      <c r="O11" s="141"/>
      <c r="P11" s="139">
        <v>5</v>
      </c>
      <c r="Q11" s="186">
        <v>5</v>
      </c>
      <c r="R11" s="145"/>
      <c r="S11" s="131"/>
      <c r="T11" s="92"/>
      <c r="U11" s="93">
        <v>5</v>
      </c>
      <c r="V11" s="127"/>
      <c r="W11" s="93"/>
      <c r="X11" s="92">
        <v>15</v>
      </c>
      <c r="Y11" s="131">
        <v>5</v>
      </c>
      <c r="Z11" s="92"/>
      <c r="AA11" s="93"/>
      <c r="AB11" s="92"/>
      <c r="AC11" s="93">
        <v>3</v>
      </c>
      <c r="AD11" s="127"/>
      <c r="AE11" s="93"/>
      <c r="AF11" s="191"/>
      <c r="AG11" s="131"/>
      <c r="AH11" s="92"/>
      <c r="AI11" s="93"/>
      <c r="AJ11" s="92"/>
      <c r="AK11" s="93"/>
      <c r="AL11" s="115"/>
      <c r="AM11" s="117">
        <f t="shared" ref="AM11:AM13" si="12">SUM(D11:AL11)/$AM$30</f>
        <v>0.86153846153846159</v>
      </c>
      <c r="AN11" s="68">
        <f t="shared" ref="AN11:AN13" si="13">VLOOKUP(AM11,$AM$31:$AN$34,2)</f>
        <v>5</v>
      </c>
      <c r="AO11" s="69">
        <f t="shared" ref="AO11:AO13" si="14">COUNT(D11:AK11)</f>
        <v>10</v>
      </c>
      <c r="AP11" s="21"/>
      <c r="AQ11" s="34"/>
    </row>
    <row r="12" spans="1:46" s="5" customFormat="1" ht="23.25" customHeight="1" x14ac:dyDescent="0.2">
      <c r="A12" s="60">
        <v>10</v>
      </c>
      <c r="B12" s="88" t="s">
        <v>84</v>
      </c>
      <c r="C12" s="89"/>
      <c r="D12" s="137"/>
      <c r="E12" s="138"/>
      <c r="F12" s="139"/>
      <c r="G12" s="140"/>
      <c r="H12" s="139">
        <v>3</v>
      </c>
      <c r="I12" s="141">
        <v>3</v>
      </c>
      <c r="J12" s="139"/>
      <c r="K12" s="138">
        <v>5</v>
      </c>
      <c r="L12" s="142"/>
      <c r="M12" s="141">
        <v>5</v>
      </c>
      <c r="N12" s="143"/>
      <c r="O12" s="141"/>
      <c r="P12" s="139">
        <v>5</v>
      </c>
      <c r="Q12" s="186">
        <v>5</v>
      </c>
      <c r="R12" s="143"/>
      <c r="S12" s="144"/>
      <c r="T12" s="139"/>
      <c r="U12" s="141"/>
      <c r="V12" s="143"/>
      <c r="W12" s="141"/>
      <c r="X12" s="139"/>
      <c r="Y12" s="144"/>
      <c r="Z12" s="139"/>
      <c r="AA12" s="141"/>
      <c r="AB12" s="139"/>
      <c r="AC12" s="141"/>
      <c r="AD12" s="127">
        <v>5</v>
      </c>
      <c r="AE12" s="93">
        <v>5</v>
      </c>
      <c r="AF12" s="191">
        <v>5</v>
      </c>
      <c r="AG12" s="131"/>
      <c r="AH12" s="92"/>
      <c r="AI12" s="93"/>
      <c r="AJ12" s="92"/>
      <c r="AK12" s="93"/>
      <c r="AL12" s="115"/>
      <c r="AM12" s="117">
        <f t="shared" ref="AM12" si="15">SUM(D12:AL12)/$AM$30</f>
        <v>0.63076923076923075</v>
      </c>
      <c r="AN12" s="68">
        <f t="shared" ref="AN12" si="16">VLOOKUP(AM12,$AM$31:$AN$34,2)</f>
        <v>3</v>
      </c>
      <c r="AO12" s="69">
        <f t="shared" ref="AO12" si="17">COUNT(D12:AK12)</f>
        <v>9</v>
      </c>
      <c r="AP12" s="21"/>
      <c r="AQ12" s="34"/>
    </row>
    <row r="13" spans="1:46" s="5" customFormat="1" ht="23.25" customHeight="1" x14ac:dyDescent="0.2">
      <c r="A13" s="60">
        <v>11</v>
      </c>
      <c r="B13" s="88" t="s">
        <v>68</v>
      </c>
      <c r="C13" s="89"/>
      <c r="D13" s="137"/>
      <c r="E13" s="138"/>
      <c r="F13" s="139"/>
      <c r="G13" s="140"/>
      <c r="H13" s="139"/>
      <c r="I13" s="141"/>
      <c r="J13" s="139"/>
      <c r="K13" s="138"/>
      <c r="L13" s="142"/>
      <c r="M13" s="141"/>
      <c r="N13" s="143"/>
      <c r="O13" s="141"/>
      <c r="P13" s="139"/>
      <c r="Q13" s="186"/>
      <c r="R13" s="143"/>
      <c r="S13" s="144"/>
      <c r="T13" s="139"/>
      <c r="U13" s="141"/>
      <c r="V13" s="127"/>
      <c r="W13" s="93"/>
      <c r="X13" s="92"/>
      <c r="Y13" s="131"/>
      <c r="Z13" s="92"/>
      <c r="AA13" s="93"/>
      <c r="AB13" s="92"/>
      <c r="AC13" s="93"/>
      <c r="AD13" s="127"/>
      <c r="AE13" s="93"/>
      <c r="AF13" s="191"/>
      <c r="AG13" s="131"/>
      <c r="AH13" s="92"/>
      <c r="AI13" s="93"/>
      <c r="AJ13" s="92"/>
      <c r="AK13" s="93"/>
      <c r="AL13" s="115"/>
      <c r="AM13" s="117">
        <f t="shared" si="12"/>
        <v>0</v>
      </c>
      <c r="AN13" s="68">
        <f t="shared" si="13"/>
        <v>2</v>
      </c>
      <c r="AO13" s="69">
        <f t="shared" si="14"/>
        <v>0</v>
      </c>
      <c r="AP13" s="21"/>
      <c r="AQ13" s="34"/>
    </row>
    <row r="14" spans="1:46" s="5" customFormat="1" ht="21" thickBot="1" x14ac:dyDescent="0.25">
      <c r="A14" s="71">
        <v>11</v>
      </c>
      <c r="B14" s="72" t="s">
        <v>17</v>
      </c>
      <c r="C14" s="73"/>
      <c r="D14" s="74"/>
      <c r="E14" s="75"/>
      <c r="F14" s="76"/>
      <c r="G14" s="122"/>
      <c r="H14" s="76">
        <v>4</v>
      </c>
      <c r="I14" s="77">
        <v>4</v>
      </c>
      <c r="J14" s="76"/>
      <c r="K14" s="75"/>
      <c r="L14" s="78"/>
      <c r="M14" s="77">
        <v>4</v>
      </c>
      <c r="N14" s="126"/>
      <c r="O14" s="77"/>
      <c r="P14" s="76"/>
      <c r="Q14" s="188"/>
      <c r="R14" s="126"/>
      <c r="S14" s="130"/>
      <c r="T14" s="76"/>
      <c r="U14" s="77">
        <v>4</v>
      </c>
      <c r="V14" s="126"/>
      <c r="W14" s="77"/>
      <c r="X14" s="76">
        <v>4</v>
      </c>
      <c r="Y14" s="130"/>
      <c r="Z14" s="76"/>
      <c r="AA14" s="77">
        <v>10</v>
      </c>
      <c r="AB14" s="76"/>
      <c r="AC14" s="77"/>
      <c r="AD14" s="126"/>
      <c r="AE14" s="77"/>
      <c r="AF14" s="192"/>
      <c r="AG14" s="130"/>
      <c r="AH14" s="76"/>
      <c r="AI14" s="77"/>
      <c r="AJ14" s="76"/>
      <c r="AK14" s="77"/>
      <c r="AL14" s="167">
        <v>4</v>
      </c>
      <c r="AM14" s="118">
        <f t="shared" si="11"/>
        <v>0.52307692307692311</v>
      </c>
      <c r="AN14" s="79">
        <f t="shared" si="9"/>
        <v>3</v>
      </c>
      <c r="AO14" s="80">
        <f t="shared" si="10"/>
        <v>6</v>
      </c>
      <c r="AP14" s="21"/>
      <c r="AQ14" s="34">
        <v>4</v>
      </c>
    </row>
    <row r="15" spans="1:46" s="5" customFormat="1" ht="20.25" x14ac:dyDescent="0.2">
      <c r="A15" s="50">
        <v>1</v>
      </c>
      <c r="B15" s="51" t="s">
        <v>4</v>
      </c>
      <c r="C15" s="52"/>
      <c r="D15" s="53"/>
      <c r="E15" s="54"/>
      <c r="F15" s="55"/>
      <c r="G15" s="120"/>
      <c r="H15" s="55"/>
      <c r="I15" s="56"/>
      <c r="J15" s="55"/>
      <c r="K15" s="54"/>
      <c r="L15" s="57"/>
      <c r="M15" s="56"/>
      <c r="N15" s="124"/>
      <c r="O15" s="56"/>
      <c r="P15" s="55"/>
      <c r="Q15" s="128"/>
      <c r="R15" s="124"/>
      <c r="S15" s="128"/>
      <c r="T15" s="55"/>
      <c r="U15" s="56"/>
      <c r="V15" s="124"/>
      <c r="W15" s="56"/>
      <c r="X15" s="55"/>
      <c r="Y15" s="128"/>
      <c r="Z15" s="55"/>
      <c r="AA15" s="56"/>
      <c r="AB15" s="55"/>
      <c r="AC15" s="56"/>
      <c r="AD15" s="124"/>
      <c r="AE15" s="56"/>
      <c r="AF15" s="189"/>
      <c r="AG15" s="128"/>
      <c r="AH15" s="55"/>
      <c r="AI15" s="56"/>
      <c r="AJ15" s="55"/>
      <c r="AK15" s="56"/>
      <c r="AL15" s="112"/>
      <c r="AM15" s="116">
        <f t="shared" si="11"/>
        <v>0</v>
      </c>
      <c r="AN15" s="58">
        <f t="shared" si="9"/>
        <v>2</v>
      </c>
      <c r="AO15" s="59">
        <f t="shared" si="10"/>
        <v>0</v>
      </c>
      <c r="AP15" s="21"/>
      <c r="AQ15" s="34">
        <v>3</v>
      </c>
    </row>
    <row r="16" spans="1:46" s="5" customFormat="1" ht="20.25" x14ac:dyDescent="0.2">
      <c r="A16" s="60">
        <v>2</v>
      </c>
      <c r="B16" s="61" t="s">
        <v>6</v>
      </c>
      <c r="C16" s="62"/>
      <c r="D16" s="63"/>
      <c r="E16" s="64"/>
      <c r="F16" s="65"/>
      <c r="G16" s="121">
        <v>5</v>
      </c>
      <c r="H16" s="65">
        <v>4</v>
      </c>
      <c r="I16" s="66">
        <v>4</v>
      </c>
      <c r="J16" s="65"/>
      <c r="K16" s="64"/>
      <c r="L16" s="67"/>
      <c r="M16" s="66"/>
      <c r="N16" s="125"/>
      <c r="O16" s="66"/>
      <c r="P16" s="65">
        <v>5</v>
      </c>
      <c r="Q16" s="129"/>
      <c r="R16" s="125"/>
      <c r="S16" s="129">
        <v>5</v>
      </c>
      <c r="T16" s="65"/>
      <c r="U16" s="66">
        <v>5</v>
      </c>
      <c r="V16" s="125"/>
      <c r="W16" s="66"/>
      <c r="X16" s="65">
        <v>5</v>
      </c>
      <c r="Y16" s="129"/>
      <c r="Z16" s="65"/>
      <c r="AA16" s="66">
        <v>5</v>
      </c>
      <c r="AB16" s="65"/>
      <c r="AC16" s="66">
        <v>10</v>
      </c>
      <c r="AD16" s="125"/>
      <c r="AE16" s="66">
        <v>5</v>
      </c>
      <c r="AF16" s="190"/>
      <c r="AG16" s="129">
        <v>5</v>
      </c>
      <c r="AH16" s="65"/>
      <c r="AI16" s="66"/>
      <c r="AJ16" s="65"/>
      <c r="AK16" s="66"/>
      <c r="AL16" s="113"/>
      <c r="AM16" s="117">
        <f t="shared" si="11"/>
        <v>0.89230769230769236</v>
      </c>
      <c r="AN16" s="68">
        <f t="shared" si="9"/>
        <v>5</v>
      </c>
      <c r="AO16" s="70">
        <f t="shared" si="10"/>
        <v>11</v>
      </c>
      <c r="AP16" s="21"/>
      <c r="AQ16" s="34">
        <v>5</v>
      </c>
    </row>
    <row r="17" spans="1:44" s="5" customFormat="1" ht="20.25" x14ac:dyDescent="0.2">
      <c r="A17" s="60">
        <v>3</v>
      </c>
      <c r="B17" s="61" t="s">
        <v>9</v>
      </c>
      <c r="C17" s="62"/>
      <c r="D17" s="63"/>
      <c r="E17" s="64"/>
      <c r="F17" s="65"/>
      <c r="G17" s="121">
        <v>5</v>
      </c>
      <c r="H17" s="65">
        <v>5</v>
      </c>
      <c r="I17" s="66">
        <v>5</v>
      </c>
      <c r="J17" s="65"/>
      <c r="K17" s="64"/>
      <c r="L17" s="67"/>
      <c r="M17" s="66"/>
      <c r="N17" s="125"/>
      <c r="O17" s="66"/>
      <c r="P17" s="65"/>
      <c r="Q17" s="129"/>
      <c r="R17" s="125"/>
      <c r="S17" s="129"/>
      <c r="T17" s="65"/>
      <c r="U17" s="66">
        <v>4</v>
      </c>
      <c r="V17" s="125"/>
      <c r="W17" s="66"/>
      <c r="X17" s="65">
        <v>10</v>
      </c>
      <c r="Y17" s="129"/>
      <c r="Z17" s="65"/>
      <c r="AA17" s="66"/>
      <c r="AB17" s="65"/>
      <c r="AC17" s="66">
        <v>5</v>
      </c>
      <c r="AD17" s="125"/>
      <c r="AE17" s="66">
        <v>5</v>
      </c>
      <c r="AF17" s="190"/>
      <c r="AG17" s="129">
        <v>15</v>
      </c>
      <c r="AH17" s="65"/>
      <c r="AI17" s="66"/>
      <c r="AJ17" s="65"/>
      <c r="AK17" s="66"/>
      <c r="AL17" s="113"/>
      <c r="AM17" s="117">
        <f t="shared" si="11"/>
        <v>0.83076923076923082</v>
      </c>
      <c r="AN17" s="68">
        <f t="shared" si="9"/>
        <v>4</v>
      </c>
      <c r="AO17" s="69">
        <f t="shared" si="10"/>
        <v>8</v>
      </c>
      <c r="AP17" s="21"/>
      <c r="AQ17" s="34">
        <v>5</v>
      </c>
    </row>
    <row r="18" spans="1:44" s="5" customFormat="1" ht="20.25" x14ac:dyDescent="0.2">
      <c r="A18" s="60">
        <v>4</v>
      </c>
      <c r="B18" s="61" t="s">
        <v>10</v>
      </c>
      <c r="C18" s="62"/>
      <c r="D18" s="63"/>
      <c r="E18" s="64"/>
      <c r="F18" s="65"/>
      <c r="G18" s="121">
        <v>5</v>
      </c>
      <c r="H18" s="65">
        <v>5</v>
      </c>
      <c r="I18" s="66">
        <v>5</v>
      </c>
      <c r="J18" s="65"/>
      <c r="K18" s="64"/>
      <c r="L18" s="67"/>
      <c r="M18" s="66">
        <v>5</v>
      </c>
      <c r="N18" s="125"/>
      <c r="O18" s="66"/>
      <c r="P18" s="65">
        <v>5</v>
      </c>
      <c r="Q18" s="129"/>
      <c r="R18" s="125"/>
      <c r="S18" s="129"/>
      <c r="T18" s="65"/>
      <c r="U18" s="66">
        <v>4</v>
      </c>
      <c r="V18" s="125"/>
      <c r="W18" s="66"/>
      <c r="X18" s="65">
        <v>9</v>
      </c>
      <c r="Y18" s="129"/>
      <c r="Z18" s="65"/>
      <c r="AA18" s="66">
        <v>5</v>
      </c>
      <c r="AB18" s="65"/>
      <c r="AC18" s="66">
        <v>10</v>
      </c>
      <c r="AD18" s="125"/>
      <c r="AE18" s="66"/>
      <c r="AF18" s="190"/>
      <c r="AG18" s="129"/>
      <c r="AH18" s="65"/>
      <c r="AI18" s="66"/>
      <c r="AJ18" s="65"/>
      <c r="AK18" s="66"/>
      <c r="AL18" s="113">
        <v>5</v>
      </c>
      <c r="AM18" s="117">
        <f t="shared" si="11"/>
        <v>0.89230769230769236</v>
      </c>
      <c r="AN18" s="68">
        <f t="shared" si="9"/>
        <v>5</v>
      </c>
      <c r="AO18" s="70">
        <f t="shared" si="10"/>
        <v>9</v>
      </c>
      <c r="AP18" s="21"/>
      <c r="AQ18" s="34">
        <v>5</v>
      </c>
    </row>
    <row r="19" spans="1:44" s="5" customFormat="1" ht="20.25" x14ac:dyDescent="0.2">
      <c r="A19" s="60">
        <v>5</v>
      </c>
      <c r="B19" s="61" t="s">
        <v>11</v>
      </c>
      <c r="C19" s="62"/>
      <c r="D19" s="63"/>
      <c r="E19" s="64"/>
      <c r="F19" s="65"/>
      <c r="G19" s="121"/>
      <c r="H19" s="65"/>
      <c r="I19" s="66"/>
      <c r="J19" s="65"/>
      <c r="K19" s="64"/>
      <c r="L19" s="67"/>
      <c r="M19" s="66"/>
      <c r="N19" s="125"/>
      <c r="O19" s="66"/>
      <c r="P19" s="65"/>
      <c r="Q19" s="129"/>
      <c r="R19" s="125"/>
      <c r="S19" s="129"/>
      <c r="T19" s="65"/>
      <c r="U19" s="66"/>
      <c r="V19" s="125"/>
      <c r="W19" s="66"/>
      <c r="X19" s="65"/>
      <c r="Y19" s="129"/>
      <c r="Z19" s="65"/>
      <c r="AA19" s="66"/>
      <c r="AB19" s="65"/>
      <c r="AC19" s="66"/>
      <c r="AD19" s="125"/>
      <c r="AE19" s="66"/>
      <c r="AF19" s="190"/>
      <c r="AG19" s="129"/>
      <c r="AH19" s="65"/>
      <c r="AI19" s="66"/>
      <c r="AJ19" s="65"/>
      <c r="AK19" s="66"/>
      <c r="AL19" s="113"/>
      <c r="AM19" s="117">
        <f t="shared" si="11"/>
        <v>0</v>
      </c>
      <c r="AN19" s="68">
        <f t="shared" si="9"/>
        <v>2</v>
      </c>
      <c r="AO19" s="69">
        <f t="shared" si="10"/>
        <v>0</v>
      </c>
      <c r="AP19" s="21"/>
      <c r="AQ19" s="34">
        <v>3</v>
      </c>
    </row>
    <row r="20" spans="1:44" s="5" customFormat="1" ht="20.25" x14ac:dyDescent="0.2">
      <c r="A20" s="60">
        <v>6</v>
      </c>
      <c r="B20" s="61" t="s">
        <v>13</v>
      </c>
      <c r="C20" s="62"/>
      <c r="D20" s="63"/>
      <c r="E20" s="64"/>
      <c r="F20" s="65"/>
      <c r="G20" s="121"/>
      <c r="H20" s="65">
        <v>5</v>
      </c>
      <c r="I20" s="66">
        <v>5</v>
      </c>
      <c r="J20" s="65"/>
      <c r="K20" s="64"/>
      <c r="L20" s="67"/>
      <c r="M20" s="66">
        <v>4</v>
      </c>
      <c r="N20" s="125"/>
      <c r="O20" s="66"/>
      <c r="P20" s="65">
        <v>4</v>
      </c>
      <c r="Q20" s="129"/>
      <c r="R20" s="125"/>
      <c r="S20" s="129"/>
      <c r="T20" s="65"/>
      <c r="U20" s="66">
        <v>5</v>
      </c>
      <c r="V20" s="125"/>
      <c r="W20" s="66"/>
      <c r="X20" s="65">
        <v>5</v>
      </c>
      <c r="Y20" s="129"/>
      <c r="Z20" s="65"/>
      <c r="AA20" s="66">
        <v>10</v>
      </c>
      <c r="AB20" s="65"/>
      <c r="AC20" s="66">
        <v>10</v>
      </c>
      <c r="AD20" s="125"/>
      <c r="AE20" s="66">
        <v>3</v>
      </c>
      <c r="AF20" s="190">
        <v>5</v>
      </c>
      <c r="AG20" s="129"/>
      <c r="AH20" s="65"/>
      <c r="AI20" s="66"/>
      <c r="AJ20" s="65"/>
      <c r="AK20" s="66"/>
      <c r="AL20" s="113"/>
      <c r="AM20" s="117">
        <f t="shared" si="11"/>
        <v>0.86153846153846159</v>
      </c>
      <c r="AN20" s="68">
        <f t="shared" si="9"/>
        <v>5</v>
      </c>
      <c r="AO20" s="70">
        <f t="shared" si="10"/>
        <v>10</v>
      </c>
      <c r="AP20" s="21"/>
      <c r="AQ20" s="34">
        <v>4</v>
      </c>
    </row>
    <row r="21" spans="1:44" s="5" customFormat="1" ht="20.25" x14ac:dyDescent="0.2">
      <c r="A21" s="60">
        <v>7</v>
      </c>
      <c r="B21" s="61" t="s">
        <v>22</v>
      </c>
      <c r="C21" s="62"/>
      <c r="D21" s="63"/>
      <c r="E21" s="64"/>
      <c r="F21" s="65"/>
      <c r="G21" s="121">
        <v>1</v>
      </c>
      <c r="H21" s="65">
        <v>1</v>
      </c>
      <c r="I21" s="66">
        <v>1</v>
      </c>
      <c r="J21" s="65"/>
      <c r="K21" s="64"/>
      <c r="L21" s="67"/>
      <c r="M21" s="66">
        <v>3</v>
      </c>
      <c r="N21" s="125"/>
      <c r="O21" s="66"/>
      <c r="P21" s="65"/>
      <c r="Q21" s="129"/>
      <c r="R21" s="125"/>
      <c r="S21" s="129"/>
      <c r="T21" s="65"/>
      <c r="U21" s="66"/>
      <c r="V21" s="125"/>
      <c r="W21" s="66"/>
      <c r="X21" s="65"/>
      <c r="Y21" s="129"/>
      <c r="Z21" s="65"/>
      <c r="AA21" s="66"/>
      <c r="AB21" s="65"/>
      <c r="AC21" s="66"/>
      <c r="AD21" s="125"/>
      <c r="AE21" s="66"/>
      <c r="AF21" s="190"/>
      <c r="AG21" s="129"/>
      <c r="AH21" s="65"/>
      <c r="AI21" s="66"/>
      <c r="AJ21" s="65"/>
      <c r="AK21" s="66"/>
      <c r="AL21" s="113"/>
      <c r="AM21" s="117">
        <f t="shared" si="11"/>
        <v>9.2307692307692313E-2</v>
      </c>
      <c r="AN21" s="68">
        <f t="shared" si="9"/>
        <v>2</v>
      </c>
      <c r="AO21" s="69">
        <f t="shared" si="10"/>
        <v>4</v>
      </c>
      <c r="AP21" s="21"/>
      <c r="AQ21" s="34">
        <v>3</v>
      </c>
    </row>
    <row r="22" spans="1:44" s="5" customFormat="1" ht="20.25" x14ac:dyDescent="0.2">
      <c r="A22" s="60">
        <v>8</v>
      </c>
      <c r="B22" s="61" t="s">
        <v>75</v>
      </c>
      <c r="C22" s="62"/>
      <c r="D22" s="63"/>
      <c r="E22" s="64"/>
      <c r="F22" s="65"/>
      <c r="G22" s="121">
        <v>5</v>
      </c>
      <c r="H22" s="65">
        <v>5</v>
      </c>
      <c r="I22" s="66">
        <v>5</v>
      </c>
      <c r="J22" s="65"/>
      <c r="K22" s="64"/>
      <c r="L22" s="67"/>
      <c r="M22" s="66">
        <v>4</v>
      </c>
      <c r="N22" s="125"/>
      <c r="O22" s="66"/>
      <c r="P22" s="65"/>
      <c r="Q22" s="129"/>
      <c r="R22" s="125"/>
      <c r="S22" s="129"/>
      <c r="T22" s="65"/>
      <c r="U22" s="66"/>
      <c r="V22" s="125"/>
      <c r="W22" s="66"/>
      <c r="X22" s="65">
        <v>6</v>
      </c>
      <c r="Y22" s="129"/>
      <c r="Z22" s="65"/>
      <c r="AA22" s="66"/>
      <c r="AB22" s="65"/>
      <c r="AC22" s="66"/>
      <c r="AD22" s="125"/>
      <c r="AE22" s="66"/>
      <c r="AF22" s="190"/>
      <c r="AG22" s="129"/>
      <c r="AH22" s="65"/>
      <c r="AI22" s="66"/>
      <c r="AJ22" s="65"/>
      <c r="AK22" s="66"/>
      <c r="AL22" s="149">
        <v>5</v>
      </c>
      <c r="AM22" s="117">
        <f t="shared" si="11"/>
        <v>0.46153846153846156</v>
      </c>
      <c r="AN22" s="68">
        <f t="shared" si="9"/>
        <v>2</v>
      </c>
      <c r="AO22" s="70">
        <f t="shared" si="10"/>
        <v>5</v>
      </c>
      <c r="AP22" s="21"/>
      <c r="AQ22" s="34">
        <v>3</v>
      </c>
    </row>
    <row r="23" spans="1:44" s="5" customFormat="1" ht="20.25" x14ac:dyDescent="0.2">
      <c r="A23" s="60">
        <v>9</v>
      </c>
      <c r="B23" s="61" t="s">
        <v>16</v>
      </c>
      <c r="C23" s="62"/>
      <c r="D23" s="63"/>
      <c r="E23" s="64"/>
      <c r="F23" s="65"/>
      <c r="G23" s="121">
        <v>4</v>
      </c>
      <c r="H23" s="65">
        <v>2</v>
      </c>
      <c r="I23" s="66">
        <v>2</v>
      </c>
      <c r="J23" s="65"/>
      <c r="K23" s="64"/>
      <c r="L23" s="67"/>
      <c r="M23" s="66"/>
      <c r="N23" s="125"/>
      <c r="O23" s="66"/>
      <c r="P23" s="65"/>
      <c r="Q23" s="129"/>
      <c r="R23" s="125"/>
      <c r="S23" s="129"/>
      <c r="T23" s="65"/>
      <c r="U23" s="147">
        <v>5</v>
      </c>
      <c r="V23" s="125"/>
      <c r="W23" s="66"/>
      <c r="X23" s="65">
        <v>5</v>
      </c>
      <c r="Y23" s="129"/>
      <c r="Z23" s="65"/>
      <c r="AA23" s="66">
        <v>10</v>
      </c>
      <c r="AB23" s="65"/>
      <c r="AC23" s="66">
        <v>10</v>
      </c>
      <c r="AD23" s="125"/>
      <c r="AE23" s="66"/>
      <c r="AF23" s="190"/>
      <c r="AG23" s="129"/>
      <c r="AH23" s="65"/>
      <c r="AI23" s="66"/>
      <c r="AJ23" s="65"/>
      <c r="AK23" s="66"/>
      <c r="AL23" s="149">
        <v>5</v>
      </c>
      <c r="AM23" s="117">
        <f t="shared" si="11"/>
        <v>0.66153846153846152</v>
      </c>
      <c r="AN23" s="68">
        <f t="shared" si="9"/>
        <v>3</v>
      </c>
      <c r="AO23" s="69">
        <f t="shared" si="10"/>
        <v>7</v>
      </c>
      <c r="AP23" s="21"/>
      <c r="AQ23" s="34">
        <v>5</v>
      </c>
    </row>
    <row r="24" spans="1:44" s="5" customFormat="1" ht="20.25" x14ac:dyDescent="0.2">
      <c r="A24" s="60">
        <v>10</v>
      </c>
      <c r="B24" s="61" t="s">
        <v>18</v>
      </c>
      <c r="C24" s="62"/>
      <c r="D24" s="63"/>
      <c r="E24" s="64"/>
      <c r="F24" s="65"/>
      <c r="G24" s="121"/>
      <c r="H24" s="65"/>
      <c r="I24" s="66">
        <v>5</v>
      </c>
      <c r="J24" s="65"/>
      <c r="K24" s="64"/>
      <c r="L24" s="67"/>
      <c r="M24" s="66">
        <v>5</v>
      </c>
      <c r="N24" s="125"/>
      <c r="O24" s="66"/>
      <c r="P24" s="65">
        <v>5</v>
      </c>
      <c r="Q24" s="129"/>
      <c r="R24" s="125"/>
      <c r="S24" s="129"/>
      <c r="T24" s="65"/>
      <c r="U24" s="66">
        <v>5</v>
      </c>
      <c r="V24" s="125"/>
      <c r="W24" s="66"/>
      <c r="X24" s="65">
        <v>5</v>
      </c>
      <c r="Y24" s="129"/>
      <c r="Z24" s="65"/>
      <c r="AA24" s="66">
        <v>5</v>
      </c>
      <c r="AB24" s="65"/>
      <c r="AC24" s="66">
        <v>10</v>
      </c>
      <c r="AD24" s="125"/>
      <c r="AE24" s="66"/>
      <c r="AF24" s="190">
        <v>4</v>
      </c>
      <c r="AG24" s="129"/>
      <c r="AH24" s="65"/>
      <c r="AI24" s="66"/>
      <c r="AJ24" s="65"/>
      <c r="AK24" s="66"/>
      <c r="AL24" s="113"/>
      <c r="AM24" s="117">
        <f t="shared" si="11"/>
        <v>0.67692307692307696</v>
      </c>
      <c r="AN24" s="68">
        <f t="shared" si="9"/>
        <v>3</v>
      </c>
      <c r="AO24" s="70">
        <f t="shared" si="10"/>
        <v>8</v>
      </c>
      <c r="AP24" s="21"/>
      <c r="AQ24" s="34">
        <v>4</v>
      </c>
    </row>
    <row r="25" spans="1:44" s="5" customFormat="1" ht="20.25" x14ac:dyDescent="0.2">
      <c r="A25" s="60">
        <v>11</v>
      </c>
      <c r="B25" s="61" t="s">
        <v>41</v>
      </c>
      <c r="C25" s="62"/>
      <c r="D25" s="63"/>
      <c r="E25" s="64"/>
      <c r="F25" s="65"/>
      <c r="G25" s="121">
        <v>5</v>
      </c>
      <c r="H25" s="65">
        <v>5</v>
      </c>
      <c r="I25" s="66">
        <v>5</v>
      </c>
      <c r="J25" s="65"/>
      <c r="K25" s="64">
        <v>5</v>
      </c>
      <c r="L25" s="67"/>
      <c r="M25" s="66">
        <v>5</v>
      </c>
      <c r="N25" s="125">
        <v>5</v>
      </c>
      <c r="O25" s="66"/>
      <c r="P25" s="65">
        <v>5</v>
      </c>
      <c r="Q25" s="129"/>
      <c r="R25" s="125"/>
      <c r="S25" s="129"/>
      <c r="T25" s="65"/>
      <c r="U25" s="66">
        <v>5</v>
      </c>
      <c r="V25" s="125">
        <v>8</v>
      </c>
      <c r="W25" s="66"/>
      <c r="X25" s="65">
        <v>14</v>
      </c>
      <c r="Y25" s="129"/>
      <c r="Z25" s="65"/>
      <c r="AA25" s="66">
        <v>5</v>
      </c>
      <c r="AB25" s="65"/>
      <c r="AC25" s="66">
        <v>15</v>
      </c>
      <c r="AD25" s="125"/>
      <c r="AE25" s="66">
        <v>5</v>
      </c>
      <c r="AF25" s="190"/>
      <c r="AG25" s="129"/>
      <c r="AH25" s="65"/>
      <c r="AI25" s="66"/>
      <c r="AJ25" s="65"/>
      <c r="AK25" s="66"/>
      <c r="AL25" s="149"/>
      <c r="AM25" s="117">
        <f t="shared" si="11"/>
        <v>1.3384615384615384</v>
      </c>
      <c r="AN25" s="68">
        <f t="shared" si="9"/>
        <v>5</v>
      </c>
      <c r="AO25" s="69">
        <f t="shared" si="10"/>
        <v>13</v>
      </c>
      <c r="AP25" s="21"/>
      <c r="AQ25" s="34"/>
    </row>
    <row r="26" spans="1:44" s="5" customFormat="1" ht="20.25" customHeight="1" x14ac:dyDescent="0.2">
      <c r="A26" s="60">
        <v>12</v>
      </c>
      <c r="B26" s="61" t="s">
        <v>40</v>
      </c>
      <c r="C26" s="62"/>
      <c r="D26" s="160"/>
      <c r="E26" s="161"/>
      <c r="F26" s="162"/>
      <c r="G26" s="163"/>
      <c r="H26" s="162"/>
      <c r="I26" s="164"/>
      <c r="J26" s="162"/>
      <c r="K26" s="161"/>
      <c r="L26" s="165"/>
      <c r="M26" s="164"/>
      <c r="N26" s="145"/>
      <c r="O26" s="164"/>
      <c r="P26" s="162"/>
      <c r="Q26" s="166"/>
      <c r="R26" s="125"/>
      <c r="S26" s="129"/>
      <c r="T26" s="65"/>
      <c r="U26" s="66"/>
      <c r="V26" s="125"/>
      <c r="W26" s="66"/>
      <c r="X26" s="65">
        <v>7</v>
      </c>
      <c r="Y26" s="129"/>
      <c r="Z26" s="65"/>
      <c r="AA26" s="66"/>
      <c r="AB26" s="65"/>
      <c r="AC26" s="66">
        <v>10</v>
      </c>
      <c r="AD26" s="125"/>
      <c r="AE26" s="66"/>
      <c r="AF26" s="190"/>
      <c r="AG26" s="129"/>
      <c r="AH26" s="65"/>
      <c r="AI26" s="66"/>
      <c r="AJ26" s="65"/>
      <c r="AK26" s="66"/>
      <c r="AL26" s="149">
        <v>5</v>
      </c>
      <c r="AM26" s="117">
        <f t="shared" si="11"/>
        <v>0.33846153846153848</v>
      </c>
      <c r="AN26" s="68">
        <f t="shared" si="9"/>
        <v>2</v>
      </c>
      <c r="AO26" s="70">
        <f t="shared" si="10"/>
        <v>2</v>
      </c>
      <c r="AQ26" s="35" t="s">
        <v>45</v>
      </c>
    </row>
    <row r="27" spans="1:44" s="5" customFormat="1" ht="20.25" x14ac:dyDescent="0.2">
      <c r="A27" s="60">
        <v>13</v>
      </c>
      <c r="B27" s="61" t="s">
        <v>30</v>
      </c>
      <c r="C27" s="62"/>
      <c r="D27" s="63"/>
      <c r="E27" s="64"/>
      <c r="F27" s="65"/>
      <c r="G27" s="121"/>
      <c r="H27" s="65"/>
      <c r="I27" s="66"/>
      <c r="J27" s="65"/>
      <c r="K27" s="64"/>
      <c r="L27" s="67"/>
      <c r="M27" s="66"/>
      <c r="N27" s="125"/>
      <c r="O27" s="66"/>
      <c r="P27" s="65"/>
      <c r="Q27" s="129"/>
      <c r="R27" s="125"/>
      <c r="S27" s="129"/>
      <c r="T27" s="65"/>
      <c r="U27" s="66"/>
      <c r="V27" s="125"/>
      <c r="W27" s="66"/>
      <c r="X27" s="65"/>
      <c r="Y27" s="129"/>
      <c r="Z27" s="65"/>
      <c r="AA27" s="66"/>
      <c r="AB27" s="65"/>
      <c r="AC27" s="66"/>
      <c r="AD27" s="125"/>
      <c r="AE27" s="66"/>
      <c r="AF27" s="190"/>
      <c r="AG27" s="129"/>
      <c r="AH27" s="65"/>
      <c r="AI27" s="66"/>
      <c r="AJ27" s="65"/>
      <c r="AK27" s="66"/>
      <c r="AL27" s="113"/>
      <c r="AM27" s="117">
        <f t="shared" si="11"/>
        <v>0</v>
      </c>
      <c r="AN27" s="68">
        <f t="shared" si="9"/>
        <v>2</v>
      </c>
      <c r="AO27" s="70">
        <f t="shared" si="10"/>
        <v>0</v>
      </c>
      <c r="AP27" s="21"/>
      <c r="AQ27" s="34">
        <v>4</v>
      </c>
    </row>
    <row r="28" spans="1:44" s="5" customFormat="1" ht="20.25" x14ac:dyDescent="0.2">
      <c r="A28" s="60">
        <v>14</v>
      </c>
      <c r="B28" s="88" t="s">
        <v>52</v>
      </c>
      <c r="C28" s="89"/>
      <c r="D28" s="90"/>
      <c r="E28" s="91"/>
      <c r="F28" s="92"/>
      <c r="G28" s="123"/>
      <c r="H28" s="92">
        <v>5</v>
      </c>
      <c r="I28" s="93">
        <v>5</v>
      </c>
      <c r="J28" s="92"/>
      <c r="K28" s="91">
        <v>5</v>
      </c>
      <c r="L28" s="94"/>
      <c r="M28" s="93">
        <v>5</v>
      </c>
      <c r="N28" s="127"/>
      <c r="O28" s="111"/>
      <c r="P28" s="92">
        <v>5</v>
      </c>
      <c r="Q28" s="131"/>
      <c r="R28" s="127"/>
      <c r="S28" s="131">
        <v>5</v>
      </c>
      <c r="T28" s="92"/>
      <c r="U28" s="93">
        <v>5</v>
      </c>
      <c r="V28" s="127"/>
      <c r="W28" s="93"/>
      <c r="X28" s="92">
        <v>14</v>
      </c>
      <c r="Y28" s="131">
        <v>5</v>
      </c>
      <c r="Z28" s="92"/>
      <c r="AA28" s="93">
        <v>5</v>
      </c>
      <c r="AB28" s="92"/>
      <c r="AC28" s="93"/>
      <c r="AD28" s="127"/>
      <c r="AE28" s="93">
        <v>4</v>
      </c>
      <c r="AF28" s="191"/>
      <c r="AG28" s="131"/>
      <c r="AH28" s="92"/>
      <c r="AI28" s="93"/>
      <c r="AJ28" s="92"/>
      <c r="AK28" s="93"/>
      <c r="AL28" s="115">
        <v>5</v>
      </c>
      <c r="AM28" s="119">
        <f t="shared" si="11"/>
        <v>1.0461538461538462</v>
      </c>
      <c r="AN28" s="68">
        <f t="shared" ref="AN28" si="18">VLOOKUP(AM28,$AM$31:$AN$34,2)</f>
        <v>5</v>
      </c>
      <c r="AO28" s="70">
        <f t="shared" si="10"/>
        <v>11</v>
      </c>
      <c r="AP28" s="21"/>
      <c r="AQ28" s="34"/>
    </row>
    <row r="29" spans="1:44" s="5" customFormat="1" ht="21" thickBot="1" x14ac:dyDescent="0.25">
      <c r="A29" s="60">
        <v>15</v>
      </c>
      <c r="B29" s="72" t="s">
        <v>25</v>
      </c>
      <c r="C29" s="73"/>
      <c r="D29" s="74"/>
      <c r="E29" s="75"/>
      <c r="F29" s="76"/>
      <c r="G29" s="122">
        <v>5</v>
      </c>
      <c r="H29" s="76">
        <v>5</v>
      </c>
      <c r="I29" s="77">
        <v>5</v>
      </c>
      <c r="J29" s="76"/>
      <c r="K29" s="75">
        <v>5</v>
      </c>
      <c r="L29" s="78"/>
      <c r="M29" s="77">
        <v>5</v>
      </c>
      <c r="N29" s="126"/>
      <c r="O29" s="77"/>
      <c r="P29" s="76">
        <v>5</v>
      </c>
      <c r="Q29" s="130"/>
      <c r="R29" s="126"/>
      <c r="S29" s="130"/>
      <c r="T29" s="76"/>
      <c r="U29" s="77">
        <v>5</v>
      </c>
      <c r="V29" s="126"/>
      <c r="W29" s="77"/>
      <c r="X29" s="76">
        <v>5</v>
      </c>
      <c r="Y29" s="130"/>
      <c r="Z29" s="76"/>
      <c r="AA29" s="77">
        <v>5</v>
      </c>
      <c r="AB29" s="76"/>
      <c r="AC29" s="77">
        <v>10</v>
      </c>
      <c r="AD29" s="126"/>
      <c r="AE29" s="77"/>
      <c r="AF29" s="192"/>
      <c r="AG29" s="130"/>
      <c r="AH29" s="76"/>
      <c r="AI29" s="77"/>
      <c r="AJ29" s="76"/>
      <c r="AK29" s="77"/>
      <c r="AL29" s="114">
        <v>5</v>
      </c>
      <c r="AM29" s="118">
        <f t="shared" si="11"/>
        <v>0.92307692307692313</v>
      </c>
      <c r="AN29" s="79">
        <f t="shared" si="9"/>
        <v>5</v>
      </c>
      <c r="AO29" s="80">
        <f>COUNT(D29:AK29)</f>
        <v>10</v>
      </c>
      <c r="AP29" s="21"/>
      <c r="AQ29" s="34">
        <v>5</v>
      </c>
    </row>
    <row r="30" spans="1:44" s="42" customFormat="1" ht="24" customHeight="1" x14ac:dyDescent="0.25">
      <c r="A30" s="36"/>
      <c r="B30" s="36" t="s">
        <v>24</v>
      </c>
      <c r="C30" s="36"/>
      <c r="D30" s="38"/>
      <c r="E30" s="38"/>
      <c r="F30" s="38"/>
      <c r="G30" s="39">
        <v>5</v>
      </c>
      <c r="H30" s="39">
        <v>5</v>
      </c>
      <c r="I30" s="39">
        <v>5</v>
      </c>
      <c r="J30" s="39"/>
      <c r="K30" s="39">
        <v>5</v>
      </c>
      <c r="L30" s="40"/>
      <c r="M30" s="39">
        <v>5</v>
      </c>
      <c r="N30" s="39"/>
      <c r="O30" s="39"/>
      <c r="P30" s="39">
        <v>5</v>
      </c>
      <c r="Q30" s="39"/>
      <c r="R30" s="39"/>
      <c r="S30" s="39"/>
      <c r="T30" s="39"/>
      <c r="U30" s="39">
        <v>5</v>
      </c>
      <c r="V30" s="39"/>
      <c r="W30" s="41"/>
      <c r="X30" s="39">
        <v>10</v>
      </c>
      <c r="Y30" s="39"/>
      <c r="Z30" s="39"/>
      <c r="AA30" s="39">
        <v>5</v>
      </c>
      <c r="AB30" s="39"/>
      <c r="AC30" s="39">
        <v>10</v>
      </c>
      <c r="AD30" s="95"/>
      <c r="AE30" s="95">
        <v>5</v>
      </c>
      <c r="AF30" s="95"/>
      <c r="AG30" s="95"/>
      <c r="AH30" s="95"/>
      <c r="AI30" s="95"/>
      <c r="AJ30" s="95"/>
      <c r="AK30" s="95"/>
      <c r="AL30" s="95"/>
      <c r="AM30" s="170">
        <f>SUM(D30:AK30)</f>
        <v>65</v>
      </c>
      <c r="AN30" s="170"/>
      <c r="AQ30" s="43"/>
    </row>
    <row r="31" spans="1:44" x14ac:dyDescent="0.2">
      <c r="B31" s="4"/>
      <c r="C31" s="4"/>
      <c r="K31" s="87">
        <v>7</v>
      </c>
      <c r="X31" s="4">
        <v>5</v>
      </c>
      <c r="AM31" s="1">
        <v>0</v>
      </c>
      <c r="AN31" s="6">
        <v>2</v>
      </c>
      <c r="AQ31" s="100"/>
      <c r="AR31" s="4" t="s">
        <v>60</v>
      </c>
    </row>
    <row r="32" spans="1:44" ht="31.5" x14ac:dyDescent="0.2">
      <c r="B32" s="4"/>
      <c r="C32" s="4"/>
      <c r="K32" s="86" t="s">
        <v>51</v>
      </c>
      <c r="X32" s="86" t="s">
        <v>51</v>
      </c>
      <c r="AM32" s="1">
        <v>0.5</v>
      </c>
      <c r="AN32" s="6">
        <v>3</v>
      </c>
    </row>
    <row r="33" spans="39:40" x14ac:dyDescent="0.2">
      <c r="AM33" s="1">
        <v>0.75</v>
      </c>
      <c r="AN33" s="6">
        <v>4</v>
      </c>
    </row>
    <row r="34" spans="39:40" x14ac:dyDescent="0.2">
      <c r="AM34" s="1">
        <v>0.85</v>
      </c>
      <c r="AN34" s="6">
        <v>5</v>
      </c>
    </row>
  </sheetData>
  <sortState ref="B3:AJ25">
    <sortCondition ref="C3:C25"/>
  </sortState>
  <mergeCells count="23">
    <mergeCell ref="AJ1:AK1"/>
    <mergeCell ref="A1:A2"/>
    <mergeCell ref="D1:E1"/>
    <mergeCell ref="F1:G1"/>
    <mergeCell ref="H1:I1"/>
    <mergeCell ref="J1:K1"/>
    <mergeCell ref="D2:E2"/>
    <mergeCell ref="AL1:AL2"/>
    <mergeCell ref="AM30:AN30"/>
    <mergeCell ref="L2:M2"/>
    <mergeCell ref="L1:M1"/>
    <mergeCell ref="T2:U2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</mergeCells>
  <conditionalFormatting sqref="AN3:AN5">
    <cfRule type="cellIs" dxfId="10" priority="33" operator="greaterThan">
      <formula>2</formula>
    </cfRule>
  </conditionalFormatting>
  <conditionalFormatting sqref="AN6:AN29">
    <cfRule type="cellIs" dxfId="9" priority="7" operator="greaterThan">
      <formula>2</formula>
    </cfRule>
  </conditionalFormatting>
  <conditionalFormatting sqref="A3:Q3 A5:Q29 A4:C4">
    <cfRule type="expression" dxfId="8" priority="36">
      <formula>$AP3="+"</formula>
    </cfRule>
  </conditionalFormatting>
  <conditionalFormatting sqref="R3:AC3 AL3:AL29 R5:AC29 V4:AC4">
    <cfRule type="expression" dxfId="7" priority="6">
      <formula>$AP3="+"</formula>
    </cfRule>
  </conditionalFormatting>
  <conditionalFormatting sqref="AM3:AM29">
    <cfRule type="expression" dxfId="6" priority="5">
      <formula>$AP3="+"</formula>
    </cfRule>
  </conditionalFormatting>
  <conditionalFormatting sqref="D1:AD1 AF1 AH1 AJ1">
    <cfRule type="cellIs" dxfId="5" priority="4" operator="equal">
      <formula>TODAY()</formula>
    </cfRule>
  </conditionalFormatting>
  <conditionalFormatting sqref="AD3:AK29">
    <cfRule type="expression" dxfId="4" priority="3">
      <formula>$AP3="+"</formula>
    </cfRule>
  </conditionalFormatting>
  <conditionalFormatting sqref="D4:Q4">
    <cfRule type="expression" dxfId="3" priority="2">
      <formula>$AP4="+"</formula>
    </cfRule>
  </conditionalFormatting>
  <conditionalFormatting sqref="R4:U4">
    <cfRule type="expression" dxfId="1" priority="1">
      <formula>$AP4="+"</formula>
    </cfRule>
  </conditionalFormatting>
  <printOptions horizontalCentered="1" verticalCentered="1"/>
  <pageMargins left="0" right="0" top="0.74803149606299213" bottom="0.74803149606299213" header="0.31496062992125984" footer="0.31496062992125984"/>
  <pageSetup paperSize="9" scale="6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13" zoomScale="90" zoomScaleNormal="90" workbookViewId="0">
      <selection activeCell="D15" sqref="D15"/>
    </sheetView>
  </sheetViews>
  <sheetFormatPr defaultRowHeight="15" x14ac:dyDescent="0.25"/>
  <cols>
    <col min="1" max="1" width="8.85546875" style="9" customWidth="1"/>
    <col min="2" max="2" width="37.140625" style="8" customWidth="1"/>
    <col min="3" max="3" width="3.7109375" style="12" customWidth="1"/>
    <col min="4" max="4" width="50" style="9" customWidth="1"/>
    <col min="5" max="5" width="13" style="9" customWidth="1"/>
    <col min="6" max="6" width="93" style="37" customWidth="1"/>
  </cols>
  <sheetData>
    <row r="1" spans="1:6" ht="45.75" thickBot="1" x14ac:dyDescent="0.3">
      <c r="A1" s="10" t="s">
        <v>19</v>
      </c>
      <c r="B1" s="10" t="s">
        <v>20</v>
      </c>
      <c r="C1" s="10" t="s">
        <v>23</v>
      </c>
      <c r="D1" s="10" t="s">
        <v>21</v>
      </c>
      <c r="E1" s="18" t="s">
        <v>28</v>
      </c>
      <c r="F1" s="25"/>
    </row>
    <row r="2" spans="1:6" s="8" customFormat="1" ht="30.75" thickBot="1" x14ac:dyDescent="0.3">
      <c r="A2" s="19">
        <v>43161</v>
      </c>
      <c r="B2" s="17" t="s">
        <v>33</v>
      </c>
      <c r="C2" s="11">
        <v>1</v>
      </c>
      <c r="D2" s="14" t="s">
        <v>32</v>
      </c>
      <c r="E2" s="20">
        <v>43168</v>
      </c>
      <c r="F2" s="26" t="s">
        <v>31</v>
      </c>
    </row>
    <row r="3" spans="1:6" x14ac:dyDescent="0.25">
      <c r="A3" s="27">
        <f>A2+7</f>
        <v>43168</v>
      </c>
      <c r="B3" s="28" t="s">
        <v>34</v>
      </c>
      <c r="C3" s="29">
        <v>2</v>
      </c>
      <c r="D3" s="30" t="s">
        <v>37</v>
      </c>
      <c r="E3" s="27">
        <v>43175</v>
      </c>
      <c r="F3" s="32" t="s">
        <v>38</v>
      </c>
    </row>
    <row r="4" spans="1:6" ht="15.75" thickBot="1" x14ac:dyDescent="0.3">
      <c r="A4" s="31"/>
      <c r="B4" s="81"/>
      <c r="C4" s="82">
        <v>3</v>
      </c>
      <c r="D4" s="83" t="s">
        <v>35</v>
      </c>
      <c r="E4" s="33">
        <v>43175</v>
      </c>
      <c r="F4" s="84" t="s">
        <v>36</v>
      </c>
    </row>
    <row r="5" spans="1:6" ht="30.75" thickBot="1" x14ac:dyDescent="0.3">
      <c r="A5" s="19">
        <f>A3+7</f>
        <v>43175</v>
      </c>
      <c r="B5" s="17" t="s">
        <v>42</v>
      </c>
      <c r="C5" s="11">
        <v>4</v>
      </c>
      <c r="D5" s="14" t="s">
        <v>50</v>
      </c>
      <c r="E5" s="20">
        <v>43189</v>
      </c>
      <c r="F5" s="85" t="s">
        <v>49</v>
      </c>
    </row>
    <row r="6" spans="1:6" ht="30.75" thickBot="1" x14ac:dyDescent="0.3">
      <c r="A6" s="19">
        <v>43182</v>
      </c>
      <c r="B6" s="17" t="s">
        <v>46</v>
      </c>
      <c r="C6" s="11">
        <v>5</v>
      </c>
      <c r="D6" s="14" t="s">
        <v>47</v>
      </c>
      <c r="E6" s="20">
        <v>43189</v>
      </c>
      <c r="F6" s="85" t="s">
        <v>48</v>
      </c>
    </row>
    <row r="7" spans="1:6" ht="15.75" thickBot="1" x14ac:dyDescent="0.3">
      <c r="A7" s="19">
        <v>43189</v>
      </c>
      <c r="C7" s="11">
        <v>6</v>
      </c>
      <c r="D7" s="14" t="s">
        <v>54</v>
      </c>
      <c r="E7" s="20" t="s">
        <v>55</v>
      </c>
      <c r="F7" s="85" t="s">
        <v>53</v>
      </c>
    </row>
    <row r="8" spans="1:6" ht="45" x14ac:dyDescent="0.25">
      <c r="A8" s="107">
        <v>43196</v>
      </c>
      <c r="B8" s="108" t="s">
        <v>63</v>
      </c>
      <c r="C8" s="29">
        <v>7</v>
      </c>
      <c r="D8" s="102" t="s">
        <v>61</v>
      </c>
      <c r="E8" s="27">
        <v>43203</v>
      </c>
      <c r="F8" s="109"/>
    </row>
    <row r="9" spans="1:6" x14ac:dyDescent="0.25">
      <c r="C9" s="103">
        <v>8</v>
      </c>
      <c r="D9" s="104" t="s">
        <v>56</v>
      </c>
      <c r="E9" s="105" t="s">
        <v>55</v>
      </c>
      <c r="F9" s="106" t="s">
        <v>59</v>
      </c>
    </row>
    <row r="10" spans="1:6" x14ac:dyDescent="0.25">
      <c r="C10" s="103">
        <v>9</v>
      </c>
      <c r="D10" s="104" t="s">
        <v>57</v>
      </c>
      <c r="E10" s="105" t="s">
        <v>55</v>
      </c>
      <c r="F10" s="106" t="s">
        <v>59</v>
      </c>
    </row>
    <row r="11" spans="1:6" ht="15.75" thickBot="1" x14ac:dyDescent="0.3">
      <c r="A11" s="110"/>
      <c r="B11" s="81"/>
      <c r="C11" s="82">
        <v>10</v>
      </c>
      <c r="D11" s="83" t="s">
        <v>58</v>
      </c>
      <c r="E11" s="33" t="s">
        <v>55</v>
      </c>
      <c r="F11" s="101" t="s">
        <v>59</v>
      </c>
    </row>
    <row r="12" spans="1:6" ht="15.75" thickBot="1" x14ac:dyDescent="0.3">
      <c r="A12" s="107">
        <v>43203</v>
      </c>
      <c r="B12" s="132" t="s">
        <v>62</v>
      </c>
      <c r="C12" s="29"/>
      <c r="D12" s="30"/>
      <c r="E12" s="27"/>
      <c r="F12" s="133"/>
    </row>
    <row r="13" spans="1:6" ht="75" x14ac:dyDescent="0.25">
      <c r="A13" s="107">
        <v>43210</v>
      </c>
      <c r="B13" s="132" t="s">
        <v>64</v>
      </c>
      <c r="C13" s="29">
        <v>11</v>
      </c>
      <c r="D13" s="30" t="s">
        <v>66</v>
      </c>
      <c r="E13" s="27">
        <v>43217</v>
      </c>
      <c r="F13" s="136" t="s">
        <v>67</v>
      </c>
    </row>
    <row r="14" spans="1:6" ht="15.75" thickBot="1" x14ac:dyDescent="0.3">
      <c r="A14" s="134"/>
      <c r="B14" s="81"/>
      <c r="C14" s="82">
        <v>12</v>
      </c>
      <c r="D14" s="83" t="s">
        <v>65</v>
      </c>
      <c r="E14" s="110" t="s">
        <v>55</v>
      </c>
      <c r="F14" s="135" t="s">
        <v>59</v>
      </c>
    </row>
    <row r="15" spans="1:6" ht="60" x14ac:dyDescent="0.25">
      <c r="A15" s="107">
        <v>43217</v>
      </c>
      <c r="B15" s="132" t="s">
        <v>70</v>
      </c>
      <c r="C15" s="29">
        <v>13</v>
      </c>
      <c r="D15" s="30" t="s">
        <v>71</v>
      </c>
      <c r="E15" s="27">
        <v>43231</v>
      </c>
      <c r="F15" s="136" t="s">
        <v>73</v>
      </c>
    </row>
    <row r="16" spans="1:6" ht="15.75" thickBot="1" x14ac:dyDescent="0.3">
      <c r="A16" s="134"/>
      <c r="B16" s="81"/>
      <c r="C16" s="82">
        <v>14</v>
      </c>
      <c r="D16" s="83" t="s">
        <v>72</v>
      </c>
      <c r="E16" s="110" t="s">
        <v>55</v>
      </c>
      <c r="F16" s="135" t="s">
        <v>74</v>
      </c>
    </row>
    <row r="17" spans="1:6" ht="15.75" thickBot="1" x14ac:dyDescent="0.3">
      <c r="A17" s="107">
        <v>43231</v>
      </c>
      <c r="B17" s="132" t="s">
        <v>62</v>
      </c>
      <c r="C17" s="29"/>
      <c r="D17" s="30"/>
      <c r="E17" s="27"/>
      <c r="F17" s="133"/>
    </row>
    <row r="18" spans="1:6" ht="30" x14ac:dyDescent="0.25">
      <c r="A18" s="151"/>
      <c r="B18" s="132" t="s">
        <v>82</v>
      </c>
      <c r="C18" s="29">
        <v>15</v>
      </c>
      <c r="D18" s="132" t="s">
        <v>78</v>
      </c>
      <c r="E18" s="27">
        <v>43245</v>
      </c>
      <c r="F18" s="153" t="s">
        <v>83</v>
      </c>
    </row>
    <row r="19" spans="1:6" ht="15.75" thickBot="1" x14ac:dyDescent="0.3">
      <c r="A19" s="152">
        <v>43237</v>
      </c>
      <c r="B19" s="81" t="s">
        <v>76</v>
      </c>
      <c r="C19" s="82">
        <v>16</v>
      </c>
      <c r="D19" s="83" t="s">
        <v>77</v>
      </c>
      <c r="E19" s="33">
        <v>43252</v>
      </c>
      <c r="F19" s="148" t="s">
        <v>81</v>
      </c>
    </row>
    <row r="20" spans="1:6" ht="15.75" thickBot="1" x14ac:dyDescent="0.3">
      <c r="A20" s="154"/>
      <c r="B20" s="155"/>
      <c r="C20" s="11">
        <v>17</v>
      </c>
      <c r="D20" s="14" t="s">
        <v>79</v>
      </c>
      <c r="E20" s="156" t="s">
        <v>55</v>
      </c>
      <c r="F20" s="85" t="s">
        <v>80</v>
      </c>
    </row>
    <row r="21" spans="1:6" ht="45.75" thickBot="1" x14ac:dyDescent="0.3">
      <c r="A21" s="19">
        <v>43244</v>
      </c>
      <c r="B21" s="17" t="s">
        <v>85</v>
      </c>
      <c r="C21" s="11">
        <v>18</v>
      </c>
      <c r="D21" s="157" t="s">
        <v>86</v>
      </c>
      <c r="E21" s="20">
        <v>43252</v>
      </c>
      <c r="F21" s="158"/>
    </row>
    <row r="22" spans="1:6" ht="30" x14ac:dyDescent="0.25">
      <c r="A22" s="151">
        <v>43252</v>
      </c>
      <c r="B22" s="132" t="s">
        <v>87</v>
      </c>
      <c r="C22" s="29">
        <v>19</v>
      </c>
      <c r="D22" s="132" t="s">
        <v>88</v>
      </c>
      <c r="E22" s="27" t="s">
        <v>55</v>
      </c>
      <c r="F22" s="153"/>
    </row>
    <row r="23" spans="1:6" ht="15.75" thickBot="1" x14ac:dyDescent="0.3">
      <c r="A23" s="152"/>
      <c r="B23" s="81" t="s">
        <v>89</v>
      </c>
      <c r="C23" s="82">
        <v>20</v>
      </c>
      <c r="D23" s="83" t="s">
        <v>90</v>
      </c>
      <c r="E23" s="33" t="s">
        <v>55</v>
      </c>
      <c r="F23" s="148"/>
    </row>
  </sheetData>
  <hyperlinks>
    <hyperlink ref="F3" r:id="rId1"/>
    <hyperlink ref="F4" r:id="rId2"/>
    <hyperlink ref="F5" r:id="rId3" location="1"/>
    <hyperlink ref="F6" r:id="rId4" location="1"/>
    <hyperlink ref="F7" r:id="rId5" location="1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5" sqref="G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Б8102</vt:lpstr>
      <vt:lpstr>План-график</vt:lpstr>
      <vt:lpstr>Дополнительные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cp:lastPrinted>2018-03-15T23:47:17Z</cp:lastPrinted>
  <dcterms:created xsi:type="dcterms:W3CDTF">2016-09-16T03:15:09Z</dcterms:created>
  <dcterms:modified xsi:type="dcterms:W3CDTF">2018-06-15T02:09:58Z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54daf755-d274-4f30-91d5-583bf37b4600</vt:lpwstr>
  </property>
</Properties>
</file>