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arrodriguez\Desktop\2022-2\CTG\"/>
    </mc:Choice>
  </mc:AlternateContent>
  <xr:revisionPtr revIDLastSave="0" documentId="13_ncr:1_{972B6BEE-5243-46DD-9BE7-4A2A25C3ADF6}" xr6:coauthVersionLast="47" xr6:coauthVersionMax="47" xr10:uidLastSave="{00000000-0000-0000-0000-000000000000}"/>
  <bookViews>
    <workbookView xWindow="-108" yWindow="-108" windowWidth="23256" windowHeight="12576" tabRatio="635" activeTab="10" xr2:uid="{00000000-000D-0000-FFFF-FFFF00000000}"/>
  </bookViews>
  <sheets>
    <sheet name="Intro" sheetId="2" r:id="rId1"/>
    <sheet name="CTG-1" sheetId="18" r:id="rId2"/>
    <sheet name="CTG-2" sheetId="19" r:id="rId3"/>
    <sheet name="CTG-3" sheetId="20" r:id="rId4"/>
    <sheet name="CTG-4" sheetId="21" r:id="rId5"/>
    <sheet name="CTG-5" sheetId="22" r:id="rId6"/>
    <sheet name="CTG-6" sheetId="23" r:id="rId7"/>
    <sheet name="CTG-7" sheetId="24" r:id="rId8"/>
    <sheet name="CTG-8" sheetId="25" r:id="rId9"/>
    <sheet name="CTG-9" sheetId="26" r:id="rId10"/>
    <sheet name="CTG-10" sheetId="2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27" l="1"/>
  <c r="K25" i="27"/>
  <c r="K22" i="27"/>
  <c r="K19" i="27"/>
  <c r="K16" i="27"/>
  <c r="K13" i="27"/>
  <c r="K10" i="27"/>
  <c r="K7" i="27"/>
  <c r="P5" i="27"/>
  <c r="O5" i="27"/>
  <c r="N5" i="27"/>
  <c r="P4" i="27"/>
  <c r="O4" i="27"/>
  <c r="N4" i="27"/>
  <c r="K4" i="27"/>
  <c r="D1" i="27"/>
  <c r="K28" i="26"/>
  <c r="K25" i="26"/>
  <c r="K22" i="26"/>
  <c r="K19" i="26"/>
  <c r="K13" i="26"/>
  <c r="K10" i="26"/>
  <c r="K7" i="26"/>
  <c r="P5" i="26"/>
  <c r="O5" i="26"/>
  <c r="N5" i="26"/>
  <c r="P4" i="26"/>
  <c r="O4" i="26"/>
  <c r="N4" i="26"/>
  <c r="K4" i="26"/>
  <c r="D1" i="26"/>
  <c r="K28" i="25"/>
  <c r="K25" i="25"/>
  <c r="K22" i="25"/>
  <c r="K19" i="25"/>
  <c r="K16" i="25"/>
  <c r="K13" i="25"/>
  <c r="K10" i="25"/>
  <c r="K7" i="25"/>
  <c r="P5" i="25"/>
  <c r="O5" i="25"/>
  <c r="N5" i="25"/>
  <c r="P4" i="25"/>
  <c r="O4" i="25"/>
  <c r="N4" i="25"/>
  <c r="K4" i="25"/>
  <c r="D1" i="25"/>
  <c r="K22" i="24"/>
  <c r="K19" i="24"/>
  <c r="K16" i="24"/>
  <c r="K13" i="24"/>
  <c r="K10" i="24"/>
  <c r="K7" i="24"/>
  <c r="P5" i="24"/>
  <c r="O5" i="24"/>
  <c r="N5" i="24"/>
  <c r="P4" i="24"/>
  <c r="O4" i="24"/>
  <c r="N4" i="24"/>
  <c r="N6" i="24" s="1"/>
  <c r="K4" i="24"/>
  <c r="D1" i="24"/>
  <c r="K22" i="23"/>
  <c r="K19" i="23"/>
  <c r="K16" i="23"/>
  <c r="K13" i="23"/>
  <c r="K10" i="23"/>
  <c r="K7" i="23"/>
  <c r="P5" i="23"/>
  <c r="O5" i="23"/>
  <c r="N5" i="23"/>
  <c r="P4" i="23"/>
  <c r="O4" i="23"/>
  <c r="N4" i="23"/>
  <c r="N6" i="23" s="1"/>
  <c r="K4" i="23"/>
  <c r="D1" i="23"/>
  <c r="K22" i="22"/>
  <c r="K19" i="22"/>
  <c r="K16" i="22"/>
  <c r="K13" i="22"/>
  <c r="K10" i="22"/>
  <c r="K7" i="22"/>
  <c r="P5" i="22"/>
  <c r="O5" i="22"/>
  <c r="N5" i="22"/>
  <c r="P4" i="22"/>
  <c r="O4" i="22"/>
  <c r="N4" i="22"/>
  <c r="N6" i="22" s="1"/>
  <c r="K4" i="22"/>
  <c r="D1" i="22"/>
  <c r="K22" i="21"/>
  <c r="K19" i="21"/>
  <c r="K16" i="21"/>
  <c r="K13" i="21"/>
  <c r="K10" i="21"/>
  <c r="K7" i="21"/>
  <c r="P5" i="21"/>
  <c r="O5" i="21"/>
  <c r="N5" i="21"/>
  <c r="Q5" i="21" s="1"/>
  <c r="P4" i="21"/>
  <c r="P6" i="21" s="1"/>
  <c r="O4" i="21"/>
  <c r="O6" i="21" s="1"/>
  <c r="N4" i="21"/>
  <c r="K4" i="21"/>
  <c r="D1" i="21"/>
  <c r="K22" i="20"/>
  <c r="K19" i="20"/>
  <c r="K16" i="20"/>
  <c r="K13" i="20"/>
  <c r="K10" i="20"/>
  <c r="K7" i="20"/>
  <c r="P5" i="20"/>
  <c r="O5" i="20"/>
  <c r="N5" i="20"/>
  <c r="P4" i="20"/>
  <c r="O4" i="20"/>
  <c r="N4" i="20"/>
  <c r="N6" i="20" s="1"/>
  <c r="K4" i="20"/>
  <c r="D1" i="20"/>
  <c r="K4" i="19"/>
  <c r="N4" i="19"/>
  <c r="O4" i="19"/>
  <c r="P4" i="19"/>
  <c r="N5" i="19"/>
  <c r="O5" i="19"/>
  <c r="P5" i="19"/>
  <c r="K22" i="19"/>
  <c r="K19" i="19"/>
  <c r="K16" i="19"/>
  <c r="K13" i="19"/>
  <c r="K10" i="19"/>
  <c r="K7" i="19"/>
  <c r="D1" i="19"/>
  <c r="K22" i="18"/>
  <c r="O6" i="27" l="1"/>
  <c r="P6" i="27"/>
  <c r="Q5" i="27"/>
  <c r="Q4" i="27"/>
  <c r="N6" i="27"/>
  <c r="Q5" i="26"/>
  <c r="P6" i="26"/>
  <c r="Q4" i="26"/>
  <c r="O6" i="26"/>
  <c r="N6" i="26"/>
  <c r="Q4" i="25"/>
  <c r="O6" i="25"/>
  <c r="P6" i="25"/>
  <c r="Q5" i="25"/>
  <c r="N6" i="25"/>
  <c r="O6" i="24"/>
  <c r="P6" i="24"/>
  <c r="Q5" i="24"/>
  <c r="Q4" i="24"/>
  <c r="Q6" i="24" s="1"/>
  <c r="P6" i="23"/>
  <c r="O6" i="23"/>
  <c r="Q5" i="23"/>
  <c r="Q4" i="23"/>
  <c r="Q6" i="23" s="1"/>
  <c r="O6" i="22"/>
  <c r="Q5" i="22"/>
  <c r="Q4" i="22"/>
  <c r="Q6" i="22" s="1"/>
  <c r="P6" i="22"/>
  <c r="N6" i="21"/>
  <c r="Q4" i="21"/>
  <c r="Q6" i="21" s="1"/>
  <c r="O6" i="20"/>
  <c r="Q5" i="20"/>
  <c r="Q4" i="20"/>
  <c r="P6" i="20"/>
  <c r="Q5" i="19"/>
  <c r="P6" i="19"/>
  <c r="O6" i="19"/>
  <c r="Q4" i="19"/>
  <c r="N6" i="19"/>
  <c r="K19" i="18"/>
  <c r="Q6" i="27" l="1"/>
  <c r="Q6" i="26"/>
  <c r="Q6" i="25"/>
  <c r="Q6" i="20"/>
  <c r="Q6" i="19"/>
  <c r="K16" i="18"/>
  <c r="K13" i="18" l="1"/>
  <c r="K10" i="18" l="1"/>
  <c r="K7" i="18" l="1"/>
  <c r="K4" i="18" l="1"/>
  <c r="P5" i="18" l="1"/>
  <c r="O5" i="18"/>
  <c r="N5" i="18"/>
  <c r="P4" i="18"/>
  <c r="O4" i="18"/>
  <c r="N4" i="18"/>
  <c r="D1" i="18"/>
  <c r="P6" i="18" l="1"/>
  <c r="Q5" i="18"/>
  <c r="O6" i="18"/>
  <c r="N6" i="18"/>
  <c r="Q4" i="18"/>
  <c r="Q6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D4D643A6-5A66-45C8-90A3-C3DDF44BE15C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35E95C34-7AC6-477E-8B34-D5E97CC14D5A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84E96041-9CC5-48DA-BB7F-C481FF4278FB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B5733EA4-4779-4E00-9A29-5D94A73EBDD9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66CAECA9-EF35-44BE-8B04-B0EF2241DF9A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9831BA6B-F1F1-44C9-B7B9-39A0B4F988D3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157036CF-1EBD-4535-BA7D-84468F2C381D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331A5820-8C2D-4E2E-95FD-656AC71EE66E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4AB21AC6-C8C7-40F6-AB60-55543B46BBEC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sharedStrings.xml><?xml version="1.0" encoding="utf-8"?>
<sst xmlns="http://schemas.openxmlformats.org/spreadsheetml/2006/main" count="1231" uniqueCount="532">
  <si>
    <t>Formato de recolección de información sobre propuestas e informes finales - Comité de trabajos de grado - Facultad de Ciencias Economicas y Administrativas.</t>
  </si>
  <si>
    <t>Tecnologia en Analisis de Costos y Presupuestos</t>
  </si>
  <si>
    <t>05</t>
  </si>
  <si>
    <t>(PCM) Propuesta Aprobada Con Modificación</t>
  </si>
  <si>
    <t>Tecnología en Producción</t>
  </si>
  <si>
    <t>07</t>
  </si>
  <si>
    <t>(PSM) Propuesta Aprobada Sin Modificación</t>
  </si>
  <si>
    <r>
      <t>El siguiente formato le permitirá acondicionar la información sobre los trabajos de grado de la facultad con facilidad y orden, esto con el fin de llevar un proceso estadistico que ayudará a comprender la naturaleza de los trabajos de grado y cual es su orden.
Para este formato tenga en cuenta las siguientes instrucciones: 
- Ingrese el año y el semestre que se esta evaluando.
- Ingrese el nombre del miembro del comité 
- Las celdas de color amarillo son celdas que NO SE DEBEN MODIFICAR POR NINGUNA CIRCUNSTANCIA (solamente se deben copiar y pegar)
- Las celdas T. Número, corresponden al consecutivo de orden que inicia en 001 y van hasta 999.
- Las celdas de nombres de los estudiantes mostrarán 3 casillas para agregar los nombres de los mismos, se agregan 3 teniendo en cuenta la instrucción de la norma de un maximo de 3 (tres) integrantes por trabajo.
- Las celdas de cedulas corresponden al número de identificación de los estudiantes.
- Las celdas programa y modalidad estan modificadas a modo de lista, elija la que corresponda al trabajo evaluado del estudiante
- La celda titulo del trabajo corresponde al titulo del documento
- La celda asesor corresponde al asesor de dicho trabajo, ponga los</t>
    </r>
    <r>
      <rPr>
        <b/>
        <sz val="11"/>
        <color theme="1"/>
        <rFont val="Calibri"/>
        <family val="2"/>
        <scheme val="minor"/>
      </rPr>
      <t xml:space="preserve"> nombres completos</t>
    </r>
    <r>
      <rPr>
        <sz val="11"/>
        <color theme="1"/>
        <rFont val="Calibri"/>
        <family val="2"/>
        <scheme val="minor"/>
      </rPr>
      <t xml:space="preserve"> del docente asesor.
- La celda jurado corresponde al lector o jurado de dicho trabajo, ponga los nombres completos del docente asesor.
- La celda recomendación esta modificada en lista, elija la opción determinada en el formato FDE 142 del trabajo evaluado.
- La celda Anexo es una celda programada que no debe ser modificada, esta muestra el valor del anexo del trabajo evaluado. </t>
    </r>
    <r>
      <rPr>
        <b/>
        <u/>
        <sz val="11"/>
        <color theme="1"/>
        <rFont val="Calibri"/>
        <family val="2"/>
        <scheme val="minor"/>
      </rPr>
      <t xml:space="preserve">Solo usela para copiar </t>
    </r>
  </si>
  <si>
    <t>Tecnología en Calidad</t>
  </si>
  <si>
    <t>09</t>
  </si>
  <si>
    <t>Practica Profesional</t>
  </si>
  <si>
    <t>(IFCM) Informe Final Aprobado Con Modificación</t>
  </si>
  <si>
    <t>Tecnología en Gestión Administrativa</t>
  </si>
  <si>
    <t>15</t>
  </si>
  <si>
    <t>(IFSM) Informe Final Aprobado Sin Modificación</t>
  </si>
  <si>
    <t>Ingeniería en Producción</t>
  </si>
  <si>
    <t>18</t>
  </si>
  <si>
    <t>(PR) Propuesta Rechazada</t>
  </si>
  <si>
    <t>Ingeniería Financiera y de Negocios</t>
  </si>
  <si>
    <t>20</t>
  </si>
  <si>
    <t>(IFR) Informe Final Rechazado</t>
  </si>
  <si>
    <t>Administración tecnológica</t>
  </si>
  <si>
    <t>28</t>
  </si>
  <si>
    <t>Especialización en Finanzas​</t>
  </si>
  <si>
    <t>29</t>
  </si>
  <si>
    <t>Especialización en formulación y evaluación de proyectos​</t>
  </si>
  <si>
    <t>30</t>
  </si>
  <si>
    <t>Maestria En Gestión de la Innovación Tecnológica, Cooperación y Desarrollo Regional​</t>
  </si>
  <si>
    <t>38</t>
  </si>
  <si>
    <t>Docentes</t>
  </si>
  <si>
    <t>vinculacion</t>
  </si>
  <si>
    <t>AÑO</t>
  </si>
  <si>
    <t>SEMESTRE</t>
  </si>
  <si>
    <t>NOMBRE DEL INTEGRANTE DEL COMITÉ</t>
  </si>
  <si>
    <t>​</t>
  </si>
  <si>
    <t>Acevedo Prins Natalia Maria</t>
  </si>
  <si>
    <t>Ocasional</t>
  </si>
  <si>
    <t>Acevedo Restrepo Jhon Fredy</t>
  </si>
  <si>
    <t>Agudelo Ceballos Érica Janet</t>
  </si>
  <si>
    <t>Agudelo Cotes Karen Joselyn</t>
  </si>
  <si>
    <t>Agudelo Torres Gabriel Alberto</t>
  </si>
  <si>
    <t>Carrera</t>
  </si>
  <si>
    <t>Aguilar Chavarría Mariela</t>
  </si>
  <si>
    <t>Alvarez Lopez German Andres</t>
  </si>
  <si>
    <t>Alvarez Uribe Karla Cristina</t>
  </si>
  <si>
    <t>Alvarez Vargas Jose Dario</t>
  </si>
  <si>
    <t>Alzate Zuluaga Horacio</t>
  </si>
  <si>
    <t>Ángel Cardeño Juan Luis</t>
  </si>
  <si>
    <t>Arango Botero Diana María</t>
  </si>
  <si>
    <t>Arbelaez Gómez Lina María</t>
  </si>
  <si>
    <t>Arboleda Arango Juan Jairo</t>
  </si>
  <si>
    <t>Arboleda Correa Deicy Alexandra</t>
  </si>
  <si>
    <t>Arias Arias Luz Dary</t>
  </si>
  <si>
    <t>Arias Ciro Juliana Elena</t>
  </si>
  <si>
    <t>Arias Madrid Juan Esteban</t>
  </si>
  <si>
    <t>Aristizabal Berrio Walter</t>
  </si>
  <si>
    <t>Aristizabal Restrepo Sergio</t>
  </si>
  <si>
    <t>Arredondo Taborda Silvia Amparo</t>
  </si>
  <si>
    <t>Asesor Externo</t>
  </si>
  <si>
    <t>Especialización</t>
  </si>
  <si>
    <t>Atencio Peralta Edwin Paolo</t>
  </si>
  <si>
    <t>Avendaño Oquendo Saray Dinency</t>
  </si>
  <si>
    <t>Baena Pérez Libia María</t>
  </si>
  <si>
    <t>Baquero Álvarez Adriana</t>
  </si>
  <si>
    <t>Barrera Montoya Carlos Andres</t>
  </si>
  <si>
    <t>Barrientos Vidal Luis Gonzalo</t>
  </si>
  <si>
    <t>Bedoya Bedoya John Fredy</t>
  </si>
  <si>
    <t>Bedoya Cardona Nelson De Jesús</t>
  </si>
  <si>
    <t>Benítez Lozano Adrián José</t>
  </si>
  <si>
    <t>Benjumea Arias Martha Luz</t>
  </si>
  <si>
    <t>Bernal Ramírez Paulina</t>
  </si>
  <si>
    <t>Berrio Cifuentes Manuel Fernando</t>
  </si>
  <si>
    <t>Berrio López Esteban</t>
  </si>
  <si>
    <t>Betancur Evelio Loaiza</t>
  </si>
  <si>
    <t>Betancur Maya John Alberto</t>
  </si>
  <si>
    <t>Betancur Zuluaga Luis Henry</t>
  </si>
  <si>
    <t>Brand Ortiz Jorge Ivan</t>
  </si>
  <si>
    <t>Buitrago Gomez Beatriz Amparo</t>
  </si>
  <si>
    <t>Bustamante Salazar Alina Marcela</t>
  </si>
  <si>
    <t>Bustamante Tamayo Juan Carlos</t>
  </si>
  <si>
    <t>Cadavid Osorio Andres Felipe</t>
  </si>
  <si>
    <t>Calle Caro Néstor Alberto</t>
  </si>
  <si>
    <t>Cano Bedoya Jonathan</t>
  </si>
  <si>
    <t>Cano Gómez Jhonny Alexander</t>
  </si>
  <si>
    <t>Cárdenas Noriega Gustavo</t>
  </si>
  <si>
    <t>Cardona Gutierrez Maria Isabel</t>
  </si>
  <si>
    <t>Cardona Rios Luis Alberto</t>
  </si>
  <si>
    <t>Cardona Silva Catalina</t>
  </si>
  <si>
    <t>Cardona Valencia Daniel</t>
  </si>
  <si>
    <t>Caro Parra Juan Camilo</t>
  </si>
  <si>
    <t>Carrillo Cantillo Deivis Jose</t>
  </si>
  <si>
    <t>Cartagena Mejia Guillermo León</t>
  </si>
  <si>
    <t>Carvalho Mira Jaime Alberto</t>
  </si>
  <si>
    <t>Castañeda Gómez Eric</t>
  </si>
  <si>
    <t>Castañeda Ospina Ekaterina</t>
  </si>
  <si>
    <t>Castañeda Peláez Leonel Alcides</t>
  </si>
  <si>
    <t>Castañeda Perez Carolina</t>
  </si>
  <si>
    <t>Castaño Vera Santiago Humberto</t>
  </si>
  <si>
    <t>Castrillón Forero Javier Ernesto</t>
  </si>
  <si>
    <t>Cataño Bedoya Daniela</t>
  </si>
  <si>
    <t>Cerpa Jarrón Ruperto</t>
  </si>
  <si>
    <t>Chavarría Mariela Aguilar</t>
  </si>
  <si>
    <t>Chaverra Espinosa Marisol Del Socorro</t>
  </si>
  <si>
    <t>Cifuentes Moreno Blanca Ines</t>
  </si>
  <si>
    <t>Ciro Gallo Edwin Octavio</t>
  </si>
  <si>
    <t>Cogollo Florez Juan Miguel</t>
  </si>
  <si>
    <t>Conto López Romario Ademir</t>
  </si>
  <si>
    <t>Córdoba Parra Jhon Jairo</t>
  </si>
  <si>
    <t>Coronado Ramírez Juvenal</t>
  </si>
  <si>
    <t>Correa Álvarez Cristian David</t>
  </si>
  <si>
    <t>Correa Alvarez Juliana Marcela</t>
  </si>
  <si>
    <t>Correa Carmona Juan David</t>
  </si>
  <si>
    <t>Correa Henao Silvana Janeth</t>
  </si>
  <si>
    <t>Correa Hincapié Natalia</t>
  </si>
  <si>
    <t>Correa Lopez Edgar</t>
  </si>
  <si>
    <t>Correa Sandra Patricia</t>
  </si>
  <si>
    <t>Cossio Sepúlveda Daniel Mateo</t>
  </si>
  <si>
    <t>Coy David Alejandro</t>
  </si>
  <si>
    <t>Cuervo Colorado Hernán Alberto</t>
  </si>
  <si>
    <t>De Ossa Jimenez Maria Teresa</t>
  </si>
  <si>
    <t>Delgado Trejos Edilson</t>
  </si>
  <si>
    <t>Diaz Páramo Ariel</t>
  </si>
  <si>
    <t>Diez Echavarria Luisa Fernanda</t>
  </si>
  <si>
    <t>Duque Echeverri Beatriz Elena</t>
  </si>
  <si>
    <t>Durán Cortes Juan Carlos</t>
  </si>
  <si>
    <t>Durango Gutierrez Maria Patricia</t>
  </si>
  <si>
    <t>Echeverri Natalia</t>
  </si>
  <si>
    <t>Escobar Castaño Mauricio Alberto</t>
  </si>
  <si>
    <t>Escobar Cataño Eliana Maria</t>
  </si>
  <si>
    <t>Espinosa Escudero Vanessa</t>
  </si>
  <si>
    <t>Estrada Chica Diana Patricia</t>
  </si>
  <si>
    <t>Eusse Bernal Jorge Ivan</t>
  </si>
  <si>
    <t>Eusse Bernal Mario Alberto</t>
  </si>
  <si>
    <t>Evaluador Externo</t>
  </si>
  <si>
    <t>Fernández Franco German Alexander</t>
  </si>
  <si>
    <t>Florez Rendon Andrea Lucia</t>
  </si>
  <si>
    <t>Franco Arbeláez Luis Ceferino</t>
  </si>
  <si>
    <t>Franco Castaño Sebastian</t>
  </si>
  <si>
    <t>Franco Ceballos Luis Eduardo</t>
  </si>
  <si>
    <t>Franco Lopez Jorge Ariel</t>
  </si>
  <si>
    <t>Gallego Alzate José Benjamín</t>
  </si>
  <si>
    <t>Galván Gómez Luis Fernando</t>
  </si>
  <si>
    <t>Gañan Cardenas Edwin Alexander</t>
  </si>
  <si>
    <t>Garcia Castro Manuel Salvador</t>
  </si>
  <si>
    <t>García Monsalve Jaime Dario</t>
  </si>
  <si>
    <t>Garcia Perez Gloria Astrid</t>
  </si>
  <si>
    <t>Garcia Vanegas Jarbi De Jesús</t>
  </si>
  <si>
    <t>Gaviria Castaño Oscar Andres</t>
  </si>
  <si>
    <t>Gaviria Rodríguez Diana Yanet</t>
  </si>
  <si>
    <t>Gil Puerta Andrés Santiago</t>
  </si>
  <si>
    <t>Giraldo Betancur Emerson Andres</t>
  </si>
  <si>
    <t>Giraldo Cardenas Leany Andrea</t>
  </si>
  <si>
    <t>Giraldo Garcia Marco Aurelio</t>
  </si>
  <si>
    <t>Giraldo Jaramillo Luis Fernando</t>
  </si>
  <si>
    <t>Giraldo Morales Paula Tatiana</t>
  </si>
  <si>
    <t>Giraldo Pérez Yudy Elena</t>
  </si>
  <si>
    <t>Giraldo Restrepo Yesid</t>
  </si>
  <si>
    <t>Gomez Castiblanco Dennise Juliana</t>
  </si>
  <si>
    <t>Gómez Ramírez Isabel Cristina</t>
  </si>
  <si>
    <t>Gomez Ramirez Marcela Lucia</t>
  </si>
  <si>
    <t>Gómez Rodríguez Maria Elisa</t>
  </si>
  <si>
    <t>Gomez Rueda Mario Sergio</t>
  </si>
  <si>
    <t>Gomez Sanchez Edmundo Arturo</t>
  </si>
  <si>
    <t>Gomez Serna Rose Mary</t>
  </si>
  <si>
    <t xml:space="preserve">Gonzalez Londoño Edilson Andres   </t>
  </si>
  <si>
    <t>Gonzalez Puerta Laureano Alonso</t>
  </si>
  <si>
    <t>Gonzalez Uribe Gabriel Jaime</t>
  </si>
  <si>
    <t xml:space="preserve">González Valdés Juan Carlos </t>
  </si>
  <si>
    <t>Gonzalez Velásquez Maria Riguey</t>
  </si>
  <si>
    <t>Grajales Gaviria Daniel Alberto</t>
  </si>
  <si>
    <t>Guerra Gomez Jackeline Maria</t>
  </si>
  <si>
    <t>Gutierrez Grisales Cruz Magriver</t>
  </si>
  <si>
    <t>Gutiérrez Morales Edwin Andrés</t>
  </si>
  <si>
    <t>Gutiérrez Ramírez Flor María</t>
  </si>
  <si>
    <t>Henao Colorado Laura Cristina</t>
  </si>
  <si>
    <t>Henao Nieto David Alexander</t>
  </si>
  <si>
    <t>Henao Tamayo Leidy Johanna</t>
  </si>
  <si>
    <t>Hernandez Arboleda Roberto</t>
  </si>
  <si>
    <t>Hernandez Muñoz Hiller Alberto</t>
  </si>
  <si>
    <t>Hernandez Narváez Adolfo Enrique</t>
  </si>
  <si>
    <t>Herrera Rodriguez Milena Tatiana</t>
  </si>
  <si>
    <t>Herrera Vargas Juan Felipe</t>
  </si>
  <si>
    <t>Hincapié Ruíz Sergio</t>
  </si>
  <si>
    <t>Hinestroza Hurtado Alexis Enrique</t>
  </si>
  <si>
    <t>Hinestroza Palacio Santo Alfonso</t>
  </si>
  <si>
    <t>Holguín Rengifo Yeimi Xiomara</t>
  </si>
  <si>
    <t>Hoyos Londoño Raúl Alberto</t>
  </si>
  <si>
    <t>Hurtado Cuartas Dario</t>
  </si>
  <si>
    <t>Isaza Piedrahita Kelly</t>
  </si>
  <si>
    <t>Jaramillo Barrientos Jaime De Jesús</t>
  </si>
  <si>
    <t>Jaramillo Ramírez Lilyana</t>
  </si>
  <si>
    <t>Jaramillo Serna Jhon</t>
  </si>
  <si>
    <t>Jarrón Ruperto Cerpa</t>
  </si>
  <si>
    <t>Jimenez Echeverri Edwin Andres</t>
  </si>
  <si>
    <t>Jiménez García Omar Enrique</t>
  </si>
  <si>
    <t>Jimenez Gomez Luis Miguel</t>
  </si>
  <si>
    <t>Jimenez López David Alejandro</t>
  </si>
  <si>
    <t>Larrea Serna Olga Lucia</t>
  </si>
  <si>
    <t>Leal Ospina Orlando</t>
  </si>
  <si>
    <t>Loaiza Betancur Edilgardo De Jesús</t>
  </si>
  <si>
    <t>Loaiza Betancur Evelio</t>
  </si>
  <si>
    <t>Londoño Arango Edgar Fabián</t>
  </si>
  <si>
    <t>Londoño Atehortua Maria Cristina</t>
  </si>
  <si>
    <t>Londoño Guingue Elizabeth</t>
  </si>
  <si>
    <t>Londoño Guingue Leopoldina</t>
  </si>
  <si>
    <t>Londoño Montoya Erika Maria</t>
  </si>
  <si>
    <t>Londoño Montoya Jorge Enrique</t>
  </si>
  <si>
    <t>Londoño Ramirez Sandra</t>
  </si>
  <si>
    <t>Londoño Rendon Carlos Mario</t>
  </si>
  <si>
    <t>Londoño Rua John Edisson</t>
  </si>
  <si>
    <t>Londoño Salazar Ubaldo De Jesús</t>
  </si>
  <si>
    <t>Lopera Lopera Luis Fernando</t>
  </si>
  <si>
    <t>López Echavarria Andrés Felipe</t>
  </si>
  <si>
    <t>Lopez Edgar Correa</t>
  </si>
  <si>
    <t>Lopez Torres Harlyn Dario</t>
  </si>
  <si>
    <t>Lopez Varela Mario Andres</t>
  </si>
  <si>
    <t>Luján Monsalve Jorge Alberto</t>
  </si>
  <si>
    <t>Macías Suarez Gustavo Hernan</t>
  </si>
  <si>
    <t>Macías Urrego Jackeline Andrea</t>
  </si>
  <si>
    <t>Marín Carmona Alejandro</t>
  </si>
  <si>
    <t>Marin Carvajal Samuel Yecy</t>
  </si>
  <si>
    <t>Marín Ramirez Luis Fernando</t>
  </si>
  <si>
    <t>Martínez Acevedo Luis Fernando</t>
  </si>
  <si>
    <t>Martínez Gomez Jhon Fredy</t>
  </si>
  <si>
    <t>Martínez Montoya Diego Fernando</t>
  </si>
  <si>
    <t>Marulanda Carmona Jesús Efrén</t>
  </si>
  <si>
    <t>Marulanda Castaño Oscar Javier</t>
  </si>
  <si>
    <t>Marulanda Óscar</t>
  </si>
  <si>
    <t>Marulanda Patiño James Alberto</t>
  </si>
  <si>
    <t>Maya Lopera Luis Fernando</t>
  </si>
  <si>
    <t>Mayor Rios Julian Andres</t>
  </si>
  <si>
    <t>Mejía Martínez Sandra Milena</t>
  </si>
  <si>
    <t>Mejía Valencia Carlos Ariel</t>
  </si>
  <si>
    <t>Mejia Valencia Roel</t>
  </si>
  <si>
    <t>Mena Ledezma Jhorman</t>
  </si>
  <si>
    <t>Mera Garzón Hugo Andres</t>
  </si>
  <si>
    <t>Mesa Guarín Diego Alejandro</t>
  </si>
  <si>
    <t>Molina Correa Adriana Maria</t>
  </si>
  <si>
    <t>Monsalve Fonnegra Gisela Patricia</t>
  </si>
  <si>
    <t>Montoya Campillo Elkin Gerardo</t>
  </si>
  <si>
    <t>Montoya Giraldo Maria Dolly</t>
  </si>
  <si>
    <t>Montoya Grajales William David</t>
  </si>
  <si>
    <t>Montoya Quintero Diana María</t>
  </si>
  <si>
    <t>Montoya Quintero Jaime Alberto</t>
  </si>
  <si>
    <t>Montoya Rojas Edwin Andres</t>
  </si>
  <si>
    <t>Moran Galán Ricardo Giovanni</t>
  </si>
  <si>
    <t>Moreno Méndez Luis Henry</t>
  </si>
  <si>
    <t>Moreno Palacios Ketty Lorena</t>
  </si>
  <si>
    <t>Munera Henao Lina Maria</t>
  </si>
  <si>
    <t>Munera Montoya Nazly Julieth</t>
  </si>
  <si>
    <t>Múnera Patiño Jhonny Richard</t>
  </si>
  <si>
    <t>Múnera Vera Diana María</t>
  </si>
  <si>
    <t>Muñoz Edy Del Socorro</t>
  </si>
  <si>
    <t>Murillo Gil Ivan Alberto</t>
  </si>
  <si>
    <t>Naranjo Bermudez Luis Alberto</t>
  </si>
  <si>
    <t>Olarte Mejia Oscar Mauricio</t>
  </si>
  <si>
    <t>Olier Restrepo Juan Carlos</t>
  </si>
  <si>
    <t>Ortega López Raúl Antonio</t>
  </si>
  <si>
    <t>Ortegón Riveros Wilson Eduardo</t>
  </si>
  <si>
    <t>Ortiz Aristizabal Elizabeth Natalia</t>
  </si>
  <si>
    <t>Ortiz Cortázar Diego Enrique</t>
  </si>
  <si>
    <t>Osorio Arenas Luis Jaime</t>
  </si>
  <si>
    <t>Osorio Montoya Carlos Julio</t>
  </si>
  <si>
    <t>Osorio Peláez Félix Antonio</t>
  </si>
  <si>
    <t>Osorio Pulgarín Hernan Darío</t>
  </si>
  <si>
    <t>Osorno Osorno Carmen Emilia</t>
  </si>
  <si>
    <t>Ospina Espinosa Óscar Alonso</t>
  </si>
  <si>
    <t>Ospina Perez Andrea Lorena</t>
  </si>
  <si>
    <t>Ospina Salazar Gabriel Jaime</t>
  </si>
  <si>
    <t>Ossa Ceballos John James</t>
  </si>
  <si>
    <t>Oviedo Restrepo Iván David</t>
  </si>
  <si>
    <t>Pacheco Ortiz Diana Milena</t>
  </si>
  <si>
    <t>Padierna Olga Maria</t>
  </si>
  <si>
    <t>Palacio Londoño Carlos Alberto</t>
  </si>
  <si>
    <t>Palacio Morales Jairo Alonso</t>
  </si>
  <si>
    <t>Palacio Tobón Víctor David</t>
  </si>
  <si>
    <t>Palacio Valencia Jorge Hernan</t>
  </si>
  <si>
    <t>Palacios Machado Wilman Antonio</t>
  </si>
  <si>
    <t>Pallares Arboleda Vladimir</t>
  </si>
  <si>
    <t>Paniagua Restrepo Carlos Andres</t>
  </si>
  <si>
    <t>Parra Bermudez Fernando De Jesús</t>
  </si>
  <si>
    <t xml:space="preserve">Parra Jhon James </t>
  </si>
  <si>
    <t>Parra Rodas Juan Felipe</t>
  </si>
  <si>
    <t>Patiño Restrepo Camilo Andres</t>
  </si>
  <si>
    <t>Patiño Toro Orfa Nidia</t>
  </si>
  <si>
    <t>Patiño Valencia Jader Alonso</t>
  </si>
  <si>
    <t>Patiño Vanegas Juan Camilo</t>
  </si>
  <si>
    <t>Patricia Correa Sandra</t>
  </si>
  <si>
    <t>Pemberthy Ruiz Jorge Isaac</t>
  </si>
  <si>
    <t>Perez Lujan Francisco Javier</t>
  </si>
  <si>
    <t>Pineda Estrada Jorge Mario</t>
  </si>
  <si>
    <t>Pineda Salazar Juan Sebastian</t>
  </si>
  <si>
    <t>Pinto Monroy Pedro Antonio</t>
  </si>
  <si>
    <t>Posada Betancur Carlos Alberto</t>
  </si>
  <si>
    <t>Posada Correa Juan Carlos</t>
  </si>
  <si>
    <t>Posada Espinal Fernando Esteban</t>
  </si>
  <si>
    <t>Quinchia Ciro Gabriel Jairo</t>
  </si>
  <si>
    <t>Quintana Manuel Hernando</t>
  </si>
  <si>
    <t>Quintana Peláez Gloria Estela</t>
  </si>
  <si>
    <t>Quintero Posada Tulio Héctor</t>
  </si>
  <si>
    <t>Quiñones Carlos</t>
  </si>
  <si>
    <t>Quiroga Sierra Ana Cristina</t>
  </si>
  <si>
    <t>Ramirez Alvarez David Alberto</t>
  </si>
  <si>
    <t>Ramirez Lora Faber Mauricio</t>
  </si>
  <si>
    <t>Ramirez Orozco Jorge Humberto</t>
  </si>
  <si>
    <t>Ramirez Posada Walter Alonso</t>
  </si>
  <si>
    <t>Ramirez Tello Liliam Maritza</t>
  </si>
  <si>
    <t>Rendon Diaz Carlos Julio</t>
  </si>
  <si>
    <t>Rendon Garcia Juan Fernando</t>
  </si>
  <si>
    <t>Restrepo Caicedo Fredy Alejandro</t>
  </si>
  <si>
    <t>Restrepo Diaz Jaime Dario</t>
  </si>
  <si>
    <t>Restrepo Giraldo Fred</t>
  </si>
  <si>
    <t>Restrepo Jaramillo Gloria Andrea</t>
  </si>
  <si>
    <t>Restrepo Medina Liliana Patricia</t>
  </si>
  <si>
    <t>Restrepo Ocampo Julian</t>
  </si>
  <si>
    <t>Restrepo Olarte Ana Cristina</t>
  </si>
  <si>
    <t>Restrepo Segura Juan Diego</t>
  </si>
  <si>
    <t>Reyes Zapata Laura Alejandra</t>
  </si>
  <si>
    <t>Rios Echeverri Diana Carolina</t>
  </si>
  <si>
    <t>Rios Ocampo Juan Pablo</t>
  </si>
  <si>
    <t xml:space="preserve">Rivera León Gabriel Jaime  </t>
  </si>
  <si>
    <t>Rodriguez Guevara David Esteban</t>
  </si>
  <si>
    <t>Rodriguez Ledesma Cesar Augusto</t>
  </si>
  <si>
    <t>Rojas Cálao Gloria Milena</t>
  </si>
  <si>
    <t>Rojas Restrepo Farley Sary</t>
  </si>
  <si>
    <t>Rojas Rodriguez William Daniel</t>
  </si>
  <si>
    <t>Román Henao Luis Fernando</t>
  </si>
  <si>
    <t>Romero Sáenz Manuel</t>
  </si>
  <si>
    <t>Ruiz Herrera Luis German</t>
  </si>
  <si>
    <t>Sanchez Campo Socorro Eugenia</t>
  </si>
  <si>
    <t>Sanchez Restrepo Gloria Patricia</t>
  </si>
  <si>
    <t>Sánchez Torres Javier Alirio</t>
  </si>
  <si>
    <t>Sánchez Zuluaga Dairon Augusto</t>
  </si>
  <si>
    <t>Sarassa Gaviria Naria Ines</t>
  </si>
  <si>
    <t>Serna Sigifredo Tabares</t>
  </si>
  <si>
    <t>Serrano Garcia Jakeline</t>
  </si>
  <si>
    <t>Sierra Tabares Gabriel Lorenzo</t>
  </si>
  <si>
    <t>Silva Cortes Alejandro</t>
  </si>
  <si>
    <t>Sin Asesor</t>
  </si>
  <si>
    <t>Suarez Correa Diego Alejandro</t>
  </si>
  <si>
    <t>Suarez Correa Edwin Alberto</t>
  </si>
  <si>
    <t>Suarez Garzón Carlos Mario</t>
  </si>
  <si>
    <t>Suárez Landazábal Nelcy</t>
  </si>
  <si>
    <t>Tabares Serna Sigifredo</t>
  </si>
  <si>
    <t>Tamayo Acevedo Rubén Dario</t>
  </si>
  <si>
    <t>Tobón Vallejo Lázaro Jaime</t>
  </si>
  <si>
    <t>Torres Peláez Omaira Del Socorro</t>
  </si>
  <si>
    <t>Trespalacios Carrasquilla Alfredo</t>
  </si>
  <si>
    <t>Uribe Bedoya Hernan Alonso</t>
  </si>
  <si>
    <t>Uribe Gomez Julian Alberto</t>
  </si>
  <si>
    <t>Urrego Yepes William</t>
  </si>
  <si>
    <t>Valencia Arias Jhoany Alejandro</t>
  </si>
  <si>
    <t>Valencia Juan Felipe</t>
  </si>
  <si>
    <t>Valencia Mejia Lina Marcela</t>
  </si>
  <si>
    <t>Valero Linero Edgardo Daniel</t>
  </si>
  <si>
    <t>Vasco Correa Carlos Andrés</t>
  </si>
  <si>
    <t>Vasco Urquijo Mónica Maria</t>
  </si>
  <si>
    <t>Vasquez Rendon Mauricio</t>
  </si>
  <si>
    <t>Vasquez Zapata Guillermo León</t>
  </si>
  <si>
    <t>Velásquez Arredondo Fabio De Jesús</t>
  </si>
  <si>
    <t>Velázquez Gaviria Daniel</t>
  </si>
  <si>
    <t>Velez Castro Pedro Pablo</t>
  </si>
  <si>
    <t>Vélez Salazar Fabián Mauricio</t>
  </si>
  <si>
    <t>Vergara Isaza Luis Fernando</t>
  </si>
  <si>
    <t>Vidales Silva Aide</t>
  </si>
  <si>
    <t>Villa Arenas William</t>
  </si>
  <si>
    <t>Villa Correa Jhon Jairo</t>
  </si>
  <si>
    <t>Villa Enciso Eliana María</t>
  </si>
  <si>
    <t>Villada Medina Hernan Dario</t>
  </si>
  <si>
    <t>Villada Oquendo Juan Gabriel</t>
  </si>
  <si>
    <t>Villareal Mazón Mauricio De Jesús</t>
  </si>
  <si>
    <t>Villegas Diaz Álvaro Martin</t>
  </si>
  <si>
    <t>Villegas López Carlos Enrique</t>
  </si>
  <si>
    <t>Yepes Mejia Over Willer</t>
  </si>
  <si>
    <t>Zapata Cano Adriana Maria</t>
  </si>
  <si>
    <t>Zapata Escudero Gladys Yanit</t>
  </si>
  <si>
    <t>Zapata García Alejandro Emilio</t>
  </si>
  <si>
    <t>Zuleta Orrego Jorge Ivan</t>
  </si>
  <si>
    <t>Zuluaga Ruiz Jorge De La Eucaristía</t>
  </si>
  <si>
    <t>Integrante del comité</t>
  </si>
  <si>
    <t>RESUMENES DE TRABAJOS DEPARTAMENTO DE FINANZAS</t>
  </si>
  <si>
    <t>T. Número</t>
  </si>
  <si>
    <t xml:space="preserve"> Estudiante</t>
  </si>
  <si>
    <t>Cedula</t>
  </si>
  <si>
    <t>Programa</t>
  </si>
  <si>
    <t>Modalidad</t>
  </si>
  <si>
    <t>Título del trabajo</t>
  </si>
  <si>
    <t>Asesor</t>
  </si>
  <si>
    <t>Jurado</t>
  </si>
  <si>
    <t>Recomendación</t>
  </si>
  <si>
    <t>Anexo</t>
  </si>
  <si>
    <t>Tipo de trabajo</t>
  </si>
  <si>
    <t xml:space="preserve">Aprobado Sin Modificación </t>
  </si>
  <si>
    <t>Aprobado Con Modificación</t>
  </si>
  <si>
    <t>Rechazado</t>
  </si>
  <si>
    <t>TOTAL</t>
  </si>
  <si>
    <t>Propuestas</t>
  </si>
  <si>
    <t>Informe Finales</t>
  </si>
  <si>
    <t>Intervención empresarial</t>
  </si>
  <si>
    <t>Gil Duran Santiago</t>
  </si>
  <si>
    <t>Proyecto de grado</t>
  </si>
  <si>
    <t>as</t>
  </si>
  <si>
    <t>Osorio Trujillo John Mario</t>
  </si>
  <si>
    <t>Acevedo Arango Héctor David</t>
  </si>
  <si>
    <t>Atehortua Granados John Alexander</t>
  </si>
  <si>
    <t>Bermudez Hernández Jonathan</t>
  </si>
  <si>
    <t>Especial</t>
  </si>
  <si>
    <t>Cardona Quintero John Alejandro</t>
  </si>
  <si>
    <t>Correa Cadavid Carlos Mario</t>
  </si>
  <si>
    <t>Cuervo Felipe Isaza</t>
  </si>
  <si>
    <t>Gamboa Néstor Raúl</t>
  </si>
  <si>
    <t>Garcia Jakeline Serrano</t>
  </si>
  <si>
    <t>Gutierrez Ossa Jahir Alexander</t>
  </si>
  <si>
    <t>Hinestroza Palacio Santo Alfonso.</t>
  </si>
  <si>
    <t>Jiménez López David Alejandro</t>
  </si>
  <si>
    <t>Londoño Jaramillo Ángela Maria</t>
  </si>
  <si>
    <t>Martínez Jaramillo Juan Esteban</t>
  </si>
  <si>
    <t>Mejia Velez Lina Maria</t>
  </si>
  <si>
    <t>Molina Balbín Adriana Lucia</t>
  </si>
  <si>
    <t>Molina Parra Paula Andrea</t>
  </si>
  <si>
    <t>Morales Castaño Carlos Mario</t>
  </si>
  <si>
    <t>Naranjo Álzate Ana María</t>
  </si>
  <si>
    <t>Quintero Quintero Jorge Alcides</t>
  </si>
  <si>
    <t>Ramírez Echavarría William Andrés</t>
  </si>
  <si>
    <t>Rios Natalia Romero</t>
  </si>
  <si>
    <t>Rodriguez Lora Liseth Vanessa</t>
  </si>
  <si>
    <t>Uribe Marulanda Hernan Alonso</t>
  </si>
  <si>
    <t>Vargas Leonardo Martínez</t>
  </si>
  <si>
    <t>Yepes Londoño John Jairo.</t>
  </si>
  <si>
    <t>Gómez Marín Cristian  Giovanny</t>
  </si>
  <si>
    <t>Serna Conrado</t>
  </si>
  <si>
    <t>Jefe CyP</t>
  </si>
  <si>
    <t>Tamayo Sepúlveda Jose Adrián</t>
  </si>
  <si>
    <t>Ingeniería en Calidad</t>
  </si>
  <si>
    <t>Procesos de Investigación</t>
  </si>
  <si>
    <t>Manotas Rodríguez Eliana</t>
  </si>
  <si>
    <t>Cátedra</t>
  </si>
  <si>
    <t>Zapata Arroyave Mauricio Andrés</t>
  </si>
  <si>
    <t>Ortiz Vásquez Luisa Fernanda</t>
  </si>
  <si>
    <t>Ramírez Echavarría José Leonardo</t>
  </si>
  <si>
    <t>Giraldo Palacio Natalia</t>
  </si>
  <si>
    <t>Valencia Palacio John Anderson</t>
  </si>
  <si>
    <t>Rodriguez Ledesma Carlos Mario</t>
  </si>
  <si>
    <t>Diplomado</t>
  </si>
  <si>
    <t>Parra Amariles José Leonardo</t>
  </si>
  <si>
    <t>Espinosa Jaramillo Luis Eduardo</t>
  </si>
  <si>
    <t>César Rodríguez - Conrado Serna</t>
  </si>
  <si>
    <t>02</t>
  </si>
  <si>
    <t>Allison Arango loaiza</t>
  </si>
  <si>
    <t>Laura Laverde Cubillos</t>
  </si>
  <si>
    <t>Luisa fernanda lopera</t>
  </si>
  <si>
    <t>001</t>
  </si>
  <si>
    <t>Implementación de herramientas Lean Manufacturing para mejorar la gestión de los procesos internos en la planta de producción de la empresa Nutrimentos Súper</t>
  </si>
  <si>
    <t>COMITÉ DE TRABAJOS DE GRADO # 1 el  2022/07/21</t>
  </si>
  <si>
    <t>Diego Armando Zapata Muñoz</t>
  </si>
  <si>
    <t>Luis Evelio Hurtado</t>
  </si>
  <si>
    <t>002</t>
  </si>
  <si>
    <t>Desarrollo de un sistema de costos de producción para la empresa Maquinamos S.A.S</t>
  </si>
  <si>
    <t>COMITÉ DE TRABAJOS DE GRADO # 2 el  2022/08/02</t>
  </si>
  <si>
    <t>003</t>
  </si>
  <si>
    <t>MÉTODO DE MEDICIÓN Y ESTANDARIZACIÓN DEL COLOR EN EL PROCESO DE IMPRESIÓN DE LA EMPRESA MICROPLAST SAS</t>
  </si>
  <si>
    <t>JAMES ANDRÉS GIRALDO LÓPEZ</t>
  </si>
  <si>
    <t>EYLEEN JINELL ROSALES GÓMEZ</t>
  </si>
  <si>
    <t>OCTALIBAR SÁNCHEZ MONTOYA</t>
  </si>
  <si>
    <t>Reducción de las devoluciones de estibas en la empresa AJ Servicios SAS mediante aplicación de cartas de control</t>
  </si>
  <si>
    <t>Quiceno Rua Enrique</t>
  </si>
  <si>
    <t>Laura Katherine Posada Monsalve</t>
  </si>
  <si>
    <t>Jhonson Pino Cardona</t>
  </si>
  <si>
    <t>Jeison Galvis Ruiz</t>
  </si>
  <si>
    <t>Acreditación de Norma Oficial Mexicana bajo la NOM-EC-17020-IMNC-2014 para la Unidad de Inspección</t>
  </si>
  <si>
    <t>Lizbeth Aguillon Rangel</t>
  </si>
  <si>
    <t>COMITÉ DE TRABAJOS DE GRADO # 3 el  2022/08/16</t>
  </si>
  <si>
    <t>COMITÉ DE TRABAJOS DE GRADO # 4 el  2022/09/06</t>
  </si>
  <si>
    <t>PS41623635</t>
  </si>
  <si>
    <t>COMITÉ DE TRABAJOS DE GRADO # 5 el  2022/09/20</t>
  </si>
  <si>
    <t>COMITÉ DE TRABAJOS DE GRADO # 6 el  2022/10/04</t>
  </si>
  <si>
    <t>MODELO DE COSTOS DE NO CALIDAD EN UNA EMPRESA ENSAMBLADORA DE MOTOCICLETAS</t>
  </si>
  <si>
    <t xml:space="preserve"> Viviana Marcela Giraldo Toro</t>
  </si>
  <si>
    <t>Daniela Duarte Castrillón</t>
  </si>
  <si>
    <t>Juan Esteban Rico Villa</t>
  </si>
  <si>
    <t>004</t>
  </si>
  <si>
    <t>COMITÉ DE TRABAJOS DE GRADO # 8 el  2022/11/01</t>
  </si>
  <si>
    <t>COMITÉ DE TRABAJOS DE GRADO # 7 el  2022/10/18</t>
  </si>
  <si>
    <t>Felipe Morales Perez</t>
  </si>
  <si>
    <t>Soft metrology based on machine learning: a
review</t>
  </si>
  <si>
    <t>005</t>
  </si>
  <si>
    <t>Carolina de la Espriella Álvarez</t>
  </si>
  <si>
    <t>Juliana Andrea Gómez Santamaría</t>
  </si>
  <si>
    <t>IMPLEMENTACIÓN DE UN METODO DE TRAZABILIDAD DE LA ORDEN DE PRODUCCIÓN PARA GASA ESTERIL EN PROVIGASA MEDICAL SAS</t>
  </si>
  <si>
    <t>Entrenamiento de máquinas de aprendizaje aplicado al análisis de postura y movimiento en deportistas</t>
  </si>
  <si>
    <t>Mariana Guzmán Carmona</t>
  </si>
  <si>
    <t>Aplicación de las máquinas de aprendizaje a la medición de la calidad del aire</t>
  </si>
  <si>
    <t>Mariana Ardila Liscano</t>
  </si>
  <si>
    <t>Soft sensor de caudal usando mediciones de vibración, análisis multiresolución e inteligencia computacional</t>
  </si>
  <si>
    <t>Daniel Gaviria Carvajal</t>
  </si>
  <si>
    <t>Identificación de estados de depresión usando registros electrofisiológicos e inteligencia computacional</t>
  </si>
  <si>
    <t>Kelly Valeria Sánchez Montoya</t>
  </si>
  <si>
    <t>Sara Alejandra Vélez Arboleda</t>
  </si>
  <si>
    <t>Purificación de aire usando iones negativos e integrando inteligencia computacional</t>
  </si>
  <si>
    <t>Erica Marleny Mesa Saldarriaga</t>
  </si>
  <si>
    <t>SISTEMA EXPERTO PARA LA CONFIRMACIÓN METROLÓGICA EN SENSORES DE NIVEL</t>
  </si>
  <si>
    <t>Germán Alberto Cano Ortiz</t>
  </si>
  <si>
    <t>Estimación de la incertidumbre en soft metrología para la calibración de manómetros usando balanzas de presión</t>
  </si>
  <si>
    <t>006</t>
  </si>
  <si>
    <t>Yazmin Aleydy Correa Herrera</t>
  </si>
  <si>
    <t>PROPUESTA DE MEJORAMIENTO PARA EL CUMPLIMIENTO EN LAS ENTREGAS A LOS CLIENTES EN EL PROCESO 
DE DISTRIBUCIÓN DE PEDIDOS DE LA EMPRESA COLANTA</t>
  </si>
  <si>
    <t>007</t>
  </si>
  <si>
    <t>. ESTEBAN GÓMEZ ZAPATA</t>
  </si>
  <si>
    <t>MIRLEY HOYOS ÁLVAREZ</t>
  </si>
  <si>
    <t>Valentina Restrepo Montoya</t>
  </si>
  <si>
    <t>Análisis y simulación CAE de una pieza industrial inyectada con canales de refrigeración conformales.</t>
  </si>
  <si>
    <t>REDISEÑO DEL PROCESO DE DEVOLUCIÓN DE MATERIAS PRIMAS EN EL ÁREA DE MANUFACTURA PESADOS DE LA EMPRESA PREBEL S.A.</t>
  </si>
  <si>
    <t>008</t>
  </si>
  <si>
    <t>Jackeline Zapata Duque</t>
  </si>
  <si>
    <t>David Alberto Castro Ochoa</t>
  </si>
  <si>
    <t>MODELO DE GOBIERNO DE DATOS DESARROLLADO A TRAVÉS DE BUSINESS INTELLIGENCE PARA GESTIÓN Y
CONTROL DEL PROCESO FORMALIZADOR EN IQ OUTSOURCING.</t>
  </si>
  <si>
    <t>009</t>
  </si>
  <si>
    <t>Andrés Felipe Estrada Suárez</t>
  </si>
  <si>
    <t>010</t>
  </si>
  <si>
    <t>COMITÉ DE TRABAJOS DE GRADO # 10 el  2022/12/06</t>
  </si>
  <si>
    <t>COMITÉ DE TRABAJOS DE GRADO # 9 el  2022/11/15</t>
  </si>
  <si>
    <t>Procesos de manufactura sostenibles en el sector industrial de inyección de plásticos</t>
  </si>
  <si>
    <t>011</t>
  </si>
  <si>
    <t>Alejandro Vargas López</t>
  </si>
  <si>
    <t>Sistematización de datos para el desarrollo de informes en la empresa ascensores SCHINDLER de Colombia</t>
  </si>
  <si>
    <t>Juan Guillermo Sánchez Gallego</t>
  </si>
  <si>
    <t>MODELO DE EXCELENCIA OPERACIONAL APLICADO EN LA PLANEACIÓN, PROGRAMACIÓN Y PRODUCTIVIDAD DE LA PLANTA INDIGO DE LA EMPRESA TEXTIL CONFECCIÓN</t>
  </si>
  <si>
    <t>Hernández Montoya javier Ivan</t>
  </si>
  <si>
    <t>Jhon Jairo Ríos Salgado</t>
  </si>
  <si>
    <t>Juliana Marcela Correa Serna</t>
  </si>
  <si>
    <t>Escalamiento industrial de procesos. Del laboratorio a la Industria</t>
  </si>
  <si>
    <t>Tatiana Lizeth Guevara 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</si>
</sst>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5B9BD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locked="0"/>
    </xf>
    <xf numFmtId="0" fontId="0" fillId="5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/>
    <xf numFmtId="1" fontId="4" fillId="0" borderId="1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8" fillId="0" borderId="0" xfId="0" applyFont="1" applyProtection="1">
      <protection locked="0"/>
    </xf>
    <xf numFmtId="0" fontId="19" fillId="8" borderId="0" xfId="0" applyFont="1" applyFill="1" applyAlignment="1">
      <alignment vertical="center"/>
    </xf>
    <xf numFmtId="0" fontId="18" fillId="3" borderId="0" xfId="0" applyFont="1" applyFill="1" applyAlignment="1">
      <alignment vertical="center" wrapText="1"/>
    </xf>
    <xf numFmtId="0" fontId="18" fillId="9" borderId="0" xfId="0" applyFont="1" applyFill="1" applyAlignment="1">
      <alignment vertical="center" wrapText="1"/>
    </xf>
    <xf numFmtId="0" fontId="19" fillId="10" borderId="0" xfId="0" applyFont="1" applyFill="1" applyAlignment="1">
      <alignment vertical="center"/>
    </xf>
    <xf numFmtId="0" fontId="18" fillId="11" borderId="0" xfId="0" applyFont="1" applyFill="1" applyAlignment="1">
      <alignment vertical="center" wrapText="1"/>
    </xf>
    <xf numFmtId="1" fontId="4" fillId="0" borderId="1" xfId="0" applyNumberFormat="1" applyFont="1" applyBorder="1" applyAlignment="1">
      <alignment horizontal="right" vertical="center" wrapText="1"/>
    </xf>
    <xf numFmtId="0" fontId="0" fillId="0" borderId="0" xfId="0" applyAlignment="1" applyProtection="1">
      <alignment horizontal="center"/>
      <protection locked="0"/>
    </xf>
    <xf numFmtId="49" fontId="0" fillId="0" borderId="0" xfId="1" applyNumberFormat="1" applyFont="1" applyAlignment="1" applyProtection="1">
      <alignment horizontal="center"/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9" fillId="8" borderId="14" xfId="0" applyFont="1" applyFill="1" applyBorder="1" applyAlignment="1">
      <alignment vertical="center"/>
    </xf>
    <xf numFmtId="1" fontId="4" fillId="0" borderId="1" xfId="0" applyNumberFormat="1" applyFont="1" applyBorder="1" applyAlignment="1">
      <alignment horizontal="right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93"/>
  <sheetViews>
    <sheetView topLeftCell="M138" zoomScale="80" zoomScaleNormal="80" workbookViewId="0">
      <selection activeCell="V166" sqref="V166"/>
    </sheetView>
  </sheetViews>
  <sheetFormatPr baseColWidth="10" defaultColWidth="11.44140625" defaultRowHeight="14.4" x14ac:dyDescent="0.3"/>
  <cols>
    <col min="1" max="14" width="11.44140625" style="1" customWidth="1"/>
    <col min="15" max="15" width="15.6640625" style="1" customWidth="1"/>
    <col min="16" max="16" width="11.6640625" style="1" customWidth="1"/>
    <col min="17" max="19" width="11.44140625" style="1" customWidth="1"/>
    <col min="20" max="20" width="74.33203125" style="1" customWidth="1"/>
    <col min="21" max="21" width="11.44140625" style="27" customWidth="1"/>
    <col min="22" max="22" width="32.88671875" style="1" customWidth="1"/>
    <col min="23" max="23" width="44.44140625" style="1" customWidth="1"/>
    <col min="24" max="24" width="14.44140625" style="1" customWidth="1"/>
    <col min="25" max="16384" width="11.44140625" style="1"/>
  </cols>
  <sheetData>
    <row r="1" spans="1:24" ht="15.75" customHeight="1" thickTop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T1" s="1" t="s">
        <v>401</v>
      </c>
      <c r="U1" s="27">
        <v>0</v>
      </c>
    </row>
    <row r="2" spans="1:24" ht="15.75" customHeight="1" thickBot="1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  <c r="T2" s="1" t="s">
        <v>1</v>
      </c>
      <c r="U2" s="28" t="s">
        <v>2</v>
      </c>
      <c r="V2" s="1" t="s">
        <v>398</v>
      </c>
      <c r="W2" s="1" t="s">
        <v>3</v>
      </c>
    </row>
    <row r="3" spans="1:24" ht="15.6" thickTop="1" thickBo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T3" s="1" t="s">
        <v>4</v>
      </c>
      <c r="U3" s="28" t="s">
        <v>5</v>
      </c>
      <c r="V3" s="1" t="s">
        <v>434</v>
      </c>
      <c r="W3" s="1" t="s">
        <v>6</v>
      </c>
    </row>
    <row r="4" spans="1:24" ht="44.25" customHeight="1" thickTop="1" x14ac:dyDescent="0.3">
      <c r="A4" s="38" t="s">
        <v>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T4" s="1" t="s">
        <v>8</v>
      </c>
      <c r="U4" s="28" t="s">
        <v>9</v>
      </c>
      <c r="V4" s="1" t="s">
        <v>10</v>
      </c>
      <c r="W4" s="1" t="s">
        <v>11</v>
      </c>
    </row>
    <row r="5" spans="1:24" ht="39.75" customHeight="1" x14ac:dyDescent="0.3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  <c r="T5" s="1" t="s">
        <v>12</v>
      </c>
      <c r="U5" s="28" t="s">
        <v>13</v>
      </c>
      <c r="V5" s="1" t="s">
        <v>400</v>
      </c>
      <c r="W5" s="1" t="s">
        <v>14</v>
      </c>
    </row>
    <row r="6" spans="1:24" ht="34.5" customHeight="1" x14ac:dyDescent="0.3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  <c r="T6" s="1" t="s">
        <v>15</v>
      </c>
      <c r="U6" s="28" t="s">
        <v>16</v>
      </c>
      <c r="V6" s="1" t="s">
        <v>443</v>
      </c>
      <c r="W6" s="1" t="s">
        <v>20</v>
      </c>
    </row>
    <row r="7" spans="1:24" x14ac:dyDescent="0.3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  <c r="T7" s="1" t="s">
        <v>18</v>
      </c>
      <c r="U7" s="28" t="s">
        <v>19</v>
      </c>
    </row>
    <row r="8" spans="1:24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  <c r="T8" s="1" t="s">
        <v>433</v>
      </c>
      <c r="U8" s="27">
        <v>48</v>
      </c>
    </row>
    <row r="9" spans="1:24" ht="65.25" customHeight="1" x14ac:dyDescent="0.3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  <c r="T9" s="2" t="s">
        <v>21</v>
      </c>
      <c r="U9" s="28" t="s">
        <v>22</v>
      </c>
      <c r="W9" s="1" t="s">
        <v>17</v>
      </c>
    </row>
    <row r="10" spans="1:24" ht="69.75" customHeight="1" thickBot="1" x14ac:dyDescent="0.35">
      <c r="A10" s="44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/>
      <c r="T10" s="1" t="s">
        <v>23</v>
      </c>
      <c r="U10" s="28" t="s">
        <v>24</v>
      </c>
    </row>
    <row r="11" spans="1:24" ht="15" customHeight="1" thickTop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3"/>
      <c r="T11" s="1" t="s">
        <v>25</v>
      </c>
      <c r="U11" s="28" t="s">
        <v>26</v>
      </c>
      <c r="W11" t="s">
        <v>29</v>
      </c>
      <c r="X11" t="s">
        <v>30</v>
      </c>
    </row>
    <row r="12" spans="1:2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T12" s="1" t="s">
        <v>27</v>
      </c>
      <c r="U12" s="28" t="s">
        <v>28</v>
      </c>
      <c r="W12" s="7" t="s">
        <v>403</v>
      </c>
      <c r="X12" s="21" t="s">
        <v>436</v>
      </c>
    </row>
    <row r="13" spans="1:24" x14ac:dyDescent="0.3">
      <c r="A13" s="47" t="s">
        <v>31</v>
      </c>
      <c r="B13" s="47"/>
      <c r="C13" s="48">
        <v>2022</v>
      </c>
      <c r="D13" s="3"/>
      <c r="E13" s="47" t="s">
        <v>32</v>
      </c>
      <c r="F13" s="47"/>
      <c r="G13" s="47"/>
      <c r="H13" s="49" t="s">
        <v>447</v>
      </c>
      <c r="I13" s="3"/>
      <c r="J13" s="50" t="s">
        <v>33</v>
      </c>
      <c r="K13" s="50"/>
      <c r="L13" s="50"/>
      <c r="M13" s="47" t="s">
        <v>446</v>
      </c>
      <c r="N13" s="47"/>
      <c r="O13" s="47"/>
      <c r="P13" s="3"/>
      <c r="T13" s="1" t="s">
        <v>34</v>
      </c>
      <c r="W13" s="7" t="s">
        <v>35</v>
      </c>
      <c r="X13" s="22" t="s">
        <v>36</v>
      </c>
    </row>
    <row r="14" spans="1:24" x14ac:dyDescent="0.3">
      <c r="A14" s="47"/>
      <c r="B14" s="47"/>
      <c r="C14" s="48"/>
      <c r="D14" s="3"/>
      <c r="E14" s="47"/>
      <c r="F14" s="47"/>
      <c r="G14" s="47"/>
      <c r="H14" s="49"/>
      <c r="I14" s="3"/>
      <c r="J14" s="50"/>
      <c r="K14" s="50"/>
      <c r="L14" s="50"/>
      <c r="M14" s="47"/>
      <c r="N14" s="47"/>
      <c r="O14" s="47"/>
      <c r="P14" s="3"/>
      <c r="W14" s="7" t="s">
        <v>37</v>
      </c>
      <c r="X14" s="21" t="s">
        <v>436</v>
      </c>
    </row>
    <row r="15" spans="1:2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W15" s="7" t="s">
        <v>38</v>
      </c>
      <c r="X15" s="21" t="s">
        <v>436</v>
      </c>
    </row>
    <row r="16" spans="1:2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W16" s="7" t="s">
        <v>39</v>
      </c>
      <c r="X16" s="22" t="s">
        <v>36</v>
      </c>
    </row>
    <row r="17" spans="23:24" x14ac:dyDescent="0.3">
      <c r="W17" s="7" t="s">
        <v>40</v>
      </c>
      <c r="X17" s="23" t="s">
        <v>41</v>
      </c>
    </row>
    <row r="18" spans="23:24" x14ac:dyDescent="0.3">
      <c r="W18" s="7" t="s">
        <v>42</v>
      </c>
      <c r="X18" s="21" t="s">
        <v>436</v>
      </c>
    </row>
    <row r="19" spans="23:24" x14ac:dyDescent="0.3">
      <c r="W19" s="7" t="s">
        <v>43</v>
      </c>
      <c r="X19" s="22" t="s">
        <v>36</v>
      </c>
    </row>
    <row r="20" spans="23:24" x14ac:dyDescent="0.3">
      <c r="W20" s="7" t="s">
        <v>44</v>
      </c>
      <c r="X20" s="23" t="s">
        <v>41</v>
      </c>
    </row>
    <row r="21" spans="23:24" x14ac:dyDescent="0.3">
      <c r="W21" s="7" t="s">
        <v>45</v>
      </c>
      <c r="X21" s="21" t="s">
        <v>436</v>
      </c>
    </row>
    <row r="22" spans="23:24" x14ac:dyDescent="0.3">
      <c r="W22" s="7" t="s">
        <v>46</v>
      </c>
      <c r="X22" s="21" t="s">
        <v>436</v>
      </c>
    </row>
    <row r="23" spans="23:24" x14ac:dyDescent="0.3">
      <c r="W23" s="7" t="s">
        <v>47</v>
      </c>
      <c r="X23" s="21" t="s">
        <v>436</v>
      </c>
    </row>
    <row r="24" spans="23:24" x14ac:dyDescent="0.3">
      <c r="W24" s="7" t="s">
        <v>48</v>
      </c>
      <c r="X24" s="22" t="s">
        <v>36</v>
      </c>
    </row>
    <row r="25" spans="23:24" x14ac:dyDescent="0.3">
      <c r="W25" s="7" t="s">
        <v>49</v>
      </c>
      <c r="X25" s="21" t="s">
        <v>436</v>
      </c>
    </row>
    <row r="26" spans="23:24" x14ac:dyDescent="0.3">
      <c r="W26" s="7" t="s">
        <v>50</v>
      </c>
      <c r="X26" s="21" t="s">
        <v>436</v>
      </c>
    </row>
    <row r="27" spans="23:24" x14ac:dyDescent="0.3">
      <c r="W27" s="7" t="s">
        <v>51</v>
      </c>
      <c r="X27" s="21" t="s">
        <v>436</v>
      </c>
    </row>
    <row r="28" spans="23:24" x14ac:dyDescent="0.3">
      <c r="W28" s="7" t="s">
        <v>52</v>
      </c>
      <c r="X28" s="21" t="s">
        <v>436</v>
      </c>
    </row>
    <row r="29" spans="23:24" x14ac:dyDescent="0.3">
      <c r="W29" s="7" t="s">
        <v>53</v>
      </c>
      <c r="X29" s="22" t="s">
        <v>36</v>
      </c>
    </row>
    <row r="30" spans="23:24" x14ac:dyDescent="0.3">
      <c r="W30" s="7" t="s">
        <v>54</v>
      </c>
      <c r="X30" s="21" t="s">
        <v>436</v>
      </c>
    </row>
    <row r="31" spans="23:24" x14ac:dyDescent="0.3">
      <c r="W31" s="7" t="s">
        <v>55</v>
      </c>
      <c r="X31" s="21" t="s">
        <v>436</v>
      </c>
    </row>
    <row r="32" spans="23:24" x14ac:dyDescent="0.3">
      <c r="W32" s="7" t="s">
        <v>56</v>
      </c>
      <c r="X32" s="22" t="s">
        <v>36</v>
      </c>
    </row>
    <row r="33" spans="23:24" x14ac:dyDescent="0.3">
      <c r="W33" s="7" t="s">
        <v>57</v>
      </c>
      <c r="X33" s="21" t="s">
        <v>436</v>
      </c>
    </row>
    <row r="34" spans="23:24" x14ac:dyDescent="0.3">
      <c r="W34" s="7" t="s">
        <v>404</v>
      </c>
      <c r="X34" s="24" t="s">
        <v>59</v>
      </c>
    </row>
    <row r="35" spans="23:24" x14ac:dyDescent="0.3">
      <c r="W35" s="7" t="s">
        <v>60</v>
      </c>
      <c r="X35" s="21" t="s">
        <v>436</v>
      </c>
    </row>
    <row r="36" spans="23:24" x14ac:dyDescent="0.3">
      <c r="W36" s="7" t="s">
        <v>61</v>
      </c>
      <c r="X36" s="21" t="s">
        <v>436</v>
      </c>
    </row>
    <row r="37" spans="23:24" x14ac:dyDescent="0.3">
      <c r="W37" s="7" t="s">
        <v>62</v>
      </c>
      <c r="X37" s="23" t="s">
        <v>41</v>
      </c>
    </row>
    <row r="38" spans="23:24" x14ac:dyDescent="0.3">
      <c r="W38" s="7" t="s">
        <v>63</v>
      </c>
      <c r="X38" s="22" t="s">
        <v>36</v>
      </c>
    </row>
    <row r="39" spans="23:24" x14ac:dyDescent="0.3">
      <c r="W39" s="7" t="s">
        <v>64</v>
      </c>
      <c r="X39" s="21" t="s">
        <v>436</v>
      </c>
    </row>
    <row r="40" spans="23:24" x14ac:dyDescent="0.3">
      <c r="W40" s="7" t="s">
        <v>65</v>
      </c>
      <c r="X40" s="21" t="s">
        <v>436</v>
      </c>
    </row>
    <row r="41" spans="23:24" x14ac:dyDescent="0.3">
      <c r="W41" s="7" t="s">
        <v>66</v>
      </c>
      <c r="X41" s="21" t="s">
        <v>436</v>
      </c>
    </row>
    <row r="42" spans="23:24" x14ac:dyDescent="0.3">
      <c r="W42" s="7" t="s">
        <v>67</v>
      </c>
      <c r="X42" s="22" t="s">
        <v>36</v>
      </c>
    </row>
    <row r="43" spans="23:24" x14ac:dyDescent="0.3">
      <c r="W43" s="7" t="s">
        <v>68</v>
      </c>
      <c r="X43" s="22" t="s">
        <v>36</v>
      </c>
    </row>
    <row r="44" spans="23:24" x14ac:dyDescent="0.3">
      <c r="W44" s="7" t="s">
        <v>69</v>
      </c>
      <c r="X44" s="22" t="s">
        <v>36</v>
      </c>
    </row>
    <row r="45" spans="23:24" x14ac:dyDescent="0.3">
      <c r="W45" s="7" t="s">
        <v>405</v>
      </c>
      <c r="X45" s="23" t="s">
        <v>41</v>
      </c>
    </row>
    <row r="46" spans="23:24" x14ac:dyDescent="0.3">
      <c r="W46" s="7" t="s">
        <v>70</v>
      </c>
      <c r="X46" s="22" t="s">
        <v>36</v>
      </c>
    </row>
    <row r="47" spans="23:24" x14ac:dyDescent="0.3">
      <c r="W47" s="7" t="s">
        <v>71</v>
      </c>
      <c r="X47" s="21" t="s">
        <v>436</v>
      </c>
    </row>
    <row r="48" spans="23:24" x14ac:dyDescent="0.3">
      <c r="W48" s="7" t="s">
        <v>72</v>
      </c>
      <c r="X48" s="21" t="s">
        <v>436</v>
      </c>
    </row>
    <row r="49" spans="23:24" x14ac:dyDescent="0.3">
      <c r="W49" s="7" t="s">
        <v>73</v>
      </c>
      <c r="X49" s="21" t="s">
        <v>436</v>
      </c>
    </row>
    <row r="50" spans="23:24" x14ac:dyDescent="0.3">
      <c r="W50" s="7" t="s">
        <v>74</v>
      </c>
      <c r="X50" s="22" t="s">
        <v>36</v>
      </c>
    </row>
    <row r="51" spans="23:24" x14ac:dyDescent="0.3">
      <c r="W51" s="7" t="s">
        <v>75</v>
      </c>
      <c r="X51" s="21" t="s">
        <v>436</v>
      </c>
    </row>
    <row r="52" spans="23:24" x14ac:dyDescent="0.3">
      <c r="W52" s="7" t="s">
        <v>76</v>
      </c>
      <c r="X52" s="23" t="s">
        <v>41</v>
      </c>
    </row>
    <row r="53" spans="23:24" x14ac:dyDescent="0.3">
      <c r="W53" s="7" t="s">
        <v>77</v>
      </c>
      <c r="X53" s="21" t="s">
        <v>436</v>
      </c>
    </row>
    <row r="54" spans="23:24" x14ac:dyDescent="0.3">
      <c r="W54" s="7" t="s">
        <v>78</v>
      </c>
      <c r="X54" s="21" t="s">
        <v>436</v>
      </c>
    </row>
    <row r="55" spans="23:24" x14ac:dyDescent="0.3">
      <c r="W55" s="7" t="s">
        <v>79</v>
      </c>
      <c r="X55" s="21" t="s">
        <v>436</v>
      </c>
    </row>
    <row r="56" spans="23:24" x14ac:dyDescent="0.3">
      <c r="W56" s="7" t="s">
        <v>80</v>
      </c>
      <c r="X56" s="21" t="s">
        <v>436</v>
      </c>
    </row>
    <row r="57" spans="23:24" x14ac:dyDescent="0.3">
      <c r="W57" s="7" t="s">
        <v>81</v>
      </c>
      <c r="X57" s="21" t="s">
        <v>436</v>
      </c>
    </row>
    <row r="58" spans="23:24" x14ac:dyDescent="0.3">
      <c r="W58" s="7" t="s">
        <v>82</v>
      </c>
      <c r="X58" s="25" t="s">
        <v>406</v>
      </c>
    </row>
    <row r="59" spans="23:24" x14ac:dyDescent="0.3">
      <c r="W59" s="7" t="s">
        <v>83</v>
      </c>
      <c r="X59" s="22" t="s">
        <v>36</v>
      </c>
    </row>
    <row r="60" spans="23:24" x14ac:dyDescent="0.3">
      <c r="W60" s="7" t="s">
        <v>84</v>
      </c>
      <c r="X60" s="21" t="s">
        <v>436</v>
      </c>
    </row>
    <row r="61" spans="23:24" x14ac:dyDescent="0.3">
      <c r="W61" s="7" t="s">
        <v>85</v>
      </c>
      <c r="X61" s="21" t="s">
        <v>436</v>
      </c>
    </row>
    <row r="62" spans="23:24" x14ac:dyDescent="0.3">
      <c r="W62" s="7" t="s">
        <v>407</v>
      </c>
      <c r="X62" s="24" t="s">
        <v>59</v>
      </c>
    </row>
    <row r="63" spans="23:24" x14ac:dyDescent="0.3">
      <c r="W63" s="7" t="s">
        <v>86</v>
      </c>
      <c r="X63" s="21" t="s">
        <v>436</v>
      </c>
    </row>
    <row r="64" spans="23:24" x14ac:dyDescent="0.3">
      <c r="W64" s="7" t="s">
        <v>87</v>
      </c>
      <c r="X64" s="21" t="s">
        <v>436</v>
      </c>
    </row>
    <row r="65" spans="23:24" x14ac:dyDescent="0.3">
      <c r="W65" s="7" t="s">
        <v>88</v>
      </c>
      <c r="X65" s="22" t="s">
        <v>36</v>
      </c>
    </row>
    <row r="66" spans="23:24" x14ac:dyDescent="0.3">
      <c r="W66" s="7" t="s">
        <v>89</v>
      </c>
      <c r="X66" s="21" t="s">
        <v>436</v>
      </c>
    </row>
    <row r="67" spans="23:24" x14ac:dyDescent="0.3">
      <c r="W67" s="7" t="s">
        <v>90</v>
      </c>
      <c r="X67" s="21" t="s">
        <v>436</v>
      </c>
    </row>
    <row r="68" spans="23:24" x14ac:dyDescent="0.3">
      <c r="W68" s="7" t="s">
        <v>91</v>
      </c>
      <c r="X68" s="21" t="s">
        <v>436</v>
      </c>
    </row>
    <row r="69" spans="23:24" x14ac:dyDescent="0.3">
      <c r="W69" s="7" t="s">
        <v>92</v>
      </c>
      <c r="X69" s="21" t="s">
        <v>436</v>
      </c>
    </row>
    <row r="70" spans="23:24" x14ac:dyDescent="0.3">
      <c r="W70" s="7" t="s">
        <v>93</v>
      </c>
      <c r="X70" s="22" t="s">
        <v>36</v>
      </c>
    </row>
    <row r="71" spans="23:24" x14ac:dyDescent="0.3">
      <c r="W71" s="7" t="s">
        <v>94</v>
      </c>
      <c r="X71" s="22" t="s">
        <v>36</v>
      </c>
    </row>
    <row r="72" spans="23:24" x14ac:dyDescent="0.3">
      <c r="W72" s="7" t="s">
        <v>95</v>
      </c>
      <c r="X72" s="22" t="s">
        <v>36</v>
      </c>
    </row>
    <row r="73" spans="23:24" x14ac:dyDescent="0.3">
      <c r="W73" s="7" t="s">
        <v>96</v>
      </c>
      <c r="X73" s="22" t="s">
        <v>36</v>
      </c>
    </row>
    <row r="74" spans="23:24" x14ac:dyDescent="0.3">
      <c r="W74" s="7" t="s">
        <v>97</v>
      </c>
      <c r="X74" s="21" t="s">
        <v>436</v>
      </c>
    </row>
    <row r="75" spans="23:24" x14ac:dyDescent="0.3">
      <c r="W75" s="7" t="s">
        <v>98</v>
      </c>
      <c r="X75" s="22" t="s">
        <v>36</v>
      </c>
    </row>
    <row r="76" spans="23:24" x14ac:dyDescent="0.3">
      <c r="W76" s="7" t="s">
        <v>99</v>
      </c>
      <c r="X76" s="21" t="s">
        <v>436</v>
      </c>
    </row>
    <row r="77" spans="23:24" x14ac:dyDescent="0.3">
      <c r="W77" s="7" t="s">
        <v>100</v>
      </c>
      <c r="X77" s="21" t="s">
        <v>436</v>
      </c>
    </row>
    <row r="78" spans="23:24" x14ac:dyDescent="0.3">
      <c r="W78" s="7" t="s">
        <v>101</v>
      </c>
      <c r="X78" s="21" t="s">
        <v>436</v>
      </c>
    </row>
    <row r="79" spans="23:24" x14ac:dyDescent="0.3">
      <c r="W79" s="7" t="s">
        <v>102</v>
      </c>
      <c r="X79" s="21" t="s">
        <v>436</v>
      </c>
    </row>
    <row r="80" spans="23:24" x14ac:dyDescent="0.3">
      <c r="W80" s="7" t="s">
        <v>103</v>
      </c>
      <c r="X80" s="21" t="s">
        <v>436</v>
      </c>
    </row>
    <row r="81" spans="23:24" x14ac:dyDescent="0.3">
      <c r="W81" s="7" t="s">
        <v>104</v>
      </c>
      <c r="X81" s="21" t="s">
        <v>436</v>
      </c>
    </row>
    <row r="82" spans="23:24" x14ac:dyDescent="0.3">
      <c r="W82" s="7" t="s">
        <v>105</v>
      </c>
      <c r="X82" s="23" t="s">
        <v>41</v>
      </c>
    </row>
    <row r="83" spans="23:24" x14ac:dyDescent="0.3">
      <c r="W83" s="7" t="s">
        <v>106</v>
      </c>
      <c r="X83" s="22" t="s">
        <v>36</v>
      </c>
    </row>
    <row r="84" spans="23:24" x14ac:dyDescent="0.3">
      <c r="W84" s="7" t="s">
        <v>107</v>
      </c>
      <c r="X84" s="21" t="s">
        <v>436</v>
      </c>
    </row>
    <row r="85" spans="23:24" x14ac:dyDescent="0.3">
      <c r="W85" s="7" t="s">
        <v>108</v>
      </c>
      <c r="X85" s="21" t="s">
        <v>436</v>
      </c>
    </row>
    <row r="86" spans="23:24" x14ac:dyDescent="0.3">
      <c r="W86" s="7" t="s">
        <v>109</v>
      </c>
      <c r="X86" s="22" t="s">
        <v>36</v>
      </c>
    </row>
    <row r="87" spans="23:24" x14ac:dyDescent="0.3">
      <c r="W87" s="7" t="s">
        <v>110</v>
      </c>
      <c r="X87" s="21" t="s">
        <v>436</v>
      </c>
    </row>
    <row r="88" spans="23:24" x14ac:dyDescent="0.3">
      <c r="W88" s="7" t="s">
        <v>408</v>
      </c>
      <c r="X88" s="24" t="s">
        <v>59</v>
      </c>
    </row>
    <row r="89" spans="23:24" x14ac:dyDescent="0.3">
      <c r="W89" s="7" t="s">
        <v>111</v>
      </c>
      <c r="X89" s="21" t="s">
        <v>436</v>
      </c>
    </row>
    <row r="90" spans="23:24" x14ac:dyDescent="0.3">
      <c r="W90" s="7" t="s">
        <v>112</v>
      </c>
      <c r="X90" s="22" t="s">
        <v>36</v>
      </c>
    </row>
    <row r="91" spans="23:24" x14ac:dyDescent="0.3">
      <c r="W91" s="7" t="s">
        <v>113</v>
      </c>
      <c r="X91" s="22" t="s">
        <v>36</v>
      </c>
    </row>
    <row r="92" spans="23:24" x14ac:dyDescent="0.3">
      <c r="W92" s="7" t="s">
        <v>114</v>
      </c>
      <c r="X92" s="21" t="s">
        <v>436</v>
      </c>
    </row>
    <row r="93" spans="23:24" x14ac:dyDescent="0.3">
      <c r="W93" s="7" t="s">
        <v>115</v>
      </c>
      <c r="X93" s="21" t="s">
        <v>436</v>
      </c>
    </row>
    <row r="94" spans="23:24" x14ac:dyDescent="0.3">
      <c r="W94" s="7" t="s">
        <v>116</v>
      </c>
      <c r="X94" s="21" t="s">
        <v>436</v>
      </c>
    </row>
    <row r="95" spans="23:24" x14ac:dyDescent="0.3">
      <c r="W95" s="7" t="s">
        <v>117</v>
      </c>
      <c r="X95" s="22" t="s">
        <v>36</v>
      </c>
    </row>
    <row r="96" spans="23:24" x14ac:dyDescent="0.3">
      <c r="W96" s="7" t="s">
        <v>118</v>
      </c>
      <c r="X96" s="21" t="s">
        <v>436</v>
      </c>
    </row>
    <row r="97" spans="23:24" x14ac:dyDescent="0.3">
      <c r="W97" s="7" t="s">
        <v>409</v>
      </c>
      <c r="X97" s="24" t="s">
        <v>59</v>
      </c>
    </row>
    <row r="98" spans="23:24" x14ac:dyDescent="0.3">
      <c r="W98" s="7" t="s">
        <v>119</v>
      </c>
      <c r="X98" s="21" t="s">
        <v>436</v>
      </c>
    </row>
    <row r="99" spans="23:24" x14ac:dyDescent="0.3">
      <c r="W99" s="7" t="s">
        <v>120</v>
      </c>
      <c r="X99" s="23" t="s">
        <v>41</v>
      </c>
    </row>
    <row r="100" spans="23:24" x14ac:dyDescent="0.3">
      <c r="W100" s="7" t="s">
        <v>121</v>
      </c>
      <c r="X100" s="21" t="s">
        <v>436</v>
      </c>
    </row>
    <row r="101" spans="23:24" x14ac:dyDescent="0.3">
      <c r="W101" s="7" t="s">
        <v>122</v>
      </c>
      <c r="X101" s="22" t="s">
        <v>36</v>
      </c>
    </row>
    <row r="102" spans="23:24" x14ac:dyDescent="0.3">
      <c r="W102" s="7" t="s">
        <v>123</v>
      </c>
      <c r="X102" s="21" t="s">
        <v>436</v>
      </c>
    </row>
    <row r="103" spans="23:24" x14ac:dyDescent="0.3">
      <c r="W103" s="7" t="s">
        <v>124</v>
      </c>
      <c r="X103" s="22" t="s">
        <v>36</v>
      </c>
    </row>
    <row r="104" spans="23:24" x14ac:dyDescent="0.3">
      <c r="W104" s="7" t="s">
        <v>125</v>
      </c>
      <c r="X104" s="21" t="s">
        <v>436</v>
      </c>
    </row>
    <row r="105" spans="23:24" x14ac:dyDescent="0.3">
      <c r="W105" s="7" t="s">
        <v>126</v>
      </c>
      <c r="X105" s="21" t="s">
        <v>436</v>
      </c>
    </row>
    <row r="106" spans="23:24" x14ac:dyDescent="0.3">
      <c r="W106" s="7" t="s">
        <v>127</v>
      </c>
      <c r="X106" s="21" t="s">
        <v>436</v>
      </c>
    </row>
    <row r="107" spans="23:24" x14ac:dyDescent="0.3">
      <c r="W107" s="7" t="s">
        <v>128</v>
      </c>
      <c r="X107" s="22" t="s">
        <v>36</v>
      </c>
    </row>
    <row r="108" spans="23:24" x14ac:dyDescent="0.3">
      <c r="W108" s="7" t="s">
        <v>129</v>
      </c>
      <c r="X108" s="21" t="s">
        <v>436</v>
      </c>
    </row>
    <row r="109" spans="23:24" x14ac:dyDescent="0.3">
      <c r="W109" s="7" t="s">
        <v>445</v>
      </c>
      <c r="X109" s="21" t="s">
        <v>436</v>
      </c>
    </row>
    <row r="110" spans="23:24" x14ac:dyDescent="0.3">
      <c r="W110" s="7" t="s">
        <v>130</v>
      </c>
      <c r="X110" s="22" t="s">
        <v>36</v>
      </c>
    </row>
    <row r="111" spans="23:24" x14ac:dyDescent="0.3">
      <c r="W111" s="7" t="s">
        <v>131</v>
      </c>
      <c r="X111" s="21" t="s">
        <v>436</v>
      </c>
    </row>
    <row r="112" spans="23:24" x14ac:dyDescent="0.3">
      <c r="W112" s="7" t="s">
        <v>132</v>
      </c>
      <c r="X112" s="22" t="s">
        <v>36</v>
      </c>
    </row>
    <row r="113" spans="23:24" x14ac:dyDescent="0.3">
      <c r="W113" s="7" t="s">
        <v>134</v>
      </c>
      <c r="X113" s="21" t="s">
        <v>436</v>
      </c>
    </row>
    <row r="114" spans="23:24" x14ac:dyDescent="0.3">
      <c r="W114" s="7" t="s">
        <v>135</v>
      </c>
      <c r="X114" s="23" t="s">
        <v>41</v>
      </c>
    </row>
    <row r="115" spans="23:24" x14ac:dyDescent="0.3">
      <c r="W115" s="7" t="s">
        <v>136</v>
      </c>
      <c r="X115" s="22" t="s">
        <v>36</v>
      </c>
    </row>
    <row r="116" spans="23:24" x14ac:dyDescent="0.3">
      <c r="W116" s="7" t="s">
        <v>137</v>
      </c>
      <c r="X116" s="22" t="s">
        <v>36</v>
      </c>
    </row>
    <row r="117" spans="23:24" x14ac:dyDescent="0.3">
      <c r="W117" s="7" t="s">
        <v>138</v>
      </c>
      <c r="X117" s="23" t="s">
        <v>41</v>
      </c>
    </row>
    <row r="118" spans="23:24" x14ac:dyDescent="0.3">
      <c r="W118" s="7" t="s">
        <v>139</v>
      </c>
      <c r="X118" s="22" t="s">
        <v>36</v>
      </c>
    </row>
    <row r="119" spans="23:24" x14ac:dyDescent="0.3">
      <c r="W119" s="7" t="s">
        <v>140</v>
      </c>
      <c r="X119" s="23" t="s">
        <v>41</v>
      </c>
    </row>
    <row r="120" spans="23:24" x14ac:dyDescent="0.3">
      <c r="W120" s="7" t="s">
        <v>141</v>
      </c>
      <c r="X120" s="22" t="s">
        <v>36</v>
      </c>
    </row>
    <row r="121" spans="23:24" x14ac:dyDescent="0.3">
      <c r="W121" s="7" t="s">
        <v>410</v>
      </c>
      <c r="X121" s="24" t="s">
        <v>59</v>
      </c>
    </row>
    <row r="122" spans="23:24" x14ac:dyDescent="0.3">
      <c r="W122" s="7" t="s">
        <v>142</v>
      </c>
      <c r="X122" s="22" t="s">
        <v>36</v>
      </c>
    </row>
    <row r="123" spans="23:24" x14ac:dyDescent="0.3">
      <c r="W123" s="7" t="s">
        <v>143</v>
      </c>
      <c r="X123" s="21" t="s">
        <v>436</v>
      </c>
    </row>
    <row r="124" spans="23:24" x14ac:dyDescent="0.3">
      <c r="W124" s="7" t="s">
        <v>411</v>
      </c>
      <c r="X124" s="24" t="s">
        <v>59</v>
      </c>
    </row>
    <row r="125" spans="23:24" x14ac:dyDescent="0.3">
      <c r="W125" s="7" t="s">
        <v>144</v>
      </c>
      <c r="X125" s="21" t="s">
        <v>436</v>
      </c>
    </row>
    <row r="126" spans="23:24" x14ac:dyDescent="0.3">
      <c r="W126" s="7" t="s">
        <v>145</v>
      </c>
      <c r="X126" s="21" t="s">
        <v>436</v>
      </c>
    </row>
    <row r="127" spans="23:24" x14ac:dyDescent="0.3">
      <c r="W127" s="7" t="s">
        <v>146</v>
      </c>
      <c r="X127" s="21" t="s">
        <v>436</v>
      </c>
    </row>
    <row r="128" spans="23:24" x14ac:dyDescent="0.3">
      <c r="W128" s="7" t="s">
        <v>147</v>
      </c>
      <c r="X128" s="21" t="s">
        <v>436</v>
      </c>
    </row>
    <row r="129" spans="23:24" x14ac:dyDescent="0.3">
      <c r="W129" s="7" t="s">
        <v>148</v>
      </c>
      <c r="X129" s="22" t="s">
        <v>36</v>
      </c>
    </row>
    <row r="130" spans="23:24" x14ac:dyDescent="0.3">
      <c r="W130" s="7" t="s">
        <v>399</v>
      </c>
      <c r="X130" s="22" t="s">
        <v>36</v>
      </c>
    </row>
    <row r="131" spans="23:24" x14ac:dyDescent="0.3">
      <c r="W131" s="7" t="s">
        <v>149</v>
      </c>
      <c r="X131" s="21" t="s">
        <v>436</v>
      </c>
    </row>
    <row r="132" spans="23:24" x14ac:dyDescent="0.3">
      <c r="W132" s="7" t="s">
        <v>150</v>
      </c>
      <c r="X132" s="21" t="s">
        <v>436</v>
      </c>
    </row>
    <row r="133" spans="23:24" x14ac:dyDescent="0.3">
      <c r="W133" s="7" t="s">
        <v>151</v>
      </c>
      <c r="X133" s="21" t="s">
        <v>436</v>
      </c>
    </row>
    <row r="134" spans="23:24" x14ac:dyDescent="0.3">
      <c r="W134" s="7" t="s">
        <v>152</v>
      </c>
      <c r="X134" s="21" t="s">
        <v>436</v>
      </c>
    </row>
    <row r="135" spans="23:24" x14ac:dyDescent="0.3">
      <c r="W135" s="7" t="s">
        <v>153</v>
      </c>
      <c r="X135" s="22" t="s">
        <v>36</v>
      </c>
    </row>
    <row r="136" spans="23:24" x14ac:dyDescent="0.3">
      <c r="W136" s="7" t="s">
        <v>154</v>
      </c>
      <c r="X136" s="21" t="s">
        <v>436</v>
      </c>
    </row>
    <row r="137" spans="23:24" x14ac:dyDescent="0.3">
      <c r="W137" s="7" t="s">
        <v>440</v>
      </c>
      <c r="X137" s="21" t="s">
        <v>436</v>
      </c>
    </row>
    <row r="138" spans="23:24" x14ac:dyDescent="0.3">
      <c r="W138" s="7" t="s">
        <v>155</v>
      </c>
      <c r="X138" s="23" t="s">
        <v>41</v>
      </c>
    </row>
    <row r="139" spans="23:24" x14ac:dyDescent="0.3">
      <c r="W139" s="7" t="s">
        <v>156</v>
      </c>
      <c r="X139" s="21" t="s">
        <v>436</v>
      </c>
    </row>
    <row r="140" spans="23:24" x14ac:dyDescent="0.3">
      <c r="W140" s="7" t="s">
        <v>157</v>
      </c>
      <c r="X140" s="21" t="s">
        <v>436</v>
      </c>
    </row>
    <row r="141" spans="23:24" x14ac:dyDescent="0.3">
      <c r="W141" s="7" t="s">
        <v>429</v>
      </c>
      <c r="X141" s="22" t="s">
        <v>36</v>
      </c>
    </row>
    <row r="142" spans="23:24" x14ac:dyDescent="0.3">
      <c r="W142" s="7" t="s">
        <v>158</v>
      </c>
      <c r="X142" s="22" t="s">
        <v>36</v>
      </c>
    </row>
    <row r="143" spans="23:24" x14ac:dyDescent="0.3">
      <c r="W143" s="7" t="s">
        <v>159</v>
      </c>
      <c r="X143" s="21" t="s">
        <v>436</v>
      </c>
    </row>
    <row r="144" spans="23:24" x14ac:dyDescent="0.3">
      <c r="W144" s="7" t="s">
        <v>160</v>
      </c>
      <c r="X144" s="22" t="s">
        <v>36</v>
      </c>
    </row>
    <row r="145" spans="23:24" x14ac:dyDescent="0.3">
      <c r="W145" s="7" t="s">
        <v>161</v>
      </c>
      <c r="X145" s="22" t="s">
        <v>36</v>
      </c>
    </row>
    <row r="146" spans="23:24" x14ac:dyDescent="0.3">
      <c r="W146" s="7" t="s">
        <v>162</v>
      </c>
      <c r="X146" s="21" t="s">
        <v>436</v>
      </c>
    </row>
    <row r="147" spans="23:24" x14ac:dyDescent="0.3">
      <c r="W147" s="7" t="s">
        <v>163</v>
      </c>
      <c r="X147" s="21" t="s">
        <v>436</v>
      </c>
    </row>
    <row r="148" spans="23:24" x14ac:dyDescent="0.3">
      <c r="W148" s="7" t="s">
        <v>164</v>
      </c>
      <c r="X148" s="21" t="s">
        <v>436</v>
      </c>
    </row>
    <row r="149" spans="23:24" x14ac:dyDescent="0.3">
      <c r="W149" s="7" t="s">
        <v>165</v>
      </c>
      <c r="X149" s="21" t="s">
        <v>436</v>
      </c>
    </row>
    <row r="150" spans="23:24" x14ac:dyDescent="0.3">
      <c r="W150" s="7" t="s">
        <v>166</v>
      </c>
      <c r="X150" s="22" t="s">
        <v>36</v>
      </c>
    </row>
    <row r="151" spans="23:24" x14ac:dyDescent="0.3">
      <c r="W151" s="7" t="s">
        <v>167</v>
      </c>
      <c r="X151" s="21" t="s">
        <v>436</v>
      </c>
    </row>
    <row r="152" spans="23:24" x14ac:dyDescent="0.3">
      <c r="W152" s="7" t="s">
        <v>168</v>
      </c>
      <c r="X152" s="21" t="s">
        <v>436</v>
      </c>
    </row>
    <row r="153" spans="23:24" x14ac:dyDescent="0.3">
      <c r="W153" s="7" t="s">
        <v>169</v>
      </c>
      <c r="X153" s="22" t="s">
        <v>36</v>
      </c>
    </row>
    <row r="154" spans="23:24" x14ac:dyDescent="0.3">
      <c r="W154" s="7" t="s">
        <v>170</v>
      </c>
      <c r="X154" s="21" t="s">
        <v>436</v>
      </c>
    </row>
    <row r="155" spans="23:24" x14ac:dyDescent="0.3">
      <c r="W155" s="7" t="s">
        <v>171</v>
      </c>
      <c r="X155" s="21" t="s">
        <v>436</v>
      </c>
    </row>
    <row r="156" spans="23:24" x14ac:dyDescent="0.3">
      <c r="W156" s="7" t="s">
        <v>172</v>
      </c>
      <c r="X156" s="21" t="s">
        <v>436</v>
      </c>
    </row>
    <row r="157" spans="23:24" x14ac:dyDescent="0.3">
      <c r="W157" s="7" t="s">
        <v>412</v>
      </c>
      <c r="X157" s="24" t="s">
        <v>59</v>
      </c>
    </row>
    <row r="158" spans="23:24" x14ac:dyDescent="0.3">
      <c r="W158" s="7" t="s">
        <v>173</v>
      </c>
      <c r="X158" s="21" t="s">
        <v>436</v>
      </c>
    </row>
    <row r="159" spans="23:24" x14ac:dyDescent="0.3">
      <c r="W159" s="7" t="s">
        <v>174</v>
      </c>
      <c r="X159" s="22" t="s">
        <v>36</v>
      </c>
    </row>
    <row r="160" spans="23:24" x14ac:dyDescent="0.3">
      <c r="W160" s="7" t="s">
        <v>175</v>
      </c>
      <c r="X160" s="21" t="s">
        <v>436</v>
      </c>
    </row>
    <row r="161" spans="23:24" x14ac:dyDescent="0.3">
      <c r="W161" s="7" t="s">
        <v>176</v>
      </c>
      <c r="X161" s="22" t="s">
        <v>36</v>
      </c>
    </row>
    <row r="162" spans="23:24" x14ac:dyDescent="0.3">
      <c r="W162" s="7" t="s">
        <v>177</v>
      </c>
      <c r="X162" s="21" t="s">
        <v>436</v>
      </c>
    </row>
    <row r="163" spans="23:24" x14ac:dyDescent="0.3">
      <c r="W163" s="7" t="s">
        <v>527</v>
      </c>
      <c r="X163" s="22" t="s">
        <v>36</v>
      </c>
    </row>
    <row r="164" spans="23:24" x14ac:dyDescent="0.3">
      <c r="W164" s="7" t="s">
        <v>178</v>
      </c>
      <c r="X164" s="21" t="s">
        <v>436</v>
      </c>
    </row>
    <row r="165" spans="23:24" x14ac:dyDescent="0.3">
      <c r="W165" s="7" t="s">
        <v>179</v>
      </c>
      <c r="X165" s="21" t="s">
        <v>436</v>
      </c>
    </row>
    <row r="166" spans="23:24" x14ac:dyDescent="0.3">
      <c r="W166" s="7" t="s">
        <v>180</v>
      </c>
      <c r="X166" s="21" t="s">
        <v>436</v>
      </c>
    </row>
    <row r="167" spans="23:24" x14ac:dyDescent="0.3">
      <c r="W167" s="7" t="s">
        <v>181</v>
      </c>
      <c r="X167" s="22" t="s">
        <v>36</v>
      </c>
    </row>
    <row r="168" spans="23:24" x14ac:dyDescent="0.3">
      <c r="W168" s="7" t="s">
        <v>182</v>
      </c>
      <c r="X168" s="22" t="s">
        <v>36</v>
      </c>
    </row>
    <row r="169" spans="23:24" x14ac:dyDescent="0.3">
      <c r="W169" s="7" t="s">
        <v>183</v>
      </c>
      <c r="X169" s="21" t="s">
        <v>436</v>
      </c>
    </row>
    <row r="170" spans="23:24" x14ac:dyDescent="0.3">
      <c r="W170" s="7" t="s">
        <v>184</v>
      </c>
      <c r="X170" s="22" t="s">
        <v>36</v>
      </c>
    </row>
    <row r="171" spans="23:24" x14ac:dyDescent="0.3">
      <c r="W171" s="7" t="s">
        <v>413</v>
      </c>
      <c r="X171" s="24" t="s">
        <v>59</v>
      </c>
    </row>
    <row r="172" spans="23:24" x14ac:dyDescent="0.3">
      <c r="W172" s="7" t="s">
        <v>185</v>
      </c>
      <c r="X172" s="21" t="s">
        <v>436</v>
      </c>
    </row>
    <row r="173" spans="23:24" x14ac:dyDescent="0.3">
      <c r="W173" s="7" t="s">
        <v>186</v>
      </c>
      <c r="X173" s="21" t="s">
        <v>436</v>
      </c>
    </row>
    <row r="174" spans="23:24" x14ac:dyDescent="0.3">
      <c r="W174" s="7" t="s">
        <v>187</v>
      </c>
      <c r="X174" s="22" t="s">
        <v>36</v>
      </c>
    </row>
    <row r="175" spans="23:24" x14ac:dyDescent="0.3">
      <c r="W175" s="7" t="s">
        <v>188</v>
      </c>
      <c r="X175" s="21" t="s">
        <v>436</v>
      </c>
    </row>
    <row r="176" spans="23:24" x14ac:dyDescent="0.3">
      <c r="W176" s="7" t="s">
        <v>189</v>
      </c>
      <c r="X176" s="21" t="s">
        <v>436</v>
      </c>
    </row>
    <row r="177" spans="23:24" x14ac:dyDescent="0.3">
      <c r="W177" s="7" t="s">
        <v>190</v>
      </c>
      <c r="X177" s="22" t="s">
        <v>36</v>
      </c>
    </row>
    <row r="178" spans="23:24" x14ac:dyDescent="0.3">
      <c r="W178" s="7" t="s">
        <v>191</v>
      </c>
      <c r="X178" s="21" t="s">
        <v>436</v>
      </c>
    </row>
    <row r="179" spans="23:24" x14ac:dyDescent="0.3">
      <c r="W179" s="7" t="s">
        <v>192</v>
      </c>
      <c r="X179" s="21" t="s">
        <v>436</v>
      </c>
    </row>
    <row r="180" spans="23:24" x14ac:dyDescent="0.3">
      <c r="W180" s="7" t="s">
        <v>193</v>
      </c>
      <c r="X180" s="22" t="s">
        <v>36</v>
      </c>
    </row>
    <row r="181" spans="23:24" x14ac:dyDescent="0.3">
      <c r="W181" s="7" t="s">
        <v>194</v>
      </c>
      <c r="X181" s="21" t="s">
        <v>436</v>
      </c>
    </row>
    <row r="182" spans="23:24" x14ac:dyDescent="0.3">
      <c r="W182" s="7" t="s">
        <v>195</v>
      </c>
      <c r="X182" s="22" t="s">
        <v>36</v>
      </c>
    </row>
    <row r="183" spans="23:24" x14ac:dyDescent="0.3">
      <c r="W183" s="7" t="s">
        <v>196</v>
      </c>
      <c r="X183" s="21" t="s">
        <v>436</v>
      </c>
    </row>
    <row r="184" spans="23:24" x14ac:dyDescent="0.3">
      <c r="W184" s="7" t="s">
        <v>414</v>
      </c>
      <c r="X184" s="24" t="s">
        <v>59</v>
      </c>
    </row>
    <row r="185" spans="23:24" x14ac:dyDescent="0.3">
      <c r="W185" s="7" t="s">
        <v>197</v>
      </c>
      <c r="X185" s="22" t="s">
        <v>36</v>
      </c>
    </row>
    <row r="186" spans="23:24" x14ac:dyDescent="0.3">
      <c r="W186" s="7" t="s">
        <v>198</v>
      </c>
      <c r="X186" s="21" t="s">
        <v>436</v>
      </c>
    </row>
    <row r="187" spans="23:24" x14ac:dyDescent="0.3">
      <c r="W187" s="7" t="s">
        <v>199</v>
      </c>
      <c r="X187" s="21" t="s">
        <v>436</v>
      </c>
    </row>
    <row r="188" spans="23:24" x14ac:dyDescent="0.3">
      <c r="W188" s="7" t="s">
        <v>200</v>
      </c>
      <c r="X188" s="21" t="s">
        <v>436</v>
      </c>
    </row>
    <row r="189" spans="23:24" x14ac:dyDescent="0.3">
      <c r="W189" s="7" t="s">
        <v>201</v>
      </c>
      <c r="X189" s="21" t="s">
        <v>436</v>
      </c>
    </row>
    <row r="190" spans="23:24" x14ac:dyDescent="0.3">
      <c r="W190" s="7" t="s">
        <v>202</v>
      </c>
      <c r="X190" s="22" t="s">
        <v>36</v>
      </c>
    </row>
    <row r="191" spans="23:24" x14ac:dyDescent="0.3">
      <c r="W191" s="7" t="s">
        <v>203</v>
      </c>
      <c r="X191" s="21" t="s">
        <v>436</v>
      </c>
    </row>
    <row r="192" spans="23:24" x14ac:dyDescent="0.3">
      <c r="W192" s="7" t="s">
        <v>204</v>
      </c>
      <c r="X192" s="22" t="s">
        <v>36</v>
      </c>
    </row>
    <row r="193" spans="23:24" x14ac:dyDescent="0.3">
      <c r="W193" s="7" t="s">
        <v>415</v>
      </c>
      <c r="X193" s="24" t="s">
        <v>59</v>
      </c>
    </row>
    <row r="194" spans="23:24" x14ac:dyDescent="0.3">
      <c r="W194" s="7" t="s">
        <v>205</v>
      </c>
      <c r="X194" s="21" t="s">
        <v>436</v>
      </c>
    </row>
    <row r="195" spans="23:24" x14ac:dyDescent="0.3">
      <c r="W195" s="7" t="s">
        <v>206</v>
      </c>
      <c r="X195" s="21" t="s">
        <v>436</v>
      </c>
    </row>
    <row r="196" spans="23:24" x14ac:dyDescent="0.3">
      <c r="W196" s="7" t="s">
        <v>207</v>
      </c>
      <c r="X196" s="21" t="s">
        <v>436</v>
      </c>
    </row>
    <row r="197" spans="23:24" x14ac:dyDescent="0.3">
      <c r="W197" s="7" t="s">
        <v>208</v>
      </c>
      <c r="X197" s="21" t="s">
        <v>436</v>
      </c>
    </row>
    <row r="198" spans="23:24" x14ac:dyDescent="0.3">
      <c r="W198" s="7" t="s">
        <v>209</v>
      </c>
      <c r="X198" s="22" t="s">
        <v>36</v>
      </c>
    </row>
    <row r="199" spans="23:24" x14ac:dyDescent="0.3">
      <c r="W199" s="7" t="s">
        <v>210</v>
      </c>
      <c r="X199" s="23" t="s">
        <v>41</v>
      </c>
    </row>
    <row r="200" spans="23:24" x14ac:dyDescent="0.3">
      <c r="W200" s="7" t="s">
        <v>211</v>
      </c>
      <c r="X200" s="21" t="s">
        <v>436</v>
      </c>
    </row>
    <row r="201" spans="23:24" x14ac:dyDescent="0.3">
      <c r="W201" s="7" t="s">
        <v>212</v>
      </c>
      <c r="X201" s="22" t="s">
        <v>36</v>
      </c>
    </row>
    <row r="202" spans="23:24" x14ac:dyDescent="0.3">
      <c r="W202" s="7" t="s">
        <v>213</v>
      </c>
      <c r="X202" s="21" t="s">
        <v>436</v>
      </c>
    </row>
    <row r="203" spans="23:24" x14ac:dyDescent="0.3">
      <c r="W203" s="7" t="s">
        <v>214</v>
      </c>
      <c r="X203" s="22" t="s">
        <v>36</v>
      </c>
    </row>
    <row r="204" spans="23:24" x14ac:dyDescent="0.3">
      <c r="W204" s="7" t="s">
        <v>215</v>
      </c>
      <c r="X204" s="21" t="s">
        <v>436</v>
      </c>
    </row>
    <row r="205" spans="23:24" x14ac:dyDescent="0.3">
      <c r="W205" s="7" t="s">
        <v>216</v>
      </c>
      <c r="X205" s="21" t="s">
        <v>436</v>
      </c>
    </row>
    <row r="206" spans="23:24" x14ac:dyDescent="0.3">
      <c r="W206" s="7" t="s">
        <v>217</v>
      </c>
      <c r="X206" s="21" t="s">
        <v>436</v>
      </c>
    </row>
    <row r="207" spans="23:24" x14ac:dyDescent="0.3">
      <c r="W207" s="7" t="s">
        <v>218</v>
      </c>
      <c r="X207" s="22" t="s">
        <v>36</v>
      </c>
    </row>
    <row r="208" spans="23:24" x14ac:dyDescent="0.3">
      <c r="W208" s="7" t="s">
        <v>435</v>
      </c>
      <c r="X208" s="21" t="s">
        <v>436</v>
      </c>
    </row>
    <row r="209" spans="23:24" x14ac:dyDescent="0.3">
      <c r="W209" s="7" t="s">
        <v>219</v>
      </c>
      <c r="X209" s="22" t="s">
        <v>36</v>
      </c>
    </row>
    <row r="210" spans="23:24" x14ac:dyDescent="0.3">
      <c r="W210" s="7" t="s">
        <v>220</v>
      </c>
      <c r="X210" s="21" t="s">
        <v>436</v>
      </c>
    </row>
    <row r="211" spans="23:24" x14ac:dyDescent="0.3">
      <c r="W211" s="7" t="s">
        <v>221</v>
      </c>
      <c r="X211" s="21" t="s">
        <v>436</v>
      </c>
    </row>
    <row r="212" spans="23:24" x14ac:dyDescent="0.3">
      <c r="W212" s="7" t="s">
        <v>222</v>
      </c>
      <c r="X212" s="21" t="s">
        <v>436</v>
      </c>
    </row>
    <row r="213" spans="23:24" x14ac:dyDescent="0.3">
      <c r="W213" s="7" t="s">
        <v>223</v>
      </c>
      <c r="X213" s="21" t="s">
        <v>436</v>
      </c>
    </row>
    <row r="214" spans="23:24" x14ac:dyDescent="0.3">
      <c r="W214" s="7" t="s">
        <v>416</v>
      </c>
      <c r="X214" s="24" t="s">
        <v>59</v>
      </c>
    </row>
    <row r="215" spans="23:24" x14ac:dyDescent="0.3">
      <c r="W215" s="7" t="s">
        <v>224</v>
      </c>
      <c r="X215" s="21" t="s">
        <v>436</v>
      </c>
    </row>
    <row r="216" spans="23:24" x14ac:dyDescent="0.3">
      <c r="W216" s="7" t="s">
        <v>225</v>
      </c>
      <c r="X216" s="21" t="s">
        <v>436</v>
      </c>
    </row>
    <row r="217" spans="23:24" x14ac:dyDescent="0.3">
      <c r="W217" s="7" t="s">
        <v>226</v>
      </c>
      <c r="X217" s="21" t="s">
        <v>436</v>
      </c>
    </row>
    <row r="218" spans="23:24" x14ac:dyDescent="0.3">
      <c r="W218" s="7" t="s">
        <v>227</v>
      </c>
      <c r="X218" s="21" t="s">
        <v>436</v>
      </c>
    </row>
    <row r="219" spans="23:24" x14ac:dyDescent="0.3">
      <c r="W219" s="7" t="s">
        <v>228</v>
      </c>
      <c r="X219" s="21" t="s">
        <v>436</v>
      </c>
    </row>
    <row r="220" spans="23:24" x14ac:dyDescent="0.3">
      <c r="W220" s="7" t="s">
        <v>229</v>
      </c>
      <c r="X220" s="22" t="s">
        <v>36</v>
      </c>
    </row>
    <row r="221" spans="23:24" x14ac:dyDescent="0.3">
      <c r="W221" s="7" t="s">
        <v>230</v>
      </c>
      <c r="X221" s="22" t="s">
        <v>36</v>
      </c>
    </row>
    <row r="222" spans="23:24" x14ac:dyDescent="0.3">
      <c r="W222" s="7" t="s">
        <v>231</v>
      </c>
      <c r="X222" s="21" t="s">
        <v>436</v>
      </c>
    </row>
    <row r="223" spans="23:24" x14ac:dyDescent="0.3">
      <c r="W223" s="7" t="s">
        <v>232</v>
      </c>
      <c r="X223" s="21" t="s">
        <v>436</v>
      </c>
    </row>
    <row r="224" spans="23:24" x14ac:dyDescent="0.3">
      <c r="W224" s="7" t="s">
        <v>233</v>
      </c>
      <c r="X224" s="21" t="s">
        <v>436</v>
      </c>
    </row>
    <row r="225" spans="23:24" x14ac:dyDescent="0.3">
      <c r="W225" s="7" t="s">
        <v>417</v>
      </c>
      <c r="X225" s="24" t="s">
        <v>59</v>
      </c>
    </row>
    <row r="226" spans="23:24" x14ac:dyDescent="0.3">
      <c r="W226" s="7" t="s">
        <v>234</v>
      </c>
      <c r="X226" s="22" t="s">
        <v>36</v>
      </c>
    </row>
    <row r="227" spans="23:24" x14ac:dyDescent="0.3">
      <c r="W227" s="7" t="s">
        <v>235</v>
      </c>
      <c r="X227" s="22" t="s">
        <v>36</v>
      </c>
    </row>
    <row r="228" spans="23:24" x14ac:dyDescent="0.3">
      <c r="W228" s="7" t="s">
        <v>236</v>
      </c>
      <c r="X228" s="21" t="s">
        <v>436</v>
      </c>
    </row>
    <row r="229" spans="23:24" x14ac:dyDescent="0.3">
      <c r="W229" s="7" t="s">
        <v>418</v>
      </c>
      <c r="X229" s="24" t="s">
        <v>59</v>
      </c>
    </row>
    <row r="230" spans="23:24" x14ac:dyDescent="0.3">
      <c r="W230" s="7" t="s">
        <v>237</v>
      </c>
      <c r="X230" s="21" t="s">
        <v>436</v>
      </c>
    </row>
    <row r="231" spans="23:24" x14ac:dyDescent="0.3">
      <c r="W231" s="7" t="s">
        <v>419</v>
      </c>
      <c r="X231" s="24" t="s">
        <v>59</v>
      </c>
    </row>
    <row r="232" spans="23:24" x14ac:dyDescent="0.3">
      <c r="W232" s="7" t="s">
        <v>238</v>
      </c>
      <c r="X232" s="22" t="s">
        <v>36</v>
      </c>
    </row>
    <row r="233" spans="23:24" x14ac:dyDescent="0.3">
      <c r="W233" s="7" t="s">
        <v>239</v>
      </c>
      <c r="X233" s="21" t="s">
        <v>436</v>
      </c>
    </row>
    <row r="234" spans="23:24" x14ac:dyDescent="0.3">
      <c r="W234" s="7" t="s">
        <v>240</v>
      </c>
      <c r="X234" s="21" t="s">
        <v>436</v>
      </c>
    </row>
    <row r="235" spans="23:24" x14ac:dyDescent="0.3">
      <c r="W235" s="7" t="s">
        <v>241</v>
      </c>
      <c r="X235" s="21" t="s">
        <v>436</v>
      </c>
    </row>
    <row r="236" spans="23:24" x14ac:dyDescent="0.3">
      <c r="W236" s="7" t="s">
        <v>242</v>
      </c>
      <c r="X236" s="22" t="s">
        <v>36</v>
      </c>
    </row>
    <row r="237" spans="23:24" x14ac:dyDescent="0.3">
      <c r="W237" s="7" t="s">
        <v>243</v>
      </c>
      <c r="X237" s="21" t="s">
        <v>436</v>
      </c>
    </row>
    <row r="238" spans="23:24" x14ac:dyDescent="0.3">
      <c r="W238" s="7" t="s">
        <v>244</v>
      </c>
      <c r="X238" s="21" t="s">
        <v>436</v>
      </c>
    </row>
    <row r="239" spans="23:24" x14ac:dyDescent="0.3">
      <c r="W239" s="7" t="s">
        <v>420</v>
      </c>
      <c r="X239" s="24" t="s">
        <v>59</v>
      </c>
    </row>
    <row r="240" spans="23:24" x14ac:dyDescent="0.3">
      <c r="W240" s="7" t="s">
        <v>245</v>
      </c>
      <c r="X240" s="21" t="s">
        <v>436</v>
      </c>
    </row>
    <row r="241" spans="23:24" x14ac:dyDescent="0.3">
      <c r="W241" s="7" t="s">
        <v>246</v>
      </c>
      <c r="X241" s="21" t="s">
        <v>436</v>
      </c>
    </row>
    <row r="242" spans="23:24" x14ac:dyDescent="0.3">
      <c r="W242" s="7" t="s">
        <v>247</v>
      </c>
      <c r="X242" s="22" t="s">
        <v>36</v>
      </c>
    </row>
    <row r="243" spans="23:24" x14ac:dyDescent="0.3">
      <c r="W243" s="7" t="s">
        <v>248</v>
      </c>
      <c r="X243" s="21" t="s">
        <v>436</v>
      </c>
    </row>
    <row r="244" spans="23:24" x14ac:dyDescent="0.3">
      <c r="W244" s="7" t="s">
        <v>249</v>
      </c>
      <c r="X244" s="21" t="s">
        <v>436</v>
      </c>
    </row>
    <row r="245" spans="23:24" x14ac:dyDescent="0.3">
      <c r="W245" s="7" t="s">
        <v>250</v>
      </c>
      <c r="X245" s="22" t="s">
        <v>36</v>
      </c>
    </row>
    <row r="246" spans="23:24" x14ac:dyDescent="0.3">
      <c r="W246" s="7" t="s">
        <v>251</v>
      </c>
      <c r="X246" s="21" t="s">
        <v>436</v>
      </c>
    </row>
    <row r="247" spans="23:24" x14ac:dyDescent="0.3">
      <c r="W247" s="7" t="s">
        <v>252</v>
      </c>
      <c r="X247" s="21" t="s">
        <v>436</v>
      </c>
    </row>
    <row r="248" spans="23:24" x14ac:dyDescent="0.3">
      <c r="W248" s="7" t="s">
        <v>253</v>
      </c>
      <c r="X248" s="21" t="s">
        <v>436</v>
      </c>
    </row>
    <row r="249" spans="23:24" x14ac:dyDescent="0.3">
      <c r="W249" s="7" t="s">
        <v>421</v>
      </c>
      <c r="X249" s="24" t="s">
        <v>59</v>
      </c>
    </row>
    <row r="250" spans="23:24" x14ac:dyDescent="0.3">
      <c r="W250" s="7" t="s">
        <v>254</v>
      </c>
      <c r="X250" s="21" t="s">
        <v>436</v>
      </c>
    </row>
    <row r="251" spans="23:24" x14ac:dyDescent="0.3">
      <c r="W251" s="7" t="s">
        <v>255</v>
      </c>
      <c r="X251" s="21" t="s">
        <v>436</v>
      </c>
    </row>
    <row r="252" spans="23:24" x14ac:dyDescent="0.3">
      <c r="W252" s="7" t="s">
        <v>256</v>
      </c>
      <c r="X252" s="21" t="s">
        <v>436</v>
      </c>
    </row>
    <row r="253" spans="23:24" x14ac:dyDescent="0.3">
      <c r="W253" s="7" t="s">
        <v>257</v>
      </c>
      <c r="X253" s="22" t="s">
        <v>36</v>
      </c>
    </row>
    <row r="254" spans="23:24" x14ac:dyDescent="0.3">
      <c r="W254" s="7" t="s">
        <v>258</v>
      </c>
      <c r="X254" s="21" t="s">
        <v>436</v>
      </c>
    </row>
    <row r="255" spans="23:24" x14ac:dyDescent="0.3">
      <c r="W255" s="7" t="s">
        <v>259</v>
      </c>
      <c r="X255" s="21" t="s">
        <v>436</v>
      </c>
    </row>
    <row r="256" spans="23:24" x14ac:dyDescent="0.3">
      <c r="W256" s="7" t="s">
        <v>260</v>
      </c>
      <c r="X256" s="21" t="s">
        <v>436</v>
      </c>
    </row>
    <row r="257" spans="23:24" x14ac:dyDescent="0.3">
      <c r="W257" s="7" t="s">
        <v>438</v>
      </c>
      <c r="X257" s="21" t="s">
        <v>436</v>
      </c>
    </row>
    <row r="258" spans="23:24" x14ac:dyDescent="0.3">
      <c r="W258" s="7" t="s">
        <v>261</v>
      </c>
      <c r="X258" s="21" t="s">
        <v>436</v>
      </c>
    </row>
    <row r="259" spans="23:24" x14ac:dyDescent="0.3">
      <c r="W259" s="7" t="s">
        <v>262</v>
      </c>
      <c r="X259" s="21" t="s">
        <v>436</v>
      </c>
    </row>
    <row r="260" spans="23:24" x14ac:dyDescent="0.3">
      <c r="W260" s="7" t="s">
        <v>263</v>
      </c>
      <c r="X260" s="21" t="s">
        <v>436</v>
      </c>
    </row>
    <row r="261" spans="23:24" x14ac:dyDescent="0.3">
      <c r="W261" s="7" t="s">
        <v>264</v>
      </c>
      <c r="X261" s="21" t="s">
        <v>436</v>
      </c>
    </row>
    <row r="262" spans="23:24" x14ac:dyDescent="0.3">
      <c r="W262" s="7" t="s">
        <v>402</v>
      </c>
      <c r="X262" s="29" t="s">
        <v>36</v>
      </c>
    </row>
    <row r="263" spans="23:24" x14ac:dyDescent="0.3">
      <c r="W263" s="7" t="s">
        <v>265</v>
      </c>
      <c r="X263" s="30" t="s">
        <v>436</v>
      </c>
    </row>
    <row r="264" spans="23:24" x14ac:dyDescent="0.3">
      <c r="W264" s="7" t="s">
        <v>266</v>
      </c>
      <c r="X264" s="21" t="s">
        <v>436</v>
      </c>
    </row>
    <row r="265" spans="23:24" x14ac:dyDescent="0.3">
      <c r="W265" s="7" t="s">
        <v>267</v>
      </c>
      <c r="X265" s="21" t="s">
        <v>436</v>
      </c>
    </row>
    <row r="266" spans="23:24" x14ac:dyDescent="0.3">
      <c r="W266" s="7" t="s">
        <v>268</v>
      </c>
      <c r="X266" s="21" t="s">
        <v>436</v>
      </c>
    </row>
    <row r="267" spans="23:24" x14ac:dyDescent="0.3">
      <c r="W267" s="7" t="s">
        <v>269</v>
      </c>
      <c r="X267" s="21" t="s">
        <v>436</v>
      </c>
    </row>
    <row r="268" spans="23:24" x14ac:dyDescent="0.3">
      <c r="W268" s="7" t="s">
        <v>270</v>
      </c>
      <c r="X268" s="21" t="s">
        <v>436</v>
      </c>
    </row>
    <row r="269" spans="23:24" x14ac:dyDescent="0.3">
      <c r="W269" s="7" t="s">
        <v>271</v>
      </c>
      <c r="X269" s="22" t="s">
        <v>36</v>
      </c>
    </row>
    <row r="270" spans="23:24" x14ac:dyDescent="0.3">
      <c r="W270" s="7" t="s">
        <v>272</v>
      </c>
      <c r="X270" s="22" t="s">
        <v>36</v>
      </c>
    </row>
    <row r="271" spans="23:24" x14ac:dyDescent="0.3">
      <c r="W271" s="7" t="s">
        <v>273</v>
      </c>
      <c r="X271" s="21" t="s">
        <v>436</v>
      </c>
    </row>
    <row r="272" spans="23:24" x14ac:dyDescent="0.3">
      <c r="W272" s="7" t="s">
        <v>274</v>
      </c>
      <c r="X272" s="22" t="s">
        <v>36</v>
      </c>
    </row>
    <row r="273" spans="23:24" x14ac:dyDescent="0.3">
      <c r="W273" s="7" t="s">
        <v>275</v>
      </c>
      <c r="X273" s="21" t="s">
        <v>436</v>
      </c>
    </row>
    <row r="274" spans="23:24" x14ac:dyDescent="0.3">
      <c r="W274" s="7" t="s">
        <v>276</v>
      </c>
      <c r="X274" s="21" t="s">
        <v>436</v>
      </c>
    </row>
    <row r="275" spans="23:24" x14ac:dyDescent="0.3">
      <c r="W275" s="7" t="s">
        <v>277</v>
      </c>
      <c r="X275" s="21" t="s">
        <v>436</v>
      </c>
    </row>
    <row r="276" spans="23:24" x14ac:dyDescent="0.3">
      <c r="W276" s="7" t="s">
        <v>278</v>
      </c>
      <c r="X276" s="21" t="s">
        <v>436</v>
      </c>
    </row>
    <row r="277" spans="23:24" x14ac:dyDescent="0.3">
      <c r="W277" s="7" t="s">
        <v>279</v>
      </c>
      <c r="X277" s="21" t="s">
        <v>436</v>
      </c>
    </row>
    <row r="278" spans="23:24" x14ac:dyDescent="0.3">
      <c r="W278" s="1" t="s">
        <v>444</v>
      </c>
      <c r="X278" s="21" t="s">
        <v>436</v>
      </c>
    </row>
    <row r="279" spans="23:24" x14ac:dyDescent="0.3">
      <c r="W279" s="7" t="s">
        <v>280</v>
      </c>
      <c r="X279" s="21" t="s">
        <v>436</v>
      </c>
    </row>
    <row r="280" spans="23:24" x14ac:dyDescent="0.3">
      <c r="W280" s="7" t="s">
        <v>281</v>
      </c>
      <c r="X280" s="21" t="s">
        <v>436</v>
      </c>
    </row>
    <row r="281" spans="23:24" x14ac:dyDescent="0.3">
      <c r="W281" s="7" t="s">
        <v>282</v>
      </c>
      <c r="X281" s="22" t="s">
        <v>36</v>
      </c>
    </row>
    <row r="282" spans="23:24" x14ac:dyDescent="0.3">
      <c r="W282" s="7" t="s">
        <v>283</v>
      </c>
      <c r="X282" s="21" t="s">
        <v>436</v>
      </c>
    </row>
    <row r="283" spans="23:24" x14ac:dyDescent="0.3">
      <c r="W283" s="7" t="s">
        <v>284</v>
      </c>
      <c r="X283" s="21" t="s">
        <v>436</v>
      </c>
    </row>
    <row r="284" spans="23:24" x14ac:dyDescent="0.3">
      <c r="W284" s="7" t="s">
        <v>285</v>
      </c>
      <c r="X284" s="22" t="s">
        <v>36</v>
      </c>
    </row>
    <row r="285" spans="23:24" x14ac:dyDescent="0.3">
      <c r="W285" s="7" t="s">
        <v>286</v>
      </c>
      <c r="X285" s="21" t="s">
        <v>436</v>
      </c>
    </row>
    <row r="286" spans="23:24" x14ac:dyDescent="0.3">
      <c r="W286" s="7" t="s">
        <v>287</v>
      </c>
      <c r="X286" s="21" t="s">
        <v>436</v>
      </c>
    </row>
    <row r="287" spans="23:24" x14ac:dyDescent="0.3">
      <c r="W287" s="7" t="s">
        <v>288</v>
      </c>
      <c r="X287" s="22" t="s">
        <v>36</v>
      </c>
    </row>
    <row r="288" spans="23:24" x14ac:dyDescent="0.3">
      <c r="W288" s="7" t="s">
        <v>289</v>
      </c>
      <c r="X288" s="21" t="s">
        <v>436</v>
      </c>
    </row>
    <row r="289" spans="23:24" x14ac:dyDescent="0.3">
      <c r="W289" s="7" t="s">
        <v>290</v>
      </c>
      <c r="X289" s="21" t="s">
        <v>436</v>
      </c>
    </row>
    <row r="290" spans="23:24" x14ac:dyDescent="0.3">
      <c r="W290" s="7" t="s">
        <v>291</v>
      </c>
      <c r="X290" s="21" t="s">
        <v>436</v>
      </c>
    </row>
    <row r="291" spans="23:24" x14ac:dyDescent="0.3">
      <c r="W291" s="7" t="s">
        <v>292</v>
      </c>
      <c r="X291" s="21" t="s">
        <v>436</v>
      </c>
    </row>
    <row r="292" spans="23:24" x14ac:dyDescent="0.3">
      <c r="W292" s="7" t="s">
        <v>293</v>
      </c>
      <c r="X292" s="21" t="s">
        <v>436</v>
      </c>
    </row>
    <row r="293" spans="23:24" x14ac:dyDescent="0.3">
      <c r="W293" s="7" t="s">
        <v>294</v>
      </c>
      <c r="X293" s="22" t="s">
        <v>36</v>
      </c>
    </row>
    <row r="294" spans="23:24" x14ac:dyDescent="0.3">
      <c r="W294" s="7" t="s">
        <v>295</v>
      </c>
      <c r="X294" s="22" t="s">
        <v>36</v>
      </c>
    </row>
    <row r="295" spans="23:24" x14ac:dyDescent="0.3">
      <c r="W295" s="7" t="s">
        <v>465</v>
      </c>
      <c r="X295" s="21" t="s">
        <v>436</v>
      </c>
    </row>
    <row r="296" spans="23:24" x14ac:dyDescent="0.3">
      <c r="W296" s="7" t="s">
        <v>296</v>
      </c>
      <c r="X296" s="23" t="s">
        <v>41</v>
      </c>
    </row>
    <row r="297" spans="23:24" x14ac:dyDescent="0.3">
      <c r="W297" s="7" t="s">
        <v>297</v>
      </c>
      <c r="X297" s="21" t="s">
        <v>436</v>
      </c>
    </row>
    <row r="298" spans="23:24" x14ac:dyDescent="0.3">
      <c r="W298" s="7" t="s">
        <v>298</v>
      </c>
      <c r="X298" s="21" t="s">
        <v>436</v>
      </c>
    </row>
    <row r="299" spans="23:24" x14ac:dyDescent="0.3">
      <c r="W299" s="7" t="s">
        <v>299</v>
      </c>
      <c r="X299" s="24" t="s">
        <v>59</v>
      </c>
    </row>
    <row r="300" spans="23:24" x14ac:dyDescent="0.3">
      <c r="W300" s="7" t="s">
        <v>422</v>
      </c>
      <c r="X300" s="21" t="s">
        <v>436</v>
      </c>
    </row>
    <row r="301" spans="23:24" x14ac:dyDescent="0.3">
      <c r="W301" s="7" t="s">
        <v>300</v>
      </c>
      <c r="X301" s="21" t="s">
        <v>436</v>
      </c>
    </row>
    <row r="302" spans="23:24" x14ac:dyDescent="0.3">
      <c r="W302" s="7" t="s">
        <v>301</v>
      </c>
      <c r="X302" s="21" t="s">
        <v>436</v>
      </c>
    </row>
    <row r="303" spans="23:24" x14ac:dyDescent="0.3">
      <c r="W303" s="7" t="s">
        <v>302</v>
      </c>
      <c r="X303" s="21" t="s">
        <v>436</v>
      </c>
    </row>
    <row r="304" spans="23:24" x14ac:dyDescent="0.3">
      <c r="W304" s="1" t="s">
        <v>439</v>
      </c>
      <c r="X304" s="22" t="s">
        <v>36</v>
      </c>
    </row>
    <row r="305" spans="23:24" x14ac:dyDescent="0.3">
      <c r="W305" s="7" t="s">
        <v>423</v>
      </c>
      <c r="X305" s="21" t="s">
        <v>436</v>
      </c>
    </row>
    <row r="306" spans="23:24" x14ac:dyDescent="0.3">
      <c r="W306" s="7" t="s">
        <v>303</v>
      </c>
      <c r="X306" s="21" t="s">
        <v>436</v>
      </c>
    </row>
    <row r="307" spans="23:24" x14ac:dyDescent="0.3">
      <c r="W307" s="7" t="s">
        <v>304</v>
      </c>
      <c r="X307" s="21" t="s">
        <v>436</v>
      </c>
    </row>
    <row r="308" spans="23:24" x14ac:dyDescent="0.3">
      <c r="W308" s="7" t="s">
        <v>305</v>
      </c>
      <c r="X308" s="21" t="s">
        <v>436</v>
      </c>
    </row>
    <row r="309" spans="23:24" x14ac:dyDescent="0.3">
      <c r="W309" s="7" t="s">
        <v>306</v>
      </c>
      <c r="X309" s="23" t="s">
        <v>41</v>
      </c>
    </row>
    <row r="310" spans="23:24" x14ac:dyDescent="0.3">
      <c r="W310" s="7" t="s">
        <v>307</v>
      </c>
      <c r="X310" s="21" t="s">
        <v>436</v>
      </c>
    </row>
    <row r="311" spans="23:24" x14ac:dyDescent="0.3">
      <c r="W311" s="7" t="s">
        <v>308</v>
      </c>
      <c r="X311" s="21" t="s">
        <v>436</v>
      </c>
    </row>
    <row r="312" spans="23:24" x14ac:dyDescent="0.3">
      <c r="W312" s="7" t="s">
        <v>309</v>
      </c>
      <c r="X312" s="22" t="s">
        <v>36</v>
      </c>
    </row>
    <row r="313" spans="23:24" x14ac:dyDescent="0.3">
      <c r="W313" s="7" t="s">
        <v>310</v>
      </c>
      <c r="X313" s="21" t="s">
        <v>436</v>
      </c>
    </row>
    <row r="314" spans="23:24" x14ac:dyDescent="0.3">
      <c r="W314" s="7" t="s">
        <v>311</v>
      </c>
      <c r="X314" s="25" t="s">
        <v>406</v>
      </c>
    </row>
    <row r="315" spans="23:24" x14ac:dyDescent="0.3">
      <c r="W315" s="7" t="s">
        <v>312</v>
      </c>
      <c r="X315" s="21" t="s">
        <v>436</v>
      </c>
    </row>
    <row r="316" spans="23:24" x14ac:dyDescent="0.3">
      <c r="W316" s="7" t="s">
        <v>313</v>
      </c>
      <c r="X316" s="22" t="s">
        <v>36</v>
      </c>
    </row>
    <row r="317" spans="23:24" x14ac:dyDescent="0.3">
      <c r="W317" s="7" t="s">
        <v>314</v>
      </c>
      <c r="X317" s="21" t="s">
        <v>436</v>
      </c>
    </row>
    <row r="318" spans="23:24" x14ac:dyDescent="0.3">
      <c r="W318" s="7" t="s">
        <v>315</v>
      </c>
      <c r="X318" s="21" t="s">
        <v>436</v>
      </c>
    </row>
    <row r="319" spans="23:24" x14ac:dyDescent="0.3">
      <c r="W319" s="7" t="s">
        <v>316</v>
      </c>
      <c r="X319" s="22" t="s">
        <v>36</v>
      </c>
    </row>
    <row r="320" spans="23:24" x14ac:dyDescent="0.3">
      <c r="W320" s="7" t="s">
        <v>317</v>
      </c>
      <c r="X320" s="24" t="s">
        <v>59</v>
      </c>
    </row>
    <row r="321" spans="23:24" x14ac:dyDescent="0.3">
      <c r="W321" s="7" t="s">
        <v>318</v>
      </c>
      <c r="X321" s="22" t="s">
        <v>36</v>
      </c>
    </row>
    <row r="322" spans="23:24" x14ac:dyDescent="0.3">
      <c r="W322" s="7" t="s">
        <v>424</v>
      </c>
      <c r="X322" s="21" t="s">
        <v>436</v>
      </c>
    </row>
    <row r="323" spans="23:24" x14ac:dyDescent="0.3">
      <c r="W323" s="7" t="s">
        <v>319</v>
      </c>
      <c r="X323" s="22" t="s">
        <v>36</v>
      </c>
    </row>
    <row r="324" spans="23:24" x14ac:dyDescent="0.3">
      <c r="W324" s="7" t="s">
        <v>320</v>
      </c>
      <c r="X324" s="22" t="s">
        <v>36</v>
      </c>
    </row>
    <row r="325" spans="23:24" x14ac:dyDescent="0.3">
      <c r="W325" s="7" t="s">
        <v>321</v>
      </c>
      <c r="X325" s="23" t="s">
        <v>41</v>
      </c>
    </row>
    <row r="326" spans="23:24" x14ac:dyDescent="0.3">
      <c r="W326" s="7" t="s">
        <v>322</v>
      </c>
      <c r="X326" s="22" t="s">
        <v>36</v>
      </c>
    </row>
    <row r="327" spans="23:24" x14ac:dyDescent="0.3">
      <c r="W327" s="1" t="s">
        <v>442</v>
      </c>
      <c r="X327" s="21" t="s">
        <v>436</v>
      </c>
    </row>
    <row r="328" spans="23:24" x14ac:dyDescent="0.3">
      <c r="W328" s="7" t="s">
        <v>425</v>
      </c>
      <c r="X328" s="21" t="s">
        <v>436</v>
      </c>
    </row>
    <row r="329" spans="23:24" x14ac:dyDescent="0.3">
      <c r="W329" s="7" t="s">
        <v>323</v>
      </c>
      <c r="X329" s="21" t="s">
        <v>436</v>
      </c>
    </row>
    <row r="330" spans="23:24" x14ac:dyDescent="0.3">
      <c r="W330" s="7" t="s">
        <v>324</v>
      </c>
      <c r="X330" s="22" t="s">
        <v>36</v>
      </c>
    </row>
    <row r="331" spans="23:24" x14ac:dyDescent="0.3">
      <c r="W331" s="7" t="s">
        <v>325</v>
      </c>
      <c r="X331" s="22" t="s">
        <v>36</v>
      </c>
    </row>
    <row r="332" spans="23:24" x14ac:dyDescent="0.3">
      <c r="W332" s="7" t="s">
        <v>326</v>
      </c>
      <c r="X332" s="21" t="s">
        <v>436</v>
      </c>
    </row>
    <row r="333" spans="23:24" x14ac:dyDescent="0.3">
      <c r="W333" s="7" t="s">
        <v>327</v>
      </c>
      <c r="X333" s="22" t="s">
        <v>36</v>
      </c>
    </row>
    <row r="334" spans="23:24" x14ac:dyDescent="0.3">
      <c r="W334" s="7" t="s">
        <v>328</v>
      </c>
      <c r="X334" s="21" t="s">
        <v>436</v>
      </c>
    </row>
    <row r="335" spans="23:24" x14ac:dyDescent="0.3">
      <c r="W335" s="7" t="s">
        <v>329</v>
      </c>
      <c r="X335" s="22" t="s">
        <v>36</v>
      </c>
    </row>
    <row r="336" spans="23:24" x14ac:dyDescent="0.3">
      <c r="W336" s="7" t="s">
        <v>330</v>
      </c>
      <c r="X336" s="21" t="s">
        <v>436</v>
      </c>
    </row>
    <row r="337" spans="23:24" x14ac:dyDescent="0.3">
      <c r="W337" s="7" t="s">
        <v>331</v>
      </c>
      <c r="X337" s="21" t="s">
        <v>436</v>
      </c>
    </row>
    <row r="338" spans="23:24" x14ac:dyDescent="0.3">
      <c r="W338" s="7" t="s">
        <v>332</v>
      </c>
      <c r="X338" s="21" t="s">
        <v>436</v>
      </c>
    </row>
    <row r="339" spans="23:24" x14ac:dyDescent="0.3">
      <c r="W339" s="7" t="s">
        <v>333</v>
      </c>
      <c r="X339" s="23" t="s">
        <v>431</v>
      </c>
    </row>
    <row r="340" spans="23:24" x14ac:dyDescent="0.3">
      <c r="W340" s="7" t="s">
        <v>430</v>
      </c>
      <c r="X340" s="23" t="s">
        <v>41</v>
      </c>
    </row>
    <row r="341" spans="23:24" x14ac:dyDescent="0.3">
      <c r="W341" s="7" t="s">
        <v>334</v>
      </c>
      <c r="X341" s="21" t="s">
        <v>436</v>
      </c>
    </row>
    <row r="342" spans="23:24" x14ac:dyDescent="0.3">
      <c r="W342" s="7" t="s">
        <v>335</v>
      </c>
      <c r="X342" s="22" t="s">
        <v>36</v>
      </c>
    </row>
    <row r="343" spans="23:24" x14ac:dyDescent="0.3">
      <c r="W343" s="7" t="s">
        <v>336</v>
      </c>
      <c r="X343"/>
    </row>
    <row r="344" spans="23:24" x14ac:dyDescent="0.3">
      <c r="W344" s="7" t="s">
        <v>337</v>
      </c>
      <c r="X344" s="22" t="s">
        <v>36</v>
      </c>
    </row>
    <row r="345" spans="23:24" x14ac:dyDescent="0.3">
      <c r="W345" s="7" t="s">
        <v>339</v>
      </c>
      <c r="X345" s="21" t="s">
        <v>436</v>
      </c>
    </row>
    <row r="346" spans="23:24" x14ac:dyDescent="0.3">
      <c r="W346" s="7" t="s">
        <v>340</v>
      </c>
      <c r="X346" s="23" t="s">
        <v>41</v>
      </c>
    </row>
    <row r="347" spans="23:24" x14ac:dyDescent="0.3">
      <c r="W347" s="7" t="s">
        <v>341</v>
      </c>
      <c r="X347" s="21" t="s">
        <v>436</v>
      </c>
    </row>
    <row r="348" spans="23:24" x14ac:dyDescent="0.3">
      <c r="W348" s="7" t="s">
        <v>342</v>
      </c>
      <c r="X348" s="21" t="s">
        <v>436</v>
      </c>
    </row>
    <row r="349" spans="23:24" x14ac:dyDescent="0.3">
      <c r="W349" s="7" t="s">
        <v>343</v>
      </c>
      <c r="X349" s="21" t="s">
        <v>436</v>
      </c>
    </row>
    <row r="350" spans="23:24" x14ac:dyDescent="0.3">
      <c r="W350" s="7" t="s">
        <v>344</v>
      </c>
      <c r="X350" s="21" t="s">
        <v>436</v>
      </c>
    </row>
    <row r="351" spans="23:24" x14ac:dyDescent="0.3">
      <c r="W351" s="7" t="s">
        <v>432</v>
      </c>
      <c r="X351" s="21" t="s">
        <v>436</v>
      </c>
    </row>
    <row r="352" spans="23:24" x14ac:dyDescent="0.3">
      <c r="W352" s="7" t="s">
        <v>345</v>
      </c>
      <c r="X352" s="22" t="s">
        <v>36</v>
      </c>
    </row>
    <row r="353" spans="23:24" x14ac:dyDescent="0.3">
      <c r="W353" s="7" t="s">
        <v>346</v>
      </c>
      <c r="X353" s="21" t="s">
        <v>436</v>
      </c>
    </row>
    <row r="354" spans="23:24" x14ac:dyDescent="0.3">
      <c r="W354" s="7" t="s">
        <v>347</v>
      </c>
      <c r="X354" s="22" t="s">
        <v>36</v>
      </c>
    </row>
    <row r="355" spans="23:24" x14ac:dyDescent="0.3">
      <c r="W355" s="7" t="s">
        <v>348</v>
      </c>
      <c r="X355" s="24" t="s">
        <v>59</v>
      </c>
    </row>
    <row r="356" spans="23:24" x14ac:dyDescent="0.3">
      <c r="W356" s="7" t="s">
        <v>349</v>
      </c>
      <c r="X356" s="22" t="s">
        <v>36</v>
      </c>
    </row>
    <row r="357" spans="23:24" x14ac:dyDescent="0.3">
      <c r="W357" s="7" t="s">
        <v>426</v>
      </c>
      <c r="X357" s="23" t="s">
        <v>41</v>
      </c>
    </row>
    <row r="358" spans="23:24" x14ac:dyDescent="0.3">
      <c r="W358" s="7" t="s">
        <v>350</v>
      </c>
      <c r="X358" s="21" t="s">
        <v>436</v>
      </c>
    </row>
    <row r="359" spans="23:24" x14ac:dyDescent="0.3">
      <c r="W359" s="7" t="s">
        <v>351</v>
      </c>
      <c r="X359" s="22" t="s">
        <v>36</v>
      </c>
    </row>
    <row r="360" spans="23:24" x14ac:dyDescent="0.3">
      <c r="W360" s="7" t="s">
        <v>352</v>
      </c>
      <c r="X360" s="22" t="s">
        <v>36</v>
      </c>
    </row>
    <row r="361" spans="23:24" x14ac:dyDescent="0.3">
      <c r="W361" s="7" t="s">
        <v>353</v>
      </c>
      <c r="X361" s="21" t="s">
        <v>436</v>
      </c>
    </row>
    <row r="362" spans="23:24" x14ac:dyDescent="0.3">
      <c r="W362" s="7" t="s">
        <v>441</v>
      </c>
      <c r="X362" s="24" t="s">
        <v>59</v>
      </c>
    </row>
    <row r="363" spans="23:24" x14ac:dyDescent="0.3">
      <c r="W363" s="7" t="s">
        <v>354</v>
      </c>
      <c r="X363" s="21" t="s">
        <v>436</v>
      </c>
    </row>
    <row r="364" spans="23:24" x14ac:dyDescent="0.3">
      <c r="W364" s="7" t="s">
        <v>427</v>
      </c>
      <c r="X364" s="21" t="s">
        <v>436</v>
      </c>
    </row>
    <row r="365" spans="23:24" x14ac:dyDescent="0.3">
      <c r="W365" s="7" t="s">
        <v>355</v>
      </c>
      <c r="X365" s="21" t="s">
        <v>436</v>
      </c>
    </row>
    <row r="366" spans="23:24" x14ac:dyDescent="0.3">
      <c r="W366" s="7" t="s">
        <v>356</v>
      </c>
      <c r="X366" s="21" t="s">
        <v>436</v>
      </c>
    </row>
    <row r="367" spans="23:24" x14ac:dyDescent="0.3">
      <c r="W367" s="7" t="s">
        <v>357</v>
      </c>
      <c r="X367" s="21" t="s">
        <v>436</v>
      </c>
    </row>
    <row r="368" spans="23:24" x14ac:dyDescent="0.3">
      <c r="W368" s="7" t="s">
        <v>358</v>
      </c>
      <c r="X368" s="22" t="s">
        <v>36</v>
      </c>
    </row>
    <row r="369" spans="23:24" x14ac:dyDescent="0.3">
      <c r="W369" s="7" t="s">
        <v>359</v>
      </c>
      <c r="X369" s="21" t="s">
        <v>436</v>
      </c>
    </row>
    <row r="370" spans="23:24" x14ac:dyDescent="0.3">
      <c r="W370" s="7" t="s">
        <v>360</v>
      </c>
      <c r="X370" s="22" t="s">
        <v>36</v>
      </c>
    </row>
    <row r="371" spans="23:24" x14ac:dyDescent="0.3">
      <c r="W371" s="7" t="s">
        <v>361</v>
      </c>
      <c r="X371" s="21" t="s">
        <v>436</v>
      </c>
    </row>
    <row r="372" spans="23:24" x14ac:dyDescent="0.3">
      <c r="W372" s="7" t="s">
        <v>362</v>
      </c>
      <c r="X372" s="21" t="s">
        <v>436</v>
      </c>
    </row>
    <row r="373" spans="23:24" x14ac:dyDescent="0.3">
      <c r="W373" s="7" t="s">
        <v>363</v>
      </c>
      <c r="X373" s="22" t="s">
        <v>36</v>
      </c>
    </row>
    <row r="374" spans="23:24" x14ac:dyDescent="0.3">
      <c r="W374" s="7" t="s">
        <v>364</v>
      </c>
      <c r="X374" s="21" t="s">
        <v>436</v>
      </c>
    </row>
    <row r="375" spans="23:24" x14ac:dyDescent="0.3">
      <c r="W375" s="7" t="s">
        <v>365</v>
      </c>
      <c r="X375" s="22" t="s">
        <v>36</v>
      </c>
    </row>
    <row r="376" spans="23:24" x14ac:dyDescent="0.3">
      <c r="W376" s="7" t="s">
        <v>366</v>
      </c>
      <c r="X376" s="22" t="s">
        <v>36</v>
      </c>
    </row>
    <row r="377" spans="23:24" x14ac:dyDescent="0.3">
      <c r="W377" s="7" t="s">
        <v>367</v>
      </c>
      <c r="X377" s="22" t="s">
        <v>36</v>
      </c>
    </row>
    <row r="378" spans="23:24" x14ac:dyDescent="0.3">
      <c r="W378" s="7" t="s">
        <v>368</v>
      </c>
      <c r="X378" s="21" t="s">
        <v>436</v>
      </c>
    </row>
    <row r="379" spans="23:24" x14ac:dyDescent="0.3">
      <c r="W379" s="7" t="s">
        <v>369</v>
      </c>
      <c r="X379" s="21" t="s">
        <v>436</v>
      </c>
    </row>
    <row r="380" spans="23:24" x14ac:dyDescent="0.3">
      <c r="W380" s="7" t="s">
        <v>370</v>
      </c>
      <c r="X380" s="21" t="s">
        <v>436</v>
      </c>
    </row>
    <row r="381" spans="23:24" x14ac:dyDescent="0.3">
      <c r="W381" s="7" t="s">
        <v>371</v>
      </c>
      <c r="X381" s="21" t="s">
        <v>436</v>
      </c>
    </row>
    <row r="382" spans="23:24" x14ac:dyDescent="0.3">
      <c r="W382" s="7" t="s">
        <v>372</v>
      </c>
      <c r="X382" s="21" t="s">
        <v>436</v>
      </c>
    </row>
    <row r="383" spans="23:24" x14ac:dyDescent="0.3">
      <c r="W383" s="7" t="s">
        <v>428</v>
      </c>
      <c r="X383" s="22" t="s">
        <v>36</v>
      </c>
    </row>
    <row r="384" spans="23:24" x14ac:dyDescent="0.3">
      <c r="W384" s="7" t="s">
        <v>373</v>
      </c>
      <c r="X384" s="21" t="s">
        <v>436</v>
      </c>
    </row>
    <row r="385" spans="23:24" x14ac:dyDescent="0.3">
      <c r="W385" s="7" t="s">
        <v>437</v>
      </c>
      <c r="X385" s="22" t="s">
        <v>36</v>
      </c>
    </row>
    <row r="386" spans="23:24" x14ac:dyDescent="0.3">
      <c r="W386" s="7" t="s">
        <v>374</v>
      </c>
      <c r="X386" s="21" t="s">
        <v>436</v>
      </c>
    </row>
    <row r="387" spans="23:24" x14ac:dyDescent="0.3">
      <c r="W387" s="7" t="s">
        <v>375</v>
      </c>
      <c r="X387" s="21" t="s">
        <v>436</v>
      </c>
    </row>
    <row r="388" spans="23:24" x14ac:dyDescent="0.3">
      <c r="W388" s="7" t="s">
        <v>376</v>
      </c>
      <c r="X388" s="22" t="s">
        <v>36</v>
      </c>
    </row>
    <row r="389" spans="23:24" x14ac:dyDescent="0.3">
      <c r="W389" s="7" t="s">
        <v>377</v>
      </c>
      <c r="X389" s="21" t="s">
        <v>436</v>
      </c>
    </row>
    <row r="390" spans="23:24" x14ac:dyDescent="0.3">
      <c r="W390" s="7" t="s">
        <v>378</v>
      </c>
    </row>
    <row r="391" spans="23:24" x14ac:dyDescent="0.3">
      <c r="W391" s="20" t="s">
        <v>338</v>
      </c>
    </row>
    <row r="392" spans="23:24" x14ac:dyDescent="0.3">
      <c r="W392" s="20" t="s">
        <v>58</v>
      </c>
    </row>
    <row r="393" spans="23:24" x14ac:dyDescent="0.3">
      <c r="W393" s="20" t="s">
        <v>133</v>
      </c>
    </row>
  </sheetData>
  <sheetProtection selectLockedCells="1"/>
  <sortState xmlns:xlrd2="http://schemas.microsoft.com/office/spreadsheetml/2017/richdata2" ref="W12:X387">
    <sortCondition ref="W12:W387"/>
  </sortState>
  <mergeCells count="8">
    <mergeCell ref="A1:P2"/>
    <mergeCell ref="A4:P10"/>
    <mergeCell ref="A13:B14"/>
    <mergeCell ref="C13:C14"/>
    <mergeCell ref="E13:G14"/>
    <mergeCell ref="H13:H14"/>
    <mergeCell ref="J13:L14"/>
    <mergeCell ref="M13:O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ECC7-5232-4754-9DCB-36DC6598313C}">
  <dimension ref="A1:Q30"/>
  <sheetViews>
    <sheetView topLeftCell="A9" workbookViewId="0">
      <selection activeCell="A16" sqref="A16:K18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520</v>
      </c>
      <c r="B2" s="66"/>
      <c r="C2" s="66"/>
      <c r="D2" s="66"/>
      <c r="E2" s="66"/>
      <c r="F2" s="66"/>
      <c r="G2" s="66"/>
      <c r="H2" s="66"/>
      <c r="I2" s="66"/>
      <c r="J2" s="66"/>
      <c r="K2" s="17">
        <v>9</v>
      </c>
      <c r="M2" s="67" t="s">
        <v>15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40.200000000000003" customHeight="1" x14ac:dyDescent="0.3">
      <c r="A4" s="56" t="s">
        <v>506</v>
      </c>
      <c r="B4" s="55" t="s">
        <v>507</v>
      </c>
      <c r="C4" s="55"/>
      <c r="D4" s="6">
        <v>1152686613</v>
      </c>
      <c r="E4" s="58" t="s">
        <v>15</v>
      </c>
      <c r="F4" s="61" t="s">
        <v>400</v>
      </c>
      <c r="G4" s="62" t="s">
        <v>505</v>
      </c>
      <c r="H4" s="51" t="s">
        <v>429</v>
      </c>
      <c r="I4" s="51" t="s">
        <v>288</v>
      </c>
      <c r="J4" s="51" t="s">
        <v>14</v>
      </c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20220218007-9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24" customHeight="1" x14ac:dyDescent="0.3">
      <c r="A5" s="56"/>
      <c r="B5" s="55" t="s">
        <v>508</v>
      </c>
      <c r="C5" s="55"/>
      <c r="D5" s="6">
        <v>1035432133</v>
      </c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3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3</v>
      </c>
    </row>
    <row r="6" spans="1:17" ht="38.4" customHeight="1" x14ac:dyDescent="0.3">
      <c r="A6" s="56"/>
      <c r="B6" s="55"/>
      <c r="C6" s="55"/>
      <c r="D6" s="31"/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3</v>
      </c>
      <c r="O6" s="16">
        <f>SUM(O4:O5)</f>
        <v>0</v>
      </c>
      <c r="P6" s="16">
        <f>SUM(P4:P5)</f>
        <v>0</v>
      </c>
      <c r="Q6" s="16">
        <f>SUM(Q4:Q5)</f>
        <v>3</v>
      </c>
    </row>
    <row r="7" spans="1:17" ht="36" customHeight="1" x14ac:dyDescent="0.3">
      <c r="A7" s="56" t="s">
        <v>451</v>
      </c>
      <c r="B7" s="55" t="s">
        <v>509</v>
      </c>
      <c r="C7" s="55"/>
      <c r="D7" s="6">
        <v>1000099578</v>
      </c>
      <c r="E7" s="58" t="s">
        <v>4</v>
      </c>
      <c r="F7" s="61" t="s">
        <v>434</v>
      </c>
      <c r="G7" s="62" t="s">
        <v>510</v>
      </c>
      <c r="H7" s="51" t="s">
        <v>68</v>
      </c>
      <c r="I7" s="51" t="s">
        <v>68</v>
      </c>
      <c r="J7" s="51" t="s">
        <v>14</v>
      </c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20220207001-9</v>
      </c>
    </row>
    <row r="8" spans="1:17" ht="16.8" customHeight="1" x14ac:dyDescent="0.3">
      <c r="A8" s="56"/>
      <c r="B8" s="55"/>
      <c r="C8" s="55"/>
      <c r="D8" s="6"/>
      <c r="E8" s="59"/>
      <c r="F8" s="61"/>
      <c r="G8" s="62"/>
      <c r="H8" s="51"/>
      <c r="I8" s="51"/>
      <c r="J8" s="51"/>
      <c r="K8" s="53"/>
    </row>
    <row r="9" spans="1:17" ht="28.2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 t="s">
        <v>512</v>
      </c>
      <c r="B10" s="55" t="s">
        <v>513</v>
      </c>
      <c r="C10" s="55"/>
      <c r="D10" s="6">
        <v>21118049</v>
      </c>
      <c r="E10" s="58" t="s">
        <v>15</v>
      </c>
      <c r="F10" s="61" t="s">
        <v>400</v>
      </c>
      <c r="G10" s="62" t="s">
        <v>511</v>
      </c>
      <c r="H10" s="51" t="s">
        <v>429</v>
      </c>
      <c r="I10" s="51" t="s">
        <v>105</v>
      </c>
      <c r="J10" s="51" t="s">
        <v>14</v>
      </c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20220218008-9</v>
      </c>
    </row>
    <row r="11" spans="1:17" ht="19.8" customHeight="1" x14ac:dyDescent="0.3">
      <c r="A11" s="56"/>
      <c r="B11" s="55" t="s">
        <v>514</v>
      </c>
      <c r="C11" s="55"/>
      <c r="D11" s="6">
        <v>1037592726</v>
      </c>
      <c r="E11" s="59"/>
      <c r="F11" s="61"/>
      <c r="G11" s="62"/>
      <c r="H11" s="51"/>
      <c r="I11" s="51"/>
      <c r="J11" s="51"/>
      <c r="K11" s="53"/>
    </row>
    <row r="12" spans="1:17" ht="22.2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16.8" customHeight="1" x14ac:dyDescent="0.3">
      <c r="A13" s="56" t="s">
        <v>516</v>
      </c>
      <c r="B13" s="68" t="s">
        <v>517</v>
      </c>
      <c r="C13" s="68"/>
      <c r="D13" s="26">
        <v>1152186933</v>
      </c>
      <c r="E13" s="58" t="s">
        <v>15</v>
      </c>
      <c r="F13" s="61" t="s">
        <v>398</v>
      </c>
      <c r="G13" s="62" t="s">
        <v>515</v>
      </c>
      <c r="H13" s="51" t="s">
        <v>377</v>
      </c>
      <c r="I13" s="51" t="s">
        <v>377</v>
      </c>
      <c r="J13" s="51" t="s">
        <v>14</v>
      </c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20220218009-9</v>
      </c>
    </row>
    <row r="14" spans="1:17" ht="18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18.600000000000001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22.2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/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16.2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19.2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202202-9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21.6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23.4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202202-9</v>
      </c>
    </row>
    <row r="23" spans="1:11" ht="21.6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16.8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  <row r="25" spans="1:11" ht="22.2" customHeight="1" x14ac:dyDescent="0.3">
      <c r="A25" s="56"/>
      <c r="B25" s="57"/>
      <c r="C25" s="55"/>
      <c r="D25" s="6"/>
      <c r="E25" s="58"/>
      <c r="F25" s="61"/>
      <c r="G25" s="62"/>
      <c r="H25" s="51"/>
      <c r="I25" s="51"/>
      <c r="J25" s="51"/>
      <c r="K25" s="52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tecnológica",Intro!$U$9,IF(E25="Especialización en Finanzas​",Intro!$U$10,IF(E25="Especialización en formulación y evaluación de proyectos​",Intro!$U$11,IF(E25="Maestria En Gestión de la Innovación Tecnológica, Cooperación y Desarrollo Regional​",Intro!$U$12,IF( E25="Ingeniería en calidad",Intro!$U$8,""))))))))))),A25,"-",$K$2)</f>
        <v>202202-9</v>
      </c>
    </row>
    <row r="26" spans="1:11" ht="16.8" customHeight="1" x14ac:dyDescent="0.3">
      <c r="A26" s="56"/>
      <c r="B26" s="55"/>
      <c r="C26" s="55"/>
      <c r="D26" s="31"/>
      <c r="E26" s="59"/>
      <c r="F26" s="61"/>
      <c r="G26" s="62"/>
      <c r="H26" s="51"/>
      <c r="I26" s="51"/>
      <c r="J26" s="51"/>
      <c r="K26" s="53"/>
    </row>
    <row r="27" spans="1:11" x14ac:dyDescent="0.3">
      <c r="A27" s="56"/>
      <c r="B27" s="55"/>
      <c r="C27" s="55"/>
      <c r="D27" s="6"/>
      <c r="E27" s="60"/>
      <c r="F27" s="61"/>
      <c r="G27" s="62"/>
      <c r="H27" s="51"/>
      <c r="I27" s="51"/>
      <c r="J27" s="51"/>
      <c r="K27" s="54"/>
    </row>
    <row r="28" spans="1:11" ht="22.2" customHeight="1" x14ac:dyDescent="0.3">
      <c r="A28" s="56"/>
      <c r="B28" s="57"/>
      <c r="C28" s="55"/>
      <c r="D28" s="6"/>
      <c r="E28" s="58"/>
      <c r="F28" s="61"/>
      <c r="G28" s="62"/>
      <c r="H28" s="51"/>
      <c r="I28" s="51"/>
      <c r="J28" s="51"/>
      <c r="K28" s="52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tecnológica",Intro!$U$9,IF(E28="Especialización en Finanzas​",Intro!$U$10,IF(E28="Especialización en formulación y evaluación de proyectos​",Intro!$U$11,IF(E28="Maestria En Gestión de la Innovación Tecnológica, Cooperación y Desarrollo Regional​",Intro!$U$12,IF( E28="Ingeniería en calidad",Intro!$U$8,""))))))))))),A28,"-",$K$2)</f>
        <v>202202-9</v>
      </c>
    </row>
    <row r="29" spans="1:11" ht="19.8" customHeight="1" x14ac:dyDescent="0.3">
      <c r="A29" s="56"/>
      <c r="B29" s="55"/>
      <c r="C29" s="55"/>
      <c r="D29" s="31"/>
      <c r="E29" s="59"/>
      <c r="F29" s="61"/>
      <c r="G29" s="62"/>
      <c r="H29" s="51"/>
      <c r="I29" s="51"/>
      <c r="J29" s="51"/>
      <c r="K29" s="53"/>
    </row>
    <row r="30" spans="1:11" ht="25.2" customHeight="1" x14ac:dyDescent="0.3">
      <c r="A30" s="56"/>
      <c r="B30" s="55"/>
      <c r="C30" s="55"/>
      <c r="D30" s="6"/>
      <c r="E30" s="60"/>
      <c r="F30" s="61"/>
      <c r="G30" s="62"/>
      <c r="H30" s="51"/>
      <c r="I30" s="51"/>
      <c r="J30" s="51"/>
      <c r="K30" s="54"/>
    </row>
  </sheetData>
  <mergeCells count="105"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I28:I30"/>
    <mergeCell ref="J28:J30"/>
    <mergeCell ref="K28:K30"/>
    <mergeCell ref="B29:C29"/>
    <mergeCell ref="B30:C30"/>
    <mergeCell ref="A28:A30"/>
    <mergeCell ref="B28:C28"/>
    <mergeCell ref="E28:E30"/>
    <mergeCell ref="F28:F30"/>
    <mergeCell ref="G28:G30"/>
    <mergeCell ref="H28:H30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261D729-44F6-41CB-BE4D-DBD365D71DEF}">
          <x14:formula1>
            <xm:f>Intro!$V$2:$V$5</xm:f>
          </x14:formula1>
          <xm:sqref>F4:F30</xm:sqref>
        </x14:dataValidation>
        <x14:dataValidation type="list" allowBlank="1" showInputMessage="1" showErrorMessage="1" xr:uid="{DF2D11B6-3494-4BB1-A56C-5FA439EED40E}">
          <x14:formula1>
            <xm:f>Intro!$T$2:$T$9</xm:f>
          </x14:formula1>
          <xm:sqref>E4:E30 M2:Q2</xm:sqref>
        </x14:dataValidation>
        <x14:dataValidation type="list" allowBlank="1" showInputMessage="1" showErrorMessage="1" xr:uid="{B9C9C15F-9FF8-4CAF-9939-51D61772A11E}">
          <x14:formula1>
            <xm:f>Intro!$W$4:$W$6</xm:f>
          </x14:formula1>
          <xm:sqref>J4:J30</xm:sqref>
        </x14:dataValidation>
        <x14:dataValidation type="list" allowBlank="1" showInputMessage="1" showErrorMessage="1" xr:uid="{09321814-0A26-4800-88D7-0BCFA043D999}">
          <x14:formula1>
            <xm:f>Intro!$W$12:$W$393</xm:f>
          </x14:formula1>
          <xm:sqref>H4:I30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7214-4ABF-47B2-852F-E3BDDF36BF60}">
  <dimension ref="A1:Q30"/>
  <sheetViews>
    <sheetView tabSelected="1" workbookViewId="0">
      <selection activeCell="G16" sqref="G16:G18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519</v>
      </c>
      <c r="B2" s="66"/>
      <c r="C2" s="66"/>
      <c r="D2" s="66"/>
      <c r="E2" s="66"/>
      <c r="F2" s="66"/>
      <c r="G2" s="66"/>
      <c r="H2" s="66"/>
      <c r="I2" s="66"/>
      <c r="J2" s="66"/>
      <c r="K2" s="17">
        <v>10</v>
      </c>
      <c r="M2" s="67" t="s">
        <v>15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23.4" customHeight="1" x14ac:dyDescent="0.3">
      <c r="A4" s="56" t="s">
        <v>518</v>
      </c>
      <c r="B4" s="55" t="s">
        <v>523</v>
      </c>
      <c r="C4" s="55"/>
      <c r="D4" s="6">
        <v>1020420790</v>
      </c>
      <c r="E4" s="58" t="s">
        <v>15</v>
      </c>
      <c r="F4" s="61" t="s">
        <v>400</v>
      </c>
      <c r="G4" s="62" t="s">
        <v>521</v>
      </c>
      <c r="H4" s="51" t="s">
        <v>350</v>
      </c>
      <c r="I4" s="51" t="s">
        <v>350</v>
      </c>
      <c r="J4" s="51" t="s">
        <v>14</v>
      </c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20220218010-10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18" customHeight="1" x14ac:dyDescent="0.3">
      <c r="A5" s="56"/>
      <c r="B5" s="55"/>
      <c r="C5" s="55"/>
      <c r="D5" s="6"/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2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2</v>
      </c>
    </row>
    <row r="6" spans="1:17" ht="13.2" customHeight="1" x14ac:dyDescent="0.3">
      <c r="A6" s="56"/>
      <c r="B6" s="55"/>
      <c r="C6" s="55"/>
      <c r="D6" s="31"/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2</v>
      </c>
      <c r="O6" s="16">
        <f>SUM(O4:O5)</f>
        <v>0</v>
      </c>
      <c r="P6" s="16">
        <f>SUM(P4:P5)</f>
        <v>0</v>
      </c>
      <c r="Q6" s="16">
        <f>SUM(Q4:Q5)</f>
        <v>2</v>
      </c>
    </row>
    <row r="7" spans="1:17" ht="19.8" customHeight="1" x14ac:dyDescent="0.3">
      <c r="A7" s="56" t="s">
        <v>456</v>
      </c>
      <c r="B7" s="55" t="s">
        <v>525</v>
      </c>
      <c r="C7" s="55"/>
      <c r="D7" s="6">
        <v>1152193182</v>
      </c>
      <c r="E7" s="58" t="s">
        <v>4</v>
      </c>
      <c r="F7" s="61" t="s">
        <v>398</v>
      </c>
      <c r="G7" s="62" t="s">
        <v>524</v>
      </c>
      <c r="H7" s="51" t="s">
        <v>68</v>
      </c>
      <c r="I7" s="51" t="s">
        <v>68</v>
      </c>
      <c r="J7" s="51" t="s">
        <v>14</v>
      </c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20220207002-10</v>
      </c>
    </row>
    <row r="8" spans="1:17" ht="16.8" customHeight="1" x14ac:dyDescent="0.3">
      <c r="A8" s="56"/>
      <c r="B8" s="55"/>
      <c r="C8" s="55"/>
      <c r="D8" s="6"/>
      <c r="E8" s="59"/>
      <c r="F8" s="61"/>
      <c r="G8" s="62"/>
      <c r="H8" s="51"/>
      <c r="I8" s="51"/>
      <c r="J8" s="51"/>
      <c r="K8" s="53"/>
    </row>
    <row r="9" spans="1:17" ht="28.2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33" customHeight="1" x14ac:dyDescent="0.3">
      <c r="A10" s="56" t="s">
        <v>522</v>
      </c>
      <c r="B10" s="55" t="s">
        <v>528</v>
      </c>
      <c r="C10" s="55"/>
      <c r="D10" s="6">
        <v>71784889</v>
      </c>
      <c r="E10" s="58" t="s">
        <v>15</v>
      </c>
      <c r="F10" s="61" t="s">
        <v>400</v>
      </c>
      <c r="G10" s="62" t="s">
        <v>526</v>
      </c>
      <c r="H10" s="51" t="s">
        <v>68</v>
      </c>
      <c r="I10" s="51" t="s">
        <v>527</v>
      </c>
      <c r="J10" s="51" t="s">
        <v>14</v>
      </c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20220218011-10</v>
      </c>
    </row>
    <row r="11" spans="1:17" ht="24" customHeight="1" x14ac:dyDescent="0.3">
      <c r="A11" s="56"/>
      <c r="B11" s="55" t="s">
        <v>529</v>
      </c>
      <c r="C11" s="55"/>
      <c r="D11" s="6">
        <v>44003944</v>
      </c>
      <c r="E11" s="59"/>
      <c r="F11" s="61"/>
      <c r="G11" s="62"/>
      <c r="H11" s="51"/>
      <c r="I11" s="51"/>
      <c r="J11" s="51"/>
      <c r="K11" s="53"/>
    </row>
    <row r="12" spans="1:17" ht="34.799999999999997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16.8" customHeight="1" x14ac:dyDescent="0.3">
      <c r="A13" s="56" t="s">
        <v>503</v>
      </c>
      <c r="B13" s="68" t="s">
        <v>531</v>
      </c>
      <c r="C13" s="68"/>
      <c r="D13" s="26">
        <v>1066746652</v>
      </c>
      <c r="E13" s="58" t="s">
        <v>8</v>
      </c>
      <c r="F13" s="61" t="s">
        <v>434</v>
      </c>
      <c r="G13" s="62" t="s">
        <v>530</v>
      </c>
      <c r="H13" s="51" t="s">
        <v>113</v>
      </c>
      <c r="I13" s="51" t="s">
        <v>113</v>
      </c>
      <c r="J13" s="51" t="s">
        <v>14</v>
      </c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20220209006-10</v>
      </c>
    </row>
    <row r="14" spans="1:17" ht="18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18.600000000000001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22.2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202202-10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16.2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19.2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202202-10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21.6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23.4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202202-10</v>
      </c>
    </row>
    <row r="23" spans="1:11" ht="21.6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16.8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  <row r="25" spans="1:11" ht="22.2" customHeight="1" x14ac:dyDescent="0.3">
      <c r="A25" s="56"/>
      <c r="B25" s="57"/>
      <c r="C25" s="55"/>
      <c r="D25" s="6"/>
      <c r="E25" s="58"/>
      <c r="F25" s="61"/>
      <c r="G25" s="62"/>
      <c r="H25" s="51"/>
      <c r="I25" s="51"/>
      <c r="J25" s="51"/>
      <c r="K25" s="52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tecnológica",Intro!$U$9,IF(E25="Especialización en Finanzas​",Intro!$U$10,IF(E25="Especialización en formulación y evaluación de proyectos​",Intro!$U$11,IF(E25="Maestria En Gestión de la Innovación Tecnológica, Cooperación y Desarrollo Regional​",Intro!$U$12,IF( E25="Ingeniería en calidad",Intro!$U$8,""))))))))))),A25,"-",$K$2)</f>
        <v>202202-10</v>
      </c>
    </row>
    <row r="26" spans="1:11" ht="16.8" customHeight="1" x14ac:dyDescent="0.3">
      <c r="A26" s="56"/>
      <c r="B26" s="55"/>
      <c r="C26" s="55"/>
      <c r="D26" s="31"/>
      <c r="E26" s="59"/>
      <c r="F26" s="61"/>
      <c r="G26" s="62"/>
      <c r="H26" s="51"/>
      <c r="I26" s="51"/>
      <c r="J26" s="51"/>
      <c r="K26" s="53"/>
    </row>
    <row r="27" spans="1:11" x14ac:dyDescent="0.3">
      <c r="A27" s="56"/>
      <c r="B27" s="55"/>
      <c r="C27" s="55"/>
      <c r="D27" s="6"/>
      <c r="E27" s="60"/>
      <c r="F27" s="61"/>
      <c r="G27" s="62"/>
      <c r="H27" s="51"/>
      <c r="I27" s="51"/>
      <c r="J27" s="51"/>
      <c r="K27" s="54"/>
    </row>
    <row r="28" spans="1:11" ht="22.2" customHeight="1" x14ac:dyDescent="0.3">
      <c r="A28" s="56"/>
      <c r="B28" s="57"/>
      <c r="C28" s="55"/>
      <c r="D28" s="6"/>
      <c r="E28" s="58"/>
      <c r="F28" s="61"/>
      <c r="G28" s="62"/>
      <c r="H28" s="51"/>
      <c r="I28" s="51"/>
      <c r="J28" s="51"/>
      <c r="K28" s="52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tecnológica",Intro!$U$9,IF(E28="Especialización en Finanzas​",Intro!$U$10,IF(E28="Especialización en formulación y evaluación de proyectos​",Intro!$U$11,IF(E28="Maestria En Gestión de la Innovación Tecnológica, Cooperación y Desarrollo Regional​",Intro!$U$12,IF( E28="Ingeniería en calidad",Intro!$U$8,""))))))))))),A28,"-",$K$2)</f>
        <v>202202-10</v>
      </c>
    </row>
    <row r="29" spans="1:11" ht="19.8" customHeight="1" x14ac:dyDescent="0.3">
      <c r="A29" s="56"/>
      <c r="B29" s="55"/>
      <c r="C29" s="55"/>
      <c r="D29" s="31"/>
      <c r="E29" s="59"/>
      <c r="F29" s="61"/>
      <c r="G29" s="62"/>
      <c r="H29" s="51"/>
      <c r="I29" s="51"/>
      <c r="J29" s="51"/>
      <c r="K29" s="53"/>
    </row>
    <row r="30" spans="1:11" ht="25.2" customHeight="1" x14ac:dyDescent="0.3">
      <c r="A30" s="56"/>
      <c r="B30" s="55"/>
      <c r="C30" s="55"/>
      <c r="D30" s="6"/>
      <c r="E30" s="60"/>
      <c r="F30" s="61"/>
      <c r="G30" s="62"/>
      <c r="H30" s="51"/>
      <c r="I30" s="51"/>
      <c r="J30" s="51"/>
      <c r="K30" s="54"/>
    </row>
  </sheetData>
  <mergeCells count="105"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I28:I30"/>
    <mergeCell ref="J28:J30"/>
    <mergeCell ref="K28:K30"/>
    <mergeCell ref="B29:C29"/>
    <mergeCell ref="B30:C30"/>
    <mergeCell ref="A28:A30"/>
    <mergeCell ref="B28:C28"/>
    <mergeCell ref="E28:E30"/>
    <mergeCell ref="F28:F30"/>
    <mergeCell ref="G28:G30"/>
    <mergeCell ref="H28:H30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6126A7-AB9F-4888-8060-E07FEA231F40}">
          <x14:formula1>
            <xm:f>Intro!$W$4:$W$6</xm:f>
          </x14:formula1>
          <xm:sqref>J4:J30</xm:sqref>
        </x14:dataValidation>
        <x14:dataValidation type="list" allowBlank="1" showInputMessage="1" showErrorMessage="1" xr:uid="{CFD4514B-A1F1-45AF-8C78-CBABA3A80D6F}">
          <x14:formula1>
            <xm:f>Intro!$T$2:$T$9</xm:f>
          </x14:formula1>
          <xm:sqref>E4:E30 M2:Q2</xm:sqref>
        </x14:dataValidation>
        <x14:dataValidation type="list" allowBlank="1" showInputMessage="1" showErrorMessage="1" xr:uid="{29F6104D-20A2-4D6F-929A-3FEE66106A4C}">
          <x14:formula1>
            <xm:f>Intro!$V$2:$V$5</xm:f>
          </x14:formula1>
          <xm:sqref>F4:F30</xm:sqref>
        </x14:dataValidation>
        <x14:dataValidation type="list" allowBlank="1" showInputMessage="1" showErrorMessage="1" xr:uid="{68BB514D-5D11-474C-9180-0F70DAC77691}">
          <x14:formula1>
            <xm:f>Intro!$W$12:$W$393</xm:f>
          </x14:formula1>
          <xm:sqref>H4:I30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24"/>
  <sheetViews>
    <sheetView workbookViewId="0">
      <selection activeCell="J10" sqref="J10:J12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453</v>
      </c>
      <c r="B2" s="66"/>
      <c r="C2" s="66"/>
      <c r="D2" s="66"/>
      <c r="E2" s="66"/>
      <c r="F2" s="66"/>
      <c r="G2" s="66"/>
      <c r="H2" s="66"/>
      <c r="I2" s="66"/>
      <c r="J2" s="66"/>
      <c r="K2" s="17">
        <v>1</v>
      </c>
      <c r="M2" s="67" t="s">
        <v>4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15.75" customHeight="1" x14ac:dyDescent="0.3">
      <c r="A4" s="56" t="s">
        <v>451</v>
      </c>
      <c r="B4" s="55" t="s">
        <v>448</v>
      </c>
      <c r="C4" s="55"/>
      <c r="D4" s="6">
        <v>1020492168</v>
      </c>
      <c r="E4" s="58" t="s">
        <v>15</v>
      </c>
      <c r="F4" s="61" t="s">
        <v>400</v>
      </c>
      <c r="G4" s="62" t="s">
        <v>452</v>
      </c>
      <c r="H4" s="51" t="s">
        <v>437</v>
      </c>
      <c r="I4" s="51" t="s">
        <v>105</v>
      </c>
      <c r="J4" s="51" t="s">
        <v>14</v>
      </c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20220218001-1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15" customHeight="1" x14ac:dyDescent="0.3">
      <c r="A5" s="56"/>
      <c r="B5" s="55" t="s">
        <v>449</v>
      </c>
      <c r="C5" s="55"/>
      <c r="D5" s="6">
        <v>1037657518</v>
      </c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0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0</v>
      </c>
    </row>
    <row r="6" spans="1:17" x14ac:dyDescent="0.3">
      <c r="A6" s="56"/>
      <c r="B6" s="55" t="s">
        <v>450</v>
      </c>
      <c r="C6" s="55"/>
      <c r="D6" s="6">
        <v>1152691496</v>
      </c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0</v>
      </c>
      <c r="O6" s="16">
        <f>SUM(O4:O5)</f>
        <v>0</v>
      </c>
      <c r="P6" s="16">
        <f>SUM(P4:P5)</f>
        <v>0</v>
      </c>
      <c r="Q6" s="16">
        <f>SUM(Q4:Q5)</f>
        <v>0</v>
      </c>
    </row>
    <row r="7" spans="1:17" ht="18" customHeight="1" x14ac:dyDescent="0.3">
      <c r="A7" s="56" t="s">
        <v>456</v>
      </c>
      <c r="B7" s="55" t="s">
        <v>454</v>
      </c>
      <c r="C7" s="55"/>
      <c r="D7" s="6">
        <v>1128384803</v>
      </c>
      <c r="E7" s="58" t="s">
        <v>15</v>
      </c>
      <c r="F7" s="61" t="s">
        <v>400</v>
      </c>
      <c r="G7" s="62" t="s">
        <v>457</v>
      </c>
      <c r="H7" s="51" t="s">
        <v>56</v>
      </c>
      <c r="I7" s="51" t="s">
        <v>68</v>
      </c>
      <c r="J7" s="51" t="s">
        <v>14</v>
      </c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20220218002-1</v>
      </c>
    </row>
    <row r="8" spans="1:17" ht="28.5" customHeight="1" x14ac:dyDescent="0.3">
      <c r="A8" s="56"/>
      <c r="B8" s="55" t="s">
        <v>455</v>
      </c>
      <c r="C8" s="55"/>
      <c r="D8" s="6">
        <v>98764757</v>
      </c>
      <c r="E8" s="59"/>
      <c r="F8" s="61"/>
      <c r="G8" s="62"/>
      <c r="H8" s="51"/>
      <c r="I8" s="51"/>
      <c r="J8" s="51"/>
      <c r="K8" s="53"/>
    </row>
    <row r="9" spans="1:17" ht="37.5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/>
      <c r="B10" s="55"/>
      <c r="C10" s="55"/>
      <c r="D10" s="6"/>
      <c r="E10" s="58"/>
      <c r="F10" s="61"/>
      <c r="G10" s="62"/>
      <c r="H10" s="51"/>
      <c r="I10" s="51"/>
      <c r="J10" s="51"/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202202-1</v>
      </c>
    </row>
    <row r="11" spans="1:17" ht="46.5" customHeight="1" x14ac:dyDescent="0.3">
      <c r="A11" s="56"/>
      <c r="B11" s="55"/>
      <c r="C11" s="55"/>
      <c r="D11" s="6"/>
      <c r="E11" s="59"/>
      <c r="F11" s="61"/>
      <c r="G11" s="62"/>
      <c r="H11" s="51"/>
      <c r="I11" s="51"/>
      <c r="J11" s="51"/>
      <c r="K11" s="53"/>
    </row>
    <row r="12" spans="1:17" ht="31.5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45" customHeight="1" x14ac:dyDescent="0.3">
      <c r="A13" s="56"/>
      <c r="B13" s="68"/>
      <c r="C13" s="68"/>
      <c r="D13" s="26"/>
      <c r="E13" s="58"/>
      <c r="F13" s="61"/>
      <c r="G13" s="62"/>
      <c r="H13" s="51"/>
      <c r="I13" s="51"/>
      <c r="J13" s="51"/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202202-1</v>
      </c>
    </row>
    <row r="14" spans="1:17" ht="32.25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58.5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38.25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202202-1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35.25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36.75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202202-1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38.25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51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202202-1</v>
      </c>
    </row>
    <row r="23" spans="1:11" ht="39.75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36.75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</sheetData>
  <mergeCells count="83">
    <mergeCell ref="H19:H21"/>
    <mergeCell ref="I19:I21"/>
    <mergeCell ref="J19:J21"/>
    <mergeCell ref="K19:K21"/>
    <mergeCell ref="B20:C20"/>
    <mergeCell ref="B21:C21"/>
    <mergeCell ref="A19:A21"/>
    <mergeCell ref="B19:C19"/>
    <mergeCell ref="E19:E21"/>
    <mergeCell ref="F19:F21"/>
    <mergeCell ref="G19:G21"/>
    <mergeCell ref="H16:H18"/>
    <mergeCell ref="I16:I18"/>
    <mergeCell ref="J16:J18"/>
    <mergeCell ref="K16:K18"/>
    <mergeCell ref="B17:C17"/>
    <mergeCell ref="B18:C18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A13:A15"/>
    <mergeCell ref="B13:C13"/>
    <mergeCell ref="E13:E15"/>
    <mergeCell ref="F13:F15"/>
    <mergeCell ref="G13:G15"/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A4:A6"/>
    <mergeCell ref="B4:C4"/>
    <mergeCell ref="E4:E6"/>
    <mergeCell ref="F4:F6"/>
    <mergeCell ref="B8:C8"/>
    <mergeCell ref="B9:C9"/>
    <mergeCell ref="B5:C5"/>
    <mergeCell ref="B6:C6"/>
    <mergeCell ref="G4:G6"/>
    <mergeCell ref="H7:H9"/>
    <mergeCell ref="I7:I9"/>
    <mergeCell ref="J7:J9"/>
    <mergeCell ref="K7:K9"/>
    <mergeCell ref="G7:G9"/>
    <mergeCell ref="I4:I6"/>
    <mergeCell ref="J4:J6"/>
    <mergeCell ref="K4:K6"/>
    <mergeCell ref="H4:H6"/>
    <mergeCell ref="A10:A12"/>
    <mergeCell ref="B10:C10"/>
    <mergeCell ref="E10:E12"/>
    <mergeCell ref="F10:F12"/>
    <mergeCell ref="G10:G12"/>
    <mergeCell ref="H10:H12"/>
    <mergeCell ref="I10:I12"/>
    <mergeCell ref="J10:J12"/>
    <mergeCell ref="K10:K12"/>
    <mergeCell ref="B11:C11"/>
    <mergeCell ref="B12:C12"/>
    <mergeCell ref="A22:A24"/>
    <mergeCell ref="B22:C22"/>
    <mergeCell ref="E22:E24"/>
    <mergeCell ref="F22:F24"/>
    <mergeCell ref="G22:G24"/>
    <mergeCell ref="H22:H24"/>
    <mergeCell ref="I22:I24"/>
    <mergeCell ref="J22:J24"/>
    <mergeCell ref="K22:K24"/>
    <mergeCell ref="B23:C23"/>
    <mergeCell ref="B24:C24"/>
  </mergeCells>
  <phoneticPr fontId="20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BF4D8B-E91D-4FFC-AACA-779E4C360193}">
          <x14:formula1>
            <xm:f>Intro!$V$2:$V$5</xm:f>
          </x14:formula1>
          <xm:sqref>F4:F9</xm:sqref>
        </x14:dataValidation>
        <x14:dataValidation type="list" allowBlank="1" showInputMessage="1" showErrorMessage="1" xr:uid="{67DA7AE5-6B1C-4B3D-B422-1614780BCFD1}">
          <x14:formula1>
            <xm:f>Intro!$T$2:$T$9</xm:f>
          </x14:formula1>
          <xm:sqref>E4:E9</xm:sqref>
        </x14:dataValidation>
        <x14:dataValidation type="list" allowBlank="1" showInputMessage="1" showErrorMessage="1" xr:uid="{1690D47C-2E38-45D1-9F34-9F726BFF61DB}">
          <x14:formula1>
            <xm:f>Intro!$W$4:$W$6</xm:f>
          </x14:formula1>
          <xm:sqref>J7:J9 J4:J6</xm:sqref>
        </x14:dataValidation>
        <x14:dataValidation type="list" allowBlank="1" showInputMessage="1" showErrorMessage="1" xr:uid="{08738553-0A01-4E1C-A1FF-087B50261FEC}">
          <x14:formula1>
            <xm:f>Intro!$W$12:$W$393</xm:f>
          </x14:formula1>
          <xm:sqref>H4:I9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6D46-FD45-425E-85E8-9CA5539B42A4}">
  <dimension ref="A1:Q24"/>
  <sheetViews>
    <sheetView workbookViewId="0">
      <selection activeCell="I10" sqref="I10:I12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458</v>
      </c>
      <c r="B2" s="66"/>
      <c r="C2" s="66"/>
      <c r="D2" s="66"/>
      <c r="E2" s="66"/>
      <c r="F2" s="66"/>
      <c r="G2" s="66"/>
      <c r="H2" s="66"/>
      <c r="I2" s="66"/>
      <c r="J2" s="66"/>
      <c r="K2" s="17">
        <v>2</v>
      </c>
      <c r="M2" s="67" t="s">
        <v>4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15.75" customHeight="1" x14ac:dyDescent="0.3">
      <c r="A4" s="56" t="s">
        <v>456</v>
      </c>
      <c r="B4" s="55" t="s">
        <v>454</v>
      </c>
      <c r="C4" s="55"/>
      <c r="D4" s="6">
        <v>1128384803</v>
      </c>
      <c r="E4" s="58" t="s">
        <v>15</v>
      </c>
      <c r="F4" s="61" t="s">
        <v>400</v>
      </c>
      <c r="G4" s="62" t="s">
        <v>457</v>
      </c>
      <c r="H4" s="51" t="s">
        <v>56</v>
      </c>
      <c r="I4" s="51" t="s">
        <v>68</v>
      </c>
      <c r="J4" s="51" t="s">
        <v>14</v>
      </c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20220218002-2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15" customHeight="1" x14ac:dyDescent="0.3">
      <c r="A5" s="56"/>
      <c r="B5" s="55" t="s">
        <v>455</v>
      </c>
      <c r="C5" s="55"/>
      <c r="D5" s="6">
        <v>98764757</v>
      </c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0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0</v>
      </c>
    </row>
    <row r="6" spans="1:17" x14ac:dyDescent="0.3">
      <c r="A6" s="56"/>
      <c r="B6" s="55"/>
      <c r="C6" s="55"/>
      <c r="D6" s="31"/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0</v>
      </c>
      <c r="O6" s="16">
        <f>SUM(O4:O5)</f>
        <v>0</v>
      </c>
      <c r="P6" s="16">
        <f>SUM(P4:P5)</f>
        <v>0</v>
      </c>
      <c r="Q6" s="16">
        <f>SUM(Q4:Q5)</f>
        <v>0</v>
      </c>
    </row>
    <row r="7" spans="1:17" ht="18" customHeight="1" x14ac:dyDescent="0.3">
      <c r="A7" s="56" t="s">
        <v>459</v>
      </c>
      <c r="B7" s="55" t="s">
        <v>461</v>
      </c>
      <c r="C7" s="55"/>
      <c r="D7" s="6">
        <v>1020410778</v>
      </c>
      <c r="E7" s="58" t="s">
        <v>15</v>
      </c>
      <c r="F7" s="61" t="s">
        <v>400</v>
      </c>
      <c r="G7" s="62" t="s">
        <v>460</v>
      </c>
      <c r="H7" s="51" t="s">
        <v>439</v>
      </c>
      <c r="I7" s="51" t="s">
        <v>56</v>
      </c>
      <c r="J7" s="51" t="s">
        <v>14</v>
      </c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20220218003-2</v>
      </c>
    </row>
    <row r="8" spans="1:17" ht="28.5" customHeight="1" x14ac:dyDescent="0.3">
      <c r="A8" s="56"/>
      <c r="B8" s="55" t="s">
        <v>462</v>
      </c>
      <c r="C8" s="55"/>
      <c r="D8" s="6">
        <v>1017224296</v>
      </c>
      <c r="E8" s="59"/>
      <c r="F8" s="61"/>
      <c r="G8" s="62"/>
      <c r="H8" s="51"/>
      <c r="I8" s="51"/>
      <c r="J8" s="51"/>
      <c r="K8" s="53"/>
    </row>
    <row r="9" spans="1:17" ht="37.5" customHeight="1" x14ac:dyDescent="0.3">
      <c r="A9" s="56"/>
      <c r="B9" s="55" t="s">
        <v>463</v>
      </c>
      <c r="C9" s="55"/>
      <c r="D9" s="31">
        <v>71313450</v>
      </c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/>
      <c r="B10" s="55"/>
      <c r="C10" s="55"/>
      <c r="D10" s="6"/>
      <c r="E10" s="58"/>
      <c r="F10" s="61"/>
      <c r="G10" s="62"/>
      <c r="H10" s="51"/>
      <c r="I10" s="51"/>
      <c r="J10" s="51"/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202202-2</v>
      </c>
    </row>
    <row r="11" spans="1:17" ht="46.5" customHeight="1" x14ac:dyDescent="0.3">
      <c r="A11" s="56"/>
      <c r="B11" s="55"/>
      <c r="C11" s="55"/>
      <c r="D11" s="6"/>
      <c r="E11" s="59"/>
      <c r="F11" s="61"/>
      <c r="G11" s="62"/>
      <c r="H11" s="51"/>
      <c r="I11" s="51"/>
      <c r="J11" s="51"/>
      <c r="K11" s="53"/>
    </row>
    <row r="12" spans="1:17" ht="31.5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45" customHeight="1" x14ac:dyDescent="0.3">
      <c r="A13" s="56"/>
      <c r="B13" s="68"/>
      <c r="C13" s="68"/>
      <c r="D13" s="26"/>
      <c r="E13" s="58"/>
      <c r="F13" s="61"/>
      <c r="G13" s="62"/>
      <c r="H13" s="51"/>
      <c r="I13" s="51"/>
      <c r="J13" s="51"/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202202-2</v>
      </c>
    </row>
    <row r="14" spans="1:17" ht="32.25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58.5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38.25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202202-2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35.25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36.75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202202-2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38.25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51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202202-2</v>
      </c>
    </row>
    <row r="23" spans="1:11" ht="39.75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36.75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E9DD0CF-6935-403B-BF17-964A9541656B}">
          <x14:formula1>
            <xm:f>Intro!$W$4:$W$6</xm:f>
          </x14:formula1>
          <xm:sqref>J4:J9</xm:sqref>
        </x14:dataValidation>
        <x14:dataValidation type="list" allowBlank="1" showInputMessage="1" showErrorMessage="1" xr:uid="{1BD33FB0-BFDC-4420-91D4-A1E5394F55F9}">
          <x14:formula1>
            <xm:f>Intro!$T$2:$T$9</xm:f>
          </x14:formula1>
          <xm:sqref>E4:E9</xm:sqref>
        </x14:dataValidation>
        <x14:dataValidation type="list" allowBlank="1" showInputMessage="1" showErrorMessage="1" xr:uid="{5CF49EAB-9897-4D2F-ADC0-5EAE473D2CB8}">
          <x14:formula1>
            <xm:f>Intro!$V$2:$V$5</xm:f>
          </x14:formula1>
          <xm:sqref>F4:F9</xm:sqref>
        </x14:dataValidation>
        <x14:dataValidation type="list" allowBlank="1" showInputMessage="1" showErrorMessage="1" xr:uid="{100AB948-86C2-459D-85E1-2AF5077DC124}">
          <x14:formula1>
            <xm:f>Intro!$W$12:$W$393</xm:f>
          </x14:formula1>
          <xm:sqref>H4:I9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02EB-BAD1-42EA-9439-ACFACD9B0817}">
  <dimension ref="A1:Q24"/>
  <sheetViews>
    <sheetView workbookViewId="0">
      <selection activeCell="F10" sqref="F10:F12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471</v>
      </c>
      <c r="B2" s="66"/>
      <c r="C2" s="66"/>
      <c r="D2" s="66"/>
      <c r="E2" s="66"/>
      <c r="F2" s="66"/>
      <c r="G2" s="66"/>
      <c r="H2" s="66"/>
      <c r="I2" s="66"/>
      <c r="J2" s="66"/>
      <c r="K2" s="17">
        <v>3</v>
      </c>
      <c r="M2" s="67" t="s">
        <v>4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15.75" customHeight="1" x14ac:dyDescent="0.3">
      <c r="A4" s="56" t="s">
        <v>451</v>
      </c>
      <c r="B4" s="55" t="s">
        <v>466</v>
      </c>
      <c r="C4" s="55"/>
      <c r="D4" s="6">
        <v>1036637514</v>
      </c>
      <c r="E4" s="58" t="s">
        <v>433</v>
      </c>
      <c r="F4" s="61" t="s">
        <v>400</v>
      </c>
      <c r="G4" s="62" t="s">
        <v>464</v>
      </c>
      <c r="H4" s="51" t="s">
        <v>465</v>
      </c>
      <c r="I4" s="51" t="s">
        <v>142</v>
      </c>
      <c r="J4" s="51" t="s">
        <v>14</v>
      </c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20220248001-3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15" customHeight="1" x14ac:dyDescent="0.3">
      <c r="A5" s="56"/>
      <c r="B5" s="55" t="s">
        <v>467</v>
      </c>
      <c r="C5" s="55"/>
      <c r="D5" s="6">
        <v>1035430158</v>
      </c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0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0</v>
      </c>
    </row>
    <row r="6" spans="1:17" x14ac:dyDescent="0.3">
      <c r="A6" s="56"/>
      <c r="B6" s="55" t="s">
        <v>468</v>
      </c>
      <c r="C6" s="55"/>
      <c r="D6" s="31">
        <v>1035435132</v>
      </c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0</v>
      </c>
      <c r="O6" s="16">
        <f>SUM(O4:O5)</f>
        <v>0</v>
      </c>
      <c r="P6" s="16">
        <f>SUM(P4:P5)</f>
        <v>0</v>
      </c>
      <c r="Q6" s="16">
        <f>SUM(Q4:Q5)</f>
        <v>0</v>
      </c>
    </row>
    <row r="7" spans="1:17" ht="18" customHeight="1" x14ac:dyDescent="0.3">
      <c r="A7" s="56"/>
      <c r="B7" s="55"/>
      <c r="C7" s="55"/>
      <c r="D7" s="6"/>
      <c r="E7" s="58"/>
      <c r="F7" s="61"/>
      <c r="G7" s="62"/>
      <c r="H7" s="51"/>
      <c r="I7" s="51"/>
      <c r="J7" s="51" t="s">
        <v>14</v>
      </c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202202-3</v>
      </c>
    </row>
    <row r="8" spans="1:17" ht="28.5" customHeight="1" x14ac:dyDescent="0.3">
      <c r="A8" s="56"/>
      <c r="B8" s="55"/>
      <c r="C8" s="55"/>
      <c r="D8" s="6"/>
      <c r="E8" s="59"/>
      <c r="F8" s="61"/>
      <c r="G8" s="62"/>
      <c r="H8" s="51"/>
      <c r="I8" s="51"/>
      <c r="J8" s="51"/>
      <c r="K8" s="53"/>
    </row>
    <row r="9" spans="1:17" ht="37.5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/>
      <c r="B10" s="55"/>
      <c r="C10" s="55"/>
      <c r="D10" s="6"/>
      <c r="E10" s="58"/>
      <c r="F10" s="61"/>
      <c r="G10" s="62"/>
      <c r="H10" s="51"/>
      <c r="I10" s="51"/>
      <c r="J10" s="51"/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202202-3</v>
      </c>
    </row>
    <row r="11" spans="1:17" ht="46.5" customHeight="1" x14ac:dyDescent="0.3">
      <c r="A11" s="56"/>
      <c r="B11" s="55"/>
      <c r="C11" s="55"/>
      <c r="D11" s="6"/>
      <c r="E11" s="59"/>
      <c r="F11" s="61"/>
      <c r="G11" s="62"/>
      <c r="H11" s="51"/>
      <c r="I11" s="51"/>
      <c r="J11" s="51"/>
      <c r="K11" s="53"/>
    </row>
    <row r="12" spans="1:17" ht="31.5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45" customHeight="1" x14ac:dyDescent="0.3">
      <c r="A13" s="56"/>
      <c r="B13" s="68"/>
      <c r="C13" s="68"/>
      <c r="D13" s="26"/>
      <c r="E13" s="58"/>
      <c r="F13" s="61"/>
      <c r="G13" s="62"/>
      <c r="H13" s="51"/>
      <c r="I13" s="51"/>
      <c r="J13" s="51"/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202202-3</v>
      </c>
    </row>
    <row r="14" spans="1:17" ht="32.25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58.5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38.25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202202-3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35.25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36.75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202202-3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38.25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51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202202-3</v>
      </c>
    </row>
    <row r="23" spans="1:11" ht="39.75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36.75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</sheetData>
  <mergeCells count="83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H10:H12"/>
    <mergeCell ref="H13:H15"/>
    <mergeCell ref="I13:I15"/>
    <mergeCell ref="J13:J15"/>
    <mergeCell ref="K13:K15"/>
    <mergeCell ref="B14:C14"/>
    <mergeCell ref="B15:C15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I16:I18"/>
    <mergeCell ref="J16:J18"/>
    <mergeCell ref="K16:K18"/>
    <mergeCell ref="B17:C17"/>
    <mergeCell ref="B18:C18"/>
    <mergeCell ref="H16:H18"/>
    <mergeCell ref="H19:H21"/>
    <mergeCell ref="I19:I21"/>
    <mergeCell ref="J19:J21"/>
    <mergeCell ref="K19:K21"/>
    <mergeCell ref="B20:C20"/>
    <mergeCell ref="B21:C21"/>
    <mergeCell ref="A22:A24"/>
    <mergeCell ref="B22:C22"/>
    <mergeCell ref="E22:E24"/>
    <mergeCell ref="F22:F24"/>
    <mergeCell ref="G22:G24"/>
    <mergeCell ref="I22:I24"/>
    <mergeCell ref="J22:J24"/>
    <mergeCell ref="K22:K24"/>
    <mergeCell ref="B23:C23"/>
    <mergeCell ref="B24:C24"/>
    <mergeCell ref="H22:H24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F9A418C-5042-4ACF-8E29-092D7D34E564}">
          <x14:formula1>
            <xm:f>Intro!$V$2:$V$5</xm:f>
          </x14:formula1>
          <xm:sqref>F4:F9</xm:sqref>
        </x14:dataValidation>
        <x14:dataValidation type="list" allowBlank="1" showInputMessage="1" showErrorMessage="1" xr:uid="{E06A0A2B-3CAC-4EAB-BA25-C0F82AE19326}">
          <x14:formula1>
            <xm:f>Intro!$T$2:$T$9</xm:f>
          </x14:formula1>
          <xm:sqref>E4:E9</xm:sqref>
        </x14:dataValidation>
        <x14:dataValidation type="list" allowBlank="1" showInputMessage="1" showErrorMessage="1" xr:uid="{18887A64-C083-485F-B2B7-3A4A16D07785}">
          <x14:formula1>
            <xm:f>Intro!$W$4:$W$6</xm:f>
          </x14:formula1>
          <xm:sqref>J4:J9</xm:sqref>
        </x14:dataValidation>
        <x14:dataValidation type="list" allowBlank="1" showInputMessage="1" showErrorMessage="1" xr:uid="{85F1B629-BFD1-4CC3-A01B-C1A46119922F}">
          <x14:formula1>
            <xm:f>Intro!$W$12:$W$393</xm:f>
          </x14:formula1>
          <xm:sqref>H4:I9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A023-25F3-425E-9AF6-191B26650B1C}">
  <dimension ref="A1:Q24"/>
  <sheetViews>
    <sheetView workbookViewId="0">
      <selection activeCell="I10" sqref="I10:I12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472</v>
      </c>
      <c r="B2" s="66"/>
      <c r="C2" s="66"/>
      <c r="D2" s="66"/>
      <c r="E2" s="66"/>
      <c r="F2" s="66"/>
      <c r="G2" s="66"/>
      <c r="H2" s="66"/>
      <c r="I2" s="66"/>
      <c r="J2" s="66"/>
      <c r="K2" s="17">
        <v>4</v>
      </c>
      <c r="M2" s="67" t="s">
        <v>4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22.2" customHeight="1" x14ac:dyDescent="0.3">
      <c r="A4" s="56" t="s">
        <v>456</v>
      </c>
      <c r="B4" s="55" t="s">
        <v>470</v>
      </c>
      <c r="C4" s="55"/>
      <c r="D4" s="6" t="s">
        <v>473</v>
      </c>
      <c r="E4" s="58" t="s">
        <v>433</v>
      </c>
      <c r="F4" s="61" t="s">
        <v>400</v>
      </c>
      <c r="G4" s="62" t="s">
        <v>469</v>
      </c>
      <c r="H4" s="51" t="s">
        <v>58</v>
      </c>
      <c r="I4" s="51" t="s">
        <v>67</v>
      </c>
      <c r="J4" s="51" t="s">
        <v>14</v>
      </c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20220248002-4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24" customHeight="1" x14ac:dyDescent="0.3">
      <c r="A5" s="56"/>
      <c r="B5" s="55"/>
      <c r="C5" s="55"/>
      <c r="D5" s="6"/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0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0</v>
      </c>
    </row>
    <row r="6" spans="1:17" x14ac:dyDescent="0.3">
      <c r="A6" s="56"/>
      <c r="B6" s="55"/>
      <c r="C6" s="55"/>
      <c r="D6" s="31"/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0</v>
      </c>
      <c r="O6" s="16">
        <f>SUM(O4:O5)</f>
        <v>0</v>
      </c>
      <c r="P6" s="16">
        <f>SUM(P4:P5)</f>
        <v>0</v>
      </c>
      <c r="Q6" s="16">
        <f>SUM(Q4:Q5)</f>
        <v>0</v>
      </c>
    </row>
    <row r="7" spans="1:17" ht="18" customHeight="1" x14ac:dyDescent="0.3">
      <c r="A7" s="56"/>
      <c r="B7" s="55"/>
      <c r="C7" s="55"/>
      <c r="D7" s="6"/>
      <c r="E7" s="58"/>
      <c r="F7" s="61"/>
      <c r="G7" s="62"/>
      <c r="H7" s="51"/>
      <c r="I7" s="51"/>
      <c r="J7" s="51"/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202202-4</v>
      </c>
    </row>
    <row r="8" spans="1:17" ht="28.5" customHeight="1" x14ac:dyDescent="0.3">
      <c r="A8" s="56"/>
      <c r="B8" s="55"/>
      <c r="C8" s="55"/>
      <c r="D8" s="6"/>
      <c r="E8" s="59"/>
      <c r="F8" s="61"/>
      <c r="G8" s="62"/>
      <c r="H8" s="51"/>
      <c r="I8" s="51"/>
      <c r="J8" s="51"/>
      <c r="K8" s="53"/>
    </row>
    <row r="9" spans="1:17" ht="37.5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/>
      <c r="B10" s="55"/>
      <c r="C10" s="55"/>
      <c r="D10" s="6"/>
      <c r="E10" s="58"/>
      <c r="F10" s="61"/>
      <c r="G10" s="62"/>
      <c r="H10" s="51"/>
      <c r="I10" s="51"/>
      <c r="J10" s="51"/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202202-4</v>
      </c>
    </row>
    <row r="11" spans="1:17" ht="46.5" customHeight="1" x14ac:dyDescent="0.3">
      <c r="A11" s="56"/>
      <c r="B11" s="55"/>
      <c r="C11" s="55"/>
      <c r="D11" s="6"/>
      <c r="E11" s="59"/>
      <c r="F11" s="61"/>
      <c r="G11" s="62"/>
      <c r="H11" s="51"/>
      <c r="I11" s="51"/>
      <c r="J11" s="51"/>
      <c r="K11" s="53"/>
    </row>
    <row r="12" spans="1:17" ht="31.5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45" customHeight="1" x14ac:dyDescent="0.3">
      <c r="A13" s="56"/>
      <c r="B13" s="68"/>
      <c r="C13" s="68"/>
      <c r="D13" s="26"/>
      <c r="E13" s="58"/>
      <c r="F13" s="61"/>
      <c r="G13" s="62"/>
      <c r="H13" s="51"/>
      <c r="I13" s="51"/>
      <c r="J13" s="51"/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202202-4</v>
      </c>
    </row>
    <row r="14" spans="1:17" ht="32.25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58.5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38.25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202202-4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35.25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36.75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202202-4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38.25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51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202202-4</v>
      </c>
    </row>
    <row r="23" spans="1:11" ht="39.75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36.75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DD1F5A-A3A4-4408-BC0B-A7D414BB0789}">
          <x14:formula1>
            <xm:f>Intro!$W$4:$W$6</xm:f>
          </x14:formula1>
          <xm:sqref>J4:J9</xm:sqref>
        </x14:dataValidation>
        <x14:dataValidation type="list" allowBlank="1" showInputMessage="1" showErrorMessage="1" xr:uid="{6145A319-21D0-410D-8BF3-936DCA974E25}">
          <x14:formula1>
            <xm:f>Intro!$T$2:$T$9</xm:f>
          </x14:formula1>
          <xm:sqref>E4:E9</xm:sqref>
        </x14:dataValidation>
        <x14:dataValidation type="list" allowBlank="1" showInputMessage="1" showErrorMessage="1" xr:uid="{99F58FAD-8F20-4531-B76B-A515506AAE62}">
          <x14:formula1>
            <xm:f>Intro!$V$2:$V$5</xm:f>
          </x14:formula1>
          <xm:sqref>F4:F9</xm:sqref>
        </x14:dataValidation>
        <x14:dataValidation type="list" allowBlank="1" showInputMessage="1" showErrorMessage="1" xr:uid="{24C4F77F-81F9-4841-AF66-803BB72F7129}">
          <x14:formula1>
            <xm:f>Intro!$W$12:$W$393</xm:f>
          </x14:formula1>
          <xm:sqref>H4:I9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CC0B-AED5-4DA7-981F-5D30CE2AD619}">
  <dimension ref="A1:Q24"/>
  <sheetViews>
    <sheetView workbookViewId="0">
      <selection activeCell="J7" sqref="J7:J9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474</v>
      </c>
      <c r="B2" s="66"/>
      <c r="C2" s="66"/>
      <c r="D2" s="66"/>
      <c r="E2" s="66"/>
      <c r="F2" s="66"/>
      <c r="G2" s="66"/>
      <c r="H2" s="66"/>
      <c r="I2" s="66"/>
      <c r="J2" s="66"/>
      <c r="K2" s="17">
        <v>5</v>
      </c>
      <c r="M2" s="67" t="s">
        <v>4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22.2" customHeight="1" x14ac:dyDescent="0.3">
      <c r="A4" s="56"/>
      <c r="B4" s="55"/>
      <c r="C4" s="55"/>
      <c r="D4" s="6"/>
      <c r="E4" s="58"/>
      <c r="F4" s="61"/>
      <c r="G4" s="62"/>
      <c r="H4" s="51"/>
      <c r="I4" s="51"/>
      <c r="J4" s="51"/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202202-5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24" customHeight="1" x14ac:dyDescent="0.3">
      <c r="A5" s="56"/>
      <c r="B5" s="55"/>
      <c r="C5" s="55"/>
      <c r="D5" s="6"/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0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0</v>
      </c>
    </row>
    <row r="6" spans="1:17" x14ac:dyDescent="0.3">
      <c r="A6" s="56"/>
      <c r="B6" s="55"/>
      <c r="C6" s="55"/>
      <c r="D6" s="31"/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0</v>
      </c>
      <c r="O6" s="16">
        <f>SUM(O4:O5)</f>
        <v>0</v>
      </c>
      <c r="P6" s="16">
        <f>SUM(P4:P5)</f>
        <v>0</v>
      </c>
      <c r="Q6" s="16">
        <f>SUM(Q4:Q5)</f>
        <v>0</v>
      </c>
    </row>
    <row r="7" spans="1:17" ht="18" customHeight="1" x14ac:dyDescent="0.3">
      <c r="A7" s="56"/>
      <c r="B7" s="55"/>
      <c r="C7" s="55"/>
      <c r="D7" s="6"/>
      <c r="E7" s="58"/>
      <c r="F7" s="61"/>
      <c r="G7" s="62"/>
      <c r="H7" s="51"/>
      <c r="I7" s="51"/>
      <c r="J7" s="51"/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202202-5</v>
      </c>
    </row>
    <row r="8" spans="1:17" ht="28.5" customHeight="1" x14ac:dyDescent="0.3">
      <c r="A8" s="56"/>
      <c r="B8" s="55"/>
      <c r="C8" s="55"/>
      <c r="D8" s="6"/>
      <c r="E8" s="59"/>
      <c r="F8" s="61"/>
      <c r="G8" s="62"/>
      <c r="H8" s="51"/>
      <c r="I8" s="51"/>
      <c r="J8" s="51"/>
      <c r="K8" s="53"/>
    </row>
    <row r="9" spans="1:17" ht="37.5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/>
      <c r="B10" s="55"/>
      <c r="C10" s="55"/>
      <c r="D10" s="6"/>
      <c r="E10" s="58"/>
      <c r="F10" s="61"/>
      <c r="G10" s="62"/>
      <c r="H10" s="51"/>
      <c r="I10" s="51"/>
      <c r="J10" s="51"/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202202-5</v>
      </c>
    </row>
    <row r="11" spans="1:17" ht="46.5" customHeight="1" x14ac:dyDescent="0.3">
      <c r="A11" s="56"/>
      <c r="B11" s="55"/>
      <c r="C11" s="55"/>
      <c r="D11" s="6"/>
      <c r="E11" s="59"/>
      <c r="F11" s="61"/>
      <c r="G11" s="62"/>
      <c r="H11" s="51"/>
      <c r="I11" s="51"/>
      <c r="J11" s="51"/>
      <c r="K11" s="53"/>
    </row>
    <row r="12" spans="1:17" ht="31.5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45" customHeight="1" x14ac:dyDescent="0.3">
      <c r="A13" s="56"/>
      <c r="B13" s="68"/>
      <c r="C13" s="68"/>
      <c r="D13" s="26"/>
      <c r="E13" s="58"/>
      <c r="F13" s="61"/>
      <c r="G13" s="62"/>
      <c r="H13" s="51"/>
      <c r="I13" s="51"/>
      <c r="J13" s="51"/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202202-5</v>
      </c>
    </row>
    <row r="14" spans="1:17" ht="32.25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58.5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38.25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202202-5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35.25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36.75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202202-5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38.25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51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202202-5</v>
      </c>
    </row>
    <row r="23" spans="1:11" ht="39.75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36.75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4CD4CD8-B22F-4634-97D2-E708AB0AA174}">
          <x14:formula1>
            <xm:f>Intro!$V$2:$V$5</xm:f>
          </x14:formula1>
          <xm:sqref>F4:F9</xm:sqref>
        </x14:dataValidation>
        <x14:dataValidation type="list" allowBlank="1" showInputMessage="1" showErrorMessage="1" xr:uid="{ABEC7537-62E6-4CD8-BA68-DE8E88E006B6}">
          <x14:formula1>
            <xm:f>Intro!$T$2:$T$9</xm:f>
          </x14:formula1>
          <xm:sqref>E4:E9</xm:sqref>
        </x14:dataValidation>
        <x14:dataValidation type="list" allowBlank="1" showInputMessage="1" showErrorMessage="1" xr:uid="{658CC4C7-2C9F-4232-8918-352906892179}">
          <x14:formula1>
            <xm:f>Intro!$W$4:$W$6</xm:f>
          </x14:formula1>
          <xm:sqref>J4:J9</xm:sqref>
        </x14:dataValidation>
        <x14:dataValidation type="list" allowBlank="1" showInputMessage="1" showErrorMessage="1" xr:uid="{A5CC211C-1802-4B51-83F2-0A75AF3243B7}">
          <x14:formula1>
            <xm:f>Intro!$W$12:$W$393</xm:f>
          </x14:formula1>
          <xm:sqref>H4:I9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B20E-5204-4971-81DD-071D07C11E5D}">
  <dimension ref="A1:Q24"/>
  <sheetViews>
    <sheetView workbookViewId="0">
      <selection activeCell="N11" sqref="N11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475</v>
      </c>
      <c r="B2" s="66"/>
      <c r="C2" s="66"/>
      <c r="D2" s="66"/>
      <c r="E2" s="66"/>
      <c r="F2" s="66"/>
      <c r="G2" s="66"/>
      <c r="H2" s="66"/>
      <c r="I2" s="66"/>
      <c r="J2" s="66"/>
      <c r="K2" s="17">
        <v>6</v>
      </c>
      <c r="M2" s="67" t="s">
        <v>4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22.2" customHeight="1" x14ac:dyDescent="0.3">
      <c r="A4" s="56" t="s">
        <v>480</v>
      </c>
      <c r="B4" s="55" t="s">
        <v>477</v>
      </c>
      <c r="C4" s="55"/>
      <c r="D4" s="6">
        <v>22131971</v>
      </c>
      <c r="E4" s="58" t="s">
        <v>433</v>
      </c>
      <c r="F4" s="61" t="s">
        <v>400</v>
      </c>
      <c r="G4" s="62" t="s">
        <v>476</v>
      </c>
      <c r="H4" s="51" t="s">
        <v>105</v>
      </c>
      <c r="I4" s="51" t="s">
        <v>135</v>
      </c>
      <c r="J4" s="51" t="s">
        <v>14</v>
      </c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20220248004-6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24" customHeight="1" x14ac:dyDescent="0.3">
      <c r="A5" s="56"/>
      <c r="B5" s="55" t="s">
        <v>478</v>
      </c>
      <c r="C5" s="55"/>
      <c r="D5" s="6">
        <v>1017223165</v>
      </c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0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0</v>
      </c>
    </row>
    <row r="6" spans="1:17" x14ac:dyDescent="0.3">
      <c r="A6" s="56"/>
      <c r="B6" s="55" t="s">
        <v>479</v>
      </c>
      <c r="C6" s="55"/>
      <c r="D6" s="31">
        <v>1040737433</v>
      </c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0</v>
      </c>
      <c r="O6" s="16">
        <f>SUM(O4:O5)</f>
        <v>0</v>
      </c>
      <c r="P6" s="16">
        <f>SUM(P4:P5)</f>
        <v>0</v>
      </c>
      <c r="Q6" s="16">
        <f>SUM(Q4:Q5)</f>
        <v>0</v>
      </c>
    </row>
    <row r="7" spans="1:17" ht="18" customHeight="1" x14ac:dyDescent="0.3">
      <c r="A7" s="56"/>
      <c r="B7" s="55"/>
      <c r="C7" s="55"/>
      <c r="D7" s="6"/>
      <c r="E7" s="58"/>
      <c r="F7" s="61"/>
      <c r="G7" s="62"/>
      <c r="H7" s="51"/>
      <c r="I7" s="51"/>
      <c r="J7" s="51"/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202202-6</v>
      </c>
    </row>
    <row r="8" spans="1:17" ht="28.5" customHeight="1" x14ac:dyDescent="0.3">
      <c r="A8" s="56"/>
      <c r="B8" s="55"/>
      <c r="C8" s="55"/>
      <c r="D8" s="6"/>
      <c r="E8" s="59"/>
      <c r="F8" s="61"/>
      <c r="G8" s="62"/>
      <c r="H8" s="51"/>
      <c r="I8" s="51"/>
      <c r="J8" s="51"/>
      <c r="K8" s="53"/>
    </row>
    <row r="9" spans="1:17" ht="37.5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/>
      <c r="B10" s="55"/>
      <c r="C10" s="55"/>
      <c r="D10" s="6"/>
      <c r="E10" s="58"/>
      <c r="F10" s="61"/>
      <c r="G10" s="62"/>
      <c r="H10" s="51"/>
      <c r="I10" s="51"/>
      <c r="J10" s="51"/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202202-6</v>
      </c>
    </row>
    <row r="11" spans="1:17" ht="46.5" customHeight="1" x14ac:dyDescent="0.3">
      <c r="A11" s="56"/>
      <c r="B11" s="55"/>
      <c r="C11" s="55"/>
      <c r="D11" s="6"/>
      <c r="E11" s="59"/>
      <c r="F11" s="61"/>
      <c r="G11" s="62"/>
      <c r="H11" s="51"/>
      <c r="I11" s="51"/>
      <c r="J11" s="51"/>
      <c r="K11" s="53"/>
    </row>
    <row r="12" spans="1:17" ht="31.5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45" customHeight="1" x14ac:dyDescent="0.3">
      <c r="A13" s="56"/>
      <c r="B13" s="68"/>
      <c r="C13" s="68"/>
      <c r="D13" s="26"/>
      <c r="E13" s="58"/>
      <c r="F13" s="61"/>
      <c r="G13" s="62"/>
      <c r="H13" s="51"/>
      <c r="I13" s="51"/>
      <c r="J13" s="51"/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202202-6</v>
      </c>
    </row>
    <row r="14" spans="1:17" ht="32.25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58.5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38.25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202202-6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35.25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36.75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202202-6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38.25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51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202202-6</v>
      </c>
    </row>
    <row r="23" spans="1:11" ht="39.75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36.75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</sheetData>
  <mergeCells count="83">
    <mergeCell ref="I22:I24"/>
    <mergeCell ref="J22:J24"/>
    <mergeCell ref="K22:K24"/>
    <mergeCell ref="B23:C23"/>
    <mergeCell ref="B24:C24"/>
    <mergeCell ref="H22:H24"/>
    <mergeCell ref="A22:A24"/>
    <mergeCell ref="B22:C22"/>
    <mergeCell ref="E22:E24"/>
    <mergeCell ref="F22:F24"/>
    <mergeCell ref="G22:G24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B12:C12"/>
    <mergeCell ref="H10:H12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7:H9"/>
    <mergeCell ref="I7:I9"/>
    <mergeCell ref="J7:J9"/>
    <mergeCell ref="K7:K9"/>
    <mergeCell ref="B8:C8"/>
    <mergeCell ref="B9:C9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B3:C3"/>
    <mergeCell ref="A1:C1"/>
    <mergeCell ref="D1:K1"/>
    <mergeCell ref="M1:Q1"/>
    <mergeCell ref="A2:J2"/>
    <mergeCell ref="M2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FCC2068-B41C-48B6-8D6A-C2DB25A2190B}">
          <x14:formula1>
            <xm:f>Intro!$W$4:$W$6</xm:f>
          </x14:formula1>
          <xm:sqref>J4:J9</xm:sqref>
        </x14:dataValidation>
        <x14:dataValidation type="list" allowBlank="1" showInputMessage="1" showErrorMessage="1" xr:uid="{42CFDBF4-4B6C-40D7-A382-02E264EA51C5}">
          <x14:formula1>
            <xm:f>Intro!$T$2:$T$9</xm:f>
          </x14:formula1>
          <xm:sqref>E4:E9</xm:sqref>
        </x14:dataValidation>
        <x14:dataValidation type="list" allowBlank="1" showInputMessage="1" showErrorMessage="1" xr:uid="{F7960487-D210-47E0-A1D3-1C30F0487EAA}">
          <x14:formula1>
            <xm:f>Intro!$V$2:$V$5</xm:f>
          </x14:formula1>
          <xm:sqref>F4:F9</xm:sqref>
        </x14:dataValidation>
        <x14:dataValidation type="list" allowBlank="1" showInputMessage="1" showErrorMessage="1" xr:uid="{C0836E9C-00A9-4668-84F5-2CAF9E1A7054}">
          <x14:formula1>
            <xm:f>Intro!$W$12:$W$393</xm:f>
          </x14:formula1>
          <xm:sqref>H4:I9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F78C-B69E-4501-BAAC-1EBAF0CA3032}">
  <dimension ref="A1:Q24"/>
  <sheetViews>
    <sheetView workbookViewId="0">
      <selection activeCell="G13" sqref="G13:G15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482</v>
      </c>
      <c r="B2" s="66"/>
      <c r="C2" s="66"/>
      <c r="D2" s="66"/>
      <c r="E2" s="66"/>
      <c r="F2" s="66"/>
      <c r="G2" s="66"/>
      <c r="H2" s="66"/>
      <c r="I2" s="66"/>
      <c r="J2" s="66"/>
      <c r="K2" s="17">
        <v>7</v>
      </c>
      <c r="M2" s="67" t="s">
        <v>4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22.2" customHeight="1" x14ac:dyDescent="0.3">
      <c r="A4" s="56"/>
      <c r="B4" s="55"/>
      <c r="C4" s="55"/>
      <c r="D4" s="6"/>
      <c r="E4" s="58"/>
      <c r="F4" s="61"/>
      <c r="G4" s="62"/>
      <c r="H4" s="51"/>
      <c r="I4" s="51"/>
      <c r="J4" s="51"/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202202-7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24" customHeight="1" x14ac:dyDescent="0.3">
      <c r="A5" s="56"/>
      <c r="B5" s="55"/>
      <c r="C5" s="55"/>
      <c r="D5" s="6"/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0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0</v>
      </c>
    </row>
    <row r="6" spans="1:17" x14ac:dyDescent="0.3">
      <c r="A6" s="56"/>
      <c r="B6" s="55"/>
      <c r="C6" s="55"/>
      <c r="D6" s="31"/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0</v>
      </c>
      <c r="O6" s="16">
        <f>SUM(O4:O5)</f>
        <v>0</v>
      </c>
      <c r="P6" s="16">
        <f>SUM(P4:P5)</f>
        <v>0</v>
      </c>
      <c r="Q6" s="16">
        <f>SUM(Q4:Q5)</f>
        <v>0</v>
      </c>
    </row>
    <row r="7" spans="1:17" ht="18" customHeight="1" x14ac:dyDescent="0.3">
      <c r="A7" s="56"/>
      <c r="B7" s="55"/>
      <c r="C7" s="55"/>
      <c r="D7" s="6"/>
      <c r="E7" s="58"/>
      <c r="F7" s="61"/>
      <c r="G7" s="62"/>
      <c r="H7" s="51"/>
      <c r="I7" s="51"/>
      <c r="J7" s="51"/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202202-7</v>
      </c>
    </row>
    <row r="8" spans="1:17" ht="28.5" customHeight="1" x14ac:dyDescent="0.3">
      <c r="A8" s="56"/>
      <c r="B8" s="55"/>
      <c r="C8" s="55"/>
      <c r="D8" s="6"/>
      <c r="E8" s="59"/>
      <c r="F8" s="61"/>
      <c r="G8" s="62"/>
      <c r="H8" s="51"/>
      <c r="I8" s="51"/>
      <c r="J8" s="51"/>
      <c r="K8" s="53"/>
    </row>
    <row r="9" spans="1:17" ht="37.5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/>
      <c r="B10" s="55"/>
      <c r="C10" s="55"/>
      <c r="D10" s="6"/>
      <c r="E10" s="58"/>
      <c r="F10" s="61"/>
      <c r="G10" s="62"/>
      <c r="H10" s="51"/>
      <c r="I10" s="51"/>
      <c r="J10" s="51"/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202202-7</v>
      </c>
    </row>
    <row r="11" spans="1:17" ht="46.5" customHeight="1" x14ac:dyDescent="0.3">
      <c r="A11" s="56"/>
      <c r="B11" s="55"/>
      <c r="C11" s="55"/>
      <c r="D11" s="6"/>
      <c r="E11" s="59"/>
      <c r="F11" s="61"/>
      <c r="G11" s="62"/>
      <c r="H11" s="51"/>
      <c r="I11" s="51"/>
      <c r="J11" s="51"/>
      <c r="K11" s="53"/>
    </row>
    <row r="12" spans="1:17" ht="31.5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45" customHeight="1" x14ac:dyDescent="0.3">
      <c r="A13" s="56"/>
      <c r="B13" s="68"/>
      <c r="C13" s="68"/>
      <c r="D13" s="26"/>
      <c r="E13" s="58"/>
      <c r="F13" s="61"/>
      <c r="G13" s="62"/>
      <c r="H13" s="51"/>
      <c r="I13" s="51"/>
      <c r="J13" s="51"/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202202-7</v>
      </c>
    </row>
    <row r="14" spans="1:17" ht="32.25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58.5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38.25" customHeight="1" x14ac:dyDescent="0.3">
      <c r="A16" s="56"/>
      <c r="B16" s="55"/>
      <c r="C16" s="55"/>
      <c r="D16" s="6"/>
      <c r="E16" s="58"/>
      <c r="F16" s="61"/>
      <c r="G16" s="62"/>
      <c r="H16" s="51"/>
      <c r="I16" s="51"/>
      <c r="J16" s="51"/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202202-7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35.25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36.75" customHeight="1" x14ac:dyDescent="0.3">
      <c r="A19" s="56"/>
      <c r="B19" s="55"/>
      <c r="C19" s="55"/>
      <c r="D19" s="6"/>
      <c r="E19" s="58"/>
      <c r="F19" s="61"/>
      <c r="G19" s="62"/>
      <c r="H19" s="51"/>
      <c r="I19" s="51"/>
      <c r="J19" s="51"/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202202-7</v>
      </c>
    </row>
    <row r="20" spans="1:11" ht="29.25" customHeight="1" x14ac:dyDescent="0.3">
      <c r="A20" s="56"/>
      <c r="B20" s="55"/>
      <c r="C20" s="55"/>
      <c r="D20" s="6"/>
      <c r="E20" s="59"/>
      <c r="F20" s="61"/>
      <c r="G20" s="62"/>
      <c r="H20" s="51"/>
      <c r="I20" s="51"/>
      <c r="J20" s="51"/>
      <c r="K20" s="53"/>
    </row>
    <row r="21" spans="1:11" ht="38.25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51" customHeight="1" x14ac:dyDescent="0.3">
      <c r="A22" s="56"/>
      <c r="B22" s="57"/>
      <c r="C22" s="55"/>
      <c r="D22" s="6"/>
      <c r="E22" s="58"/>
      <c r="F22" s="61"/>
      <c r="G22" s="62"/>
      <c r="H22" s="51"/>
      <c r="I22" s="51"/>
      <c r="J22" s="51"/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202202-7</v>
      </c>
    </row>
    <row r="23" spans="1:11" ht="39.75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36.75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</sheetData>
  <mergeCells count="83"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H10:H12"/>
    <mergeCell ref="H13:H15"/>
    <mergeCell ref="I13:I15"/>
    <mergeCell ref="J13:J15"/>
    <mergeCell ref="K13:K15"/>
    <mergeCell ref="B14:C14"/>
    <mergeCell ref="B15:C15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I16:I18"/>
    <mergeCell ref="J16:J18"/>
    <mergeCell ref="K16:K18"/>
    <mergeCell ref="B17:C17"/>
    <mergeCell ref="B18:C18"/>
    <mergeCell ref="H16:H18"/>
    <mergeCell ref="H19:H21"/>
    <mergeCell ref="I19:I21"/>
    <mergeCell ref="J19:J21"/>
    <mergeCell ref="K19:K21"/>
    <mergeCell ref="B20:C20"/>
    <mergeCell ref="B21:C21"/>
    <mergeCell ref="A22:A24"/>
    <mergeCell ref="B22:C22"/>
    <mergeCell ref="E22:E24"/>
    <mergeCell ref="F22:F24"/>
    <mergeCell ref="G22:G24"/>
    <mergeCell ref="I22:I24"/>
    <mergeCell ref="J22:J24"/>
    <mergeCell ref="K22:K24"/>
    <mergeCell ref="B23:C23"/>
    <mergeCell ref="B24:C24"/>
    <mergeCell ref="H22:H24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D5A0561-6409-4673-B986-4CC9EE5DE67A}">
          <x14:formula1>
            <xm:f>Intro!$V$2:$V$5</xm:f>
          </x14:formula1>
          <xm:sqref>F4:F9</xm:sqref>
        </x14:dataValidation>
        <x14:dataValidation type="list" allowBlank="1" showInputMessage="1" showErrorMessage="1" xr:uid="{176036CA-4A42-4DB2-ACF1-9B2E4C340CA4}">
          <x14:formula1>
            <xm:f>Intro!$T$2:$T$9</xm:f>
          </x14:formula1>
          <xm:sqref>E4:E9</xm:sqref>
        </x14:dataValidation>
        <x14:dataValidation type="list" allowBlank="1" showInputMessage="1" showErrorMessage="1" xr:uid="{6F5B5CC8-F25F-47CE-A4C9-D5B8E03EE1BE}">
          <x14:formula1>
            <xm:f>Intro!$W$4:$W$6</xm:f>
          </x14:formula1>
          <xm:sqref>J4:J9</xm:sqref>
        </x14:dataValidation>
        <x14:dataValidation type="list" allowBlank="1" showInputMessage="1" showErrorMessage="1" xr:uid="{0EF4C970-CBA7-46D3-A6D3-F8C34F0F28E4}">
          <x14:formula1>
            <xm:f>Intro!$W$12:$W$393</xm:f>
          </x14:formula1>
          <xm:sqref>H4:I9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6599-13F8-4B57-8C14-4127B11BDC7E}">
  <dimension ref="A1:Q30"/>
  <sheetViews>
    <sheetView topLeftCell="A11" workbookViewId="0">
      <selection activeCell="N26" sqref="N26"/>
    </sheetView>
  </sheetViews>
  <sheetFormatPr baseColWidth="10" defaultColWidth="0" defaultRowHeight="14.4" x14ac:dyDescent="0.3"/>
  <cols>
    <col min="1" max="2" width="11.44140625" customWidth="1"/>
    <col min="3" max="3" width="14.5546875" customWidth="1"/>
    <col min="4" max="6" width="11.44140625" customWidth="1"/>
    <col min="7" max="7" width="14.5546875" bestFit="1" customWidth="1"/>
    <col min="8" max="9" width="11.44140625" customWidth="1"/>
    <col min="10" max="10" width="19.5546875" customWidth="1"/>
    <col min="11" max="11" width="17.33203125" customWidth="1"/>
    <col min="12" max="12" width="2.5546875" customWidth="1"/>
    <col min="13" max="13" width="14.109375" customWidth="1"/>
    <col min="14" max="14" width="22.88671875" customWidth="1"/>
    <col min="15" max="15" width="24.44140625" customWidth="1"/>
    <col min="16" max="16" width="10.33203125" customWidth="1"/>
    <col min="17" max="17" width="9.5546875" customWidth="1"/>
    <col min="18" max="16384" width="11.44140625" hidden="1"/>
  </cols>
  <sheetData>
    <row r="1" spans="1:17" x14ac:dyDescent="0.3">
      <c r="A1" s="64" t="s">
        <v>379</v>
      </c>
      <c r="B1" s="64"/>
      <c r="C1" s="64"/>
      <c r="D1" s="64" t="str">
        <f>IF(Intro!M13=0,"",Intro!M13)</f>
        <v>César Rodríguez - Conrado Serna</v>
      </c>
      <c r="E1" s="64"/>
      <c r="F1" s="64"/>
      <c r="G1" s="64"/>
      <c r="H1" s="64"/>
      <c r="I1" s="64"/>
      <c r="J1" s="64"/>
      <c r="K1" s="64"/>
      <c r="M1" s="65" t="s">
        <v>380</v>
      </c>
      <c r="N1" s="65"/>
      <c r="O1" s="65"/>
      <c r="P1" s="65"/>
      <c r="Q1" s="65"/>
    </row>
    <row r="2" spans="1:17" ht="15" customHeight="1" x14ac:dyDescent="0.3">
      <c r="A2" s="66" t="s">
        <v>481</v>
      </c>
      <c r="B2" s="66"/>
      <c r="C2" s="66"/>
      <c r="D2" s="66"/>
      <c r="E2" s="66"/>
      <c r="F2" s="66"/>
      <c r="G2" s="66"/>
      <c r="H2" s="66"/>
      <c r="I2" s="66"/>
      <c r="J2" s="66"/>
      <c r="K2" s="17">
        <v>8</v>
      </c>
      <c r="M2" s="67" t="s">
        <v>15</v>
      </c>
      <c r="N2" s="67"/>
      <c r="O2" s="67"/>
      <c r="P2" s="67"/>
      <c r="Q2" s="67"/>
    </row>
    <row r="3" spans="1:17" ht="15.75" customHeight="1" x14ac:dyDescent="0.3">
      <c r="A3" s="18" t="s">
        <v>381</v>
      </c>
      <c r="B3" s="63" t="s">
        <v>382</v>
      </c>
      <c r="C3" s="63"/>
      <c r="D3" s="19" t="s">
        <v>383</v>
      </c>
      <c r="E3" s="18" t="s">
        <v>384</v>
      </c>
      <c r="F3" s="18" t="s">
        <v>385</v>
      </c>
      <c r="G3" s="18" t="s">
        <v>386</v>
      </c>
      <c r="H3" s="18" t="s">
        <v>387</v>
      </c>
      <c r="I3" s="18" t="s">
        <v>388</v>
      </c>
      <c r="J3" s="18" t="s">
        <v>389</v>
      </c>
      <c r="K3" s="18" t="s">
        <v>390</v>
      </c>
      <c r="M3" s="8" t="s">
        <v>391</v>
      </c>
      <c r="N3" s="9" t="s">
        <v>392</v>
      </c>
      <c r="O3" s="9" t="s">
        <v>393</v>
      </c>
      <c r="P3" s="8" t="s">
        <v>394</v>
      </c>
      <c r="Q3" s="8" t="s">
        <v>395</v>
      </c>
    </row>
    <row r="4" spans="1:17" ht="22.2" customHeight="1" x14ac:dyDescent="0.3">
      <c r="A4" s="56" t="s">
        <v>480</v>
      </c>
      <c r="B4" s="55" t="s">
        <v>483</v>
      </c>
      <c r="C4" s="55"/>
      <c r="D4" s="6">
        <v>1017245968</v>
      </c>
      <c r="E4" s="58" t="s">
        <v>15</v>
      </c>
      <c r="F4" s="61" t="s">
        <v>398</v>
      </c>
      <c r="G4" s="62" t="s">
        <v>488</v>
      </c>
      <c r="H4" s="51" t="s">
        <v>197</v>
      </c>
      <c r="I4" s="51" t="s">
        <v>197</v>
      </c>
      <c r="J4" s="51" t="s">
        <v>14</v>
      </c>
      <c r="K4" s="52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tecnológica",Intro!$U$9,IF(E4="Especialización en Finanzas​",Intro!$U$10,IF(E4="Especialización en formulación y evaluación de proyectos​",Intro!$U$11,IF(E4="Maestria En Gestión de la Innovación Tecnológica, Cooperación y Desarrollo Regional​",Intro!$U$12,IF( E4="Ingeniería en calidad",Intro!$U$8,""))))))))))),A4,"-",$K$2)</f>
        <v>20220218004-8</v>
      </c>
      <c r="M4" s="10" t="s">
        <v>396</v>
      </c>
      <c r="N4" s="11">
        <f>COUNTIFS($J$4:$J$99,"(PSM) Propuesta Aprobada Sin Modificación",$E$4:$E$99,M2)</f>
        <v>0</v>
      </c>
      <c r="O4" s="11">
        <f>COUNTIFS($J$4:$J$99,"(PCM) Propuesta Aprobada Con Modificación",$E$4:$E$99,M2)</f>
        <v>0</v>
      </c>
      <c r="P4" s="11">
        <f>COUNTIFS($J$4:$J$99,"(PR) Propuesta Rechazada",$E$4:$E$99,M2)</f>
        <v>0</v>
      </c>
      <c r="Q4" s="12">
        <f>SUM(N4:P4)</f>
        <v>0</v>
      </c>
    </row>
    <row r="5" spans="1:17" ht="24" customHeight="1" x14ac:dyDescent="0.3">
      <c r="A5" s="56"/>
      <c r="B5" s="55"/>
      <c r="C5" s="55"/>
      <c r="D5" s="6"/>
      <c r="E5" s="59"/>
      <c r="F5" s="61"/>
      <c r="G5" s="62"/>
      <c r="H5" s="51"/>
      <c r="I5" s="51"/>
      <c r="J5" s="51"/>
      <c r="K5" s="53"/>
      <c r="M5" s="13" t="s">
        <v>397</v>
      </c>
      <c r="N5" s="14">
        <f>COUNTIFS($J$4:$J$99,"(IFSM) Informe Final Aprobado Sin Modificación",$E$4:$E$99,M2)</f>
        <v>3</v>
      </c>
      <c r="O5" s="14">
        <f>COUNTIFS($J$4:$J$99,"(IFCM) Informe Final Aprobado Con Modificación",$E$4:$E$99,M2)</f>
        <v>0</v>
      </c>
      <c r="P5" s="14">
        <f>COUNTIFS($J$4:$J$99,"(IFR) Informe Final Rechazado",$E$4:$E$99,M2)</f>
        <v>0</v>
      </c>
      <c r="Q5" s="12">
        <f>SUM(N5:P5)</f>
        <v>3</v>
      </c>
    </row>
    <row r="6" spans="1:17" ht="28.2" customHeight="1" x14ac:dyDescent="0.3">
      <c r="A6" s="56"/>
      <c r="B6" s="55"/>
      <c r="C6" s="55"/>
      <c r="D6" s="31"/>
      <c r="E6" s="60"/>
      <c r="F6" s="61"/>
      <c r="G6" s="62"/>
      <c r="H6" s="51"/>
      <c r="I6" s="51"/>
      <c r="J6" s="51"/>
      <c r="K6" s="54"/>
      <c r="M6" s="15" t="s">
        <v>395</v>
      </c>
      <c r="N6" s="16">
        <f>SUM(N4:N5)</f>
        <v>3</v>
      </c>
      <c r="O6" s="16">
        <f>SUM(O4:O5)</f>
        <v>0</v>
      </c>
      <c r="P6" s="16">
        <f>SUM(P4:P5)</f>
        <v>0</v>
      </c>
      <c r="Q6" s="16">
        <f>SUM(Q4:Q5)</f>
        <v>3</v>
      </c>
    </row>
    <row r="7" spans="1:17" ht="18" customHeight="1" x14ac:dyDescent="0.3">
      <c r="A7" s="56" t="s">
        <v>485</v>
      </c>
      <c r="B7" s="55" t="s">
        <v>486</v>
      </c>
      <c r="C7" s="55"/>
      <c r="D7" s="6">
        <v>1039467668</v>
      </c>
      <c r="E7" s="58" t="s">
        <v>433</v>
      </c>
      <c r="F7" s="61" t="s">
        <v>434</v>
      </c>
      <c r="G7" s="62" t="s">
        <v>484</v>
      </c>
      <c r="H7" s="51" t="s">
        <v>120</v>
      </c>
      <c r="I7" s="51" t="s">
        <v>120</v>
      </c>
      <c r="J7" s="51" t="s">
        <v>14</v>
      </c>
      <c r="K7" s="52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tecnológica",Intro!$U$9,IF(E7="Especialización en Finanzas​",Intro!$U$10,IF(E7="Especialización en formulación y evaluación de proyectos​",Intro!$U$11,IF(E7="Maestria En Gestión de la Innovación Tecnológica, Cooperación y Desarrollo Regional​",Intro!$U$12,IF( E7="Ingeniería en calidad",Intro!$U$8,""))))))))))),A7,"-",$K$2)</f>
        <v>20220248005-8</v>
      </c>
    </row>
    <row r="8" spans="1:17" ht="16.8" customHeight="1" x14ac:dyDescent="0.3">
      <c r="A8" s="56"/>
      <c r="B8" s="55" t="s">
        <v>487</v>
      </c>
      <c r="C8" s="55"/>
      <c r="D8" s="6">
        <v>1035872844</v>
      </c>
      <c r="E8" s="59"/>
      <c r="F8" s="61"/>
      <c r="G8" s="62"/>
      <c r="H8" s="51"/>
      <c r="I8" s="51"/>
      <c r="J8" s="51"/>
      <c r="K8" s="53"/>
    </row>
    <row r="9" spans="1:17" ht="12" customHeight="1" x14ac:dyDescent="0.3">
      <c r="A9" s="56"/>
      <c r="B9" s="55"/>
      <c r="C9" s="55"/>
      <c r="D9" s="31"/>
      <c r="E9" s="60"/>
      <c r="F9" s="61"/>
      <c r="G9" s="62"/>
      <c r="H9" s="51"/>
      <c r="I9" s="51"/>
      <c r="J9" s="51"/>
      <c r="K9" s="54"/>
    </row>
    <row r="10" spans="1:17" ht="24.75" customHeight="1" x14ac:dyDescent="0.3">
      <c r="A10" s="56" t="s">
        <v>451</v>
      </c>
      <c r="B10" s="55" t="s">
        <v>490</v>
      </c>
      <c r="C10" s="55"/>
      <c r="D10" s="6">
        <v>1025640574</v>
      </c>
      <c r="E10" s="58" t="s">
        <v>8</v>
      </c>
      <c r="F10" s="61" t="s">
        <v>434</v>
      </c>
      <c r="G10" s="62" t="s">
        <v>489</v>
      </c>
      <c r="H10" s="51" t="s">
        <v>120</v>
      </c>
      <c r="I10" s="51" t="s">
        <v>120</v>
      </c>
      <c r="J10" s="51" t="s">
        <v>14</v>
      </c>
      <c r="K10" s="52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tecnológica",Intro!$U$9,IF(E10="Especialización en Finanzas​",Intro!$U$10,IF(E10="Especialización en formulación y evaluación de proyectos​",Intro!$U$11,IF(E10="Maestria En Gestión de la Innovación Tecnológica, Cooperación y Desarrollo Regional​",Intro!$U$12,IF( E10="Ingeniería en calidad",Intro!$U$8,""))))))))))),A10,"-",$K$2)</f>
        <v>20220209001-8</v>
      </c>
    </row>
    <row r="11" spans="1:17" ht="19.8" customHeight="1" x14ac:dyDescent="0.3">
      <c r="A11" s="56"/>
      <c r="B11" s="55"/>
      <c r="C11" s="55"/>
      <c r="D11" s="6"/>
      <c r="E11" s="59"/>
      <c r="F11" s="61"/>
      <c r="G11" s="62"/>
      <c r="H11" s="51"/>
      <c r="I11" s="51"/>
      <c r="J11" s="51"/>
      <c r="K11" s="53"/>
    </row>
    <row r="12" spans="1:17" ht="22.2" customHeight="1" x14ac:dyDescent="0.3">
      <c r="A12" s="56"/>
      <c r="B12" s="55"/>
      <c r="C12" s="55"/>
      <c r="D12" s="6"/>
      <c r="E12" s="60"/>
      <c r="F12" s="61"/>
      <c r="G12" s="62"/>
      <c r="H12" s="51"/>
      <c r="I12" s="51"/>
      <c r="J12" s="51"/>
      <c r="K12" s="54"/>
    </row>
    <row r="13" spans="1:17" ht="16.8" customHeight="1" x14ac:dyDescent="0.3">
      <c r="A13" s="56" t="s">
        <v>456</v>
      </c>
      <c r="B13" s="68" t="s">
        <v>492</v>
      </c>
      <c r="C13" s="68"/>
      <c r="D13" s="26">
        <v>1000897224</v>
      </c>
      <c r="E13" s="58" t="s">
        <v>8</v>
      </c>
      <c r="F13" s="61" t="s">
        <v>434</v>
      </c>
      <c r="G13" s="62" t="s">
        <v>491</v>
      </c>
      <c r="H13" s="51" t="s">
        <v>120</v>
      </c>
      <c r="I13" s="51" t="s">
        <v>120</v>
      </c>
      <c r="J13" s="51" t="s">
        <v>14</v>
      </c>
      <c r="K13" s="52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tecnológica",Intro!$U$9,IF(E13="Especialización en Finanzas​",Intro!$U$10,IF(E13="Especialización en formulación y evaluación de proyectos​",Intro!$U$11,IF(E13="Maestria En Gestión de la Innovación Tecnológica, Cooperación y Desarrollo Regional​",Intro!$U$12,IF( E13="Ingeniería en calidad",Intro!$U$8,""))))))))))),A13,"-",$K$2)</f>
        <v>20220209002-8</v>
      </c>
    </row>
    <row r="14" spans="1:17" ht="18" customHeight="1" x14ac:dyDescent="0.3">
      <c r="A14" s="56"/>
      <c r="B14" s="55"/>
      <c r="C14" s="55"/>
      <c r="D14" s="6"/>
      <c r="E14" s="59"/>
      <c r="F14" s="61"/>
      <c r="G14" s="62"/>
      <c r="H14" s="51"/>
      <c r="I14" s="51"/>
      <c r="J14" s="51"/>
      <c r="K14" s="53"/>
    </row>
    <row r="15" spans="1:17" ht="18.600000000000001" customHeight="1" x14ac:dyDescent="0.3">
      <c r="A15" s="56"/>
      <c r="B15" s="68"/>
      <c r="C15" s="68"/>
      <c r="D15" s="26"/>
      <c r="E15" s="60"/>
      <c r="F15" s="61"/>
      <c r="G15" s="62"/>
      <c r="H15" s="51"/>
      <c r="I15" s="51"/>
      <c r="J15" s="51"/>
      <c r="K15" s="54"/>
    </row>
    <row r="16" spans="1:17" ht="22.2" customHeight="1" x14ac:dyDescent="0.3">
      <c r="A16" s="56" t="s">
        <v>459</v>
      </c>
      <c r="B16" s="55" t="s">
        <v>494</v>
      </c>
      <c r="C16" s="55"/>
      <c r="D16" s="6">
        <v>1001361086</v>
      </c>
      <c r="E16" s="58" t="s">
        <v>8</v>
      </c>
      <c r="F16" s="61" t="s">
        <v>434</v>
      </c>
      <c r="G16" s="62" t="s">
        <v>493</v>
      </c>
      <c r="H16" s="51" t="s">
        <v>120</v>
      </c>
      <c r="I16" s="51" t="s">
        <v>120</v>
      </c>
      <c r="J16" s="51" t="s">
        <v>14</v>
      </c>
      <c r="K16" s="52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tecnológica",Intro!$U$9,IF(E16="Especialización en Finanzas​",Intro!$U$10,IF(E16="Especialización en formulación y evaluación de proyectos​",Intro!$U$11,IF(E16="Maestria En Gestión de la Innovación Tecnológica, Cooperación y Desarrollo Regional​",Intro!$U$12,IF( E16="Ingeniería en calidad",Intro!$U$8,""))))))))))),A16,"-",$K$2)</f>
        <v>20220209003-8</v>
      </c>
    </row>
    <row r="17" spans="1:11" ht="28.5" customHeight="1" x14ac:dyDescent="0.3">
      <c r="A17" s="56"/>
      <c r="B17" s="55"/>
      <c r="C17" s="55"/>
      <c r="D17" s="6"/>
      <c r="E17" s="59"/>
      <c r="F17" s="61"/>
      <c r="G17" s="62"/>
      <c r="H17" s="51"/>
      <c r="I17" s="51"/>
      <c r="J17" s="51"/>
      <c r="K17" s="53"/>
    </row>
    <row r="18" spans="1:11" ht="16.2" customHeight="1" x14ac:dyDescent="0.3">
      <c r="A18" s="56"/>
      <c r="B18" s="55"/>
      <c r="C18" s="55"/>
      <c r="D18" s="6"/>
      <c r="E18" s="60"/>
      <c r="F18" s="61"/>
      <c r="G18" s="62"/>
      <c r="H18" s="51"/>
      <c r="I18" s="51"/>
      <c r="J18" s="51"/>
      <c r="K18" s="54"/>
    </row>
    <row r="19" spans="1:11" ht="19.2" customHeight="1" x14ac:dyDescent="0.3">
      <c r="A19" s="56" t="s">
        <v>480</v>
      </c>
      <c r="B19" s="55" t="s">
        <v>496</v>
      </c>
      <c r="C19" s="55"/>
      <c r="D19" s="6">
        <v>1036684055</v>
      </c>
      <c r="E19" s="58" t="s">
        <v>8</v>
      </c>
      <c r="F19" s="61" t="s">
        <v>434</v>
      </c>
      <c r="G19" s="62" t="s">
        <v>495</v>
      </c>
      <c r="H19" s="51" t="s">
        <v>120</v>
      </c>
      <c r="I19" s="51" t="s">
        <v>120</v>
      </c>
      <c r="J19" s="51" t="s">
        <v>14</v>
      </c>
      <c r="K19" s="52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tecnológica",Intro!$U$9,IF(E19="Especialización en Finanzas​",Intro!$U$10,IF(E19="Especialización en formulación y evaluación de proyectos​",Intro!$U$11,IF(E19="Maestria En Gestión de la Innovación Tecnológica, Cooperación y Desarrollo Regional​",Intro!$U$12,IF( E19="Ingeniería en calidad",Intro!$U$8,""))))))))))),A19,"-",$K$2)</f>
        <v>20220209004-8</v>
      </c>
    </row>
    <row r="20" spans="1:11" ht="29.25" customHeight="1" x14ac:dyDescent="0.3">
      <c r="A20" s="56"/>
      <c r="B20" s="55" t="s">
        <v>497</v>
      </c>
      <c r="C20" s="55"/>
      <c r="D20" s="6">
        <v>1000639834</v>
      </c>
      <c r="E20" s="59"/>
      <c r="F20" s="61"/>
      <c r="G20" s="62"/>
      <c r="H20" s="51"/>
      <c r="I20" s="51"/>
      <c r="J20" s="51"/>
      <c r="K20" s="53"/>
    </row>
    <row r="21" spans="1:11" ht="21.6" customHeight="1" x14ac:dyDescent="0.3">
      <c r="A21" s="56"/>
      <c r="B21" s="55"/>
      <c r="C21" s="55"/>
      <c r="D21" s="6"/>
      <c r="E21" s="60"/>
      <c r="F21" s="61"/>
      <c r="G21" s="62"/>
      <c r="H21" s="51"/>
      <c r="I21" s="51"/>
      <c r="J21" s="51"/>
      <c r="K21" s="54"/>
    </row>
    <row r="22" spans="1:11" ht="23.4" customHeight="1" x14ac:dyDescent="0.3">
      <c r="A22" s="56" t="s">
        <v>485</v>
      </c>
      <c r="B22" s="57" t="s">
        <v>499</v>
      </c>
      <c r="C22" s="55"/>
      <c r="D22" s="6">
        <v>1035388764</v>
      </c>
      <c r="E22" s="58" t="s">
        <v>8</v>
      </c>
      <c r="F22" s="61" t="s">
        <v>434</v>
      </c>
      <c r="G22" s="62" t="s">
        <v>498</v>
      </c>
      <c r="H22" s="51" t="s">
        <v>120</v>
      </c>
      <c r="I22" s="51" t="s">
        <v>120</v>
      </c>
      <c r="J22" s="51" t="s">
        <v>14</v>
      </c>
      <c r="K22" s="52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tecnológica",Intro!$U$9,IF(E22="Especialización en Finanzas​",Intro!$U$10,IF(E22="Especialización en formulación y evaluación de proyectos​",Intro!$U$11,IF(E22="Maestria En Gestión de la Innovación Tecnológica, Cooperación y Desarrollo Regional​",Intro!$U$12,IF( E22="Ingeniería en calidad",Intro!$U$8,""))))))))))),A22,"-",$K$2)</f>
        <v>20220209005-8</v>
      </c>
    </row>
    <row r="23" spans="1:11" ht="21.6" customHeight="1" x14ac:dyDescent="0.3">
      <c r="A23" s="56"/>
      <c r="B23" s="55"/>
      <c r="C23" s="55"/>
      <c r="D23" s="31"/>
      <c r="E23" s="59"/>
      <c r="F23" s="61"/>
      <c r="G23" s="62"/>
      <c r="H23" s="51"/>
      <c r="I23" s="51"/>
      <c r="J23" s="51"/>
      <c r="K23" s="53"/>
    </row>
    <row r="24" spans="1:11" ht="16.8" customHeight="1" x14ac:dyDescent="0.3">
      <c r="A24" s="56"/>
      <c r="B24" s="55"/>
      <c r="C24" s="55"/>
      <c r="D24" s="6"/>
      <c r="E24" s="60"/>
      <c r="F24" s="61"/>
      <c r="G24" s="62"/>
      <c r="H24" s="51"/>
      <c r="I24" s="51"/>
      <c r="J24" s="51"/>
      <c r="K24" s="54"/>
    </row>
    <row r="25" spans="1:11" ht="22.2" customHeight="1" x14ac:dyDescent="0.3">
      <c r="A25" s="56" t="s">
        <v>485</v>
      </c>
      <c r="B25" s="57" t="s">
        <v>501</v>
      </c>
      <c r="C25" s="55"/>
      <c r="D25" s="6">
        <v>1037573463</v>
      </c>
      <c r="E25" s="58" t="s">
        <v>15</v>
      </c>
      <c r="F25" s="61" t="s">
        <v>434</v>
      </c>
      <c r="G25" s="62" t="s">
        <v>500</v>
      </c>
      <c r="H25" s="51" t="s">
        <v>120</v>
      </c>
      <c r="I25" s="51" t="s">
        <v>120</v>
      </c>
      <c r="J25" s="51" t="s">
        <v>14</v>
      </c>
      <c r="K25" s="52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tecnológica",Intro!$U$9,IF(E25="Especialización en Finanzas​",Intro!$U$10,IF(E25="Especialización en formulación y evaluación de proyectos​",Intro!$U$11,IF(E25="Maestria En Gestión de la Innovación Tecnológica, Cooperación y Desarrollo Regional​",Intro!$U$12,IF( E25="Ingeniería en calidad",Intro!$U$8,""))))))))))),A25,"-",$K$2)</f>
        <v>20220218005-8</v>
      </c>
    </row>
    <row r="26" spans="1:11" ht="16.8" customHeight="1" x14ac:dyDescent="0.3">
      <c r="A26" s="56"/>
      <c r="B26" s="55"/>
      <c r="C26" s="55"/>
      <c r="D26" s="31"/>
      <c r="E26" s="59"/>
      <c r="F26" s="61"/>
      <c r="G26" s="62"/>
      <c r="H26" s="51"/>
      <c r="I26" s="51"/>
      <c r="J26" s="51"/>
      <c r="K26" s="53"/>
    </row>
    <row r="27" spans="1:11" x14ac:dyDescent="0.3">
      <c r="A27" s="56"/>
      <c r="B27" s="55"/>
      <c r="C27" s="55"/>
      <c r="D27" s="6"/>
      <c r="E27" s="60"/>
      <c r="F27" s="61"/>
      <c r="G27" s="62"/>
      <c r="H27" s="51"/>
      <c r="I27" s="51"/>
      <c r="J27" s="51"/>
      <c r="K27" s="54"/>
    </row>
    <row r="28" spans="1:11" ht="22.2" customHeight="1" x14ac:dyDescent="0.3">
      <c r="A28" s="56" t="s">
        <v>503</v>
      </c>
      <c r="B28" s="57" t="s">
        <v>504</v>
      </c>
      <c r="C28" s="55"/>
      <c r="D28" s="6">
        <v>43927602</v>
      </c>
      <c r="E28" s="58" t="s">
        <v>15</v>
      </c>
      <c r="F28" s="61" t="s">
        <v>434</v>
      </c>
      <c r="G28" s="62" t="s">
        <v>502</v>
      </c>
      <c r="H28" s="51" t="s">
        <v>120</v>
      </c>
      <c r="I28" s="51" t="s">
        <v>120</v>
      </c>
      <c r="J28" s="51" t="s">
        <v>14</v>
      </c>
      <c r="K28" s="52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tecnológica",Intro!$U$9,IF(E28="Especialización en Finanzas​",Intro!$U$10,IF(E28="Especialización en formulación y evaluación de proyectos​",Intro!$U$11,IF(E28="Maestria En Gestión de la Innovación Tecnológica, Cooperación y Desarrollo Regional​",Intro!$U$12,IF( E28="Ingeniería en calidad",Intro!$U$8,""))))))))))),A28,"-",$K$2)</f>
        <v>20220218006-8</v>
      </c>
    </row>
    <row r="29" spans="1:11" ht="19.8" customHeight="1" x14ac:dyDescent="0.3">
      <c r="A29" s="56"/>
      <c r="B29" s="55"/>
      <c r="C29" s="55"/>
      <c r="D29" s="31"/>
      <c r="E29" s="59"/>
      <c r="F29" s="61"/>
      <c r="G29" s="62"/>
      <c r="H29" s="51"/>
      <c r="I29" s="51"/>
      <c r="J29" s="51"/>
      <c r="K29" s="53"/>
    </row>
    <row r="30" spans="1:11" ht="25.2" customHeight="1" x14ac:dyDescent="0.3">
      <c r="A30" s="56"/>
      <c r="B30" s="55"/>
      <c r="C30" s="55"/>
      <c r="D30" s="6"/>
      <c r="E30" s="60"/>
      <c r="F30" s="61"/>
      <c r="G30" s="62"/>
      <c r="H30" s="51"/>
      <c r="I30" s="51"/>
      <c r="J30" s="51"/>
      <c r="K30" s="54"/>
    </row>
  </sheetData>
  <mergeCells count="105">
    <mergeCell ref="H28:H30"/>
    <mergeCell ref="I28:I30"/>
    <mergeCell ref="J28:J30"/>
    <mergeCell ref="K28:K30"/>
    <mergeCell ref="B29:C29"/>
    <mergeCell ref="B30:C30"/>
    <mergeCell ref="A28:A30"/>
    <mergeCell ref="B28:C28"/>
    <mergeCell ref="E28:E30"/>
    <mergeCell ref="F28:F30"/>
    <mergeCell ref="G28:G30"/>
    <mergeCell ref="H25:H27"/>
    <mergeCell ref="I25:I27"/>
    <mergeCell ref="J25:J27"/>
    <mergeCell ref="K25:K27"/>
    <mergeCell ref="B26:C26"/>
    <mergeCell ref="B27:C27"/>
    <mergeCell ref="A25:A27"/>
    <mergeCell ref="B25:C25"/>
    <mergeCell ref="E25:E27"/>
    <mergeCell ref="F25:F27"/>
    <mergeCell ref="G25:G27"/>
    <mergeCell ref="B3:C3"/>
    <mergeCell ref="A1:C1"/>
    <mergeCell ref="D1:K1"/>
    <mergeCell ref="M1:Q1"/>
    <mergeCell ref="A2:J2"/>
    <mergeCell ref="M2:Q2"/>
    <mergeCell ref="A4:A6"/>
    <mergeCell ref="B4:C4"/>
    <mergeCell ref="E4:E6"/>
    <mergeCell ref="F4:F6"/>
    <mergeCell ref="G4:G6"/>
    <mergeCell ref="A7:A9"/>
    <mergeCell ref="B7:C7"/>
    <mergeCell ref="E7:E9"/>
    <mergeCell ref="F7:F9"/>
    <mergeCell ref="G7:G9"/>
    <mergeCell ref="I4:I6"/>
    <mergeCell ref="J4:J6"/>
    <mergeCell ref="K4:K6"/>
    <mergeCell ref="B5:C5"/>
    <mergeCell ref="B6:C6"/>
    <mergeCell ref="H4:H6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A13:A15"/>
    <mergeCell ref="B13:C13"/>
    <mergeCell ref="E13:E15"/>
    <mergeCell ref="F13:F15"/>
    <mergeCell ref="G13:G15"/>
    <mergeCell ref="I10:I12"/>
    <mergeCell ref="J10:J12"/>
    <mergeCell ref="K10:K12"/>
    <mergeCell ref="B11:C11"/>
    <mergeCell ref="B12:C12"/>
    <mergeCell ref="H10:H12"/>
    <mergeCell ref="H13:H15"/>
    <mergeCell ref="I13:I15"/>
    <mergeCell ref="J13:J15"/>
    <mergeCell ref="K13:K15"/>
    <mergeCell ref="B14:C14"/>
    <mergeCell ref="B15:C15"/>
    <mergeCell ref="A16:A18"/>
    <mergeCell ref="B16:C16"/>
    <mergeCell ref="E16:E18"/>
    <mergeCell ref="F16:F18"/>
    <mergeCell ref="G16:G18"/>
    <mergeCell ref="A19:A21"/>
    <mergeCell ref="B19:C19"/>
    <mergeCell ref="E19:E21"/>
    <mergeCell ref="F19:F21"/>
    <mergeCell ref="G19:G21"/>
    <mergeCell ref="I16:I18"/>
    <mergeCell ref="J16:J18"/>
    <mergeCell ref="K16:K18"/>
    <mergeCell ref="B17:C17"/>
    <mergeCell ref="B18:C18"/>
    <mergeCell ref="H16:H18"/>
    <mergeCell ref="H19:H21"/>
    <mergeCell ref="I19:I21"/>
    <mergeCell ref="J19:J21"/>
    <mergeCell ref="K19:K21"/>
    <mergeCell ref="B20:C20"/>
    <mergeCell ref="B21:C21"/>
    <mergeCell ref="A22:A24"/>
    <mergeCell ref="B22:C22"/>
    <mergeCell ref="E22:E24"/>
    <mergeCell ref="F22:F24"/>
    <mergeCell ref="G22:G24"/>
    <mergeCell ref="I22:I24"/>
    <mergeCell ref="J22:J24"/>
    <mergeCell ref="K22:K24"/>
    <mergeCell ref="B23:C23"/>
    <mergeCell ref="B24:C24"/>
    <mergeCell ref="H22:H24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7BA1E87-9E52-4AE5-A25B-B798A879F6BC}">
          <x14:formula1>
            <xm:f>Intro!$W$4:$W$6</xm:f>
          </x14:formula1>
          <xm:sqref>J4:J30</xm:sqref>
        </x14:dataValidation>
        <x14:dataValidation type="list" allowBlank="1" showInputMessage="1" showErrorMessage="1" xr:uid="{2A531E1F-5BA3-4CD9-8EED-1CDE266AADDB}">
          <x14:formula1>
            <xm:f>Intro!$T$2:$T$9</xm:f>
          </x14:formula1>
          <xm:sqref>E4:E30 M2:Q2</xm:sqref>
        </x14:dataValidation>
        <x14:dataValidation type="list" allowBlank="1" showInputMessage="1" showErrorMessage="1" xr:uid="{048C990F-076E-4DA3-BFF4-BED0D8784560}">
          <x14:formula1>
            <xm:f>Intro!$V$2:$V$5</xm:f>
          </x14:formula1>
          <xm:sqref>F4:F30</xm:sqref>
        </x14:dataValidation>
        <x14:dataValidation type="list" allowBlank="1" showInputMessage="1" showErrorMessage="1" xr:uid="{1A82976B-DAD2-4FBC-B42D-7B3508AD0C88}">
          <x14:formula1>
            <xm:f>Intro!$W$12:$W$393</xm:f>
          </x14:formula1>
          <xm:sqref>H4:I30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Intro</vt:lpstr>
      <vt:lpstr>CTG-1</vt:lpstr>
      <vt:lpstr>CTG-2</vt:lpstr>
      <vt:lpstr>CTG-3</vt:lpstr>
      <vt:lpstr>CTG-4</vt:lpstr>
      <vt:lpstr>CTG-5</vt:lpstr>
      <vt:lpstr>CTG-6</vt:lpstr>
      <vt:lpstr>CTG-7</vt:lpstr>
      <vt:lpstr>CTG-8</vt:lpstr>
      <vt:lpstr>CTG-9</vt:lpstr>
      <vt:lpstr>CTG-10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financiero</dc:creator>
  <cp:keywords/>
  <dc:description/>
  <cp:lastModifiedBy>Cesar Augusto Rodriguez Ledesma</cp:lastModifiedBy>
  <cp:revision/>
  <dcterms:created xsi:type="dcterms:W3CDTF">2017-07-14T20:14:57Z</dcterms:created>
  <dcterms:modified xsi:type="dcterms:W3CDTF">2022-11-22T20:30:07Z</dcterms:modified>
  <cp:category/>
  <cp:contentStatus/>
</cp:coreProperties>
</file>