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esar2019\asignaturas_virtuales\2022_1\2022-1 pc itm\2022_1\ctg\2022-1\"/>
    </mc:Choice>
  </mc:AlternateContent>
  <bookViews>
    <workbookView xWindow="0" yWindow="0" windowWidth="24000" windowHeight="9735" tabRatio="635" activeTab="10"/>
  </bookViews>
  <sheets>
    <sheet name="Intro" sheetId="2" r:id="rId1"/>
    <sheet name="CTG-1" sheetId="18" r:id="rId2"/>
    <sheet name="CTG-2" sheetId="20" r:id="rId3"/>
    <sheet name="CTG-3" sheetId="21" r:id="rId4"/>
    <sheet name="CTG-4" sheetId="22" r:id="rId5"/>
    <sheet name="CTG-5" sheetId="23" r:id="rId6"/>
    <sheet name="CTG-6" sheetId="24" r:id="rId7"/>
    <sheet name="CTG-7" sheetId="25" r:id="rId8"/>
    <sheet name="CTG-8" sheetId="26" r:id="rId9"/>
    <sheet name="CTG-9" sheetId="27" r:id="rId10"/>
    <sheet name="CTG-10E" sheetId="28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28" l="1"/>
  <c r="K19" i="28"/>
  <c r="K16" i="28"/>
  <c r="K13" i="28"/>
  <c r="K10" i="28"/>
  <c r="K7" i="28"/>
  <c r="P5" i="28"/>
  <c r="O5" i="28"/>
  <c r="N5" i="28"/>
  <c r="P4" i="28"/>
  <c r="P6" i="28" s="1"/>
  <c r="O4" i="28"/>
  <c r="N4" i="28"/>
  <c r="K4" i="28"/>
  <c r="D1" i="28"/>
  <c r="K112" i="27"/>
  <c r="N6" i="28" l="1"/>
  <c r="O6" i="28"/>
  <c r="Q5" i="28"/>
  <c r="Q4" i="28"/>
  <c r="Q6" i="28" s="1"/>
  <c r="K109" i="27"/>
  <c r="K106" i="27"/>
  <c r="K103" i="27"/>
  <c r="K100" i="27" l="1"/>
  <c r="K97" i="27"/>
  <c r="K94" i="27"/>
  <c r="K91" i="27"/>
  <c r="K88" i="27"/>
  <c r="K85" i="27"/>
  <c r="K82" i="27"/>
  <c r="K79" i="27"/>
  <c r="K76" i="27"/>
  <c r="K73" i="27"/>
  <c r="K70" i="27"/>
  <c r="K67" i="27"/>
  <c r="K64" i="27"/>
  <c r="K61" i="27"/>
  <c r="K58" i="27"/>
  <c r="K55" i="27"/>
  <c r="K52" i="27"/>
  <c r="K49" i="27"/>
  <c r="K46" i="27"/>
  <c r="K43" i="27"/>
  <c r="K40" i="27"/>
  <c r="K37" i="27"/>
  <c r="K34" i="27"/>
  <c r="K31" i="27"/>
  <c r="K28" i="27"/>
  <c r="K25" i="27"/>
  <c r="K22" i="27"/>
  <c r="K19" i="27"/>
  <c r="K16" i="27"/>
  <c r="K13" i="27"/>
  <c r="K10" i="27"/>
  <c r="K7" i="27"/>
  <c r="P5" i="27"/>
  <c r="O5" i="27"/>
  <c r="N5" i="27"/>
  <c r="P4" i="27"/>
  <c r="O4" i="27"/>
  <c r="N4" i="27"/>
  <c r="K4" i="27"/>
  <c r="D1" i="27"/>
  <c r="K28" i="26"/>
  <c r="K25" i="26"/>
  <c r="O6" i="27" l="1"/>
  <c r="P6" i="27"/>
  <c r="Q5" i="27"/>
  <c r="Q4" i="27"/>
  <c r="N6" i="27"/>
  <c r="K10" i="26"/>
  <c r="Q6" i="27" l="1"/>
  <c r="K22" i="26"/>
  <c r="K19" i="26"/>
  <c r="K16" i="26"/>
  <c r="K13" i="26"/>
  <c r="K7" i="26"/>
  <c r="P5" i="26"/>
  <c r="O5" i="26"/>
  <c r="N5" i="26"/>
  <c r="P4" i="26"/>
  <c r="O4" i="26"/>
  <c r="N4" i="26"/>
  <c r="K4" i="26"/>
  <c r="D1" i="26"/>
  <c r="K22" i="25"/>
  <c r="K19" i="25"/>
  <c r="K16" i="25"/>
  <c r="K13" i="25"/>
  <c r="K10" i="25"/>
  <c r="K7" i="25"/>
  <c r="P5" i="25"/>
  <c r="O5" i="25"/>
  <c r="N5" i="25"/>
  <c r="P4" i="25"/>
  <c r="O4" i="25"/>
  <c r="N4" i="25"/>
  <c r="N6" i="25" s="1"/>
  <c r="K4" i="25"/>
  <c r="D1" i="25"/>
  <c r="K22" i="24"/>
  <c r="K19" i="24"/>
  <c r="K16" i="24"/>
  <c r="K13" i="24"/>
  <c r="K10" i="24"/>
  <c r="K7" i="24"/>
  <c r="P5" i="24"/>
  <c r="Q5" i="24" s="1"/>
  <c r="O5" i="24"/>
  <c r="N5" i="24"/>
  <c r="Q4" i="24"/>
  <c r="P4" i="24"/>
  <c r="P6" i="24" s="1"/>
  <c r="O4" i="24"/>
  <c r="O6" i="24" s="1"/>
  <c r="N4" i="24"/>
  <c r="N6" i="24" s="1"/>
  <c r="K4" i="24"/>
  <c r="D1" i="24"/>
  <c r="K22" i="23"/>
  <c r="K19" i="23"/>
  <c r="K16" i="23"/>
  <c r="K13" i="23"/>
  <c r="K10" i="23"/>
  <c r="K7" i="23"/>
  <c r="P5" i="23"/>
  <c r="O5" i="23"/>
  <c r="N5" i="23"/>
  <c r="P4" i="23"/>
  <c r="O4" i="23"/>
  <c r="N4" i="23"/>
  <c r="N6" i="23" s="1"/>
  <c r="K4" i="23"/>
  <c r="D1" i="23"/>
  <c r="K22" i="22"/>
  <c r="K19" i="22"/>
  <c r="K16" i="22"/>
  <c r="K13" i="22"/>
  <c r="K10" i="22"/>
  <c r="K7" i="22"/>
  <c r="P5" i="22"/>
  <c r="O5" i="22"/>
  <c r="N5" i="22"/>
  <c r="Q5" i="22" s="1"/>
  <c r="P4" i="22"/>
  <c r="P6" i="22" s="1"/>
  <c r="O4" i="22"/>
  <c r="O6" i="22" s="1"/>
  <c r="N4" i="22"/>
  <c r="Q4" i="22" s="1"/>
  <c r="K4" i="22"/>
  <c r="D1" i="22"/>
  <c r="K22" i="21"/>
  <c r="K19" i="21"/>
  <c r="K16" i="21"/>
  <c r="K13" i="21"/>
  <c r="K10" i="21"/>
  <c r="K7" i="21"/>
  <c r="P5" i="21"/>
  <c r="O5" i="21"/>
  <c r="N5" i="21"/>
  <c r="P4" i="21"/>
  <c r="O4" i="21"/>
  <c r="N4" i="21"/>
  <c r="K4" i="21"/>
  <c r="D1" i="21"/>
  <c r="P6" i="26" l="1"/>
  <c r="N6" i="26"/>
  <c r="O6" i="26"/>
  <c r="Q5" i="26"/>
  <c r="Q4" i="26"/>
  <c r="O6" i="25"/>
  <c r="P6" i="25"/>
  <c r="Q5" i="25"/>
  <c r="Q4" i="25"/>
  <c r="Q6" i="24"/>
  <c r="P6" i="23"/>
  <c r="O6" i="23"/>
  <c r="Q5" i="23"/>
  <c r="Q4" i="23"/>
  <c r="Q6" i="23" s="1"/>
  <c r="P6" i="21"/>
  <c r="Q6" i="22"/>
  <c r="Q4" i="21"/>
  <c r="N6" i="22"/>
  <c r="O6" i="21"/>
  <c r="Q5" i="21"/>
  <c r="N6" i="21"/>
  <c r="K7" i="20"/>
  <c r="Q6" i="26" l="1"/>
  <c r="Q6" i="25"/>
  <c r="Q6" i="21"/>
  <c r="K4" i="20"/>
  <c r="K22" i="20"/>
  <c r="K19" i="20"/>
  <c r="K16" i="20"/>
  <c r="K13" i="20"/>
  <c r="K10" i="20"/>
  <c r="P5" i="20"/>
  <c r="O5" i="20"/>
  <c r="N5" i="20"/>
  <c r="P4" i="20"/>
  <c r="O4" i="20"/>
  <c r="N4" i="20"/>
  <c r="D1" i="20"/>
  <c r="Q4" i="20" l="1"/>
  <c r="P6" i="20"/>
  <c r="O6" i="20"/>
  <c r="Q5" i="20"/>
  <c r="N6" i="20"/>
  <c r="K22" i="18"/>
  <c r="Q6" i="20" l="1"/>
  <c r="K19" i="18"/>
  <c r="K16" i="18" l="1"/>
  <c r="K13" i="18" l="1"/>
  <c r="K10" i="18" l="1"/>
  <c r="K7" i="18" l="1"/>
  <c r="K4" i="18" l="1"/>
  <c r="P5" i="18" l="1"/>
  <c r="O5" i="18"/>
  <c r="N5" i="18"/>
  <c r="P4" i="18"/>
  <c r="O4" i="18"/>
  <c r="N4" i="18"/>
  <c r="D1" i="18"/>
  <c r="P6" i="18" l="1"/>
  <c r="Q5" i="18"/>
  <c r="O6" i="18"/>
  <c r="N6" i="18"/>
  <c r="Q4" i="18"/>
  <c r="Q6" i="18" l="1"/>
</calcChain>
</file>

<file path=xl/comments1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0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6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7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8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9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<sst xmlns="http://schemas.openxmlformats.org/spreadsheetml/2006/main" count="1545" uniqueCount="662">
  <si>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</si>
  <si>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</si>
  <si>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</si>
  <si>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(PCM) Propuesta Aprobada Con Modificación</t>
  </si>
  <si>
    <t>Tecnología en Producción</t>
  </si>
  <si>
    <t>07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</si>
  <si>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</si>
  <si>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</si>
  <si>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</si>
  <si>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</si>
  <si>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</si>
  <si>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</si>
  <si>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</si>
  <si>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</si>
  <si>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(IFSM) Informe Final Aprobado Sin Modificación</t>
  </si>
  <si>
    <t>Ingeniería en Producción</t>
  </si>
  <si>
    <t>18</t>
  </si>
  <si>
    <t>(PR) Propuesta Rechazada</t>
  </si>
  <si>
    <t>Ingeniería Financiera y de Negocios</t>
  </si>
  <si>
    <t>20</t>
  </si>
  <si>
    <t>(IFR) Informe Final Rechazado</t>
  </si>
  <si>
    <t>Administración tecnológica</t>
  </si>
  <si>
    <t>28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</si>
  <si>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</si>
  <si>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</si>
  <si>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</si>
  <si>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</si>
  <si>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</si>
  <si>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</si>
  <si>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</si>
  <si>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</si>
  <si>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AÑO</t>
  </si>
  <si>
    <t>SEMESTRE</t>
  </si>
  <si>
    <t>NOMBRE DEL INTEGRANTE DEL COMITÉ</t>
  </si>
  <si>
    <t>​</t>
  </si>
  <si>
    <t>Acevedo Prins Natalia Maria</t>
  </si>
  <si>
    <t>Ocasional</t>
  </si>
  <si>
    <t>Acevedo Restrepo Jhon Fredy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</si>
  <si>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</si>
  <si>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</si>
  <si>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</si>
  <si>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</si>
  <si>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</si>
  <si>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</si>
  <si>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</si>
  <si>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</si>
  <si>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</si>
  <si>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</si>
  <si>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</si>
  <si>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</si>
  <si>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</si>
  <si>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</si>
  <si>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</si>
  <si>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</si>
  <si>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</si>
  <si>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</si>
  <si>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</si>
  <si>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</si>
  <si>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</si>
  <si>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</si>
  <si>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</si>
  <si>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</si>
  <si>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</si>
  <si>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</si>
  <si>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</si>
  <si>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</si>
  <si>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</si>
  <si>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</si>
  <si>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</si>
  <si>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</si>
  <si>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</si>
  <si>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</si>
  <si>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</si>
  <si>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</si>
  <si>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</si>
  <si>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</si>
  <si>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</si>
  <si>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</si>
  <si>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</si>
  <si>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</si>
  <si>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</si>
  <si>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</si>
  <si>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</si>
  <si>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Cano Gómez Jhonny Alexander</t>
  </si>
  <si>
    <t>Cárdenas Noriega Gustavo</t>
  </si>
  <si>
    <t>Cardona Gutierrez Maria Isabel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</si>
  <si>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</si>
  <si>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</si>
  <si>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</si>
  <si>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</si>
  <si>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</si>
  <si>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</si>
  <si>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</si>
  <si>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</si>
  <si>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</si>
  <si>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</si>
  <si>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</si>
  <si>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</si>
  <si>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</si>
  <si>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</si>
  <si>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</si>
  <si>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</si>
  <si>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</si>
  <si>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</si>
  <si>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</si>
  <si>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</si>
  <si>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</si>
  <si>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</si>
  <si>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</si>
  <si>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</si>
  <si>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</si>
  <si>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</si>
  <si>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</si>
  <si>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</si>
  <si>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</si>
  <si>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</si>
  <si>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</si>
  <si>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</si>
  <si>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</si>
  <si>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</si>
  <si>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</si>
  <si>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</si>
  <si>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</si>
  <si>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</si>
  <si>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</si>
  <si>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</si>
  <si>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</si>
  <si>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</si>
  <si>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</si>
  <si>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</si>
  <si>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</si>
  <si>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</si>
  <si>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</si>
  <si>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</si>
  <si>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</si>
  <si>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</si>
  <si>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</si>
  <si>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</si>
  <si>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</si>
  <si>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</si>
  <si>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</si>
  <si>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</si>
  <si>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Gañan Cardenas Edwin Alexander</t>
  </si>
  <si>
    <t>Garcia Castro Manuel Salvador</t>
  </si>
  <si>
    <t>García Monsalve Jaime Dario</t>
  </si>
  <si>
    <t>Garcia Perez Gloria Astrid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</si>
  <si>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</si>
  <si>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</si>
  <si>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</si>
  <si>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</si>
  <si>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</si>
  <si>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</si>
  <si>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</si>
  <si>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</si>
  <si>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</si>
  <si>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</si>
  <si>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</si>
  <si>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Calderon Hernan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</si>
  <si>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</si>
  <si>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</si>
  <si>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</si>
  <si>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</si>
  <si>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</si>
  <si>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</si>
  <si>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</si>
  <si>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</si>
  <si>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</si>
  <si>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</si>
  <si>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</si>
  <si>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</si>
  <si>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</si>
  <si>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</si>
  <si>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</si>
  <si>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</si>
  <si>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</si>
  <si>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</si>
  <si>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</si>
  <si>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</si>
  <si>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</si>
  <si>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</si>
  <si>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</si>
  <si>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</si>
  <si>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</si>
  <si>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</si>
  <si>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</si>
  <si>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</si>
  <si>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</si>
  <si>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</si>
  <si>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</si>
  <si>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</si>
  <si>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</si>
  <si>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</si>
  <si>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</si>
  <si>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</si>
  <si>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</si>
  <si>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</si>
  <si>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</si>
  <si>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</si>
  <si>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</si>
  <si>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</si>
  <si>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</si>
  <si>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</si>
  <si>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</si>
  <si>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</si>
  <si>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</si>
  <si>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</si>
  <si>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</si>
  <si>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</si>
  <si>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</si>
  <si>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</si>
  <si>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</si>
  <si>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</si>
  <si>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</si>
  <si>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</si>
  <si>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</si>
  <si>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</si>
  <si>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</si>
  <si>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</si>
  <si>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</si>
  <si>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</si>
  <si>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</si>
  <si>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</si>
  <si>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</si>
  <si>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</si>
  <si>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</si>
  <si>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</si>
  <si>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</si>
  <si>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</si>
  <si>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</si>
  <si>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</si>
  <si>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</si>
  <si>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</si>
  <si>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</si>
  <si>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</si>
  <si>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</si>
  <si>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Mena Ledezma Jhorman</t>
  </si>
  <si>
    <t>Mera Garzón Hugo Andres</t>
  </si>
  <si>
    <t>Mesa Guarín Diego Alejandro</t>
  </si>
  <si>
    <t>Molina Correa Adriana Maria</t>
  </si>
  <si>
    <t>Monsalve Fonnegra Gisela Patricia</t>
  </si>
  <si>
    <t>Montoya Campillo Elkin Gerardo</t>
  </si>
  <si>
    <t>Montoya Giraldo Maria Dolly</t>
  </si>
  <si>
    <t>Montoya Grajales William David</t>
  </si>
  <si>
    <t>Montoya Quintero Diana María</t>
  </si>
  <si>
    <t>Montoya Quintero Jaime Alberto</t>
  </si>
  <si>
    <t>Montoya Rojas Edwin Andres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</si>
  <si>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</si>
  <si>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</si>
  <si>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</si>
  <si>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</si>
  <si>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</si>
  <si>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</si>
  <si>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</si>
  <si>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</si>
  <si>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</si>
  <si>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</si>
  <si>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</si>
  <si>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</si>
  <si>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</si>
  <si>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</si>
  <si>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</si>
  <si>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</si>
  <si>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</si>
  <si>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</si>
  <si>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</si>
  <si>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</si>
  <si>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</si>
  <si>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</si>
  <si>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</si>
  <si>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</si>
  <si>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</si>
  <si>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</si>
  <si>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</si>
  <si>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</si>
  <si>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</si>
  <si>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</si>
  <si>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</si>
  <si>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</si>
  <si>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</si>
  <si>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</si>
  <si>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</si>
  <si>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</si>
  <si>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</si>
  <si>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</si>
  <si>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</si>
  <si>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</si>
  <si>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</si>
  <si>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</si>
  <si>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</si>
  <si>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</si>
  <si>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</si>
  <si>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</si>
  <si>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</si>
  <si>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</si>
  <si>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</si>
  <si>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</si>
  <si>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</si>
  <si>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</si>
  <si>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</si>
  <si>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</si>
  <si>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</si>
  <si>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</si>
  <si>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</si>
  <si>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</si>
  <si>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</si>
  <si>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</si>
  <si>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</si>
  <si>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</si>
  <si>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</si>
  <si>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</si>
  <si>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</si>
  <si>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</si>
  <si>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</si>
  <si>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</si>
  <si>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</si>
  <si>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</si>
  <si>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</si>
  <si>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</si>
  <si>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</si>
  <si>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</si>
  <si>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Ocampo Juan Pablo</t>
  </si>
  <si>
    <t xml:space="preserve">Rivera León Gabriel Jaime  </t>
  </si>
  <si>
    <t>Rodriguez Guevara David Esteban</t>
  </si>
  <si>
    <t>Rodriguez Ledesma Cesar Augusto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</si>
  <si>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</si>
  <si>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</si>
  <si>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</si>
  <si>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</si>
  <si>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</si>
  <si>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</si>
  <si>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</si>
  <si>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</si>
  <si>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</si>
  <si>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</si>
  <si>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</si>
  <si>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</si>
  <si>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</si>
  <si>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</si>
  <si>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</si>
  <si>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</si>
  <si>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</si>
  <si>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</si>
  <si>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</si>
  <si>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</si>
  <si>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</si>
  <si>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</si>
  <si>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</si>
  <si>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</si>
  <si>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</si>
  <si>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</si>
  <si>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</si>
  <si>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</si>
  <si>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</si>
  <si>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</si>
  <si>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</si>
  <si>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</si>
  <si>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</si>
  <si>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</si>
  <si>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</si>
  <si>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</si>
  <si>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</si>
  <si>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</si>
  <si>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</si>
  <si>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</si>
  <si>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</si>
  <si>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</si>
  <si>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</si>
  <si>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</si>
  <si>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</si>
  <si>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</si>
  <si>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</si>
  <si>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</si>
  <si>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</si>
  <si>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</si>
  <si>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Mejia Over Willer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</si>
  <si>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</si>
  <si>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</si>
  <si>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</si>
  <si>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</si>
  <si>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</si>
  <si>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</si>
  <si>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RESUMENES DE TRABAJOS DEPARTAMENTO DE FINANZAS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</si>
  <si>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</si>
  <si>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</si>
  <si>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</si>
  <si>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</si>
  <si>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</si>
  <si>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</si>
  <si>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</si>
  <si>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</si>
  <si>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</si>
  <si>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</si>
  <si>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</si>
  <si>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</si>
  <si>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</si>
  <si>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</si>
  <si>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</si>
  <si>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Propuestas</t>
  </si>
  <si>
    <t>Informe Finales</t>
  </si>
  <si>
    <t>001</t>
  </si>
  <si>
    <t>Intervención empresarial</t>
  </si>
  <si>
    <t>Gil Duran Santiago</t>
  </si>
  <si>
    <t>Proyecto de grado</t>
  </si>
  <si>
    <t>as</t>
  </si>
  <si>
    <t>Osorio Trujillo John Mario</t>
  </si>
  <si>
    <t>Acevedo Arango Héctor David</t>
  </si>
  <si>
    <t>Atehortua Granados John Alexander</t>
  </si>
  <si>
    <t>Bermudez Hernández Jonathan</t>
  </si>
  <si>
    <t>Especial</t>
  </si>
  <si>
    <t>Cardona Quintero John Alejandro</t>
  </si>
  <si>
    <t>Correa Cadavid Carlos Mario</t>
  </si>
  <si>
    <t>Cuervo Felipe Isaza</t>
  </si>
  <si>
    <t>Gamboa Néstor Raúl</t>
  </si>
  <si>
    <t>Garcia Jakeline Serrano</t>
  </si>
  <si>
    <t>Gutierrez Ossa Jahir Alexander</t>
  </si>
  <si>
    <t>Hinestroza Palacio Santo Alfonso.</t>
  </si>
  <si>
    <t>Jiménez López David Alejandro</t>
  </si>
  <si>
    <t>Londoño Jaramillo Ángela Maria</t>
  </si>
  <si>
    <t>Martínez Jaramillo Juan Esteban</t>
  </si>
  <si>
    <t>Mejia Velez Lina Maria</t>
  </si>
  <si>
    <t>Molina Balbín Adriana Lucia</t>
  </si>
  <si>
    <t>Molina Parra Paula Andrea</t>
  </si>
  <si>
    <t>Morales Castaño Carlos Mario</t>
  </si>
  <si>
    <t>Naranjo Álzate Ana María</t>
  </si>
  <si>
    <t>Quintero Quintero Jorge Alcides</t>
  </si>
  <si>
    <t>Ramírez Echavarría William Andrés</t>
  </si>
  <si>
    <t>Rios Natalia Romero</t>
  </si>
  <si>
    <t>Rodriguez Lora Liseth Vanessa</t>
  </si>
  <si>
    <t>Uribe Marulanda Hernan Alonso</t>
  </si>
  <si>
    <t>Vargas Leonardo Martínez</t>
  </si>
  <si>
    <t>Yepes Londoño John Jairo.</t>
  </si>
  <si>
    <t>Gómez Marín Cristian  Giovanny</t>
  </si>
  <si>
    <t>Serna Conrado</t>
  </si>
  <si>
    <t>Jefe CyP</t>
  </si>
  <si>
    <t>Tamayo Sepúlveda Jose Adrián</t>
  </si>
  <si>
    <t>Ingeniería en Calidad</t>
  </si>
  <si>
    <t>Procesos de Investigación</t>
  </si>
  <si>
    <t>Manotas Rodríguez Eliana</t>
  </si>
  <si>
    <t>Cátedra</t>
  </si>
  <si>
    <t>Zapata Arroyave Mauricio Andrés</t>
  </si>
  <si>
    <t>Ortiz Vásquez Luisa Fernanda</t>
  </si>
  <si>
    <t>Ramírez Echavarría José Leonardo</t>
  </si>
  <si>
    <t>Giraldo Palacio Natalia</t>
  </si>
  <si>
    <t>01</t>
  </si>
  <si>
    <t xml:space="preserve">ESTANDARIZACIÓN DEL PROCESO DE IMPRESIÓN DE LA COMPAÑÍA INSTRUIMOS SAS A PARTIR DEL ESTUDIO DE TRABAJO </t>
  </si>
  <si>
    <t>Pedro Mauricio Aguirre Restrepo</t>
  </si>
  <si>
    <t>Valencia Palacio John Anderson</t>
  </si>
  <si>
    <t>ESTANDARIZACIÓN DE PROCESOS: UNA PROPUESTA DE MEJORA EN LA EMPRESA DE RECICLAJE FIBRAS AMBIENTALES.</t>
  </si>
  <si>
    <t>002</t>
  </si>
  <si>
    <t xml:space="preserve"> Verónica Natalia Pineda Quintero</t>
  </si>
  <si>
    <t>Luis Adrián Loaiza Orrego</t>
  </si>
  <si>
    <t xml:space="preserve"> Juan Pablo Ruiz Quiroz</t>
  </si>
  <si>
    <t xml:space="preserve">11152695563
</t>
  </si>
  <si>
    <t>ADMINISTRACION DE RECURSOS APLICANDO HERRAMIENTAS DE CALIDAD EN RECIBO DE INSUMOS Y ALMACENAMIENTO
PREBEL S.A.</t>
  </si>
  <si>
    <t>Luis Fernando Ramírez Gallego</t>
  </si>
  <si>
    <t>VIGILANCIA TECNOLÓGICA DE PROVEEDORES DE RESINA SINTÉTICA TERMOESTABLE PARA LA FABRICACIÓN DE PINTURA EN POLVO, PERMITIENDO EL ABASTECIMIENTO OPORTUNO A LAS EMPRESAS DE LA REGIÓN</t>
  </si>
  <si>
    <t>Reislen Rojas López</t>
  </si>
  <si>
    <t>003</t>
  </si>
  <si>
    <t>Diseño de un esquema metodológico para la implementación de acciones que permitan dar cumplimiento a los requisitos en Buenas Prácticas de Laboratorios (BPL), en el laboratorio de Ciencias Biomédicas del ITM en los ensayos de citotoxicidad</t>
  </si>
  <si>
    <t>Maira Alejandra Cabrera Arias</t>
  </si>
  <si>
    <t>Angela Maria Areniz Tuiran</t>
  </si>
  <si>
    <t>PROPUESTA DE MEJORA PARA EL PROCESO DE TOSTADO EN LA PLANTA DE BENEFICIO DE CAFÉ ORGÁNICO, APLICANDO HERRAMIENTAS LEAN MANUFACTURING.</t>
  </si>
  <si>
    <t>004</t>
  </si>
  <si>
    <t>JEISSON ARLEY ARRIETA GALVIS</t>
  </si>
  <si>
    <t>YININ ALBERTO CORDOBA ALLIN</t>
  </si>
  <si>
    <t>LEIDY JOHANNA SUESCUN FERNANDEZ</t>
  </si>
  <si>
    <t>005</t>
  </si>
  <si>
    <t>Evaluación de la eficiencia ambiental en cuanto a la calidad del aire en la ciudad de Medellín en los últimos 2 años a partir de un modelo ZSG de Análisis Envolvente de Datos.</t>
  </si>
  <si>
    <t>Yuliana Eugenia Jiménez Cano</t>
  </si>
  <si>
    <t xml:space="preserve">1053789721
</t>
  </si>
  <si>
    <t>Alexander Restrepo Gómez</t>
  </si>
  <si>
    <t xml:space="preserve">Jaime Alberto Orozco Saldarriaga
</t>
  </si>
  <si>
    <t>006</t>
  </si>
  <si>
    <t xml:space="preserve">Carlos Andres Ramirez Gaviria </t>
  </si>
  <si>
    <t>Diseño de un sistema de soporte de toma de decisiones para el monitoreo de tráfico a través de cartas de control estadístico en un corredor vial de Medellín.</t>
  </si>
  <si>
    <t>William Cano Quiroz</t>
  </si>
  <si>
    <t>COMITÉ DE TRABAJOS DE GRADO # 2022/02/17</t>
  </si>
  <si>
    <t>007</t>
  </si>
  <si>
    <t>Rodriguez Ledesma Carlos Mario</t>
  </si>
  <si>
    <t>Diplomado</t>
  </si>
  <si>
    <t xml:space="preserve"> Juliet Andrea Gómez Colorado</t>
  </si>
  <si>
    <t>Janet Catalina Pérez Gil</t>
  </si>
  <si>
    <t>Daniel Mauricio Sierra Barrientos</t>
  </si>
  <si>
    <t xml:space="preserve"> PROPUESTA DE UN SISTEMA DE ADMINISTRACIÓN DE INVENTARIO PARA LOS INSUMOS
EN LA EMPRESA MAPER S.A</t>
  </si>
  <si>
    <t>COMITÉ DE TRABAJOS DE GRADO # 2022/02/01</t>
  </si>
  <si>
    <t>COMITÉ DE TRABAJOS DE GRADO # 2022/03/01</t>
  </si>
  <si>
    <t>COMITÉ DE TRABAJOS DE GRADO # 2022/03/15</t>
  </si>
  <si>
    <t>COMITÉ DE TRABAJOS DE GRADO # 2022/03/28</t>
  </si>
  <si>
    <t xml:space="preserve">Santiago Henao Álvarez </t>
  </si>
  <si>
    <t>008</t>
  </si>
  <si>
    <t>Analysis and advances in additive manufacturing as a new technology in polymer injection molds for world-class produc-tion systems</t>
  </si>
  <si>
    <t>COMITÉ DE TRABAJOS DE GRADO # 2022/04/19</t>
  </si>
  <si>
    <t>COMITÉ DE TRABAJOS DE GRADO # 2022/05/03</t>
  </si>
  <si>
    <t>Bibiana Milena Franco Quinchía</t>
  </si>
  <si>
    <t>Metodología para la reducción de reprocesos en el inventario de la empresa Fibras Poliméricas mediante una adecuada gestión de almacenamiento</t>
  </si>
  <si>
    <t>Daniel Ríos Rodríguez</t>
  </si>
  <si>
    <t>Mauricio Muñoz Restrepo</t>
  </si>
  <si>
    <t>009</t>
  </si>
  <si>
    <t>COMITÉ DE TRABAJOS DE GRADO # 2022/05/17</t>
  </si>
  <si>
    <t>Carla Patricia Mandujano Pérez</t>
  </si>
  <si>
    <t>Technical documentary review of laboratory</t>
  </si>
  <si>
    <t>Acreditación de Norma Oficial Mexicana bajo la NOM-EC-17020-IMNC-2014 para la Unidad de Inspección</t>
  </si>
  <si>
    <t>Lizbeth Aguillon Rangel</t>
  </si>
  <si>
    <t xml:space="preserve">Dulce Paloma Gonzalez Garcia </t>
  </si>
  <si>
    <t>Decline in the leading causes of deviation finished product</t>
  </si>
  <si>
    <t>Daniela de Jesus Martinez</t>
  </si>
  <si>
    <t>IMPLEMENTATION OF THE CQI-9 STANDARD FOR ALL THE HEAT TREATMENT PROCESSES AT ENGICOM COMPANY RAMOS ARIZPE</t>
  </si>
  <si>
    <t>Alejandra Piedrahita Mazo</t>
  </si>
  <si>
    <t>Evaluación de la calidad de los datos y de la información en la organizaciones a través de herramientas tecnológicas</t>
  </si>
  <si>
    <t>Restructuración bodega empresa Haceb Whirlpool Industrial</t>
  </si>
  <si>
    <t>Yerson Andres Toro Toro</t>
  </si>
  <si>
    <t>Parra Amariles José Leonardo</t>
  </si>
  <si>
    <t>Mejora en el proceso de metrologia en industrias nortecaucanas (INORCA) Envigado</t>
  </si>
  <si>
    <t>010</t>
  </si>
  <si>
    <t>Solanyis Rincón Uribe</t>
  </si>
  <si>
    <t>Andrés Felipe Jaramillo</t>
  </si>
  <si>
    <t>Calidad científica y su relación con la continuidad del negocio</t>
  </si>
  <si>
    <t>Evaluación de la calidad del servicio en empresas de paquetería usando el modelo SERVQUAL</t>
  </si>
  <si>
    <t>Leidy Vanessa Taborda Echavarría</t>
  </si>
  <si>
    <t xml:space="preserve">Zoraida Milena Sánchez Correa </t>
  </si>
  <si>
    <t>011</t>
  </si>
  <si>
    <t>Sandra Migdalia Silva Zuleta</t>
  </si>
  <si>
    <t>Claudia Patricia Acevedo Velásquez</t>
  </si>
  <si>
    <t>ESTADO DEL ARTE DEL VALUE STREAM MAPPING - VSM</t>
  </si>
  <si>
    <t>MEJORAMIENTO DEL MANEJO DE LA CADENA DE ABASTECIMIENTO EN EL ALMACEN DE INSUMOS Y MATERIAS PRIMAS DE LA CORPORACION PROYECTARTE</t>
  </si>
  <si>
    <t>012</t>
  </si>
  <si>
    <t>Jesús Antonio Obando Cárdenas</t>
  </si>
  <si>
    <t>ESTANDARIZACIÓN MÓDULO DE PRE -GUARNECIDA (CALZADO) APLICANDO EL MODELO DE MÉTODOS Y TIEMPOS</t>
  </si>
  <si>
    <t>Daniela Jinney Ochoa Montoya</t>
  </si>
  <si>
    <t>OPTIMIZACIÓN DEL PROCESO DE DEVOLUCIONES DE MATERIA PRIMA POR MEDIO DEL DESARROLLO DE LA APLICACIÓN PPM APP EN EL SUB-PROCESO DE DEVOLUCIONES DE INDUSTRIAS HACEB.</t>
  </si>
  <si>
    <t>Juan Camilo Usma Flórez</t>
  </si>
  <si>
    <t xml:space="preserve">Víctor Alfonso Cadavid Carmona </t>
  </si>
  <si>
    <t xml:space="preserve">Valentina Lopera Tamayo </t>
  </si>
  <si>
    <t>Fernando Andrés Vega Gómez</t>
  </si>
  <si>
    <t>013</t>
  </si>
  <si>
    <t>IMPLEMENTACIÓN DE BUENAS PRÁCTICAS DE MANUFACTURA EN EL PROCESO DE DISPENSACIÓN DE LA COMPAÑÍA PREBEL</t>
  </si>
  <si>
    <t>ESTANDARIZACIÓN DEL PROCESO DE CHEQUEOS EN TELAS</t>
  </si>
  <si>
    <t>Liliana María Osorio Botero</t>
  </si>
  <si>
    <t xml:space="preserve"> Aumento de la capacidad de producción en la línea de ensamble de la empresa HWI utilizando WCM (World Class Manufacturing).</t>
  </si>
  <si>
    <t>014</t>
  </si>
  <si>
    <t>Duván Vergara Gil</t>
  </si>
  <si>
    <t>María Alejandra Restrepo Zapata</t>
  </si>
  <si>
    <t>Camila Arbeláez López</t>
  </si>
  <si>
    <t>MODELO DE GESTIÓN DE CONOCIMIENTO PARA AUDITORÍAS EN LA NORMA NTC-ISO/IEC 17025:2017</t>
  </si>
  <si>
    <t>Johanna Mildred Higuita Cano</t>
  </si>
  <si>
    <t>Danilo Valle Moncada</t>
  </si>
  <si>
    <t>Herramientas de TPM que permiten controlar los costos de fabricación y disminución de tiempos del área de snacks de la compañía de galletas NOEL</t>
  </si>
  <si>
    <t>015</t>
  </si>
  <si>
    <t xml:space="preserve">Mauricio Cadavid Castro </t>
  </si>
  <si>
    <t>Diseño, implementación y certificación del sistema de gestión de calidad con la norma NTC-ISO 9011:2015 en la academia Language Centers Network S.A.S – sede Unicentro en Medellín</t>
  </si>
  <si>
    <t>016</t>
  </si>
  <si>
    <t>Alejandro Victoria Rojas</t>
  </si>
  <si>
    <t>017</t>
  </si>
  <si>
    <t>ANÁLISIS DEL MODO Y EFECTO DE FALLAS (AMEF) COMO MECANISMO PARA DISMINUIR EL PRODUCTO NO
CONFORME EN LA LÍNEA DE PRODUCCIÓN DE LA EMPRESA ARTIGRAF S.A.S</t>
  </si>
  <si>
    <t>Jesús Alirio Atehortúa</t>
  </si>
  <si>
    <t>Carlos Alberto Muñoz</t>
  </si>
  <si>
    <t>Jonatan Andrés Galeano</t>
  </si>
  <si>
    <t>018</t>
  </si>
  <si>
    <t>IMPLEMENTACIÓN DE HERRAMIENTAS DE MEJORA CONTINUA EN FAMIEMPRESA DE CONFECCIÓN</t>
  </si>
  <si>
    <t>Glenda Orfiria Rivera</t>
  </si>
  <si>
    <t>María Teresa Sierra</t>
  </si>
  <si>
    <t>43.755.606</t>
  </si>
  <si>
    <t>Yeismi Leidy Pérez Montoya</t>
  </si>
  <si>
    <t>REDISEÑO E IMPLEMENTACIÓN DEL PROCESO DE IMPREGNACIÓN DE PAPELES MELAMÍNICOS EN LA COMPAÑÍA DEXCO S.A</t>
  </si>
  <si>
    <t>019</t>
  </si>
  <si>
    <t>No entregó el informe</t>
  </si>
  <si>
    <t>Kelly Valeria Sánchez Montoya</t>
  </si>
  <si>
    <t>Juan David Muriel Gil</t>
  </si>
  <si>
    <t xml:space="preserve"> Informe muy incompleto PREVENTIVO Y/O CORRECTIVO DE LOS EQUIPOS DE PRODUCCIÓN</t>
  </si>
  <si>
    <t>Incremento del rendimiento de cuatro productos, mediante implementación de control de peso en proceso en la línea de envasado de productos, para la empresa Química Orión S.A., entre 2020 y 2021</t>
  </si>
  <si>
    <t>Kevin Arley Cano Vanegas</t>
  </si>
  <si>
    <t>020</t>
  </si>
  <si>
    <t>1.035.390.380</t>
  </si>
  <si>
    <t>VALORACION ECONOMICA DE LAS UTILIDADES DEJADAS DE PERCIBIR</t>
  </si>
  <si>
    <t>021</t>
  </si>
  <si>
    <t>Juan José Villamizar García</t>
  </si>
  <si>
    <t>CONTROL DE CERTIFICADOS DE CALIDAD EN LINEA HACEB WHIRLPOOL INDUSTRIAL</t>
  </si>
  <si>
    <t>Paola Andrea Holguín Ramirez</t>
  </si>
  <si>
    <t>Automatización de la Gestión Documental para Desembolsos de Créditos en Bancolombia</t>
  </si>
  <si>
    <t>022</t>
  </si>
  <si>
    <t>SANTIAGO GUTIÉRREZ GÓMEZ</t>
  </si>
  <si>
    <t>Espinosa Jaramillo Luis Eduardo</t>
  </si>
  <si>
    <t>OPTIMIZACIÓN DEL COBRO DE AVERÍAS Y FALTANTES A EMPRESAS TRANSPORTADORAS</t>
  </si>
  <si>
    <t>023</t>
  </si>
  <si>
    <t>DAVID HERREÑO QUIROGA</t>
  </si>
  <si>
    <t>Incertidumbre epistémica y aleatoria en soft metrología: Una perspectiva desde el aseguramiento de la validez de los
resultados</t>
  </si>
  <si>
    <t>Valentina Agudelo Cardona</t>
  </si>
  <si>
    <t>1.000.644.802</t>
  </si>
  <si>
    <t>024</t>
  </si>
  <si>
    <t>OPTIMIZACIÓN DE PROCESOS BACKOFFICE EN LÍNEAS DE SERVICIO</t>
  </si>
  <si>
    <t>CAROLINA COSSIO FLÓREZ</t>
  </si>
  <si>
    <t>ESTRUCTURACIÓN, IMPLEMENTACIÓN Y ANÁLISIS DE INDICADORES DE GESTIÓN PARA LA EMPRESA CONFECCIONES PORKY S.A.S.</t>
  </si>
  <si>
    <t>025</t>
  </si>
  <si>
    <t>FRANK SNEYDER GARCÉS HERNÁNDEZ</t>
  </si>
  <si>
    <t>026</t>
  </si>
  <si>
    <t>SISTEMA DE INFORMACIÓN Y PARAMETRIZACIÓN PARA ETIQUETAS DE EXPORTACIÓN.</t>
  </si>
  <si>
    <t>Carlos Andres Moreno Cordoba</t>
  </si>
  <si>
    <t>1.214.718</t>
  </si>
  <si>
    <t>Procedimiento para identificar las fallas en los artículos de la línea de baterías en la empresa Dicoplast S.A.S</t>
  </si>
  <si>
    <t>027</t>
  </si>
  <si>
    <t>Maria Mercedes Mora Tuiran</t>
  </si>
  <si>
    <t>REESTRUCTURACIÓN DE CARGOS Y ORGANIGRAMA DE LA EMPRESA SERTRANS</t>
  </si>
  <si>
    <t>Juan José Muñoz García</t>
  </si>
  <si>
    <t>1.037.599.713</t>
  </si>
  <si>
    <t>APLICATIVO PARA OPTIMIZAR TIEMPO DE RESPUESTAS A LOS REQUERIMIENTOS PROPIOS DEL PRODUCTO</t>
  </si>
  <si>
    <t>028</t>
  </si>
  <si>
    <t>Doris Elina Ocampo García</t>
  </si>
  <si>
    <t>GESTIÓN DEL PROCESO DE ATENCIÓN A LAS GARANTÍAS EN PRODUCTOS PARA USO DE AGUA POTABLE</t>
  </si>
  <si>
    <t>Andrés Felipe Laverde rodríguez</t>
  </si>
  <si>
    <t>Constrcción e implementación de una herramienta de verificación de incidentes</t>
  </si>
  <si>
    <t>029</t>
  </si>
  <si>
    <t>Jesica Alejandra Ospina Hernandez</t>
  </si>
  <si>
    <t>Saray Cano Zapata</t>
  </si>
  <si>
    <t>Leidy Julieth Ortega Aguirre</t>
  </si>
  <si>
    <t>Viviana Elisabeth Ortiz Aristizábal</t>
  </si>
  <si>
    <t>030</t>
  </si>
  <si>
    <t xml:space="preserve"> IMPLEMENTACIÓN DE LA METODOLOGÍA 5’Ss: CASO DE ESTUDIO APLICADO AL ÁREA DE PINTURA DE LA EMPRESA TORNYMOTOS  </t>
  </si>
  <si>
    <t>031</t>
  </si>
  <si>
    <t>KELLY YULIANA PULGARÍN OSPINA</t>
  </si>
  <si>
    <t>DANIELA ALCARAZ AGUDELO</t>
  </si>
  <si>
    <t>PROPUESTA DE UN MODELO DE SEGURIDAD DE PROCESOS PARA UNA LÍNEA DE MANÍ TOSTADO  EN UNA EMPRESA DE ALIMENTOS EN ANTIOQUIA (CASO ESTUDIO)</t>
  </si>
  <si>
    <t>032</t>
  </si>
  <si>
    <t>Laura Estefani Castrillón Vera</t>
  </si>
  <si>
    <t xml:space="preserve">Lina Marcela Restrepo Cañaveral </t>
  </si>
  <si>
    <t xml:space="preserve">Yonny Shanom Madrid Valle </t>
  </si>
  <si>
    <t>ESTADO DEL ARTE DE LAS ESTRATEGIAS PRODUCTIVAS DENTRO DE LAS LITOGRAFÍAS, ENFOCADAS A LA PROTECCIÓN DEL MEDIO AMBIENTE</t>
  </si>
  <si>
    <t>033</t>
  </si>
  <si>
    <t>Erika Julieth Estrada Otálvaro</t>
  </si>
  <si>
    <t>Juan Felipe Londoño Carmona</t>
  </si>
  <si>
    <t>Jorge Iván Quintero Bedoya</t>
  </si>
  <si>
    <t>ANÁLISIS DEL ESTADO SITUACIONAL DEL MÉTODO LEAN MANUFACTURING EN LATINOAMÉRICA</t>
  </si>
  <si>
    <t>034</t>
  </si>
  <si>
    <t>Edgar Chavarría</t>
  </si>
  <si>
    <t>Julián Palacio</t>
  </si>
  <si>
    <t>Aníbal Cardona</t>
  </si>
  <si>
    <t>COMITÉ DE TRABAJOS DE GRADO # 2022/06/07</t>
  </si>
  <si>
    <t>INTERVENSION DE LA LINEA DE PRODUCCION ARRASATE EN LA PLANTA DE PRODUCCION DE GROUPE SEB</t>
  </si>
  <si>
    <t>Juan Camilo Laverde Castaño</t>
  </si>
  <si>
    <t>JUAN CARLOS JARAMILLO PARDO</t>
  </si>
  <si>
    <t>IMPLEMENTACION DE NUEVA LINEA DE PRODUCCIÓN EN EL REENCAUCHE DE LLANTAS EN SERVIREENCAUCHE MEDELLIN S.A.S.</t>
  </si>
  <si>
    <t>035</t>
  </si>
  <si>
    <t>Análisis de modelos logísticos de última milla para identificar estrategias que mejoren procesos de distribución urbana de mercancías: Caso de análisis de Medellín</t>
  </si>
  <si>
    <t>036</t>
  </si>
  <si>
    <t xml:space="preserve">John Jairo Colorado Arenas </t>
  </si>
  <si>
    <t xml:space="preserve">Johan Alexis Ruiz Hernández </t>
  </si>
  <si>
    <t xml:space="preserve">Jorge Humberto Marín Gutiérrez </t>
  </si>
  <si>
    <t>MODELOS ABC Y EQQ DE GESTIÓN Y CONTROL DE INVENTARIOS EN LAS EMPRESAS MANUFACTURERAS TEXTILES EN LATINOAMÉRICA ENTRE LOS AÑOS 2000 Y 2021: REVISIÓN DOCUMENTAL</t>
  </si>
  <si>
    <t>COMITÉ DE TRABAJOS DE GRADO # 2022/06/15</t>
  </si>
  <si>
    <t>César Rodríguez - Conrado Serna</t>
  </si>
  <si>
    <t>Juan Pablo Palacio Loaiza</t>
  </si>
  <si>
    <t>Configuración del proceso logístico de la empresa comercial, Glossy Shop Col., enfocada en el servicio al cliente</t>
  </si>
  <si>
    <t>Mario Andrés Restrepo Ruiz</t>
  </si>
  <si>
    <t>Lady Vanessa Valle Restrepo</t>
  </si>
  <si>
    <t xml:space="preserve">Carlos Andrés Marroquín Cardona </t>
  </si>
  <si>
    <t>Diseño de Metodología de Validación Para el Mejoramiento del Proceso de Metrología en los Productos Farmacéuticos Analizados en el Centro de   la Ciencia y la Investigación Farmacéutica CECIF</t>
  </si>
  <si>
    <t>037</t>
  </si>
  <si>
    <t>038</t>
  </si>
  <si>
    <t>039</t>
  </si>
  <si>
    <t>Sandra Liliana Agudelo</t>
  </si>
  <si>
    <t>Laura Vanesa Arboleda Jaramillo</t>
  </si>
  <si>
    <t>Juan José Yepes Salas</t>
  </si>
  <si>
    <t>DESARROLLO DE LA METODOLOGÍA DMAIC EN EL PROCESO DE COMPRAS DE MANTENIMIENTO DE LA FLOTA PROPIA DE LA COMPAÑÍA DITRANSA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</si>
</sst>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B9BD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 applyProtection="1"/>
    <xf numFmtId="1" fontId="4" fillId="0" borderId="1" xfId="0" applyNumberFormat="1" applyFont="1" applyBorder="1" applyAlignment="1" applyProtection="1">
      <alignment horizontal="right"/>
    </xf>
    <xf numFmtId="0" fontId="19" fillId="0" borderId="0" xfId="0" applyFont="1" applyAlignment="1">
      <alignment vertical="center"/>
    </xf>
    <xf numFmtId="0" fontId="16" fillId="0" borderId="13" xfId="0" applyFont="1" applyFill="1" applyBorder="1" applyAlignment="1" applyProtection="1">
      <alignment horizontal="center" vertical="center"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4" fillId="0" borderId="13" xfId="0" applyFont="1" applyFill="1" applyBorder="1" applyAlignment="1" applyProtection="1">
      <alignment horizontal="center" vertical="center" wrapText="1"/>
    </xf>
    <xf numFmtId="0" fontId="12" fillId="0" borderId="13" xfId="0" applyFont="1" applyFill="1" applyBorder="1" applyAlignment="1" applyProtection="1">
      <alignment horizontal="center" vertical="center" wrapText="1"/>
    </xf>
    <xf numFmtId="0" fontId="13" fillId="0" borderId="13" xfId="0" applyFont="1" applyFill="1" applyBorder="1" applyAlignment="1" applyProtection="1">
      <alignment horizontal="center" vertical="center" wrapText="1"/>
    </xf>
    <xf numFmtId="0" fontId="14" fillId="0" borderId="13" xfId="0" applyFont="1" applyFill="1" applyBorder="1" applyAlignment="1" applyProtection="1">
      <alignment horizontal="center" vertical="center"/>
    </xf>
    <xf numFmtId="0" fontId="12" fillId="0" borderId="13" xfId="0" applyFont="1" applyFill="1" applyBorder="1" applyAlignment="1" applyProtection="1">
      <alignment horizontal="center" vertical="center"/>
    </xf>
    <xf numFmtId="0" fontId="16" fillId="0" borderId="13" xfId="0" applyFont="1" applyFill="1" applyBorder="1" applyAlignment="1" applyProtection="1">
      <alignment horizontal="center" vertical="center"/>
    </xf>
    <xf numFmtId="0" fontId="13" fillId="0" borderId="13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17" fillId="6" borderId="13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18" fillId="0" borderId="0" xfId="0" applyFont="1" applyProtection="1">
      <protection locked="0"/>
    </xf>
    <xf numFmtId="0" fontId="19" fillId="8" borderId="0" xfId="0" applyFont="1" applyFill="1" applyAlignment="1">
      <alignment vertical="center"/>
    </xf>
    <xf numFmtId="0" fontId="18" fillId="3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9" fillId="10" borderId="0" xfId="0" applyFont="1" applyFill="1" applyAlignment="1">
      <alignment vertical="center"/>
    </xf>
    <xf numFmtId="0" fontId="18" fillId="11" borderId="0" xfId="0" applyFont="1" applyFill="1" applyAlignment="1">
      <alignment vertical="center" wrapText="1"/>
    </xf>
    <xf numFmtId="1" fontId="4" fillId="0" borderId="1" xfId="0" applyNumberFormat="1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center"/>
      <protection locked="0"/>
    </xf>
    <xf numFmtId="49" fontId="0" fillId="0" borderId="0" xfId="1" applyNumberFormat="1" applyFont="1" applyAlignment="1" applyProtection="1">
      <alignment horizontal="center"/>
      <protection locked="0"/>
    </xf>
    <xf numFmtId="0" fontId="18" fillId="7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>
      <alignment vertical="center"/>
    </xf>
    <xf numFmtId="0" fontId="19" fillId="8" borderId="14" xfId="0" applyFont="1" applyFill="1" applyBorder="1" applyAlignment="1">
      <alignment vertical="center"/>
    </xf>
    <xf numFmtId="1" fontId="4" fillId="0" borderId="1" xfId="0" applyNumberFormat="1" applyFont="1" applyBorder="1" applyAlignment="1" applyProtection="1">
      <alignment horizontal="right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1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7" xfId="0" applyFont="1" applyFill="1" applyBorder="1" applyAlignment="1" applyProtection="1">
      <alignment horizontal="center" vertical="center"/>
    </xf>
    <xf numFmtId="0" fontId="7" fillId="4" borderId="10" xfId="0" applyFont="1" applyFill="1" applyBorder="1" applyAlignment="1" applyProtection="1">
      <alignment horizontal="center" vertical="center"/>
    </xf>
    <xf numFmtId="0" fontId="7" fillId="4" borderId="11" xfId="0" applyFont="1" applyFill="1" applyBorder="1" applyAlignment="1" applyProtection="1">
      <alignment horizontal="center" vertical="center"/>
    </xf>
    <xf numFmtId="0" fontId="7" fillId="4" borderId="12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left" vertical="top" wrapText="1"/>
    </xf>
    <xf numFmtId="0" fontId="0" fillId="4" borderId="6" xfId="0" applyFill="1" applyBorder="1" applyAlignment="1" applyProtection="1">
      <alignment horizontal="left" vertical="top" wrapText="1"/>
    </xf>
    <xf numFmtId="0" fontId="0" fillId="4" borderId="7" xfId="0" applyFill="1" applyBorder="1" applyAlignment="1" applyProtection="1">
      <alignment horizontal="left" vertical="top" wrapText="1"/>
    </xf>
    <xf numFmtId="0" fontId="0" fillId="4" borderId="8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9" xfId="0" applyFill="1" applyBorder="1" applyAlignment="1" applyProtection="1">
      <alignment horizontal="left" vertical="top" wrapText="1"/>
    </xf>
    <xf numFmtId="0" fontId="0" fillId="4" borderId="10" xfId="0" applyFill="1" applyBorder="1" applyAlignment="1" applyProtection="1">
      <alignment horizontal="left" vertical="top" wrapText="1"/>
    </xf>
    <xf numFmtId="0" fontId="0" fillId="4" borderId="11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5" fillId="3" borderId="15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left"/>
    </xf>
    <xf numFmtId="49" fontId="0" fillId="0" borderId="1" xfId="0" applyNumberForma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left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13" xfId="0" applyNumberForma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 wrapText="1"/>
    </xf>
    <xf numFmtId="0" fontId="2" fillId="0" borderId="13" xfId="0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left" vertical="center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392"/>
  <sheetViews>
    <sheetView topLeftCell="T358" zoomScale="80" zoomScaleNormal="80" workbookViewId="0">
      <selection activeCell="W361" sqref="W361"/>
    </sheetView>
  </sheetViews>
  <sheetFormatPr baseColWidth="10" defaultColWidth="11.42578125" defaultRowHeight="15" x14ac:dyDescent="0.25"/>
  <cols>
    <col min="1" max="14" width="11.42578125" style="2" customWidth="1"/>
    <col min="15" max="15" width="15.7109375" style="2" customWidth="1"/>
    <col min="16" max="16" width="11.7109375" style="2" customWidth="1"/>
    <col min="17" max="19" width="11.42578125" style="2" customWidth="1"/>
    <col min="20" max="20" width="74.28515625" style="2" customWidth="1"/>
    <col min="21" max="21" width="11.42578125" style="29" customWidth="1"/>
    <col min="22" max="22" width="32.85546875" style="2" customWidth="1"/>
    <col min="23" max="23" width="44.42578125" style="2" customWidth="1"/>
    <col min="24" max="24" width="14.42578125" style="2" customWidth="1"/>
    <col min="25" max="16384" width="11.42578125" style="2"/>
  </cols>
  <sheetData>
    <row r="1" spans="1:24" ht="15.75" customHeight="1" thickTop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T1" s="2" t="s">
        <v>403</v>
      </c>
      <c r="U1" s="29">
        <v>0</v>
      </c>
    </row>
    <row r="2" spans="1:24" ht="15.75" customHeight="1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T2" s="2" t="s">
        <v>1</v>
      </c>
      <c r="U2" s="30" t="s">
        <v>2</v>
      </c>
      <c r="V2" s="2" t="s">
        <v>400</v>
      </c>
      <c r="W2" s="2" t="s">
        <v>3</v>
      </c>
    </row>
    <row r="3" spans="1:24" ht="16.5" thickTop="1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T3" s="2" t="s">
        <v>4</v>
      </c>
      <c r="U3" s="30" t="s">
        <v>5</v>
      </c>
      <c r="V3" s="2" t="s">
        <v>436</v>
      </c>
      <c r="W3" s="2" t="s">
        <v>6</v>
      </c>
    </row>
    <row r="4" spans="1:24" ht="44.25" customHeight="1" thickTop="1" x14ac:dyDescent="0.25">
      <c r="A4" s="51" t="s">
        <v>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  <c r="T4" s="2" t="s">
        <v>8</v>
      </c>
      <c r="U4" s="30" t="s">
        <v>9</v>
      </c>
      <c r="V4" s="2" t="s">
        <v>10</v>
      </c>
      <c r="W4" s="2" t="s">
        <v>11</v>
      </c>
    </row>
    <row r="5" spans="1:24" ht="39.75" customHeight="1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  <c r="T5" s="2" t="s">
        <v>12</v>
      </c>
      <c r="U5" s="30" t="s">
        <v>13</v>
      </c>
      <c r="V5" s="2" t="s">
        <v>402</v>
      </c>
      <c r="W5" s="2" t="s">
        <v>14</v>
      </c>
    </row>
    <row r="6" spans="1:24" ht="34.5" customHeigh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  <c r="T6" s="2" t="s">
        <v>15</v>
      </c>
      <c r="U6" s="30" t="s">
        <v>16</v>
      </c>
      <c r="V6" s="2" t="s">
        <v>479</v>
      </c>
      <c r="W6" s="2" t="s">
        <v>17</v>
      </c>
    </row>
    <row r="7" spans="1:24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  <c r="T7" s="2" t="s">
        <v>18</v>
      </c>
      <c r="U7" s="30" t="s">
        <v>19</v>
      </c>
      <c r="W7" s="2" t="s">
        <v>20</v>
      </c>
    </row>
    <row r="8" spans="1:24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T8" s="2" t="s">
        <v>435</v>
      </c>
      <c r="U8" s="29">
        <v>48</v>
      </c>
    </row>
    <row r="9" spans="1:24" ht="65.25" customHeight="1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T9" s="3" t="s">
        <v>21</v>
      </c>
      <c r="U9" s="30" t="s">
        <v>22</v>
      </c>
    </row>
    <row r="10" spans="1:24" ht="69.75" customHeight="1" thickBot="1" x14ac:dyDescent="0.3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T10" s="2" t="s">
        <v>23</v>
      </c>
      <c r="U10" s="30" t="s">
        <v>24</v>
      </c>
    </row>
    <row r="11" spans="1:24" ht="15" customHeight="1" thickTop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T11" s="2" t="s">
        <v>25</v>
      </c>
      <c r="U11" s="30" t="s">
        <v>26</v>
      </c>
      <c r="W11" t="s">
        <v>29</v>
      </c>
      <c r="X11" t="s">
        <v>30</v>
      </c>
    </row>
    <row r="12" spans="1:2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T12" s="2" t="s">
        <v>27</v>
      </c>
      <c r="U12" s="30" t="s">
        <v>28</v>
      </c>
      <c r="W12" s="8" t="s">
        <v>405</v>
      </c>
      <c r="X12" s="23" t="s">
        <v>438</v>
      </c>
    </row>
    <row r="13" spans="1:24" x14ac:dyDescent="0.25">
      <c r="A13" s="60" t="s">
        <v>31</v>
      </c>
      <c r="B13" s="60"/>
      <c r="C13" s="61">
        <v>2022</v>
      </c>
      <c r="D13" s="4"/>
      <c r="E13" s="60" t="s">
        <v>32</v>
      </c>
      <c r="F13" s="60"/>
      <c r="G13" s="60"/>
      <c r="H13" s="62" t="s">
        <v>443</v>
      </c>
      <c r="I13" s="4"/>
      <c r="J13" s="63" t="s">
        <v>33</v>
      </c>
      <c r="K13" s="63"/>
      <c r="L13" s="63"/>
      <c r="M13" s="60" t="s">
        <v>648</v>
      </c>
      <c r="N13" s="60"/>
      <c r="O13" s="60"/>
      <c r="P13" s="4"/>
      <c r="T13" s="2" t="s">
        <v>34</v>
      </c>
      <c r="W13" s="8" t="s">
        <v>35</v>
      </c>
      <c r="X13" s="24" t="s">
        <v>36</v>
      </c>
    </row>
    <row r="14" spans="1:24" x14ac:dyDescent="0.25">
      <c r="A14" s="60"/>
      <c r="B14" s="60"/>
      <c r="C14" s="61"/>
      <c r="D14" s="4"/>
      <c r="E14" s="60"/>
      <c r="F14" s="60"/>
      <c r="G14" s="60"/>
      <c r="H14" s="62"/>
      <c r="I14" s="4"/>
      <c r="J14" s="63"/>
      <c r="K14" s="63"/>
      <c r="L14" s="63"/>
      <c r="M14" s="60"/>
      <c r="N14" s="60"/>
      <c r="O14" s="60"/>
      <c r="P14" s="4"/>
      <c r="W14" s="8" t="s">
        <v>37</v>
      </c>
      <c r="X14" s="23" t="s">
        <v>438</v>
      </c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W15" s="8" t="s">
        <v>38</v>
      </c>
      <c r="X15" s="23" t="s">
        <v>438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W16" s="8" t="s">
        <v>39</v>
      </c>
      <c r="X16" s="24" t="s">
        <v>36</v>
      </c>
    </row>
    <row r="17" spans="23:24" x14ac:dyDescent="0.25">
      <c r="W17" s="8" t="s">
        <v>40</v>
      </c>
      <c r="X17" s="25" t="s">
        <v>41</v>
      </c>
    </row>
    <row r="18" spans="23:24" x14ac:dyDescent="0.25">
      <c r="W18" s="8" t="s">
        <v>42</v>
      </c>
      <c r="X18" s="23" t="s">
        <v>438</v>
      </c>
    </row>
    <row r="19" spans="23:24" x14ac:dyDescent="0.25">
      <c r="W19" s="8" t="s">
        <v>43</v>
      </c>
      <c r="X19" s="24" t="s">
        <v>36</v>
      </c>
    </row>
    <row r="20" spans="23:24" x14ac:dyDescent="0.25">
      <c r="W20" s="8" t="s">
        <v>44</v>
      </c>
      <c r="X20" s="25" t="s">
        <v>41</v>
      </c>
    </row>
    <row r="21" spans="23:24" x14ac:dyDescent="0.25">
      <c r="W21" s="8" t="s">
        <v>45</v>
      </c>
      <c r="X21" s="23" t="s">
        <v>438</v>
      </c>
    </row>
    <row r="22" spans="23:24" x14ac:dyDescent="0.25">
      <c r="W22" s="8" t="s">
        <v>46</v>
      </c>
      <c r="X22" s="23" t="s">
        <v>438</v>
      </c>
    </row>
    <row r="23" spans="23:24" x14ac:dyDescent="0.25">
      <c r="W23" s="8" t="s">
        <v>47</v>
      </c>
      <c r="X23" s="23" t="s">
        <v>438</v>
      </c>
    </row>
    <row r="24" spans="23:24" x14ac:dyDescent="0.25">
      <c r="W24" s="8" t="s">
        <v>48</v>
      </c>
      <c r="X24" s="24" t="s">
        <v>36</v>
      </c>
    </row>
    <row r="25" spans="23:24" x14ac:dyDescent="0.25">
      <c r="W25" s="8" t="s">
        <v>49</v>
      </c>
      <c r="X25" s="23" t="s">
        <v>438</v>
      </c>
    </row>
    <row r="26" spans="23:24" x14ac:dyDescent="0.25">
      <c r="W26" s="8" t="s">
        <v>50</v>
      </c>
      <c r="X26" s="23" t="s">
        <v>438</v>
      </c>
    </row>
    <row r="27" spans="23:24" x14ac:dyDescent="0.25">
      <c r="W27" s="8" t="s">
        <v>51</v>
      </c>
      <c r="X27" s="23" t="s">
        <v>438</v>
      </c>
    </row>
    <row r="28" spans="23:24" x14ac:dyDescent="0.25">
      <c r="W28" s="8" t="s">
        <v>52</v>
      </c>
      <c r="X28" s="23" t="s">
        <v>438</v>
      </c>
    </row>
    <row r="29" spans="23:24" x14ac:dyDescent="0.25">
      <c r="W29" s="8" t="s">
        <v>53</v>
      </c>
      <c r="X29" s="24" t="s">
        <v>36</v>
      </c>
    </row>
    <row r="30" spans="23:24" x14ac:dyDescent="0.25">
      <c r="W30" s="8" t="s">
        <v>54</v>
      </c>
      <c r="X30" s="23" t="s">
        <v>438</v>
      </c>
    </row>
    <row r="31" spans="23:24" x14ac:dyDescent="0.25">
      <c r="W31" s="8" t="s">
        <v>55</v>
      </c>
      <c r="X31" s="23" t="s">
        <v>438</v>
      </c>
    </row>
    <row r="32" spans="23:24" x14ac:dyDescent="0.25">
      <c r="W32" s="8" t="s">
        <v>56</v>
      </c>
      <c r="X32" s="24" t="s">
        <v>36</v>
      </c>
    </row>
    <row r="33" spans="23:24" x14ac:dyDescent="0.25">
      <c r="W33" s="8" t="s">
        <v>57</v>
      </c>
      <c r="X33" s="23" t="s">
        <v>438</v>
      </c>
    </row>
    <row r="34" spans="23:24" x14ac:dyDescent="0.25">
      <c r="W34" s="8" t="s">
        <v>406</v>
      </c>
      <c r="X34" s="26" t="s">
        <v>59</v>
      </c>
    </row>
    <row r="35" spans="23:24" x14ac:dyDescent="0.25">
      <c r="W35" s="8" t="s">
        <v>60</v>
      </c>
      <c r="X35" s="23" t="s">
        <v>438</v>
      </c>
    </row>
    <row r="36" spans="23:24" x14ac:dyDescent="0.25">
      <c r="W36" s="8" t="s">
        <v>61</v>
      </c>
      <c r="X36" s="23" t="s">
        <v>438</v>
      </c>
    </row>
    <row r="37" spans="23:24" x14ac:dyDescent="0.25">
      <c r="W37" s="8" t="s">
        <v>62</v>
      </c>
      <c r="X37" s="25" t="s">
        <v>41</v>
      </c>
    </row>
    <row r="38" spans="23:24" x14ac:dyDescent="0.25">
      <c r="W38" s="8" t="s">
        <v>63</v>
      </c>
      <c r="X38" s="24" t="s">
        <v>36</v>
      </c>
    </row>
    <row r="39" spans="23:24" x14ac:dyDescent="0.25">
      <c r="W39" s="8" t="s">
        <v>64</v>
      </c>
      <c r="X39" s="23" t="s">
        <v>438</v>
      </c>
    </row>
    <row r="40" spans="23:24" x14ac:dyDescent="0.25">
      <c r="W40" s="8" t="s">
        <v>65</v>
      </c>
      <c r="X40" s="23" t="s">
        <v>438</v>
      </c>
    </row>
    <row r="41" spans="23:24" x14ac:dyDescent="0.25">
      <c r="W41" s="8" t="s">
        <v>66</v>
      </c>
      <c r="X41" s="23" t="s">
        <v>438</v>
      </c>
    </row>
    <row r="42" spans="23:24" x14ac:dyDescent="0.25">
      <c r="W42" s="8" t="s">
        <v>67</v>
      </c>
      <c r="X42" s="24" t="s">
        <v>36</v>
      </c>
    </row>
    <row r="43" spans="23:24" x14ac:dyDescent="0.25">
      <c r="W43" s="8" t="s">
        <v>68</v>
      </c>
      <c r="X43" s="24" t="s">
        <v>36</v>
      </c>
    </row>
    <row r="44" spans="23:24" x14ac:dyDescent="0.25">
      <c r="W44" s="8" t="s">
        <v>69</v>
      </c>
      <c r="X44" s="24" t="s">
        <v>36</v>
      </c>
    </row>
    <row r="45" spans="23:24" x14ac:dyDescent="0.25">
      <c r="W45" s="8" t="s">
        <v>407</v>
      </c>
      <c r="X45" s="25" t="s">
        <v>41</v>
      </c>
    </row>
    <row r="46" spans="23:24" x14ac:dyDescent="0.25">
      <c r="W46" s="8" t="s">
        <v>70</v>
      </c>
      <c r="X46" s="24" t="s">
        <v>36</v>
      </c>
    </row>
    <row r="47" spans="23:24" x14ac:dyDescent="0.25">
      <c r="W47" s="8" t="s">
        <v>71</v>
      </c>
      <c r="X47" s="23" t="s">
        <v>438</v>
      </c>
    </row>
    <row r="48" spans="23:24" x14ac:dyDescent="0.25">
      <c r="W48" s="8" t="s">
        <v>72</v>
      </c>
      <c r="X48" s="23" t="s">
        <v>438</v>
      </c>
    </row>
    <row r="49" spans="23:24" x14ac:dyDescent="0.25">
      <c r="W49" s="8" t="s">
        <v>73</v>
      </c>
      <c r="X49" s="23" t="s">
        <v>438</v>
      </c>
    </row>
    <row r="50" spans="23:24" x14ac:dyDescent="0.25">
      <c r="W50" s="8" t="s">
        <v>74</v>
      </c>
      <c r="X50" s="24" t="s">
        <v>36</v>
      </c>
    </row>
    <row r="51" spans="23:24" x14ac:dyDescent="0.25">
      <c r="W51" s="8" t="s">
        <v>75</v>
      </c>
      <c r="X51" s="23" t="s">
        <v>438</v>
      </c>
    </row>
    <row r="52" spans="23:24" x14ac:dyDescent="0.25">
      <c r="W52" s="8" t="s">
        <v>76</v>
      </c>
      <c r="X52" s="25" t="s">
        <v>41</v>
      </c>
    </row>
    <row r="53" spans="23:24" x14ac:dyDescent="0.25">
      <c r="W53" s="8" t="s">
        <v>77</v>
      </c>
      <c r="X53" s="23" t="s">
        <v>438</v>
      </c>
    </row>
    <row r="54" spans="23:24" x14ac:dyDescent="0.25">
      <c r="W54" s="8" t="s">
        <v>78</v>
      </c>
      <c r="X54" s="23" t="s">
        <v>438</v>
      </c>
    </row>
    <row r="55" spans="23:24" x14ac:dyDescent="0.25">
      <c r="W55" s="8" t="s">
        <v>79</v>
      </c>
      <c r="X55" s="23" t="s">
        <v>438</v>
      </c>
    </row>
    <row r="56" spans="23:24" x14ac:dyDescent="0.25">
      <c r="W56" s="8" t="s">
        <v>80</v>
      </c>
      <c r="X56" s="23" t="s">
        <v>438</v>
      </c>
    </row>
    <row r="57" spans="23:24" x14ac:dyDescent="0.25">
      <c r="W57" s="8" t="s">
        <v>81</v>
      </c>
      <c r="X57" s="23" t="s">
        <v>438</v>
      </c>
    </row>
    <row r="58" spans="23:24" x14ac:dyDescent="0.25">
      <c r="W58" s="8" t="s">
        <v>82</v>
      </c>
      <c r="X58" s="27" t="s">
        <v>408</v>
      </c>
    </row>
    <row r="59" spans="23:24" x14ac:dyDescent="0.25">
      <c r="W59" s="8" t="s">
        <v>83</v>
      </c>
      <c r="X59" s="24" t="s">
        <v>36</v>
      </c>
    </row>
    <row r="60" spans="23:24" x14ac:dyDescent="0.25">
      <c r="W60" s="8" t="s">
        <v>84</v>
      </c>
      <c r="X60" s="23" t="s">
        <v>438</v>
      </c>
    </row>
    <row r="61" spans="23:24" x14ac:dyDescent="0.25">
      <c r="W61" s="8" t="s">
        <v>85</v>
      </c>
      <c r="X61" s="23" t="s">
        <v>438</v>
      </c>
    </row>
    <row r="62" spans="23:24" x14ac:dyDescent="0.25">
      <c r="W62" s="8" t="s">
        <v>409</v>
      </c>
      <c r="X62" s="26" t="s">
        <v>59</v>
      </c>
    </row>
    <row r="63" spans="23:24" x14ac:dyDescent="0.25">
      <c r="W63" s="8" t="s">
        <v>86</v>
      </c>
      <c r="X63" s="23" t="s">
        <v>438</v>
      </c>
    </row>
    <row r="64" spans="23:24" x14ac:dyDescent="0.25">
      <c r="W64" s="8" t="s">
        <v>87</v>
      </c>
      <c r="X64" s="23" t="s">
        <v>438</v>
      </c>
    </row>
    <row r="65" spans="23:24" x14ac:dyDescent="0.25">
      <c r="W65" s="8" t="s">
        <v>88</v>
      </c>
      <c r="X65" s="24" t="s">
        <v>36</v>
      </c>
    </row>
    <row r="66" spans="23:24" x14ac:dyDescent="0.25">
      <c r="W66" s="8" t="s">
        <v>89</v>
      </c>
      <c r="X66" s="23" t="s">
        <v>438</v>
      </c>
    </row>
    <row r="67" spans="23:24" x14ac:dyDescent="0.25">
      <c r="W67" s="8" t="s">
        <v>90</v>
      </c>
      <c r="X67" s="23" t="s">
        <v>438</v>
      </c>
    </row>
    <row r="68" spans="23:24" x14ac:dyDescent="0.25">
      <c r="W68" s="8" t="s">
        <v>91</v>
      </c>
      <c r="X68" s="23" t="s">
        <v>438</v>
      </c>
    </row>
    <row r="69" spans="23:24" x14ac:dyDescent="0.25">
      <c r="W69" s="8" t="s">
        <v>92</v>
      </c>
      <c r="X69" s="23" t="s">
        <v>438</v>
      </c>
    </row>
    <row r="70" spans="23:24" x14ac:dyDescent="0.25">
      <c r="W70" s="8" t="s">
        <v>93</v>
      </c>
      <c r="X70" s="24" t="s">
        <v>36</v>
      </c>
    </row>
    <row r="71" spans="23:24" x14ac:dyDescent="0.25">
      <c r="W71" s="8" t="s">
        <v>94</v>
      </c>
      <c r="X71" s="24" t="s">
        <v>36</v>
      </c>
    </row>
    <row r="72" spans="23:24" x14ac:dyDescent="0.25">
      <c r="W72" s="8" t="s">
        <v>95</v>
      </c>
      <c r="X72" s="24" t="s">
        <v>36</v>
      </c>
    </row>
    <row r="73" spans="23:24" x14ac:dyDescent="0.25">
      <c r="W73" s="8" t="s">
        <v>96</v>
      </c>
      <c r="X73" s="24" t="s">
        <v>36</v>
      </c>
    </row>
    <row r="74" spans="23:24" x14ac:dyDescent="0.25">
      <c r="W74" s="8" t="s">
        <v>97</v>
      </c>
      <c r="X74" s="23" t="s">
        <v>438</v>
      </c>
    </row>
    <row r="75" spans="23:24" x14ac:dyDescent="0.25">
      <c r="W75" s="8" t="s">
        <v>98</v>
      </c>
      <c r="X75" s="24" t="s">
        <v>36</v>
      </c>
    </row>
    <row r="76" spans="23:24" x14ac:dyDescent="0.25">
      <c r="W76" s="8" t="s">
        <v>99</v>
      </c>
      <c r="X76" s="23" t="s">
        <v>438</v>
      </c>
    </row>
    <row r="77" spans="23:24" x14ac:dyDescent="0.25">
      <c r="W77" s="8" t="s">
        <v>100</v>
      </c>
      <c r="X77" s="23" t="s">
        <v>438</v>
      </c>
    </row>
    <row r="78" spans="23:24" x14ac:dyDescent="0.25">
      <c r="W78" s="8" t="s">
        <v>101</v>
      </c>
      <c r="X78" s="23" t="s">
        <v>438</v>
      </c>
    </row>
    <row r="79" spans="23:24" x14ac:dyDescent="0.25">
      <c r="W79" s="8" t="s">
        <v>102</v>
      </c>
      <c r="X79" s="23" t="s">
        <v>438</v>
      </c>
    </row>
    <row r="80" spans="23:24" x14ac:dyDescent="0.25">
      <c r="W80" s="8" t="s">
        <v>103</v>
      </c>
      <c r="X80" s="23" t="s">
        <v>438</v>
      </c>
    </row>
    <row r="81" spans="23:24" x14ac:dyDescent="0.25">
      <c r="W81" s="8" t="s">
        <v>104</v>
      </c>
      <c r="X81" s="23" t="s">
        <v>438</v>
      </c>
    </row>
    <row r="82" spans="23:24" x14ac:dyDescent="0.25">
      <c r="W82" s="8" t="s">
        <v>105</v>
      </c>
      <c r="X82" s="25" t="s">
        <v>41</v>
      </c>
    </row>
    <row r="83" spans="23:24" x14ac:dyDescent="0.25">
      <c r="W83" s="8" t="s">
        <v>106</v>
      </c>
      <c r="X83" s="24" t="s">
        <v>36</v>
      </c>
    </row>
    <row r="84" spans="23:24" x14ac:dyDescent="0.25">
      <c r="W84" s="8" t="s">
        <v>107</v>
      </c>
      <c r="X84" s="23" t="s">
        <v>438</v>
      </c>
    </row>
    <row r="85" spans="23:24" x14ac:dyDescent="0.25">
      <c r="W85" s="8" t="s">
        <v>108</v>
      </c>
      <c r="X85" s="23" t="s">
        <v>438</v>
      </c>
    </row>
    <row r="86" spans="23:24" x14ac:dyDescent="0.25">
      <c r="W86" s="8" t="s">
        <v>109</v>
      </c>
      <c r="X86" s="24" t="s">
        <v>36</v>
      </c>
    </row>
    <row r="87" spans="23:24" x14ac:dyDescent="0.25">
      <c r="W87" s="8" t="s">
        <v>110</v>
      </c>
      <c r="X87" s="23" t="s">
        <v>438</v>
      </c>
    </row>
    <row r="88" spans="23:24" x14ac:dyDescent="0.25">
      <c r="W88" s="8" t="s">
        <v>410</v>
      </c>
      <c r="X88" s="26" t="s">
        <v>59</v>
      </c>
    </row>
    <row r="89" spans="23:24" x14ac:dyDescent="0.25">
      <c r="W89" s="8" t="s">
        <v>111</v>
      </c>
      <c r="X89" s="23" t="s">
        <v>438</v>
      </c>
    </row>
    <row r="90" spans="23:24" x14ac:dyDescent="0.25">
      <c r="W90" s="8" t="s">
        <v>112</v>
      </c>
      <c r="X90" s="24" t="s">
        <v>36</v>
      </c>
    </row>
    <row r="91" spans="23:24" x14ac:dyDescent="0.25">
      <c r="W91" s="8" t="s">
        <v>113</v>
      </c>
      <c r="X91" s="24" t="s">
        <v>36</v>
      </c>
    </row>
    <row r="92" spans="23:24" x14ac:dyDescent="0.25">
      <c r="W92" s="8" t="s">
        <v>114</v>
      </c>
      <c r="X92" s="23" t="s">
        <v>438</v>
      </c>
    </row>
    <row r="93" spans="23:24" x14ac:dyDescent="0.25">
      <c r="W93" s="8" t="s">
        <v>115</v>
      </c>
      <c r="X93" s="23" t="s">
        <v>438</v>
      </c>
    </row>
    <row r="94" spans="23:24" x14ac:dyDescent="0.25">
      <c r="W94" s="8" t="s">
        <v>116</v>
      </c>
      <c r="X94" s="23" t="s">
        <v>438</v>
      </c>
    </row>
    <row r="95" spans="23:24" x14ac:dyDescent="0.25">
      <c r="W95" s="8" t="s">
        <v>117</v>
      </c>
      <c r="X95" s="24" t="s">
        <v>36</v>
      </c>
    </row>
    <row r="96" spans="23:24" x14ac:dyDescent="0.25">
      <c r="W96" s="8" t="s">
        <v>118</v>
      </c>
      <c r="X96" s="23" t="s">
        <v>438</v>
      </c>
    </row>
    <row r="97" spans="23:24" x14ac:dyDescent="0.25">
      <c r="W97" s="8" t="s">
        <v>411</v>
      </c>
      <c r="X97" s="32" t="s">
        <v>59</v>
      </c>
    </row>
    <row r="98" spans="23:24" x14ac:dyDescent="0.25">
      <c r="W98" s="8" t="s">
        <v>119</v>
      </c>
      <c r="X98" s="23" t="s">
        <v>438</v>
      </c>
    </row>
    <row r="99" spans="23:24" x14ac:dyDescent="0.25">
      <c r="W99" s="8" t="s">
        <v>120</v>
      </c>
      <c r="X99" s="25" t="s">
        <v>41</v>
      </c>
    </row>
    <row r="100" spans="23:24" x14ac:dyDescent="0.25">
      <c r="W100" s="8" t="s">
        <v>121</v>
      </c>
      <c r="X100" s="23" t="s">
        <v>438</v>
      </c>
    </row>
    <row r="101" spans="23:24" x14ac:dyDescent="0.25">
      <c r="W101" s="8" t="s">
        <v>122</v>
      </c>
      <c r="X101" s="24" t="s">
        <v>36</v>
      </c>
    </row>
    <row r="102" spans="23:24" x14ac:dyDescent="0.25">
      <c r="W102" s="8" t="s">
        <v>123</v>
      </c>
      <c r="X102" s="23" t="s">
        <v>438</v>
      </c>
    </row>
    <row r="103" spans="23:24" x14ac:dyDescent="0.25">
      <c r="W103" s="8" t="s">
        <v>124</v>
      </c>
      <c r="X103" s="24" t="s">
        <v>36</v>
      </c>
    </row>
    <row r="104" spans="23:24" x14ac:dyDescent="0.25">
      <c r="W104" s="8" t="s">
        <v>125</v>
      </c>
      <c r="X104" s="23" t="s">
        <v>438</v>
      </c>
    </row>
    <row r="105" spans="23:24" x14ac:dyDescent="0.25">
      <c r="W105" s="8" t="s">
        <v>126</v>
      </c>
      <c r="X105" s="23" t="s">
        <v>438</v>
      </c>
    </row>
    <row r="106" spans="23:24" x14ac:dyDescent="0.25">
      <c r="W106" s="8" t="s">
        <v>127</v>
      </c>
      <c r="X106" s="23" t="s">
        <v>438</v>
      </c>
    </row>
    <row r="107" spans="23:24" x14ac:dyDescent="0.25">
      <c r="W107" s="8" t="s">
        <v>128</v>
      </c>
      <c r="X107" s="24" t="s">
        <v>36</v>
      </c>
    </row>
    <row r="108" spans="23:24" x14ac:dyDescent="0.25">
      <c r="W108" s="8" t="s">
        <v>129</v>
      </c>
      <c r="X108" s="23" t="s">
        <v>438</v>
      </c>
    </row>
    <row r="109" spans="23:24" x14ac:dyDescent="0.25">
      <c r="W109" s="8" t="s">
        <v>581</v>
      </c>
      <c r="X109" s="23" t="s">
        <v>438</v>
      </c>
    </row>
    <row r="110" spans="23:24" x14ac:dyDescent="0.25">
      <c r="W110" s="8" t="s">
        <v>130</v>
      </c>
      <c r="X110" s="24" t="s">
        <v>36</v>
      </c>
    </row>
    <row r="111" spans="23:24" x14ac:dyDescent="0.25">
      <c r="W111" s="8" t="s">
        <v>131</v>
      </c>
      <c r="X111" s="23" t="s">
        <v>438</v>
      </c>
    </row>
    <row r="112" spans="23:24" x14ac:dyDescent="0.25">
      <c r="W112" s="8" t="s">
        <v>132</v>
      </c>
      <c r="X112" s="24" t="s">
        <v>36</v>
      </c>
    </row>
    <row r="113" spans="23:24" x14ac:dyDescent="0.25">
      <c r="W113" s="8" t="s">
        <v>134</v>
      </c>
      <c r="X113" s="23" t="s">
        <v>438</v>
      </c>
    </row>
    <row r="114" spans="23:24" x14ac:dyDescent="0.25">
      <c r="W114" s="8" t="s">
        <v>135</v>
      </c>
      <c r="X114" s="25" t="s">
        <v>41</v>
      </c>
    </row>
    <row r="115" spans="23:24" x14ac:dyDescent="0.25">
      <c r="W115" s="8" t="s">
        <v>136</v>
      </c>
      <c r="X115" s="24" t="s">
        <v>36</v>
      </c>
    </row>
    <row r="116" spans="23:24" x14ac:dyDescent="0.25">
      <c r="W116" s="8" t="s">
        <v>137</v>
      </c>
      <c r="X116" s="24" t="s">
        <v>36</v>
      </c>
    </row>
    <row r="117" spans="23:24" x14ac:dyDescent="0.25">
      <c r="W117" s="8" t="s">
        <v>138</v>
      </c>
      <c r="X117" s="25" t="s">
        <v>41</v>
      </c>
    </row>
    <row r="118" spans="23:24" x14ac:dyDescent="0.25">
      <c r="W118" s="8" t="s">
        <v>139</v>
      </c>
      <c r="X118" s="24" t="s">
        <v>36</v>
      </c>
    </row>
    <row r="119" spans="23:24" x14ac:dyDescent="0.25">
      <c r="W119" s="8" t="s">
        <v>140</v>
      </c>
      <c r="X119" s="25" t="s">
        <v>41</v>
      </c>
    </row>
    <row r="120" spans="23:24" x14ac:dyDescent="0.25">
      <c r="W120" s="8" t="s">
        <v>141</v>
      </c>
      <c r="X120" s="24" t="s">
        <v>36</v>
      </c>
    </row>
    <row r="121" spans="23:24" x14ac:dyDescent="0.25">
      <c r="W121" s="8" t="s">
        <v>412</v>
      </c>
      <c r="X121" s="26" t="s">
        <v>59</v>
      </c>
    </row>
    <row r="122" spans="23:24" x14ac:dyDescent="0.25">
      <c r="W122" s="8" t="s">
        <v>142</v>
      </c>
      <c r="X122" s="24" t="s">
        <v>36</v>
      </c>
    </row>
    <row r="123" spans="23:24" x14ac:dyDescent="0.25">
      <c r="W123" s="8" t="s">
        <v>143</v>
      </c>
      <c r="X123" s="23" t="s">
        <v>438</v>
      </c>
    </row>
    <row r="124" spans="23:24" x14ac:dyDescent="0.25">
      <c r="W124" s="8" t="s">
        <v>413</v>
      </c>
      <c r="X124" s="26" t="s">
        <v>59</v>
      </c>
    </row>
    <row r="125" spans="23:24" x14ac:dyDescent="0.25">
      <c r="W125" s="8" t="s">
        <v>144</v>
      </c>
      <c r="X125" s="23" t="s">
        <v>438</v>
      </c>
    </row>
    <row r="126" spans="23:24" x14ac:dyDescent="0.25">
      <c r="W126" s="8" t="s">
        <v>145</v>
      </c>
      <c r="X126" s="23" t="s">
        <v>438</v>
      </c>
    </row>
    <row r="127" spans="23:24" x14ac:dyDescent="0.25">
      <c r="W127" s="8" t="s">
        <v>146</v>
      </c>
      <c r="X127" s="23" t="s">
        <v>438</v>
      </c>
    </row>
    <row r="128" spans="23:24" x14ac:dyDescent="0.25">
      <c r="W128" s="8" t="s">
        <v>147</v>
      </c>
      <c r="X128" s="23" t="s">
        <v>438</v>
      </c>
    </row>
    <row r="129" spans="23:24" x14ac:dyDescent="0.25">
      <c r="W129" s="8" t="s">
        <v>148</v>
      </c>
      <c r="X129" s="24" t="s">
        <v>36</v>
      </c>
    </row>
    <row r="130" spans="23:24" x14ac:dyDescent="0.25">
      <c r="W130" s="8" t="s">
        <v>401</v>
      </c>
      <c r="X130" s="24" t="s">
        <v>36</v>
      </c>
    </row>
    <row r="131" spans="23:24" x14ac:dyDescent="0.25">
      <c r="W131" s="8" t="s">
        <v>149</v>
      </c>
      <c r="X131" s="23" t="s">
        <v>438</v>
      </c>
    </row>
    <row r="132" spans="23:24" x14ac:dyDescent="0.25">
      <c r="W132" s="8" t="s">
        <v>150</v>
      </c>
      <c r="X132" s="23" t="s">
        <v>438</v>
      </c>
    </row>
    <row r="133" spans="23:24" x14ac:dyDescent="0.25">
      <c r="W133" s="8" t="s">
        <v>151</v>
      </c>
      <c r="X133" s="23" t="s">
        <v>438</v>
      </c>
    </row>
    <row r="134" spans="23:24" x14ac:dyDescent="0.25">
      <c r="W134" s="8" t="s">
        <v>152</v>
      </c>
      <c r="X134" s="23" t="s">
        <v>438</v>
      </c>
    </row>
    <row r="135" spans="23:24" x14ac:dyDescent="0.25">
      <c r="W135" s="8" t="s">
        <v>153</v>
      </c>
      <c r="X135" s="24" t="s">
        <v>36</v>
      </c>
    </row>
    <row r="136" spans="23:24" x14ac:dyDescent="0.25">
      <c r="W136" s="8" t="s">
        <v>154</v>
      </c>
      <c r="X136" s="23" t="s">
        <v>438</v>
      </c>
    </row>
    <row r="137" spans="23:24" x14ac:dyDescent="0.25">
      <c r="W137" s="8" t="s">
        <v>442</v>
      </c>
      <c r="X137" s="23" t="s">
        <v>438</v>
      </c>
    </row>
    <row r="138" spans="23:24" x14ac:dyDescent="0.25">
      <c r="W138" s="8" t="s">
        <v>155</v>
      </c>
      <c r="X138" s="25" t="s">
        <v>41</v>
      </c>
    </row>
    <row r="139" spans="23:24" x14ac:dyDescent="0.25">
      <c r="W139" s="8" t="s">
        <v>156</v>
      </c>
      <c r="X139" s="23" t="s">
        <v>438</v>
      </c>
    </row>
    <row r="140" spans="23:24" x14ac:dyDescent="0.25">
      <c r="W140" s="8" t="s">
        <v>157</v>
      </c>
      <c r="X140" s="24" t="s">
        <v>36</v>
      </c>
    </row>
    <row r="141" spans="23:24" x14ac:dyDescent="0.25">
      <c r="W141" s="8" t="s">
        <v>158</v>
      </c>
      <c r="X141" s="23" t="s">
        <v>438</v>
      </c>
    </row>
    <row r="142" spans="23:24" x14ac:dyDescent="0.25">
      <c r="W142" s="8" t="s">
        <v>431</v>
      </c>
      <c r="X142" s="24" t="s">
        <v>36</v>
      </c>
    </row>
    <row r="143" spans="23:24" x14ac:dyDescent="0.25">
      <c r="W143" s="8" t="s">
        <v>159</v>
      </c>
      <c r="X143" s="24" t="s">
        <v>36</v>
      </c>
    </row>
    <row r="144" spans="23:24" x14ac:dyDescent="0.25">
      <c r="W144" s="8" t="s">
        <v>160</v>
      </c>
      <c r="X144" s="23" t="s">
        <v>438</v>
      </c>
    </row>
    <row r="145" spans="23:24" x14ac:dyDescent="0.25">
      <c r="W145" s="8" t="s">
        <v>161</v>
      </c>
      <c r="X145" s="24" t="s">
        <v>36</v>
      </c>
    </row>
    <row r="146" spans="23:24" x14ac:dyDescent="0.25">
      <c r="W146" s="8" t="s">
        <v>162</v>
      </c>
      <c r="X146" s="24" t="s">
        <v>36</v>
      </c>
    </row>
    <row r="147" spans="23:24" x14ac:dyDescent="0.25">
      <c r="W147" s="8" t="s">
        <v>163</v>
      </c>
      <c r="X147" s="23" t="s">
        <v>438</v>
      </c>
    </row>
    <row r="148" spans="23:24" x14ac:dyDescent="0.25">
      <c r="W148" s="8" t="s">
        <v>164</v>
      </c>
      <c r="X148" s="23" t="s">
        <v>438</v>
      </c>
    </row>
    <row r="149" spans="23:24" x14ac:dyDescent="0.25">
      <c r="W149" s="8" t="s">
        <v>165</v>
      </c>
      <c r="X149" s="23" t="s">
        <v>438</v>
      </c>
    </row>
    <row r="150" spans="23:24" x14ac:dyDescent="0.25">
      <c r="W150" s="8" t="s">
        <v>166</v>
      </c>
      <c r="X150" s="23" t="s">
        <v>438</v>
      </c>
    </row>
    <row r="151" spans="23:24" x14ac:dyDescent="0.25">
      <c r="W151" s="8" t="s">
        <v>167</v>
      </c>
      <c r="X151" s="24" t="s">
        <v>36</v>
      </c>
    </row>
    <row r="152" spans="23:24" x14ac:dyDescent="0.25">
      <c r="W152" s="8" t="s">
        <v>168</v>
      </c>
      <c r="X152" s="23" t="s">
        <v>438</v>
      </c>
    </row>
    <row r="153" spans="23:24" x14ac:dyDescent="0.25">
      <c r="W153" s="8" t="s">
        <v>169</v>
      </c>
      <c r="X153" s="23" t="s">
        <v>438</v>
      </c>
    </row>
    <row r="154" spans="23:24" x14ac:dyDescent="0.25">
      <c r="W154" s="8" t="s">
        <v>170</v>
      </c>
      <c r="X154" s="24" t="s">
        <v>36</v>
      </c>
    </row>
    <row r="155" spans="23:24" x14ac:dyDescent="0.25">
      <c r="W155" s="8" t="s">
        <v>171</v>
      </c>
      <c r="X155" s="23" t="s">
        <v>438</v>
      </c>
    </row>
    <row r="156" spans="23:24" x14ac:dyDescent="0.25">
      <c r="W156" s="8" t="s">
        <v>172</v>
      </c>
      <c r="X156" s="23" t="s">
        <v>438</v>
      </c>
    </row>
    <row r="157" spans="23:24" x14ac:dyDescent="0.25">
      <c r="W157" s="8" t="s">
        <v>173</v>
      </c>
      <c r="X157" s="23" t="s">
        <v>438</v>
      </c>
    </row>
    <row r="158" spans="23:24" x14ac:dyDescent="0.25">
      <c r="W158" s="8" t="s">
        <v>414</v>
      </c>
      <c r="X158" s="26" t="s">
        <v>59</v>
      </c>
    </row>
    <row r="159" spans="23:24" x14ac:dyDescent="0.25">
      <c r="W159" s="8" t="s">
        <v>174</v>
      </c>
      <c r="X159" s="23" t="s">
        <v>438</v>
      </c>
    </row>
    <row r="160" spans="23:24" x14ac:dyDescent="0.25">
      <c r="W160" s="8" t="s">
        <v>175</v>
      </c>
      <c r="X160" s="24" t="s">
        <v>36</v>
      </c>
    </row>
    <row r="161" spans="23:24" x14ac:dyDescent="0.25">
      <c r="W161" s="8" t="s">
        <v>176</v>
      </c>
      <c r="X161" s="23" t="s">
        <v>438</v>
      </c>
    </row>
    <row r="162" spans="23:24" x14ac:dyDescent="0.25">
      <c r="W162" s="8" t="s">
        <v>177</v>
      </c>
      <c r="X162" s="24" t="s">
        <v>36</v>
      </c>
    </row>
    <row r="163" spans="23:24" x14ac:dyDescent="0.25">
      <c r="W163" s="8" t="s">
        <v>178</v>
      </c>
      <c r="X163" s="23" t="s">
        <v>438</v>
      </c>
    </row>
    <row r="164" spans="23:24" x14ac:dyDescent="0.25">
      <c r="W164" s="8" t="s">
        <v>179</v>
      </c>
      <c r="X164" s="23" t="s">
        <v>438</v>
      </c>
    </row>
    <row r="165" spans="23:24" x14ac:dyDescent="0.25">
      <c r="W165" s="8" t="s">
        <v>180</v>
      </c>
      <c r="X165" s="23" t="s">
        <v>438</v>
      </c>
    </row>
    <row r="166" spans="23:24" x14ac:dyDescent="0.25">
      <c r="W166" s="8" t="s">
        <v>181</v>
      </c>
      <c r="X166" s="23" t="s">
        <v>438</v>
      </c>
    </row>
    <row r="167" spans="23:24" x14ac:dyDescent="0.25">
      <c r="W167" s="8" t="s">
        <v>182</v>
      </c>
      <c r="X167" s="24" t="s">
        <v>36</v>
      </c>
    </row>
    <row r="168" spans="23:24" x14ac:dyDescent="0.25">
      <c r="W168" s="8" t="s">
        <v>183</v>
      </c>
      <c r="X168" s="24" t="s">
        <v>36</v>
      </c>
    </row>
    <row r="169" spans="23:24" x14ac:dyDescent="0.25">
      <c r="W169" s="8" t="s">
        <v>184</v>
      </c>
      <c r="X169" s="23" t="s">
        <v>438</v>
      </c>
    </row>
    <row r="170" spans="23:24" x14ac:dyDescent="0.25">
      <c r="W170" s="8" t="s">
        <v>185</v>
      </c>
      <c r="X170" s="24" t="s">
        <v>36</v>
      </c>
    </row>
    <row r="171" spans="23:24" x14ac:dyDescent="0.25">
      <c r="W171" s="8" t="s">
        <v>415</v>
      </c>
      <c r="X171" s="26" t="s">
        <v>59</v>
      </c>
    </row>
    <row r="172" spans="23:24" x14ac:dyDescent="0.25">
      <c r="W172" s="8" t="s">
        <v>186</v>
      </c>
      <c r="X172" s="23" t="s">
        <v>438</v>
      </c>
    </row>
    <row r="173" spans="23:24" x14ac:dyDescent="0.25">
      <c r="W173" s="8" t="s">
        <v>187</v>
      </c>
      <c r="X173" s="23" t="s">
        <v>438</v>
      </c>
    </row>
    <row r="174" spans="23:24" x14ac:dyDescent="0.25">
      <c r="W174" s="8" t="s">
        <v>188</v>
      </c>
      <c r="X174" s="24" t="s">
        <v>36</v>
      </c>
    </row>
    <row r="175" spans="23:24" x14ac:dyDescent="0.25">
      <c r="W175" s="8" t="s">
        <v>189</v>
      </c>
      <c r="X175" s="23" t="s">
        <v>438</v>
      </c>
    </row>
    <row r="176" spans="23:24" x14ac:dyDescent="0.25">
      <c r="W176" s="8" t="s">
        <v>190</v>
      </c>
      <c r="X176" s="23" t="s">
        <v>438</v>
      </c>
    </row>
    <row r="177" spans="23:24" x14ac:dyDescent="0.25">
      <c r="W177" s="8" t="s">
        <v>191</v>
      </c>
      <c r="X177" s="24" t="s">
        <v>36</v>
      </c>
    </row>
    <row r="178" spans="23:24" x14ac:dyDescent="0.25">
      <c r="W178" s="8" t="s">
        <v>192</v>
      </c>
      <c r="X178" s="23" t="s">
        <v>438</v>
      </c>
    </row>
    <row r="179" spans="23:24" x14ac:dyDescent="0.25">
      <c r="W179" s="8" t="s">
        <v>193</v>
      </c>
      <c r="X179" s="23" t="s">
        <v>438</v>
      </c>
    </row>
    <row r="180" spans="23:24" x14ac:dyDescent="0.25">
      <c r="W180" s="8" t="s">
        <v>194</v>
      </c>
      <c r="X180" s="24" t="s">
        <v>36</v>
      </c>
    </row>
    <row r="181" spans="23:24" x14ac:dyDescent="0.25">
      <c r="W181" s="8" t="s">
        <v>195</v>
      </c>
      <c r="X181" s="23" t="s">
        <v>438</v>
      </c>
    </row>
    <row r="182" spans="23:24" x14ac:dyDescent="0.25">
      <c r="W182" s="8" t="s">
        <v>196</v>
      </c>
      <c r="X182" s="24" t="s">
        <v>36</v>
      </c>
    </row>
    <row r="183" spans="23:24" x14ac:dyDescent="0.25">
      <c r="W183" s="8" t="s">
        <v>197</v>
      </c>
      <c r="X183" s="23" t="s">
        <v>438</v>
      </c>
    </row>
    <row r="184" spans="23:24" x14ac:dyDescent="0.25">
      <c r="W184" s="8" t="s">
        <v>416</v>
      </c>
      <c r="X184" s="26" t="s">
        <v>59</v>
      </c>
    </row>
    <row r="185" spans="23:24" x14ac:dyDescent="0.25">
      <c r="W185" s="8" t="s">
        <v>198</v>
      </c>
      <c r="X185" s="24" t="s">
        <v>36</v>
      </c>
    </row>
    <row r="186" spans="23:24" x14ac:dyDescent="0.25">
      <c r="W186" s="8" t="s">
        <v>199</v>
      </c>
      <c r="X186" s="23" t="s">
        <v>438</v>
      </c>
    </row>
    <row r="187" spans="23:24" x14ac:dyDescent="0.25">
      <c r="W187" s="8" t="s">
        <v>200</v>
      </c>
      <c r="X187" s="23" t="s">
        <v>438</v>
      </c>
    </row>
    <row r="188" spans="23:24" x14ac:dyDescent="0.25">
      <c r="W188" s="8" t="s">
        <v>201</v>
      </c>
      <c r="X188" s="23" t="s">
        <v>438</v>
      </c>
    </row>
    <row r="189" spans="23:24" x14ac:dyDescent="0.25">
      <c r="W189" s="8" t="s">
        <v>202</v>
      </c>
      <c r="X189" s="23" t="s">
        <v>438</v>
      </c>
    </row>
    <row r="190" spans="23:24" x14ac:dyDescent="0.25">
      <c r="W190" s="8" t="s">
        <v>203</v>
      </c>
      <c r="X190" s="24" t="s">
        <v>36</v>
      </c>
    </row>
    <row r="191" spans="23:24" x14ac:dyDescent="0.25">
      <c r="W191" s="8" t="s">
        <v>204</v>
      </c>
      <c r="X191" s="23" t="s">
        <v>438</v>
      </c>
    </row>
    <row r="192" spans="23:24" x14ac:dyDescent="0.25">
      <c r="W192" s="8" t="s">
        <v>205</v>
      </c>
      <c r="X192" s="24" t="s">
        <v>36</v>
      </c>
    </row>
    <row r="193" spans="23:24" x14ac:dyDescent="0.25">
      <c r="W193" s="8" t="s">
        <v>417</v>
      </c>
      <c r="X193" s="26" t="s">
        <v>59</v>
      </c>
    </row>
    <row r="194" spans="23:24" x14ac:dyDescent="0.25">
      <c r="W194" s="8" t="s">
        <v>206</v>
      </c>
      <c r="X194" s="23" t="s">
        <v>438</v>
      </c>
    </row>
    <row r="195" spans="23:24" x14ac:dyDescent="0.25">
      <c r="W195" s="8" t="s">
        <v>207</v>
      </c>
      <c r="X195" s="23" t="s">
        <v>438</v>
      </c>
    </row>
    <row r="196" spans="23:24" x14ac:dyDescent="0.25">
      <c r="W196" s="8" t="s">
        <v>208</v>
      </c>
      <c r="X196" s="23" t="s">
        <v>438</v>
      </c>
    </row>
    <row r="197" spans="23:24" x14ac:dyDescent="0.25">
      <c r="W197" s="8" t="s">
        <v>209</v>
      </c>
      <c r="X197" s="23" t="s">
        <v>438</v>
      </c>
    </row>
    <row r="198" spans="23:24" x14ac:dyDescent="0.25">
      <c r="W198" s="8" t="s">
        <v>210</v>
      </c>
      <c r="X198" s="24" t="s">
        <v>36</v>
      </c>
    </row>
    <row r="199" spans="23:24" x14ac:dyDescent="0.25">
      <c r="W199" s="8" t="s">
        <v>211</v>
      </c>
      <c r="X199" s="25" t="s">
        <v>41</v>
      </c>
    </row>
    <row r="200" spans="23:24" x14ac:dyDescent="0.25">
      <c r="W200" s="8" t="s">
        <v>212</v>
      </c>
      <c r="X200" s="23" t="s">
        <v>438</v>
      </c>
    </row>
    <row r="201" spans="23:24" x14ac:dyDescent="0.25">
      <c r="W201" s="8" t="s">
        <v>213</v>
      </c>
      <c r="X201" s="24" t="s">
        <v>36</v>
      </c>
    </row>
    <row r="202" spans="23:24" x14ac:dyDescent="0.25">
      <c r="W202" s="8" t="s">
        <v>214</v>
      </c>
      <c r="X202" s="23" t="s">
        <v>438</v>
      </c>
    </row>
    <row r="203" spans="23:24" x14ac:dyDescent="0.25">
      <c r="W203" s="8" t="s">
        <v>215</v>
      </c>
      <c r="X203" s="24" t="s">
        <v>36</v>
      </c>
    </row>
    <row r="204" spans="23:24" x14ac:dyDescent="0.25">
      <c r="W204" s="8" t="s">
        <v>216</v>
      </c>
      <c r="X204" s="23" t="s">
        <v>438</v>
      </c>
    </row>
    <row r="205" spans="23:24" x14ac:dyDescent="0.25">
      <c r="W205" s="8" t="s">
        <v>217</v>
      </c>
      <c r="X205" s="23" t="s">
        <v>438</v>
      </c>
    </row>
    <row r="206" spans="23:24" x14ac:dyDescent="0.25">
      <c r="W206" s="8" t="s">
        <v>218</v>
      </c>
      <c r="X206" s="23" t="s">
        <v>438</v>
      </c>
    </row>
    <row r="207" spans="23:24" x14ac:dyDescent="0.25">
      <c r="W207" s="8" t="s">
        <v>219</v>
      </c>
      <c r="X207" s="24" t="s">
        <v>36</v>
      </c>
    </row>
    <row r="208" spans="23:24" x14ac:dyDescent="0.25">
      <c r="W208" s="8" t="s">
        <v>437</v>
      </c>
      <c r="X208" s="23" t="s">
        <v>438</v>
      </c>
    </row>
    <row r="209" spans="23:24" x14ac:dyDescent="0.25">
      <c r="W209" s="8" t="s">
        <v>220</v>
      </c>
      <c r="X209" s="24" t="s">
        <v>36</v>
      </c>
    </row>
    <row r="210" spans="23:24" x14ac:dyDescent="0.25">
      <c r="W210" s="8" t="s">
        <v>221</v>
      </c>
      <c r="X210" s="23" t="s">
        <v>438</v>
      </c>
    </row>
    <row r="211" spans="23:24" x14ac:dyDescent="0.25">
      <c r="W211" s="8" t="s">
        <v>222</v>
      </c>
      <c r="X211" s="23" t="s">
        <v>438</v>
      </c>
    </row>
    <row r="212" spans="23:24" x14ac:dyDescent="0.25">
      <c r="W212" s="8" t="s">
        <v>223</v>
      </c>
      <c r="X212" s="23" t="s">
        <v>438</v>
      </c>
    </row>
    <row r="213" spans="23:24" x14ac:dyDescent="0.25">
      <c r="W213" s="8" t="s">
        <v>224</v>
      </c>
      <c r="X213" s="23" t="s">
        <v>438</v>
      </c>
    </row>
    <row r="214" spans="23:24" x14ac:dyDescent="0.25">
      <c r="W214" s="8" t="s">
        <v>418</v>
      </c>
      <c r="X214" s="26" t="s">
        <v>59</v>
      </c>
    </row>
    <row r="215" spans="23:24" x14ac:dyDescent="0.25">
      <c r="W215" s="8" t="s">
        <v>225</v>
      </c>
      <c r="X215" s="23" t="s">
        <v>438</v>
      </c>
    </row>
    <row r="216" spans="23:24" x14ac:dyDescent="0.25">
      <c r="W216" s="8" t="s">
        <v>226</v>
      </c>
      <c r="X216" s="23" t="s">
        <v>438</v>
      </c>
    </row>
    <row r="217" spans="23:24" x14ac:dyDescent="0.25">
      <c r="W217" s="8" t="s">
        <v>227</v>
      </c>
      <c r="X217" s="23" t="s">
        <v>438</v>
      </c>
    </row>
    <row r="218" spans="23:24" x14ac:dyDescent="0.25">
      <c r="W218" s="8" t="s">
        <v>228</v>
      </c>
      <c r="X218" s="23" t="s">
        <v>438</v>
      </c>
    </row>
    <row r="219" spans="23:24" x14ac:dyDescent="0.25">
      <c r="W219" s="8" t="s">
        <v>229</v>
      </c>
      <c r="X219" s="23" t="s">
        <v>438</v>
      </c>
    </row>
    <row r="220" spans="23:24" x14ac:dyDescent="0.25">
      <c r="W220" s="8" t="s">
        <v>230</v>
      </c>
      <c r="X220" s="24" t="s">
        <v>36</v>
      </c>
    </row>
    <row r="221" spans="23:24" x14ac:dyDescent="0.25">
      <c r="W221" s="8" t="s">
        <v>231</v>
      </c>
      <c r="X221" s="24" t="s">
        <v>36</v>
      </c>
    </row>
    <row r="222" spans="23:24" x14ac:dyDescent="0.25">
      <c r="W222" s="8" t="s">
        <v>232</v>
      </c>
      <c r="X222" s="23" t="s">
        <v>438</v>
      </c>
    </row>
    <row r="223" spans="23:24" x14ac:dyDescent="0.25">
      <c r="W223" s="8" t="s">
        <v>233</v>
      </c>
      <c r="X223" s="23" t="s">
        <v>438</v>
      </c>
    </row>
    <row r="224" spans="23:24" x14ac:dyDescent="0.25">
      <c r="W224" s="8" t="s">
        <v>234</v>
      </c>
      <c r="X224" s="23" t="s">
        <v>438</v>
      </c>
    </row>
    <row r="225" spans="23:24" x14ac:dyDescent="0.25">
      <c r="W225" s="8" t="s">
        <v>419</v>
      </c>
      <c r="X225" s="26" t="s">
        <v>59</v>
      </c>
    </row>
    <row r="226" spans="23:24" x14ac:dyDescent="0.25">
      <c r="W226" s="8" t="s">
        <v>235</v>
      </c>
      <c r="X226" s="24" t="s">
        <v>36</v>
      </c>
    </row>
    <row r="227" spans="23:24" x14ac:dyDescent="0.25">
      <c r="W227" s="8" t="s">
        <v>236</v>
      </c>
      <c r="X227" s="24" t="s">
        <v>36</v>
      </c>
    </row>
    <row r="228" spans="23:24" x14ac:dyDescent="0.25">
      <c r="W228" s="8" t="s">
        <v>237</v>
      </c>
      <c r="X228" s="23" t="s">
        <v>438</v>
      </c>
    </row>
    <row r="229" spans="23:24" x14ac:dyDescent="0.25">
      <c r="W229" s="8" t="s">
        <v>420</v>
      </c>
      <c r="X229" s="26" t="s">
        <v>59</v>
      </c>
    </row>
    <row r="230" spans="23:24" x14ac:dyDescent="0.25">
      <c r="W230" s="8" t="s">
        <v>238</v>
      </c>
      <c r="X230" s="23" t="s">
        <v>438</v>
      </c>
    </row>
    <row r="231" spans="23:24" x14ac:dyDescent="0.25">
      <c r="W231" s="8" t="s">
        <v>421</v>
      </c>
      <c r="X231" s="26" t="s">
        <v>59</v>
      </c>
    </row>
    <row r="232" spans="23:24" x14ac:dyDescent="0.25">
      <c r="W232" s="8" t="s">
        <v>239</v>
      </c>
      <c r="X232" s="24" t="s">
        <v>36</v>
      </c>
    </row>
    <row r="233" spans="23:24" x14ac:dyDescent="0.25">
      <c r="W233" s="8" t="s">
        <v>240</v>
      </c>
      <c r="X233" s="23" t="s">
        <v>438</v>
      </c>
    </row>
    <row r="234" spans="23:24" x14ac:dyDescent="0.25">
      <c r="W234" s="8" t="s">
        <v>241</v>
      </c>
      <c r="X234" s="23" t="s">
        <v>438</v>
      </c>
    </row>
    <row r="235" spans="23:24" x14ac:dyDescent="0.25">
      <c r="W235" s="8" t="s">
        <v>242</v>
      </c>
      <c r="X235" s="23" t="s">
        <v>438</v>
      </c>
    </row>
    <row r="236" spans="23:24" x14ac:dyDescent="0.25">
      <c r="W236" s="8" t="s">
        <v>243</v>
      </c>
      <c r="X236" s="24" t="s">
        <v>36</v>
      </c>
    </row>
    <row r="237" spans="23:24" x14ac:dyDescent="0.25">
      <c r="W237" s="8" t="s">
        <v>244</v>
      </c>
      <c r="X237" s="23" t="s">
        <v>438</v>
      </c>
    </row>
    <row r="238" spans="23:24" x14ac:dyDescent="0.25">
      <c r="W238" s="8" t="s">
        <v>245</v>
      </c>
      <c r="X238" s="23" t="s">
        <v>438</v>
      </c>
    </row>
    <row r="239" spans="23:24" x14ac:dyDescent="0.25">
      <c r="W239" s="8" t="s">
        <v>422</v>
      </c>
      <c r="X239" s="26" t="s">
        <v>59</v>
      </c>
    </row>
    <row r="240" spans="23:24" x14ac:dyDescent="0.25">
      <c r="W240" s="8" t="s">
        <v>246</v>
      </c>
      <c r="X240" s="23" t="s">
        <v>438</v>
      </c>
    </row>
    <row r="241" spans="23:24" x14ac:dyDescent="0.25">
      <c r="W241" s="8" t="s">
        <v>247</v>
      </c>
      <c r="X241" s="23" t="s">
        <v>438</v>
      </c>
    </row>
    <row r="242" spans="23:24" x14ac:dyDescent="0.25">
      <c r="W242" s="8" t="s">
        <v>248</v>
      </c>
      <c r="X242" s="24" t="s">
        <v>36</v>
      </c>
    </row>
    <row r="243" spans="23:24" x14ac:dyDescent="0.25">
      <c r="W243" s="8" t="s">
        <v>249</v>
      </c>
      <c r="X243" s="23" t="s">
        <v>438</v>
      </c>
    </row>
    <row r="244" spans="23:24" x14ac:dyDescent="0.25">
      <c r="W244" s="8" t="s">
        <v>250</v>
      </c>
      <c r="X244" s="23" t="s">
        <v>438</v>
      </c>
    </row>
    <row r="245" spans="23:24" x14ac:dyDescent="0.25">
      <c r="W245" s="8" t="s">
        <v>251</v>
      </c>
      <c r="X245" s="24" t="s">
        <v>36</v>
      </c>
    </row>
    <row r="246" spans="23:24" x14ac:dyDescent="0.25">
      <c r="W246" s="8" t="s">
        <v>252</v>
      </c>
      <c r="X246" s="23" t="s">
        <v>438</v>
      </c>
    </row>
    <row r="247" spans="23:24" x14ac:dyDescent="0.25">
      <c r="W247" s="8" t="s">
        <v>253</v>
      </c>
      <c r="X247" s="23" t="s">
        <v>438</v>
      </c>
    </row>
    <row r="248" spans="23:24" x14ac:dyDescent="0.25">
      <c r="W248" s="8" t="s">
        <v>254</v>
      </c>
      <c r="X248" s="23" t="s">
        <v>438</v>
      </c>
    </row>
    <row r="249" spans="23:24" x14ac:dyDescent="0.25">
      <c r="W249" s="8" t="s">
        <v>423</v>
      </c>
      <c r="X249" s="26" t="s">
        <v>59</v>
      </c>
    </row>
    <row r="250" spans="23:24" x14ac:dyDescent="0.25">
      <c r="W250" s="8" t="s">
        <v>255</v>
      </c>
      <c r="X250" s="23" t="s">
        <v>438</v>
      </c>
    </row>
    <row r="251" spans="23:24" x14ac:dyDescent="0.25">
      <c r="W251" s="8" t="s">
        <v>256</v>
      </c>
      <c r="X251" s="23" t="s">
        <v>438</v>
      </c>
    </row>
    <row r="252" spans="23:24" x14ac:dyDescent="0.25">
      <c r="W252" s="8" t="s">
        <v>257</v>
      </c>
      <c r="X252" s="23" t="s">
        <v>438</v>
      </c>
    </row>
    <row r="253" spans="23:24" x14ac:dyDescent="0.25">
      <c r="W253" s="8" t="s">
        <v>258</v>
      </c>
      <c r="X253" s="24" t="s">
        <v>36</v>
      </c>
    </row>
    <row r="254" spans="23:24" x14ac:dyDescent="0.25">
      <c r="W254" s="8" t="s">
        <v>259</v>
      </c>
      <c r="X254" s="23" t="s">
        <v>438</v>
      </c>
    </row>
    <row r="255" spans="23:24" x14ac:dyDescent="0.25">
      <c r="W255" s="8" t="s">
        <v>260</v>
      </c>
      <c r="X255" s="23" t="s">
        <v>438</v>
      </c>
    </row>
    <row r="256" spans="23:24" x14ac:dyDescent="0.25">
      <c r="W256" s="8" t="s">
        <v>261</v>
      </c>
      <c r="X256" s="23" t="s">
        <v>438</v>
      </c>
    </row>
    <row r="257" spans="23:24" x14ac:dyDescent="0.25">
      <c r="W257" s="8" t="s">
        <v>440</v>
      </c>
      <c r="X257" s="23" t="s">
        <v>438</v>
      </c>
    </row>
    <row r="258" spans="23:24" x14ac:dyDescent="0.25">
      <c r="W258" s="8" t="s">
        <v>262</v>
      </c>
      <c r="X258" s="23" t="s">
        <v>438</v>
      </c>
    </row>
    <row r="259" spans="23:24" x14ac:dyDescent="0.25">
      <c r="W259" s="8" t="s">
        <v>263</v>
      </c>
      <c r="X259" s="23" t="s">
        <v>438</v>
      </c>
    </row>
    <row r="260" spans="23:24" x14ac:dyDescent="0.25">
      <c r="W260" s="8" t="s">
        <v>264</v>
      </c>
      <c r="X260" s="23" t="s">
        <v>438</v>
      </c>
    </row>
    <row r="261" spans="23:24" x14ac:dyDescent="0.25">
      <c r="W261" s="8" t="s">
        <v>265</v>
      </c>
      <c r="X261" s="23" t="s">
        <v>438</v>
      </c>
    </row>
    <row r="262" spans="23:24" x14ac:dyDescent="0.25">
      <c r="W262" s="8" t="s">
        <v>404</v>
      </c>
      <c r="X262" s="31" t="s">
        <v>36</v>
      </c>
    </row>
    <row r="263" spans="23:24" x14ac:dyDescent="0.25">
      <c r="W263" s="8" t="s">
        <v>266</v>
      </c>
      <c r="X263" s="33" t="s">
        <v>438</v>
      </c>
    </row>
    <row r="264" spans="23:24" x14ac:dyDescent="0.25">
      <c r="W264" s="8" t="s">
        <v>267</v>
      </c>
      <c r="X264" s="23" t="s">
        <v>438</v>
      </c>
    </row>
    <row r="265" spans="23:24" x14ac:dyDescent="0.25">
      <c r="W265" s="8" t="s">
        <v>268</v>
      </c>
      <c r="X265" s="23" t="s">
        <v>438</v>
      </c>
    </row>
    <row r="266" spans="23:24" x14ac:dyDescent="0.25">
      <c r="W266" s="8" t="s">
        <v>269</v>
      </c>
      <c r="X266" s="23" t="s">
        <v>438</v>
      </c>
    </row>
    <row r="267" spans="23:24" x14ac:dyDescent="0.25">
      <c r="W267" s="8" t="s">
        <v>270</v>
      </c>
      <c r="X267" s="23" t="s">
        <v>438</v>
      </c>
    </row>
    <row r="268" spans="23:24" x14ac:dyDescent="0.25">
      <c r="W268" s="8" t="s">
        <v>271</v>
      </c>
      <c r="X268" s="23" t="s">
        <v>438</v>
      </c>
    </row>
    <row r="269" spans="23:24" x14ac:dyDescent="0.25">
      <c r="W269" s="8" t="s">
        <v>272</v>
      </c>
      <c r="X269" s="24" t="s">
        <v>36</v>
      </c>
    </row>
    <row r="270" spans="23:24" x14ac:dyDescent="0.25">
      <c r="W270" s="8" t="s">
        <v>273</v>
      </c>
      <c r="X270" s="24" t="s">
        <v>36</v>
      </c>
    </row>
    <row r="271" spans="23:24" x14ac:dyDescent="0.25">
      <c r="W271" s="8" t="s">
        <v>274</v>
      </c>
      <c r="X271" s="23" t="s">
        <v>438</v>
      </c>
    </row>
    <row r="272" spans="23:24" x14ac:dyDescent="0.25">
      <c r="W272" s="8" t="s">
        <v>275</v>
      </c>
      <c r="X272" s="24" t="s">
        <v>36</v>
      </c>
    </row>
    <row r="273" spans="23:24" x14ac:dyDescent="0.25">
      <c r="W273" s="8" t="s">
        <v>276</v>
      </c>
      <c r="X273" s="23" t="s">
        <v>438</v>
      </c>
    </row>
    <row r="274" spans="23:24" x14ac:dyDescent="0.25">
      <c r="W274" s="8" t="s">
        <v>277</v>
      </c>
      <c r="X274" s="23" t="s">
        <v>438</v>
      </c>
    </row>
    <row r="275" spans="23:24" x14ac:dyDescent="0.25">
      <c r="W275" s="8" t="s">
        <v>278</v>
      </c>
      <c r="X275" s="23" t="s">
        <v>438</v>
      </c>
    </row>
    <row r="276" spans="23:24" x14ac:dyDescent="0.25">
      <c r="W276" s="8" t="s">
        <v>279</v>
      </c>
      <c r="X276" s="23" t="s">
        <v>438</v>
      </c>
    </row>
    <row r="277" spans="23:24" x14ac:dyDescent="0.25">
      <c r="W277" s="8" t="s">
        <v>280</v>
      </c>
      <c r="X277" s="23" t="s">
        <v>438</v>
      </c>
    </row>
    <row r="278" spans="23:24" x14ac:dyDescent="0.25">
      <c r="W278" s="2" t="s">
        <v>511</v>
      </c>
      <c r="X278" s="23" t="s">
        <v>438</v>
      </c>
    </row>
    <row r="279" spans="23:24" x14ac:dyDescent="0.25">
      <c r="W279" s="8" t="s">
        <v>281</v>
      </c>
      <c r="X279" s="23" t="s">
        <v>438</v>
      </c>
    </row>
    <row r="280" spans="23:24" x14ac:dyDescent="0.25">
      <c r="W280" s="8" t="s">
        <v>282</v>
      </c>
      <c r="X280" s="23" t="s">
        <v>438</v>
      </c>
    </row>
    <row r="281" spans="23:24" x14ac:dyDescent="0.25">
      <c r="W281" s="8" t="s">
        <v>283</v>
      </c>
      <c r="X281" s="24" t="s">
        <v>36</v>
      </c>
    </row>
    <row r="282" spans="23:24" x14ac:dyDescent="0.25">
      <c r="W282" s="8" t="s">
        <v>284</v>
      </c>
      <c r="X282" s="23" t="s">
        <v>438</v>
      </c>
    </row>
    <row r="283" spans="23:24" x14ac:dyDescent="0.25">
      <c r="W283" s="8" t="s">
        <v>285</v>
      </c>
      <c r="X283" s="23" t="s">
        <v>438</v>
      </c>
    </row>
    <row r="284" spans="23:24" x14ac:dyDescent="0.25">
      <c r="W284" s="8" t="s">
        <v>286</v>
      </c>
      <c r="X284" s="24" t="s">
        <v>36</v>
      </c>
    </row>
    <row r="285" spans="23:24" x14ac:dyDescent="0.25">
      <c r="W285" s="8" t="s">
        <v>287</v>
      </c>
      <c r="X285" s="23" t="s">
        <v>438</v>
      </c>
    </row>
    <row r="286" spans="23:24" x14ac:dyDescent="0.25">
      <c r="W286" s="8" t="s">
        <v>288</v>
      </c>
      <c r="X286" s="23" t="s">
        <v>438</v>
      </c>
    </row>
    <row r="287" spans="23:24" x14ac:dyDescent="0.25">
      <c r="W287" s="8" t="s">
        <v>289</v>
      </c>
      <c r="X287" s="24" t="s">
        <v>36</v>
      </c>
    </row>
    <row r="288" spans="23:24" x14ac:dyDescent="0.25">
      <c r="W288" s="8" t="s">
        <v>290</v>
      </c>
      <c r="X288" s="23" t="s">
        <v>438</v>
      </c>
    </row>
    <row r="289" spans="23:24" x14ac:dyDescent="0.25">
      <c r="W289" s="8" t="s">
        <v>291</v>
      </c>
      <c r="X289" s="23" t="s">
        <v>438</v>
      </c>
    </row>
    <row r="290" spans="23:24" x14ac:dyDescent="0.25">
      <c r="W290" s="8" t="s">
        <v>292</v>
      </c>
      <c r="X290" s="23" t="s">
        <v>438</v>
      </c>
    </row>
    <row r="291" spans="23:24" x14ac:dyDescent="0.25">
      <c r="W291" s="8" t="s">
        <v>293</v>
      </c>
      <c r="X291" s="23" t="s">
        <v>438</v>
      </c>
    </row>
    <row r="292" spans="23:24" x14ac:dyDescent="0.25">
      <c r="W292" s="8" t="s">
        <v>294</v>
      </c>
      <c r="X292" s="23" t="s">
        <v>438</v>
      </c>
    </row>
    <row r="293" spans="23:24" x14ac:dyDescent="0.25">
      <c r="W293" s="8" t="s">
        <v>295</v>
      </c>
      <c r="X293" s="24" t="s">
        <v>36</v>
      </c>
    </row>
    <row r="294" spans="23:24" x14ac:dyDescent="0.25">
      <c r="W294" s="8" t="s">
        <v>296</v>
      </c>
      <c r="X294" s="24" t="s">
        <v>36</v>
      </c>
    </row>
    <row r="295" spans="23:24" x14ac:dyDescent="0.25">
      <c r="W295" s="8" t="s">
        <v>297</v>
      </c>
      <c r="X295" s="23" t="s">
        <v>438</v>
      </c>
    </row>
    <row r="296" spans="23:24" x14ac:dyDescent="0.25">
      <c r="W296" s="8" t="s">
        <v>298</v>
      </c>
      <c r="X296" s="25" t="s">
        <v>41</v>
      </c>
    </row>
    <row r="297" spans="23:24" x14ac:dyDescent="0.25">
      <c r="W297" s="8" t="s">
        <v>299</v>
      </c>
      <c r="X297" s="23" t="s">
        <v>438</v>
      </c>
    </row>
    <row r="298" spans="23:24" x14ac:dyDescent="0.25">
      <c r="W298" s="8" t="s">
        <v>300</v>
      </c>
      <c r="X298" s="23" t="s">
        <v>438</v>
      </c>
    </row>
    <row r="299" spans="23:24" x14ac:dyDescent="0.25">
      <c r="W299" s="8" t="s">
        <v>424</v>
      </c>
      <c r="X299" s="26" t="s">
        <v>59</v>
      </c>
    </row>
    <row r="300" spans="23:24" x14ac:dyDescent="0.25">
      <c r="W300" s="8" t="s">
        <v>301</v>
      </c>
      <c r="X300" s="23" t="s">
        <v>438</v>
      </c>
    </row>
    <row r="301" spans="23:24" x14ac:dyDescent="0.25">
      <c r="W301" s="8" t="s">
        <v>302</v>
      </c>
      <c r="X301" s="23" t="s">
        <v>438</v>
      </c>
    </row>
    <row r="302" spans="23:24" x14ac:dyDescent="0.25">
      <c r="W302" s="8" t="s">
        <v>303</v>
      </c>
      <c r="X302" s="23" t="s">
        <v>438</v>
      </c>
    </row>
    <row r="303" spans="23:24" x14ac:dyDescent="0.25">
      <c r="W303" s="2" t="s">
        <v>441</v>
      </c>
      <c r="X303" s="23" t="s">
        <v>438</v>
      </c>
    </row>
    <row r="304" spans="23:24" x14ac:dyDescent="0.25">
      <c r="W304" s="8" t="s">
        <v>425</v>
      </c>
      <c r="X304" s="24" t="s">
        <v>36</v>
      </c>
    </row>
    <row r="305" spans="23:24" x14ac:dyDescent="0.25">
      <c r="W305" s="8" t="s">
        <v>304</v>
      </c>
      <c r="X305" s="23" t="s">
        <v>438</v>
      </c>
    </row>
    <row r="306" spans="23:24" x14ac:dyDescent="0.25">
      <c r="W306" s="8" t="s">
        <v>305</v>
      </c>
      <c r="X306" s="23" t="s">
        <v>438</v>
      </c>
    </row>
    <row r="307" spans="23:24" x14ac:dyDescent="0.25">
      <c r="W307" s="8" t="s">
        <v>306</v>
      </c>
      <c r="X307" s="23" t="s">
        <v>438</v>
      </c>
    </row>
    <row r="308" spans="23:24" x14ac:dyDescent="0.25">
      <c r="W308" s="8" t="s">
        <v>307</v>
      </c>
      <c r="X308" s="23" t="s">
        <v>438</v>
      </c>
    </row>
    <row r="309" spans="23:24" x14ac:dyDescent="0.25">
      <c r="W309" s="8" t="s">
        <v>308</v>
      </c>
      <c r="X309" s="25" t="s">
        <v>41</v>
      </c>
    </row>
    <row r="310" spans="23:24" x14ac:dyDescent="0.25">
      <c r="W310" s="8" t="s">
        <v>309</v>
      </c>
      <c r="X310" s="23" t="s">
        <v>438</v>
      </c>
    </row>
    <row r="311" spans="23:24" x14ac:dyDescent="0.25">
      <c r="W311" s="8" t="s">
        <v>310</v>
      </c>
      <c r="X311" s="23" t="s">
        <v>438</v>
      </c>
    </row>
    <row r="312" spans="23:24" x14ac:dyDescent="0.25">
      <c r="W312" s="8" t="s">
        <v>311</v>
      </c>
      <c r="X312" s="24" t="s">
        <v>36</v>
      </c>
    </row>
    <row r="313" spans="23:24" x14ac:dyDescent="0.25">
      <c r="W313" s="8" t="s">
        <v>312</v>
      </c>
      <c r="X313" s="23" t="s">
        <v>438</v>
      </c>
    </row>
    <row r="314" spans="23:24" x14ac:dyDescent="0.25">
      <c r="W314" s="8" t="s">
        <v>313</v>
      </c>
      <c r="X314" s="27" t="s">
        <v>408</v>
      </c>
    </row>
    <row r="315" spans="23:24" x14ac:dyDescent="0.25">
      <c r="W315" s="8" t="s">
        <v>314</v>
      </c>
      <c r="X315" s="23" t="s">
        <v>438</v>
      </c>
    </row>
    <row r="316" spans="23:24" x14ac:dyDescent="0.25">
      <c r="W316" s="8" t="s">
        <v>315</v>
      </c>
      <c r="X316" s="24" t="s">
        <v>36</v>
      </c>
    </row>
    <row r="317" spans="23:24" x14ac:dyDescent="0.25">
      <c r="W317" s="8" t="s">
        <v>316</v>
      </c>
      <c r="X317" s="23" t="s">
        <v>438</v>
      </c>
    </row>
    <row r="318" spans="23:24" x14ac:dyDescent="0.25">
      <c r="W318" s="8" t="s">
        <v>317</v>
      </c>
      <c r="X318" s="23" t="s">
        <v>438</v>
      </c>
    </row>
    <row r="319" spans="23:24" x14ac:dyDescent="0.25">
      <c r="W319" s="8" t="s">
        <v>318</v>
      </c>
      <c r="X319" s="24" t="s">
        <v>36</v>
      </c>
    </row>
    <row r="320" spans="23:24" x14ac:dyDescent="0.25">
      <c r="W320" s="8" t="s">
        <v>319</v>
      </c>
      <c r="X320" s="26" t="s">
        <v>59</v>
      </c>
    </row>
    <row r="321" spans="23:24" x14ac:dyDescent="0.25">
      <c r="W321" s="8" t="s">
        <v>426</v>
      </c>
      <c r="X321" s="24" t="s">
        <v>36</v>
      </c>
    </row>
    <row r="322" spans="23:24" x14ac:dyDescent="0.25">
      <c r="W322" s="8" t="s">
        <v>320</v>
      </c>
      <c r="X322" s="23" t="s">
        <v>438</v>
      </c>
    </row>
    <row r="323" spans="23:24" x14ac:dyDescent="0.25">
      <c r="W323" s="8" t="s">
        <v>321</v>
      </c>
      <c r="X323" s="24" t="s">
        <v>36</v>
      </c>
    </row>
    <row r="324" spans="23:24" x14ac:dyDescent="0.25">
      <c r="W324" s="8" t="s">
        <v>322</v>
      </c>
      <c r="X324" s="24" t="s">
        <v>36</v>
      </c>
    </row>
    <row r="325" spans="23:24" x14ac:dyDescent="0.25">
      <c r="W325" s="8" t="s">
        <v>323</v>
      </c>
      <c r="X325" s="25" t="s">
        <v>41</v>
      </c>
    </row>
    <row r="326" spans="23:24" x14ac:dyDescent="0.25">
      <c r="W326" s="2" t="s">
        <v>478</v>
      </c>
      <c r="X326" s="24" t="s">
        <v>36</v>
      </c>
    </row>
    <row r="327" spans="23:24" x14ac:dyDescent="0.25">
      <c r="W327" s="8" t="s">
        <v>427</v>
      </c>
      <c r="X327" s="23" t="s">
        <v>438</v>
      </c>
    </row>
    <row r="328" spans="23:24" x14ac:dyDescent="0.25">
      <c r="W328" s="8" t="s">
        <v>324</v>
      </c>
      <c r="X328" s="23" t="s">
        <v>438</v>
      </c>
    </row>
    <row r="329" spans="23:24" x14ac:dyDescent="0.25">
      <c r="W329" s="8" t="s">
        <v>325</v>
      </c>
      <c r="X329" s="23" t="s">
        <v>438</v>
      </c>
    </row>
    <row r="330" spans="23:24" x14ac:dyDescent="0.25">
      <c r="W330" s="8" t="s">
        <v>326</v>
      </c>
      <c r="X330" s="24" t="s">
        <v>36</v>
      </c>
    </row>
    <row r="331" spans="23:24" x14ac:dyDescent="0.25">
      <c r="W331" s="8" t="s">
        <v>327</v>
      </c>
      <c r="X331" s="24" t="s">
        <v>36</v>
      </c>
    </row>
    <row r="332" spans="23:24" x14ac:dyDescent="0.25">
      <c r="W332" s="8" t="s">
        <v>328</v>
      </c>
      <c r="X332" s="23" t="s">
        <v>438</v>
      </c>
    </row>
    <row r="333" spans="23:24" x14ac:dyDescent="0.25">
      <c r="W333" s="8" t="s">
        <v>329</v>
      </c>
      <c r="X333" s="24" t="s">
        <v>36</v>
      </c>
    </row>
    <row r="334" spans="23:24" x14ac:dyDescent="0.25">
      <c r="W334" s="8" t="s">
        <v>330</v>
      </c>
      <c r="X334" s="23" t="s">
        <v>438</v>
      </c>
    </row>
    <row r="335" spans="23:24" x14ac:dyDescent="0.25">
      <c r="W335" s="8" t="s">
        <v>331</v>
      </c>
      <c r="X335" s="24" t="s">
        <v>36</v>
      </c>
    </row>
    <row r="336" spans="23:24" x14ac:dyDescent="0.25">
      <c r="W336" s="8" t="s">
        <v>332</v>
      </c>
      <c r="X336" s="23" t="s">
        <v>438</v>
      </c>
    </row>
    <row r="337" spans="23:24" x14ac:dyDescent="0.25">
      <c r="W337" s="8" t="s">
        <v>333</v>
      </c>
      <c r="X337" s="23" t="s">
        <v>438</v>
      </c>
    </row>
    <row r="338" spans="23:24" x14ac:dyDescent="0.25">
      <c r="W338" s="8" t="s">
        <v>334</v>
      </c>
      <c r="X338" s="23" t="s">
        <v>438</v>
      </c>
    </row>
    <row r="339" spans="23:24" x14ac:dyDescent="0.25">
      <c r="W339" s="8" t="s">
        <v>432</v>
      </c>
      <c r="X339" s="25" t="s">
        <v>433</v>
      </c>
    </row>
    <row r="340" spans="23:24" x14ac:dyDescent="0.25">
      <c r="W340" s="8" t="s">
        <v>335</v>
      </c>
      <c r="X340" s="25" t="s">
        <v>41</v>
      </c>
    </row>
    <row r="341" spans="23:24" x14ac:dyDescent="0.25">
      <c r="W341" s="8" t="s">
        <v>336</v>
      </c>
      <c r="X341" s="23" t="s">
        <v>438</v>
      </c>
    </row>
    <row r="342" spans="23:24" x14ac:dyDescent="0.25">
      <c r="W342" s="8" t="s">
        <v>337</v>
      </c>
      <c r="X342" s="24" t="s">
        <v>36</v>
      </c>
    </row>
    <row r="343" spans="23:24" x14ac:dyDescent="0.25">
      <c r="W343" s="8" t="s">
        <v>338</v>
      </c>
      <c r="X343"/>
    </row>
    <row r="344" spans="23:24" x14ac:dyDescent="0.25">
      <c r="W344" s="8" t="s">
        <v>340</v>
      </c>
      <c r="X344" s="24" t="s">
        <v>36</v>
      </c>
    </row>
    <row r="345" spans="23:24" x14ac:dyDescent="0.25">
      <c r="W345" s="8" t="s">
        <v>341</v>
      </c>
      <c r="X345" s="23" t="s">
        <v>438</v>
      </c>
    </row>
    <row r="346" spans="23:24" x14ac:dyDescent="0.25">
      <c r="W346" s="8" t="s">
        <v>342</v>
      </c>
      <c r="X346" s="25" t="s">
        <v>41</v>
      </c>
    </row>
    <row r="347" spans="23:24" x14ac:dyDescent="0.25">
      <c r="W347" s="8" t="s">
        <v>343</v>
      </c>
      <c r="X347" s="23" t="s">
        <v>438</v>
      </c>
    </row>
    <row r="348" spans="23:24" x14ac:dyDescent="0.25">
      <c r="W348" s="8" t="s">
        <v>344</v>
      </c>
      <c r="X348" s="23" t="s">
        <v>438</v>
      </c>
    </row>
    <row r="349" spans="23:24" x14ac:dyDescent="0.25">
      <c r="W349" s="8" t="s">
        <v>345</v>
      </c>
      <c r="X349" s="23" t="s">
        <v>438</v>
      </c>
    </row>
    <row r="350" spans="23:24" x14ac:dyDescent="0.25">
      <c r="W350" s="8" t="s">
        <v>434</v>
      </c>
      <c r="X350" s="23" t="s">
        <v>438</v>
      </c>
    </row>
    <row r="351" spans="23:24" x14ac:dyDescent="0.25">
      <c r="W351" s="8" t="s">
        <v>346</v>
      </c>
      <c r="X351" s="23" t="s">
        <v>438</v>
      </c>
    </row>
    <row r="352" spans="23:24" x14ac:dyDescent="0.25">
      <c r="W352" s="8" t="s">
        <v>347</v>
      </c>
      <c r="X352" s="24" t="s">
        <v>36</v>
      </c>
    </row>
    <row r="353" spans="23:24" x14ac:dyDescent="0.25">
      <c r="W353" s="8" t="s">
        <v>348</v>
      </c>
      <c r="X353" s="23" t="s">
        <v>438</v>
      </c>
    </row>
    <row r="354" spans="23:24" x14ac:dyDescent="0.25">
      <c r="W354" s="8" t="s">
        <v>349</v>
      </c>
      <c r="X354" s="24" t="s">
        <v>36</v>
      </c>
    </row>
    <row r="355" spans="23:24" x14ac:dyDescent="0.25">
      <c r="W355" s="8" t="s">
        <v>350</v>
      </c>
      <c r="X355" s="26" t="s">
        <v>59</v>
      </c>
    </row>
    <row r="356" spans="23:24" x14ac:dyDescent="0.25">
      <c r="W356" s="8" t="s">
        <v>428</v>
      </c>
      <c r="X356" s="24" t="s">
        <v>36</v>
      </c>
    </row>
    <row r="357" spans="23:24" x14ac:dyDescent="0.25">
      <c r="W357" s="8" t="s">
        <v>351</v>
      </c>
      <c r="X357" s="25" t="s">
        <v>41</v>
      </c>
    </row>
    <row r="358" spans="23:24" x14ac:dyDescent="0.25">
      <c r="W358" s="8" t="s">
        <v>352</v>
      </c>
      <c r="X358" s="23" t="s">
        <v>438</v>
      </c>
    </row>
    <row r="359" spans="23:24" x14ac:dyDescent="0.25">
      <c r="W359" s="8" t="s">
        <v>353</v>
      </c>
      <c r="X359" s="24" t="s">
        <v>36</v>
      </c>
    </row>
    <row r="360" spans="23:24" x14ac:dyDescent="0.25">
      <c r="W360" s="8" t="s">
        <v>354</v>
      </c>
      <c r="X360" s="24" t="s">
        <v>36</v>
      </c>
    </row>
    <row r="361" spans="23:24" x14ac:dyDescent="0.25">
      <c r="W361" s="8" t="s">
        <v>446</v>
      </c>
      <c r="X361" s="23" t="s">
        <v>438</v>
      </c>
    </row>
    <row r="362" spans="23:24" x14ac:dyDescent="0.25">
      <c r="W362" s="8" t="s">
        <v>355</v>
      </c>
      <c r="X362" s="26" t="s">
        <v>59</v>
      </c>
    </row>
    <row r="363" spans="23:24" x14ac:dyDescent="0.25">
      <c r="W363" s="8" t="s">
        <v>429</v>
      </c>
      <c r="X363" s="23" t="s">
        <v>438</v>
      </c>
    </row>
    <row r="364" spans="23:24" x14ac:dyDescent="0.25">
      <c r="W364" s="8" t="s">
        <v>356</v>
      </c>
      <c r="X364" s="23" t="s">
        <v>438</v>
      </c>
    </row>
    <row r="365" spans="23:24" x14ac:dyDescent="0.25">
      <c r="W365" s="8" t="s">
        <v>357</v>
      </c>
      <c r="X365" s="23" t="s">
        <v>438</v>
      </c>
    </row>
    <row r="366" spans="23:24" x14ac:dyDescent="0.25">
      <c r="W366" s="8" t="s">
        <v>358</v>
      </c>
      <c r="X366" s="23" t="s">
        <v>438</v>
      </c>
    </row>
    <row r="367" spans="23:24" x14ac:dyDescent="0.25">
      <c r="W367" s="8" t="s">
        <v>359</v>
      </c>
      <c r="X367" s="23" t="s">
        <v>438</v>
      </c>
    </row>
    <row r="368" spans="23:24" x14ac:dyDescent="0.25">
      <c r="W368" s="8" t="s">
        <v>360</v>
      </c>
      <c r="X368" s="24" t="s">
        <v>36</v>
      </c>
    </row>
    <row r="369" spans="23:24" x14ac:dyDescent="0.25">
      <c r="W369" s="8" t="s">
        <v>361</v>
      </c>
      <c r="X369" s="23" t="s">
        <v>438</v>
      </c>
    </row>
    <row r="370" spans="23:24" x14ac:dyDescent="0.25">
      <c r="W370" s="8" t="s">
        <v>362</v>
      </c>
      <c r="X370" s="24" t="s">
        <v>36</v>
      </c>
    </row>
    <row r="371" spans="23:24" x14ac:dyDescent="0.25">
      <c r="W371" s="8" t="s">
        <v>363</v>
      </c>
      <c r="X371" s="23" t="s">
        <v>438</v>
      </c>
    </row>
    <row r="372" spans="23:24" x14ac:dyDescent="0.25">
      <c r="W372" s="8" t="s">
        <v>364</v>
      </c>
      <c r="X372" s="23" t="s">
        <v>438</v>
      </c>
    </row>
    <row r="373" spans="23:24" x14ac:dyDescent="0.25">
      <c r="W373" s="8" t="s">
        <v>365</v>
      </c>
      <c r="X373" s="24" t="s">
        <v>36</v>
      </c>
    </row>
    <row r="374" spans="23:24" x14ac:dyDescent="0.25">
      <c r="W374" s="8" t="s">
        <v>366</v>
      </c>
      <c r="X374" s="23" t="s">
        <v>438</v>
      </c>
    </row>
    <row r="375" spans="23:24" x14ac:dyDescent="0.25">
      <c r="W375" s="8" t="s">
        <v>367</v>
      </c>
      <c r="X375" s="24" t="s">
        <v>36</v>
      </c>
    </row>
    <row r="376" spans="23:24" x14ac:dyDescent="0.25">
      <c r="W376" s="8" t="s">
        <v>368</v>
      </c>
      <c r="X376" s="24" t="s">
        <v>36</v>
      </c>
    </row>
    <row r="377" spans="23:24" x14ac:dyDescent="0.25">
      <c r="W377" s="8" t="s">
        <v>369</v>
      </c>
      <c r="X377" s="24" t="s">
        <v>36</v>
      </c>
    </row>
    <row r="378" spans="23:24" x14ac:dyDescent="0.25">
      <c r="W378" s="8" t="s">
        <v>370</v>
      </c>
      <c r="X378" s="23" t="s">
        <v>438</v>
      </c>
    </row>
    <row r="379" spans="23:24" x14ac:dyDescent="0.25">
      <c r="W379" s="8" t="s">
        <v>371</v>
      </c>
      <c r="X379" s="23" t="s">
        <v>438</v>
      </c>
    </row>
    <row r="380" spans="23:24" x14ac:dyDescent="0.25">
      <c r="W380" s="8" t="s">
        <v>372</v>
      </c>
      <c r="X380" s="23" t="s">
        <v>438</v>
      </c>
    </row>
    <row r="381" spans="23:24" x14ac:dyDescent="0.25">
      <c r="W381" s="8" t="s">
        <v>373</v>
      </c>
      <c r="X381" s="23" t="s">
        <v>438</v>
      </c>
    </row>
    <row r="382" spans="23:24" x14ac:dyDescent="0.25">
      <c r="W382" s="8" t="s">
        <v>430</v>
      </c>
      <c r="X382" s="23" t="s">
        <v>438</v>
      </c>
    </row>
    <row r="383" spans="23:24" x14ac:dyDescent="0.25">
      <c r="W383" s="8" t="s">
        <v>374</v>
      </c>
      <c r="X383" s="24" t="s">
        <v>36</v>
      </c>
    </row>
    <row r="384" spans="23:24" x14ac:dyDescent="0.25">
      <c r="W384" s="8" t="s">
        <v>439</v>
      </c>
      <c r="X384" s="23" t="s">
        <v>438</v>
      </c>
    </row>
    <row r="385" spans="23:24" x14ac:dyDescent="0.25">
      <c r="W385" s="8" t="s">
        <v>375</v>
      </c>
      <c r="X385" s="24" t="s">
        <v>36</v>
      </c>
    </row>
    <row r="386" spans="23:24" x14ac:dyDescent="0.25">
      <c r="W386" s="8" t="s">
        <v>376</v>
      </c>
      <c r="X386" s="23" t="s">
        <v>438</v>
      </c>
    </row>
    <row r="387" spans="23:24" x14ac:dyDescent="0.25">
      <c r="W387" s="8" t="s">
        <v>377</v>
      </c>
      <c r="X387" s="23" t="s">
        <v>438</v>
      </c>
    </row>
    <row r="388" spans="23:24" x14ac:dyDescent="0.25">
      <c r="W388" s="8" t="s">
        <v>378</v>
      </c>
      <c r="X388" s="24" t="s">
        <v>36</v>
      </c>
    </row>
    <row r="389" spans="23:24" x14ac:dyDescent="0.25">
      <c r="W389" s="8" t="s">
        <v>379</v>
      </c>
      <c r="X389" s="23" t="s">
        <v>438</v>
      </c>
    </row>
    <row r="390" spans="23:24" x14ac:dyDescent="0.25">
      <c r="W390" s="22" t="s">
        <v>339</v>
      </c>
    </row>
    <row r="391" spans="23:24" x14ac:dyDescent="0.25">
      <c r="W391" s="22" t="s">
        <v>58</v>
      </c>
    </row>
    <row r="392" spans="23:24" x14ac:dyDescent="0.25">
      <c r="W392" s="22" t="s">
        <v>133</v>
      </c>
    </row>
  </sheetData>
  <sheetProtection selectLockedCells="1"/>
  <sortState ref="W12:X387">
    <sortCondition ref="W12:W387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4"/>
  <sheetViews>
    <sheetView topLeftCell="A90" workbookViewId="0">
      <selection activeCell="G97" sqref="G97:G99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635</v>
      </c>
      <c r="B2" s="80"/>
      <c r="C2" s="80"/>
      <c r="D2" s="80"/>
      <c r="E2" s="80"/>
      <c r="F2" s="80"/>
      <c r="G2" s="80"/>
      <c r="H2" s="80"/>
      <c r="I2" s="80"/>
      <c r="J2" s="80"/>
      <c r="K2" s="19">
        <v>9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43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x14ac:dyDescent="0.25">
      <c r="A4" s="69" t="s">
        <v>520</v>
      </c>
      <c r="B4" s="68" t="s">
        <v>521</v>
      </c>
      <c r="C4" s="68"/>
      <c r="D4" s="7">
        <v>43909490</v>
      </c>
      <c r="E4" s="71" t="s">
        <v>15</v>
      </c>
      <c r="F4" s="74" t="s">
        <v>402</v>
      </c>
      <c r="G4" s="64" t="s">
        <v>523</v>
      </c>
      <c r="H4" s="64" t="s">
        <v>446</v>
      </c>
      <c r="I4" s="64" t="s">
        <v>56</v>
      </c>
      <c r="J4" s="64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20220118011-9</v>
      </c>
      <c r="M4" s="11" t="s">
        <v>397</v>
      </c>
      <c r="N4" s="12">
        <f>COUNTIFS($J$4:$J$96,"(PSM) Propuesta Aprobada Sin Modificación",$E$4:$E$96,M2)</f>
        <v>0</v>
      </c>
      <c r="O4" s="12">
        <f>COUNTIFS($J$4:$J$96,"(PCM) Propuesta Aprobada Con Modificación",$E$4:$E$96,M2)</f>
        <v>0</v>
      </c>
      <c r="P4" s="12">
        <f>COUNTIFS($J$4:$J$96,"(PR) Propuesta Rechazada",$E$4:$E$96,M2)</f>
        <v>0</v>
      </c>
      <c r="Q4" s="13">
        <f>SUM(N4:P4)</f>
        <v>0</v>
      </c>
    </row>
    <row r="5" spans="1:17" ht="27.75" customHeight="1" x14ac:dyDescent="0.25">
      <c r="A5" s="69"/>
      <c r="B5" s="68" t="s">
        <v>522</v>
      </c>
      <c r="C5" s="68"/>
      <c r="D5" s="7">
        <v>43497308</v>
      </c>
      <c r="E5" s="72"/>
      <c r="F5" s="74"/>
      <c r="G5" s="64"/>
      <c r="H5" s="64"/>
      <c r="I5" s="64"/>
      <c r="J5" s="64"/>
      <c r="K5" s="66"/>
      <c r="M5" s="14" t="s">
        <v>398</v>
      </c>
      <c r="N5" s="15">
        <f>COUNTIFS($J$4:$J$96,"(IFSM) Informe Final Aprobado Sin Modificación",$E$4:$E$96,M2)</f>
        <v>2</v>
      </c>
      <c r="O5" s="15">
        <f>COUNTIFS($J$4:$J$96,"(IFCM) Informe Final Aprobado Con Modificación",$E$4:$E$96,M2)</f>
        <v>0</v>
      </c>
      <c r="P5" s="15">
        <f>COUNTIFS($J$4:$J$96,"(IFR) Informe Final Rechazado",$E$4:$E$96,M2)</f>
        <v>0</v>
      </c>
      <c r="Q5" s="13">
        <f>SUM(N5:P5)</f>
        <v>2</v>
      </c>
    </row>
    <row r="6" spans="1:17" x14ac:dyDescent="0.25">
      <c r="A6" s="69"/>
      <c r="B6" s="68"/>
      <c r="C6" s="68"/>
      <c r="D6" s="34"/>
      <c r="E6" s="73"/>
      <c r="F6" s="74"/>
      <c r="G6" s="64"/>
      <c r="H6" s="64"/>
      <c r="I6" s="64"/>
      <c r="J6" s="64"/>
      <c r="K6" s="67"/>
      <c r="M6" s="16" t="s">
        <v>396</v>
      </c>
      <c r="N6" s="17">
        <f>SUM(N4:N5)</f>
        <v>2</v>
      </c>
      <c r="O6" s="17">
        <f>SUM(O4:O5)</f>
        <v>0</v>
      </c>
      <c r="P6" s="17">
        <f>SUM(P4:P5)</f>
        <v>0</v>
      </c>
      <c r="Q6" s="17">
        <f>SUM(Q4:Q5)</f>
        <v>2</v>
      </c>
    </row>
    <row r="7" spans="1:17" s="18" customFormat="1" ht="18" customHeight="1" x14ac:dyDescent="0.25">
      <c r="A7" s="69" t="s">
        <v>525</v>
      </c>
      <c r="B7" s="68" t="s">
        <v>526</v>
      </c>
      <c r="C7" s="68"/>
      <c r="D7" s="7">
        <v>1041611292</v>
      </c>
      <c r="E7" s="71" t="s">
        <v>15</v>
      </c>
      <c r="F7" s="74" t="s">
        <v>400</v>
      </c>
      <c r="G7" s="64" t="s">
        <v>524</v>
      </c>
      <c r="H7" s="64" t="s">
        <v>191</v>
      </c>
      <c r="I7" s="64" t="s">
        <v>191</v>
      </c>
      <c r="J7" s="64" t="s">
        <v>14</v>
      </c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20220118012-9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64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64"/>
      <c r="H9" s="64"/>
      <c r="I9" s="64"/>
      <c r="J9" s="64"/>
      <c r="K9" s="67"/>
    </row>
    <row r="10" spans="1:17" ht="24.75" customHeight="1" x14ac:dyDescent="0.25">
      <c r="A10" s="69" t="s">
        <v>448</v>
      </c>
      <c r="B10" s="68" t="s">
        <v>528</v>
      </c>
      <c r="C10" s="68"/>
      <c r="D10" s="7">
        <v>1214733015</v>
      </c>
      <c r="E10" s="71" t="s">
        <v>4</v>
      </c>
      <c r="F10" s="74" t="s">
        <v>400</v>
      </c>
      <c r="G10" s="64" t="s">
        <v>527</v>
      </c>
      <c r="H10" s="64" t="s">
        <v>258</v>
      </c>
      <c r="I10" s="64" t="s">
        <v>258</v>
      </c>
      <c r="J10" s="64" t="s">
        <v>14</v>
      </c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20220107002-9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64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34"/>
      <c r="E12" s="73"/>
      <c r="F12" s="74"/>
      <c r="G12" s="64"/>
      <c r="H12" s="64"/>
      <c r="I12" s="64"/>
      <c r="J12" s="64"/>
      <c r="K12" s="67"/>
    </row>
    <row r="13" spans="1:17" ht="45" customHeight="1" x14ac:dyDescent="0.25">
      <c r="A13" s="69" t="s">
        <v>457</v>
      </c>
      <c r="B13" s="82" t="s">
        <v>530</v>
      </c>
      <c r="C13" s="82"/>
      <c r="D13" s="28">
        <v>1046933174</v>
      </c>
      <c r="E13" s="71" t="s">
        <v>8</v>
      </c>
      <c r="F13" s="74" t="s">
        <v>400</v>
      </c>
      <c r="G13" s="64" t="s">
        <v>529</v>
      </c>
      <c r="H13" s="64" t="s">
        <v>275</v>
      </c>
      <c r="I13" s="64" t="s">
        <v>275</v>
      </c>
      <c r="J13" s="64" t="s">
        <v>14</v>
      </c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20220109003-9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64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64"/>
      <c r="H15" s="64"/>
      <c r="I15" s="64"/>
      <c r="J15" s="64"/>
      <c r="K15" s="67"/>
    </row>
    <row r="16" spans="1:17" ht="38.25" customHeight="1" x14ac:dyDescent="0.25">
      <c r="A16" s="69" t="s">
        <v>534</v>
      </c>
      <c r="B16" s="68" t="s">
        <v>531</v>
      </c>
      <c r="C16" s="68"/>
      <c r="D16" s="7">
        <v>70330242</v>
      </c>
      <c r="E16" s="71" t="s">
        <v>15</v>
      </c>
      <c r="F16" s="74" t="s">
        <v>402</v>
      </c>
      <c r="G16" s="64" t="s">
        <v>535</v>
      </c>
      <c r="H16" s="64" t="s">
        <v>401</v>
      </c>
      <c r="I16" s="64" t="s">
        <v>258</v>
      </c>
      <c r="J16" s="64" t="s">
        <v>14</v>
      </c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20220118013-9</v>
      </c>
    </row>
    <row r="17" spans="1:11" ht="28.5" customHeight="1" x14ac:dyDescent="0.25">
      <c r="A17" s="69"/>
      <c r="B17" s="68" t="s">
        <v>532</v>
      </c>
      <c r="C17" s="68"/>
      <c r="D17" s="7">
        <v>1040326990</v>
      </c>
      <c r="E17" s="72"/>
      <c r="F17" s="74"/>
      <c r="G17" s="64"/>
      <c r="H17" s="64"/>
      <c r="I17" s="64"/>
      <c r="J17" s="64"/>
      <c r="K17" s="66"/>
    </row>
    <row r="18" spans="1:11" ht="35.25" customHeight="1" x14ac:dyDescent="0.25">
      <c r="A18" s="69"/>
      <c r="B18" s="68" t="s">
        <v>533</v>
      </c>
      <c r="C18" s="68"/>
      <c r="D18" s="7">
        <v>1020438807</v>
      </c>
      <c r="E18" s="73"/>
      <c r="F18" s="74"/>
      <c r="G18" s="64"/>
      <c r="H18" s="64"/>
      <c r="I18" s="64"/>
      <c r="J18" s="64"/>
      <c r="K18" s="67"/>
    </row>
    <row r="19" spans="1:11" ht="22.9" customHeight="1" x14ac:dyDescent="0.25">
      <c r="A19" s="69" t="s">
        <v>462</v>
      </c>
      <c r="B19" s="68" t="s">
        <v>537</v>
      </c>
      <c r="C19" s="68"/>
      <c r="D19" s="7">
        <v>32295765</v>
      </c>
      <c r="E19" s="71" t="s">
        <v>8</v>
      </c>
      <c r="F19" s="74" t="s">
        <v>400</v>
      </c>
      <c r="G19" s="64" t="s">
        <v>536</v>
      </c>
      <c r="H19" s="64" t="s">
        <v>258</v>
      </c>
      <c r="I19" s="64" t="s">
        <v>258</v>
      </c>
      <c r="J19" s="64" t="s">
        <v>14</v>
      </c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20220109004-9</v>
      </c>
    </row>
    <row r="20" spans="1:11" ht="19.149999999999999" customHeight="1" x14ac:dyDescent="0.25">
      <c r="A20" s="69"/>
      <c r="B20" s="68"/>
      <c r="C20" s="68"/>
      <c r="D20" s="7"/>
      <c r="E20" s="72"/>
      <c r="F20" s="74"/>
      <c r="G20" s="64"/>
      <c r="H20" s="64"/>
      <c r="I20" s="64"/>
      <c r="J20" s="64"/>
      <c r="K20" s="66"/>
    </row>
    <row r="21" spans="1:11" ht="16.149999999999999" customHeight="1" x14ac:dyDescent="0.25">
      <c r="A21" s="69"/>
      <c r="B21" s="68"/>
      <c r="C21" s="68"/>
      <c r="D21" s="7"/>
      <c r="E21" s="73"/>
      <c r="F21" s="74"/>
      <c r="G21" s="64"/>
      <c r="H21" s="64"/>
      <c r="I21" s="64"/>
      <c r="J21" s="64"/>
      <c r="K21" s="67"/>
    </row>
    <row r="22" spans="1:11" ht="18.600000000000001" customHeight="1" x14ac:dyDescent="0.25">
      <c r="A22" s="69" t="s">
        <v>539</v>
      </c>
      <c r="B22" s="70" t="s">
        <v>540</v>
      </c>
      <c r="C22" s="68"/>
      <c r="D22" s="7">
        <v>1020479674</v>
      </c>
      <c r="E22" s="71" t="s">
        <v>15</v>
      </c>
      <c r="F22" s="74" t="s">
        <v>402</v>
      </c>
      <c r="G22" s="64" t="s">
        <v>538</v>
      </c>
      <c r="H22" s="64" t="s">
        <v>258</v>
      </c>
      <c r="I22" s="64" t="s">
        <v>191</v>
      </c>
      <c r="J22" s="64" t="s">
        <v>14</v>
      </c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20220118014-9</v>
      </c>
    </row>
    <row r="23" spans="1:11" ht="22.9" customHeight="1" x14ac:dyDescent="0.25">
      <c r="A23" s="69"/>
      <c r="B23" s="68" t="s">
        <v>541</v>
      </c>
      <c r="C23" s="68"/>
      <c r="D23" s="34">
        <v>1152710180</v>
      </c>
      <c r="E23" s="72"/>
      <c r="F23" s="74"/>
      <c r="G23" s="64"/>
      <c r="H23" s="64"/>
      <c r="I23" s="64"/>
      <c r="J23" s="64"/>
      <c r="K23" s="66"/>
    </row>
    <row r="24" spans="1:11" ht="19.149999999999999" customHeight="1" x14ac:dyDescent="0.25">
      <c r="A24" s="69"/>
      <c r="B24" s="68" t="s">
        <v>542</v>
      </c>
      <c r="C24" s="68"/>
      <c r="D24" s="7">
        <v>1152221510</v>
      </c>
      <c r="E24" s="73"/>
      <c r="F24" s="74"/>
      <c r="G24" s="64"/>
      <c r="H24" s="64"/>
      <c r="I24" s="64"/>
      <c r="J24" s="64"/>
      <c r="K24" s="67"/>
    </row>
    <row r="25" spans="1:11" x14ac:dyDescent="0.25">
      <c r="A25" s="69" t="s">
        <v>489</v>
      </c>
      <c r="B25" s="70" t="s">
        <v>544</v>
      </c>
      <c r="C25" s="68"/>
      <c r="D25" s="7">
        <v>1152684750</v>
      </c>
      <c r="E25" s="71" t="s">
        <v>435</v>
      </c>
      <c r="F25" s="74" t="s">
        <v>402</v>
      </c>
      <c r="G25" s="64" t="s">
        <v>543</v>
      </c>
      <c r="H25" s="64" t="s">
        <v>243</v>
      </c>
      <c r="I25" s="64" t="s">
        <v>67</v>
      </c>
      <c r="J25" s="64" t="s">
        <v>14</v>
      </c>
      <c r="K25" s="65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tecnológica",Intro!$U$9,IF(E25="Especialización en Finanzas​",Intro!$U$10,IF(E25="Especialización en formulación y evaluación de proyectos​",Intro!$U$11,IF(E25="Maestria En Gestión de la Innovación Tecnológica, Cooperación y Desarrollo Regional​",Intro!$U$12,IF( E25="Ingeniería en calidad",Intro!$U$8,""))))))))))),A25,"-",$K$2)</f>
        <v>20220148008-9</v>
      </c>
    </row>
    <row r="26" spans="1:11" x14ac:dyDescent="0.25">
      <c r="A26" s="69"/>
      <c r="B26" s="68" t="s">
        <v>545</v>
      </c>
      <c r="C26" s="68"/>
      <c r="D26" s="34">
        <v>1214717611</v>
      </c>
      <c r="E26" s="72"/>
      <c r="F26" s="74"/>
      <c r="G26" s="64"/>
      <c r="H26" s="64"/>
      <c r="I26" s="64"/>
      <c r="J26" s="64"/>
      <c r="K26" s="66"/>
    </row>
    <row r="27" spans="1:11" x14ac:dyDescent="0.25">
      <c r="A27" s="69"/>
      <c r="B27" s="68"/>
      <c r="C27" s="68"/>
      <c r="D27" s="7"/>
      <c r="E27" s="73"/>
      <c r="F27" s="74"/>
      <c r="G27" s="64"/>
      <c r="H27" s="64"/>
      <c r="I27" s="64"/>
      <c r="J27" s="64"/>
      <c r="K27" s="67"/>
    </row>
    <row r="28" spans="1:11" x14ac:dyDescent="0.25">
      <c r="A28" s="69" t="s">
        <v>547</v>
      </c>
      <c r="B28" s="70" t="s">
        <v>548</v>
      </c>
      <c r="C28" s="68"/>
      <c r="D28" s="7">
        <v>1035854575</v>
      </c>
      <c r="E28" s="71" t="s">
        <v>15</v>
      </c>
      <c r="F28" s="74" t="s">
        <v>400</v>
      </c>
      <c r="G28" s="64" t="s">
        <v>546</v>
      </c>
      <c r="H28" s="64" t="s">
        <v>441</v>
      </c>
      <c r="I28" s="64" t="s">
        <v>441</v>
      </c>
      <c r="J28" s="64" t="s">
        <v>14</v>
      </c>
      <c r="K28" s="65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tecnológica",Intro!$U$9,IF(E28="Especialización en Finanzas​",Intro!$U$10,IF(E28="Especialización en formulación y evaluación de proyectos​",Intro!$U$11,IF(E28="Maestria En Gestión de la Innovación Tecnológica, Cooperación y Desarrollo Regional​",Intro!$U$12,IF( E28="Ingeniería en calidad",Intro!$U$8,""))))))))))),A28,"-",$K$2)</f>
        <v>20220118015-9</v>
      </c>
    </row>
    <row r="29" spans="1:11" x14ac:dyDescent="0.25">
      <c r="A29" s="69"/>
      <c r="B29" s="68"/>
      <c r="C29" s="68"/>
      <c r="D29" s="34"/>
      <c r="E29" s="72"/>
      <c r="F29" s="74"/>
      <c r="G29" s="64"/>
      <c r="H29" s="64"/>
      <c r="I29" s="64"/>
      <c r="J29" s="64"/>
      <c r="K29" s="66"/>
    </row>
    <row r="30" spans="1:11" x14ac:dyDescent="0.25">
      <c r="A30" s="69"/>
      <c r="B30" s="68"/>
      <c r="C30" s="68"/>
      <c r="D30" s="7"/>
      <c r="E30" s="73"/>
      <c r="F30" s="74"/>
      <c r="G30" s="64"/>
      <c r="H30" s="64"/>
      <c r="I30" s="64"/>
      <c r="J30" s="64"/>
      <c r="K30" s="67"/>
    </row>
    <row r="31" spans="1:11" x14ac:dyDescent="0.25">
      <c r="A31" s="69" t="s">
        <v>550</v>
      </c>
      <c r="B31" s="70" t="s">
        <v>551</v>
      </c>
      <c r="C31" s="68"/>
      <c r="D31" s="7">
        <v>1020419314</v>
      </c>
      <c r="E31" s="71" t="s">
        <v>15</v>
      </c>
      <c r="F31" s="74" t="s">
        <v>400</v>
      </c>
      <c r="G31" s="64" t="s">
        <v>549</v>
      </c>
      <c r="H31" s="64" t="s">
        <v>343</v>
      </c>
      <c r="I31" s="64" t="s">
        <v>343</v>
      </c>
      <c r="J31" s="64" t="s">
        <v>14</v>
      </c>
      <c r="K31" s="65" t="str">
        <f>CONCATENATE(Intro!$C$13,Intro!$H$13,IF(E31="Tecnologia en Analisis de Costos y Presupuestos",Intro!$U$2,IF(E31="Tecnología en Producción",Intro!$U$3,IF(E31 = "Tecnología en Calidad",Intro!$U$4,IF(E31 = "Tecnología en Gestión Administrativa",Intro!$U$5,IF(E31="Ingeniería en Producción",Intro!$U$6,IF(E31="Ingeniería Financiera y de Negocios",Intro!$U$7,IF(E31="Administración tecnológica",Intro!$U$9,IF(E31="Especialización en Finanzas​",Intro!$U$10,IF(E31="Especialización en formulación y evaluación de proyectos​",Intro!$U$11,IF(E31="Maestria En Gestión de la Innovación Tecnológica, Cooperación y Desarrollo Regional​",Intro!$U$12,IF( E31="Ingeniería en calidad",Intro!$U$8,""))))))))))),A31,"-",$K$2)</f>
        <v>20220118016-9</v>
      </c>
    </row>
    <row r="32" spans="1:11" x14ac:dyDescent="0.25">
      <c r="A32" s="69"/>
      <c r="B32" s="68"/>
      <c r="C32" s="68"/>
      <c r="D32" s="34"/>
      <c r="E32" s="72"/>
      <c r="F32" s="74"/>
      <c r="G32" s="64"/>
      <c r="H32" s="64"/>
      <c r="I32" s="64"/>
      <c r="J32" s="64"/>
      <c r="K32" s="66"/>
    </row>
    <row r="33" spans="1:11" x14ac:dyDescent="0.25">
      <c r="A33" s="69"/>
      <c r="B33" s="68"/>
      <c r="C33" s="68"/>
      <c r="D33" s="7"/>
      <c r="E33" s="73"/>
      <c r="F33" s="74"/>
      <c r="G33" s="64"/>
      <c r="H33" s="64"/>
      <c r="I33" s="64"/>
      <c r="J33" s="64"/>
      <c r="K33" s="67"/>
    </row>
    <row r="34" spans="1:11" ht="14.45" customHeight="1" x14ac:dyDescent="0.25">
      <c r="A34" s="69" t="s">
        <v>552</v>
      </c>
      <c r="B34" s="83" t="s">
        <v>554</v>
      </c>
      <c r="C34" s="84"/>
      <c r="D34" s="41">
        <v>71171931</v>
      </c>
      <c r="E34" s="71" t="s">
        <v>15</v>
      </c>
      <c r="F34" s="74" t="s">
        <v>402</v>
      </c>
      <c r="G34" s="64" t="s">
        <v>553</v>
      </c>
      <c r="H34" s="64" t="s">
        <v>191</v>
      </c>
      <c r="I34" s="64" t="s">
        <v>432</v>
      </c>
      <c r="J34" s="64" t="s">
        <v>14</v>
      </c>
      <c r="K34" s="65" t="str">
        <f>CONCATENATE(Intro!$C$13,Intro!$H$13,IF(E34="Tecnologia en Analisis de Costos y Presupuestos",Intro!$U$2,IF(E34="Tecnología en Producción",Intro!$U$3,IF(E34 = "Tecnología en Calidad",Intro!$U$4,IF(E34 = "Tecnología en Gestión Administrativa",Intro!$U$5,IF(E34="Ingeniería en Producción",Intro!$U$6,IF(E34="Ingeniería Financiera y de Negocios",Intro!$U$7,IF(E34="Administración tecnológica",Intro!$U$9,IF(E34="Especialización en Finanzas​",Intro!$U$10,IF(E34="Especialización en formulación y evaluación de proyectos​",Intro!$U$11,IF(E34="Maestria En Gestión de la Innovación Tecnológica, Cooperación y Desarrollo Regional​",Intro!$U$12,IF( E34="Ingeniería en calidad",Intro!$U$8,""))))))))))),A34,"-",$K$2)</f>
        <v>20220118017-9</v>
      </c>
    </row>
    <row r="35" spans="1:11" x14ac:dyDescent="0.25">
      <c r="A35" s="69"/>
      <c r="B35" s="84" t="s">
        <v>555</v>
      </c>
      <c r="C35" s="84"/>
      <c r="D35" s="41">
        <v>1214719824</v>
      </c>
      <c r="E35" s="72"/>
      <c r="F35" s="74"/>
      <c r="G35" s="64"/>
      <c r="H35" s="64"/>
      <c r="I35" s="64"/>
      <c r="J35" s="64"/>
      <c r="K35" s="66"/>
    </row>
    <row r="36" spans="1:11" x14ac:dyDescent="0.25">
      <c r="A36" s="69"/>
      <c r="B36" s="84" t="s">
        <v>556</v>
      </c>
      <c r="C36" s="84"/>
      <c r="D36" s="41">
        <v>1017134744</v>
      </c>
      <c r="E36" s="73"/>
      <c r="F36" s="74"/>
      <c r="G36" s="64"/>
      <c r="H36" s="64"/>
      <c r="I36" s="64"/>
      <c r="J36" s="64"/>
      <c r="K36" s="67"/>
    </row>
    <row r="37" spans="1:11" x14ac:dyDescent="0.25">
      <c r="A37" s="69" t="s">
        <v>557</v>
      </c>
      <c r="B37" s="83" t="s">
        <v>559</v>
      </c>
      <c r="C37" s="84"/>
      <c r="D37" s="41" t="s">
        <v>561</v>
      </c>
      <c r="E37" s="71" t="s">
        <v>15</v>
      </c>
      <c r="F37" s="74" t="s">
        <v>402</v>
      </c>
      <c r="G37" s="64" t="s">
        <v>558</v>
      </c>
      <c r="H37" s="64" t="s">
        <v>56</v>
      </c>
      <c r="I37" s="64" t="s">
        <v>198</v>
      </c>
      <c r="J37" s="64" t="s">
        <v>14</v>
      </c>
      <c r="K37" s="65" t="str">
        <f>CONCATENATE(Intro!$C$13,Intro!$H$13,IF(E37="Tecnologia en Analisis de Costos y Presupuestos",Intro!$U$2,IF(E37="Tecnología en Producción",Intro!$U$3,IF(E37 = "Tecnología en Calidad",Intro!$U$4,IF(E37 = "Tecnología en Gestión Administrativa",Intro!$U$5,IF(E37="Ingeniería en Producción",Intro!$U$6,IF(E37="Ingeniería Financiera y de Negocios",Intro!$U$7,IF(E37="Administración tecnológica",Intro!$U$9,IF(E37="Especialización en Finanzas​",Intro!$U$10,IF(E37="Especialización en formulación y evaluación de proyectos​",Intro!$U$11,IF(E37="Maestria En Gestión de la Innovación Tecnológica, Cooperación y Desarrollo Regional​",Intro!$U$12,IF( E37="Ingeniería en calidad",Intro!$U$8,""))))))))))),A37,"-",$K$2)</f>
        <v>20220118018-9</v>
      </c>
    </row>
    <row r="38" spans="1:11" x14ac:dyDescent="0.25">
      <c r="A38" s="69"/>
      <c r="B38" s="84" t="s">
        <v>560</v>
      </c>
      <c r="C38" s="84"/>
      <c r="D38" s="41">
        <v>43486263</v>
      </c>
      <c r="E38" s="72"/>
      <c r="F38" s="74"/>
      <c r="G38" s="64"/>
      <c r="H38" s="64"/>
      <c r="I38" s="64"/>
      <c r="J38" s="64"/>
      <c r="K38" s="66"/>
    </row>
    <row r="39" spans="1:11" x14ac:dyDescent="0.25">
      <c r="A39" s="69"/>
      <c r="B39" s="84"/>
      <c r="C39" s="84"/>
      <c r="D39" s="41"/>
      <c r="E39" s="73"/>
      <c r="F39" s="74"/>
      <c r="G39" s="64"/>
      <c r="H39" s="64"/>
      <c r="I39" s="64"/>
      <c r="J39" s="64"/>
      <c r="K39" s="67"/>
    </row>
    <row r="40" spans="1:11" x14ac:dyDescent="0.25">
      <c r="A40" s="69" t="s">
        <v>564</v>
      </c>
      <c r="B40" s="83" t="s">
        <v>562</v>
      </c>
      <c r="C40" s="84"/>
      <c r="D40" s="41">
        <v>1042763256</v>
      </c>
      <c r="E40" s="71" t="s">
        <v>15</v>
      </c>
      <c r="F40" s="74" t="s">
        <v>400</v>
      </c>
      <c r="G40" s="64" t="s">
        <v>563</v>
      </c>
      <c r="H40" s="64" t="s">
        <v>343</v>
      </c>
      <c r="I40" s="64" t="s">
        <v>343</v>
      </c>
      <c r="J40" s="64" t="s">
        <v>14</v>
      </c>
      <c r="K40" s="65" t="str">
        <f>CONCATENATE(Intro!$C$13,Intro!$H$13,IF(E40="Tecnologia en Analisis de Costos y Presupuestos",Intro!$U$2,IF(E40="Tecnología en Producción",Intro!$U$3,IF(E40 = "Tecnología en Calidad",Intro!$U$4,IF(E40 = "Tecnología en Gestión Administrativa",Intro!$U$5,IF(E40="Ingeniería en Producción",Intro!$U$6,IF(E40="Ingeniería Financiera y de Negocios",Intro!$U$7,IF(E40="Administración tecnológica",Intro!$U$9,IF(E40="Especialización en Finanzas​",Intro!$U$10,IF(E40="Especialización en formulación y evaluación de proyectos​",Intro!$U$11,IF(E40="Maestria En Gestión de la Innovación Tecnológica, Cooperación y Desarrollo Regional​",Intro!$U$12,IF( E40="Ingeniería en calidad",Intro!$U$8,""))))))))))),A40,"-",$K$2)</f>
        <v>20220118019-9</v>
      </c>
    </row>
    <row r="41" spans="1:11" x14ac:dyDescent="0.25">
      <c r="A41" s="69"/>
      <c r="B41" s="84"/>
      <c r="C41" s="84"/>
      <c r="D41" s="41"/>
      <c r="E41" s="72"/>
      <c r="F41" s="74"/>
      <c r="G41" s="64"/>
      <c r="H41" s="64"/>
      <c r="I41" s="64"/>
      <c r="J41" s="64"/>
      <c r="K41" s="66"/>
    </row>
    <row r="42" spans="1:11" x14ac:dyDescent="0.25">
      <c r="A42" s="69"/>
      <c r="B42" s="84"/>
      <c r="C42" s="84"/>
      <c r="D42" s="41"/>
      <c r="E42" s="73"/>
      <c r="F42" s="74"/>
      <c r="G42" s="64"/>
      <c r="H42" s="64"/>
      <c r="I42" s="64"/>
      <c r="J42" s="64"/>
      <c r="K42" s="67"/>
    </row>
    <row r="43" spans="1:11" x14ac:dyDescent="0.25">
      <c r="A43" s="69" t="s">
        <v>466</v>
      </c>
      <c r="B43" s="83" t="s">
        <v>566</v>
      </c>
      <c r="C43" s="84"/>
      <c r="D43" s="41">
        <v>1036684055</v>
      </c>
      <c r="E43" s="71" t="s">
        <v>8</v>
      </c>
      <c r="F43" s="74" t="s">
        <v>400</v>
      </c>
      <c r="G43" s="64" t="s">
        <v>565</v>
      </c>
      <c r="H43" s="64" t="s">
        <v>343</v>
      </c>
      <c r="I43" s="64" t="s">
        <v>343</v>
      </c>
      <c r="J43" s="64" t="s">
        <v>20</v>
      </c>
      <c r="K43" s="65" t="str">
        <f>CONCATENATE(Intro!$C$13,Intro!$H$13,IF(E43="Tecnologia en Analisis de Costos y Presupuestos",Intro!$U$2,IF(E43="Tecnología en Producción",Intro!$U$3,IF(E43 = "Tecnología en Calidad",Intro!$U$4,IF(E43 = "Tecnología en Gestión Administrativa",Intro!$U$5,IF(E43="Ingeniería en Producción",Intro!$U$6,IF(E43="Ingeniería Financiera y de Negocios",Intro!$U$7,IF(E43="Administración tecnológica",Intro!$U$9,IF(E43="Especialización en Finanzas​",Intro!$U$10,IF(E43="Especialización en formulación y evaluación de proyectos​",Intro!$U$11,IF(E43="Maestria En Gestión de la Innovación Tecnológica, Cooperación y Desarrollo Regional​",Intro!$U$12,IF( E43="Ingeniería en calidad",Intro!$U$8,""))))))))))),A43,"-",$K$2)</f>
        <v>20220109005-9</v>
      </c>
    </row>
    <row r="44" spans="1:11" x14ac:dyDescent="0.25">
      <c r="A44" s="69"/>
      <c r="B44" s="84"/>
      <c r="C44" s="84"/>
      <c r="D44" s="41"/>
      <c r="E44" s="72"/>
      <c r="F44" s="74"/>
      <c r="G44" s="64"/>
      <c r="H44" s="64"/>
      <c r="I44" s="64"/>
      <c r="J44" s="64"/>
      <c r="K44" s="66"/>
    </row>
    <row r="45" spans="1:11" x14ac:dyDescent="0.25">
      <c r="A45" s="69"/>
      <c r="B45" s="84"/>
      <c r="C45" s="84"/>
      <c r="D45" s="41"/>
      <c r="E45" s="73"/>
      <c r="F45" s="74"/>
      <c r="G45" s="64"/>
      <c r="H45" s="64"/>
      <c r="I45" s="64"/>
      <c r="J45" s="64"/>
      <c r="K45" s="67"/>
    </row>
    <row r="46" spans="1:11" x14ac:dyDescent="0.25">
      <c r="A46" s="69" t="s">
        <v>472</v>
      </c>
      <c r="B46" s="83" t="s">
        <v>567</v>
      </c>
      <c r="C46" s="84"/>
      <c r="D46" s="41">
        <v>1047994164</v>
      </c>
      <c r="E46" s="71" t="s">
        <v>8</v>
      </c>
      <c r="F46" s="74" t="s">
        <v>400</v>
      </c>
      <c r="G46" s="64" t="s">
        <v>568</v>
      </c>
      <c r="H46" s="64" t="s">
        <v>343</v>
      </c>
      <c r="I46" s="64" t="s">
        <v>343</v>
      </c>
      <c r="J46" s="64" t="s">
        <v>20</v>
      </c>
      <c r="K46" s="65" t="str">
        <f>CONCATENATE(Intro!$C$13,Intro!$H$13,IF(E46="Tecnologia en Analisis de Costos y Presupuestos",Intro!$U$2,IF(E46="Tecnología en Producción",Intro!$U$3,IF(E46 = "Tecnología en Calidad",Intro!$U$4,IF(E46 = "Tecnología en Gestión Administrativa",Intro!$U$5,IF(E46="Ingeniería en Producción",Intro!$U$6,IF(E46="Ingeniería Financiera y de Negocios",Intro!$U$7,IF(E46="Administración tecnológica",Intro!$U$9,IF(E46="Especialización en Finanzas​",Intro!$U$10,IF(E46="Especialización en formulación y evaluación de proyectos​",Intro!$U$11,IF(E46="Maestria En Gestión de la Innovación Tecnológica, Cooperación y Desarrollo Regional​",Intro!$U$12,IF( E46="Ingeniería en calidad",Intro!$U$8,""))))))))))),A46,"-",$K$2)</f>
        <v>20220109006-9</v>
      </c>
    </row>
    <row r="47" spans="1:11" x14ac:dyDescent="0.25">
      <c r="A47" s="69"/>
      <c r="B47" s="84"/>
      <c r="C47" s="84"/>
      <c r="D47" s="41"/>
      <c r="E47" s="72"/>
      <c r="F47" s="74"/>
      <c r="G47" s="64"/>
      <c r="H47" s="64"/>
      <c r="I47" s="64"/>
      <c r="J47" s="64"/>
      <c r="K47" s="66"/>
    </row>
    <row r="48" spans="1:11" x14ac:dyDescent="0.25">
      <c r="A48" s="69"/>
      <c r="B48" s="84"/>
      <c r="C48" s="84"/>
      <c r="D48" s="41"/>
      <c r="E48" s="73"/>
      <c r="F48" s="74"/>
      <c r="G48" s="64"/>
      <c r="H48" s="64"/>
      <c r="I48" s="64"/>
      <c r="J48" s="64"/>
      <c r="K48" s="67"/>
    </row>
    <row r="49" spans="1:11" ht="25.9" customHeight="1" x14ac:dyDescent="0.25">
      <c r="A49" s="69" t="s">
        <v>571</v>
      </c>
      <c r="B49" s="83" t="s">
        <v>570</v>
      </c>
      <c r="C49" s="84"/>
      <c r="D49" s="41" t="s">
        <v>572</v>
      </c>
      <c r="E49" s="71" t="s">
        <v>15</v>
      </c>
      <c r="F49" s="74" t="s">
        <v>400</v>
      </c>
      <c r="G49" s="64" t="s">
        <v>569</v>
      </c>
      <c r="H49" s="64" t="s">
        <v>123</v>
      </c>
      <c r="I49" s="64" t="s">
        <v>123</v>
      </c>
      <c r="J49" s="64" t="s">
        <v>14</v>
      </c>
      <c r="K49" s="65" t="str">
        <f>CONCATENATE(Intro!$C$13,Intro!$H$13,IF(E49="Tecnologia en Analisis de Costos y Presupuestos",Intro!$U$2,IF(E49="Tecnología en Producción",Intro!$U$3,IF(E49 = "Tecnología en Calidad",Intro!$U$4,IF(E49 = "Tecnología en Gestión Administrativa",Intro!$U$5,IF(E49="Ingeniería en Producción",Intro!$U$6,IF(E49="Ingeniería Financiera y de Negocios",Intro!$U$7,IF(E49="Administración tecnológica",Intro!$U$9,IF(E49="Especialización en Finanzas​",Intro!$U$10,IF(E49="Especialización en formulación y evaluación de proyectos​",Intro!$U$11,IF(E49="Maestria En Gestión de la Innovación Tecnológica, Cooperación y Desarrollo Regional​",Intro!$U$12,IF( E49="Ingeniería en calidad",Intro!$U$8,""))))))))))),A49,"-",$K$2)</f>
        <v>20220118020-9</v>
      </c>
    </row>
    <row r="50" spans="1:11" ht="24.6" customHeight="1" x14ac:dyDescent="0.25">
      <c r="A50" s="69"/>
      <c r="B50" s="84"/>
      <c r="C50" s="84"/>
      <c r="D50" s="41"/>
      <c r="E50" s="72"/>
      <c r="F50" s="74"/>
      <c r="G50" s="64"/>
      <c r="H50" s="64"/>
      <c r="I50" s="64"/>
      <c r="J50" s="64"/>
      <c r="K50" s="66"/>
    </row>
    <row r="51" spans="1:11" ht="27" customHeight="1" x14ac:dyDescent="0.25">
      <c r="A51" s="69"/>
      <c r="B51" s="84"/>
      <c r="C51" s="84"/>
      <c r="D51" s="41"/>
      <c r="E51" s="73"/>
      <c r="F51" s="74"/>
      <c r="G51" s="64"/>
      <c r="H51" s="64"/>
      <c r="I51" s="64"/>
      <c r="J51" s="64"/>
      <c r="K51" s="67"/>
    </row>
    <row r="52" spans="1:11" ht="27" customHeight="1" x14ac:dyDescent="0.25">
      <c r="A52" s="69" t="s">
        <v>574</v>
      </c>
      <c r="B52" s="83" t="s">
        <v>575</v>
      </c>
      <c r="C52" s="84"/>
      <c r="D52" s="41">
        <v>1234988897</v>
      </c>
      <c r="E52" s="71" t="s">
        <v>15</v>
      </c>
      <c r="F52" s="74" t="s">
        <v>400</v>
      </c>
      <c r="G52" s="64" t="s">
        <v>573</v>
      </c>
      <c r="H52" s="64" t="s">
        <v>478</v>
      </c>
      <c r="I52" s="64" t="s">
        <v>478</v>
      </c>
      <c r="J52" s="64" t="s">
        <v>14</v>
      </c>
      <c r="K52" s="65" t="str">
        <f>CONCATENATE(Intro!$C$13,Intro!$H$13,IF(E52="Tecnologia en Analisis de Costos y Presupuestos",Intro!$U$2,IF(E52="Tecnología en Producción",Intro!$U$3,IF(E52 = "Tecnología en Calidad",Intro!$U$4,IF(E52 = "Tecnología en Gestión Administrativa",Intro!$U$5,IF(E52="Ingeniería en Producción",Intro!$U$6,IF(E52="Ingeniería Financiera y de Negocios",Intro!$U$7,IF(E52="Administración tecnológica",Intro!$U$9,IF(E52="Especialización en Finanzas​",Intro!$U$10,IF(E52="Especialización en formulación y evaluación de proyectos​",Intro!$U$11,IF(E52="Maestria En Gestión de la Innovación Tecnológica, Cooperación y Desarrollo Regional​",Intro!$U$12,IF( E52="Ingeniería en calidad",Intro!$U$8,""))))))))))),A52,"-",$K$2)</f>
        <v>20220118021-9</v>
      </c>
    </row>
    <row r="53" spans="1:11" x14ac:dyDescent="0.25">
      <c r="A53" s="69"/>
      <c r="B53" s="84"/>
      <c r="C53" s="84"/>
      <c r="D53" s="41"/>
      <c r="E53" s="72"/>
      <c r="F53" s="74"/>
      <c r="G53" s="64"/>
      <c r="H53" s="64"/>
      <c r="I53" s="64"/>
      <c r="J53" s="64"/>
      <c r="K53" s="66"/>
    </row>
    <row r="54" spans="1:11" x14ac:dyDescent="0.25">
      <c r="A54" s="69"/>
      <c r="B54" s="84"/>
      <c r="C54" s="84"/>
      <c r="D54" s="41"/>
      <c r="E54" s="73"/>
      <c r="F54" s="74"/>
      <c r="G54" s="64"/>
      <c r="H54" s="64"/>
      <c r="I54" s="64"/>
      <c r="J54" s="64"/>
      <c r="K54" s="67"/>
    </row>
    <row r="55" spans="1:11" x14ac:dyDescent="0.25">
      <c r="A55" s="69" t="s">
        <v>477</v>
      </c>
      <c r="B55" s="83" t="s">
        <v>577</v>
      </c>
      <c r="C55" s="84"/>
      <c r="D55" s="41">
        <v>1035425458</v>
      </c>
      <c r="E55" s="71" t="s">
        <v>8</v>
      </c>
      <c r="F55" s="74" t="s">
        <v>400</v>
      </c>
      <c r="G55" s="64" t="s">
        <v>576</v>
      </c>
      <c r="H55" s="64" t="s">
        <v>478</v>
      </c>
      <c r="I55" s="64" t="s">
        <v>478</v>
      </c>
      <c r="J55" s="64" t="s">
        <v>14</v>
      </c>
      <c r="K55" s="65" t="str">
        <f>CONCATENATE(Intro!$C$13,Intro!$H$13,IF(E55="Tecnologia en Analisis de Costos y Presupuestos",Intro!$U$2,IF(E55="Tecnología en Producción",Intro!$U$3,IF(E55 = "Tecnología en Calidad",Intro!$U$4,IF(E55 = "Tecnología en Gestión Administrativa",Intro!$U$5,IF(E55="Ingeniería en Producción",Intro!$U$6,IF(E55="Ingeniería Financiera y de Negocios",Intro!$U$7,IF(E55="Administración tecnológica",Intro!$U$9,IF(E55="Especialización en Finanzas​",Intro!$U$10,IF(E55="Especialización en formulación y evaluación de proyectos​",Intro!$U$11,IF(E55="Maestria En Gestión de la Innovación Tecnológica, Cooperación y Desarrollo Regional​",Intro!$U$12,IF( E55="Ingeniería en calidad",Intro!$U$8,""))))))))))),A55,"-",$K$2)</f>
        <v>20220109007-9</v>
      </c>
    </row>
    <row r="56" spans="1:11" x14ac:dyDescent="0.25">
      <c r="A56" s="69"/>
      <c r="B56" s="84"/>
      <c r="C56" s="84"/>
      <c r="D56" s="41"/>
      <c r="E56" s="72"/>
      <c r="F56" s="74"/>
      <c r="G56" s="64"/>
      <c r="H56" s="64"/>
      <c r="I56" s="64"/>
      <c r="J56" s="64"/>
      <c r="K56" s="66"/>
    </row>
    <row r="57" spans="1:11" x14ac:dyDescent="0.25">
      <c r="A57" s="69"/>
      <c r="B57" s="84"/>
      <c r="C57" s="84"/>
      <c r="D57" s="41"/>
      <c r="E57" s="73"/>
      <c r="F57" s="74"/>
      <c r="G57" s="64"/>
      <c r="H57" s="64"/>
      <c r="I57" s="64"/>
      <c r="J57" s="64"/>
      <c r="K57" s="67"/>
    </row>
    <row r="58" spans="1:11" x14ac:dyDescent="0.25">
      <c r="A58" s="69" t="s">
        <v>579</v>
      </c>
      <c r="B58" s="83" t="s">
        <v>580</v>
      </c>
      <c r="C58" s="84"/>
      <c r="D58" s="41">
        <v>1152442569</v>
      </c>
      <c r="E58" s="71" t="s">
        <v>15</v>
      </c>
      <c r="F58" s="74" t="s">
        <v>400</v>
      </c>
      <c r="G58" s="64" t="s">
        <v>578</v>
      </c>
      <c r="H58" s="64" t="s">
        <v>581</v>
      </c>
      <c r="I58" s="64" t="s">
        <v>581</v>
      </c>
      <c r="J58" s="64" t="s">
        <v>14</v>
      </c>
      <c r="K58" s="65" t="str">
        <f>CONCATENATE(Intro!$C$13,Intro!$H$13,IF(E58="Tecnologia en Analisis de Costos y Presupuestos",Intro!$U$2,IF(E58="Tecnología en Producción",Intro!$U$3,IF(E58 = "Tecnología en Calidad",Intro!$U$4,IF(E58 = "Tecnología en Gestión Administrativa",Intro!$U$5,IF(E58="Ingeniería en Producción",Intro!$U$6,IF(E58="Ingeniería Financiera y de Negocios",Intro!$U$7,IF(E58="Administración tecnológica",Intro!$U$9,IF(E58="Especialización en Finanzas​",Intro!$U$10,IF(E58="Especialización en formulación y evaluación de proyectos​",Intro!$U$11,IF(E58="Maestria En Gestión de la Innovación Tecnológica, Cooperación y Desarrollo Regional​",Intro!$U$12,IF( E58="Ingeniería en calidad",Intro!$U$8,""))))))))))),A58,"-",$K$2)</f>
        <v>20220118022-9</v>
      </c>
    </row>
    <row r="59" spans="1:11" x14ac:dyDescent="0.25">
      <c r="A59" s="69"/>
      <c r="B59" s="84"/>
      <c r="C59" s="84"/>
      <c r="D59" s="41"/>
      <c r="E59" s="72"/>
      <c r="F59" s="74"/>
      <c r="G59" s="64"/>
      <c r="H59" s="64"/>
      <c r="I59" s="64"/>
      <c r="J59" s="64"/>
      <c r="K59" s="66"/>
    </row>
    <row r="60" spans="1:11" x14ac:dyDescent="0.25">
      <c r="A60" s="69"/>
      <c r="B60" s="84"/>
      <c r="C60" s="84"/>
      <c r="D60" s="41"/>
      <c r="E60" s="73"/>
      <c r="F60" s="74"/>
      <c r="G60" s="64"/>
      <c r="H60" s="64"/>
      <c r="I60" s="64"/>
      <c r="J60" s="64"/>
      <c r="K60" s="67"/>
    </row>
    <row r="61" spans="1:11" x14ac:dyDescent="0.25">
      <c r="A61" s="69" t="s">
        <v>583</v>
      </c>
      <c r="B61" s="83" t="s">
        <v>584</v>
      </c>
      <c r="C61" s="84"/>
      <c r="D61" s="41">
        <v>1035865936</v>
      </c>
      <c r="E61" s="71" t="s">
        <v>15</v>
      </c>
      <c r="F61" s="74" t="s">
        <v>400</v>
      </c>
      <c r="G61" s="64" t="s">
        <v>582</v>
      </c>
      <c r="H61" s="64" t="s">
        <v>581</v>
      </c>
      <c r="I61" s="64" t="s">
        <v>581</v>
      </c>
      <c r="J61" s="64" t="s">
        <v>14</v>
      </c>
      <c r="K61" s="65" t="str">
        <f>CONCATENATE(Intro!$C$13,Intro!$H$13,IF(E61="Tecnologia en Analisis de Costos y Presupuestos",Intro!$U$2,IF(E61="Tecnología en Producción",Intro!$U$3,IF(E61 = "Tecnología en Calidad",Intro!$U$4,IF(E61 = "Tecnología en Gestión Administrativa",Intro!$U$5,IF(E61="Ingeniería en Producción",Intro!$U$6,IF(E61="Ingeniería Financiera y de Negocios",Intro!$U$7,IF(E61="Administración tecnológica",Intro!$U$9,IF(E61="Especialización en Finanzas​",Intro!$U$10,IF(E61="Especialización en formulación y evaluación de proyectos​",Intro!$U$11,IF(E61="Maestria En Gestión de la Innovación Tecnológica, Cooperación y Desarrollo Regional​",Intro!$U$12,IF( E61="Ingeniería en calidad",Intro!$U$8,""))))))))))),A61,"-",$K$2)</f>
        <v>20220118023-9</v>
      </c>
    </row>
    <row r="62" spans="1:11" x14ac:dyDescent="0.25">
      <c r="A62" s="69"/>
      <c r="B62" s="84"/>
      <c r="C62" s="84"/>
      <c r="D62" s="41"/>
      <c r="E62" s="72"/>
      <c r="F62" s="74"/>
      <c r="G62" s="64"/>
      <c r="H62" s="64"/>
      <c r="I62" s="64"/>
      <c r="J62" s="64"/>
      <c r="K62" s="66"/>
    </row>
    <row r="63" spans="1:11" x14ac:dyDescent="0.25">
      <c r="A63" s="69"/>
      <c r="B63" s="84"/>
      <c r="C63" s="84"/>
      <c r="D63" s="41"/>
      <c r="E63" s="73"/>
      <c r="F63" s="74"/>
      <c r="G63" s="64"/>
      <c r="H63" s="64"/>
      <c r="I63" s="64"/>
      <c r="J63" s="64"/>
      <c r="K63" s="67"/>
    </row>
    <row r="64" spans="1:11" ht="14.45" customHeight="1" x14ac:dyDescent="0.25">
      <c r="A64" s="69" t="s">
        <v>489</v>
      </c>
      <c r="B64" s="83" t="s">
        <v>586</v>
      </c>
      <c r="C64" s="84"/>
      <c r="D64" s="41" t="s">
        <v>587</v>
      </c>
      <c r="E64" s="71" t="s">
        <v>8</v>
      </c>
      <c r="F64" s="74" t="s">
        <v>436</v>
      </c>
      <c r="G64" s="64" t="s">
        <v>585</v>
      </c>
      <c r="H64" s="64" t="s">
        <v>120</v>
      </c>
      <c r="I64" s="64" t="s">
        <v>120</v>
      </c>
      <c r="J64" s="64" t="s">
        <v>14</v>
      </c>
      <c r="K64" s="65" t="str">
        <f>CONCATENATE(Intro!$C$13,Intro!$H$13,IF(E64="Tecnologia en Analisis de Costos y Presupuestos",Intro!$U$2,IF(E64="Tecnología en Producción",Intro!$U$3,IF(E64 = "Tecnología en Calidad",Intro!$U$4,IF(E64 = "Tecnología en Gestión Administrativa",Intro!$U$5,IF(E64="Ingeniería en Producción",Intro!$U$6,IF(E64="Ingeniería Financiera y de Negocios",Intro!$U$7,IF(E64="Administración tecnológica",Intro!$U$9,IF(E64="Especialización en Finanzas​",Intro!$U$10,IF(E64="Especialización en formulación y evaluación de proyectos​",Intro!$U$11,IF(E64="Maestria En Gestión de la Innovación Tecnológica, Cooperación y Desarrollo Regional​",Intro!$U$12,IF( E64="Ingeniería en calidad",Intro!$U$8,""))))))))))),A64,"-",$K$2)</f>
        <v>20220109008-9</v>
      </c>
    </row>
    <row r="65" spans="1:11" x14ac:dyDescent="0.25">
      <c r="A65" s="69"/>
      <c r="B65" s="84"/>
      <c r="C65" s="84"/>
      <c r="D65" s="41"/>
      <c r="E65" s="72"/>
      <c r="F65" s="74"/>
      <c r="G65" s="64"/>
      <c r="H65" s="64"/>
      <c r="I65" s="64"/>
      <c r="J65" s="64"/>
      <c r="K65" s="66"/>
    </row>
    <row r="66" spans="1:11" x14ac:dyDescent="0.25">
      <c r="A66" s="69"/>
      <c r="B66" s="84"/>
      <c r="C66" s="84"/>
      <c r="D66" s="41"/>
      <c r="E66" s="73"/>
      <c r="F66" s="74"/>
      <c r="G66" s="64"/>
      <c r="H66" s="64"/>
      <c r="I66" s="64"/>
      <c r="J66" s="64"/>
      <c r="K66" s="67"/>
    </row>
    <row r="67" spans="1:11" ht="16.899999999999999" customHeight="1" x14ac:dyDescent="0.25">
      <c r="A67" s="69" t="s">
        <v>588</v>
      </c>
      <c r="B67" s="83" t="s">
        <v>590</v>
      </c>
      <c r="C67" s="84"/>
      <c r="D67" s="41">
        <v>1040742513</v>
      </c>
      <c r="E67" s="71" t="s">
        <v>15</v>
      </c>
      <c r="F67" s="74" t="s">
        <v>400</v>
      </c>
      <c r="G67" s="64" t="s">
        <v>589</v>
      </c>
      <c r="H67" s="64" t="s">
        <v>581</v>
      </c>
      <c r="I67" s="64" t="s">
        <v>581</v>
      </c>
      <c r="J67" s="64" t="s">
        <v>14</v>
      </c>
      <c r="K67" s="65" t="str">
        <f>CONCATENATE(Intro!$C$13,Intro!$H$13,IF(E67="Tecnologia en Analisis de Costos y Presupuestos",Intro!$U$2,IF(E67="Tecnología en Producción",Intro!$U$3,IF(E67 = "Tecnología en Calidad",Intro!$U$4,IF(E67 = "Tecnología en Gestión Administrativa",Intro!$U$5,IF(E67="Ingeniería en Producción",Intro!$U$6,IF(E67="Ingeniería Financiera y de Negocios",Intro!$U$7,IF(E67="Administración tecnológica",Intro!$U$9,IF(E67="Especialización en Finanzas​",Intro!$U$10,IF(E67="Especialización en formulación y evaluación de proyectos​",Intro!$U$11,IF(E67="Maestria En Gestión de la Innovación Tecnológica, Cooperación y Desarrollo Regional​",Intro!$U$12,IF( E67="Ingeniería en calidad",Intro!$U$8,""))))))))))),A67,"-",$K$2)</f>
        <v>20220118024-9</v>
      </c>
    </row>
    <row r="68" spans="1:11" x14ac:dyDescent="0.25">
      <c r="A68" s="69"/>
      <c r="B68" s="84"/>
      <c r="C68" s="84"/>
      <c r="D68" s="41"/>
      <c r="E68" s="72"/>
      <c r="F68" s="74"/>
      <c r="G68" s="64"/>
      <c r="H68" s="64"/>
      <c r="I68" s="64"/>
      <c r="J68" s="64"/>
      <c r="K68" s="66"/>
    </row>
    <row r="69" spans="1:11" x14ac:dyDescent="0.25">
      <c r="A69" s="69"/>
      <c r="B69" s="84"/>
      <c r="C69" s="84"/>
      <c r="D69" s="41"/>
      <c r="E69" s="73"/>
      <c r="F69" s="74"/>
      <c r="G69" s="64"/>
      <c r="H69" s="64"/>
      <c r="I69" s="64"/>
      <c r="J69" s="64"/>
      <c r="K69" s="67"/>
    </row>
    <row r="70" spans="1:11" x14ac:dyDescent="0.25">
      <c r="A70" s="69" t="s">
        <v>592</v>
      </c>
      <c r="B70" s="83" t="s">
        <v>593</v>
      </c>
      <c r="C70" s="84"/>
      <c r="D70" s="41">
        <v>1036656508</v>
      </c>
      <c r="E70" s="71" t="s">
        <v>15</v>
      </c>
      <c r="F70" s="74" t="s">
        <v>400</v>
      </c>
      <c r="G70" s="64" t="s">
        <v>591</v>
      </c>
      <c r="H70" s="64" t="s">
        <v>581</v>
      </c>
      <c r="I70" s="64" t="s">
        <v>581</v>
      </c>
      <c r="J70" s="64" t="s">
        <v>14</v>
      </c>
      <c r="K70" s="65" t="str">
        <f>CONCATENATE(Intro!$C$13,Intro!$H$13,IF(E70="Tecnologia en Analisis de Costos y Presupuestos",Intro!$U$2,IF(E70="Tecnología en Producción",Intro!$U$3,IF(E70 = "Tecnología en Calidad",Intro!$U$4,IF(E70 = "Tecnología en Gestión Administrativa",Intro!$U$5,IF(E70="Ingeniería en Producción",Intro!$U$6,IF(E70="Ingeniería Financiera y de Negocios",Intro!$U$7,IF(E70="Administración tecnológica",Intro!$U$9,IF(E70="Especialización en Finanzas​",Intro!$U$10,IF(E70="Especialización en formulación y evaluación de proyectos​",Intro!$U$11,IF(E70="Maestria En Gestión de la Innovación Tecnológica, Cooperación y Desarrollo Regional​",Intro!$U$12,IF( E70="Ingeniería en calidad",Intro!$U$8,""))))))))))),A70,"-",$K$2)</f>
        <v>20220118025-9</v>
      </c>
    </row>
    <row r="71" spans="1:11" x14ac:dyDescent="0.25">
      <c r="A71" s="69"/>
      <c r="B71" s="84"/>
      <c r="C71" s="84"/>
      <c r="D71" s="41"/>
      <c r="E71" s="72"/>
      <c r="F71" s="74"/>
      <c r="G71" s="64"/>
      <c r="H71" s="64"/>
      <c r="I71" s="64"/>
      <c r="J71" s="64"/>
      <c r="K71" s="66"/>
    </row>
    <row r="72" spans="1:11" x14ac:dyDescent="0.25">
      <c r="A72" s="69"/>
      <c r="B72" s="84"/>
      <c r="C72" s="84"/>
      <c r="D72" s="41"/>
      <c r="E72" s="73"/>
      <c r="F72" s="74"/>
      <c r="G72" s="64"/>
      <c r="H72" s="64"/>
      <c r="I72" s="64"/>
      <c r="J72" s="64"/>
      <c r="K72" s="67"/>
    </row>
    <row r="73" spans="1:11" x14ac:dyDescent="0.25">
      <c r="A73" s="69" t="s">
        <v>594</v>
      </c>
      <c r="B73" s="83" t="s">
        <v>596</v>
      </c>
      <c r="C73" s="84"/>
      <c r="D73" s="41" t="s">
        <v>597</v>
      </c>
      <c r="E73" s="71" t="s">
        <v>15</v>
      </c>
      <c r="F73" s="74" t="s">
        <v>400</v>
      </c>
      <c r="G73" s="64" t="s">
        <v>595</v>
      </c>
      <c r="H73" s="64" t="s">
        <v>440</v>
      </c>
      <c r="I73" s="64" t="s">
        <v>440</v>
      </c>
      <c r="J73" s="64" t="s">
        <v>14</v>
      </c>
      <c r="K73" s="65" t="str">
        <f>CONCATENATE(Intro!$C$13,Intro!$H$13,IF(E73="Tecnologia en Analisis de Costos y Presupuestos",Intro!$U$2,IF(E73="Tecnología en Producción",Intro!$U$3,IF(E73 = "Tecnología en Calidad",Intro!$U$4,IF(E73 = "Tecnología en Gestión Administrativa",Intro!$U$5,IF(E73="Ingeniería en Producción",Intro!$U$6,IF(E73="Ingeniería Financiera y de Negocios",Intro!$U$7,IF(E73="Administración tecnológica",Intro!$U$9,IF(E73="Especialización en Finanzas​",Intro!$U$10,IF(E73="Especialización en formulación y evaluación de proyectos​",Intro!$U$11,IF(E73="Maestria En Gestión de la Innovación Tecnológica, Cooperación y Desarrollo Regional​",Intro!$U$12,IF( E73="Ingeniería en calidad",Intro!$U$8,""))))))))))),A73,"-",$K$2)</f>
        <v>20220118026-9</v>
      </c>
    </row>
    <row r="74" spans="1:11" x14ac:dyDescent="0.25">
      <c r="A74" s="69"/>
      <c r="B74" s="84"/>
      <c r="C74" s="84"/>
      <c r="D74" s="41"/>
      <c r="E74" s="72"/>
      <c r="F74" s="74"/>
      <c r="G74" s="64"/>
      <c r="H74" s="64"/>
      <c r="I74" s="64"/>
      <c r="J74" s="64"/>
      <c r="K74" s="66"/>
    </row>
    <row r="75" spans="1:11" x14ac:dyDescent="0.25">
      <c r="A75" s="69"/>
      <c r="B75" s="84"/>
      <c r="C75" s="84"/>
      <c r="D75" s="41"/>
      <c r="E75" s="73"/>
      <c r="F75" s="74"/>
      <c r="G75" s="64"/>
      <c r="H75" s="64"/>
      <c r="I75" s="64"/>
      <c r="J75" s="64"/>
      <c r="K75" s="67"/>
    </row>
    <row r="76" spans="1:11" x14ac:dyDescent="0.25">
      <c r="A76" s="69" t="s">
        <v>457</v>
      </c>
      <c r="B76" s="83" t="s">
        <v>600</v>
      </c>
      <c r="C76" s="84"/>
      <c r="D76" s="41">
        <v>1037646376</v>
      </c>
      <c r="E76" s="71" t="s">
        <v>4</v>
      </c>
      <c r="F76" s="74" t="s">
        <v>400</v>
      </c>
      <c r="G76" s="64" t="s">
        <v>598</v>
      </c>
      <c r="H76" s="64" t="s">
        <v>440</v>
      </c>
      <c r="I76" s="64" t="s">
        <v>440</v>
      </c>
      <c r="J76" s="64" t="s">
        <v>14</v>
      </c>
      <c r="K76" s="65" t="str">
        <f>CONCATENATE(Intro!$C$13,Intro!$H$13,IF(E76="Tecnologia en Analisis de Costos y Presupuestos",Intro!$U$2,IF(E76="Tecnología en Producción",Intro!$U$3,IF(E76 = "Tecnología en Calidad",Intro!$U$4,IF(E76 = "Tecnología en Gestión Administrativa",Intro!$U$5,IF(E76="Ingeniería en Producción",Intro!$U$6,IF(E76="Ingeniería Financiera y de Negocios",Intro!$U$7,IF(E76="Administración tecnológica",Intro!$U$9,IF(E76="Especialización en Finanzas​",Intro!$U$10,IF(E76="Especialización en formulación y evaluación de proyectos​",Intro!$U$11,IF(E76="Maestria En Gestión de la Innovación Tecnológica, Cooperación y Desarrollo Regional​",Intro!$U$12,IF( E76="Ingeniería en calidad",Intro!$U$8,""))))))))))),A76,"-",$K$2)</f>
        <v>20220107003-9</v>
      </c>
    </row>
    <row r="77" spans="1:11" x14ac:dyDescent="0.25">
      <c r="A77" s="69"/>
      <c r="B77" s="84"/>
      <c r="C77" s="84"/>
      <c r="D77" s="41"/>
      <c r="E77" s="72"/>
      <c r="F77" s="74"/>
      <c r="G77" s="64"/>
      <c r="H77" s="64"/>
      <c r="I77" s="64"/>
      <c r="J77" s="64"/>
      <c r="K77" s="66"/>
    </row>
    <row r="78" spans="1:11" x14ac:dyDescent="0.25">
      <c r="A78" s="69"/>
      <c r="B78" s="84"/>
      <c r="C78" s="84"/>
      <c r="D78" s="41"/>
      <c r="E78" s="73"/>
      <c r="F78" s="74"/>
      <c r="G78" s="64"/>
      <c r="H78" s="64"/>
      <c r="I78" s="64"/>
      <c r="J78" s="64"/>
      <c r="K78" s="67"/>
    </row>
    <row r="79" spans="1:11" x14ac:dyDescent="0.25">
      <c r="A79" s="69" t="s">
        <v>599</v>
      </c>
      <c r="B79" s="83" t="s">
        <v>602</v>
      </c>
      <c r="C79" s="84"/>
      <c r="D79" s="41" t="s">
        <v>603</v>
      </c>
      <c r="E79" s="71" t="s">
        <v>15</v>
      </c>
      <c r="F79" s="74" t="s">
        <v>400</v>
      </c>
      <c r="G79" s="64" t="s">
        <v>601</v>
      </c>
      <c r="H79" s="64" t="s">
        <v>440</v>
      </c>
      <c r="I79" s="64" t="s">
        <v>440</v>
      </c>
      <c r="J79" s="64" t="s">
        <v>14</v>
      </c>
      <c r="K79" s="65" t="str">
        <f>CONCATENATE(Intro!$C$13,Intro!$H$13,IF(E79="Tecnologia en Analisis de Costos y Presupuestos",Intro!$U$2,IF(E79="Tecnología en Producción",Intro!$U$3,IF(E79 = "Tecnología en Calidad",Intro!$U$4,IF(E79 = "Tecnología en Gestión Administrativa",Intro!$U$5,IF(E79="Ingeniería en Producción",Intro!$U$6,IF(E79="Ingeniería Financiera y de Negocios",Intro!$U$7,IF(E79="Administración tecnológica",Intro!$U$9,IF(E79="Especialización en Finanzas​",Intro!$U$10,IF(E79="Especialización en formulación y evaluación de proyectos​",Intro!$U$11,IF(E79="Maestria En Gestión de la Innovación Tecnológica, Cooperación y Desarrollo Regional​",Intro!$U$12,IF( E79="Ingeniería en calidad",Intro!$U$8,""))))))))))),A79,"-",$K$2)</f>
        <v>20220118027-9</v>
      </c>
    </row>
    <row r="80" spans="1:11" x14ac:dyDescent="0.25">
      <c r="A80" s="69"/>
      <c r="B80" s="84"/>
      <c r="C80" s="84"/>
      <c r="D80" s="41"/>
      <c r="E80" s="72"/>
      <c r="F80" s="74"/>
      <c r="G80" s="64"/>
      <c r="H80" s="64"/>
      <c r="I80" s="64"/>
      <c r="J80" s="64"/>
      <c r="K80" s="66"/>
    </row>
    <row r="81" spans="1:11" x14ac:dyDescent="0.25">
      <c r="A81" s="69"/>
      <c r="B81" s="84"/>
      <c r="C81" s="84"/>
      <c r="D81" s="41"/>
      <c r="E81" s="73"/>
      <c r="F81" s="74"/>
      <c r="G81" s="64"/>
      <c r="H81" s="64"/>
      <c r="I81" s="64"/>
      <c r="J81" s="64"/>
      <c r="K81" s="67"/>
    </row>
    <row r="82" spans="1:11" x14ac:dyDescent="0.25">
      <c r="A82" s="69" t="s">
        <v>605</v>
      </c>
      <c r="B82" s="83" t="s">
        <v>606</v>
      </c>
      <c r="C82" s="84"/>
      <c r="D82" s="41">
        <v>42844169</v>
      </c>
      <c r="E82" s="71" t="s">
        <v>15</v>
      </c>
      <c r="F82" s="74" t="s">
        <v>400</v>
      </c>
      <c r="G82" s="64" t="s">
        <v>604</v>
      </c>
      <c r="H82" s="64" t="s">
        <v>440</v>
      </c>
      <c r="I82" s="64" t="s">
        <v>440</v>
      </c>
      <c r="J82" s="64" t="s">
        <v>14</v>
      </c>
      <c r="K82" s="65" t="str">
        <f>CONCATENATE(Intro!$C$13,Intro!$H$13,IF(E82="Tecnologia en Analisis de Costos y Presupuestos",Intro!$U$2,IF(E82="Tecnología en Producción",Intro!$U$3,IF(E82 = "Tecnología en Calidad",Intro!$U$4,IF(E82 = "Tecnología en Gestión Administrativa",Intro!$U$5,IF(E82="Ingeniería en Producción",Intro!$U$6,IF(E82="Ingeniería Financiera y de Negocios",Intro!$U$7,IF(E82="Administración tecnológica",Intro!$U$9,IF(E82="Especialización en Finanzas​",Intro!$U$10,IF(E82="Especialización en formulación y evaluación de proyectos​",Intro!$U$11,IF(E82="Maestria En Gestión de la Innovación Tecnológica, Cooperación y Desarrollo Regional​",Intro!$U$12,IF( E82="Ingeniería en calidad",Intro!$U$8,""))))))))))),A82,"-",$K$2)</f>
        <v>20220118028-9</v>
      </c>
    </row>
    <row r="83" spans="1:11" x14ac:dyDescent="0.25">
      <c r="A83" s="69"/>
      <c r="B83" s="84"/>
      <c r="C83" s="84"/>
      <c r="D83" s="41"/>
      <c r="E83" s="72"/>
      <c r="F83" s="74"/>
      <c r="G83" s="64"/>
      <c r="H83" s="64"/>
      <c r="I83" s="64"/>
      <c r="J83" s="64"/>
      <c r="K83" s="66"/>
    </row>
    <row r="84" spans="1:11" x14ac:dyDescent="0.25">
      <c r="A84" s="69"/>
      <c r="B84" s="84"/>
      <c r="C84" s="84"/>
      <c r="D84" s="41"/>
      <c r="E84" s="73"/>
      <c r="F84" s="74"/>
      <c r="G84" s="64"/>
      <c r="H84" s="64"/>
      <c r="I84" s="64"/>
      <c r="J84" s="64"/>
      <c r="K84" s="67"/>
    </row>
    <row r="85" spans="1:11" x14ac:dyDescent="0.25">
      <c r="A85" s="69" t="s">
        <v>497</v>
      </c>
      <c r="B85" s="83" t="s">
        <v>608</v>
      </c>
      <c r="C85" s="84"/>
      <c r="D85" s="41">
        <v>1035918636</v>
      </c>
      <c r="E85" s="71" t="s">
        <v>8</v>
      </c>
      <c r="F85" s="74" t="s">
        <v>400</v>
      </c>
      <c r="G85" s="64" t="s">
        <v>607</v>
      </c>
      <c r="H85" s="64" t="s">
        <v>74</v>
      </c>
      <c r="I85" s="64" t="s">
        <v>74</v>
      </c>
      <c r="J85" s="64" t="s">
        <v>14</v>
      </c>
      <c r="K85" s="65" t="str">
        <f>CONCATENATE(Intro!$C$13,Intro!$H$13,IF(E85="Tecnologia en Analisis de Costos y Presupuestos",Intro!$U$2,IF(E85="Tecnología en Producción",Intro!$U$3,IF(E85 = "Tecnología en Calidad",Intro!$U$4,IF(E85 = "Tecnología en Gestión Administrativa",Intro!$U$5,IF(E85="Ingeniería en Producción",Intro!$U$6,IF(E85="Ingeniería Financiera y de Negocios",Intro!$U$7,IF(E85="Administración tecnológica",Intro!$U$9,IF(E85="Especialización en Finanzas​",Intro!$U$10,IF(E85="Especialización en formulación y evaluación de proyectos​",Intro!$U$11,IF(E85="Maestria En Gestión de la Innovación Tecnológica, Cooperación y Desarrollo Regional​",Intro!$U$12,IF( E85="Ingeniería en calidad",Intro!$U$8,""))))))))))),A85,"-",$K$2)</f>
        <v>20220109009-9</v>
      </c>
    </row>
    <row r="86" spans="1:11" x14ac:dyDescent="0.25">
      <c r="A86" s="69"/>
      <c r="B86" s="84"/>
      <c r="C86" s="84"/>
      <c r="D86" s="41"/>
      <c r="E86" s="72"/>
      <c r="F86" s="74"/>
      <c r="G86" s="64"/>
      <c r="H86" s="64"/>
      <c r="I86" s="64"/>
      <c r="J86" s="64"/>
      <c r="K86" s="66"/>
    </row>
    <row r="87" spans="1:11" x14ac:dyDescent="0.25">
      <c r="A87" s="69"/>
      <c r="B87" s="84"/>
      <c r="C87" s="84"/>
      <c r="D87" s="41"/>
      <c r="E87" s="73"/>
      <c r="F87" s="74"/>
      <c r="G87" s="64"/>
      <c r="H87" s="64"/>
      <c r="I87" s="64"/>
      <c r="J87" s="64"/>
      <c r="K87" s="67"/>
    </row>
    <row r="88" spans="1:11" x14ac:dyDescent="0.25">
      <c r="A88" s="69" t="s">
        <v>610</v>
      </c>
      <c r="B88" s="83" t="s">
        <v>611</v>
      </c>
      <c r="C88" s="84"/>
      <c r="D88" s="41">
        <v>1017188735</v>
      </c>
      <c r="E88" s="71" t="s">
        <v>15</v>
      </c>
      <c r="F88" s="74" t="s">
        <v>400</v>
      </c>
      <c r="G88" s="64" t="s">
        <v>609</v>
      </c>
      <c r="H88" s="64" t="s">
        <v>74</v>
      </c>
      <c r="I88" s="64" t="s">
        <v>74</v>
      </c>
      <c r="J88" s="64" t="s">
        <v>14</v>
      </c>
      <c r="K88" s="65" t="str">
        <f>CONCATENATE(Intro!$C$13,Intro!$H$13,IF(E88="Tecnologia en Analisis de Costos y Presupuestos",Intro!$U$2,IF(E88="Tecnología en Producción",Intro!$U$3,IF(E88 = "Tecnología en Calidad",Intro!$U$4,IF(E88 = "Tecnología en Gestión Administrativa",Intro!$U$5,IF(E88="Ingeniería en Producción",Intro!$U$6,IF(E88="Ingeniería Financiera y de Negocios",Intro!$U$7,IF(E88="Administración tecnológica",Intro!$U$9,IF(E88="Especialización en Finanzas​",Intro!$U$10,IF(E88="Especialización en formulación y evaluación de proyectos​",Intro!$U$11,IF(E88="Maestria En Gestión de la Innovación Tecnológica, Cooperación y Desarrollo Regional​",Intro!$U$12,IF( E88="Ingeniería en calidad",Intro!$U$8,""))))))))))),A88,"-",$K$2)</f>
        <v>20220118029-9</v>
      </c>
    </row>
    <row r="89" spans="1:11" x14ac:dyDescent="0.25">
      <c r="A89" s="69"/>
      <c r="B89" s="84"/>
      <c r="C89" s="84"/>
      <c r="D89" s="41"/>
      <c r="E89" s="72"/>
      <c r="F89" s="74"/>
      <c r="G89" s="64"/>
      <c r="H89" s="64"/>
      <c r="I89" s="64"/>
      <c r="J89" s="64"/>
      <c r="K89" s="66"/>
    </row>
    <row r="90" spans="1:11" x14ac:dyDescent="0.25">
      <c r="A90" s="69"/>
      <c r="B90" s="84"/>
      <c r="C90" s="84"/>
      <c r="D90" s="41"/>
      <c r="E90" s="73"/>
      <c r="F90" s="74"/>
      <c r="G90" s="64"/>
      <c r="H90" s="64"/>
      <c r="I90" s="64"/>
      <c r="J90" s="64"/>
      <c r="K90" s="67"/>
    </row>
    <row r="91" spans="1:11" x14ac:dyDescent="0.25">
      <c r="A91" s="69" t="s">
        <v>615</v>
      </c>
      <c r="B91" s="83" t="s">
        <v>612</v>
      </c>
      <c r="C91" s="84"/>
      <c r="D91" s="41">
        <v>1214730954</v>
      </c>
      <c r="E91" s="71" t="s">
        <v>15</v>
      </c>
      <c r="F91" s="74" t="s">
        <v>402</v>
      </c>
      <c r="G91" s="64" t="s">
        <v>646</v>
      </c>
      <c r="H91" s="64" t="s">
        <v>109</v>
      </c>
      <c r="I91" s="64" t="s">
        <v>432</v>
      </c>
      <c r="J91" s="64" t="s">
        <v>14</v>
      </c>
      <c r="K91" s="65" t="str">
        <f>CONCATENATE(Intro!$C$13,Intro!$H$13,IF(E91="Tecnologia en Analisis de Costos y Presupuestos",Intro!$U$2,IF(E91="Tecnología en Producción",Intro!$U$3,IF(E91 = "Tecnología en Calidad",Intro!$U$4,IF(E91 = "Tecnología en Gestión Administrativa",Intro!$U$5,IF(E91="Ingeniería en Producción",Intro!$U$6,IF(E91="Ingeniería Financiera y de Negocios",Intro!$U$7,IF(E91="Administración tecnológica",Intro!$U$9,IF(E91="Especialización en Finanzas​",Intro!$U$10,IF(E91="Especialización en formulación y evaluación de proyectos​",Intro!$U$11,IF(E91="Maestria En Gestión de la Innovación Tecnológica, Cooperación y Desarrollo Regional​",Intro!$U$12,IF( E91="Ingeniería en calidad",Intro!$U$8,""))))))))))),A91,"-",$K$2)</f>
        <v>20220118030-9</v>
      </c>
    </row>
    <row r="92" spans="1:11" x14ac:dyDescent="0.25">
      <c r="A92" s="69"/>
      <c r="B92" s="84" t="s">
        <v>613</v>
      </c>
      <c r="C92" s="84"/>
      <c r="D92" s="41">
        <v>1020423042</v>
      </c>
      <c r="E92" s="72"/>
      <c r="F92" s="74"/>
      <c r="G92" s="64"/>
      <c r="H92" s="64"/>
      <c r="I92" s="64"/>
      <c r="J92" s="64"/>
      <c r="K92" s="66"/>
    </row>
    <row r="93" spans="1:11" x14ac:dyDescent="0.25">
      <c r="A93" s="69"/>
      <c r="B93" s="84" t="s">
        <v>614</v>
      </c>
      <c r="C93" s="84"/>
      <c r="D93" s="41">
        <v>43912033</v>
      </c>
      <c r="E93" s="73"/>
      <c r="F93" s="74"/>
      <c r="G93" s="64"/>
      <c r="H93" s="64"/>
      <c r="I93" s="64"/>
      <c r="J93" s="64"/>
      <c r="K93" s="67"/>
    </row>
    <row r="94" spans="1:11" x14ac:dyDescent="0.25">
      <c r="A94" s="69" t="s">
        <v>617</v>
      </c>
      <c r="B94" s="83" t="s">
        <v>618</v>
      </c>
      <c r="C94" s="84"/>
      <c r="D94" s="41">
        <v>1035867758</v>
      </c>
      <c r="E94" s="71" t="s">
        <v>15</v>
      </c>
      <c r="F94" s="74" t="s">
        <v>402</v>
      </c>
      <c r="G94" s="64" t="s">
        <v>616</v>
      </c>
      <c r="H94" s="64" t="s">
        <v>56</v>
      </c>
      <c r="I94" s="64" t="s">
        <v>109</v>
      </c>
      <c r="J94" s="64" t="s">
        <v>14</v>
      </c>
      <c r="K94" s="65" t="str">
        <f>CONCATENATE(Intro!$C$13,Intro!$H$13,IF(E94="Tecnologia en Analisis de Costos y Presupuestos",Intro!$U$2,IF(E94="Tecnología en Producción",Intro!$U$3,IF(E94 = "Tecnología en Calidad",Intro!$U$4,IF(E94 = "Tecnología en Gestión Administrativa",Intro!$U$5,IF(E94="Ingeniería en Producción",Intro!$U$6,IF(E94="Ingeniería Financiera y de Negocios",Intro!$U$7,IF(E94="Administración tecnológica",Intro!$U$9,IF(E94="Especialización en Finanzas​",Intro!$U$10,IF(E94="Especialización en formulación y evaluación de proyectos​",Intro!$U$11,IF(E94="Maestria En Gestión de la Innovación Tecnológica, Cooperación y Desarrollo Regional​",Intro!$U$12,IF( E94="Ingeniería en calidad",Intro!$U$8,""))))))))))),A94,"-",$K$2)</f>
        <v>20220118031-9</v>
      </c>
    </row>
    <row r="95" spans="1:11" x14ac:dyDescent="0.25">
      <c r="A95" s="69"/>
      <c r="B95" s="84" t="s">
        <v>619</v>
      </c>
      <c r="C95" s="84"/>
      <c r="D95" s="41">
        <v>1036644825</v>
      </c>
      <c r="E95" s="72"/>
      <c r="F95" s="74"/>
      <c r="G95" s="64"/>
      <c r="H95" s="64"/>
      <c r="I95" s="64"/>
      <c r="J95" s="64"/>
      <c r="K95" s="66"/>
    </row>
    <row r="96" spans="1:11" x14ac:dyDescent="0.25">
      <c r="A96" s="69"/>
      <c r="B96" s="84"/>
      <c r="C96" s="84"/>
      <c r="D96" s="41"/>
      <c r="E96" s="73"/>
      <c r="F96" s="74"/>
      <c r="G96" s="64"/>
      <c r="H96" s="64"/>
      <c r="I96" s="64"/>
      <c r="J96" s="64"/>
      <c r="K96" s="67"/>
    </row>
    <row r="97" spans="1:11" x14ac:dyDescent="0.25">
      <c r="A97" s="69" t="s">
        <v>621</v>
      </c>
      <c r="B97" s="83" t="s">
        <v>622</v>
      </c>
      <c r="C97" s="84"/>
      <c r="D97" s="41">
        <v>1042062107</v>
      </c>
      <c r="E97" s="71" t="s">
        <v>15</v>
      </c>
      <c r="F97" s="74" t="s">
        <v>402</v>
      </c>
      <c r="G97" s="64" t="s">
        <v>620</v>
      </c>
      <c r="H97" s="64" t="s">
        <v>323</v>
      </c>
      <c r="I97" s="64" t="s">
        <v>191</v>
      </c>
      <c r="J97" s="64" t="s">
        <v>14</v>
      </c>
      <c r="K97" s="65" t="str">
        <f>CONCATENATE(Intro!$C$13,Intro!$H$13,IF(E97="Tecnologia en Analisis de Costos y Presupuestos",Intro!$U$2,IF(E97="Tecnología en Producción",Intro!$U$3,IF(E97 = "Tecnología en Calidad",Intro!$U$4,IF(E97 = "Tecnología en Gestión Administrativa",Intro!$U$5,IF(E97="Ingeniería en Producción",Intro!$U$6,IF(E97="Ingeniería Financiera y de Negocios",Intro!$U$7,IF(E97="Administración tecnológica",Intro!$U$9,IF(E97="Especialización en Finanzas​",Intro!$U$10,IF(E97="Especialización en formulación y evaluación de proyectos​",Intro!$U$11,IF(E97="Maestria En Gestión de la Innovación Tecnológica, Cooperación y Desarrollo Regional​",Intro!$U$12,IF( E97="Ingeniería en calidad",Intro!$U$8,""))))))))))),A97,"-",$K$2)</f>
        <v>20220118032-9</v>
      </c>
    </row>
    <row r="98" spans="1:11" x14ac:dyDescent="0.25">
      <c r="A98" s="69"/>
      <c r="B98" s="84" t="s">
        <v>623</v>
      </c>
      <c r="C98" s="84"/>
      <c r="D98" s="41">
        <v>1037587340</v>
      </c>
      <c r="E98" s="72"/>
      <c r="F98" s="74"/>
      <c r="G98" s="64"/>
      <c r="H98" s="64"/>
      <c r="I98" s="64"/>
      <c r="J98" s="64"/>
      <c r="K98" s="66"/>
    </row>
    <row r="99" spans="1:11" x14ac:dyDescent="0.25">
      <c r="A99" s="69"/>
      <c r="B99" s="84" t="s">
        <v>624</v>
      </c>
      <c r="C99" s="84"/>
      <c r="D99" s="41">
        <v>98716920</v>
      </c>
      <c r="E99" s="73"/>
      <c r="F99" s="74"/>
      <c r="G99" s="64"/>
      <c r="H99" s="64"/>
      <c r="I99" s="64"/>
      <c r="J99" s="64"/>
      <c r="K99" s="67"/>
    </row>
    <row r="100" spans="1:11" x14ac:dyDescent="0.25">
      <c r="A100" s="69" t="s">
        <v>626</v>
      </c>
      <c r="B100" s="83" t="s">
        <v>627</v>
      </c>
      <c r="C100" s="84"/>
      <c r="D100" s="41">
        <v>1128437717</v>
      </c>
      <c r="E100" s="71" t="s">
        <v>15</v>
      </c>
      <c r="F100" s="74" t="s">
        <v>402</v>
      </c>
      <c r="G100" s="64" t="s">
        <v>625</v>
      </c>
      <c r="H100" s="64" t="s">
        <v>301</v>
      </c>
      <c r="I100" s="64" t="s">
        <v>446</v>
      </c>
      <c r="J100" s="64" t="s">
        <v>14</v>
      </c>
      <c r="K100" s="65" t="str">
        <f>CONCATENATE(Intro!$C$13,Intro!$H$13,IF(E100="Tecnologia en Analisis de Costos y Presupuestos",Intro!$U$2,IF(E100="Tecnología en Producción",Intro!$U$3,IF(E100 = "Tecnología en Calidad",Intro!$U$4,IF(E100 = "Tecnología en Gestión Administrativa",Intro!$U$5,IF(E100="Ingeniería en Producción",Intro!$U$6,IF(E100="Ingeniería Financiera y de Negocios",Intro!$U$7,IF(E100="Administración tecnológica",Intro!$U$9,IF(E100="Especialización en Finanzas​",Intro!$U$10,IF(E100="Especialización en formulación y evaluación de proyectos​",Intro!$U$11,IF(E100="Maestria En Gestión de la Innovación Tecnológica, Cooperación y Desarrollo Regional​",Intro!$U$12,IF( E100="Ingeniería en calidad",Intro!$U$8,""))))))))))),A100,"-",$K$2)</f>
        <v>20220118033-9</v>
      </c>
    </row>
    <row r="101" spans="1:11" x14ac:dyDescent="0.25">
      <c r="A101" s="69"/>
      <c r="B101" s="84" t="s">
        <v>628</v>
      </c>
      <c r="C101" s="84"/>
      <c r="D101" s="41">
        <v>1128396172</v>
      </c>
      <c r="E101" s="72"/>
      <c r="F101" s="74"/>
      <c r="G101" s="64"/>
      <c r="H101" s="64"/>
      <c r="I101" s="64"/>
      <c r="J101" s="64"/>
      <c r="K101" s="66"/>
    </row>
    <row r="102" spans="1:11" x14ac:dyDescent="0.25">
      <c r="A102" s="69"/>
      <c r="B102" s="84" t="s">
        <v>629</v>
      </c>
      <c r="C102" s="84"/>
      <c r="D102" s="41">
        <v>3474017</v>
      </c>
      <c r="E102" s="73"/>
      <c r="F102" s="74"/>
      <c r="G102" s="64"/>
      <c r="H102" s="64"/>
      <c r="I102" s="64"/>
      <c r="J102" s="64"/>
      <c r="K102" s="67"/>
    </row>
    <row r="103" spans="1:11" x14ac:dyDescent="0.25">
      <c r="A103" s="69" t="s">
        <v>631</v>
      </c>
      <c r="B103" s="83" t="s">
        <v>632</v>
      </c>
      <c r="C103" s="84"/>
      <c r="D103" s="41">
        <v>10118093</v>
      </c>
      <c r="E103" s="71" t="s">
        <v>15</v>
      </c>
      <c r="F103" s="74" t="s">
        <v>402</v>
      </c>
      <c r="G103" s="64" t="s">
        <v>630</v>
      </c>
      <c r="H103" s="64" t="s">
        <v>275</v>
      </c>
      <c r="I103" s="64" t="s">
        <v>56</v>
      </c>
      <c r="J103" s="64" t="s">
        <v>14</v>
      </c>
      <c r="K103" s="65" t="str">
        <f>CONCATENATE(Intro!$C$13,Intro!$H$13,IF(E103="Tecnologia en Analisis de Costos y Presupuestos",Intro!$U$2,IF(E103="Tecnología en Producción",Intro!$U$3,IF(E103 = "Tecnología en Calidad",Intro!$U$4,IF(E103 = "Tecnología en Gestión Administrativa",Intro!$U$5,IF(E103="Ingeniería en Producción",Intro!$U$6,IF(E103="Ingeniería Financiera y de Negocios",Intro!$U$7,IF(E103="Administración tecnológica",Intro!$U$9,IF(E103="Especialización en Finanzas​",Intro!$U$10,IF(E103="Especialización en formulación y evaluación de proyectos​",Intro!$U$11,IF(E103="Maestria En Gestión de la Innovación Tecnológica, Cooperación y Desarrollo Regional​",Intro!$U$12,IF( E103="Ingeniería en calidad",Intro!$U$8,""))))))))))),A103,"-",$K$2)</f>
        <v>20220118034-9</v>
      </c>
    </row>
    <row r="104" spans="1:11" x14ac:dyDescent="0.25">
      <c r="A104" s="69"/>
      <c r="B104" s="84" t="s">
        <v>633</v>
      </c>
      <c r="C104" s="84"/>
      <c r="D104" s="41">
        <v>1040323155</v>
      </c>
      <c r="E104" s="72"/>
      <c r="F104" s="74"/>
      <c r="G104" s="64"/>
      <c r="H104" s="64"/>
      <c r="I104" s="64"/>
      <c r="J104" s="64"/>
      <c r="K104" s="66"/>
    </row>
    <row r="105" spans="1:11" x14ac:dyDescent="0.25">
      <c r="A105" s="69"/>
      <c r="B105" s="84" t="s">
        <v>634</v>
      </c>
      <c r="C105" s="84"/>
      <c r="D105" s="41">
        <v>10218061</v>
      </c>
      <c r="E105" s="73"/>
      <c r="F105" s="74"/>
      <c r="G105" s="64"/>
      <c r="H105" s="64"/>
      <c r="I105" s="64"/>
      <c r="J105" s="64"/>
      <c r="K105" s="67"/>
    </row>
    <row r="106" spans="1:11" x14ac:dyDescent="0.25">
      <c r="A106" s="69" t="s">
        <v>462</v>
      </c>
      <c r="B106" s="83" t="s">
        <v>637</v>
      </c>
      <c r="C106" s="84"/>
      <c r="D106" s="41">
        <v>15519088</v>
      </c>
      <c r="E106" s="71" t="s">
        <v>4</v>
      </c>
      <c r="F106" s="74" t="s">
        <v>400</v>
      </c>
      <c r="G106" s="64" t="s">
        <v>636</v>
      </c>
      <c r="H106" s="64" t="s">
        <v>439</v>
      </c>
      <c r="I106" s="64" t="s">
        <v>439</v>
      </c>
      <c r="J106" s="64" t="s">
        <v>14</v>
      </c>
      <c r="K106" s="65" t="str">
        <f>CONCATENATE(Intro!$C$13,Intro!$H$13,IF(E106="Tecnologia en Analisis de Costos y Presupuestos",Intro!$U$2,IF(E106="Tecnología en Producción",Intro!$U$3,IF(E106 = "Tecnología en Calidad",Intro!$U$4,IF(E106 = "Tecnología en Gestión Administrativa",Intro!$U$5,IF(E106="Ingeniería en Producción",Intro!$U$6,IF(E106="Ingeniería Financiera y de Negocios",Intro!$U$7,IF(E106="Administración tecnológica",Intro!$U$9,IF(E106="Especialización en Finanzas​",Intro!$U$10,IF(E106="Especialización en formulación y evaluación de proyectos​",Intro!$U$11,IF(E106="Maestria En Gestión de la Innovación Tecnológica, Cooperación y Desarrollo Regional​",Intro!$U$12,IF( E106="Ingeniería en calidad",Intro!$U$8,""))))))))))),A106,"-",$K$2)</f>
        <v>20220107004-9</v>
      </c>
    </row>
    <row r="107" spans="1:11" x14ac:dyDescent="0.25">
      <c r="A107" s="69"/>
      <c r="B107" s="84"/>
      <c r="C107" s="84"/>
      <c r="D107" s="41"/>
      <c r="E107" s="72"/>
      <c r="F107" s="74"/>
      <c r="G107" s="64"/>
      <c r="H107" s="64"/>
      <c r="I107" s="64"/>
      <c r="J107" s="64"/>
      <c r="K107" s="66"/>
    </row>
    <row r="108" spans="1:11" x14ac:dyDescent="0.25">
      <c r="A108" s="69"/>
      <c r="B108" s="84"/>
      <c r="C108" s="84"/>
      <c r="D108" s="41"/>
      <c r="E108" s="73"/>
      <c r="F108" s="74"/>
      <c r="G108" s="64"/>
      <c r="H108" s="64"/>
      <c r="I108" s="64"/>
      <c r="J108" s="64"/>
      <c r="K108" s="67"/>
    </row>
    <row r="109" spans="1:11" x14ac:dyDescent="0.25">
      <c r="A109" s="69" t="s">
        <v>640</v>
      </c>
      <c r="B109" s="83" t="s">
        <v>638</v>
      </c>
      <c r="C109" s="84"/>
      <c r="D109" s="41">
        <v>71319111</v>
      </c>
      <c r="E109" s="71" t="s">
        <v>15</v>
      </c>
      <c r="F109" s="74" t="s">
        <v>400</v>
      </c>
      <c r="G109" s="64" t="s">
        <v>639</v>
      </c>
      <c r="H109" s="64" t="s">
        <v>439</v>
      </c>
      <c r="I109" s="64" t="s">
        <v>439</v>
      </c>
      <c r="J109" s="64" t="s">
        <v>14</v>
      </c>
      <c r="K109" s="65" t="str">
        <f>CONCATENATE(Intro!$C$13,Intro!$H$13,IF(E109="Tecnologia en Analisis de Costos y Presupuestos",Intro!$U$2,IF(E109="Tecnología en Producción",Intro!$U$3,IF(E109 = "Tecnología en Calidad",Intro!$U$4,IF(E109 = "Tecnología en Gestión Administrativa",Intro!$U$5,IF(E109="Ingeniería en Producción",Intro!$U$6,IF(E109="Ingeniería Financiera y de Negocios",Intro!$U$7,IF(E109="Administración tecnológica",Intro!$U$9,IF(E109="Especialización en Finanzas​",Intro!$U$10,IF(E109="Especialización en formulación y evaluación de proyectos​",Intro!$U$11,IF(E109="Maestria En Gestión de la Innovación Tecnológica, Cooperación y Desarrollo Regional​",Intro!$U$12,IF( E109="Ingeniería en calidad",Intro!$U$8,""))))))))))),A109,"-",$K$2)</f>
        <v>20220118035-9</v>
      </c>
    </row>
    <row r="110" spans="1:11" x14ac:dyDescent="0.25">
      <c r="A110" s="69"/>
      <c r="B110" s="84"/>
      <c r="C110" s="84"/>
      <c r="D110" s="41"/>
      <c r="E110" s="72"/>
      <c r="F110" s="74"/>
      <c r="G110" s="64"/>
      <c r="H110" s="64"/>
      <c r="I110" s="64"/>
      <c r="J110" s="64"/>
      <c r="K110" s="66"/>
    </row>
    <row r="111" spans="1:11" x14ac:dyDescent="0.25">
      <c r="A111" s="69"/>
      <c r="B111" s="84"/>
      <c r="C111" s="84"/>
      <c r="D111" s="41"/>
      <c r="E111" s="73"/>
      <c r="F111" s="74"/>
      <c r="G111" s="64"/>
      <c r="H111" s="64"/>
      <c r="I111" s="64"/>
      <c r="J111" s="64"/>
      <c r="K111" s="67"/>
    </row>
    <row r="112" spans="1:11" x14ac:dyDescent="0.25">
      <c r="A112" s="69" t="s">
        <v>642</v>
      </c>
      <c r="B112" s="83" t="s">
        <v>643</v>
      </c>
      <c r="C112" s="84"/>
      <c r="D112" s="41">
        <v>71394198</v>
      </c>
      <c r="E112" s="71" t="s">
        <v>15</v>
      </c>
      <c r="F112" s="74" t="s">
        <v>402</v>
      </c>
      <c r="G112" s="64" t="s">
        <v>641</v>
      </c>
      <c r="H112" s="64" t="s">
        <v>432</v>
      </c>
      <c r="I112" s="64" t="s">
        <v>431</v>
      </c>
      <c r="J112" s="64" t="s">
        <v>14</v>
      </c>
      <c r="K112" s="65" t="str">
        <f>CONCATENATE(Intro!$C$13,Intro!$H$13,IF(E112="Tecnologia en Analisis de Costos y Presupuestos",Intro!$U$2,IF(E112="Tecnología en Producción",Intro!$U$3,IF(E112 = "Tecnología en Calidad",Intro!$U$4,IF(E112 = "Tecnología en Gestión Administrativa",Intro!$U$5,IF(E112="Ingeniería en Producción",Intro!$U$6,IF(E112="Ingeniería Financiera y de Negocios",Intro!$U$7,IF(E112="Administración tecnológica",Intro!$U$9,IF(E112="Especialización en Finanzas​",Intro!$U$10,IF(E112="Especialización en formulación y evaluación de proyectos​",Intro!$U$11,IF(E112="Maestria En Gestión de la Innovación Tecnológica, Cooperación y Desarrollo Regional​",Intro!$U$12,IF( E112="Ingeniería en calidad",Intro!$U$8,""))))))))))),A112,"-",$K$2)</f>
        <v>20220118036-9</v>
      </c>
    </row>
    <row r="113" spans="1:11" x14ac:dyDescent="0.25">
      <c r="A113" s="69"/>
      <c r="B113" s="84" t="s">
        <v>644</v>
      </c>
      <c r="C113" s="84"/>
      <c r="D113" s="41">
        <v>8031568</v>
      </c>
      <c r="E113" s="72"/>
      <c r="F113" s="74"/>
      <c r="G113" s="64"/>
      <c r="H113" s="64"/>
      <c r="I113" s="64"/>
      <c r="J113" s="64"/>
      <c r="K113" s="66"/>
    </row>
    <row r="114" spans="1:11" x14ac:dyDescent="0.25">
      <c r="A114" s="69"/>
      <c r="B114" s="84" t="s">
        <v>645</v>
      </c>
      <c r="C114" s="84"/>
      <c r="D114" s="41">
        <v>1027880181</v>
      </c>
      <c r="E114" s="73"/>
      <c r="F114" s="74"/>
      <c r="G114" s="64"/>
      <c r="H114" s="64"/>
      <c r="I114" s="64"/>
      <c r="J114" s="64"/>
      <c r="K114" s="67"/>
    </row>
  </sheetData>
  <mergeCells count="413">
    <mergeCell ref="A112:A114"/>
    <mergeCell ref="B112:C112"/>
    <mergeCell ref="E112:E114"/>
    <mergeCell ref="F112:F114"/>
    <mergeCell ref="G112:G114"/>
    <mergeCell ref="H112:H114"/>
    <mergeCell ref="I112:I114"/>
    <mergeCell ref="J112:J114"/>
    <mergeCell ref="K112:K114"/>
    <mergeCell ref="B113:C113"/>
    <mergeCell ref="B114:C114"/>
    <mergeCell ref="A82:A84"/>
    <mergeCell ref="B82:C82"/>
    <mergeCell ref="E82:E84"/>
    <mergeCell ref="F82:F84"/>
    <mergeCell ref="G82:G84"/>
    <mergeCell ref="H82:H84"/>
    <mergeCell ref="I82:I84"/>
    <mergeCell ref="J82:J84"/>
    <mergeCell ref="K82:K84"/>
    <mergeCell ref="B83:C83"/>
    <mergeCell ref="B84:C84"/>
    <mergeCell ref="A79:A81"/>
    <mergeCell ref="B79:C79"/>
    <mergeCell ref="E79:E81"/>
    <mergeCell ref="F79:F81"/>
    <mergeCell ref="G79:G81"/>
    <mergeCell ref="H79:H81"/>
    <mergeCell ref="I79:I81"/>
    <mergeCell ref="J79:J81"/>
    <mergeCell ref="K79:K81"/>
    <mergeCell ref="B80:C80"/>
    <mergeCell ref="B81:C81"/>
    <mergeCell ref="A76:A78"/>
    <mergeCell ref="B76:C76"/>
    <mergeCell ref="E76:E78"/>
    <mergeCell ref="F76:F78"/>
    <mergeCell ref="G76:G78"/>
    <mergeCell ref="H76:H78"/>
    <mergeCell ref="I76:I78"/>
    <mergeCell ref="J76:J78"/>
    <mergeCell ref="K76:K78"/>
    <mergeCell ref="B77:C77"/>
    <mergeCell ref="B78:C78"/>
    <mergeCell ref="A73:A75"/>
    <mergeCell ref="B73:C73"/>
    <mergeCell ref="E73:E75"/>
    <mergeCell ref="F73:F75"/>
    <mergeCell ref="G73:G75"/>
    <mergeCell ref="H73:H75"/>
    <mergeCell ref="I73:I75"/>
    <mergeCell ref="J73:J75"/>
    <mergeCell ref="K73:K75"/>
    <mergeCell ref="B74:C74"/>
    <mergeCell ref="B75:C75"/>
    <mergeCell ref="A67:A69"/>
    <mergeCell ref="B67:C67"/>
    <mergeCell ref="E67:E69"/>
    <mergeCell ref="F67:F69"/>
    <mergeCell ref="G67:G69"/>
    <mergeCell ref="H67:H69"/>
    <mergeCell ref="I67:I69"/>
    <mergeCell ref="J67:J69"/>
    <mergeCell ref="K67:K69"/>
    <mergeCell ref="B68:C68"/>
    <mergeCell ref="B69:C69"/>
    <mergeCell ref="A55:A57"/>
    <mergeCell ref="B55:C55"/>
    <mergeCell ref="E55:E57"/>
    <mergeCell ref="F55:F57"/>
    <mergeCell ref="G55:G57"/>
    <mergeCell ref="H55:H57"/>
    <mergeCell ref="I55:I57"/>
    <mergeCell ref="J55:J57"/>
    <mergeCell ref="K55:K57"/>
    <mergeCell ref="B56:C56"/>
    <mergeCell ref="B57:C57"/>
    <mergeCell ref="A52:A54"/>
    <mergeCell ref="B52:C52"/>
    <mergeCell ref="E52:E54"/>
    <mergeCell ref="F52:F54"/>
    <mergeCell ref="G52:G54"/>
    <mergeCell ref="H52:H54"/>
    <mergeCell ref="I52:I54"/>
    <mergeCell ref="J52:J54"/>
    <mergeCell ref="K52:K54"/>
    <mergeCell ref="B53:C53"/>
    <mergeCell ref="B54:C54"/>
    <mergeCell ref="A46:A48"/>
    <mergeCell ref="B46:C46"/>
    <mergeCell ref="E46:E48"/>
    <mergeCell ref="F46:F48"/>
    <mergeCell ref="G46:G48"/>
    <mergeCell ref="H46:H48"/>
    <mergeCell ref="I46:I48"/>
    <mergeCell ref="J46:J48"/>
    <mergeCell ref="K46:K48"/>
    <mergeCell ref="B47:C47"/>
    <mergeCell ref="B48:C48"/>
    <mergeCell ref="A43:A45"/>
    <mergeCell ref="B43:C43"/>
    <mergeCell ref="E43:E45"/>
    <mergeCell ref="F43:F45"/>
    <mergeCell ref="G43:G45"/>
    <mergeCell ref="H43:H45"/>
    <mergeCell ref="I43:I45"/>
    <mergeCell ref="J43:J45"/>
    <mergeCell ref="K43:K45"/>
    <mergeCell ref="B44:C44"/>
    <mergeCell ref="B45:C45"/>
    <mergeCell ref="A40:A42"/>
    <mergeCell ref="B40:C40"/>
    <mergeCell ref="E40:E42"/>
    <mergeCell ref="F40:F42"/>
    <mergeCell ref="G40:G42"/>
    <mergeCell ref="H40:H42"/>
    <mergeCell ref="I40:I42"/>
    <mergeCell ref="J40:J42"/>
    <mergeCell ref="K40:K42"/>
    <mergeCell ref="B41:C41"/>
    <mergeCell ref="B42:C42"/>
    <mergeCell ref="A34:A36"/>
    <mergeCell ref="B34:C34"/>
    <mergeCell ref="E34:E36"/>
    <mergeCell ref="F34:F36"/>
    <mergeCell ref="G34:G36"/>
    <mergeCell ref="H34:H36"/>
    <mergeCell ref="I34:I36"/>
    <mergeCell ref="J34:J36"/>
    <mergeCell ref="K34:K36"/>
    <mergeCell ref="B35:C35"/>
    <mergeCell ref="B36:C36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I28:I30"/>
    <mergeCell ref="J28:J30"/>
    <mergeCell ref="K28:K30"/>
    <mergeCell ref="B29:C29"/>
    <mergeCell ref="B30:C30"/>
    <mergeCell ref="A28:A30"/>
    <mergeCell ref="B28:C28"/>
    <mergeCell ref="E28:E30"/>
    <mergeCell ref="F28:F30"/>
    <mergeCell ref="G28:G30"/>
    <mergeCell ref="H28:H30"/>
    <mergeCell ref="A31:A33"/>
    <mergeCell ref="B31:C31"/>
    <mergeCell ref="E31:E33"/>
    <mergeCell ref="F31:F33"/>
    <mergeCell ref="G31:G33"/>
    <mergeCell ref="H31:H33"/>
    <mergeCell ref="I31:I33"/>
    <mergeCell ref="J31:J33"/>
    <mergeCell ref="K31:K33"/>
    <mergeCell ref="B32:C32"/>
    <mergeCell ref="B33:C33"/>
    <mergeCell ref="A37:A39"/>
    <mergeCell ref="B37:C37"/>
    <mergeCell ref="E37:E39"/>
    <mergeCell ref="F37:F39"/>
    <mergeCell ref="G37:G39"/>
    <mergeCell ref="H37:H39"/>
    <mergeCell ref="I37:I39"/>
    <mergeCell ref="J37:J39"/>
    <mergeCell ref="K37:K39"/>
    <mergeCell ref="B38:C38"/>
    <mergeCell ref="B39:C39"/>
    <mergeCell ref="A49:A51"/>
    <mergeCell ref="B49:C49"/>
    <mergeCell ref="E49:E51"/>
    <mergeCell ref="F49:F51"/>
    <mergeCell ref="G49:G51"/>
    <mergeCell ref="H49:H51"/>
    <mergeCell ref="I49:I51"/>
    <mergeCell ref="J49:J51"/>
    <mergeCell ref="K49:K51"/>
    <mergeCell ref="B50:C50"/>
    <mergeCell ref="B51:C51"/>
    <mergeCell ref="A58:A60"/>
    <mergeCell ref="B58:C58"/>
    <mergeCell ref="E58:E60"/>
    <mergeCell ref="F58:F60"/>
    <mergeCell ref="G58:G60"/>
    <mergeCell ref="H58:H60"/>
    <mergeCell ref="I58:I60"/>
    <mergeCell ref="J58:J60"/>
    <mergeCell ref="K58:K60"/>
    <mergeCell ref="B59:C59"/>
    <mergeCell ref="B60:C60"/>
    <mergeCell ref="A61:A63"/>
    <mergeCell ref="B61:C61"/>
    <mergeCell ref="E61:E63"/>
    <mergeCell ref="F61:F63"/>
    <mergeCell ref="G61:G63"/>
    <mergeCell ref="H61:H63"/>
    <mergeCell ref="I61:I63"/>
    <mergeCell ref="J61:J63"/>
    <mergeCell ref="K61:K63"/>
    <mergeCell ref="B62:C62"/>
    <mergeCell ref="B63:C63"/>
    <mergeCell ref="A64:A66"/>
    <mergeCell ref="B64:C64"/>
    <mergeCell ref="E64:E66"/>
    <mergeCell ref="F64:F66"/>
    <mergeCell ref="G64:G66"/>
    <mergeCell ref="H64:H66"/>
    <mergeCell ref="I64:I66"/>
    <mergeCell ref="J64:J66"/>
    <mergeCell ref="K64:K66"/>
    <mergeCell ref="B65:C65"/>
    <mergeCell ref="B66:C66"/>
    <mergeCell ref="A70:A72"/>
    <mergeCell ref="B70:C70"/>
    <mergeCell ref="E70:E72"/>
    <mergeCell ref="F70:F72"/>
    <mergeCell ref="G70:G72"/>
    <mergeCell ref="H70:H72"/>
    <mergeCell ref="I70:I72"/>
    <mergeCell ref="J70:J72"/>
    <mergeCell ref="K70:K72"/>
    <mergeCell ref="B71:C71"/>
    <mergeCell ref="B72:C72"/>
    <mergeCell ref="A85:A87"/>
    <mergeCell ref="B85:C85"/>
    <mergeCell ref="E85:E87"/>
    <mergeCell ref="F85:F87"/>
    <mergeCell ref="G85:G87"/>
    <mergeCell ref="H85:H87"/>
    <mergeCell ref="I85:I87"/>
    <mergeCell ref="J85:J87"/>
    <mergeCell ref="K85:K87"/>
    <mergeCell ref="B86:C86"/>
    <mergeCell ref="B87:C87"/>
    <mergeCell ref="A88:A90"/>
    <mergeCell ref="B88:C88"/>
    <mergeCell ref="E88:E90"/>
    <mergeCell ref="F88:F90"/>
    <mergeCell ref="G88:G90"/>
    <mergeCell ref="H88:H90"/>
    <mergeCell ref="I88:I90"/>
    <mergeCell ref="J88:J90"/>
    <mergeCell ref="K88:K90"/>
    <mergeCell ref="B89:C89"/>
    <mergeCell ref="B90:C90"/>
    <mergeCell ref="A91:A93"/>
    <mergeCell ref="B91:C91"/>
    <mergeCell ref="E91:E93"/>
    <mergeCell ref="F91:F93"/>
    <mergeCell ref="G91:G93"/>
    <mergeCell ref="H91:H93"/>
    <mergeCell ref="I91:I93"/>
    <mergeCell ref="J91:J93"/>
    <mergeCell ref="K91:K93"/>
    <mergeCell ref="B92:C92"/>
    <mergeCell ref="B93:C93"/>
    <mergeCell ref="A94:A96"/>
    <mergeCell ref="B94:C94"/>
    <mergeCell ref="E94:E96"/>
    <mergeCell ref="F94:F96"/>
    <mergeCell ref="G94:G96"/>
    <mergeCell ref="H94:H96"/>
    <mergeCell ref="I94:I96"/>
    <mergeCell ref="J94:J96"/>
    <mergeCell ref="K94:K96"/>
    <mergeCell ref="B95:C95"/>
    <mergeCell ref="B96:C96"/>
    <mergeCell ref="A97:A99"/>
    <mergeCell ref="B97:C97"/>
    <mergeCell ref="E97:E99"/>
    <mergeCell ref="F97:F99"/>
    <mergeCell ref="G97:G99"/>
    <mergeCell ref="H97:H99"/>
    <mergeCell ref="I97:I99"/>
    <mergeCell ref="J97:J99"/>
    <mergeCell ref="K97:K99"/>
    <mergeCell ref="B98:C98"/>
    <mergeCell ref="B99:C99"/>
    <mergeCell ref="A100:A102"/>
    <mergeCell ref="B100:C100"/>
    <mergeCell ref="E100:E102"/>
    <mergeCell ref="F100:F102"/>
    <mergeCell ref="G100:G102"/>
    <mergeCell ref="H100:H102"/>
    <mergeCell ref="I100:I102"/>
    <mergeCell ref="J100:J102"/>
    <mergeCell ref="K100:K102"/>
    <mergeCell ref="B101:C101"/>
    <mergeCell ref="B102:C102"/>
    <mergeCell ref="A103:A105"/>
    <mergeCell ref="B103:C103"/>
    <mergeCell ref="E103:E105"/>
    <mergeCell ref="F103:F105"/>
    <mergeCell ref="G103:G105"/>
    <mergeCell ref="H103:H105"/>
    <mergeCell ref="I103:I105"/>
    <mergeCell ref="J103:J105"/>
    <mergeCell ref="K103:K105"/>
    <mergeCell ref="B104:C104"/>
    <mergeCell ref="B105:C105"/>
    <mergeCell ref="K106:K108"/>
    <mergeCell ref="K109:K111"/>
    <mergeCell ref="A109:A111"/>
    <mergeCell ref="B109:C109"/>
    <mergeCell ref="E109:E111"/>
    <mergeCell ref="F109:F111"/>
    <mergeCell ref="G109:G111"/>
    <mergeCell ref="H109:H111"/>
    <mergeCell ref="I109:I111"/>
    <mergeCell ref="J109:J111"/>
    <mergeCell ref="B110:C110"/>
    <mergeCell ref="B111:C111"/>
    <mergeCell ref="A106:A108"/>
    <mergeCell ref="B106:C106"/>
    <mergeCell ref="E106:E108"/>
    <mergeCell ref="F106:F108"/>
    <mergeCell ref="G106:G108"/>
    <mergeCell ref="H106:H108"/>
    <mergeCell ref="I106:I108"/>
    <mergeCell ref="J106:J108"/>
    <mergeCell ref="B107:C107"/>
    <mergeCell ref="B108:C108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Intro!$T$2:$T$9</xm:f>
          </x14:formula1>
          <xm:sqref>E4:E114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F4:F114</xm:sqref>
        </x14:dataValidation>
        <x14:dataValidation type="list" allowBlank="1" showInputMessage="1" showErrorMessage="1" errorTitle="Bloqueo " error="Solo las evaluaciones en lista">
          <x14:formula1>
            <xm:f>Intro!$W$2:$W$7</xm:f>
          </x14:formula1>
          <xm:sqref>J4:J114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H4:I114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G13" sqref="G13:G15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647</v>
      </c>
      <c r="B2" s="80"/>
      <c r="C2" s="80"/>
      <c r="D2" s="80"/>
      <c r="E2" s="80"/>
      <c r="F2" s="80"/>
      <c r="G2" s="80"/>
      <c r="H2" s="80"/>
      <c r="I2" s="80"/>
      <c r="J2" s="80"/>
      <c r="K2" s="19">
        <v>10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44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91" t="s">
        <v>655</v>
      </c>
      <c r="B4" s="84" t="s">
        <v>649</v>
      </c>
      <c r="C4" s="84"/>
      <c r="D4" s="41">
        <v>1020470668</v>
      </c>
      <c r="E4" s="85" t="s">
        <v>15</v>
      </c>
      <c r="F4" s="88" t="s">
        <v>402</v>
      </c>
      <c r="G4" s="89" t="s">
        <v>650</v>
      </c>
      <c r="H4" s="90" t="s">
        <v>67</v>
      </c>
      <c r="I4" s="90" t="s">
        <v>431</v>
      </c>
      <c r="J4" s="90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20220118037-10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91"/>
      <c r="B5" s="84" t="s">
        <v>651</v>
      </c>
      <c r="C5" s="84"/>
      <c r="D5" s="41">
        <v>1128435746</v>
      </c>
      <c r="E5" s="86"/>
      <c r="F5" s="88"/>
      <c r="G5" s="89"/>
      <c r="H5" s="90"/>
      <c r="I5" s="90"/>
      <c r="J5" s="90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91"/>
      <c r="B6" s="84" t="s">
        <v>652</v>
      </c>
      <c r="C6" s="84"/>
      <c r="D6" s="41">
        <v>1000189228</v>
      </c>
      <c r="E6" s="87"/>
      <c r="F6" s="88"/>
      <c r="G6" s="89"/>
      <c r="H6" s="90"/>
      <c r="I6" s="90"/>
      <c r="J6" s="90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91" t="s">
        <v>656</v>
      </c>
      <c r="B7" s="84" t="s">
        <v>653</v>
      </c>
      <c r="C7" s="84"/>
      <c r="D7" s="41">
        <v>1036630093</v>
      </c>
      <c r="E7" s="85" t="s">
        <v>15</v>
      </c>
      <c r="F7" s="88" t="s">
        <v>402</v>
      </c>
      <c r="G7" s="89" t="s">
        <v>654</v>
      </c>
      <c r="H7" s="90" t="s">
        <v>275</v>
      </c>
      <c r="I7" s="90" t="s">
        <v>67</v>
      </c>
      <c r="J7" s="90" t="s">
        <v>14</v>
      </c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20220118038-10</v>
      </c>
    </row>
    <row r="8" spans="1:17" s="18" customFormat="1" ht="28.5" customHeight="1" x14ac:dyDescent="0.25">
      <c r="A8" s="91"/>
      <c r="B8" s="84"/>
      <c r="C8" s="84"/>
      <c r="D8" s="41"/>
      <c r="E8" s="86"/>
      <c r="F8" s="88"/>
      <c r="G8" s="89"/>
      <c r="H8" s="90"/>
      <c r="I8" s="90"/>
      <c r="J8" s="90"/>
      <c r="K8" s="66"/>
    </row>
    <row r="9" spans="1:17" s="18" customFormat="1" ht="37.5" customHeight="1" x14ac:dyDescent="0.25">
      <c r="A9" s="91"/>
      <c r="B9" s="84"/>
      <c r="C9" s="84"/>
      <c r="D9" s="42"/>
      <c r="E9" s="87"/>
      <c r="F9" s="88"/>
      <c r="G9" s="89"/>
      <c r="H9" s="90"/>
      <c r="I9" s="90"/>
      <c r="J9" s="90"/>
      <c r="K9" s="67"/>
    </row>
    <row r="10" spans="1:17" ht="24.75" customHeight="1" x14ac:dyDescent="0.25">
      <c r="A10" s="69" t="s">
        <v>657</v>
      </c>
      <c r="B10" s="68" t="s">
        <v>658</v>
      </c>
      <c r="C10" s="68"/>
      <c r="D10" s="7">
        <v>43164617</v>
      </c>
      <c r="E10" s="85" t="s">
        <v>15</v>
      </c>
      <c r="F10" s="88" t="s">
        <v>402</v>
      </c>
      <c r="G10" s="75" t="s">
        <v>661</v>
      </c>
      <c r="H10" s="64" t="s">
        <v>446</v>
      </c>
      <c r="I10" s="64" t="s">
        <v>56</v>
      </c>
      <c r="J10" s="90" t="s">
        <v>14</v>
      </c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20220118039-10</v>
      </c>
    </row>
    <row r="11" spans="1:17" ht="46.5" customHeight="1" x14ac:dyDescent="0.25">
      <c r="A11" s="69"/>
      <c r="B11" s="68" t="s">
        <v>659</v>
      </c>
      <c r="C11" s="68"/>
      <c r="D11" s="7">
        <v>1020454694</v>
      </c>
      <c r="E11" s="86"/>
      <c r="F11" s="88"/>
      <c r="G11" s="75"/>
      <c r="H11" s="64"/>
      <c r="I11" s="64"/>
      <c r="J11" s="90"/>
      <c r="K11" s="66"/>
    </row>
    <row r="12" spans="1:17" ht="31.5" customHeight="1" x14ac:dyDescent="0.25">
      <c r="A12" s="69"/>
      <c r="B12" s="68" t="s">
        <v>660</v>
      </c>
      <c r="C12" s="68"/>
      <c r="D12" s="7">
        <v>1035434856</v>
      </c>
      <c r="E12" s="87"/>
      <c r="F12" s="88"/>
      <c r="G12" s="75"/>
      <c r="H12" s="64"/>
      <c r="I12" s="64"/>
      <c r="J12" s="90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202201-10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202201-10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202201-10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202201-10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Q24"/>
  <sheetViews>
    <sheetView workbookViewId="0">
      <selection activeCell="G22" sqref="G22:G24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484</v>
      </c>
      <c r="B2" s="80"/>
      <c r="C2" s="80"/>
      <c r="D2" s="80"/>
      <c r="E2" s="80"/>
      <c r="F2" s="80"/>
      <c r="G2" s="80"/>
      <c r="H2" s="80"/>
      <c r="I2" s="80"/>
      <c r="J2" s="80"/>
      <c r="K2" s="19">
        <v>1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21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15.75" customHeight="1" x14ac:dyDescent="0.25">
      <c r="A4" s="69" t="s">
        <v>399</v>
      </c>
      <c r="B4" s="68" t="s">
        <v>445</v>
      </c>
      <c r="C4" s="68"/>
      <c r="D4" s="7">
        <v>1017240919</v>
      </c>
      <c r="E4" s="71" t="s">
        <v>15</v>
      </c>
      <c r="F4" s="74" t="s">
        <v>400</v>
      </c>
      <c r="G4" s="75" t="s">
        <v>444</v>
      </c>
      <c r="H4" s="64" t="s">
        <v>446</v>
      </c>
      <c r="I4" s="64" t="s">
        <v>446</v>
      </c>
      <c r="J4" s="64" t="s">
        <v>6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20220118001-1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15" customHeight="1" x14ac:dyDescent="0.25">
      <c r="A5" s="69"/>
      <c r="B5" s="68"/>
      <c r="C5" s="68"/>
      <c r="D5" s="7"/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x14ac:dyDescent="0.25">
      <c r="A6" s="69"/>
      <c r="B6" s="68"/>
      <c r="C6" s="68"/>
      <c r="D6" s="7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 t="s">
        <v>448</v>
      </c>
      <c r="B7" s="68" t="s">
        <v>449</v>
      </c>
      <c r="C7" s="68"/>
      <c r="D7" s="7">
        <v>1152198409</v>
      </c>
      <c r="E7" s="71" t="s">
        <v>15</v>
      </c>
      <c r="F7" s="74" t="s">
        <v>402</v>
      </c>
      <c r="G7" s="75" t="s">
        <v>447</v>
      </c>
      <c r="H7" s="64" t="s">
        <v>109</v>
      </c>
      <c r="I7" s="64" t="s">
        <v>191</v>
      </c>
      <c r="J7" s="64" t="s">
        <v>14</v>
      </c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20220118002-1</v>
      </c>
    </row>
    <row r="8" spans="1:17" s="18" customFormat="1" ht="28.5" customHeight="1" x14ac:dyDescent="0.25">
      <c r="A8" s="69"/>
      <c r="B8" s="68" t="s">
        <v>450</v>
      </c>
      <c r="C8" s="68"/>
      <c r="D8" s="7">
        <v>70140672</v>
      </c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 t="s">
        <v>451</v>
      </c>
      <c r="C9" s="68"/>
      <c r="D9" s="34" t="s">
        <v>452</v>
      </c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 t="s">
        <v>399</v>
      </c>
      <c r="B10" s="68" t="s">
        <v>454</v>
      </c>
      <c r="C10" s="68"/>
      <c r="D10" s="7">
        <v>15259563</v>
      </c>
      <c r="E10" s="71" t="s">
        <v>8</v>
      </c>
      <c r="F10" s="74" t="s">
        <v>400</v>
      </c>
      <c r="G10" s="75" t="s">
        <v>453</v>
      </c>
      <c r="H10" s="64" t="s">
        <v>311</v>
      </c>
      <c r="I10" s="64" t="s">
        <v>311</v>
      </c>
      <c r="J10" s="64" t="s">
        <v>14</v>
      </c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20220109001-1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 t="s">
        <v>457</v>
      </c>
      <c r="B13" s="82" t="s">
        <v>456</v>
      </c>
      <c r="C13" s="82"/>
      <c r="D13" s="28">
        <v>98663365</v>
      </c>
      <c r="E13" s="71" t="s">
        <v>15</v>
      </c>
      <c r="F13" s="74" t="s">
        <v>402</v>
      </c>
      <c r="G13" s="75" t="s">
        <v>455</v>
      </c>
      <c r="H13" s="64" t="s">
        <v>351</v>
      </c>
      <c r="I13" s="64" t="s">
        <v>43</v>
      </c>
      <c r="J13" s="64" t="s">
        <v>14</v>
      </c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20220118003-1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 t="s">
        <v>399</v>
      </c>
      <c r="B16" s="68" t="s">
        <v>459</v>
      </c>
      <c r="C16" s="68"/>
      <c r="D16" s="7">
        <v>1001741588</v>
      </c>
      <c r="E16" s="71" t="s">
        <v>435</v>
      </c>
      <c r="F16" s="74" t="s">
        <v>402</v>
      </c>
      <c r="G16" s="75" t="s">
        <v>458</v>
      </c>
      <c r="H16" s="64" t="s">
        <v>67</v>
      </c>
      <c r="I16" s="64" t="s">
        <v>153</v>
      </c>
      <c r="J16" s="64" t="s">
        <v>14</v>
      </c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20220148001-1</v>
      </c>
    </row>
    <row r="17" spans="1:11" ht="28.5" customHeight="1" x14ac:dyDescent="0.25">
      <c r="A17" s="69"/>
      <c r="B17" s="68" t="s">
        <v>460</v>
      </c>
      <c r="C17" s="68"/>
      <c r="D17" s="7">
        <v>1063299724</v>
      </c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 t="s">
        <v>462</v>
      </c>
      <c r="B19" s="68" t="s">
        <v>463</v>
      </c>
      <c r="C19" s="68"/>
      <c r="D19" s="7">
        <v>1128392662</v>
      </c>
      <c r="E19" s="71" t="s">
        <v>15</v>
      </c>
      <c r="F19" s="74" t="s">
        <v>402</v>
      </c>
      <c r="G19" s="75" t="s">
        <v>461</v>
      </c>
      <c r="H19" s="64" t="s">
        <v>191</v>
      </c>
      <c r="I19" s="64" t="s">
        <v>323</v>
      </c>
      <c r="J19" s="64" t="s">
        <v>14</v>
      </c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20220118004-1</v>
      </c>
    </row>
    <row r="20" spans="1:11" ht="29.25" customHeight="1" x14ac:dyDescent="0.25">
      <c r="A20" s="69"/>
      <c r="B20" s="68" t="s">
        <v>464</v>
      </c>
      <c r="C20" s="68"/>
      <c r="D20" s="7">
        <v>1020402798</v>
      </c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 t="s">
        <v>465</v>
      </c>
      <c r="C21" s="68"/>
      <c r="D21" s="7">
        <v>43928861</v>
      </c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 t="s">
        <v>466</v>
      </c>
      <c r="B22" s="70" t="s">
        <v>471</v>
      </c>
      <c r="C22" s="68"/>
      <c r="D22" s="7">
        <v>1128399422</v>
      </c>
      <c r="E22" s="71" t="s">
        <v>15</v>
      </c>
      <c r="F22" s="74" t="s">
        <v>402</v>
      </c>
      <c r="G22" s="75" t="s">
        <v>467</v>
      </c>
      <c r="H22" s="64" t="s">
        <v>198</v>
      </c>
      <c r="I22" s="64" t="s">
        <v>323</v>
      </c>
      <c r="J22" s="64" t="s">
        <v>14</v>
      </c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20220118005-1</v>
      </c>
    </row>
    <row r="23" spans="1:11" ht="39.75" customHeight="1" x14ac:dyDescent="0.25">
      <c r="A23" s="69"/>
      <c r="B23" s="68" t="s">
        <v>468</v>
      </c>
      <c r="C23" s="68"/>
      <c r="D23" s="34" t="s">
        <v>469</v>
      </c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 t="s">
        <v>470</v>
      </c>
      <c r="C24" s="68"/>
      <c r="D24" s="7">
        <v>1017253794</v>
      </c>
      <c r="E24" s="73"/>
      <c r="F24" s="74"/>
      <c r="G24" s="75"/>
      <c r="H24" s="64"/>
      <c r="I24" s="64"/>
      <c r="J24" s="64"/>
      <c r="K24" s="67"/>
    </row>
  </sheetData>
  <mergeCells count="83">
    <mergeCell ref="H19:H21"/>
    <mergeCell ref="I19:I21"/>
    <mergeCell ref="J19:J21"/>
    <mergeCell ref="K19:K21"/>
    <mergeCell ref="B20:C20"/>
    <mergeCell ref="B21:C21"/>
    <mergeCell ref="A19:A21"/>
    <mergeCell ref="B19:C19"/>
    <mergeCell ref="E19:E21"/>
    <mergeCell ref="F19:F21"/>
    <mergeCell ref="G19:G21"/>
    <mergeCell ref="H16:H18"/>
    <mergeCell ref="I16:I18"/>
    <mergeCell ref="J16:J18"/>
    <mergeCell ref="K16:K18"/>
    <mergeCell ref="B17:C17"/>
    <mergeCell ref="B18:C18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A13:A15"/>
    <mergeCell ref="B13:C13"/>
    <mergeCell ref="E13:E15"/>
    <mergeCell ref="F13:F15"/>
    <mergeCell ref="G13:G15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A4:A6"/>
    <mergeCell ref="B4:C4"/>
    <mergeCell ref="E4:E6"/>
    <mergeCell ref="F4:F6"/>
    <mergeCell ref="B8:C8"/>
    <mergeCell ref="B9:C9"/>
    <mergeCell ref="B5:C5"/>
    <mergeCell ref="B6:C6"/>
    <mergeCell ref="G4:G6"/>
    <mergeCell ref="H7:H9"/>
    <mergeCell ref="I7:I9"/>
    <mergeCell ref="J7:J9"/>
    <mergeCell ref="K7:K9"/>
    <mergeCell ref="G7:G9"/>
    <mergeCell ref="I4:I6"/>
    <mergeCell ref="J4:J6"/>
    <mergeCell ref="K4:K6"/>
    <mergeCell ref="H4:H6"/>
    <mergeCell ref="A10:A12"/>
    <mergeCell ref="B10:C10"/>
    <mergeCell ref="E10:E12"/>
    <mergeCell ref="F10:F12"/>
    <mergeCell ref="G10:G12"/>
    <mergeCell ref="H10:H12"/>
    <mergeCell ref="I10:I12"/>
    <mergeCell ref="J10:J12"/>
    <mergeCell ref="K10:K12"/>
    <mergeCell ref="B11:C11"/>
    <mergeCell ref="B12:C12"/>
    <mergeCell ref="A22:A24"/>
    <mergeCell ref="B22:C22"/>
    <mergeCell ref="E22:E24"/>
    <mergeCell ref="F22:F24"/>
    <mergeCell ref="G22:G24"/>
    <mergeCell ref="H22:H24"/>
    <mergeCell ref="I22:I24"/>
    <mergeCell ref="J22:J24"/>
    <mergeCell ref="K22:K24"/>
    <mergeCell ref="B23:C23"/>
    <mergeCell ref="B24:C24"/>
  </mergeCells>
  <phoneticPr fontId="20" type="noConversion"/>
  <pageMargins left="0.7" right="0.7" top="0.75" bottom="0.75" header="0.3" footer="0.3"/>
  <pageSetup orientation="portrait" r:id="rId1"/>
  <ignoredErrors>
    <ignoredError sqref="A4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opLeftCell="A14" workbookViewId="0">
      <selection activeCell="F13" sqref="F13:F15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476</v>
      </c>
      <c r="B2" s="80"/>
      <c r="C2" s="80"/>
      <c r="D2" s="80"/>
      <c r="E2" s="80"/>
      <c r="F2" s="80"/>
      <c r="G2" s="80"/>
      <c r="H2" s="80"/>
      <c r="I2" s="80"/>
      <c r="J2" s="80"/>
      <c r="K2" s="19">
        <v>2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5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 t="s">
        <v>472</v>
      </c>
      <c r="B4" s="68" t="s">
        <v>473</v>
      </c>
      <c r="C4" s="68"/>
      <c r="D4" s="7">
        <v>98702615</v>
      </c>
      <c r="E4" s="71" t="s">
        <v>15</v>
      </c>
      <c r="F4" s="74" t="s">
        <v>402</v>
      </c>
      <c r="G4" s="75" t="s">
        <v>474</v>
      </c>
      <c r="H4" s="64" t="s">
        <v>130</v>
      </c>
      <c r="I4" s="64" t="s">
        <v>142</v>
      </c>
      <c r="J4" s="64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20220118006-2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68" t="s">
        <v>475</v>
      </c>
      <c r="C5" s="68"/>
      <c r="D5" s="7">
        <v>1037750710</v>
      </c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69"/>
      <c r="B6" s="68"/>
      <c r="C6" s="68"/>
      <c r="D6" s="34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 t="s">
        <v>477</v>
      </c>
      <c r="B7" s="68" t="s">
        <v>480</v>
      </c>
      <c r="C7" s="68"/>
      <c r="D7" s="7">
        <v>43987183</v>
      </c>
      <c r="E7" s="71" t="s">
        <v>15</v>
      </c>
      <c r="F7" s="74" t="s">
        <v>402</v>
      </c>
      <c r="G7" s="75" t="s">
        <v>483</v>
      </c>
      <c r="H7" s="64" t="s">
        <v>431</v>
      </c>
      <c r="I7" s="64" t="s">
        <v>105</v>
      </c>
      <c r="J7" s="64" t="s">
        <v>14</v>
      </c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20220118007-2</v>
      </c>
    </row>
    <row r="8" spans="1:17" s="18" customFormat="1" ht="28.5" customHeight="1" x14ac:dyDescent="0.25">
      <c r="A8" s="69"/>
      <c r="B8" s="68" t="s">
        <v>481</v>
      </c>
      <c r="C8" s="68"/>
      <c r="D8" s="7">
        <v>10171253583</v>
      </c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 t="s">
        <v>482</v>
      </c>
      <c r="C9" s="68"/>
      <c r="D9" s="34">
        <v>1128417722</v>
      </c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202201-2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202201-2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202201-2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202201-2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202201-2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F4:F9</xm:sqref>
        </x14:dataValidation>
        <x14:dataValidation type="list" allowBlank="1" showInputMessage="1" showErrorMessage="1">
          <x14:formula1>
            <xm:f>Intro!$T$2:$T$9</xm:f>
          </x14:formula1>
          <xm:sqref>E4:E9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J7" sqref="J7:J9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485</v>
      </c>
      <c r="B2" s="80"/>
      <c r="C2" s="80"/>
      <c r="D2" s="80"/>
      <c r="E2" s="80"/>
      <c r="F2" s="80"/>
      <c r="G2" s="80"/>
      <c r="H2" s="80"/>
      <c r="I2" s="80"/>
      <c r="J2" s="80"/>
      <c r="K2" s="19">
        <v>3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6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/>
      <c r="B4" s="68"/>
      <c r="C4" s="68"/>
      <c r="D4" s="7"/>
      <c r="E4" s="71"/>
      <c r="F4" s="74"/>
      <c r="G4" s="75"/>
      <c r="H4" s="64"/>
      <c r="I4" s="64"/>
      <c r="J4" s="64"/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202201-3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68"/>
      <c r="C5" s="68"/>
      <c r="D5" s="7"/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69"/>
      <c r="B6" s="68"/>
      <c r="C6" s="68"/>
      <c r="D6" s="34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/>
      <c r="B7" s="68"/>
      <c r="C7" s="68"/>
      <c r="D7" s="7"/>
      <c r="E7" s="71"/>
      <c r="F7" s="74"/>
      <c r="G7" s="75"/>
      <c r="H7" s="64"/>
      <c r="I7" s="64"/>
      <c r="J7" s="64"/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202201-3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202201-3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202201-3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202201-3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202201-3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202201-3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Intro!$T$2:$T$9</xm:f>
          </x14:formula1>
          <xm:sqref>E4:E9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F4:F9</xm:sqref>
        </x14:dataValidation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J4" sqref="J4:J6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486</v>
      </c>
      <c r="B2" s="80"/>
      <c r="C2" s="80"/>
      <c r="D2" s="80"/>
      <c r="E2" s="80"/>
      <c r="F2" s="80"/>
      <c r="G2" s="80"/>
      <c r="H2" s="80"/>
      <c r="I2" s="80"/>
      <c r="J2" s="80"/>
      <c r="K2" s="19">
        <v>4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6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/>
      <c r="B4" s="68"/>
      <c r="C4" s="68"/>
      <c r="D4" s="7"/>
      <c r="E4" s="71"/>
      <c r="F4" s="74"/>
      <c r="G4" s="75"/>
      <c r="H4" s="64"/>
      <c r="I4" s="64"/>
      <c r="J4" s="64"/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202201-4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68"/>
      <c r="C5" s="68"/>
      <c r="D5" s="7"/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69"/>
      <c r="B6" s="68"/>
      <c r="C6" s="68"/>
      <c r="D6" s="34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/>
      <c r="B7" s="68"/>
      <c r="C7" s="68"/>
      <c r="D7" s="7"/>
      <c r="E7" s="71"/>
      <c r="F7" s="74"/>
      <c r="G7" s="75"/>
      <c r="H7" s="64"/>
      <c r="I7" s="64"/>
      <c r="J7" s="64"/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202201-4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202201-4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202201-4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202201-4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202201-4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202201-4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F4:F9</xm:sqref>
        </x14:dataValidation>
        <x14:dataValidation type="list" allowBlank="1" showInputMessage="1" showErrorMessage="1">
          <x14:formula1>
            <xm:f>Intro!$T$2:$T$9</xm:f>
          </x14:formula1>
          <xm:sqref>E4:E9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J4" sqref="J4:J6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487</v>
      </c>
      <c r="B2" s="80"/>
      <c r="C2" s="80"/>
      <c r="D2" s="80"/>
      <c r="E2" s="80"/>
      <c r="F2" s="80"/>
      <c r="G2" s="80"/>
      <c r="H2" s="80"/>
      <c r="I2" s="80"/>
      <c r="J2" s="80"/>
      <c r="K2" s="19">
        <v>5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7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37.5" customHeight="1" x14ac:dyDescent="0.25">
      <c r="A4" s="69" t="s">
        <v>489</v>
      </c>
      <c r="B4" s="68" t="s">
        <v>488</v>
      </c>
      <c r="C4" s="68"/>
      <c r="D4" s="7">
        <v>1037640569</v>
      </c>
      <c r="E4" s="71" t="s">
        <v>15</v>
      </c>
      <c r="F4" s="74" t="s">
        <v>436</v>
      </c>
      <c r="G4" s="75" t="s">
        <v>490</v>
      </c>
      <c r="H4" s="64" t="s">
        <v>68</v>
      </c>
      <c r="I4" s="64" t="s">
        <v>68</v>
      </c>
      <c r="J4" s="64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20220118008-5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8.5" customHeight="1" x14ac:dyDescent="0.25">
      <c r="A5" s="69"/>
      <c r="B5" s="68"/>
      <c r="C5" s="68"/>
      <c r="D5" s="7"/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35.25" customHeight="1" x14ac:dyDescent="0.25">
      <c r="A6" s="69"/>
      <c r="B6" s="68"/>
      <c r="C6" s="68"/>
      <c r="D6" s="34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/>
      <c r="B7" s="68"/>
      <c r="C7" s="68"/>
      <c r="D7" s="7"/>
      <c r="E7" s="71"/>
      <c r="F7" s="74"/>
      <c r="G7" s="75"/>
      <c r="H7" s="64"/>
      <c r="I7" s="64"/>
      <c r="J7" s="64"/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202201-5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202201-5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202201-5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202201-5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202201-5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202201-5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Intro!$T$2:$T$9</xm:f>
          </x14:formula1>
          <xm:sqref>E4:E9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F4:F9</xm:sqref>
        </x14:dataValidation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J4" sqref="J4:J6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491</v>
      </c>
      <c r="B2" s="80"/>
      <c r="C2" s="80"/>
      <c r="D2" s="80"/>
      <c r="E2" s="80"/>
      <c r="F2" s="80"/>
      <c r="G2" s="80"/>
      <c r="H2" s="80"/>
      <c r="I2" s="80"/>
      <c r="J2" s="80"/>
      <c r="K2" s="19">
        <v>6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8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/>
      <c r="B4" s="68"/>
      <c r="C4" s="68"/>
      <c r="D4" s="7"/>
      <c r="E4" s="71"/>
      <c r="F4" s="74"/>
      <c r="G4" s="75"/>
      <c r="H4" s="64"/>
      <c r="I4" s="64"/>
      <c r="J4" s="64"/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202201-6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68"/>
      <c r="C5" s="68"/>
      <c r="D5" s="7"/>
      <c r="E5" s="72"/>
      <c r="F5" s="74"/>
      <c r="G5" s="75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69"/>
      <c r="B6" s="68"/>
      <c r="C6" s="68"/>
      <c r="D6" s="34"/>
      <c r="E6" s="73"/>
      <c r="F6" s="74"/>
      <c r="G6" s="75"/>
      <c r="H6" s="64"/>
      <c r="I6" s="64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/>
      <c r="B7" s="68"/>
      <c r="C7" s="68"/>
      <c r="D7" s="7"/>
      <c r="E7" s="71"/>
      <c r="F7" s="74"/>
      <c r="G7" s="75"/>
      <c r="H7" s="64"/>
      <c r="I7" s="64"/>
      <c r="J7" s="64"/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202201-6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202201-6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202201-6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202201-6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202201-6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202201-6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Intro!$T$2:$T$9</xm:f>
          </x14:formula1>
          <xm:sqref>E4:E9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F4:F9</xm:sqref>
        </x14:dataValidation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J7" sqref="J7:J9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492</v>
      </c>
      <c r="B2" s="80"/>
      <c r="C2" s="80"/>
      <c r="D2" s="80"/>
      <c r="E2" s="80"/>
      <c r="F2" s="80"/>
      <c r="G2" s="80"/>
      <c r="H2" s="80"/>
      <c r="I2" s="80"/>
      <c r="J2" s="80"/>
      <c r="K2" s="19">
        <v>7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39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 t="s">
        <v>497</v>
      </c>
      <c r="B4" s="83" t="s">
        <v>493</v>
      </c>
      <c r="C4" s="84"/>
      <c r="D4" s="41">
        <v>43187082</v>
      </c>
      <c r="E4" s="85" t="s">
        <v>15</v>
      </c>
      <c r="F4" s="88" t="s">
        <v>402</v>
      </c>
      <c r="G4" s="89" t="s">
        <v>494</v>
      </c>
      <c r="H4" s="90" t="s">
        <v>434</v>
      </c>
      <c r="I4" s="90" t="s">
        <v>43</v>
      </c>
      <c r="J4" s="64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20220118009-7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84" t="s">
        <v>495</v>
      </c>
      <c r="C5" s="84"/>
      <c r="D5" s="42">
        <v>1017192130</v>
      </c>
      <c r="E5" s="86"/>
      <c r="F5" s="88"/>
      <c r="G5" s="89"/>
      <c r="H5" s="90"/>
      <c r="I5" s="90"/>
      <c r="J5" s="64"/>
      <c r="K5" s="66"/>
      <c r="M5" s="14" t="s">
        <v>398</v>
      </c>
      <c r="N5" s="15">
        <f>COUNTIFS($J$4:$J$99,"(IFSM) Informe Final Aprobado Sin Modificación",$E$4:$E$99,M2)</f>
        <v>0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0</v>
      </c>
    </row>
    <row r="6" spans="1:17" ht="43.5" customHeight="1" x14ac:dyDescent="0.25">
      <c r="A6" s="69"/>
      <c r="B6" s="84" t="s">
        <v>496</v>
      </c>
      <c r="C6" s="84"/>
      <c r="D6" s="41">
        <v>8033398</v>
      </c>
      <c r="E6" s="87"/>
      <c r="F6" s="88"/>
      <c r="G6" s="89"/>
      <c r="H6" s="90"/>
      <c r="I6" s="90"/>
      <c r="J6" s="64"/>
      <c r="K6" s="67"/>
      <c r="M6" s="16" t="s">
        <v>396</v>
      </c>
      <c r="N6" s="17">
        <f>SUM(N4:N5)</f>
        <v>0</v>
      </c>
      <c r="O6" s="17">
        <f>SUM(O4:O5)</f>
        <v>0</v>
      </c>
      <c r="P6" s="17">
        <f>SUM(P4:P5)</f>
        <v>0</v>
      </c>
      <c r="Q6" s="17">
        <f>SUM(Q4:Q5)</f>
        <v>0</v>
      </c>
    </row>
    <row r="7" spans="1:17" s="18" customFormat="1" ht="18" customHeight="1" x14ac:dyDescent="0.25">
      <c r="A7" s="69"/>
      <c r="B7" s="68"/>
      <c r="C7" s="68"/>
      <c r="D7" s="7"/>
      <c r="E7" s="71"/>
      <c r="F7" s="74"/>
      <c r="G7" s="75"/>
      <c r="H7" s="64"/>
      <c r="I7" s="64"/>
      <c r="J7" s="64"/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202201-7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75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75"/>
      <c r="H9" s="64"/>
      <c r="I9" s="64"/>
      <c r="J9" s="64"/>
      <c r="K9" s="67"/>
    </row>
    <row r="10" spans="1:17" ht="24.75" customHeight="1" x14ac:dyDescent="0.25">
      <c r="A10" s="69"/>
      <c r="B10" s="68"/>
      <c r="C10" s="68"/>
      <c r="D10" s="7"/>
      <c r="E10" s="71"/>
      <c r="F10" s="74"/>
      <c r="G10" s="75"/>
      <c r="H10" s="64"/>
      <c r="I10" s="64"/>
      <c r="J10" s="64"/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202201-7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75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7"/>
      <c r="E12" s="73"/>
      <c r="F12" s="74"/>
      <c r="G12" s="75"/>
      <c r="H12" s="64"/>
      <c r="I12" s="64"/>
      <c r="J12" s="64"/>
      <c r="K12" s="67"/>
    </row>
    <row r="13" spans="1:17" ht="45" customHeight="1" x14ac:dyDescent="0.25">
      <c r="A13" s="69"/>
      <c r="B13" s="82"/>
      <c r="C13" s="82"/>
      <c r="D13" s="28"/>
      <c r="E13" s="71"/>
      <c r="F13" s="74"/>
      <c r="G13" s="75"/>
      <c r="H13" s="64"/>
      <c r="I13" s="64"/>
      <c r="J13" s="64"/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202201-7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75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75"/>
      <c r="H15" s="64"/>
      <c r="I15" s="64"/>
      <c r="J15" s="64"/>
      <c r="K15" s="67"/>
    </row>
    <row r="16" spans="1:17" ht="38.25" customHeight="1" x14ac:dyDescent="0.25">
      <c r="A16" s="69"/>
      <c r="B16" s="68"/>
      <c r="C16" s="68"/>
      <c r="D16" s="7"/>
      <c r="E16" s="71"/>
      <c r="F16" s="74"/>
      <c r="G16" s="75"/>
      <c r="H16" s="64"/>
      <c r="I16" s="64"/>
      <c r="J16" s="64"/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202201-7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75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75"/>
      <c r="H18" s="64"/>
      <c r="I18" s="64"/>
      <c r="J18" s="64"/>
      <c r="K18" s="67"/>
    </row>
    <row r="19" spans="1:11" ht="36.75" customHeight="1" x14ac:dyDescent="0.25">
      <c r="A19" s="69"/>
      <c r="B19" s="68"/>
      <c r="C19" s="68"/>
      <c r="D19" s="7"/>
      <c r="E19" s="71"/>
      <c r="F19" s="74"/>
      <c r="G19" s="75"/>
      <c r="H19" s="64"/>
      <c r="I19" s="64"/>
      <c r="J19" s="64"/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202201-7</v>
      </c>
    </row>
    <row r="20" spans="1:11" ht="29.25" customHeight="1" x14ac:dyDescent="0.25">
      <c r="A20" s="69"/>
      <c r="B20" s="68"/>
      <c r="C20" s="68"/>
      <c r="D20" s="7"/>
      <c r="E20" s="72"/>
      <c r="F20" s="74"/>
      <c r="G20" s="75"/>
      <c r="H20" s="64"/>
      <c r="I20" s="64"/>
      <c r="J20" s="64"/>
      <c r="K20" s="66"/>
    </row>
    <row r="21" spans="1:11" ht="38.25" customHeight="1" x14ac:dyDescent="0.25">
      <c r="A21" s="69"/>
      <c r="B21" s="68"/>
      <c r="C21" s="68"/>
      <c r="D21" s="7"/>
      <c r="E21" s="73"/>
      <c r="F21" s="74"/>
      <c r="G21" s="75"/>
      <c r="H21" s="64"/>
      <c r="I21" s="64"/>
      <c r="J21" s="64"/>
      <c r="K21" s="67"/>
    </row>
    <row r="22" spans="1:11" ht="51" customHeight="1" x14ac:dyDescent="0.25">
      <c r="A22" s="69"/>
      <c r="B22" s="70"/>
      <c r="C22" s="68"/>
      <c r="D22" s="7"/>
      <c r="E22" s="71"/>
      <c r="F22" s="74"/>
      <c r="G22" s="75"/>
      <c r="H22" s="64"/>
      <c r="I22" s="64"/>
      <c r="J22" s="64"/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202201-7</v>
      </c>
    </row>
    <row r="23" spans="1:11" ht="39.75" customHeight="1" x14ac:dyDescent="0.25">
      <c r="A23" s="69"/>
      <c r="B23" s="68"/>
      <c r="C23" s="68"/>
      <c r="D23" s="34"/>
      <c r="E23" s="72"/>
      <c r="F23" s="74"/>
      <c r="G23" s="75"/>
      <c r="H23" s="64"/>
      <c r="I23" s="64"/>
      <c r="J23" s="64"/>
      <c r="K23" s="66"/>
    </row>
    <row r="24" spans="1:11" ht="36.75" customHeight="1" x14ac:dyDescent="0.25">
      <c r="A24" s="69"/>
      <c r="B24" s="68"/>
      <c r="C24" s="68"/>
      <c r="D24" s="7"/>
      <c r="E24" s="73"/>
      <c r="F24" s="74"/>
      <c r="G24" s="75"/>
      <c r="H24" s="64"/>
      <c r="I24" s="64"/>
      <c r="J24" s="64"/>
      <c r="K24" s="67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Bloqueo " error="Solo las evaluaciones en lista">
          <x14:formula1>
            <xm:f>Intro!$W$2:$W$7</xm:f>
          </x14:formula1>
          <xm:sqref>J4:J9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F7:F9</xm:sqref>
        </x14:dataValidation>
        <x14:dataValidation type="list" allowBlank="1" showInputMessage="1" showErrorMessage="1">
          <x14:formula1>
            <xm:f>Intro!$T$2:$T$9</xm:f>
          </x14:formula1>
          <xm:sqref>E7:E9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H7:I9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workbookViewId="0">
      <selection activeCell="A31" sqref="A31"/>
    </sheetView>
  </sheetViews>
  <sheetFormatPr baseColWidth="10" defaultColWidth="0" defaultRowHeight="15" x14ac:dyDescent="0.25"/>
  <cols>
    <col min="1" max="2" width="11.42578125" style="1" customWidth="1"/>
    <col min="3" max="3" width="14.5703125" style="1" customWidth="1"/>
    <col min="4" max="6" width="11.42578125" style="1" customWidth="1"/>
    <col min="7" max="7" width="14.5703125" style="1" bestFit="1" customWidth="1"/>
    <col min="8" max="9" width="11.42578125" style="1" customWidth="1"/>
    <col min="10" max="10" width="19.5703125" style="1" customWidth="1"/>
    <col min="11" max="11" width="17.28515625" style="1" customWidth="1"/>
    <col min="12" max="12" width="2.5703125" style="1" customWidth="1"/>
    <col min="13" max="13" width="14.140625" style="1" customWidth="1"/>
    <col min="14" max="14" width="22.85546875" style="1" customWidth="1"/>
    <col min="15" max="15" width="24.42578125" style="1" customWidth="1"/>
    <col min="16" max="16" width="10.28515625" style="1" customWidth="1"/>
    <col min="17" max="17" width="9.5703125" style="1" customWidth="1"/>
    <col min="18" max="16384" width="11.42578125" style="1" hidden="1"/>
  </cols>
  <sheetData>
    <row r="1" spans="1:17" x14ac:dyDescent="0.25">
      <c r="A1" s="77" t="s">
        <v>380</v>
      </c>
      <c r="B1" s="77"/>
      <c r="C1" s="77"/>
      <c r="D1" s="78" t="str">
        <f>IF(Intro!M13=0,"",Intro!M13)</f>
        <v>César Rodríguez - Conrado Serna</v>
      </c>
      <c r="E1" s="78"/>
      <c r="F1" s="78"/>
      <c r="G1" s="78"/>
      <c r="H1" s="78"/>
      <c r="I1" s="78"/>
      <c r="J1" s="78"/>
      <c r="K1" s="78"/>
      <c r="M1" s="79" t="s">
        <v>381</v>
      </c>
      <c r="N1" s="79"/>
      <c r="O1" s="79"/>
      <c r="P1" s="79"/>
      <c r="Q1" s="79"/>
    </row>
    <row r="2" spans="1:17" ht="15" customHeight="1" x14ac:dyDescent="0.25">
      <c r="A2" s="80" t="s">
        <v>498</v>
      </c>
      <c r="B2" s="80"/>
      <c r="C2" s="80"/>
      <c r="D2" s="80"/>
      <c r="E2" s="80"/>
      <c r="F2" s="80"/>
      <c r="G2" s="80"/>
      <c r="H2" s="80"/>
      <c r="I2" s="80"/>
      <c r="J2" s="80"/>
      <c r="K2" s="19">
        <v>8</v>
      </c>
      <c r="M2" s="81" t="s">
        <v>4</v>
      </c>
      <c r="N2" s="81"/>
      <c r="O2" s="81"/>
      <c r="P2" s="81"/>
      <c r="Q2" s="81"/>
    </row>
    <row r="3" spans="1:17" ht="15.75" customHeight="1" x14ac:dyDescent="0.25">
      <c r="A3" s="20" t="s">
        <v>382</v>
      </c>
      <c r="B3" s="76" t="s">
        <v>383</v>
      </c>
      <c r="C3" s="76"/>
      <c r="D3" s="40" t="s">
        <v>384</v>
      </c>
      <c r="E3" s="20" t="s">
        <v>385</v>
      </c>
      <c r="F3" s="20" t="s">
        <v>386</v>
      </c>
      <c r="G3" s="20" t="s">
        <v>387</v>
      </c>
      <c r="H3" s="20" t="s">
        <v>388</v>
      </c>
      <c r="I3" s="20" t="s">
        <v>389</v>
      </c>
      <c r="J3" s="20" t="s">
        <v>390</v>
      </c>
      <c r="K3" s="20" t="s">
        <v>391</v>
      </c>
      <c r="M3" s="9" t="s">
        <v>392</v>
      </c>
      <c r="N3" s="10" t="s">
        <v>393</v>
      </c>
      <c r="O3" s="10" t="s">
        <v>394</v>
      </c>
      <c r="P3" s="9" t="s">
        <v>395</v>
      </c>
      <c r="Q3" s="9" t="s">
        <v>396</v>
      </c>
    </row>
    <row r="4" spans="1:17" ht="54" customHeight="1" x14ac:dyDescent="0.25">
      <c r="A4" s="69" t="s">
        <v>448</v>
      </c>
      <c r="B4" s="68" t="s">
        <v>499</v>
      </c>
      <c r="C4" s="68"/>
      <c r="D4" s="7">
        <v>36260029</v>
      </c>
      <c r="E4" s="71" t="s">
        <v>435</v>
      </c>
      <c r="F4" s="74" t="s">
        <v>402</v>
      </c>
      <c r="G4" s="64" t="s">
        <v>500</v>
      </c>
      <c r="H4" s="64" t="s">
        <v>58</v>
      </c>
      <c r="I4" s="64" t="s">
        <v>74</v>
      </c>
      <c r="J4" s="64" t="s">
        <v>14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20220148002-8</v>
      </c>
      <c r="M4" s="11" t="s">
        <v>397</v>
      </c>
      <c r="N4" s="12">
        <f>COUNTIFS($J$4:$J$99,"(PSM) Propuesta Aprobada Sin Modificación",$E$4:$E$99,M2)</f>
        <v>0</v>
      </c>
      <c r="O4" s="12">
        <f>COUNTIFS($J$4:$J$99,"(PCM) Propuesta Aprobada Con Modificación",$E$4:$E$99,M2)</f>
        <v>0</v>
      </c>
      <c r="P4" s="12">
        <f>COUNTIFS($J$4:$J$99,"(PR) Propuesta Rechazada",$E$4:$E$99,M2)</f>
        <v>0</v>
      </c>
      <c r="Q4" s="13">
        <f>SUM(N4:P4)</f>
        <v>0</v>
      </c>
    </row>
    <row r="5" spans="1:17" ht="27.75" customHeight="1" x14ac:dyDescent="0.25">
      <c r="A5" s="69"/>
      <c r="B5" s="68"/>
      <c r="C5" s="68"/>
      <c r="D5" s="7"/>
      <c r="E5" s="72"/>
      <c r="F5" s="74"/>
      <c r="G5" s="64"/>
      <c r="H5" s="64"/>
      <c r="I5" s="64"/>
      <c r="J5" s="64"/>
      <c r="K5" s="66"/>
      <c r="M5" s="14" t="s">
        <v>398</v>
      </c>
      <c r="N5" s="15">
        <f>COUNTIFS($J$4:$J$99,"(IFSM) Informe Final Aprobado Sin Modificación",$E$4:$E$99,M2)</f>
        <v>1</v>
      </c>
      <c r="O5" s="15">
        <f>COUNTIFS($J$4:$J$99,"(IFCM) Informe Final Aprobado Con Modificación",$E$4:$E$99,M2)</f>
        <v>0</v>
      </c>
      <c r="P5" s="15">
        <f>COUNTIFS($J$4:$J$99,"(IFR) Informe Final Rechazado",$E$4:$E$99,M2)</f>
        <v>0</v>
      </c>
      <c r="Q5" s="13">
        <f>SUM(N5:P5)</f>
        <v>1</v>
      </c>
    </row>
    <row r="6" spans="1:17" ht="43.5" customHeight="1" x14ac:dyDescent="0.25">
      <c r="A6" s="69"/>
      <c r="B6" s="68"/>
      <c r="C6" s="68"/>
      <c r="D6" s="34"/>
      <c r="E6" s="73"/>
      <c r="F6" s="74"/>
      <c r="G6" s="64"/>
      <c r="H6" s="64"/>
      <c r="I6" s="64"/>
      <c r="J6" s="64"/>
      <c r="K6" s="67"/>
      <c r="M6" s="16" t="s">
        <v>396</v>
      </c>
      <c r="N6" s="17">
        <f>SUM(N4:N5)</f>
        <v>1</v>
      </c>
      <c r="O6" s="17">
        <f>SUM(O4:O5)</f>
        <v>0</v>
      </c>
      <c r="P6" s="17">
        <f>SUM(P4:P5)</f>
        <v>0</v>
      </c>
      <c r="Q6" s="17">
        <f>SUM(Q4:Q5)</f>
        <v>1</v>
      </c>
    </row>
    <row r="7" spans="1:17" s="18" customFormat="1" ht="18" customHeight="1" x14ac:dyDescent="0.25">
      <c r="A7" s="69" t="s">
        <v>457</v>
      </c>
      <c r="B7" s="68" t="s">
        <v>502</v>
      </c>
      <c r="C7" s="68"/>
      <c r="D7" s="7">
        <v>41623635</v>
      </c>
      <c r="E7" s="71" t="s">
        <v>435</v>
      </c>
      <c r="F7" s="74" t="s">
        <v>402</v>
      </c>
      <c r="G7" s="64" t="s">
        <v>501</v>
      </c>
      <c r="H7" s="64" t="s">
        <v>58</v>
      </c>
      <c r="I7" s="64" t="s">
        <v>478</v>
      </c>
      <c r="J7" s="64" t="s">
        <v>14</v>
      </c>
      <c r="K7" s="65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20220148003-8</v>
      </c>
    </row>
    <row r="8" spans="1:17" s="18" customFormat="1" ht="28.5" customHeight="1" x14ac:dyDescent="0.25">
      <c r="A8" s="69"/>
      <c r="B8" s="68"/>
      <c r="C8" s="68"/>
      <c r="D8" s="7"/>
      <c r="E8" s="72"/>
      <c r="F8" s="74"/>
      <c r="G8" s="64"/>
      <c r="H8" s="64"/>
      <c r="I8" s="64"/>
      <c r="J8" s="64"/>
      <c r="K8" s="66"/>
    </row>
    <row r="9" spans="1:17" s="18" customFormat="1" ht="37.5" customHeight="1" x14ac:dyDescent="0.25">
      <c r="A9" s="69"/>
      <c r="B9" s="68"/>
      <c r="C9" s="68"/>
      <c r="D9" s="34"/>
      <c r="E9" s="73"/>
      <c r="F9" s="74"/>
      <c r="G9" s="64"/>
      <c r="H9" s="64"/>
      <c r="I9" s="64"/>
      <c r="J9" s="64"/>
      <c r="K9" s="67"/>
    </row>
    <row r="10" spans="1:17" ht="24.75" customHeight="1" x14ac:dyDescent="0.25">
      <c r="A10" s="69" t="s">
        <v>462</v>
      </c>
      <c r="B10" s="68" t="s">
        <v>503</v>
      </c>
      <c r="C10" s="68"/>
      <c r="D10" s="7">
        <v>34271769</v>
      </c>
      <c r="E10" s="71" t="s">
        <v>435</v>
      </c>
      <c r="F10" s="74" t="s">
        <v>402</v>
      </c>
      <c r="G10" s="64" t="s">
        <v>504</v>
      </c>
      <c r="H10" s="64" t="s">
        <v>58</v>
      </c>
      <c r="I10" s="64" t="s">
        <v>275</v>
      </c>
      <c r="J10" s="64" t="s">
        <v>14</v>
      </c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20220148004-8</v>
      </c>
    </row>
    <row r="11" spans="1:17" ht="46.5" customHeight="1" x14ac:dyDescent="0.25">
      <c r="A11" s="69"/>
      <c r="B11" s="68"/>
      <c r="C11" s="68"/>
      <c r="D11" s="7"/>
      <c r="E11" s="72"/>
      <c r="F11" s="74"/>
      <c r="G11" s="64"/>
      <c r="H11" s="64"/>
      <c r="I11" s="64"/>
      <c r="J11" s="64"/>
      <c r="K11" s="66"/>
    </row>
    <row r="12" spans="1:17" ht="31.5" customHeight="1" x14ac:dyDescent="0.25">
      <c r="A12" s="69"/>
      <c r="B12" s="68"/>
      <c r="C12" s="68"/>
      <c r="D12" s="34"/>
      <c r="E12" s="73"/>
      <c r="F12" s="74"/>
      <c r="G12" s="64"/>
      <c r="H12" s="64"/>
      <c r="I12" s="64"/>
      <c r="J12" s="64"/>
      <c r="K12" s="67"/>
    </row>
    <row r="13" spans="1:17" ht="45" customHeight="1" x14ac:dyDescent="0.25">
      <c r="A13" s="69" t="s">
        <v>466</v>
      </c>
      <c r="B13" s="82" t="s">
        <v>505</v>
      </c>
      <c r="C13" s="82"/>
      <c r="D13" s="28">
        <v>26110343</v>
      </c>
      <c r="E13" s="71" t="s">
        <v>435</v>
      </c>
      <c r="F13" s="74" t="s">
        <v>402</v>
      </c>
      <c r="G13" s="64" t="s">
        <v>506</v>
      </c>
      <c r="H13" s="64" t="s">
        <v>58</v>
      </c>
      <c r="I13" s="64" t="s">
        <v>74</v>
      </c>
      <c r="J13" s="64" t="s">
        <v>14</v>
      </c>
      <c r="K13" s="65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20220148005-8</v>
      </c>
    </row>
    <row r="14" spans="1:17" ht="32.25" customHeight="1" x14ac:dyDescent="0.25">
      <c r="A14" s="69"/>
      <c r="B14" s="68"/>
      <c r="C14" s="68"/>
      <c r="D14" s="7"/>
      <c r="E14" s="72"/>
      <c r="F14" s="74"/>
      <c r="G14" s="64"/>
      <c r="H14" s="64"/>
      <c r="I14" s="64"/>
      <c r="J14" s="64"/>
      <c r="K14" s="66"/>
    </row>
    <row r="15" spans="1:17" ht="58.5" customHeight="1" x14ac:dyDescent="0.25">
      <c r="A15" s="69"/>
      <c r="B15" s="82"/>
      <c r="C15" s="82"/>
      <c r="D15" s="28"/>
      <c r="E15" s="73"/>
      <c r="F15" s="74"/>
      <c r="G15" s="64"/>
      <c r="H15" s="64"/>
      <c r="I15" s="64"/>
      <c r="J15" s="64"/>
      <c r="K15" s="67"/>
    </row>
    <row r="16" spans="1:17" ht="38.25" customHeight="1" x14ac:dyDescent="0.25">
      <c r="A16" s="69" t="s">
        <v>472</v>
      </c>
      <c r="B16" s="68" t="s">
        <v>507</v>
      </c>
      <c r="C16" s="68"/>
      <c r="D16" s="7">
        <v>1001228172</v>
      </c>
      <c r="E16" s="71" t="s">
        <v>435</v>
      </c>
      <c r="F16" s="74" t="s">
        <v>436</v>
      </c>
      <c r="G16" s="64" t="s">
        <v>508</v>
      </c>
      <c r="H16" s="64" t="s">
        <v>243</v>
      </c>
      <c r="I16" s="64" t="s">
        <v>243</v>
      </c>
      <c r="J16" s="64" t="s">
        <v>14</v>
      </c>
      <c r="K16" s="65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20220148006-8</v>
      </c>
    </row>
    <row r="17" spans="1:11" ht="28.5" customHeight="1" x14ac:dyDescent="0.25">
      <c r="A17" s="69"/>
      <c r="B17" s="68"/>
      <c r="C17" s="68"/>
      <c r="D17" s="7"/>
      <c r="E17" s="72"/>
      <c r="F17" s="74"/>
      <c r="G17" s="64"/>
      <c r="H17" s="64"/>
      <c r="I17" s="64"/>
      <c r="J17" s="64"/>
      <c r="K17" s="66"/>
    </row>
    <row r="18" spans="1:11" ht="35.25" customHeight="1" x14ac:dyDescent="0.25">
      <c r="A18" s="69"/>
      <c r="B18" s="68"/>
      <c r="C18" s="68"/>
      <c r="D18" s="7"/>
      <c r="E18" s="73"/>
      <c r="F18" s="74"/>
      <c r="G18" s="64"/>
      <c r="H18" s="64"/>
      <c r="I18" s="64"/>
      <c r="J18" s="64"/>
      <c r="K18" s="67"/>
    </row>
    <row r="19" spans="1:11" ht="22.9" customHeight="1" x14ac:dyDescent="0.25">
      <c r="A19" s="69" t="s">
        <v>399</v>
      </c>
      <c r="B19" s="68" t="s">
        <v>510</v>
      </c>
      <c r="C19" s="68"/>
      <c r="D19" s="7">
        <v>1035429144</v>
      </c>
      <c r="E19" s="71" t="s">
        <v>4</v>
      </c>
      <c r="F19" s="74" t="s">
        <v>400</v>
      </c>
      <c r="G19" s="64" t="s">
        <v>509</v>
      </c>
      <c r="H19" s="64" t="s">
        <v>511</v>
      </c>
      <c r="I19" s="64" t="s">
        <v>511</v>
      </c>
      <c r="J19" s="64" t="s">
        <v>14</v>
      </c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20220107001-8</v>
      </c>
    </row>
    <row r="20" spans="1:11" ht="19.149999999999999" customHeight="1" x14ac:dyDescent="0.25">
      <c r="A20" s="69"/>
      <c r="B20" s="68"/>
      <c r="C20" s="68"/>
      <c r="D20" s="7"/>
      <c r="E20" s="72"/>
      <c r="F20" s="74"/>
      <c r="G20" s="64"/>
      <c r="H20" s="64"/>
      <c r="I20" s="64"/>
      <c r="J20" s="64"/>
      <c r="K20" s="66"/>
    </row>
    <row r="21" spans="1:11" ht="16.149999999999999" customHeight="1" x14ac:dyDescent="0.25">
      <c r="A21" s="69"/>
      <c r="B21" s="68"/>
      <c r="C21" s="68"/>
      <c r="D21" s="7"/>
      <c r="E21" s="73"/>
      <c r="F21" s="74"/>
      <c r="G21" s="64"/>
      <c r="H21" s="64"/>
      <c r="I21" s="64"/>
      <c r="J21" s="64"/>
      <c r="K21" s="67"/>
    </row>
    <row r="22" spans="1:11" ht="18.600000000000001" customHeight="1" x14ac:dyDescent="0.25">
      <c r="A22" s="69" t="s">
        <v>513</v>
      </c>
      <c r="B22" s="70" t="s">
        <v>514</v>
      </c>
      <c r="C22" s="68"/>
      <c r="D22" s="7">
        <v>1128425966</v>
      </c>
      <c r="E22" s="71" t="s">
        <v>15</v>
      </c>
      <c r="F22" s="74" t="s">
        <v>400</v>
      </c>
      <c r="G22" s="64" t="s">
        <v>512</v>
      </c>
      <c r="H22" s="64" t="s">
        <v>511</v>
      </c>
      <c r="I22" s="64" t="s">
        <v>511</v>
      </c>
      <c r="J22" s="64" t="s">
        <v>14</v>
      </c>
      <c r="K22" s="65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20220118010-8</v>
      </c>
    </row>
    <row r="23" spans="1:11" ht="22.9" customHeight="1" x14ac:dyDescent="0.25">
      <c r="A23" s="69"/>
      <c r="B23" s="68"/>
      <c r="C23" s="68"/>
      <c r="D23" s="34"/>
      <c r="E23" s="72"/>
      <c r="F23" s="74"/>
      <c r="G23" s="64"/>
      <c r="H23" s="64"/>
      <c r="I23" s="64"/>
      <c r="J23" s="64"/>
      <c r="K23" s="66"/>
    </row>
    <row r="24" spans="1:11" ht="19.149999999999999" customHeight="1" x14ac:dyDescent="0.25">
      <c r="A24" s="69"/>
      <c r="B24" s="68"/>
      <c r="C24" s="68"/>
      <c r="D24" s="7"/>
      <c r="E24" s="73"/>
      <c r="F24" s="74"/>
      <c r="G24" s="64"/>
      <c r="H24" s="64"/>
      <c r="I24" s="64"/>
      <c r="J24" s="64"/>
      <c r="K24" s="67"/>
    </row>
    <row r="25" spans="1:11" x14ac:dyDescent="0.25">
      <c r="A25" s="69" t="s">
        <v>448</v>
      </c>
      <c r="B25" s="70" t="s">
        <v>515</v>
      </c>
      <c r="C25" s="68"/>
      <c r="D25" s="7">
        <v>1020482052</v>
      </c>
      <c r="E25" s="71" t="s">
        <v>8</v>
      </c>
      <c r="F25" s="74" t="s">
        <v>436</v>
      </c>
      <c r="G25" s="64" t="s">
        <v>516</v>
      </c>
      <c r="H25" s="64" t="s">
        <v>113</v>
      </c>
      <c r="I25" s="64" t="s">
        <v>113</v>
      </c>
      <c r="J25" s="64" t="s">
        <v>14</v>
      </c>
      <c r="K25" s="65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tecnológica",Intro!$U$9,IF(E25="Especialización en Finanzas​",Intro!$U$10,IF(E25="Especialización en formulación y evaluación de proyectos​",Intro!$U$11,IF(E25="Maestria En Gestión de la Innovación Tecnológica, Cooperación y Desarrollo Regional​",Intro!$U$12,IF( E25="Ingeniería en calidad",Intro!$U$8,""))))))))))),A25,"-",$K$2)</f>
        <v>20220109002-8</v>
      </c>
    </row>
    <row r="26" spans="1:11" x14ac:dyDescent="0.25">
      <c r="A26" s="69"/>
      <c r="B26" s="68"/>
      <c r="C26" s="68"/>
      <c r="D26" s="34"/>
      <c r="E26" s="72"/>
      <c r="F26" s="74"/>
      <c r="G26" s="64"/>
      <c r="H26" s="64"/>
      <c r="I26" s="64"/>
      <c r="J26" s="64"/>
      <c r="K26" s="66"/>
    </row>
    <row r="27" spans="1:11" x14ac:dyDescent="0.25">
      <c r="A27" s="69"/>
      <c r="B27" s="68"/>
      <c r="C27" s="68"/>
      <c r="D27" s="7"/>
      <c r="E27" s="73"/>
      <c r="F27" s="74"/>
      <c r="G27" s="64"/>
      <c r="H27" s="64"/>
      <c r="I27" s="64"/>
      <c r="J27" s="64"/>
      <c r="K27" s="67"/>
    </row>
    <row r="28" spans="1:11" x14ac:dyDescent="0.25">
      <c r="A28" s="69" t="s">
        <v>477</v>
      </c>
      <c r="B28" s="70" t="s">
        <v>518</v>
      </c>
      <c r="C28" s="68"/>
      <c r="D28" s="7">
        <v>1128401524</v>
      </c>
      <c r="E28" s="71" t="s">
        <v>435</v>
      </c>
      <c r="F28" s="74" t="s">
        <v>402</v>
      </c>
      <c r="G28" s="64" t="s">
        <v>517</v>
      </c>
      <c r="H28" s="64" t="s">
        <v>105</v>
      </c>
      <c r="I28" s="64" t="s">
        <v>323</v>
      </c>
      <c r="J28" s="64" t="s">
        <v>14</v>
      </c>
      <c r="K28" s="65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tecnológica",Intro!$U$9,IF(E28="Especialización en Finanzas​",Intro!$U$10,IF(E28="Especialización en formulación y evaluación de proyectos​",Intro!$U$11,IF(E28="Maestria En Gestión de la Innovación Tecnológica, Cooperación y Desarrollo Regional​",Intro!$U$12,IF( E28="Ingeniería en calidad",Intro!$U$8,""))))))))))),A28,"-",$K$2)</f>
        <v>20220148007-8</v>
      </c>
    </row>
    <row r="29" spans="1:11" x14ac:dyDescent="0.25">
      <c r="A29" s="69"/>
      <c r="B29" s="68" t="s">
        <v>519</v>
      </c>
      <c r="C29" s="68"/>
      <c r="D29" s="34">
        <v>1128470121</v>
      </c>
      <c r="E29" s="72"/>
      <c r="F29" s="74"/>
      <c r="G29" s="64"/>
      <c r="H29" s="64"/>
      <c r="I29" s="64"/>
      <c r="J29" s="64"/>
      <c r="K29" s="66"/>
    </row>
    <row r="30" spans="1:11" x14ac:dyDescent="0.25">
      <c r="A30" s="69"/>
      <c r="B30" s="68"/>
      <c r="C30" s="68"/>
      <c r="D30" s="7"/>
      <c r="E30" s="73"/>
      <c r="F30" s="74"/>
      <c r="G30" s="64"/>
      <c r="H30" s="64"/>
      <c r="I30" s="64"/>
      <c r="J30" s="64"/>
      <c r="K30" s="67"/>
    </row>
  </sheetData>
  <mergeCells count="105">
    <mergeCell ref="K10:K12"/>
    <mergeCell ref="B11:C11"/>
    <mergeCell ref="B12:C12"/>
    <mergeCell ref="H10:H12"/>
    <mergeCell ref="B7:C7"/>
    <mergeCell ref="E7:E9"/>
    <mergeCell ref="F7:F9"/>
    <mergeCell ref="E16:E18"/>
    <mergeCell ref="F16:F18"/>
    <mergeCell ref="H13:H15"/>
    <mergeCell ref="I13:I15"/>
    <mergeCell ref="J13:J15"/>
    <mergeCell ref="K13:K15"/>
    <mergeCell ref="H25:H27"/>
    <mergeCell ref="I25:I27"/>
    <mergeCell ref="G7:G9"/>
    <mergeCell ref="I10:I12"/>
    <mergeCell ref="A1:C1"/>
    <mergeCell ref="D1:K1"/>
    <mergeCell ref="M1:Q1"/>
    <mergeCell ref="A2:J2"/>
    <mergeCell ref="M2:Q2"/>
    <mergeCell ref="B3:C3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G4:G6"/>
    <mergeCell ref="J10:J12"/>
    <mergeCell ref="A4:A6"/>
    <mergeCell ref="B4:C4"/>
    <mergeCell ref="E4:E6"/>
    <mergeCell ref="F4:F6"/>
    <mergeCell ref="A7:A9"/>
    <mergeCell ref="G10:G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B14:C14"/>
    <mergeCell ref="B15:C15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B16:C16"/>
    <mergeCell ref="G16:G18"/>
    <mergeCell ref="A16:A18"/>
    <mergeCell ref="H28:H30"/>
    <mergeCell ref="I28:I30"/>
    <mergeCell ref="J28:J30"/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J25:J27"/>
    <mergeCell ref="K25:K27"/>
    <mergeCell ref="A25:A27"/>
    <mergeCell ref="B25:C25"/>
    <mergeCell ref="E25:E27"/>
    <mergeCell ref="F25:F27"/>
    <mergeCell ref="B26:C26"/>
    <mergeCell ref="B27:C27"/>
    <mergeCell ref="K28:K30"/>
    <mergeCell ref="B29:C29"/>
    <mergeCell ref="B30:C30"/>
    <mergeCell ref="A28:A30"/>
    <mergeCell ref="B28:C28"/>
    <mergeCell ref="E28:E30"/>
    <mergeCell ref="F28:F30"/>
    <mergeCell ref="G28:G30"/>
    <mergeCell ref="A19:A21"/>
    <mergeCell ref="B19:C19"/>
    <mergeCell ref="E19:E21"/>
    <mergeCell ref="F19:F21"/>
    <mergeCell ref="G19:G21"/>
    <mergeCell ref="G25:G27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Bloqueo " error="Solo las evaluaciones en lista">
          <x14:formula1>
            <xm:f>Intro!$W$2:$W$7</xm:f>
          </x14:formula1>
          <xm:sqref>J4:J30</xm:sqref>
        </x14:dataValidation>
        <x14:dataValidation type="list" allowBlank="1" showInputMessage="1" showErrorMessage="1" error="Solo las modalidades descritas">
          <x14:formula1>
            <xm:f>Intro!$V$2:$V$6</xm:f>
          </x14:formula1>
          <xm:sqref>F4:F30</xm:sqref>
        </x14:dataValidation>
        <x14:dataValidation type="list" allowBlank="1" showInputMessage="1" showErrorMessage="1">
          <x14:formula1>
            <xm:f>Intro!$T$2:$T$9</xm:f>
          </x14:formula1>
          <xm:sqref>E4:E30</xm:sqref>
        </x14:dataValidation>
        <x14:dataValidation type="list" allowBlank="1" showInputMessage="1" showErrorMessage="1" errorTitle="Error " error="Docente no encontrado_x000a_">
          <x14:formula1>
            <xm:f>Intro!$W$12:$W$392</xm:f>
          </x14:formula1>
          <xm:sqref>H4:I30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Intro</vt:lpstr>
      <vt:lpstr>CTG-1</vt:lpstr>
      <vt:lpstr>CTG-2</vt:lpstr>
      <vt:lpstr>CTG-3</vt:lpstr>
      <vt:lpstr>CTG-4</vt:lpstr>
      <vt:lpstr>CTG-5</vt:lpstr>
      <vt:lpstr>CTG-6</vt:lpstr>
      <vt:lpstr>CTG-7</vt:lpstr>
      <vt:lpstr>CTG-8</vt:lpstr>
      <vt:lpstr>CTG-9</vt:lpstr>
      <vt:lpstr>CTG-10E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Usuario</cp:lastModifiedBy>
  <cp:revision/>
  <dcterms:created xsi:type="dcterms:W3CDTF">2017-07-14T20:14:57Z</dcterms:created>
  <dcterms:modified xsi:type="dcterms:W3CDTF">2022-11-22T16:29:36Z</dcterms:modified>
  <cp:category/>
  <cp:contentStatus/>
</cp:coreProperties>
</file>